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K:\13_Projekte\2023_MWK BW_Bilanzierungsstandards Kultur\20_Weiterentwicklung Tool\Projektdateien\Distanztool\"/>
    </mc:Choice>
  </mc:AlternateContent>
  <xr:revisionPtr revIDLastSave="0" documentId="13_ncr:1_{A5007668-F3E6-4CB3-8E23-79EEA7193087}" xr6:coauthVersionLast="47" xr6:coauthVersionMax="47" xr10:uidLastSave="{00000000-0000-0000-0000-000000000000}"/>
  <bookViews>
    <workbookView xWindow="28680" yWindow="-120" windowWidth="29040" windowHeight="15840" xr2:uid="{7E0C9CB4-6BA5-4B16-8EED-8ADB5A90A700}"/>
  </bookViews>
  <sheets>
    <sheet name="Anleitung" sheetId="10" r:id="rId1"/>
    <sheet name="Reisedaten" sheetId="2" r:id="rId2"/>
    <sheet name="Beförderungsmittel" sheetId="4" r:id="rId3"/>
    <sheet name="POIs" sheetId="8" r:id="rId4"/>
    <sheet name="Orte" sheetId="6" r:id="rId5"/>
    <sheet name="Flughäfen" sheetId="1" r:id="rId6"/>
  </sheets>
  <definedNames>
    <definedName name="_xlnm._FilterDatabase" localSheetId="4" hidden="1">Orte!$L$2:$L$8169</definedName>
    <definedName name="DD_Airports">OFFSET(Airports[Stadt],0,0,COUNTA(Airports[Stadt])-COUNTBLANK(Airports[Stadt]))</definedName>
    <definedName name="DD_Beförderungsmittel">OFFSET(transp_mode[Bezeichnung Beförderungsmittel],0,0,COUNTA(transp_mode[Bezeichnung Beförderungsmittel]))</definedName>
    <definedName name="DD_hin_rueck">Orte!$R$2:$R$3</definedName>
    <definedName name="DD_IATA">OFFSET(Airports[IATA],0,0,COUNTA(Airports[IATA])-COUNTBLANK(Airports[IATA]))</definedName>
    <definedName name="DD_Orte">OFFSET(DD_Ort[DD_Ort],0,0,COUNTA(DD_Ort[DD_Ort])-COUNTBLANK(DD_Ort[DD_Ort]))</definedName>
    <definedName name="DD_PLZ">PLZ[PLZ]</definedName>
    <definedName name="DD_PLZ_Start">OFFSET(Orte[PLZ],MATCH(Reisedaten!XFC1,Orte[Ort],0)-1,0,COUNTIF(Orte[Ort],Reisedaten!XFC1))</definedName>
    <definedName name="DD_PLZ_Ziel">OFFSET(Orte[PLZ],MATCH(Reisedaten!XFC1,Orte[Ort],0)-1,0,COUNTIF(Orte[Ort],Reisedaten!XFC1))</definedName>
    <definedName name="DD_Zuordnung">Beförderungsmittel!$E$9:$E$14</definedName>
    <definedName name="_xlnm.Extract" localSheetId="4">Orte!$M$2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35" i="2" l="1"/>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AK219" i="2"/>
  <c r="AK220"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J2" i="6"/>
  <c r="J3"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J4501" i="6"/>
  <c r="J4502" i="6"/>
  <c r="J4503" i="6"/>
  <c r="J4504" i="6"/>
  <c r="J4505" i="6"/>
  <c r="J4506" i="6"/>
  <c r="J4507" i="6"/>
  <c r="J4508" i="6"/>
  <c r="J4509" i="6"/>
  <c r="J4510" i="6"/>
  <c r="J4511" i="6"/>
  <c r="J4512" i="6"/>
  <c r="J4513" i="6"/>
  <c r="J4514" i="6"/>
  <c r="J4515" i="6"/>
  <c r="J4516" i="6"/>
  <c r="J4517" i="6"/>
  <c r="J4518" i="6"/>
  <c r="J4519" i="6"/>
  <c r="J4520" i="6"/>
  <c r="J4521" i="6"/>
  <c r="J4522" i="6"/>
  <c r="J4523" i="6"/>
  <c r="J4524" i="6"/>
  <c r="J4525" i="6"/>
  <c r="J4526" i="6"/>
  <c r="J4527" i="6"/>
  <c r="J4528" i="6"/>
  <c r="J4529" i="6"/>
  <c r="J4530" i="6"/>
  <c r="J4531" i="6"/>
  <c r="J4532" i="6"/>
  <c r="J4533" i="6"/>
  <c r="J4534" i="6"/>
  <c r="J4535" i="6"/>
  <c r="J4536" i="6"/>
  <c r="J4537" i="6"/>
  <c r="J4538" i="6"/>
  <c r="J4539" i="6"/>
  <c r="J4540" i="6"/>
  <c r="J4541" i="6"/>
  <c r="J4542" i="6"/>
  <c r="J4543" i="6"/>
  <c r="J4544" i="6"/>
  <c r="J4545" i="6"/>
  <c r="J4546" i="6"/>
  <c r="J4547" i="6"/>
  <c r="J4548" i="6"/>
  <c r="J4549" i="6"/>
  <c r="J4550" i="6"/>
  <c r="J4551" i="6"/>
  <c r="J4552" i="6"/>
  <c r="J4553" i="6"/>
  <c r="J4554" i="6"/>
  <c r="J4555" i="6"/>
  <c r="J4556" i="6"/>
  <c r="J4557" i="6"/>
  <c r="J4558" i="6"/>
  <c r="J4559" i="6"/>
  <c r="J4560" i="6"/>
  <c r="J4561" i="6"/>
  <c r="J4562" i="6"/>
  <c r="J4563" i="6"/>
  <c r="J4564" i="6"/>
  <c r="J4565" i="6"/>
  <c r="J4566" i="6"/>
  <c r="J4567" i="6"/>
  <c r="J4568" i="6"/>
  <c r="J4569" i="6"/>
  <c r="J4570" i="6"/>
  <c r="J4571" i="6"/>
  <c r="J4572" i="6"/>
  <c r="J4573" i="6"/>
  <c r="J4574" i="6"/>
  <c r="J4575" i="6"/>
  <c r="J4576" i="6"/>
  <c r="J4577" i="6"/>
  <c r="J4578" i="6"/>
  <c r="J4579" i="6"/>
  <c r="J4580" i="6"/>
  <c r="J4581" i="6"/>
  <c r="J4582" i="6"/>
  <c r="J4583" i="6"/>
  <c r="J4584" i="6"/>
  <c r="J4585" i="6"/>
  <c r="J4586" i="6"/>
  <c r="J4587" i="6"/>
  <c r="J4588" i="6"/>
  <c r="J4589" i="6"/>
  <c r="J4590" i="6"/>
  <c r="J4591" i="6"/>
  <c r="J4592" i="6"/>
  <c r="J4593" i="6"/>
  <c r="J4594" i="6"/>
  <c r="J4595" i="6"/>
  <c r="J4596" i="6"/>
  <c r="J4597" i="6"/>
  <c r="J4598" i="6"/>
  <c r="J4599" i="6"/>
  <c r="J4600" i="6"/>
  <c r="J4601" i="6"/>
  <c r="J4602" i="6"/>
  <c r="J4603" i="6"/>
  <c r="J4604" i="6"/>
  <c r="J4605" i="6"/>
  <c r="J4606" i="6"/>
  <c r="J4607" i="6"/>
  <c r="J4608" i="6"/>
  <c r="J4609" i="6"/>
  <c r="J4610" i="6"/>
  <c r="J4611" i="6"/>
  <c r="J4612" i="6"/>
  <c r="J4613" i="6"/>
  <c r="J4614" i="6"/>
  <c r="J4615" i="6"/>
  <c r="J4616" i="6"/>
  <c r="J4617" i="6"/>
  <c r="J4618" i="6"/>
  <c r="J4619" i="6"/>
  <c r="J4620" i="6"/>
  <c r="J4621" i="6"/>
  <c r="J4622" i="6"/>
  <c r="J4623" i="6"/>
  <c r="J4624" i="6"/>
  <c r="J4625" i="6"/>
  <c r="J4626" i="6"/>
  <c r="J4627" i="6"/>
  <c r="J4628" i="6"/>
  <c r="J4629" i="6"/>
  <c r="J4630" i="6"/>
  <c r="J4631" i="6"/>
  <c r="J4632" i="6"/>
  <c r="J4633" i="6"/>
  <c r="J4634" i="6"/>
  <c r="J4635" i="6"/>
  <c r="J4636" i="6"/>
  <c r="J4637" i="6"/>
  <c r="J4638" i="6"/>
  <c r="J4639" i="6"/>
  <c r="J4640" i="6"/>
  <c r="J4641" i="6"/>
  <c r="J4642" i="6"/>
  <c r="J4643" i="6"/>
  <c r="J4644" i="6"/>
  <c r="J4645" i="6"/>
  <c r="J4646" i="6"/>
  <c r="J4647" i="6"/>
  <c r="J4648" i="6"/>
  <c r="J4649" i="6"/>
  <c r="J4650" i="6"/>
  <c r="J4651" i="6"/>
  <c r="J4652" i="6"/>
  <c r="J4653" i="6"/>
  <c r="J4654" i="6"/>
  <c r="J4655" i="6"/>
  <c r="J4656" i="6"/>
  <c r="J4657" i="6"/>
  <c r="J4658" i="6"/>
  <c r="J4659" i="6"/>
  <c r="J4660" i="6"/>
  <c r="J4661" i="6"/>
  <c r="J4662" i="6"/>
  <c r="J4663" i="6"/>
  <c r="J4664" i="6"/>
  <c r="J4665" i="6"/>
  <c r="J4666" i="6"/>
  <c r="J4667" i="6"/>
  <c r="J4668" i="6"/>
  <c r="J4669" i="6"/>
  <c r="J4670" i="6"/>
  <c r="J4671" i="6"/>
  <c r="J4672" i="6"/>
  <c r="J4673" i="6"/>
  <c r="J4674" i="6"/>
  <c r="J4675" i="6"/>
  <c r="J4676" i="6"/>
  <c r="J4677" i="6"/>
  <c r="J4678" i="6"/>
  <c r="J4679" i="6"/>
  <c r="J4680" i="6"/>
  <c r="J4681" i="6"/>
  <c r="J4682" i="6"/>
  <c r="J4683" i="6"/>
  <c r="J4684" i="6"/>
  <c r="J4685" i="6"/>
  <c r="J4686" i="6"/>
  <c r="J4687" i="6"/>
  <c r="J4688" i="6"/>
  <c r="J4689" i="6"/>
  <c r="J4690" i="6"/>
  <c r="J4691" i="6"/>
  <c r="J4692" i="6"/>
  <c r="J4693" i="6"/>
  <c r="J4694" i="6"/>
  <c r="J4695" i="6"/>
  <c r="J4696" i="6"/>
  <c r="J4697" i="6"/>
  <c r="J4698" i="6"/>
  <c r="J4699" i="6"/>
  <c r="J4700" i="6"/>
  <c r="J4701" i="6"/>
  <c r="J4702" i="6"/>
  <c r="J4703" i="6"/>
  <c r="J4704" i="6"/>
  <c r="J4705" i="6"/>
  <c r="J4706" i="6"/>
  <c r="J4707" i="6"/>
  <c r="J4708" i="6"/>
  <c r="J4709" i="6"/>
  <c r="J4710" i="6"/>
  <c r="J4711" i="6"/>
  <c r="J4712" i="6"/>
  <c r="J4713" i="6"/>
  <c r="J4714" i="6"/>
  <c r="J4715" i="6"/>
  <c r="J4716" i="6"/>
  <c r="J4717" i="6"/>
  <c r="J4718" i="6"/>
  <c r="J4719" i="6"/>
  <c r="J4720" i="6"/>
  <c r="J4721" i="6"/>
  <c r="J4722" i="6"/>
  <c r="J4723" i="6"/>
  <c r="J4724" i="6"/>
  <c r="J4725" i="6"/>
  <c r="J4726" i="6"/>
  <c r="J4727" i="6"/>
  <c r="J4728" i="6"/>
  <c r="J4729" i="6"/>
  <c r="J4730" i="6"/>
  <c r="J4731" i="6"/>
  <c r="J4732" i="6"/>
  <c r="J4733" i="6"/>
  <c r="J4734" i="6"/>
  <c r="J4735" i="6"/>
  <c r="J4736" i="6"/>
  <c r="J4737" i="6"/>
  <c r="J4738" i="6"/>
  <c r="J4739" i="6"/>
  <c r="J4740" i="6"/>
  <c r="J4741" i="6"/>
  <c r="J4742" i="6"/>
  <c r="J4743" i="6"/>
  <c r="J4744" i="6"/>
  <c r="J4745" i="6"/>
  <c r="J4746" i="6"/>
  <c r="J4747" i="6"/>
  <c r="J4748" i="6"/>
  <c r="J4749" i="6"/>
  <c r="J4750" i="6"/>
  <c r="J4751" i="6"/>
  <c r="J4752" i="6"/>
  <c r="J4753" i="6"/>
  <c r="J4754" i="6"/>
  <c r="J4755" i="6"/>
  <c r="J4756" i="6"/>
  <c r="J4757" i="6"/>
  <c r="J4758" i="6"/>
  <c r="J4759" i="6"/>
  <c r="J4760" i="6"/>
  <c r="J4761" i="6"/>
  <c r="J4762" i="6"/>
  <c r="J4763" i="6"/>
  <c r="J4764" i="6"/>
  <c r="J4765" i="6"/>
  <c r="J4766" i="6"/>
  <c r="J4767" i="6"/>
  <c r="J4768" i="6"/>
  <c r="J4769" i="6"/>
  <c r="J4770" i="6"/>
  <c r="J4771" i="6"/>
  <c r="J4772" i="6"/>
  <c r="J4773" i="6"/>
  <c r="J4774" i="6"/>
  <c r="J4775" i="6"/>
  <c r="J4776" i="6"/>
  <c r="J4777" i="6"/>
  <c r="J4778" i="6"/>
  <c r="J4779" i="6"/>
  <c r="J4780" i="6"/>
  <c r="J4781" i="6"/>
  <c r="J4782" i="6"/>
  <c r="J4783" i="6"/>
  <c r="J4784" i="6"/>
  <c r="J4785" i="6"/>
  <c r="J4786" i="6"/>
  <c r="J4787" i="6"/>
  <c r="J4788" i="6"/>
  <c r="J4789" i="6"/>
  <c r="J4790" i="6"/>
  <c r="J4791" i="6"/>
  <c r="J4792" i="6"/>
  <c r="J4793" i="6"/>
  <c r="J4794" i="6"/>
  <c r="J4795" i="6"/>
  <c r="J4796" i="6"/>
  <c r="J4797" i="6"/>
  <c r="J4798" i="6"/>
  <c r="J4799" i="6"/>
  <c r="J4800" i="6"/>
  <c r="J4801" i="6"/>
  <c r="J4802" i="6"/>
  <c r="J4803" i="6"/>
  <c r="J4804" i="6"/>
  <c r="J4805" i="6"/>
  <c r="J4806" i="6"/>
  <c r="J4807" i="6"/>
  <c r="J4808" i="6"/>
  <c r="J4809" i="6"/>
  <c r="J4810" i="6"/>
  <c r="J4811" i="6"/>
  <c r="J4812" i="6"/>
  <c r="J4813" i="6"/>
  <c r="J4814" i="6"/>
  <c r="J4815" i="6"/>
  <c r="J4816" i="6"/>
  <c r="J4817" i="6"/>
  <c r="J4818" i="6"/>
  <c r="J4819" i="6"/>
  <c r="J4820" i="6"/>
  <c r="J4821" i="6"/>
  <c r="J4822" i="6"/>
  <c r="J4823" i="6"/>
  <c r="J4824" i="6"/>
  <c r="J4825" i="6"/>
  <c r="J4826" i="6"/>
  <c r="J4827" i="6"/>
  <c r="J4828" i="6"/>
  <c r="J4829" i="6"/>
  <c r="J4830" i="6"/>
  <c r="J4831" i="6"/>
  <c r="J4832" i="6"/>
  <c r="J4833" i="6"/>
  <c r="J4834" i="6"/>
  <c r="J4835" i="6"/>
  <c r="J4836" i="6"/>
  <c r="J4837" i="6"/>
  <c r="J4838" i="6"/>
  <c r="J4839" i="6"/>
  <c r="J4840" i="6"/>
  <c r="J4841" i="6"/>
  <c r="J4842" i="6"/>
  <c r="J4843" i="6"/>
  <c r="J4844" i="6"/>
  <c r="J4845" i="6"/>
  <c r="J4846" i="6"/>
  <c r="J4847" i="6"/>
  <c r="J4848" i="6"/>
  <c r="J4849" i="6"/>
  <c r="J4850" i="6"/>
  <c r="J4851" i="6"/>
  <c r="J4852" i="6"/>
  <c r="J4853" i="6"/>
  <c r="J4854" i="6"/>
  <c r="J4855" i="6"/>
  <c r="J4856" i="6"/>
  <c r="J4857" i="6"/>
  <c r="J4858" i="6"/>
  <c r="J4859" i="6"/>
  <c r="J4860" i="6"/>
  <c r="J4861" i="6"/>
  <c r="J4862" i="6"/>
  <c r="J4863" i="6"/>
  <c r="J4864" i="6"/>
  <c r="J4865" i="6"/>
  <c r="J4866" i="6"/>
  <c r="J4867" i="6"/>
  <c r="J4868" i="6"/>
  <c r="J4869" i="6"/>
  <c r="J4870" i="6"/>
  <c r="J4871" i="6"/>
  <c r="J4872" i="6"/>
  <c r="J4873" i="6"/>
  <c r="J4874" i="6"/>
  <c r="J4875" i="6"/>
  <c r="J4876" i="6"/>
  <c r="J4877" i="6"/>
  <c r="J4878" i="6"/>
  <c r="J4879" i="6"/>
  <c r="J4880" i="6"/>
  <c r="J4881" i="6"/>
  <c r="J4882" i="6"/>
  <c r="J4883" i="6"/>
  <c r="J4884" i="6"/>
  <c r="J4885" i="6"/>
  <c r="J4886" i="6"/>
  <c r="J4887" i="6"/>
  <c r="J4888" i="6"/>
  <c r="J4889" i="6"/>
  <c r="J4890" i="6"/>
  <c r="J4891" i="6"/>
  <c r="J4892" i="6"/>
  <c r="J4893" i="6"/>
  <c r="J4894" i="6"/>
  <c r="J4895" i="6"/>
  <c r="J4896" i="6"/>
  <c r="J4897" i="6"/>
  <c r="J4898" i="6"/>
  <c r="J4899" i="6"/>
  <c r="J4900" i="6"/>
  <c r="J4901" i="6"/>
  <c r="J4902" i="6"/>
  <c r="J4903" i="6"/>
  <c r="J4904" i="6"/>
  <c r="J4905" i="6"/>
  <c r="J4906" i="6"/>
  <c r="J4907" i="6"/>
  <c r="J4908" i="6"/>
  <c r="J4909" i="6"/>
  <c r="J4910" i="6"/>
  <c r="J4911" i="6"/>
  <c r="J4912" i="6"/>
  <c r="J4913" i="6"/>
  <c r="J4914" i="6"/>
  <c r="J4915" i="6"/>
  <c r="J4916" i="6"/>
  <c r="J4917" i="6"/>
  <c r="J4918" i="6"/>
  <c r="J4919" i="6"/>
  <c r="J4920" i="6"/>
  <c r="J4921" i="6"/>
  <c r="J4922" i="6"/>
  <c r="J4923" i="6"/>
  <c r="J4924" i="6"/>
  <c r="J4925" i="6"/>
  <c r="J4926" i="6"/>
  <c r="J4927" i="6"/>
  <c r="J4928" i="6"/>
  <c r="J4929" i="6"/>
  <c r="J4930" i="6"/>
  <c r="J4931" i="6"/>
  <c r="J4932" i="6"/>
  <c r="J4933" i="6"/>
  <c r="J4934" i="6"/>
  <c r="J4935" i="6"/>
  <c r="J4936" i="6"/>
  <c r="J4937" i="6"/>
  <c r="J4938" i="6"/>
  <c r="J4939" i="6"/>
  <c r="J4940" i="6"/>
  <c r="J4941" i="6"/>
  <c r="J4942" i="6"/>
  <c r="J4943" i="6"/>
  <c r="J4944" i="6"/>
  <c r="J4945" i="6"/>
  <c r="J4946" i="6"/>
  <c r="J4947" i="6"/>
  <c r="J4948" i="6"/>
  <c r="J4949" i="6"/>
  <c r="J4950" i="6"/>
  <c r="J4951" i="6"/>
  <c r="J4952" i="6"/>
  <c r="J4953" i="6"/>
  <c r="J4954" i="6"/>
  <c r="J4955" i="6"/>
  <c r="J4956" i="6"/>
  <c r="J4957" i="6"/>
  <c r="J4958" i="6"/>
  <c r="J4959" i="6"/>
  <c r="J4960" i="6"/>
  <c r="J4961" i="6"/>
  <c r="J4962" i="6"/>
  <c r="J4963" i="6"/>
  <c r="J4964" i="6"/>
  <c r="J4965" i="6"/>
  <c r="J4966" i="6"/>
  <c r="J4967" i="6"/>
  <c r="J4968" i="6"/>
  <c r="J4969" i="6"/>
  <c r="J4970" i="6"/>
  <c r="J4971" i="6"/>
  <c r="J4972" i="6"/>
  <c r="J4973" i="6"/>
  <c r="J4974" i="6"/>
  <c r="J4975" i="6"/>
  <c r="J4976" i="6"/>
  <c r="J4977" i="6"/>
  <c r="J4978" i="6"/>
  <c r="J4979" i="6"/>
  <c r="J4980" i="6"/>
  <c r="J4981" i="6"/>
  <c r="J4982" i="6"/>
  <c r="J4983" i="6"/>
  <c r="J4984" i="6"/>
  <c r="J4985" i="6"/>
  <c r="J4986" i="6"/>
  <c r="J4987" i="6"/>
  <c r="J4988" i="6"/>
  <c r="J4989" i="6"/>
  <c r="J4990" i="6"/>
  <c r="J4991" i="6"/>
  <c r="J4992" i="6"/>
  <c r="J4993" i="6"/>
  <c r="J4994" i="6"/>
  <c r="J4995" i="6"/>
  <c r="J4996" i="6"/>
  <c r="J4997" i="6"/>
  <c r="J4998" i="6"/>
  <c r="J4999" i="6"/>
  <c r="J5000" i="6"/>
  <c r="J5001" i="6"/>
  <c r="J5002" i="6"/>
  <c r="J5003" i="6"/>
  <c r="J5004" i="6"/>
  <c r="J5005" i="6"/>
  <c r="J5006" i="6"/>
  <c r="J5007" i="6"/>
  <c r="J5008" i="6"/>
  <c r="J5009" i="6"/>
  <c r="J5010" i="6"/>
  <c r="J5011" i="6"/>
  <c r="J5012" i="6"/>
  <c r="J5013" i="6"/>
  <c r="J5014" i="6"/>
  <c r="J5015" i="6"/>
  <c r="J5016" i="6"/>
  <c r="J5017" i="6"/>
  <c r="J5018" i="6"/>
  <c r="J5019" i="6"/>
  <c r="J5020" i="6"/>
  <c r="J5021" i="6"/>
  <c r="J5022" i="6"/>
  <c r="J5023" i="6"/>
  <c r="J5024" i="6"/>
  <c r="J5025" i="6"/>
  <c r="J5026" i="6"/>
  <c r="J5027" i="6"/>
  <c r="J5028" i="6"/>
  <c r="J5029" i="6"/>
  <c r="J5030" i="6"/>
  <c r="J5031" i="6"/>
  <c r="J5032" i="6"/>
  <c r="J5033" i="6"/>
  <c r="J5034" i="6"/>
  <c r="J5035" i="6"/>
  <c r="J5036" i="6"/>
  <c r="J5037" i="6"/>
  <c r="J5038" i="6"/>
  <c r="J5039" i="6"/>
  <c r="J5040" i="6"/>
  <c r="J5041" i="6"/>
  <c r="J5042" i="6"/>
  <c r="J5043" i="6"/>
  <c r="J5044" i="6"/>
  <c r="J5045" i="6"/>
  <c r="J5046" i="6"/>
  <c r="J5047" i="6"/>
  <c r="J5048" i="6"/>
  <c r="J5049" i="6"/>
  <c r="J5050" i="6"/>
  <c r="J5051" i="6"/>
  <c r="J5052" i="6"/>
  <c r="J5053" i="6"/>
  <c r="J5054" i="6"/>
  <c r="J5055" i="6"/>
  <c r="J5056" i="6"/>
  <c r="J5057" i="6"/>
  <c r="J5058" i="6"/>
  <c r="J5059" i="6"/>
  <c r="J5060" i="6"/>
  <c r="J5061" i="6"/>
  <c r="J5062" i="6"/>
  <c r="J5063" i="6"/>
  <c r="J5064" i="6"/>
  <c r="J5065" i="6"/>
  <c r="J5066" i="6"/>
  <c r="J5067" i="6"/>
  <c r="J5068" i="6"/>
  <c r="J5069" i="6"/>
  <c r="J5070" i="6"/>
  <c r="J5071" i="6"/>
  <c r="J5072" i="6"/>
  <c r="J5073" i="6"/>
  <c r="J5074" i="6"/>
  <c r="J5075" i="6"/>
  <c r="J5076" i="6"/>
  <c r="J5077" i="6"/>
  <c r="J5078" i="6"/>
  <c r="J5079" i="6"/>
  <c r="J5080" i="6"/>
  <c r="J5081" i="6"/>
  <c r="J5082" i="6"/>
  <c r="J5083" i="6"/>
  <c r="J5084" i="6"/>
  <c r="J5085" i="6"/>
  <c r="J5086" i="6"/>
  <c r="J5087" i="6"/>
  <c r="J5088" i="6"/>
  <c r="J5089" i="6"/>
  <c r="J5090" i="6"/>
  <c r="J5091" i="6"/>
  <c r="J5092" i="6"/>
  <c r="J5093" i="6"/>
  <c r="J5094" i="6"/>
  <c r="J5095" i="6"/>
  <c r="J5096" i="6"/>
  <c r="J5097" i="6"/>
  <c r="J5098" i="6"/>
  <c r="J5099" i="6"/>
  <c r="J5100" i="6"/>
  <c r="J5101" i="6"/>
  <c r="J5102" i="6"/>
  <c r="J5103" i="6"/>
  <c r="J5104" i="6"/>
  <c r="J5105" i="6"/>
  <c r="J5106" i="6"/>
  <c r="J5107" i="6"/>
  <c r="J5108" i="6"/>
  <c r="J5109" i="6"/>
  <c r="J5110" i="6"/>
  <c r="J5111" i="6"/>
  <c r="J5112" i="6"/>
  <c r="J5113" i="6"/>
  <c r="J5114" i="6"/>
  <c r="J5115" i="6"/>
  <c r="J5116" i="6"/>
  <c r="J5117" i="6"/>
  <c r="J5118" i="6"/>
  <c r="J5119" i="6"/>
  <c r="J5120" i="6"/>
  <c r="J5121" i="6"/>
  <c r="J5122" i="6"/>
  <c r="J5123" i="6"/>
  <c r="J5124" i="6"/>
  <c r="J5125" i="6"/>
  <c r="J5126" i="6"/>
  <c r="J5127" i="6"/>
  <c r="J5128" i="6"/>
  <c r="J5129" i="6"/>
  <c r="J5130" i="6"/>
  <c r="J5131" i="6"/>
  <c r="J5132" i="6"/>
  <c r="J5133" i="6"/>
  <c r="J5134" i="6"/>
  <c r="J5135" i="6"/>
  <c r="J5136" i="6"/>
  <c r="J5137" i="6"/>
  <c r="J5138" i="6"/>
  <c r="J5139" i="6"/>
  <c r="J5140" i="6"/>
  <c r="J5141" i="6"/>
  <c r="J5142" i="6"/>
  <c r="J5143" i="6"/>
  <c r="J5144" i="6"/>
  <c r="J5145" i="6"/>
  <c r="J5146" i="6"/>
  <c r="J5147" i="6"/>
  <c r="J5148" i="6"/>
  <c r="J5149" i="6"/>
  <c r="J5150" i="6"/>
  <c r="J5151" i="6"/>
  <c r="J5152" i="6"/>
  <c r="J5153" i="6"/>
  <c r="J5154" i="6"/>
  <c r="J5155" i="6"/>
  <c r="J5156" i="6"/>
  <c r="J5157" i="6"/>
  <c r="J5158" i="6"/>
  <c r="J5159" i="6"/>
  <c r="J5160" i="6"/>
  <c r="J5161" i="6"/>
  <c r="J5162" i="6"/>
  <c r="J5163" i="6"/>
  <c r="J5164" i="6"/>
  <c r="J5165" i="6"/>
  <c r="J5166" i="6"/>
  <c r="J5167" i="6"/>
  <c r="J5168" i="6"/>
  <c r="J5169" i="6"/>
  <c r="J5170" i="6"/>
  <c r="J5171" i="6"/>
  <c r="J5172" i="6"/>
  <c r="J5173" i="6"/>
  <c r="J5174" i="6"/>
  <c r="J5175" i="6"/>
  <c r="J5176" i="6"/>
  <c r="J5177" i="6"/>
  <c r="J5178" i="6"/>
  <c r="J5179" i="6"/>
  <c r="J5180" i="6"/>
  <c r="J5181" i="6"/>
  <c r="J5182" i="6"/>
  <c r="J5183" i="6"/>
  <c r="J5184" i="6"/>
  <c r="J5185" i="6"/>
  <c r="J5186" i="6"/>
  <c r="J5187" i="6"/>
  <c r="J5188" i="6"/>
  <c r="J5189" i="6"/>
  <c r="J5190" i="6"/>
  <c r="J5191" i="6"/>
  <c r="J5192" i="6"/>
  <c r="J5193" i="6"/>
  <c r="J5194" i="6"/>
  <c r="J5195" i="6"/>
  <c r="J5196" i="6"/>
  <c r="J5197" i="6"/>
  <c r="J5198" i="6"/>
  <c r="J5199" i="6"/>
  <c r="J5200" i="6"/>
  <c r="J5201" i="6"/>
  <c r="J5202" i="6"/>
  <c r="J5203" i="6"/>
  <c r="J5204" i="6"/>
  <c r="J5205" i="6"/>
  <c r="J5206" i="6"/>
  <c r="J5207" i="6"/>
  <c r="J5208" i="6"/>
  <c r="J5209" i="6"/>
  <c r="J5210" i="6"/>
  <c r="J5211" i="6"/>
  <c r="J5212" i="6"/>
  <c r="J5213" i="6"/>
  <c r="J5214" i="6"/>
  <c r="J5215" i="6"/>
  <c r="J5216" i="6"/>
  <c r="J5217" i="6"/>
  <c r="J5218" i="6"/>
  <c r="J5219" i="6"/>
  <c r="J5220" i="6"/>
  <c r="J5221" i="6"/>
  <c r="J5222" i="6"/>
  <c r="J5223" i="6"/>
  <c r="J5224" i="6"/>
  <c r="J5225" i="6"/>
  <c r="J5226" i="6"/>
  <c r="J5227" i="6"/>
  <c r="J5228" i="6"/>
  <c r="J5229" i="6"/>
  <c r="J5230" i="6"/>
  <c r="J5231" i="6"/>
  <c r="J5232" i="6"/>
  <c r="J5233" i="6"/>
  <c r="J5234" i="6"/>
  <c r="J5235" i="6"/>
  <c r="J5236" i="6"/>
  <c r="J5237" i="6"/>
  <c r="J5238" i="6"/>
  <c r="J5239" i="6"/>
  <c r="J5240" i="6"/>
  <c r="J5241" i="6"/>
  <c r="J5242" i="6"/>
  <c r="J5243" i="6"/>
  <c r="J5244" i="6"/>
  <c r="J5245" i="6"/>
  <c r="J5246" i="6"/>
  <c r="J5247" i="6"/>
  <c r="J5248" i="6"/>
  <c r="J5249" i="6"/>
  <c r="J5250" i="6"/>
  <c r="J5251" i="6"/>
  <c r="J5252" i="6"/>
  <c r="J5253" i="6"/>
  <c r="J5254" i="6"/>
  <c r="J5255" i="6"/>
  <c r="J5256" i="6"/>
  <c r="J5257" i="6"/>
  <c r="J5258" i="6"/>
  <c r="J5259" i="6"/>
  <c r="J5260" i="6"/>
  <c r="J5261" i="6"/>
  <c r="J5262" i="6"/>
  <c r="J5263" i="6"/>
  <c r="J5264" i="6"/>
  <c r="J5265" i="6"/>
  <c r="J5266" i="6"/>
  <c r="J5267" i="6"/>
  <c r="J5268" i="6"/>
  <c r="J5269" i="6"/>
  <c r="J5270" i="6"/>
  <c r="J5271" i="6"/>
  <c r="J5272" i="6"/>
  <c r="J5273" i="6"/>
  <c r="J5274" i="6"/>
  <c r="J5275" i="6"/>
  <c r="J5276" i="6"/>
  <c r="J5277" i="6"/>
  <c r="J5278" i="6"/>
  <c r="J5279" i="6"/>
  <c r="J5280" i="6"/>
  <c r="J5281" i="6"/>
  <c r="J5282" i="6"/>
  <c r="J5283" i="6"/>
  <c r="J5284" i="6"/>
  <c r="J5285" i="6"/>
  <c r="J5286" i="6"/>
  <c r="J5287" i="6"/>
  <c r="J5288" i="6"/>
  <c r="J5289" i="6"/>
  <c r="J5290" i="6"/>
  <c r="J5291" i="6"/>
  <c r="J5292" i="6"/>
  <c r="J5293" i="6"/>
  <c r="J5294" i="6"/>
  <c r="J5295" i="6"/>
  <c r="J5296" i="6"/>
  <c r="J5297" i="6"/>
  <c r="J5298" i="6"/>
  <c r="J5299" i="6"/>
  <c r="J5300" i="6"/>
  <c r="J5301" i="6"/>
  <c r="J5302" i="6"/>
  <c r="J5303" i="6"/>
  <c r="J5304" i="6"/>
  <c r="J5305" i="6"/>
  <c r="J5306" i="6"/>
  <c r="J5307" i="6"/>
  <c r="J5308" i="6"/>
  <c r="J5309" i="6"/>
  <c r="J5310" i="6"/>
  <c r="J5311" i="6"/>
  <c r="J5312" i="6"/>
  <c r="J5313" i="6"/>
  <c r="J5314" i="6"/>
  <c r="J5315" i="6"/>
  <c r="J5316" i="6"/>
  <c r="J5317" i="6"/>
  <c r="J5318" i="6"/>
  <c r="J5319" i="6"/>
  <c r="J5320" i="6"/>
  <c r="J5321" i="6"/>
  <c r="J5322" i="6"/>
  <c r="J5323" i="6"/>
  <c r="J5324" i="6"/>
  <c r="J5325" i="6"/>
  <c r="J5326" i="6"/>
  <c r="J5327" i="6"/>
  <c r="J5328" i="6"/>
  <c r="J5329" i="6"/>
  <c r="J5330" i="6"/>
  <c r="J5331" i="6"/>
  <c r="J5332" i="6"/>
  <c r="J5333" i="6"/>
  <c r="J5334" i="6"/>
  <c r="J5335" i="6"/>
  <c r="J5336" i="6"/>
  <c r="J5337" i="6"/>
  <c r="J5338" i="6"/>
  <c r="J5339" i="6"/>
  <c r="J5340" i="6"/>
  <c r="J5341" i="6"/>
  <c r="J5342" i="6"/>
  <c r="J5343" i="6"/>
  <c r="J5344" i="6"/>
  <c r="J5345" i="6"/>
  <c r="J5346" i="6"/>
  <c r="J5347" i="6"/>
  <c r="J5348" i="6"/>
  <c r="J5349" i="6"/>
  <c r="J5350" i="6"/>
  <c r="J5351" i="6"/>
  <c r="J5352" i="6"/>
  <c r="J5353" i="6"/>
  <c r="J5354" i="6"/>
  <c r="J5355" i="6"/>
  <c r="J5356" i="6"/>
  <c r="J5357" i="6"/>
  <c r="J5358" i="6"/>
  <c r="J5359" i="6"/>
  <c r="J5360" i="6"/>
  <c r="J5361" i="6"/>
  <c r="J5362" i="6"/>
  <c r="J5363" i="6"/>
  <c r="J5364" i="6"/>
  <c r="J5365" i="6"/>
  <c r="J5366" i="6"/>
  <c r="J5367" i="6"/>
  <c r="J5368" i="6"/>
  <c r="J5369" i="6"/>
  <c r="J5370" i="6"/>
  <c r="J5371" i="6"/>
  <c r="J5372" i="6"/>
  <c r="J5373" i="6"/>
  <c r="J5374" i="6"/>
  <c r="J5375" i="6"/>
  <c r="J5376" i="6"/>
  <c r="J5377" i="6"/>
  <c r="J5378" i="6"/>
  <c r="J5379" i="6"/>
  <c r="J5380" i="6"/>
  <c r="J5381" i="6"/>
  <c r="J5382" i="6"/>
  <c r="J5383" i="6"/>
  <c r="J5384" i="6"/>
  <c r="J5385" i="6"/>
  <c r="J5386" i="6"/>
  <c r="J5387" i="6"/>
  <c r="J5388" i="6"/>
  <c r="J5389" i="6"/>
  <c r="J5390" i="6"/>
  <c r="J5391" i="6"/>
  <c r="J5392" i="6"/>
  <c r="J5393" i="6"/>
  <c r="J5394" i="6"/>
  <c r="J5395" i="6"/>
  <c r="J5396" i="6"/>
  <c r="J5397" i="6"/>
  <c r="J5398" i="6"/>
  <c r="J5399" i="6"/>
  <c r="J5400" i="6"/>
  <c r="J5401" i="6"/>
  <c r="J5402" i="6"/>
  <c r="J5403" i="6"/>
  <c r="J5404" i="6"/>
  <c r="J5405" i="6"/>
  <c r="J5406" i="6"/>
  <c r="J5407" i="6"/>
  <c r="J5408" i="6"/>
  <c r="J5409" i="6"/>
  <c r="J5410" i="6"/>
  <c r="J5411" i="6"/>
  <c r="J5412" i="6"/>
  <c r="J5413" i="6"/>
  <c r="J5414" i="6"/>
  <c r="J5415" i="6"/>
  <c r="J5416" i="6"/>
  <c r="J5417" i="6"/>
  <c r="J5418" i="6"/>
  <c r="J5419" i="6"/>
  <c r="J5420" i="6"/>
  <c r="J5421" i="6"/>
  <c r="J5422" i="6"/>
  <c r="J5423" i="6"/>
  <c r="J5424" i="6"/>
  <c r="J5425" i="6"/>
  <c r="J5426" i="6"/>
  <c r="J5427" i="6"/>
  <c r="J5428" i="6"/>
  <c r="J5429" i="6"/>
  <c r="J5430" i="6"/>
  <c r="J5431" i="6"/>
  <c r="J5432" i="6"/>
  <c r="J5433" i="6"/>
  <c r="J5434" i="6"/>
  <c r="J5435" i="6"/>
  <c r="J5436" i="6"/>
  <c r="J5437" i="6"/>
  <c r="J5438" i="6"/>
  <c r="J5439" i="6"/>
  <c r="J5440" i="6"/>
  <c r="J5441" i="6"/>
  <c r="J5442" i="6"/>
  <c r="J5443" i="6"/>
  <c r="J5444" i="6"/>
  <c r="J5445" i="6"/>
  <c r="J5446" i="6"/>
  <c r="J5447" i="6"/>
  <c r="J5448" i="6"/>
  <c r="J5449" i="6"/>
  <c r="J5450" i="6"/>
  <c r="J5451" i="6"/>
  <c r="J5452" i="6"/>
  <c r="J5453" i="6"/>
  <c r="J5454" i="6"/>
  <c r="J5455" i="6"/>
  <c r="J5456" i="6"/>
  <c r="J5457" i="6"/>
  <c r="J5458" i="6"/>
  <c r="J5459" i="6"/>
  <c r="J5460" i="6"/>
  <c r="J5461" i="6"/>
  <c r="J5462" i="6"/>
  <c r="J5463" i="6"/>
  <c r="J5464" i="6"/>
  <c r="J5465" i="6"/>
  <c r="J5466" i="6"/>
  <c r="J5467" i="6"/>
  <c r="J5468" i="6"/>
  <c r="J5469" i="6"/>
  <c r="J5470" i="6"/>
  <c r="J5471" i="6"/>
  <c r="J5472" i="6"/>
  <c r="J5473" i="6"/>
  <c r="J5474" i="6"/>
  <c r="J5475" i="6"/>
  <c r="J5476" i="6"/>
  <c r="J5477" i="6"/>
  <c r="J5478" i="6"/>
  <c r="J5479" i="6"/>
  <c r="J5480" i="6"/>
  <c r="J5481" i="6"/>
  <c r="J5482" i="6"/>
  <c r="J5483" i="6"/>
  <c r="J5484" i="6"/>
  <c r="J5485" i="6"/>
  <c r="J5486" i="6"/>
  <c r="J5487" i="6"/>
  <c r="J5488" i="6"/>
  <c r="J5489" i="6"/>
  <c r="J5490" i="6"/>
  <c r="J5491" i="6"/>
  <c r="J5492" i="6"/>
  <c r="J5493" i="6"/>
  <c r="J5494" i="6"/>
  <c r="J5495" i="6"/>
  <c r="J5496" i="6"/>
  <c r="J5497" i="6"/>
  <c r="J5498" i="6"/>
  <c r="J5499" i="6"/>
  <c r="J5500" i="6"/>
  <c r="J5501" i="6"/>
  <c r="J5502" i="6"/>
  <c r="J5503" i="6"/>
  <c r="J5504" i="6"/>
  <c r="J5505" i="6"/>
  <c r="J5506" i="6"/>
  <c r="J5507" i="6"/>
  <c r="J5508" i="6"/>
  <c r="J5509" i="6"/>
  <c r="J5510" i="6"/>
  <c r="J5511" i="6"/>
  <c r="J5512" i="6"/>
  <c r="J5513" i="6"/>
  <c r="J5514" i="6"/>
  <c r="J5515" i="6"/>
  <c r="J5516" i="6"/>
  <c r="J5517" i="6"/>
  <c r="J5518" i="6"/>
  <c r="J5519" i="6"/>
  <c r="J5520" i="6"/>
  <c r="J5521" i="6"/>
  <c r="J5522" i="6"/>
  <c r="J5523" i="6"/>
  <c r="J5524" i="6"/>
  <c r="J5525" i="6"/>
  <c r="J5526" i="6"/>
  <c r="J5527" i="6"/>
  <c r="J5528" i="6"/>
  <c r="J5529" i="6"/>
  <c r="J5530" i="6"/>
  <c r="J5531" i="6"/>
  <c r="J5532" i="6"/>
  <c r="J5533" i="6"/>
  <c r="J5534" i="6"/>
  <c r="J5535" i="6"/>
  <c r="J5536" i="6"/>
  <c r="J5537" i="6"/>
  <c r="J5538" i="6"/>
  <c r="J5539" i="6"/>
  <c r="J5540" i="6"/>
  <c r="J5541" i="6"/>
  <c r="J5542" i="6"/>
  <c r="J5543" i="6"/>
  <c r="J5544" i="6"/>
  <c r="J5545" i="6"/>
  <c r="J5546" i="6"/>
  <c r="J5547" i="6"/>
  <c r="J5548" i="6"/>
  <c r="J5549" i="6"/>
  <c r="J5550" i="6"/>
  <c r="J5551" i="6"/>
  <c r="J5552" i="6"/>
  <c r="J5553" i="6"/>
  <c r="J5554" i="6"/>
  <c r="J5555" i="6"/>
  <c r="J5556" i="6"/>
  <c r="J5557" i="6"/>
  <c r="J5558" i="6"/>
  <c r="J5559" i="6"/>
  <c r="J5560" i="6"/>
  <c r="J5561" i="6"/>
  <c r="J5562" i="6"/>
  <c r="J5563" i="6"/>
  <c r="J5564" i="6"/>
  <c r="J5565" i="6"/>
  <c r="J5566" i="6"/>
  <c r="J5567" i="6"/>
  <c r="J5568" i="6"/>
  <c r="J5569" i="6"/>
  <c r="J5570" i="6"/>
  <c r="J5571" i="6"/>
  <c r="J5572" i="6"/>
  <c r="J5573" i="6"/>
  <c r="J5574" i="6"/>
  <c r="J5575" i="6"/>
  <c r="J5576" i="6"/>
  <c r="J5577" i="6"/>
  <c r="J5578" i="6"/>
  <c r="J5579" i="6"/>
  <c r="J5580" i="6"/>
  <c r="J5581" i="6"/>
  <c r="J5582" i="6"/>
  <c r="J5583" i="6"/>
  <c r="J5584" i="6"/>
  <c r="J5585" i="6"/>
  <c r="J5586" i="6"/>
  <c r="J5587" i="6"/>
  <c r="J5588" i="6"/>
  <c r="J5589" i="6"/>
  <c r="J5590" i="6"/>
  <c r="J5591" i="6"/>
  <c r="J5592" i="6"/>
  <c r="J5593" i="6"/>
  <c r="J5594" i="6"/>
  <c r="J5595" i="6"/>
  <c r="J5596" i="6"/>
  <c r="J5597" i="6"/>
  <c r="J5598" i="6"/>
  <c r="J5599" i="6"/>
  <c r="J5600" i="6"/>
  <c r="J5601" i="6"/>
  <c r="J5602" i="6"/>
  <c r="J5603" i="6"/>
  <c r="J5604" i="6"/>
  <c r="J5605" i="6"/>
  <c r="J5606" i="6"/>
  <c r="J5607" i="6"/>
  <c r="J5608" i="6"/>
  <c r="J5609" i="6"/>
  <c r="J5610" i="6"/>
  <c r="J5611" i="6"/>
  <c r="J5612" i="6"/>
  <c r="J5613" i="6"/>
  <c r="J5614" i="6"/>
  <c r="J5615" i="6"/>
  <c r="J5616" i="6"/>
  <c r="J5617" i="6"/>
  <c r="J5618" i="6"/>
  <c r="J5619" i="6"/>
  <c r="J5620" i="6"/>
  <c r="J5621" i="6"/>
  <c r="J5622" i="6"/>
  <c r="J5623" i="6"/>
  <c r="J5624" i="6"/>
  <c r="J5625" i="6"/>
  <c r="J5626" i="6"/>
  <c r="J5627" i="6"/>
  <c r="J5628" i="6"/>
  <c r="J5629" i="6"/>
  <c r="J5630" i="6"/>
  <c r="J5631" i="6"/>
  <c r="J5632" i="6"/>
  <c r="J5633" i="6"/>
  <c r="J5634" i="6"/>
  <c r="J5635" i="6"/>
  <c r="J5636" i="6"/>
  <c r="J5637" i="6"/>
  <c r="J5638" i="6"/>
  <c r="J5639" i="6"/>
  <c r="J5640" i="6"/>
  <c r="J5641" i="6"/>
  <c r="J5642" i="6"/>
  <c r="J5643" i="6"/>
  <c r="J5644" i="6"/>
  <c r="J5645" i="6"/>
  <c r="J5646" i="6"/>
  <c r="J5647" i="6"/>
  <c r="J5648" i="6"/>
  <c r="J5649" i="6"/>
  <c r="J5650" i="6"/>
  <c r="J5651" i="6"/>
  <c r="J5652" i="6"/>
  <c r="J5653" i="6"/>
  <c r="J5654" i="6"/>
  <c r="J5655" i="6"/>
  <c r="J5656" i="6"/>
  <c r="J5657" i="6"/>
  <c r="J5658" i="6"/>
  <c r="J5659" i="6"/>
  <c r="J5660" i="6"/>
  <c r="J5661" i="6"/>
  <c r="J5662" i="6"/>
  <c r="J5663" i="6"/>
  <c r="J5664" i="6"/>
  <c r="J5665" i="6"/>
  <c r="J5666" i="6"/>
  <c r="J5667" i="6"/>
  <c r="J5668" i="6"/>
  <c r="J5669" i="6"/>
  <c r="J5670" i="6"/>
  <c r="J5671" i="6"/>
  <c r="J5672" i="6"/>
  <c r="J5673" i="6"/>
  <c r="J5674" i="6"/>
  <c r="J5675" i="6"/>
  <c r="J5676" i="6"/>
  <c r="J5677" i="6"/>
  <c r="J5678" i="6"/>
  <c r="J5679" i="6"/>
  <c r="J5680" i="6"/>
  <c r="J5681" i="6"/>
  <c r="J5682" i="6"/>
  <c r="J5683" i="6"/>
  <c r="J5684" i="6"/>
  <c r="J5685" i="6"/>
  <c r="J5686" i="6"/>
  <c r="J5687" i="6"/>
  <c r="J5688" i="6"/>
  <c r="J5689" i="6"/>
  <c r="J5690" i="6"/>
  <c r="J5691" i="6"/>
  <c r="J5692" i="6"/>
  <c r="J5693" i="6"/>
  <c r="J5694" i="6"/>
  <c r="J5695" i="6"/>
  <c r="J5696" i="6"/>
  <c r="J5697" i="6"/>
  <c r="J5698" i="6"/>
  <c r="J5699" i="6"/>
  <c r="J5700" i="6"/>
  <c r="J5701" i="6"/>
  <c r="J5702" i="6"/>
  <c r="J5703" i="6"/>
  <c r="J5704" i="6"/>
  <c r="J5705" i="6"/>
  <c r="J5706" i="6"/>
  <c r="J5707" i="6"/>
  <c r="J5708" i="6"/>
  <c r="J5709" i="6"/>
  <c r="J5710" i="6"/>
  <c r="J5711" i="6"/>
  <c r="J5712" i="6"/>
  <c r="J5713" i="6"/>
  <c r="J5714" i="6"/>
  <c r="J5715" i="6"/>
  <c r="J5716" i="6"/>
  <c r="J5717" i="6"/>
  <c r="J5718" i="6"/>
  <c r="J5719" i="6"/>
  <c r="J5720" i="6"/>
  <c r="J5721" i="6"/>
  <c r="J5722" i="6"/>
  <c r="J5723" i="6"/>
  <c r="J5724" i="6"/>
  <c r="J5725" i="6"/>
  <c r="J5726" i="6"/>
  <c r="J5727" i="6"/>
  <c r="J5728" i="6"/>
  <c r="J5729" i="6"/>
  <c r="J5730" i="6"/>
  <c r="J5731" i="6"/>
  <c r="J5732" i="6"/>
  <c r="J5733" i="6"/>
  <c r="J5734" i="6"/>
  <c r="J5735" i="6"/>
  <c r="J5736" i="6"/>
  <c r="J5737" i="6"/>
  <c r="J5738" i="6"/>
  <c r="J5739" i="6"/>
  <c r="J5740" i="6"/>
  <c r="J5741" i="6"/>
  <c r="J5742" i="6"/>
  <c r="J5743" i="6"/>
  <c r="J5744" i="6"/>
  <c r="J5745" i="6"/>
  <c r="J5746" i="6"/>
  <c r="J5747" i="6"/>
  <c r="J5748" i="6"/>
  <c r="J5749" i="6"/>
  <c r="J5750" i="6"/>
  <c r="J5751" i="6"/>
  <c r="J5752" i="6"/>
  <c r="J5753" i="6"/>
  <c r="J5754" i="6"/>
  <c r="J5755" i="6"/>
  <c r="J5756" i="6"/>
  <c r="J5757" i="6"/>
  <c r="J5758" i="6"/>
  <c r="J5759" i="6"/>
  <c r="J5760" i="6"/>
  <c r="J5761" i="6"/>
  <c r="J5762" i="6"/>
  <c r="J5763" i="6"/>
  <c r="J5764" i="6"/>
  <c r="J5765" i="6"/>
  <c r="J5766" i="6"/>
  <c r="J5767" i="6"/>
  <c r="J5768" i="6"/>
  <c r="J5769" i="6"/>
  <c r="J5770" i="6"/>
  <c r="J5771" i="6"/>
  <c r="J5772" i="6"/>
  <c r="J5773" i="6"/>
  <c r="J5774" i="6"/>
  <c r="J5775" i="6"/>
  <c r="J5776" i="6"/>
  <c r="J5777" i="6"/>
  <c r="J5778" i="6"/>
  <c r="J5779" i="6"/>
  <c r="J5780" i="6"/>
  <c r="J5781" i="6"/>
  <c r="J5782" i="6"/>
  <c r="J5783" i="6"/>
  <c r="J5784" i="6"/>
  <c r="J5785" i="6"/>
  <c r="J5786" i="6"/>
  <c r="J5787" i="6"/>
  <c r="J5788" i="6"/>
  <c r="J5789" i="6"/>
  <c r="J5790" i="6"/>
  <c r="J5791" i="6"/>
  <c r="J5792" i="6"/>
  <c r="J5793" i="6"/>
  <c r="J5794" i="6"/>
  <c r="J5795" i="6"/>
  <c r="J5796" i="6"/>
  <c r="J5797" i="6"/>
  <c r="J5798" i="6"/>
  <c r="J5799" i="6"/>
  <c r="J5800" i="6"/>
  <c r="J5801" i="6"/>
  <c r="J5802" i="6"/>
  <c r="J5803" i="6"/>
  <c r="J5804" i="6"/>
  <c r="J5805" i="6"/>
  <c r="J5806" i="6"/>
  <c r="J5807" i="6"/>
  <c r="J5808" i="6"/>
  <c r="J5809" i="6"/>
  <c r="J5810" i="6"/>
  <c r="J5811" i="6"/>
  <c r="J5812" i="6"/>
  <c r="J5813" i="6"/>
  <c r="J5814" i="6"/>
  <c r="J5815" i="6"/>
  <c r="J5816" i="6"/>
  <c r="J5817" i="6"/>
  <c r="J5818" i="6"/>
  <c r="J5819" i="6"/>
  <c r="J5820" i="6"/>
  <c r="J5821" i="6"/>
  <c r="J5822" i="6"/>
  <c r="J5823" i="6"/>
  <c r="J5824" i="6"/>
  <c r="J5825" i="6"/>
  <c r="J5826" i="6"/>
  <c r="J5827" i="6"/>
  <c r="J5828" i="6"/>
  <c r="J5829" i="6"/>
  <c r="J5830" i="6"/>
  <c r="J5831" i="6"/>
  <c r="J5832" i="6"/>
  <c r="J5833" i="6"/>
  <c r="J5834" i="6"/>
  <c r="J5835" i="6"/>
  <c r="J5836" i="6"/>
  <c r="J5837" i="6"/>
  <c r="J5838" i="6"/>
  <c r="J5839" i="6"/>
  <c r="J5840" i="6"/>
  <c r="J5841" i="6"/>
  <c r="J5842" i="6"/>
  <c r="J5843" i="6"/>
  <c r="J5844" i="6"/>
  <c r="J5845" i="6"/>
  <c r="J5846" i="6"/>
  <c r="J5847" i="6"/>
  <c r="J5848" i="6"/>
  <c r="J5849" i="6"/>
  <c r="J5850" i="6"/>
  <c r="J5851" i="6"/>
  <c r="J5852" i="6"/>
  <c r="J5853" i="6"/>
  <c r="J5854" i="6"/>
  <c r="J5855" i="6"/>
  <c r="J5856" i="6"/>
  <c r="J5857" i="6"/>
  <c r="J5858" i="6"/>
  <c r="J5859" i="6"/>
  <c r="J5860" i="6"/>
  <c r="J5861" i="6"/>
  <c r="J5862" i="6"/>
  <c r="J5863" i="6"/>
  <c r="J5864" i="6"/>
  <c r="J5865" i="6"/>
  <c r="J5866" i="6"/>
  <c r="J5867" i="6"/>
  <c r="J5868" i="6"/>
  <c r="J5869" i="6"/>
  <c r="J5870" i="6"/>
  <c r="J5871" i="6"/>
  <c r="J5872" i="6"/>
  <c r="J5873" i="6"/>
  <c r="J5874" i="6"/>
  <c r="J5875" i="6"/>
  <c r="J5876" i="6"/>
  <c r="J5877" i="6"/>
  <c r="J5878" i="6"/>
  <c r="J5879" i="6"/>
  <c r="J5880" i="6"/>
  <c r="J5881" i="6"/>
  <c r="J5882" i="6"/>
  <c r="J5883" i="6"/>
  <c r="J5884" i="6"/>
  <c r="J5885" i="6"/>
  <c r="J5886" i="6"/>
  <c r="J5887" i="6"/>
  <c r="J5888" i="6"/>
  <c r="J5889" i="6"/>
  <c r="J5890" i="6"/>
  <c r="J5891" i="6"/>
  <c r="J5892" i="6"/>
  <c r="J5893" i="6"/>
  <c r="J5894" i="6"/>
  <c r="J5895" i="6"/>
  <c r="J5896" i="6"/>
  <c r="J5897" i="6"/>
  <c r="J5898" i="6"/>
  <c r="J5899" i="6"/>
  <c r="J5900" i="6"/>
  <c r="J5901" i="6"/>
  <c r="J5902" i="6"/>
  <c r="J5903" i="6"/>
  <c r="J5904" i="6"/>
  <c r="J5905" i="6"/>
  <c r="J5906" i="6"/>
  <c r="J5907" i="6"/>
  <c r="J5908" i="6"/>
  <c r="J5909" i="6"/>
  <c r="J5910" i="6"/>
  <c r="J5911" i="6"/>
  <c r="J5912" i="6"/>
  <c r="J5913" i="6"/>
  <c r="J5914" i="6"/>
  <c r="J5915" i="6"/>
  <c r="J5916" i="6"/>
  <c r="J5917" i="6"/>
  <c r="J5918" i="6"/>
  <c r="J5919" i="6"/>
  <c r="J5920" i="6"/>
  <c r="J5921" i="6"/>
  <c r="J5922" i="6"/>
  <c r="J5923" i="6"/>
  <c r="J5924" i="6"/>
  <c r="J5925" i="6"/>
  <c r="J5926" i="6"/>
  <c r="J5927" i="6"/>
  <c r="J5928" i="6"/>
  <c r="J5929" i="6"/>
  <c r="J5930" i="6"/>
  <c r="J5931" i="6"/>
  <c r="J5932" i="6"/>
  <c r="J5933" i="6"/>
  <c r="J5934" i="6"/>
  <c r="J5935" i="6"/>
  <c r="J5936" i="6"/>
  <c r="J5937" i="6"/>
  <c r="J5938" i="6"/>
  <c r="J5939" i="6"/>
  <c r="J5940" i="6"/>
  <c r="J5941" i="6"/>
  <c r="J5942" i="6"/>
  <c r="J5943" i="6"/>
  <c r="J5944" i="6"/>
  <c r="J5945" i="6"/>
  <c r="J5946" i="6"/>
  <c r="J5947" i="6"/>
  <c r="J5948" i="6"/>
  <c r="J5949" i="6"/>
  <c r="J5950" i="6"/>
  <c r="J5951" i="6"/>
  <c r="J5952" i="6"/>
  <c r="J5953" i="6"/>
  <c r="J5954" i="6"/>
  <c r="J5955" i="6"/>
  <c r="J5956" i="6"/>
  <c r="J5957" i="6"/>
  <c r="J5958" i="6"/>
  <c r="J5959" i="6"/>
  <c r="J5960" i="6"/>
  <c r="J5961" i="6"/>
  <c r="J5962" i="6"/>
  <c r="J5963" i="6"/>
  <c r="J5964" i="6"/>
  <c r="J5965" i="6"/>
  <c r="J5966" i="6"/>
  <c r="J5967" i="6"/>
  <c r="J5968" i="6"/>
  <c r="J5969" i="6"/>
  <c r="J5970" i="6"/>
  <c r="J5971" i="6"/>
  <c r="J5972" i="6"/>
  <c r="J5973" i="6"/>
  <c r="J5974" i="6"/>
  <c r="J5975" i="6"/>
  <c r="J5976" i="6"/>
  <c r="J5977" i="6"/>
  <c r="J5978" i="6"/>
  <c r="J5979" i="6"/>
  <c r="J5980" i="6"/>
  <c r="J5981" i="6"/>
  <c r="J5982" i="6"/>
  <c r="J5983" i="6"/>
  <c r="J5984" i="6"/>
  <c r="J5985" i="6"/>
  <c r="J5986" i="6"/>
  <c r="J5987" i="6"/>
  <c r="J5988" i="6"/>
  <c r="J5989" i="6"/>
  <c r="J5990" i="6"/>
  <c r="J5991" i="6"/>
  <c r="J5992" i="6"/>
  <c r="J5993" i="6"/>
  <c r="J5994" i="6"/>
  <c r="J5995" i="6"/>
  <c r="J5996" i="6"/>
  <c r="J5997" i="6"/>
  <c r="J5998" i="6"/>
  <c r="J5999" i="6"/>
  <c r="J6000" i="6"/>
  <c r="J6001" i="6"/>
  <c r="J6002" i="6"/>
  <c r="J6003" i="6"/>
  <c r="J6004" i="6"/>
  <c r="J6005" i="6"/>
  <c r="J6006" i="6"/>
  <c r="J6007" i="6"/>
  <c r="J6008" i="6"/>
  <c r="J6009" i="6"/>
  <c r="J6010" i="6"/>
  <c r="J6011" i="6"/>
  <c r="J6012" i="6"/>
  <c r="J6013" i="6"/>
  <c r="J6014" i="6"/>
  <c r="J6015" i="6"/>
  <c r="J6016" i="6"/>
  <c r="J6017" i="6"/>
  <c r="J6018" i="6"/>
  <c r="J6019" i="6"/>
  <c r="J6020" i="6"/>
  <c r="J6021" i="6"/>
  <c r="J6022" i="6"/>
  <c r="J6023" i="6"/>
  <c r="J6024" i="6"/>
  <c r="J6025" i="6"/>
  <c r="J6026" i="6"/>
  <c r="J6027" i="6"/>
  <c r="J6028" i="6"/>
  <c r="J6029" i="6"/>
  <c r="J6030" i="6"/>
  <c r="J6031" i="6"/>
  <c r="J6032" i="6"/>
  <c r="J6033" i="6"/>
  <c r="J6034" i="6"/>
  <c r="J6035" i="6"/>
  <c r="J6036" i="6"/>
  <c r="J6037" i="6"/>
  <c r="J6038" i="6"/>
  <c r="J6039" i="6"/>
  <c r="J6040" i="6"/>
  <c r="J6041" i="6"/>
  <c r="J6042" i="6"/>
  <c r="J6043" i="6"/>
  <c r="J6044" i="6"/>
  <c r="J6045" i="6"/>
  <c r="J6046" i="6"/>
  <c r="J6047" i="6"/>
  <c r="J6048" i="6"/>
  <c r="J6049" i="6"/>
  <c r="J6050" i="6"/>
  <c r="J6051" i="6"/>
  <c r="J6052" i="6"/>
  <c r="J6053" i="6"/>
  <c r="J6054" i="6"/>
  <c r="J6055" i="6"/>
  <c r="J6056" i="6"/>
  <c r="J6057" i="6"/>
  <c r="J6058" i="6"/>
  <c r="J6059" i="6"/>
  <c r="J6060" i="6"/>
  <c r="J6061" i="6"/>
  <c r="J6062" i="6"/>
  <c r="J6063" i="6"/>
  <c r="J6064" i="6"/>
  <c r="J6065" i="6"/>
  <c r="J6066" i="6"/>
  <c r="J6067" i="6"/>
  <c r="J6068" i="6"/>
  <c r="J6069" i="6"/>
  <c r="J6070" i="6"/>
  <c r="J6071" i="6"/>
  <c r="J6072" i="6"/>
  <c r="J6073" i="6"/>
  <c r="J6074" i="6"/>
  <c r="J6075" i="6"/>
  <c r="J6076" i="6"/>
  <c r="J6077" i="6"/>
  <c r="J6078" i="6"/>
  <c r="J6079" i="6"/>
  <c r="J6080" i="6"/>
  <c r="J6081" i="6"/>
  <c r="J6082" i="6"/>
  <c r="J6083" i="6"/>
  <c r="J6084" i="6"/>
  <c r="J6085" i="6"/>
  <c r="J6086" i="6"/>
  <c r="J6087" i="6"/>
  <c r="J6088" i="6"/>
  <c r="J6089" i="6"/>
  <c r="J6090" i="6"/>
  <c r="J6091" i="6"/>
  <c r="J6092" i="6"/>
  <c r="J6093" i="6"/>
  <c r="J6094" i="6"/>
  <c r="J6095" i="6"/>
  <c r="J6096" i="6"/>
  <c r="J6097" i="6"/>
  <c r="J6098" i="6"/>
  <c r="J6099" i="6"/>
  <c r="J6100" i="6"/>
  <c r="J6101" i="6"/>
  <c r="J6102" i="6"/>
  <c r="J6103" i="6"/>
  <c r="J6104" i="6"/>
  <c r="J6105" i="6"/>
  <c r="J6106" i="6"/>
  <c r="J6107" i="6"/>
  <c r="J6108" i="6"/>
  <c r="J6109" i="6"/>
  <c r="J6110" i="6"/>
  <c r="J6111" i="6"/>
  <c r="J6112" i="6"/>
  <c r="J6113" i="6"/>
  <c r="J6114" i="6"/>
  <c r="J6115" i="6"/>
  <c r="J6116" i="6"/>
  <c r="J6117" i="6"/>
  <c r="J6118" i="6"/>
  <c r="J6119" i="6"/>
  <c r="J6120" i="6"/>
  <c r="J6121" i="6"/>
  <c r="J6122" i="6"/>
  <c r="J6123" i="6"/>
  <c r="J6124" i="6"/>
  <c r="J6125" i="6"/>
  <c r="J6126" i="6"/>
  <c r="J6127" i="6"/>
  <c r="J6128" i="6"/>
  <c r="J6129" i="6"/>
  <c r="J6130" i="6"/>
  <c r="J6131" i="6"/>
  <c r="J6132" i="6"/>
  <c r="J6133" i="6"/>
  <c r="J6134" i="6"/>
  <c r="J6135" i="6"/>
  <c r="J6136" i="6"/>
  <c r="J6137" i="6"/>
  <c r="J6138" i="6"/>
  <c r="J6139" i="6"/>
  <c r="J6140" i="6"/>
  <c r="J6141" i="6"/>
  <c r="J6142" i="6"/>
  <c r="J6143" i="6"/>
  <c r="J6144" i="6"/>
  <c r="J6145" i="6"/>
  <c r="J6146" i="6"/>
  <c r="J6147" i="6"/>
  <c r="J6148" i="6"/>
  <c r="J6149" i="6"/>
  <c r="J6150" i="6"/>
  <c r="J6151" i="6"/>
  <c r="J6152" i="6"/>
  <c r="J6153" i="6"/>
  <c r="J6154" i="6"/>
  <c r="J6155" i="6"/>
  <c r="J6156" i="6"/>
  <c r="J6157" i="6"/>
  <c r="J6158" i="6"/>
  <c r="J6159" i="6"/>
  <c r="J6160" i="6"/>
  <c r="J6161" i="6"/>
  <c r="J6162" i="6"/>
  <c r="J6163" i="6"/>
  <c r="J6164" i="6"/>
  <c r="J6165" i="6"/>
  <c r="J6166" i="6"/>
  <c r="J6167" i="6"/>
  <c r="J6168" i="6"/>
  <c r="J6169" i="6"/>
  <c r="J6170" i="6"/>
  <c r="J6171" i="6"/>
  <c r="J6172" i="6"/>
  <c r="J6173" i="6"/>
  <c r="J6174" i="6"/>
  <c r="J6175" i="6"/>
  <c r="J6176" i="6"/>
  <c r="J6177" i="6"/>
  <c r="J6178" i="6"/>
  <c r="J6179" i="6"/>
  <c r="J6180" i="6"/>
  <c r="J6181" i="6"/>
  <c r="J6182" i="6"/>
  <c r="J6183" i="6"/>
  <c r="J6184" i="6"/>
  <c r="J6185" i="6"/>
  <c r="J6186" i="6"/>
  <c r="J6187" i="6"/>
  <c r="J6188" i="6"/>
  <c r="J6189" i="6"/>
  <c r="J6190" i="6"/>
  <c r="J6191" i="6"/>
  <c r="J6192" i="6"/>
  <c r="J6193" i="6"/>
  <c r="J6194" i="6"/>
  <c r="J6195" i="6"/>
  <c r="J6196" i="6"/>
  <c r="J6197" i="6"/>
  <c r="J6198" i="6"/>
  <c r="J6199" i="6"/>
  <c r="J6200" i="6"/>
  <c r="J6201" i="6"/>
  <c r="J6202" i="6"/>
  <c r="J6203" i="6"/>
  <c r="J6204" i="6"/>
  <c r="J6205" i="6"/>
  <c r="J6206" i="6"/>
  <c r="J6207" i="6"/>
  <c r="J6208" i="6"/>
  <c r="J6209" i="6"/>
  <c r="J6210" i="6"/>
  <c r="J6211" i="6"/>
  <c r="J6212" i="6"/>
  <c r="J6213" i="6"/>
  <c r="J6214" i="6"/>
  <c r="J6215" i="6"/>
  <c r="J6216" i="6"/>
  <c r="J6217" i="6"/>
  <c r="J6218" i="6"/>
  <c r="J6219" i="6"/>
  <c r="J6220" i="6"/>
  <c r="J6221" i="6"/>
  <c r="J6222" i="6"/>
  <c r="J6223" i="6"/>
  <c r="J6224" i="6"/>
  <c r="J6225" i="6"/>
  <c r="J6226" i="6"/>
  <c r="J6227" i="6"/>
  <c r="J6228" i="6"/>
  <c r="J6229" i="6"/>
  <c r="J6230" i="6"/>
  <c r="J6231" i="6"/>
  <c r="J6232" i="6"/>
  <c r="J6233" i="6"/>
  <c r="J6234" i="6"/>
  <c r="J6235" i="6"/>
  <c r="J6236" i="6"/>
  <c r="J6237" i="6"/>
  <c r="J6238" i="6"/>
  <c r="J6239" i="6"/>
  <c r="J6240" i="6"/>
  <c r="J6241" i="6"/>
  <c r="J6242" i="6"/>
  <c r="J6243" i="6"/>
  <c r="J6244" i="6"/>
  <c r="J6245" i="6"/>
  <c r="J6246" i="6"/>
  <c r="J6247" i="6"/>
  <c r="J6248" i="6"/>
  <c r="J6249" i="6"/>
  <c r="J6250" i="6"/>
  <c r="J6251" i="6"/>
  <c r="J6252" i="6"/>
  <c r="J6253" i="6"/>
  <c r="J6254" i="6"/>
  <c r="J6255" i="6"/>
  <c r="J6256" i="6"/>
  <c r="J6257" i="6"/>
  <c r="J6258" i="6"/>
  <c r="J6259" i="6"/>
  <c r="J6260" i="6"/>
  <c r="J6261" i="6"/>
  <c r="J6262" i="6"/>
  <c r="J6263" i="6"/>
  <c r="J6264" i="6"/>
  <c r="J6265" i="6"/>
  <c r="J6266" i="6"/>
  <c r="J6267" i="6"/>
  <c r="J6268" i="6"/>
  <c r="J6269" i="6"/>
  <c r="J6270" i="6"/>
  <c r="J6271" i="6"/>
  <c r="J6272" i="6"/>
  <c r="J6273" i="6"/>
  <c r="J6274" i="6"/>
  <c r="J6275" i="6"/>
  <c r="J6276" i="6"/>
  <c r="J6277" i="6"/>
  <c r="J6278" i="6"/>
  <c r="J6279" i="6"/>
  <c r="J6280" i="6"/>
  <c r="J6281" i="6"/>
  <c r="J6282" i="6"/>
  <c r="J6283" i="6"/>
  <c r="J6284" i="6"/>
  <c r="J6285" i="6"/>
  <c r="J6286" i="6"/>
  <c r="J6287" i="6"/>
  <c r="J6288" i="6"/>
  <c r="J6289" i="6"/>
  <c r="J6290" i="6"/>
  <c r="J6291" i="6"/>
  <c r="J6292" i="6"/>
  <c r="J6293" i="6"/>
  <c r="J6294" i="6"/>
  <c r="J6295" i="6"/>
  <c r="J6296" i="6"/>
  <c r="J6297" i="6"/>
  <c r="J6298" i="6"/>
  <c r="J6299" i="6"/>
  <c r="J6300" i="6"/>
  <c r="J6301" i="6"/>
  <c r="J6302" i="6"/>
  <c r="J6303" i="6"/>
  <c r="J6304" i="6"/>
  <c r="J6305" i="6"/>
  <c r="J6306" i="6"/>
  <c r="J6307" i="6"/>
  <c r="J6308" i="6"/>
  <c r="J6309" i="6"/>
  <c r="J6310" i="6"/>
  <c r="J6311" i="6"/>
  <c r="J6312" i="6"/>
  <c r="J6313" i="6"/>
  <c r="J6314" i="6"/>
  <c r="J6315" i="6"/>
  <c r="J6316" i="6"/>
  <c r="J6317" i="6"/>
  <c r="J6318" i="6"/>
  <c r="J6319" i="6"/>
  <c r="J6320" i="6"/>
  <c r="J6321" i="6"/>
  <c r="J6322" i="6"/>
  <c r="J6323" i="6"/>
  <c r="J6324" i="6"/>
  <c r="J6325" i="6"/>
  <c r="J6326" i="6"/>
  <c r="J6327" i="6"/>
  <c r="J6328" i="6"/>
  <c r="J6329" i="6"/>
  <c r="J6330" i="6"/>
  <c r="J6331" i="6"/>
  <c r="J6332" i="6"/>
  <c r="J6333" i="6"/>
  <c r="J6334" i="6"/>
  <c r="J6335" i="6"/>
  <c r="J6336" i="6"/>
  <c r="J6337" i="6"/>
  <c r="J6338" i="6"/>
  <c r="J6339" i="6"/>
  <c r="J6340" i="6"/>
  <c r="J6341" i="6"/>
  <c r="J6342" i="6"/>
  <c r="J6343" i="6"/>
  <c r="J6344" i="6"/>
  <c r="J6345" i="6"/>
  <c r="J6346" i="6"/>
  <c r="J6347" i="6"/>
  <c r="J6348" i="6"/>
  <c r="J6349" i="6"/>
  <c r="J6350" i="6"/>
  <c r="J6351" i="6"/>
  <c r="J6352" i="6"/>
  <c r="J6353" i="6"/>
  <c r="J6354" i="6"/>
  <c r="J6355" i="6"/>
  <c r="J6356" i="6"/>
  <c r="J6357" i="6"/>
  <c r="J6358" i="6"/>
  <c r="J6359" i="6"/>
  <c r="J6360" i="6"/>
  <c r="J6361" i="6"/>
  <c r="J6362" i="6"/>
  <c r="J6363" i="6"/>
  <c r="J6364" i="6"/>
  <c r="J6365" i="6"/>
  <c r="J6366" i="6"/>
  <c r="J6367" i="6"/>
  <c r="J6368" i="6"/>
  <c r="J6369" i="6"/>
  <c r="J6370" i="6"/>
  <c r="J6371" i="6"/>
  <c r="J6372" i="6"/>
  <c r="J6373" i="6"/>
  <c r="J6374" i="6"/>
  <c r="J6375" i="6"/>
  <c r="J6376" i="6"/>
  <c r="J6377" i="6"/>
  <c r="J6378" i="6"/>
  <c r="J6379" i="6"/>
  <c r="J6380" i="6"/>
  <c r="J6381" i="6"/>
  <c r="J6382" i="6"/>
  <c r="J6383" i="6"/>
  <c r="J6384" i="6"/>
  <c r="J6385" i="6"/>
  <c r="J6386" i="6"/>
  <c r="J6387" i="6"/>
  <c r="J6388" i="6"/>
  <c r="J6389" i="6"/>
  <c r="J6390" i="6"/>
  <c r="J6391" i="6"/>
  <c r="J6392" i="6"/>
  <c r="J6393" i="6"/>
  <c r="J6394" i="6"/>
  <c r="J6395" i="6"/>
  <c r="J6396" i="6"/>
  <c r="J6397" i="6"/>
  <c r="J6398" i="6"/>
  <c r="J6399" i="6"/>
  <c r="J6400" i="6"/>
  <c r="J6401" i="6"/>
  <c r="J6402" i="6"/>
  <c r="J6403" i="6"/>
  <c r="J6404" i="6"/>
  <c r="J6405" i="6"/>
  <c r="J6406" i="6"/>
  <c r="J6407" i="6"/>
  <c r="J6408" i="6"/>
  <c r="J6409" i="6"/>
  <c r="J6410" i="6"/>
  <c r="J6411" i="6"/>
  <c r="J6412" i="6"/>
  <c r="J6413" i="6"/>
  <c r="J6414" i="6"/>
  <c r="J6415" i="6"/>
  <c r="J6416" i="6"/>
  <c r="J6417" i="6"/>
  <c r="J6418" i="6"/>
  <c r="J6419" i="6"/>
  <c r="J6420" i="6"/>
  <c r="J6421" i="6"/>
  <c r="J6422" i="6"/>
  <c r="J6423" i="6"/>
  <c r="J6424" i="6"/>
  <c r="J6425" i="6"/>
  <c r="J6426" i="6"/>
  <c r="J6427" i="6"/>
  <c r="J6428" i="6"/>
  <c r="J6429" i="6"/>
  <c r="J6430" i="6"/>
  <c r="J6431" i="6"/>
  <c r="J6432" i="6"/>
  <c r="J6433" i="6"/>
  <c r="J6434" i="6"/>
  <c r="J6435" i="6"/>
  <c r="J6436" i="6"/>
  <c r="J6437" i="6"/>
  <c r="J6438" i="6"/>
  <c r="J6439" i="6"/>
  <c r="J6440" i="6"/>
  <c r="J6441" i="6"/>
  <c r="J6442" i="6"/>
  <c r="J6443" i="6"/>
  <c r="J6444" i="6"/>
  <c r="J6445" i="6"/>
  <c r="J6446" i="6"/>
  <c r="J6447" i="6"/>
  <c r="J6448" i="6"/>
  <c r="J6449" i="6"/>
  <c r="J6450" i="6"/>
  <c r="J6451" i="6"/>
  <c r="J6452" i="6"/>
  <c r="J6453" i="6"/>
  <c r="J6454" i="6"/>
  <c r="J6455" i="6"/>
  <c r="J6456" i="6"/>
  <c r="J6457" i="6"/>
  <c r="J6458" i="6"/>
  <c r="J6459" i="6"/>
  <c r="J6460" i="6"/>
  <c r="J6461" i="6"/>
  <c r="J6462" i="6"/>
  <c r="J6463" i="6"/>
  <c r="J6464" i="6"/>
  <c r="J6465" i="6"/>
  <c r="J6466" i="6"/>
  <c r="J6467" i="6"/>
  <c r="J6468" i="6"/>
  <c r="J6469" i="6"/>
  <c r="J6470" i="6"/>
  <c r="J6471" i="6"/>
  <c r="J6472" i="6"/>
  <c r="J6473" i="6"/>
  <c r="J6474" i="6"/>
  <c r="J6475" i="6"/>
  <c r="J6476" i="6"/>
  <c r="J6477" i="6"/>
  <c r="J6478" i="6"/>
  <c r="J6479" i="6"/>
  <c r="J6480" i="6"/>
  <c r="J6481" i="6"/>
  <c r="J6482" i="6"/>
  <c r="J6483" i="6"/>
  <c r="J6484" i="6"/>
  <c r="J6485" i="6"/>
  <c r="J6486" i="6"/>
  <c r="J6487" i="6"/>
  <c r="J6488" i="6"/>
  <c r="J6489" i="6"/>
  <c r="J6490" i="6"/>
  <c r="J6491" i="6"/>
  <c r="J6492" i="6"/>
  <c r="J6493" i="6"/>
  <c r="J6494" i="6"/>
  <c r="J6495" i="6"/>
  <c r="J6496" i="6"/>
  <c r="J6497" i="6"/>
  <c r="J6498" i="6"/>
  <c r="J6499" i="6"/>
  <c r="J6500" i="6"/>
  <c r="J6501" i="6"/>
  <c r="J6502" i="6"/>
  <c r="J6503" i="6"/>
  <c r="J6504" i="6"/>
  <c r="J6505" i="6"/>
  <c r="J6506" i="6"/>
  <c r="J6507" i="6"/>
  <c r="J6508" i="6"/>
  <c r="J6509" i="6"/>
  <c r="J6510" i="6"/>
  <c r="J6511" i="6"/>
  <c r="J6512" i="6"/>
  <c r="J6513" i="6"/>
  <c r="J6514" i="6"/>
  <c r="J6515" i="6"/>
  <c r="J6516" i="6"/>
  <c r="J6517" i="6"/>
  <c r="J6518" i="6"/>
  <c r="J6519" i="6"/>
  <c r="J6520" i="6"/>
  <c r="J6521" i="6"/>
  <c r="J6522" i="6"/>
  <c r="J6523" i="6"/>
  <c r="J6524" i="6"/>
  <c r="J6525" i="6"/>
  <c r="J6526" i="6"/>
  <c r="J6527" i="6"/>
  <c r="J6528" i="6"/>
  <c r="J6529" i="6"/>
  <c r="J6530" i="6"/>
  <c r="J6531" i="6"/>
  <c r="J6532" i="6"/>
  <c r="J6533" i="6"/>
  <c r="J6534" i="6"/>
  <c r="J6535" i="6"/>
  <c r="J6536" i="6"/>
  <c r="J6537" i="6"/>
  <c r="J6538" i="6"/>
  <c r="J6539" i="6"/>
  <c r="J6540" i="6"/>
  <c r="J6541" i="6"/>
  <c r="J6542" i="6"/>
  <c r="J6543" i="6"/>
  <c r="J6544" i="6"/>
  <c r="J6545" i="6"/>
  <c r="J6546" i="6"/>
  <c r="J6547" i="6"/>
  <c r="J6548" i="6"/>
  <c r="J6549" i="6"/>
  <c r="J6550" i="6"/>
  <c r="J6551" i="6"/>
  <c r="J6552" i="6"/>
  <c r="J6553" i="6"/>
  <c r="J6554" i="6"/>
  <c r="J6555" i="6"/>
  <c r="J6556" i="6"/>
  <c r="J6557" i="6"/>
  <c r="J6558" i="6"/>
  <c r="J6559" i="6"/>
  <c r="J6560" i="6"/>
  <c r="J6561" i="6"/>
  <c r="J6562" i="6"/>
  <c r="J6563" i="6"/>
  <c r="J6564" i="6"/>
  <c r="J6565" i="6"/>
  <c r="J6566" i="6"/>
  <c r="J6567" i="6"/>
  <c r="J6568" i="6"/>
  <c r="J6569" i="6"/>
  <c r="J6570" i="6"/>
  <c r="J6571" i="6"/>
  <c r="J6572" i="6"/>
  <c r="J6573" i="6"/>
  <c r="J6574" i="6"/>
  <c r="J6575" i="6"/>
  <c r="J6576" i="6"/>
  <c r="J6577" i="6"/>
  <c r="J6578" i="6"/>
  <c r="J6579" i="6"/>
  <c r="J6580" i="6"/>
  <c r="J6581" i="6"/>
  <c r="J6582" i="6"/>
  <c r="J6583" i="6"/>
  <c r="J6584" i="6"/>
  <c r="J6585" i="6"/>
  <c r="J6586" i="6"/>
  <c r="J6587" i="6"/>
  <c r="J6588" i="6"/>
  <c r="J6589" i="6"/>
  <c r="J6590" i="6"/>
  <c r="J6591" i="6"/>
  <c r="J6592" i="6"/>
  <c r="J6593" i="6"/>
  <c r="J6594" i="6"/>
  <c r="J6595" i="6"/>
  <c r="J6596" i="6"/>
  <c r="J6597" i="6"/>
  <c r="J6598" i="6"/>
  <c r="J6599" i="6"/>
  <c r="J6600" i="6"/>
  <c r="J6601" i="6"/>
  <c r="J6602" i="6"/>
  <c r="J6603" i="6"/>
  <c r="J6604" i="6"/>
  <c r="J6605" i="6"/>
  <c r="J6606" i="6"/>
  <c r="J6607" i="6"/>
  <c r="J6608" i="6"/>
  <c r="J6609" i="6"/>
  <c r="J6610" i="6"/>
  <c r="J6611" i="6"/>
  <c r="J6612" i="6"/>
  <c r="J6613" i="6"/>
  <c r="J6614" i="6"/>
  <c r="J6615" i="6"/>
  <c r="J6616" i="6"/>
  <c r="J6617" i="6"/>
  <c r="J6618" i="6"/>
  <c r="J6619" i="6"/>
  <c r="J6620" i="6"/>
  <c r="J6621" i="6"/>
  <c r="J6622" i="6"/>
  <c r="J6623" i="6"/>
  <c r="J6624" i="6"/>
  <c r="J6625" i="6"/>
  <c r="J6626" i="6"/>
  <c r="J6627" i="6"/>
  <c r="J6628" i="6"/>
  <c r="J6629" i="6"/>
  <c r="J6630" i="6"/>
  <c r="J6631" i="6"/>
  <c r="J6632" i="6"/>
  <c r="J6633" i="6"/>
  <c r="J6634" i="6"/>
  <c r="J6635" i="6"/>
  <c r="J6636" i="6"/>
  <c r="J6637" i="6"/>
  <c r="J6638" i="6"/>
  <c r="J6639" i="6"/>
  <c r="J6640" i="6"/>
  <c r="J6641" i="6"/>
  <c r="J6642" i="6"/>
  <c r="J6643" i="6"/>
  <c r="J6644" i="6"/>
  <c r="J6645" i="6"/>
  <c r="J6646" i="6"/>
  <c r="J6647" i="6"/>
  <c r="J6648" i="6"/>
  <c r="J6649" i="6"/>
  <c r="J6650" i="6"/>
  <c r="J6651" i="6"/>
  <c r="J6652" i="6"/>
  <c r="J6653" i="6"/>
  <c r="J6654" i="6"/>
  <c r="J6655" i="6"/>
  <c r="J6656" i="6"/>
  <c r="J6657" i="6"/>
  <c r="J6658" i="6"/>
  <c r="J6659" i="6"/>
  <c r="J6660" i="6"/>
  <c r="J6661" i="6"/>
  <c r="J6662" i="6"/>
  <c r="J6663" i="6"/>
  <c r="J6664" i="6"/>
  <c r="J6665" i="6"/>
  <c r="J6666" i="6"/>
  <c r="J6667" i="6"/>
  <c r="J6668" i="6"/>
  <c r="J6669" i="6"/>
  <c r="J6670" i="6"/>
  <c r="J6671" i="6"/>
  <c r="J6672" i="6"/>
  <c r="J6673" i="6"/>
  <c r="J6674" i="6"/>
  <c r="J6675" i="6"/>
  <c r="J6676" i="6"/>
  <c r="J6677" i="6"/>
  <c r="J6678" i="6"/>
  <c r="J6679" i="6"/>
  <c r="J6680" i="6"/>
  <c r="J6681" i="6"/>
  <c r="J6682" i="6"/>
  <c r="J6683" i="6"/>
  <c r="J6684" i="6"/>
  <c r="J6685" i="6"/>
  <c r="J6686" i="6"/>
  <c r="J6687" i="6"/>
  <c r="J6688" i="6"/>
  <c r="J6689" i="6"/>
  <c r="J6690" i="6"/>
  <c r="J6691" i="6"/>
  <c r="J6692" i="6"/>
  <c r="J6693" i="6"/>
  <c r="J6694" i="6"/>
  <c r="J6695" i="6"/>
  <c r="J6696" i="6"/>
  <c r="J6697" i="6"/>
  <c r="J6698" i="6"/>
  <c r="J6699" i="6"/>
  <c r="J6700" i="6"/>
  <c r="J6701" i="6"/>
  <c r="J6702" i="6"/>
  <c r="J6703" i="6"/>
  <c r="J6704" i="6"/>
  <c r="J6705" i="6"/>
  <c r="J6706" i="6"/>
  <c r="J6707" i="6"/>
  <c r="J6708" i="6"/>
  <c r="J6709" i="6"/>
  <c r="J6710" i="6"/>
  <c r="J6711" i="6"/>
  <c r="J6712" i="6"/>
  <c r="J6713" i="6"/>
  <c r="J6714" i="6"/>
  <c r="J6715" i="6"/>
  <c r="J6716" i="6"/>
  <c r="J6717" i="6"/>
  <c r="J6718" i="6"/>
  <c r="J6719" i="6"/>
  <c r="J6720" i="6"/>
  <c r="J6721" i="6"/>
  <c r="J6722" i="6"/>
  <c r="J6723" i="6"/>
  <c r="J6724" i="6"/>
  <c r="J6725" i="6"/>
  <c r="J6726" i="6"/>
  <c r="J6727" i="6"/>
  <c r="J6728" i="6"/>
  <c r="J6729" i="6"/>
  <c r="J6730" i="6"/>
  <c r="J6731" i="6"/>
  <c r="J6732" i="6"/>
  <c r="J6733" i="6"/>
  <c r="J6734" i="6"/>
  <c r="J6735" i="6"/>
  <c r="J6736" i="6"/>
  <c r="J6737" i="6"/>
  <c r="J6738" i="6"/>
  <c r="J6739" i="6"/>
  <c r="J6740" i="6"/>
  <c r="J6741" i="6"/>
  <c r="J6742" i="6"/>
  <c r="J6743" i="6"/>
  <c r="J6744" i="6"/>
  <c r="J6745" i="6"/>
  <c r="J6746" i="6"/>
  <c r="J6747" i="6"/>
  <c r="J6748" i="6"/>
  <c r="J6749" i="6"/>
  <c r="J6750" i="6"/>
  <c r="J6751" i="6"/>
  <c r="J6752" i="6"/>
  <c r="J6753" i="6"/>
  <c r="J6754" i="6"/>
  <c r="J6755" i="6"/>
  <c r="J6756" i="6"/>
  <c r="J6757" i="6"/>
  <c r="J6758" i="6"/>
  <c r="J6759" i="6"/>
  <c r="J6760" i="6"/>
  <c r="J6761" i="6"/>
  <c r="J6762" i="6"/>
  <c r="J6763" i="6"/>
  <c r="J6764" i="6"/>
  <c r="J6765" i="6"/>
  <c r="J6766" i="6"/>
  <c r="J6767" i="6"/>
  <c r="J6768" i="6"/>
  <c r="J6769" i="6"/>
  <c r="J6770" i="6"/>
  <c r="J6771" i="6"/>
  <c r="J6772" i="6"/>
  <c r="J6773" i="6"/>
  <c r="J6774" i="6"/>
  <c r="J6775" i="6"/>
  <c r="J6776" i="6"/>
  <c r="J6777" i="6"/>
  <c r="J6778" i="6"/>
  <c r="J6779" i="6"/>
  <c r="J6780" i="6"/>
  <c r="J6781" i="6"/>
  <c r="J6782" i="6"/>
  <c r="J6783" i="6"/>
  <c r="J6784" i="6"/>
  <c r="J6785" i="6"/>
  <c r="J6786" i="6"/>
  <c r="J6787" i="6"/>
  <c r="J6788" i="6"/>
  <c r="J6789" i="6"/>
  <c r="J6790" i="6"/>
  <c r="J6791" i="6"/>
  <c r="J6792" i="6"/>
  <c r="J6793" i="6"/>
  <c r="J6794" i="6"/>
  <c r="J6795" i="6"/>
  <c r="J6796" i="6"/>
  <c r="J6797" i="6"/>
  <c r="J6798" i="6"/>
  <c r="J6799" i="6"/>
  <c r="J6800" i="6"/>
  <c r="J6801" i="6"/>
  <c r="J6802" i="6"/>
  <c r="J6803" i="6"/>
  <c r="J6804" i="6"/>
  <c r="J6805" i="6"/>
  <c r="J6806" i="6"/>
  <c r="J6807" i="6"/>
  <c r="J6808" i="6"/>
  <c r="J6809" i="6"/>
  <c r="J6810" i="6"/>
  <c r="J6811" i="6"/>
  <c r="J6812" i="6"/>
  <c r="J6813" i="6"/>
  <c r="J6814" i="6"/>
  <c r="J6815" i="6"/>
  <c r="J6816" i="6"/>
  <c r="J6817" i="6"/>
  <c r="J6818" i="6"/>
  <c r="J6819" i="6"/>
  <c r="J6820" i="6"/>
  <c r="J6821" i="6"/>
  <c r="J6822" i="6"/>
  <c r="J6823" i="6"/>
  <c r="J6824" i="6"/>
  <c r="J6825" i="6"/>
  <c r="J6826" i="6"/>
  <c r="J6827" i="6"/>
  <c r="J6828" i="6"/>
  <c r="J6829" i="6"/>
  <c r="J6830" i="6"/>
  <c r="J6831" i="6"/>
  <c r="J6832" i="6"/>
  <c r="J6833" i="6"/>
  <c r="J6834" i="6"/>
  <c r="J6835" i="6"/>
  <c r="J6836" i="6"/>
  <c r="J6837" i="6"/>
  <c r="J6838" i="6"/>
  <c r="J6839" i="6"/>
  <c r="J6840" i="6"/>
  <c r="J6841" i="6"/>
  <c r="J6842" i="6"/>
  <c r="J6843" i="6"/>
  <c r="J6844" i="6"/>
  <c r="J6845" i="6"/>
  <c r="J6846" i="6"/>
  <c r="J6847" i="6"/>
  <c r="J6848" i="6"/>
  <c r="J6849" i="6"/>
  <c r="J6850" i="6"/>
  <c r="J6851" i="6"/>
  <c r="J6852" i="6"/>
  <c r="J6853" i="6"/>
  <c r="J6854" i="6"/>
  <c r="J6855" i="6"/>
  <c r="J6856" i="6"/>
  <c r="J6857" i="6"/>
  <c r="J6858" i="6"/>
  <c r="J6859" i="6"/>
  <c r="J6860" i="6"/>
  <c r="J6861" i="6"/>
  <c r="J6862" i="6"/>
  <c r="J6863" i="6"/>
  <c r="J6864" i="6"/>
  <c r="J6865" i="6"/>
  <c r="J6866" i="6"/>
  <c r="J6867" i="6"/>
  <c r="J6868" i="6"/>
  <c r="J6869" i="6"/>
  <c r="J6870" i="6"/>
  <c r="J6871" i="6"/>
  <c r="J6872" i="6"/>
  <c r="J6873" i="6"/>
  <c r="J6874" i="6"/>
  <c r="J6875" i="6"/>
  <c r="J6876" i="6"/>
  <c r="J6877" i="6"/>
  <c r="J6878" i="6"/>
  <c r="J6879" i="6"/>
  <c r="J6880" i="6"/>
  <c r="J6881" i="6"/>
  <c r="J6882" i="6"/>
  <c r="J6883" i="6"/>
  <c r="J6884" i="6"/>
  <c r="J6885" i="6"/>
  <c r="J6886" i="6"/>
  <c r="J6887" i="6"/>
  <c r="J6888" i="6"/>
  <c r="J6889" i="6"/>
  <c r="J6890" i="6"/>
  <c r="J6891" i="6"/>
  <c r="J6892" i="6"/>
  <c r="J6893" i="6"/>
  <c r="J6894" i="6"/>
  <c r="J6895" i="6"/>
  <c r="J6896" i="6"/>
  <c r="J6897" i="6"/>
  <c r="J6898" i="6"/>
  <c r="J6899" i="6"/>
  <c r="J6900" i="6"/>
  <c r="J6901" i="6"/>
  <c r="J6902" i="6"/>
  <c r="J6903" i="6"/>
  <c r="J6904" i="6"/>
  <c r="J6905" i="6"/>
  <c r="J6906" i="6"/>
  <c r="J6907" i="6"/>
  <c r="J6908" i="6"/>
  <c r="J6909" i="6"/>
  <c r="J6910" i="6"/>
  <c r="J6911" i="6"/>
  <c r="J6912" i="6"/>
  <c r="J6913" i="6"/>
  <c r="J6914" i="6"/>
  <c r="J6915" i="6"/>
  <c r="J6916" i="6"/>
  <c r="J6917" i="6"/>
  <c r="J6918" i="6"/>
  <c r="J6919" i="6"/>
  <c r="J6920" i="6"/>
  <c r="J6921" i="6"/>
  <c r="J6922" i="6"/>
  <c r="J6923" i="6"/>
  <c r="J6924" i="6"/>
  <c r="J6925" i="6"/>
  <c r="J6926" i="6"/>
  <c r="J6927" i="6"/>
  <c r="J6928" i="6"/>
  <c r="J6929" i="6"/>
  <c r="J6930" i="6"/>
  <c r="J6931" i="6"/>
  <c r="J6932" i="6"/>
  <c r="J6933" i="6"/>
  <c r="J6934" i="6"/>
  <c r="J6935" i="6"/>
  <c r="J6936" i="6"/>
  <c r="J6937" i="6"/>
  <c r="J6938" i="6"/>
  <c r="J6939" i="6"/>
  <c r="J6940" i="6"/>
  <c r="J6941" i="6"/>
  <c r="J6942" i="6"/>
  <c r="J6943" i="6"/>
  <c r="J6944" i="6"/>
  <c r="J6945" i="6"/>
  <c r="J6946" i="6"/>
  <c r="J6947" i="6"/>
  <c r="J6948" i="6"/>
  <c r="J6949" i="6"/>
  <c r="J6950" i="6"/>
  <c r="J6951" i="6"/>
  <c r="J6952" i="6"/>
  <c r="J6953" i="6"/>
  <c r="J6954" i="6"/>
  <c r="J6955" i="6"/>
  <c r="J6956" i="6"/>
  <c r="J6957" i="6"/>
  <c r="J6958" i="6"/>
  <c r="J6959" i="6"/>
  <c r="J6960" i="6"/>
  <c r="J6961" i="6"/>
  <c r="J6962" i="6"/>
  <c r="J6963" i="6"/>
  <c r="J6964" i="6"/>
  <c r="J6965" i="6"/>
  <c r="J6966" i="6"/>
  <c r="J6967" i="6"/>
  <c r="J6968" i="6"/>
  <c r="J6969" i="6"/>
  <c r="J6970" i="6"/>
  <c r="J6971" i="6"/>
  <c r="J6972" i="6"/>
  <c r="J6973" i="6"/>
  <c r="J6974" i="6"/>
  <c r="J6975" i="6"/>
  <c r="J6976" i="6"/>
  <c r="J6977" i="6"/>
  <c r="J6978" i="6"/>
  <c r="J6979" i="6"/>
  <c r="J6980" i="6"/>
  <c r="J6981" i="6"/>
  <c r="J6982" i="6"/>
  <c r="J6983" i="6"/>
  <c r="J6984" i="6"/>
  <c r="J6985" i="6"/>
  <c r="J6986" i="6"/>
  <c r="J6987" i="6"/>
  <c r="J6988" i="6"/>
  <c r="J6989" i="6"/>
  <c r="J6990" i="6"/>
  <c r="J6991" i="6"/>
  <c r="J6992" i="6"/>
  <c r="J6993" i="6"/>
  <c r="J6994" i="6"/>
  <c r="J6995" i="6"/>
  <c r="J6996" i="6"/>
  <c r="J6997" i="6"/>
  <c r="J6998" i="6"/>
  <c r="J6999" i="6"/>
  <c r="J7000" i="6"/>
  <c r="J7001" i="6"/>
  <c r="J7002" i="6"/>
  <c r="J7003" i="6"/>
  <c r="J7004" i="6"/>
  <c r="J7005" i="6"/>
  <c r="J7006" i="6"/>
  <c r="J7007" i="6"/>
  <c r="J7008" i="6"/>
  <c r="J7009" i="6"/>
  <c r="J7010" i="6"/>
  <c r="J7011" i="6"/>
  <c r="J7012" i="6"/>
  <c r="J7013" i="6"/>
  <c r="J7014" i="6"/>
  <c r="J7015" i="6"/>
  <c r="J7016" i="6"/>
  <c r="J7017" i="6"/>
  <c r="J7018" i="6"/>
  <c r="J7019" i="6"/>
  <c r="J7020" i="6"/>
  <c r="J7021" i="6"/>
  <c r="J7022" i="6"/>
  <c r="J7023" i="6"/>
  <c r="J7024" i="6"/>
  <c r="J7025" i="6"/>
  <c r="J7026" i="6"/>
  <c r="J7027" i="6"/>
  <c r="J7028" i="6"/>
  <c r="J7029" i="6"/>
  <c r="J7030" i="6"/>
  <c r="J7031" i="6"/>
  <c r="J7032" i="6"/>
  <c r="J7033" i="6"/>
  <c r="J7034" i="6"/>
  <c r="J7035" i="6"/>
  <c r="J7036" i="6"/>
  <c r="J7037" i="6"/>
  <c r="J7038" i="6"/>
  <c r="J7039" i="6"/>
  <c r="J7040" i="6"/>
  <c r="J7041" i="6"/>
  <c r="J7042" i="6"/>
  <c r="J7043" i="6"/>
  <c r="J7044" i="6"/>
  <c r="J7045" i="6"/>
  <c r="J7046" i="6"/>
  <c r="J7047" i="6"/>
  <c r="J7048" i="6"/>
  <c r="J7049" i="6"/>
  <c r="J7050" i="6"/>
  <c r="J7051" i="6"/>
  <c r="J7052" i="6"/>
  <c r="J7053" i="6"/>
  <c r="J7054" i="6"/>
  <c r="J7055" i="6"/>
  <c r="J7056" i="6"/>
  <c r="J7057" i="6"/>
  <c r="J7058" i="6"/>
  <c r="J7059" i="6"/>
  <c r="J7060" i="6"/>
  <c r="J7061" i="6"/>
  <c r="J7062" i="6"/>
  <c r="J7063" i="6"/>
  <c r="J7064" i="6"/>
  <c r="J7065" i="6"/>
  <c r="J7066" i="6"/>
  <c r="J7067" i="6"/>
  <c r="J7068" i="6"/>
  <c r="J7069" i="6"/>
  <c r="J7070" i="6"/>
  <c r="J7071" i="6"/>
  <c r="J7072" i="6"/>
  <c r="J7073" i="6"/>
  <c r="J7074" i="6"/>
  <c r="J7075" i="6"/>
  <c r="J7076" i="6"/>
  <c r="J7077" i="6"/>
  <c r="J7078" i="6"/>
  <c r="J7079" i="6"/>
  <c r="J7080" i="6"/>
  <c r="J7081" i="6"/>
  <c r="J7082" i="6"/>
  <c r="J7083" i="6"/>
  <c r="J7084" i="6"/>
  <c r="J7085" i="6"/>
  <c r="J7086" i="6"/>
  <c r="J7087" i="6"/>
  <c r="J7088" i="6"/>
  <c r="J7089" i="6"/>
  <c r="J7090" i="6"/>
  <c r="J7091" i="6"/>
  <c r="J7092" i="6"/>
  <c r="J7093" i="6"/>
  <c r="J7094" i="6"/>
  <c r="J7095" i="6"/>
  <c r="J7096" i="6"/>
  <c r="J7097" i="6"/>
  <c r="J7098" i="6"/>
  <c r="J7099" i="6"/>
  <c r="J7100" i="6"/>
  <c r="J7101" i="6"/>
  <c r="J7102" i="6"/>
  <c r="J7103" i="6"/>
  <c r="J7104" i="6"/>
  <c r="J7105" i="6"/>
  <c r="J7106" i="6"/>
  <c r="J7107" i="6"/>
  <c r="J7108" i="6"/>
  <c r="J7109" i="6"/>
  <c r="J7110" i="6"/>
  <c r="J7111" i="6"/>
  <c r="J7112" i="6"/>
  <c r="J7113" i="6"/>
  <c r="J7114" i="6"/>
  <c r="J7115" i="6"/>
  <c r="J7116" i="6"/>
  <c r="J7117" i="6"/>
  <c r="J7118" i="6"/>
  <c r="J7119" i="6"/>
  <c r="J7120" i="6"/>
  <c r="J7121" i="6"/>
  <c r="J7122" i="6"/>
  <c r="J7123" i="6"/>
  <c r="J7124" i="6"/>
  <c r="J7125" i="6"/>
  <c r="J7126" i="6"/>
  <c r="J7127" i="6"/>
  <c r="J7128" i="6"/>
  <c r="J7129" i="6"/>
  <c r="J7130" i="6"/>
  <c r="J7131" i="6"/>
  <c r="J7132" i="6"/>
  <c r="J7133" i="6"/>
  <c r="J7134" i="6"/>
  <c r="J7135" i="6"/>
  <c r="J7136" i="6"/>
  <c r="J7137" i="6"/>
  <c r="J7138" i="6"/>
  <c r="J7139" i="6"/>
  <c r="J7140" i="6"/>
  <c r="J7141" i="6"/>
  <c r="J7142" i="6"/>
  <c r="J7143" i="6"/>
  <c r="J7144" i="6"/>
  <c r="J7145" i="6"/>
  <c r="J7146" i="6"/>
  <c r="J7147" i="6"/>
  <c r="J7148" i="6"/>
  <c r="J7149" i="6"/>
  <c r="J7150" i="6"/>
  <c r="J7151" i="6"/>
  <c r="J7152" i="6"/>
  <c r="J7153" i="6"/>
  <c r="J7154" i="6"/>
  <c r="J7155" i="6"/>
  <c r="J7156" i="6"/>
  <c r="J7157" i="6"/>
  <c r="J7158" i="6"/>
  <c r="J7159" i="6"/>
  <c r="J7160" i="6"/>
  <c r="J7161" i="6"/>
  <c r="J7162" i="6"/>
  <c r="J7163" i="6"/>
  <c r="J7164" i="6"/>
  <c r="J7165" i="6"/>
  <c r="J7166" i="6"/>
  <c r="J7167" i="6"/>
  <c r="J7168" i="6"/>
  <c r="J7169" i="6"/>
  <c r="J7170" i="6"/>
  <c r="J7171" i="6"/>
  <c r="J7172" i="6"/>
  <c r="J7173" i="6"/>
  <c r="J7174" i="6"/>
  <c r="J7175" i="6"/>
  <c r="J7176" i="6"/>
  <c r="J7177" i="6"/>
  <c r="J7178" i="6"/>
  <c r="J7179" i="6"/>
  <c r="J7180" i="6"/>
  <c r="J7181" i="6"/>
  <c r="J7182" i="6"/>
  <c r="J7183" i="6"/>
  <c r="J7184" i="6"/>
  <c r="J7185" i="6"/>
  <c r="J7186" i="6"/>
  <c r="J7187" i="6"/>
  <c r="J7188" i="6"/>
  <c r="J7189" i="6"/>
  <c r="J7190" i="6"/>
  <c r="J7191" i="6"/>
  <c r="J7192" i="6"/>
  <c r="J7193" i="6"/>
  <c r="J7194" i="6"/>
  <c r="J7195" i="6"/>
  <c r="J7196" i="6"/>
  <c r="J7197" i="6"/>
  <c r="J7198" i="6"/>
  <c r="J7199" i="6"/>
  <c r="J7200" i="6"/>
  <c r="J7201" i="6"/>
  <c r="J7202" i="6"/>
  <c r="J7203" i="6"/>
  <c r="J7204" i="6"/>
  <c r="J7205" i="6"/>
  <c r="J7206" i="6"/>
  <c r="J7207" i="6"/>
  <c r="J7208" i="6"/>
  <c r="J7209" i="6"/>
  <c r="J7210" i="6"/>
  <c r="J7211" i="6"/>
  <c r="J7212" i="6"/>
  <c r="J7213" i="6"/>
  <c r="J7214" i="6"/>
  <c r="J7215" i="6"/>
  <c r="J7216" i="6"/>
  <c r="J7217" i="6"/>
  <c r="J7218" i="6"/>
  <c r="J7219" i="6"/>
  <c r="J7220" i="6"/>
  <c r="J7221" i="6"/>
  <c r="J7222" i="6"/>
  <c r="J7223" i="6"/>
  <c r="J7224" i="6"/>
  <c r="J7225" i="6"/>
  <c r="J7226" i="6"/>
  <c r="J7227" i="6"/>
  <c r="J7228" i="6"/>
  <c r="J7229" i="6"/>
  <c r="J7230" i="6"/>
  <c r="J7231" i="6"/>
  <c r="J7232" i="6"/>
  <c r="J7233" i="6"/>
  <c r="J7234" i="6"/>
  <c r="J7235" i="6"/>
  <c r="J7236" i="6"/>
  <c r="J7237" i="6"/>
  <c r="J7238" i="6"/>
  <c r="J7239" i="6"/>
  <c r="J7240" i="6"/>
  <c r="J7241" i="6"/>
  <c r="J7242" i="6"/>
  <c r="J7243" i="6"/>
  <c r="J7244" i="6"/>
  <c r="J7245" i="6"/>
  <c r="J7246" i="6"/>
  <c r="J7247" i="6"/>
  <c r="J7248" i="6"/>
  <c r="J7249" i="6"/>
  <c r="J7250" i="6"/>
  <c r="J7251" i="6"/>
  <c r="J7252" i="6"/>
  <c r="J7253" i="6"/>
  <c r="J7254" i="6"/>
  <c r="J7255" i="6"/>
  <c r="J7256" i="6"/>
  <c r="J7257" i="6"/>
  <c r="J7258" i="6"/>
  <c r="J7259" i="6"/>
  <c r="J7260" i="6"/>
  <c r="J7261" i="6"/>
  <c r="J7262" i="6"/>
  <c r="J7263" i="6"/>
  <c r="J7264" i="6"/>
  <c r="J7265" i="6"/>
  <c r="J7266" i="6"/>
  <c r="J7267" i="6"/>
  <c r="J7268" i="6"/>
  <c r="J7269" i="6"/>
  <c r="J7270" i="6"/>
  <c r="J7271" i="6"/>
  <c r="J7272" i="6"/>
  <c r="J7273" i="6"/>
  <c r="J7274" i="6"/>
  <c r="J7275" i="6"/>
  <c r="J7276" i="6"/>
  <c r="J7277" i="6"/>
  <c r="J7278" i="6"/>
  <c r="J7279" i="6"/>
  <c r="J7280" i="6"/>
  <c r="J7281" i="6"/>
  <c r="J7282" i="6"/>
  <c r="J7283" i="6"/>
  <c r="J7284" i="6"/>
  <c r="J7285" i="6"/>
  <c r="J7286" i="6"/>
  <c r="J7287" i="6"/>
  <c r="J7288" i="6"/>
  <c r="J7289" i="6"/>
  <c r="J7290" i="6"/>
  <c r="J7291" i="6"/>
  <c r="J7292" i="6"/>
  <c r="J7293" i="6"/>
  <c r="J7294" i="6"/>
  <c r="J7295" i="6"/>
  <c r="J7296" i="6"/>
  <c r="J7297" i="6"/>
  <c r="J7298" i="6"/>
  <c r="J7299" i="6"/>
  <c r="J7300" i="6"/>
  <c r="J7301" i="6"/>
  <c r="J7302" i="6"/>
  <c r="J7303" i="6"/>
  <c r="J7304" i="6"/>
  <c r="J7305" i="6"/>
  <c r="J7306" i="6"/>
  <c r="J7307" i="6"/>
  <c r="J7308" i="6"/>
  <c r="J7309" i="6"/>
  <c r="J7310" i="6"/>
  <c r="J7311" i="6"/>
  <c r="J7312" i="6"/>
  <c r="J7313" i="6"/>
  <c r="J7314" i="6"/>
  <c r="J7315" i="6"/>
  <c r="J7316" i="6"/>
  <c r="J7317" i="6"/>
  <c r="J7318" i="6"/>
  <c r="J7319" i="6"/>
  <c r="J7320" i="6"/>
  <c r="J7321" i="6"/>
  <c r="J7322" i="6"/>
  <c r="J7323" i="6"/>
  <c r="J7324" i="6"/>
  <c r="J7325" i="6"/>
  <c r="J7326" i="6"/>
  <c r="J7327" i="6"/>
  <c r="J7328" i="6"/>
  <c r="J7329" i="6"/>
  <c r="J7330" i="6"/>
  <c r="J7331" i="6"/>
  <c r="J7332" i="6"/>
  <c r="J7333" i="6"/>
  <c r="J7334" i="6"/>
  <c r="J7335" i="6"/>
  <c r="J7336" i="6"/>
  <c r="J7337" i="6"/>
  <c r="J7338" i="6"/>
  <c r="J7339" i="6"/>
  <c r="J7340" i="6"/>
  <c r="J7341" i="6"/>
  <c r="J7342" i="6"/>
  <c r="J7343" i="6"/>
  <c r="J7344" i="6"/>
  <c r="J7345" i="6"/>
  <c r="J7346" i="6"/>
  <c r="J7347" i="6"/>
  <c r="J7348" i="6"/>
  <c r="J7349" i="6"/>
  <c r="J7350" i="6"/>
  <c r="J7351" i="6"/>
  <c r="J7352" i="6"/>
  <c r="J7353" i="6"/>
  <c r="J7354" i="6"/>
  <c r="J7355" i="6"/>
  <c r="J7356" i="6"/>
  <c r="J7357" i="6"/>
  <c r="J7358" i="6"/>
  <c r="J7359" i="6"/>
  <c r="J7360" i="6"/>
  <c r="J7361" i="6"/>
  <c r="J7362" i="6"/>
  <c r="J7363" i="6"/>
  <c r="J7364" i="6"/>
  <c r="J7365" i="6"/>
  <c r="J7366" i="6"/>
  <c r="J7367" i="6"/>
  <c r="J7368" i="6"/>
  <c r="J7369" i="6"/>
  <c r="J7370" i="6"/>
  <c r="J7371" i="6"/>
  <c r="J7372" i="6"/>
  <c r="J7373" i="6"/>
  <c r="J7374" i="6"/>
  <c r="J7375" i="6"/>
  <c r="J7376" i="6"/>
  <c r="J7377" i="6"/>
  <c r="J7378" i="6"/>
  <c r="J7379" i="6"/>
  <c r="J7380" i="6"/>
  <c r="J7381" i="6"/>
  <c r="J7382" i="6"/>
  <c r="J7383" i="6"/>
  <c r="J7384" i="6"/>
  <c r="J7385" i="6"/>
  <c r="J7386" i="6"/>
  <c r="J7387" i="6"/>
  <c r="J7388" i="6"/>
  <c r="J7389" i="6"/>
  <c r="J7390" i="6"/>
  <c r="J7391" i="6"/>
  <c r="J7392" i="6"/>
  <c r="J7393" i="6"/>
  <c r="J7394" i="6"/>
  <c r="J7395" i="6"/>
  <c r="J7396" i="6"/>
  <c r="J7397" i="6"/>
  <c r="J7398" i="6"/>
  <c r="J7399" i="6"/>
  <c r="J7400" i="6"/>
  <c r="J7401" i="6"/>
  <c r="J7402" i="6"/>
  <c r="J7403" i="6"/>
  <c r="J7404" i="6"/>
  <c r="J7405" i="6"/>
  <c r="J7406" i="6"/>
  <c r="J7407" i="6"/>
  <c r="J7408" i="6"/>
  <c r="J7409" i="6"/>
  <c r="J7410" i="6"/>
  <c r="J7411" i="6"/>
  <c r="J7412" i="6"/>
  <c r="J7413" i="6"/>
  <c r="J7414" i="6"/>
  <c r="J7415" i="6"/>
  <c r="J7416" i="6"/>
  <c r="J7417" i="6"/>
  <c r="J7418" i="6"/>
  <c r="J7419" i="6"/>
  <c r="J7420" i="6"/>
  <c r="J7421" i="6"/>
  <c r="J7422" i="6"/>
  <c r="J7423" i="6"/>
  <c r="J7424" i="6"/>
  <c r="J7425" i="6"/>
  <c r="J7426" i="6"/>
  <c r="J7427" i="6"/>
  <c r="J7428" i="6"/>
  <c r="J7429" i="6"/>
  <c r="J7430" i="6"/>
  <c r="J7431" i="6"/>
  <c r="J7432" i="6"/>
  <c r="J7433" i="6"/>
  <c r="J7434" i="6"/>
  <c r="J7435" i="6"/>
  <c r="J7436" i="6"/>
  <c r="J7437" i="6"/>
  <c r="J7438" i="6"/>
  <c r="J7439" i="6"/>
  <c r="J7440" i="6"/>
  <c r="J7441" i="6"/>
  <c r="J7442" i="6"/>
  <c r="J7443" i="6"/>
  <c r="J7444" i="6"/>
  <c r="J7445" i="6"/>
  <c r="J7446" i="6"/>
  <c r="J7447" i="6"/>
  <c r="J7448" i="6"/>
  <c r="J7449" i="6"/>
  <c r="J7450" i="6"/>
  <c r="J7451" i="6"/>
  <c r="J7452" i="6"/>
  <c r="J7453" i="6"/>
  <c r="J7454" i="6"/>
  <c r="J7455" i="6"/>
  <c r="J7456" i="6"/>
  <c r="J7457" i="6"/>
  <c r="J7458" i="6"/>
  <c r="J7459" i="6"/>
  <c r="J7460" i="6"/>
  <c r="J7461" i="6"/>
  <c r="J7462" i="6"/>
  <c r="J7463" i="6"/>
  <c r="J7464" i="6"/>
  <c r="J7465" i="6"/>
  <c r="J7466" i="6"/>
  <c r="J7467" i="6"/>
  <c r="J7468" i="6"/>
  <c r="J7469" i="6"/>
  <c r="J7470" i="6"/>
  <c r="J7471" i="6"/>
  <c r="J7472" i="6"/>
  <c r="J7473" i="6"/>
  <c r="J7474" i="6"/>
  <c r="J7475" i="6"/>
  <c r="J7476" i="6"/>
  <c r="J7477" i="6"/>
  <c r="J7478" i="6"/>
  <c r="J7479" i="6"/>
  <c r="J7480" i="6"/>
  <c r="J7481" i="6"/>
  <c r="J7482" i="6"/>
  <c r="J7483" i="6"/>
  <c r="J7484" i="6"/>
  <c r="J7485" i="6"/>
  <c r="J7486" i="6"/>
  <c r="J7487" i="6"/>
  <c r="J7488" i="6"/>
  <c r="J7489" i="6"/>
  <c r="J7490" i="6"/>
  <c r="J7491" i="6"/>
  <c r="J7492" i="6"/>
  <c r="J7493" i="6"/>
  <c r="J7494" i="6"/>
  <c r="J7495" i="6"/>
  <c r="J7496" i="6"/>
  <c r="J7497" i="6"/>
  <c r="J7498" i="6"/>
  <c r="J7499" i="6"/>
  <c r="J7500" i="6"/>
  <c r="J7501" i="6"/>
  <c r="J7502" i="6"/>
  <c r="J7503" i="6"/>
  <c r="J7504" i="6"/>
  <c r="J7505" i="6"/>
  <c r="J7506" i="6"/>
  <c r="J7507" i="6"/>
  <c r="J7508" i="6"/>
  <c r="J7509" i="6"/>
  <c r="J7510" i="6"/>
  <c r="J7511" i="6"/>
  <c r="J7512" i="6"/>
  <c r="J7513" i="6"/>
  <c r="J7514" i="6"/>
  <c r="J7515" i="6"/>
  <c r="J7516" i="6"/>
  <c r="J7517" i="6"/>
  <c r="J7518" i="6"/>
  <c r="J7519" i="6"/>
  <c r="J7520" i="6"/>
  <c r="J7521" i="6"/>
  <c r="J7522" i="6"/>
  <c r="J7523" i="6"/>
  <c r="J7524" i="6"/>
  <c r="J7525" i="6"/>
  <c r="J7526" i="6"/>
  <c r="J7527" i="6"/>
  <c r="J7528" i="6"/>
  <c r="J7529" i="6"/>
  <c r="J7530" i="6"/>
  <c r="J7531" i="6"/>
  <c r="J7532" i="6"/>
  <c r="J7533" i="6"/>
  <c r="J7534" i="6"/>
  <c r="J7535" i="6"/>
  <c r="J7536" i="6"/>
  <c r="J7537" i="6"/>
  <c r="J7538" i="6"/>
  <c r="J7539" i="6"/>
  <c r="J7540" i="6"/>
  <c r="J7541" i="6"/>
  <c r="J7542" i="6"/>
  <c r="J7543" i="6"/>
  <c r="J7544" i="6"/>
  <c r="J7545" i="6"/>
  <c r="J7546" i="6"/>
  <c r="J7547" i="6"/>
  <c r="J7548" i="6"/>
  <c r="J7549" i="6"/>
  <c r="J7550" i="6"/>
  <c r="J7551" i="6"/>
  <c r="J7552" i="6"/>
  <c r="J7553" i="6"/>
  <c r="J7554" i="6"/>
  <c r="J7555" i="6"/>
  <c r="J7556" i="6"/>
  <c r="J7557" i="6"/>
  <c r="J7558" i="6"/>
  <c r="J7559" i="6"/>
  <c r="J7560" i="6"/>
  <c r="J7561" i="6"/>
  <c r="J7562" i="6"/>
  <c r="J7563" i="6"/>
  <c r="J7564" i="6"/>
  <c r="J7565" i="6"/>
  <c r="J7566" i="6"/>
  <c r="J7567" i="6"/>
  <c r="J7568" i="6"/>
  <c r="J7569" i="6"/>
  <c r="J7570" i="6"/>
  <c r="J7571" i="6"/>
  <c r="J7572" i="6"/>
  <c r="J7573" i="6"/>
  <c r="J7574" i="6"/>
  <c r="J7575" i="6"/>
  <c r="J7576" i="6"/>
  <c r="J7577" i="6"/>
  <c r="J7578" i="6"/>
  <c r="J7579" i="6"/>
  <c r="J7580" i="6"/>
  <c r="J7581" i="6"/>
  <c r="J7582" i="6"/>
  <c r="J7583" i="6"/>
  <c r="J7584" i="6"/>
  <c r="J7585" i="6"/>
  <c r="J7586" i="6"/>
  <c r="J7587" i="6"/>
  <c r="J7588" i="6"/>
  <c r="J7589" i="6"/>
  <c r="J7590" i="6"/>
  <c r="J7591" i="6"/>
  <c r="J7592" i="6"/>
  <c r="J7593" i="6"/>
  <c r="J7594" i="6"/>
  <c r="J7595" i="6"/>
  <c r="J7596" i="6"/>
  <c r="J7597" i="6"/>
  <c r="J7598" i="6"/>
  <c r="J7599" i="6"/>
  <c r="J7600" i="6"/>
  <c r="J7601" i="6"/>
  <c r="J7602" i="6"/>
  <c r="J7603" i="6"/>
  <c r="J7604" i="6"/>
  <c r="J7605" i="6"/>
  <c r="J7606" i="6"/>
  <c r="J7607" i="6"/>
  <c r="J7608" i="6"/>
  <c r="J7609" i="6"/>
  <c r="J7610" i="6"/>
  <c r="J7611" i="6"/>
  <c r="J7612" i="6"/>
  <c r="J7613" i="6"/>
  <c r="J7614" i="6"/>
  <c r="J7615" i="6"/>
  <c r="J7616" i="6"/>
  <c r="J7617" i="6"/>
  <c r="J7618" i="6"/>
  <c r="J7619" i="6"/>
  <c r="J7620" i="6"/>
  <c r="J7621" i="6"/>
  <c r="J7622" i="6"/>
  <c r="J7623" i="6"/>
  <c r="J7624" i="6"/>
  <c r="J7625" i="6"/>
  <c r="J7626" i="6"/>
  <c r="J7627" i="6"/>
  <c r="J7628" i="6"/>
  <c r="J7629" i="6"/>
  <c r="J7630" i="6"/>
  <c r="J7631" i="6"/>
  <c r="J7632" i="6"/>
  <c r="J7633" i="6"/>
  <c r="J7634" i="6"/>
  <c r="J7635" i="6"/>
  <c r="J7636" i="6"/>
  <c r="J7637" i="6"/>
  <c r="J7638" i="6"/>
  <c r="J7639" i="6"/>
  <c r="J7640" i="6"/>
  <c r="J7641" i="6"/>
  <c r="J7642" i="6"/>
  <c r="J7643" i="6"/>
  <c r="J7644" i="6"/>
  <c r="J7645" i="6"/>
  <c r="J7646" i="6"/>
  <c r="J7647" i="6"/>
  <c r="J7648" i="6"/>
  <c r="J7649" i="6"/>
  <c r="J7650" i="6"/>
  <c r="J7651" i="6"/>
  <c r="J7652" i="6"/>
  <c r="J7653" i="6"/>
  <c r="J7654" i="6"/>
  <c r="J7655" i="6"/>
  <c r="J7656" i="6"/>
  <c r="J7657" i="6"/>
  <c r="J7658" i="6"/>
  <c r="J7659" i="6"/>
  <c r="J7660" i="6"/>
  <c r="J7661" i="6"/>
  <c r="J7662" i="6"/>
  <c r="J7663" i="6"/>
  <c r="J7664" i="6"/>
  <c r="J7665" i="6"/>
  <c r="J7666" i="6"/>
  <c r="J7667" i="6"/>
  <c r="J7668" i="6"/>
  <c r="J7669" i="6"/>
  <c r="J7670" i="6"/>
  <c r="J7671" i="6"/>
  <c r="J7672" i="6"/>
  <c r="J7673" i="6"/>
  <c r="J7674" i="6"/>
  <c r="J7675" i="6"/>
  <c r="J7676" i="6"/>
  <c r="J7677" i="6"/>
  <c r="J7678" i="6"/>
  <c r="J7679" i="6"/>
  <c r="J7680" i="6"/>
  <c r="J7681" i="6"/>
  <c r="J7682" i="6"/>
  <c r="J7683" i="6"/>
  <c r="J7684" i="6"/>
  <c r="J7685" i="6"/>
  <c r="J7686" i="6"/>
  <c r="J7687" i="6"/>
  <c r="J7688" i="6"/>
  <c r="J7689" i="6"/>
  <c r="J7690" i="6"/>
  <c r="J7691" i="6"/>
  <c r="J7692" i="6"/>
  <c r="J7693" i="6"/>
  <c r="J7694" i="6"/>
  <c r="J7695" i="6"/>
  <c r="J7696" i="6"/>
  <c r="J7697" i="6"/>
  <c r="J7698" i="6"/>
  <c r="J7699" i="6"/>
  <c r="J7700" i="6"/>
  <c r="J7701" i="6"/>
  <c r="J7702" i="6"/>
  <c r="J7703" i="6"/>
  <c r="J7704" i="6"/>
  <c r="J7705" i="6"/>
  <c r="J7706" i="6"/>
  <c r="J7707" i="6"/>
  <c r="J7708" i="6"/>
  <c r="J7709" i="6"/>
  <c r="J7710" i="6"/>
  <c r="J7711" i="6"/>
  <c r="J7712" i="6"/>
  <c r="J7713" i="6"/>
  <c r="J7714" i="6"/>
  <c r="J7715" i="6"/>
  <c r="J7716" i="6"/>
  <c r="J7717" i="6"/>
  <c r="J7718" i="6"/>
  <c r="J7719" i="6"/>
  <c r="J7720" i="6"/>
  <c r="J7721" i="6"/>
  <c r="J7722" i="6"/>
  <c r="J7723" i="6"/>
  <c r="J7724" i="6"/>
  <c r="J7725" i="6"/>
  <c r="J7726" i="6"/>
  <c r="J7727" i="6"/>
  <c r="J7728" i="6"/>
  <c r="J7729" i="6"/>
  <c r="J7730" i="6"/>
  <c r="J7731" i="6"/>
  <c r="J7732" i="6"/>
  <c r="J7733" i="6"/>
  <c r="J7734" i="6"/>
  <c r="J7735" i="6"/>
  <c r="J7736" i="6"/>
  <c r="J7737" i="6"/>
  <c r="J7738" i="6"/>
  <c r="J7739" i="6"/>
  <c r="J7740" i="6"/>
  <c r="J7741" i="6"/>
  <c r="J7742" i="6"/>
  <c r="J7743" i="6"/>
  <c r="J7744" i="6"/>
  <c r="J7745" i="6"/>
  <c r="J7746" i="6"/>
  <c r="J7747" i="6"/>
  <c r="J7748" i="6"/>
  <c r="J7749" i="6"/>
  <c r="J7750" i="6"/>
  <c r="J7751" i="6"/>
  <c r="J7752" i="6"/>
  <c r="J7753" i="6"/>
  <c r="J7754" i="6"/>
  <c r="J7755" i="6"/>
  <c r="J7756" i="6"/>
  <c r="J7757" i="6"/>
  <c r="J7758" i="6"/>
  <c r="J7759" i="6"/>
  <c r="J7760" i="6"/>
  <c r="J7761" i="6"/>
  <c r="J7762" i="6"/>
  <c r="J7763" i="6"/>
  <c r="J7764" i="6"/>
  <c r="J7765" i="6"/>
  <c r="J7766" i="6"/>
  <c r="J7767" i="6"/>
  <c r="J7768" i="6"/>
  <c r="J7769" i="6"/>
  <c r="J7770" i="6"/>
  <c r="J7771" i="6"/>
  <c r="J7772" i="6"/>
  <c r="J7773" i="6"/>
  <c r="J7774" i="6"/>
  <c r="J7775" i="6"/>
  <c r="J7776" i="6"/>
  <c r="J7777" i="6"/>
  <c r="J7778" i="6"/>
  <c r="J7779" i="6"/>
  <c r="J7780" i="6"/>
  <c r="J7781" i="6"/>
  <c r="J7782" i="6"/>
  <c r="J7783" i="6"/>
  <c r="J7784" i="6"/>
  <c r="J7785" i="6"/>
  <c r="J7786" i="6"/>
  <c r="J7787" i="6"/>
  <c r="J7788" i="6"/>
  <c r="J7789" i="6"/>
  <c r="J7790" i="6"/>
  <c r="J7791" i="6"/>
  <c r="J7792" i="6"/>
  <c r="J7793" i="6"/>
  <c r="J7794" i="6"/>
  <c r="J7795" i="6"/>
  <c r="J7796" i="6"/>
  <c r="J7797" i="6"/>
  <c r="J7798" i="6"/>
  <c r="J7799" i="6"/>
  <c r="J7800" i="6"/>
  <c r="J7801" i="6"/>
  <c r="J7802" i="6"/>
  <c r="J7803" i="6"/>
  <c r="J7804" i="6"/>
  <c r="J7805" i="6"/>
  <c r="J7806" i="6"/>
  <c r="J7807" i="6"/>
  <c r="J7808" i="6"/>
  <c r="J7809" i="6"/>
  <c r="J7810" i="6"/>
  <c r="J7811" i="6"/>
  <c r="J7812" i="6"/>
  <c r="J7813" i="6"/>
  <c r="J7814" i="6"/>
  <c r="J7815" i="6"/>
  <c r="J7816" i="6"/>
  <c r="J7817" i="6"/>
  <c r="J7818" i="6"/>
  <c r="J7819" i="6"/>
  <c r="J7820" i="6"/>
  <c r="J7821" i="6"/>
  <c r="J7822" i="6"/>
  <c r="J7823" i="6"/>
  <c r="J7824" i="6"/>
  <c r="J7825" i="6"/>
  <c r="J7826" i="6"/>
  <c r="J7827" i="6"/>
  <c r="J7828" i="6"/>
  <c r="J7829" i="6"/>
  <c r="J7830" i="6"/>
  <c r="J7831" i="6"/>
  <c r="J7832" i="6"/>
  <c r="J7833" i="6"/>
  <c r="J7834" i="6"/>
  <c r="J7835" i="6"/>
  <c r="J7836" i="6"/>
  <c r="J7837" i="6"/>
  <c r="J7838" i="6"/>
  <c r="J7839" i="6"/>
  <c r="J7840" i="6"/>
  <c r="J7841" i="6"/>
  <c r="J7842" i="6"/>
  <c r="J7843" i="6"/>
  <c r="J7844" i="6"/>
  <c r="J7845" i="6"/>
  <c r="J7846" i="6"/>
  <c r="J7847" i="6"/>
  <c r="J7848" i="6"/>
  <c r="J7849" i="6"/>
  <c r="J7850" i="6"/>
  <c r="J7851" i="6"/>
  <c r="J7852" i="6"/>
  <c r="J7853" i="6"/>
  <c r="J7854" i="6"/>
  <c r="J7855" i="6"/>
  <c r="J7856" i="6"/>
  <c r="J7857" i="6"/>
  <c r="J7858" i="6"/>
  <c r="J7859" i="6"/>
  <c r="J7860" i="6"/>
  <c r="J7861" i="6"/>
  <c r="J7862" i="6"/>
  <c r="J7863" i="6"/>
  <c r="J7864" i="6"/>
  <c r="J7865" i="6"/>
  <c r="J7866" i="6"/>
  <c r="J7867" i="6"/>
  <c r="J7868" i="6"/>
  <c r="J7869" i="6"/>
  <c r="J7870" i="6"/>
  <c r="J7871" i="6"/>
  <c r="J7872" i="6"/>
  <c r="J7873" i="6"/>
  <c r="J7874" i="6"/>
  <c r="J7875" i="6"/>
  <c r="J7876" i="6"/>
  <c r="J7877" i="6"/>
  <c r="J7878" i="6"/>
  <c r="J7879" i="6"/>
  <c r="J7880" i="6"/>
  <c r="J7881" i="6"/>
  <c r="J7882" i="6"/>
  <c r="J7883" i="6"/>
  <c r="J7884" i="6"/>
  <c r="J7885" i="6"/>
  <c r="J7886" i="6"/>
  <c r="J7887" i="6"/>
  <c r="J7888" i="6"/>
  <c r="J7889" i="6"/>
  <c r="J7890" i="6"/>
  <c r="J7891" i="6"/>
  <c r="J7892" i="6"/>
  <c r="J7893" i="6"/>
  <c r="J7894" i="6"/>
  <c r="J7895" i="6"/>
  <c r="J7896" i="6"/>
  <c r="J7897" i="6"/>
  <c r="J7898" i="6"/>
  <c r="J7899" i="6"/>
  <c r="J7900" i="6"/>
  <c r="J7901" i="6"/>
  <c r="J7902" i="6"/>
  <c r="J7903" i="6"/>
  <c r="J7904" i="6"/>
  <c r="J7905" i="6"/>
  <c r="J7906" i="6"/>
  <c r="J7907" i="6"/>
  <c r="J7908" i="6"/>
  <c r="J7909" i="6"/>
  <c r="J7910" i="6"/>
  <c r="J7911" i="6"/>
  <c r="J7912" i="6"/>
  <c r="J7913" i="6"/>
  <c r="J7914" i="6"/>
  <c r="J7915" i="6"/>
  <c r="J7916" i="6"/>
  <c r="J7917" i="6"/>
  <c r="J7918" i="6"/>
  <c r="J7919" i="6"/>
  <c r="J7920" i="6"/>
  <c r="J7921" i="6"/>
  <c r="J7922" i="6"/>
  <c r="J7923" i="6"/>
  <c r="J7924" i="6"/>
  <c r="J7925" i="6"/>
  <c r="J7926" i="6"/>
  <c r="J7927" i="6"/>
  <c r="J7928" i="6"/>
  <c r="J7929" i="6"/>
  <c r="J7930" i="6"/>
  <c r="J7931" i="6"/>
  <c r="J7932" i="6"/>
  <c r="J7933" i="6"/>
  <c r="J7934" i="6"/>
  <c r="J7935" i="6"/>
  <c r="J7936" i="6"/>
  <c r="J7937" i="6"/>
  <c r="J7938" i="6"/>
  <c r="J7939" i="6"/>
  <c r="J7940" i="6"/>
  <c r="J7941" i="6"/>
  <c r="J7942" i="6"/>
  <c r="J7943" i="6"/>
  <c r="J7944" i="6"/>
  <c r="J7945" i="6"/>
  <c r="J7946" i="6"/>
  <c r="J7947" i="6"/>
  <c r="J7948" i="6"/>
  <c r="J7949" i="6"/>
  <c r="J7950" i="6"/>
  <c r="J7951" i="6"/>
  <c r="J7952" i="6"/>
  <c r="J7953" i="6"/>
  <c r="J7954" i="6"/>
  <c r="J7955" i="6"/>
  <c r="J7956" i="6"/>
  <c r="J7957" i="6"/>
  <c r="J7958" i="6"/>
  <c r="J7959" i="6"/>
  <c r="J7960" i="6"/>
  <c r="J7961" i="6"/>
  <c r="J7962" i="6"/>
  <c r="J7963" i="6"/>
  <c r="J7964" i="6"/>
  <c r="J7965" i="6"/>
  <c r="J7966" i="6"/>
  <c r="J7967" i="6"/>
  <c r="J7968" i="6"/>
  <c r="J7969" i="6"/>
  <c r="J7970" i="6"/>
  <c r="J7971" i="6"/>
  <c r="J7972" i="6"/>
  <c r="J7973" i="6"/>
  <c r="J7974" i="6"/>
  <c r="J7975" i="6"/>
  <c r="J7976" i="6"/>
  <c r="J7977" i="6"/>
  <c r="J7978" i="6"/>
  <c r="J7979" i="6"/>
  <c r="J7980" i="6"/>
  <c r="J7981" i="6"/>
  <c r="J7982" i="6"/>
  <c r="J7983" i="6"/>
  <c r="J7984" i="6"/>
  <c r="J7985" i="6"/>
  <c r="J7986" i="6"/>
  <c r="J7987" i="6"/>
  <c r="J7988" i="6"/>
  <c r="J7989" i="6"/>
  <c r="J7990" i="6"/>
  <c r="J7991" i="6"/>
  <c r="J7992" i="6"/>
  <c r="J7993" i="6"/>
  <c r="J7994" i="6"/>
  <c r="J7995" i="6"/>
  <c r="J7996" i="6"/>
  <c r="J7997" i="6"/>
  <c r="J7998" i="6"/>
  <c r="J7999" i="6"/>
  <c r="J8000" i="6"/>
  <c r="J8001" i="6"/>
  <c r="J8002" i="6"/>
  <c r="J8003" i="6"/>
  <c r="J8004" i="6"/>
  <c r="J8005" i="6"/>
  <c r="J8006" i="6"/>
  <c r="J8007" i="6"/>
  <c r="J8008" i="6"/>
  <c r="J8009" i="6"/>
  <c r="J8010" i="6"/>
  <c r="J8011" i="6"/>
  <c r="J8012" i="6"/>
  <c r="J8013" i="6"/>
  <c r="J8014" i="6"/>
  <c r="J8015" i="6"/>
  <c r="J8016" i="6"/>
  <c r="J8017" i="6"/>
  <c r="J8018" i="6"/>
  <c r="J8019" i="6"/>
  <c r="J8020" i="6"/>
  <c r="J8021" i="6"/>
  <c r="J8022" i="6"/>
  <c r="J8023" i="6"/>
  <c r="J8024" i="6"/>
  <c r="J8025" i="6"/>
  <c r="J8026" i="6"/>
  <c r="J8027" i="6"/>
  <c r="J8028" i="6"/>
  <c r="J8029" i="6"/>
  <c r="J8030" i="6"/>
  <c r="J8031" i="6"/>
  <c r="J8032" i="6"/>
  <c r="J8033" i="6"/>
  <c r="J8034" i="6"/>
  <c r="J8035" i="6"/>
  <c r="J8036" i="6"/>
  <c r="J8037" i="6"/>
  <c r="J8038" i="6"/>
  <c r="J8039" i="6"/>
  <c r="J8040" i="6"/>
  <c r="J8041" i="6"/>
  <c r="J8042" i="6"/>
  <c r="J8043" i="6"/>
  <c r="J8044" i="6"/>
  <c r="J8045" i="6"/>
  <c r="J8046" i="6"/>
  <c r="J8047" i="6"/>
  <c r="J8048" i="6"/>
  <c r="J8049" i="6"/>
  <c r="J8050" i="6"/>
  <c r="J8051" i="6"/>
  <c r="J8052" i="6"/>
  <c r="J8053" i="6"/>
  <c r="J8054" i="6"/>
  <c r="J8055" i="6"/>
  <c r="J8056" i="6"/>
  <c r="J8057" i="6"/>
  <c r="J8058" i="6"/>
  <c r="J8059" i="6"/>
  <c r="J8060" i="6"/>
  <c r="J8061" i="6"/>
  <c r="J8062" i="6"/>
  <c r="J8063" i="6"/>
  <c r="J8064" i="6"/>
  <c r="J8065" i="6"/>
  <c r="J8066" i="6"/>
  <c r="J8067" i="6"/>
  <c r="J8068" i="6"/>
  <c r="J8069" i="6"/>
  <c r="J8070" i="6"/>
  <c r="J8071" i="6"/>
  <c r="J8072" i="6"/>
  <c r="J8073" i="6"/>
  <c r="J8074" i="6"/>
  <c r="J8075" i="6"/>
  <c r="J8076" i="6"/>
  <c r="J8077" i="6"/>
  <c r="J8078" i="6"/>
  <c r="J8079" i="6"/>
  <c r="J8080" i="6"/>
  <c r="J8081" i="6"/>
  <c r="J8082" i="6"/>
  <c r="J8083" i="6"/>
  <c r="J8084" i="6"/>
  <c r="J8085" i="6"/>
  <c r="J8086" i="6"/>
  <c r="J8087" i="6"/>
  <c r="J8088" i="6"/>
  <c r="J8089" i="6"/>
  <c r="J8090" i="6"/>
  <c r="J8091" i="6"/>
  <c r="J8092" i="6"/>
  <c r="J8093" i="6"/>
  <c r="J8094" i="6"/>
  <c r="J8095" i="6"/>
  <c r="J8096" i="6"/>
  <c r="J8097" i="6"/>
  <c r="J8098" i="6"/>
  <c r="J8099" i="6"/>
  <c r="J8100" i="6"/>
  <c r="J8101" i="6"/>
  <c r="J8102" i="6"/>
  <c r="J8103" i="6"/>
  <c r="J8104" i="6"/>
  <c r="J8105" i="6"/>
  <c r="J8106" i="6"/>
  <c r="J8107" i="6"/>
  <c r="J8108" i="6"/>
  <c r="J8109" i="6"/>
  <c r="J8110" i="6"/>
  <c r="J8111" i="6"/>
  <c r="J8112" i="6"/>
  <c r="J8113" i="6"/>
  <c r="J8114" i="6"/>
  <c r="J8115" i="6"/>
  <c r="J8116" i="6"/>
  <c r="J8117" i="6"/>
  <c r="J8118" i="6"/>
  <c r="J8119" i="6"/>
  <c r="J8120" i="6"/>
  <c r="J8121" i="6"/>
  <c r="J8122" i="6"/>
  <c r="J8123" i="6"/>
  <c r="J8124" i="6"/>
  <c r="J8125" i="6"/>
  <c r="J8126" i="6"/>
  <c r="J8127" i="6"/>
  <c r="J8128" i="6"/>
  <c r="J8129" i="6"/>
  <c r="J8130" i="6"/>
  <c r="J8131" i="6"/>
  <c r="J8132" i="6"/>
  <c r="J8133" i="6"/>
  <c r="J8134" i="6"/>
  <c r="J8135" i="6"/>
  <c r="J8136" i="6"/>
  <c r="J8137" i="6"/>
  <c r="J8138" i="6"/>
  <c r="J8139" i="6"/>
  <c r="J8140" i="6"/>
  <c r="J8141" i="6"/>
  <c r="J8142" i="6"/>
  <c r="J8143" i="6"/>
  <c r="J8144" i="6"/>
  <c r="J8145" i="6"/>
  <c r="J8146" i="6"/>
  <c r="J8147" i="6"/>
  <c r="J8148" i="6"/>
  <c r="J8149" i="6"/>
  <c r="J8150" i="6"/>
  <c r="J8151" i="6"/>
  <c r="J8152" i="6"/>
  <c r="J8153" i="6"/>
  <c r="J8154" i="6"/>
  <c r="J8155" i="6"/>
  <c r="J8156" i="6"/>
  <c r="J8157" i="6"/>
  <c r="J8158" i="6"/>
  <c r="J8159" i="6"/>
  <c r="J8160" i="6"/>
  <c r="J8161" i="6"/>
  <c r="J8162" i="6"/>
  <c r="J8163" i="6"/>
  <c r="J8164" i="6"/>
  <c r="J8165" i="6"/>
  <c r="J8166" i="6"/>
  <c r="J8167" i="6"/>
  <c r="J8168" i="6"/>
  <c r="J8169" i="6"/>
  <c r="J8170" i="6"/>
  <c r="J8171" i="6"/>
  <c r="J8172" i="6"/>
  <c r="J8173" i="6"/>
  <c r="J8174" i="6"/>
  <c r="J8175" i="6"/>
  <c r="J8176" i="6"/>
  <c r="J8177" i="6"/>
  <c r="J8178" i="6"/>
  <c r="J8179" i="6"/>
  <c r="J8180" i="6"/>
  <c r="J8181" i="6"/>
  <c r="J8182" i="6"/>
  <c r="J8183" i="6"/>
  <c r="J8184" i="6"/>
  <c r="J8185" i="6"/>
  <c r="J8186" i="6"/>
  <c r="J8187" i="6"/>
  <c r="J8188" i="6"/>
  <c r="J8189" i="6"/>
  <c r="J8190" i="6"/>
  <c r="J8191" i="6"/>
  <c r="J8192" i="6"/>
  <c r="J8193" i="6"/>
  <c r="J8194" i="6"/>
  <c r="J8195" i="6"/>
  <c r="J8196" i="6"/>
  <c r="J8197" i="6"/>
  <c r="J8198" i="6"/>
  <c r="J8199" i="6"/>
  <c r="J8200" i="6"/>
  <c r="J8201" i="6"/>
  <c r="J8202" i="6"/>
  <c r="J8203" i="6"/>
  <c r="J8204" i="6"/>
  <c r="J8205" i="6"/>
  <c r="J8206" i="6"/>
  <c r="J8207" i="6"/>
  <c r="J8208" i="6"/>
  <c r="J8209" i="6"/>
  <c r="J8210" i="6"/>
  <c r="J8211" i="6"/>
  <c r="J8212" i="6"/>
  <c r="J8213" i="6"/>
  <c r="J8214" i="6"/>
  <c r="J8215" i="6"/>
  <c r="J8216" i="6"/>
  <c r="J8217" i="6"/>
  <c r="J8218" i="6"/>
  <c r="J8219" i="6"/>
  <c r="J8220" i="6"/>
  <c r="J8221" i="6"/>
  <c r="J8222" i="6"/>
  <c r="J8223" i="6"/>
  <c r="J8224" i="6"/>
  <c r="J8225" i="6"/>
  <c r="J8226" i="6"/>
  <c r="J8227" i="6"/>
  <c r="J8228" i="6"/>
  <c r="J8229" i="6"/>
  <c r="J8230" i="6"/>
  <c r="J8231" i="6"/>
  <c r="J8232" i="6"/>
  <c r="J8233" i="6"/>
  <c r="J8234" i="6"/>
  <c r="J8235" i="6"/>
  <c r="J8236" i="6"/>
  <c r="J8237" i="6"/>
  <c r="J8238" i="6"/>
  <c r="J8239" i="6"/>
  <c r="J8240" i="6"/>
  <c r="J8241" i="6"/>
  <c r="J8242" i="6"/>
  <c r="J8243" i="6"/>
  <c r="J8244" i="6"/>
  <c r="J8245" i="6"/>
  <c r="J8246" i="6"/>
  <c r="J8247" i="6"/>
  <c r="J8248" i="6"/>
  <c r="J8249" i="6"/>
  <c r="J8250" i="6"/>
  <c r="J8251" i="6"/>
  <c r="J8252" i="6"/>
  <c r="J8253" i="6"/>
  <c r="J8254" i="6"/>
  <c r="J8255" i="6"/>
  <c r="J8256" i="6"/>
  <c r="J8257" i="6"/>
  <c r="J8258" i="6"/>
  <c r="J8259" i="6"/>
  <c r="J8260" i="6"/>
  <c r="J8261" i="6"/>
  <c r="J8262" i="6"/>
  <c r="J8263" i="6"/>
  <c r="J8264" i="6"/>
  <c r="J8265" i="6"/>
  <c r="J8266" i="6"/>
  <c r="J8267" i="6"/>
  <c r="J8268" i="6"/>
  <c r="J8269" i="6"/>
  <c r="J8270" i="6"/>
  <c r="J8271" i="6"/>
  <c r="J8272" i="6"/>
  <c r="J8273" i="6"/>
  <c r="J8274" i="6"/>
  <c r="J8275" i="6"/>
  <c r="J8276" i="6"/>
  <c r="J8277" i="6"/>
  <c r="J8278" i="6"/>
  <c r="J8279" i="6"/>
  <c r="J8280" i="6"/>
  <c r="J8281" i="6"/>
  <c r="J8282" i="6"/>
  <c r="J8283" i="6"/>
  <c r="J8284" i="6"/>
  <c r="J8285" i="6"/>
  <c r="J8286" i="6"/>
  <c r="J8287" i="6"/>
  <c r="J8288" i="6"/>
  <c r="J8289" i="6"/>
  <c r="J8290" i="6"/>
  <c r="J8291" i="6"/>
  <c r="J8292" i="6"/>
  <c r="J8293" i="6"/>
  <c r="J8294" i="6"/>
  <c r="J8295" i="6"/>
  <c r="J8296" i="6"/>
  <c r="J8297" i="6"/>
  <c r="J8298" i="6"/>
  <c r="J8299" i="6"/>
  <c r="J8300" i="6"/>
  <c r="J8301" i="6"/>
  <c r="J8302" i="6"/>
  <c r="J8303" i="6"/>
  <c r="J8304" i="6"/>
  <c r="J8305" i="6"/>
  <c r="J8306" i="6"/>
  <c r="J8307" i="6"/>
  <c r="J8308" i="6"/>
  <c r="J8309" i="6"/>
  <c r="J8310" i="6"/>
  <c r="J8311" i="6"/>
  <c r="J8312" i="6"/>
  <c r="J8313" i="6"/>
  <c r="J8314" i="6"/>
  <c r="J8315" i="6"/>
  <c r="J8316" i="6"/>
  <c r="J8317" i="6"/>
  <c r="J8318" i="6"/>
  <c r="J8319" i="6"/>
  <c r="J8320" i="6"/>
  <c r="J8321" i="6"/>
  <c r="J8322" i="6"/>
  <c r="J8323" i="6"/>
  <c r="J8324" i="6"/>
  <c r="J8325" i="6"/>
  <c r="J8326" i="6"/>
  <c r="J8327" i="6"/>
  <c r="J8328" i="6"/>
  <c r="J8329" i="6"/>
  <c r="J8330" i="6"/>
  <c r="J8331" i="6"/>
  <c r="J8332" i="6"/>
  <c r="J8333" i="6"/>
  <c r="J8334" i="6"/>
  <c r="J8335" i="6"/>
  <c r="J8336" i="6"/>
  <c r="J8337" i="6"/>
  <c r="J8338" i="6"/>
  <c r="J8339" i="6"/>
  <c r="J8340" i="6"/>
  <c r="J8341" i="6"/>
  <c r="J8342" i="6"/>
  <c r="J8343" i="6"/>
  <c r="J8344" i="6"/>
  <c r="J8345" i="6"/>
  <c r="J8346" i="6"/>
  <c r="J8347" i="6"/>
  <c r="J8348" i="6"/>
  <c r="J8349" i="6"/>
  <c r="J8350" i="6"/>
  <c r="J8351" i="6"/>
  <c r="J8352" i="6"/>
  <c r="J8353" i="6"/>
  <c r="J8354" i="6"/>
  <c r="J8355" i="6"/>
  <c r="J8356" i="6"/>
  <c r="J8357" i="6"/>
  <c r="J8358" i="6"/>
  <c r="J8359" i="6"/>
  <c r="J8360" i="6"/>
  <c r="J8361" i="6"/>
  <c r="J8362" i="6"/>
  <c r="J8363" i="6"/>
  <c r="J8364" i="6"/>
  <c r="J8365" i="6"/>
  <c r="J8366" i="6"/>
  <c r="J8367" i="6"/>
  <c r="J8368" i="6"/>
  <c r="J8369" i="6"/>
  <c r="J8370" i="6"/>
  <c r="J8371" i="6"/>
  <c r="J8372" i="6"/>
  <c r="J8373" i="6"/>
  <c r="J8374" i="6"/>
  <c r="J8375" i="6"/>
  <c r="J8376" i="6"/>
  <c r="J8377" i="6"/>
  <c r="J8378" i="6"/>
  <c r="J8379" i="6"/>
  <c r="J8380" i="6"/>
  <c r="J8381" i="6"/>
  <c r="J8382" i="6"/>
  <c r="J8383" i="6"/>
  <c r="J8384" i="6"/>
  <c r="J8385" i="6"/>
  <c r="J8386" i="6"/>
  <c r="J8387" i="6"/>
  <c r="J8388" i="6"/>
  <c r="J8389" i="6"/>
  <c r="J8390" i="6"/>
  <c r="J8391" i="6"/>
  <c r="J8392" i="6"/>
  <c r="J8393" i="6"/>
  <c r="J8394" i="6"/>
  <c r="J8395" i="6"/>
  <c r="J8396" i="6"/>
  <c r="J8397" i="6"/>
  <c r="J8398" i="6"/>
  <c r="J8399" i="6"/>
  <c r="J8400" i="6"/>
  <c r="J8401" i="6"/>
  <c r="J8402" i="6"/>
  <c r="J8403" i="6"/>
  <c r="J8404" i="6"/>
  <c r="J8405" i="6"/>
  <c r="J8406" i="6"/>
  <c r="J8407" i="6"/>
  <c r="J8408" i="6"/>
  <c r="J8409" i="6"/>
  <c r="J8410" i="6"/>
  <c r="J8411" i="6"/>
  <c r="J8412" i="6"/>
  <c r="J8413" i="6"/>
  <c r="J8414" i="6"/>
  <c r="J8415" i="6"/>
  <c r="J8416" i="6"/>
  <c r="J8417" i="6"/>
  <c r="J8418" i="6"/>
  <c r="J8419" i="6"/>
  <c r="J8420" i="6"/>
  <c r="J8421" i="6"/>
  <c r="J8422" i="6"/>
  <c r="J8423" i="6"/>
  <c r="J8424" i="6"/>
  <c r="J8425" i="6"/>
  <c r="J8426" i="6"/>
  <c r="J8427" i="6"/>
  <c r="J8428" i="6"/>
  <c r="J8429" i="6"/>
  <c r="J8430" i="6"/>
  <c r="J8431" i="6"/>
  <c r="J8432" i="6"/>
  <c r="J8433" i="6"/>
  <c r="J8434" i="6"/>
  <c r="J8435" i="6"/>
  <c r="J8436" i="6"/>
  <c r="J8437" i="6"/>
  <c r="J8438" i="6"/>
  <c r="J8439" i="6"/>
  <c r="J8440" i="6"/>
  <c r="J8441" i="6"/>
  <c r="J8442" i="6"/>
  <c r="J8443" i="6"/>
  <c r="J8444" i="6"/>
  <c r="J8445" i="6"/>
  <c r="J8446" i="6"/>
  <c r="J8447" i="6"/>
  <c r="J8448" i="6"/>
  <c r="J8449" i="6"/>
  <c r="J8450" i="6"/>
  <c r="J8451" i="6"/>
  <c r="J8452" i="6"/>
  <c r="J8453" i="6"/>
  <c r="J8454" i="6"/>
  <c r="J8455" i="6"/>
  <c r="J8456" i="6"/>
  <c r="J8457" i="6"/>
  <c r="J8458" i="6"/>
  <c r="J8459" i="6"/>
  <c r="J8460" i="6"/>
  <c r="J8461" i="6"/>
  <c r="J8462" i="6"/>
  <c r="J8463" i="6"/>
  <c r="J8464" i="6"/>
  <c r="J8465" i="6"/>
  <c r="J8466" i="6"/>
  <c r="J8467" i="6"/>
  <c r="J8468" i="6"/>
  <c r="J8469" i="6"/>
  <c r="J8470" i="6"/>
  <c r="J8471" i="6"/>
  <c r="J8472" i="6"/>
  <c r="J8473" i="6"/>
  <c r="J8474" i="6"/>
  <c r="J8475" i="6"/>
  <c r="J8476" i="6"/>
  <c r="J8477" i="6"/>
  <c r="J8478" i="6"/>
  <c r="J8479" i="6"/>
  <c r="J8480" i="6"/>
  <c r="J8481" i="6"/>
  <c r="J8482" i="6"/>
  <c r="J8483" i="6"/>
  <c r="J8484" i="6"/>
  <c r="J8485" i="6"/>
  <c r="J8486" i="6"/>
  <c r="J8487" i="6"/>
  <c r="J8488" i="6"/>
  <c r="J8489" i="6"/>
  <c r="J8490" i="6"/>
  <c r="J8491" i="6"/>
  <c r="J8492" i="6"/>
  <c r="J8493" i="6"/>
  <c r="J8494" i="6"/>
  <c r="J8495" i="6"/>
  <c r="J8496" i="6"/>
  <c r="J8497" i="6"/>
  <c r="J8498" i="6"/>
  <c r="J8499" i="6"/>
  <c r="J8500" i="6"/>
  <c r="J8501" i="6"/>
  <c r="J8502" i="6"/>
  <c r="J8503" i="6"/>
  <c r="J8504" i="6"/>
  <c r="J8505" i="6"/>
  <c r="J8506" i="6"/>
  <c r="J8507" i="6"/>
  <c r="J8508" i="6"/>
  <c r="J8509" i="6"/>
  <c r="J8510" i="6"/>
  <c r="J8511" i="6"/>
  <c r="J8512" i="6"/>
  <c r="J8513" i="6"/>
  <c r="J8514" i="6"/>
  <c r="J8515" i="6"/>
  <c r="J8516" i="6"/>
  <c r="J8517" i="6"/>
  <c r="J8518" i="6"/>
  <c r="J8519" i="6"/>
  <c r="J8520" i="6"/>
  <c r="J8521" i="6"/>
  <c r="J8522" i="6"/>
  <c r="J8523" i="6"/>
  <c r="J8524" i="6"/>
  <c r="J8525" i="6"/>
  <c r="J8526" i="6"/>
  <c r="J8527" i="6"/>
  <c r="J8528" i="6"/>
  <c r="J8529" i="6"/>
  <c r="J8530" i="6"/>
  <c r="J8531" i="6"/>
  <c r="J8532" i="6"/>
  <c r="J8533" i="6"/>
  <c r="J8534" i="6"/>
  <c r="J8535" i="6"/>
  <c r="J8536" i="6"/>
  <c r="J8537" i="6"/>
  <c r="J8538" i="6"/>
  <c r="J8539" i="6"/>
  <c r="J8540" i="6"/>
  <c r="J8541" i="6"/>
  <c r="J8542" i="6"/>
  <c r="J8543" i="6"/>
  <c r="J8544" i="6"/>
  <c r="J8545" i="6"/>
  <c r="J8546" i="6"/>
  <c r="J8547" i="6"/>
  <c r="J8548" i="6"/>
  <c r="J8549" i="6"/>
  <c r="J8550" i="6"/>
  <c r="J8551" i="6"/>
  <c r="J8552" i="6"/>
  <c r="J8553" i="6"/>
  <c r="J8554" i="6"/>
  <c r="J8555" i="6"/>
  <c r="J8556" i="6"/>
  <c r="J8557" i="6"/>
  <c r="J8558" i="6"/>
  <c r="J8559" i="6"/>
  <c r="J8560" i="6"/>
  <c r="J8561" i="6"/>
  <c r="J8562" i="6"/>
  <c r="J8563" i="6"/>
  <c r="J8564" i="6"/>
  <c r="J8565" i="6"/>
  <c r="J8566" i="6"/>
  <c r="J8567" i="6"/>
  <c r="J8568" i="6"/>
  <c r="J8569" i="6"/>
  <c r="J8570" i="6"/>
  <c r="J8571" i="6"/>
  <c r="J8572" i="6"/>
  <c r="J8573" i="6"/>
  <c r="J8574" i="6"/>
  <c r="J8575" i="6"/>
  <c r="J8576" i="6"/>
  <c r="J8577" i="6"/>
  <c r="J8578" i="6"/>
  <c r="J8579" i="6"/>
  <c r="J8580" i="6"/>
  <c r="J8581" i="6"/>
  <c r="J8582" i="6"/>
  <c r="J8583" i="6"/>
  <c r="J8584" i="6"/>
  <c r="J8585" i="6"/>
  <c r="J8586" i="6"/>
  <c r="J8587" i="6"/>
  <c r="J8588" i="6"/>
  <c r="J8589" i="6"/>
  <c r="J8590" i="6"/>
  <c r="J8591" i="6"/>
  <c r="J8592" i="6"/>
  <c r="J8593" i="6"/>
  <c r="J8594" i="6"/>
  <c r="J8595" i="6"/>
  <c r="J8596" i="6"/>
  <c r="J8597" i="6"/>
  <c r="J8598" i="6"/>
  <c r="J8599" i="6"/>
  <c r="J8600" i="6"/>
  <c r="J8601" i="6"/>
  <c r="J8602" i="6"/>
  <c r="J8603" i="6"/>
  <c r="J8604" i="6"/>
  <c r="J8605" i="6"/>
  <c r="J8606" i="6"/>
  <c r="J8607" i="6"/>
  <c r="J8608" i="6"/>
  <c r="J8609" i="6"/>
  <c r="J8610" i="6"/>
  <c r="J8611" i="6"/>
  <c r="J8612" i="6"/>
  <c r="J8613" i="6"/>
  <c r="J8614" i="6"/>
  <c r="J8615" i="6"/>
  <c r="J8616" i="6"/>
  <c r="J8617" i="6"/>
  <c r="V60" i="2"/>
  <c r="V73" i="2"/>
  <c r="X74" i="2"/>
  <c r="X75" i="2"/>
  <c r="X76" i="2"/>
  <c r="V81" i="2"/>
  <c r="X82" i="2"/>
  <c r="V91" i="2"/>
  <c r="V101" i="2"/>
  <c r="X114" i="2"/>
  <c r="X115" i="2"/>
  <c r="V122" i="2"/>
  <c r="X123" i="2"/>
  <c r="V129" i="2"/>
  <c r="X130" i="2"/>
  <c r="V138" i="2"/>
  <c r="X139" i="2"/>
  <c r="V140" i="2"/>
  <c r="X141" i="2"/>
  <c r="X146" i="2"/>
  <c r="V149" i="2"/>
  <c r="V162" i="2"/>
  <c r="X163" i="2"/>
  <c r="X169" i="2"/>
  <c r="V170" i="2"/>
  <c r="X171" i="2"/>
  <c r="X176" i="2"/>
  <c r="X179" i="2"/>
  <c r="V180" i="2"/>
  <c r="X181" i="2"/>
  <c r="X185" i="2"/>
  <c r="V187" i="2"/>
  <c r="X193" i="2"/>
  <c r="V195" i="2"/>
  <c r="V197" i="2"/>
  <c r="V201" i="2"/>
  <c r="V203" i="2"/>
  <c r="V205" i="2"/>
  <c r="X207" i="2"/>
  <c r="V210" i="2"/>
  <c r="X211" i="2"/>
  <c r="X212" i="2"/>
  <c r="X213" i="2"/>
  <c r="V218" i="2"/>
  <c r="X219" i="2"/>
  <c r="X220" i="2"/>
  <c r="F659" i="6"/>
  <c r="E659" i="6"/>
  <c r="L22" i="2"/>
  <c r="O22" i="2" s="1"/>
  <c r="M22" i="2"/>
  <c r="N22" i="2"/>
  <c r="U22" i="2"/>
  <c r="V22" i="2"/>
  <c r="W22" i="2"/>
  <c r="X22" i="2"/>
  <c r="AF22" i="2" a="1"/>
  <c r="AF22" i="2" s="1"/>
  <c r="AL22" i="2" a="1"/>
  <c r="AL22" i="2" s="1"/>
  <c r="L23" i="2"/>
  <c r="AJ23" i="2" s="1" a="1"/>
  <c r="AJ23" i="2" s="1"/>
  <c r="M23" i="2"/>
  <c r="N23" i="2"/>
  <c r="U23" i="2"/>
  <c r="V23" i="2"/>
  <c r="W23" i="2"/>
  <c r="X23" i="2"/>
  <c r="Z23" i="2"/>
  <c r="AE23" i="2"/>
  <c r="AF23" i="2" a="1"/>
  <c r="AF23" i="2" s="1"/>
  <c r="L24" i="2"/>
  <c r="AJ24" i="2" s="1" a="1"/>
  <c r="AJ24" i="2" s="1"/>
  <c r="M24" i="2"/>
  <c r="N24" i="2"/>
  <c r="U24" i="2"/>
  <c r="V24" i="2"/>
  <c r="W24" i="2"/>
  <c r="X24" i="2"/>
  <c r="AA24" i="2"/>
  <c r="AB24" i="2"/>
  <c r="AF24" i="2" a="1"/>
  <c r="AF24" i="2" s="1"/>
  <c r="L25" i="2"/>
  <c r="AK25" i="2" s="1"/>
  <c r="M25" i="2"/>
  <c r="N25" i="2"/>
  <c r="U25" i="2"/>
  <c r="V25" i="2"/>
  <c r="W25" i="2"/>
  <c r="X25" i="2"/>
  <c r="AB25" i="2"/>
  <c r="AC25" i="2"/>
  <c r="AE25" i="2"/>
  <c r="AF25" i="2" a="1"/>
  <c r="AF25" i="2" s="1"/>
  <c r="L26" i="2"/>
  <c r="AK26" i="2" s="1"/>
  <c r="M26" i="2"/>
  <c r="N26" i="2"/>
  <c r="U26" i="2"/>
  <c r="V26" i="2"/>
  <c r="W26" i="2"/>
  <c r="X26" i="2"/>
  <c r="AE26" i="2"/>
  <c r="AF26" i="2" a="1"/>
  <c r="AF26" i="2" s="1"/>
  <c r="L27" i="2"/>
  <c r="AG27" i="2" s="1" a="1"/>
  <c r="AG27" i="2" s="1"/>
  <c r="M27" i="2"/>
  <c r="N27" i="2"/>
  <c r="U27" i="2"/>
  <c r="V27" i="2"/>
  <c r="W27" i="2"/>
  <c r="X27" i="2"/>
  <c r="AF27" i="2" a="1"/>
  <c r="AF27" i="2" s="1"/>
  <c r="L28" i="2"/>
  <c r="Y28" i="2" s="1"/>
  <c r="M28" i="2"/>
  <c r="N28" i="2"/>
  <c r="U28" i="2"/>
  <c r="V28" i="2"/>
  <c r="W28" i="2"/>
  <c r="X28" i="2"/>
  <c r="AF28" i="2" a="1"/>
  <c r="AF28" i="2" s="1"/>
  <c r="L29" i="2"/>
  <c r="AK29" i="2" s="1"/>
  <c r="M29" i="2"/>
  <c r="N29" i="2"/>
  <c r="U29" i="2"/>
  <c r="V29" i="2"/>
  <c r="W29" i="2"/>
  <c r="X29" i="2"/>
  <c r="AA29" i="2"/>
  <c r="AD29" i="2"/>
  <c r="AE29" i="2"/>
  <c r="AF29" i="2" a="1"/>
  <c r="AF29" i="2" s="1"/>
  <c r="L30" i="2"/>
  <c r="AK30" i="2" s="1"/>
  <c r="M30" i="2"/>
  <c r="N30" i="2"/>
  <c r="U30" i="2"/>
  <c r="V30" i="2"/>
  <c r="W30" i="2"/>
  <c r="X30" i="2"/>
  <c r="AE30" i="2"/>
  <c r="AF30" i="2" a="1"/>
  <c r="AF30" i="2" s="1"/>
  <c r="L31" i="2"/>
  <c r="AN31" i="2" s="1" a="1"/>
  <c r="AN31" i="2" s="1"/>
  <c r="M31" i="2"/>
  <c r="N31" i="2"/>
  <c r="U31" i="2"/>
  <c r="V31" i="2"/>
  <c r="W31" i="2"/>
  <c r="X31" i="2"/>
  <c r="AC31" i="2"/>
  <c r="AE31" i="2"/>
  <c r="AF31" i="2" a="1"/>
  <c r="AF31" i="2" s="1"/>
  <c r="L32" i="2"/>
  <c r="AI32" i="2" s="1" a="1"/>
  <c r="AI32" i="2" s="1"/>
  <c r="M32" i="2"/>
  <c r="N32" i="2"/>
  <c r="U32" i="2"/>
  <c r="V32" i="2"/>
  <c r="W32" i="2"/>
  <c r="X32" i="2"/>
  <c r="AB32" i="2"/>
  <c r="AC32" i="2"/>
  <c r="AF32" i="2" a="1"/>
  <c r="AF32" i="2" s="1"/>
  <c r="L33" i="2"/>
  <c r="AK33" i="2" s="1"/>
  <c r="M33" i="2"/>
  <c r="N33" i="2"/>
  <c r="U33" i="2"/>
  <c r="V33" i="2"/>
  <c r="W33" i="2"/>
  <c r="X33" i="2"/>
  <c r="AF33" i="2" a="1"/>
  <c r="AF33" i="2" s="1"/>
  <c r="L34" i="2"/>
  <c r="AK34" i="2" s="1"/>
  <c r="M34" i="2"/>
  <c r="N34" i="2"/>
  <c r="U34" i="2"/>
  <c r="V34" i="2"/>
  <c r="W34" i="2"/>
  <c r="X34" i="2"/>
  <c r="AF34" i="2" a="1"/>
  <c r="AF34" i="2" s="1"/>
  <c r="L35" i="2"/>
  <c r="AL35" i="2" s="1" a="1"/>
  <c r="AL35" i="2" s="1"/>
  <c r="M35" i="2"/>
  <c r="N35" i="2"/>
  <c r="U35" i="2"/>
  <c r="V35" i="2"/>
  <c r="W35" i="2"/>
  <c r="X35" i="2"/>
  <c r="Z35" i="2"/>
  <c r="AA35" i="2"/>
  <c r="AB35" i="2"/>
  <c r="AC35" i="2"/>
  <c r="AD35" i="2"/>
  <c r="AE35" i="2"/>
  <c r="AF35" i="2" a="1"/>
  <c r="AF35" i="2" s="1"/>
  <c r="L36" i="2"/>
  <c r="AO36" i="2" s="1" a="1"/>
  <c r="AO36" i="2" s="1"/>
  <c r="M36" i="2"/>
  <c r="N36" i="2"/>
  <c r="U36" i="2"/>
  <c r="V36" i="2"/>
  <c r="W36" i="2"/>
  <c r="X36" i="2"/>
  <c r="Z36" i="2"/>
  <c r="AA36" i="2"/>
  <c r="AB36" i="2"/>
  <c r="AC36" i="2"/>
  <c r="AD36" i="2"/>
  <c r="AE36" i="2"/>
  <c r="AF36" i="2" a="1"/>
  <c r="AF36" i="2" s="1"/>
  <c r="L37" i="2"/>
  <c r="M37" i="2"/>
  <c r="N37" i="2"/>
  <c r="U37" i="2"/>
  <c r="V37" i="2"/>
  <c r="W37" i="2"/>
  <c r="X37" i="2"/>
  <c r="Z37" i="2"/>
  <c r="AA37" i="2"/>
  <c r="AB37" i="2"/>
  <c r="AC37" i="2"/>
  <c r="AD37" i="2"/>
  <c r="AE37" i="2"/>
  <c r="AF37" i="2" a="1"/>
  <c r="AF37" i="2" s="1"/>
  <c r="L38" i="2"/>
  <c r="M38" i="2"/>
  <c r="N38" i="2"/>
  <c r="U38" i="2"/>
  <c r="V38" i="2"/>
  <c r="W38" i="2"/>
  <c r="X38" i="2"/>
  <c r="Z38" i="2"/>
  <c r="AA38" i="2"/>
  <c r="AB38" i="2"/>
  <c r="AC38" i="2"/>
  <c r="AD38" i="2"/>
  <c r="AE38" i="2"/>
  <c r="AF38" i="2" a="1"/>
  <c r="AF38" i="2" s="1"/>
  <c r="L39" i="2"/>
  <c r="AM39" i="2" s="1" a="1"/>
  <c r="AM39" i="2" s="1"/>
  <c r="M39" i="2"/>
  <c r="N39" i="2"/>
  <c r="U39" i="2"/>
  <c r="V39" i="2"/>
  <c r="W39" i="2"/>
  <c r="X39" i="2"/>
  <c r="Z39" i="2"/>
  <c r="AA39" i="2"/>
  <c r="AB39" i="2"/>
  <c r="AC39" i="2"/>
  <c r="AD39" i="2"/>
  <c r="AE39" i="2"/>
  <c r="AF39" i="2" a="1"/>
  <c r="AF39" i="2" s="1"/>
  <c r="L40" i="2"/>
  <c r="AN40" i="2" s="1" a="1"/>
  <c r="AN40" i="2" s="1"/>
  <c r="M40" i="2"/>
  <c r="N40" i="2"/>
  <c r="U40" i="2"/>
  <c r="V40" i="2"/>
  <c r="W40" i="2"/>
  <c r="X40" i="2"/>
  <c r="Z40" i="2"/>
  <c r="AA40" i="2"/>
  <c r="AB40" i="2"/>
  <c r="AC40" i="2"/>
  <c r="AD40" i="2"/>
  <c r="AE40" i="2"/>
  <c r="AF40" i="2" a="1"/>
  <c r="AF40" i="2" s="1"/>
  <c r="L41" i="2"/>
  <c r="M41" i="2"/>
  <c r="N41" i="2"/>
  <c r="U41" i="2"/>
  <c r="V41" i="2"/>
  <c r="W41" i="2"/>
  <c r="X41" i="2"/>
  <c r="Z41" i="2"/>
  <c r="AA41" i="2"/>
  <c r="AB41" i="2"/>
  <c r="AC41" i="2"/>
  <c r="AD41" i="2"/>
  <c r="AE41" i="2"/>
  <c r="AF41" i="2" a="1"/>
  <c r="AF41" i="2" s="1"/>
  <c r="L42" i="2"/>
  <c r="M42" i="2"/>
  <c r="N42" i="2"/>
  <c r="U42" i="2"/>
  <c r="V42" i="2"/>
  <c r="W42" i="2"/>
  <c r="X42" i="2"/>
  <c r="Z42" i="2"/>
  <c r="AA42" i="2"/>
  <c r="AB42" i="2"/>
  <c r="AC42" i="2"/>
  <c r="AD42" i="2"/>
  <c r="AE42" i="2"/>
  <c r="AF42" i="2" a="1"/>
  <c r="AF42" i="2" s="1"/>
  <c r="L43" i="2"/>
  <c r="M43" i="2"/>
  <c r="N43" i="2"/>
  <c r="U43" i="2"/>
  <c r="V43" i="2"/>
  <c r="W43" i="2"/>
  <c r="X43" i="2"/>
  <c r="Z43" i="2"/>
  <c r="AA43" i="2"/>
  <c r="AB43" i="2"/>
  <c r="AC43" i="2"/>
  <c r="AD43" i="2"/>
  <c r="AE43" i="2"/>
  <c r="AF43" i="2" a="1"/>
  <c r="AF43" i="2" s="1"/>
  <c r="L44" i="2"/>
  <c r="M44" i="2"/>
  <c r="N44" i="2"/>
  <c r="U44" i="2"/>
  <c r="V44" i="2"/>
  <c r="W44" i="2"/>
  <c r="X44" i="2"/>
  <c r="Z44" i="2"/>
  <c r="AA44" i="2"/>
  <c r="AB44" i="2"/>
  <c r="AC44" i="2"/>
  <c r="AD44" i="2"/>
  <c r="AE44" i="2"/>
  <c r="AF44" i="2" a="1"/>
  <c r="AF44" i="2" s="1"/>
  <c r="L45" i="2"/>
  <c r="M45" i="2"/>
  <c r="N45" i="2"/>
  <c r="U45" i="2"/>
  <c r="V45" i="2"/>
  <c r="W45" i="2"/>
  <c r="X45" i="2"/>
  <c r="Z45" i="2"/>
  <c r="AA45" i="2"/>
  <c r="AB45" i="2"/>
  <c r="AC45" i="2"/>
  <c r="AD45" i="2"/>
  <c r="AE45" i="2"/>
  <c r="AF45" i="2" a="1"/>
  <c r="AF45" i="2" s="1"/>
  <c r="L46" i="2"/>
  <c r="M46" i="2"/>
  <c r="N46" i="2"/>
  <c r="U46" i="2"/>
  <c r="V46" i="2"/>
  <c r="W46" i="2"/>
  <c r="X46" i="2"/>
  <c r="Z46" i="2"/>
  <c r="AA46" i="2"/>
  <c r="AB46" i="2"/>
  <c r="AC46" i="2"/>
  <c r="AD46" i="2"/>
  <c r="AE46" i="2"/>
  <c r="AF46" i="2" a="1"/>
  <c r="AF46" i="2" s="1"/>
  <c r="L47" i="2"/>
  <c r="AG47" i="2" s="1" a="1"/>
  <c r="AG47" i="2" s="1"/>
  <c r="M47" i="2"/>
  <c r="N47" i="2"/>
  <c r="U47" i="2"/>
  <c r="V47" i="2"/>
  <c r="W47" i="2"/>
  <c r="X47" i="2"/>
  <c r="Z47" i="2"/>
  <c r="AA47" i="2"/>
  <c r="AB47" i="2"/>
  <c r="AC47" i="2"/>
  <c r="AD47" i="2"/>
  <c r="AE47" i="2"/>
  <c r="AF47" i="2" a="1"/>
  <c r="AF47" i="2" s="1"/>
  <c r="L48" i="2"/>
  <c r="AJ48" i="2" s="1" a="1"/>
  <c r="AJ48" i="2" s="1"/>
  <c r="M48" i="2"/>
  <c r="N48" i="2"/>
  <c r="U48" i="2"/>
  <c r="V48" i="2"/>
  <c r="W48" i="2"/>
  <c r="X48" i="2"/>
  <c r="Z48" i="2"/>
  <c r="AA48" i="2"/>
  <c r="AB48" i="2"/>
  <c r="AC48" i="2"/>
  <c r="AD48" i="2"/>
  <c r="AE48" i="2"/>
  <c r="AF48" i="2" a="1"/>
  <c r="AF48" i="2" s="1"/>
  <c r="L49" i="2"/>
  <c r="M49" i="2"/>
  <c r="N49" i="2"/>
  <c r="U49" i="2"/>
  <c r="V49" i="2"/>
  <c r="W49" i="2"/>
  <c r="X49" i="2"/>
  <c r="Z49" i="2"/>
  <c r="AA49" i="2"/>
  <c r="AB49" i="2"/>
  <c r="AC49" i="2"/>
  <c r="AD49" i="2"/>
  <c r="AE49" i="2"/>
  <c r="AF49" i="2" a="1"/>
  <c r="AF49" i="2" s="1"/>
  <c r="L50" i="2"/>
  <c r="M50" i="2"/>
  <c r="N50" i="2"/>
  <c r="U50" i="2"/>
  <c r="V50" i="2"/>
  <c r="W50" i="2"/>
  <c r="X50" i="2"/>
  <c r="Z50" i="2"/>
  <c r="AA50" i="2"/>
  <c r="AB50" i="2"/>
  <c r="AC50" i="2"/>
  <c r="AD50" i="2"/>
  <c r="AE50" i="2"/>
  <c r="AF50" i="2" a="1"/>
  <c r="AF50" i="2" s="1"/>
  <c r="L51" i="2"/>
  <c r="M51" i="2"/>
  <c r="N51" i="2"/>
  <c r="U51" i="2"/>
  <c r="V51" i="2"/>
  <c r="W51" i="2"/>
  <c r="X51" i="2"/>
  <c r="Z51" i="2"/>
  <c r="AA51" i="2"/>
  <c r="AB51" i="2"/>
  <c r="AC51" i="2"/>
  <c r="AD51" i="2"/>
  <c r="AE51" i="2"/>
  <c r="AF51" i="2" a="1"/>
  <c r="AF51" i="2" s="1"/>
  <c r="L52" i="2"/>
  <c r="P52" i="2" s="1"/>
  <c r="M52" i="2"/>
  <c r="N52" i="2"/>
  <c r="U52" i="2"/>
  <c r="V52" i="2"/>
  <c r="W52" i="2"/>
  <c r="X52" i="2"/>
  <c r="Z52" i="2"/>
  <c r="AA52" i="2"/>
  <c r="AB52" i="2"/>
  <c r="AC52" i="2"/>
  <c r="AD52" i="2"/>
  <c r="AE52" i="2"/>
  <c r="AF52" i="2" a="1"/>
  <c r="AF52" i="2" s="1"/>
  <c r="L53" i="2"/>
  <c r="M53" i="2"/>
  <c r="N53" i="2"/>
  <c r="U53" i="2"/>
  <c r="V53" i="2"/>
  <c r="W53" i="2"/>
  <c r="X53" i="2"/>
  <c r="Z53" i="2"/>
  <c r="AA53" i="2"/>
  <c r="AB53" i="2"/>
  <c r="AC53" i="2"/>
  <c r="AD53" i="2"/>
  <c r="AE53" i="2"/>
  <c r="AF53" i="2" a="1"/>
  <c r="AF53" i="2" s="1"/>
  <c r="L54" i="2"/>
  <c r="M54" i="2"/>
  <c r="N54" i="2"/>
  <c r="U54" i="2"/>
  <c r="V54" i="2"/>
  <c r="W54" i="2"/>
  <c r="X54" i="2"/>
  <c r="Z54" i="2"/>
  <c r="AA54" i="2"/>
  <c r="AB54" i="2"/>
  <c r="AC54" i="2"/>
  <c r="AD54" i="2"/>
  <c r="AE54" i="2"/>
  <c r="AF54" i="2" a="1"/>
  <c r="AF54" i="2" s="1"/>
  <c r="L55" i="2"/>
  <c r="AJ55" i="2" s="1" a="1"/>
  <c r="AJ55" i="2" s="1"/>
  <c r="M55" i="2"/>
  <c r="N55" i="2"/>
  <c r="U55" i="2"/>
  <c r="V55" i="2"/>
  <c r="W55" i="2"/>
  <c r="X55" i="2"/>
  <c r="Z55" i="2"/>
  <c r="AA55" i="2"/>
  <c r="AB55" i="2"/>
  <c r="AC55" i="2"/>
  <c r="AD55" i="2"/>
  <c r="AE55" i="2"/>
  <c r="AF55" i="2" a="1"/>
  <c r="AF55" i="2" s="1"/>
  <c r="L56" i="2"/>
  <c r="AJ56" i="2" s="1" a="1"/>
  <c r="AJ56" i="2" s="1"/>
  <c r="M56" i="2"/>
  <c r="N56" i="2"/>
  <c r="U56" i="2"/>
  <c r="V56" i="2"/>
  <c r="W56" i="2"/>
  <c r="X56" i="2"/>
  <c r="Z56" i="2"/>
  <c r="AA56" i="2"/>
  <c r="AB56" i="2"/>
  <c r="AC56" i="2"/>
  <c r="AD56" i="2"/>
  <c r="AE56" i="2"/>
  <c r="AF56" i="2" a="1"/>
  <c r="AF56" i="2" s="1"/>
  <c r="L57" i="2"/>
  <c r="M57" i="2"/>
  <c r="N57" i="2"/>
  <c r="U57" i="2"/>
  <c r="V57" i="2"/>
  <c r="W57" i="2"/>
  <c r="X57" i="2"/>
  <c r="Z57" i="2"/>
  <c r="AA57" i="2"/>
  <c r="AB57" i="2"/>
  <c r="AC57" i="2"/>
  <c r="AD57" i="2"/>
  <c r="AE57" i="2"/>
  <c r="AF57" i="2" a="1"/>
  <c r="AF57" i="2" s="1"/>
  <c r="L58" i="2"/>
  <c r="M58" i="2"/>
  <c r="N58" i="2"/>
  <c r="U58" i="2"/>
  <c r="V58" i="2"/>
  <c r="W58" i="2"/>
  <c r="X58" i="2"/>
  <c r="Z58" i="2"/>
  <c r="AA58" i="2"/>
  <c r="AB58" i="2"/>
  <c r="AC58" i="2"/>
  <c r="AD58" i="2"/>
  <c r="AE58" i="2"/>
  <c r="AF58" i="2" a="1"/>
  <c r="AF58" i="2" s="1"/>
  <c r="L59" i="2"/>
  <c r="AN59" i="2" s="1" a="1"/>
  <c r="AN59" i="2" s="1"/>
  <c r="M59" i="2"/>
  <c r="N59" i="2"/>
  <c r="U59" i="2"/>
  <c r="V59" i="2"/>
  <c r="W59" i="2"/>
  <c r="X59" i="2"/>
  <c r="Z59" i="2"/>
  <c r="AA59" i="2"/>
  <c r="AB59" i="2"/>
  <c r="AC59" i="2"/>
  <c r="AD59" i="2"/>
  <c r="AE59" i="2"/>
  <c r="AF59" i="2" a="1"/>
  <c r="AF59" i="2" s="1"/>
  <c r="L60" i="2"/>
  <c r="AL60" i="2" s="1" a="1"/>
  <c r="AL60" i="2" s="1"/>
  <c r="M60" i="2"/>
  <c r="N60" i="2"/>
  <c r="U60" i="2"/>
  <c r="W60" i="2"/>
  <c r="X60" i="2"/>
  <c r="Z60" i="2"/>
  <c r="AA60" i="2"/>
  <c r="AB60" i="2"/>
  <c r="AC60" i="2"/>
  <c r="AD60" i="2"/>
  <c r="AE60" i="2"/>
  <c r="AF60" i="2" a="1"/>
  <c r="AF60" i="2" s="1"/>
  <c r="L61" i="2"/>
  <c r="M61" i="2"/>
  <c r="N61" i="2"/>
  <c r="U61" i="2"/>
  <c r="V61" i="2"/>
  <c r="W61" i="2"/>
  <c r="X61" i="2"/>
  <c r="Z61" i="2"/>
  <c r="AA61" i="2"/>
  <c r="AB61" i="2"/>
  <c r="AC61" i="2"/>
  <c r="AD61" i="2"/>
  <c r="AE61" i="2"/>
  <c r="AF61" i="2" a="1"/>
  <c r="AF61" i="2" s="1"/>
  <c r="L62" i="2"/>
  <c r="M62" i="2"/>
  <c r="N62" i="2"/>
  <c r="U62" i="2"/>
  <c r="V62" i="2"/>
  <c r="W62" i="2"/>
  <c r="X62" i="2"/>
  <c r="Z62" i="2"/>
  <c r="AA62" i="2"/>
  <c r="AB62" i="2"/>
  <c r="AC62" i="2"/>
  <c r="AD62" i="2"/>
  <c r="AE62" i="2"/>
  <c r="AF62" i="2" a="1"/>
  <c r="AF62" i="2" s="1"/>
  <c r="L63" i="2"/>
  <c r="P63" i="2" s="1"/>
  <c r="M63" i="2"/>
  <c r="N63" i="2"/>
  <c r="U63" i="2"/>
  <c r="V63" i="2"/>
  <c r="W63" i="2"/>
  <c r="X63" i="2"/>
  <c r="Z63" i="2"/>
  <c r="AA63" i="2"/>
  <c r="AB63" i="2"/>
  <c r="AC63" i="2"/>
  <c r="AD63" i="2"/>
  <c r="AE63" i="2"/>
  <c r="AF63" i="2" a="1"/>
  <c r="AF63" i="2" s="1"/>
  <c r="L64" i="2"/>
  <c r="Y64" i="2" s="1"/>
  <c r="M64" i="2"/>
  <c r="N64" i="2"/>
  <c r="U64" i="2"/>
  <c r="V64" i="2"/>
  <c r="W64" i="2"/>
  <c r="X64" i="2"/>
  <c r="Z64" i="2"/>
  <c r="AA64" i="2"/>
  <c r="AB64" i="2"/>
  <c r="AC64" i="2"/>
  <c r="AD64" i="2"/>
  <c r="AE64" i="2"/>
  <c r="AF64" i="2" a="1"/>
  <c r="AF64" i="2" s="1"/>
  <c r="L65" i="2"/>
  <c r="M65" i="2"/>
  <c r="N65" i="2"/>
  <c r="U65" i="2"/>
  <c r="V65" i="2"/>
  <c r="W65" i="2"/>
  <c r="X65" i="2"/>
  <c r="Z65" i="2"/>
  <c r="AA65" i="2"/>
  <c r="AB65" i="2"/>
  <c r="AC65" i="2"/>
  <c r="AD65" i="2"/>
  <c r="AE65" i="2"/>
  <c r="AF65" i="2" a="1"/>
  <c r="AF65" i="2" s="1"/>
  <c r="L66" i="2"/>
  <c r="M66" i="2"/>
  <c r="N66" i="2"/>
  <c r="U66" i="2"/>
  <c r="V66" i="2"/>
  <c r="W66" i="2"/>
  <c r="X66" i="2"/>
  <c r="Z66" i="2"/>
  <c r="AA66" i="2"/>
  <c r="AB66" i="2"/>
  <c r="AC66" i="2"/>
  <c r="AD66" i="2"/>
  <c r="AE66" i="2"/>
  <c r="AF66" i="2" a="1"/>
  <c r="AF66" i="2" s="1"/>
  <c r="L67" i="2"/>
  <c r="O67" i="2" s="1"/>
  <c r="M67" i="2"/>
  <c r="N67" i="2"/>
  <c r="U67" i="2"/>
  <c r="V67" i="2"/>
  <c r="W67" i="2"/>
  <c r="X67" i="2"/>
  <c r="Z67" i="2"/>
  <c r="AA67" i="2"/>
  <c r="AB67" i="2"/>
  <c r="AC67" i="2"/>
  <c r="AD67" i="2"/>
  <c r="AE67" i="2"/>
  <c r="AF67" i="2" a="1"/>
  <c r="AF67" i="2" s="1"/>
  <c r="L68" i="2"/>
  <c r="O68" i="2" s="1"/>
  <c r="M68" i="2"/>
  <c r="N68" i="2"/>
  <c r="U68" i="2"/>
  <c r="V68" i="2"/>
  <c r="W68" i="2"/>
  <c r="X68" i="2"/>
  <c r="Z68" i="2"/>
  <c r="AA68" i="2"/>
  <c r="AB68" i="2"/>
  <c r="AC68" i="2"/>
  <c r="AD68" i="2"/>
  <c r="AE68" i="2"/>
  <c r="AF68" i="2" a="1"/>
  <c r="AF68" i="2" s="1"/>
  <c r="L69" i="2"/>
  <c r="M69" i="2"/>
  <c r="N69" i="2"/>
  <c r="U69" i="2"/>
  <c r="V69" i="2"/>
  <c r="W69" i="2"/>
  <c r="X69" i="2"/>
  <c r="Z69" i="2"/>
  <c r="AA69" i="2"/>
  <c r="AB69" i="2"/>
  <c r="AC69" i="2"/>
  <c r="AD69" i="2"/>
  <c r="AE69" i="2"/>
  <c r="AF69" i="2" a="1"/>
  <c r="AF69" i="2" s="1"/>
  <c r="L70" i="2"/>
  <c r="M70" i="2"/>
  <c r="N70" i="2"/>
  <c r="U70" i="2"/>
  <c r="V70" i="2"/>
  <c r="W70" i="2"/>
  <c r="X70" i="2"/>
  <c r="Z70" i="2"/>
  <c r="AA70" i="2"/>
  <c r="AB70" i="2"/>
  <c r="AC70" i="2"/>
  <c r="AD70" i="2"/>
  <c r="AE70" i="2"/>
  <c r="AF70" i="2" a="1"/>
  <c r="AF70" i="2" s="1"/>
  <c r="L71" i="2"/>
  <c r="M71" i="2"/>
  <c r="N71" i="2"/>
  <c r="U71" i="2"/>
  <c r="V71" i="2"/>
  <c r="W71" i="2"/>
  <c r="X71" i="2"/>
  <c r="Z71" i="2"/>
  <c r="AA71" i="2"/>
  <c r="AB71" i="2"/>
  <c r="AC71" i="2"/>
  <c r="AD71" i="2"/>
  <c r="AE71" i="2"/>
  <c r="AF71" i="2" a="1"/>
  <c r="AF71" i="2" s="1"/>
  <c r="L72" i="2"/>
  <c r="M72" i="2"/>
  <c r="N72" i="2"/>
  <c r="U72" i="2"/>
  <c r="V72" i="2"/>
  <c r="W72" i="2"/>
  <c r="X72" i="2"/>
  <c r="Z72" i="2"/>
  <c r="AA72" i="2"/>
  <c r="AB72" i="2"/>
  <c r="AC72" i="2"/>
  <c r="AD72" i="2"/>
  <c r="AE72" i="2"/>
  <c r="AF72" i="2" a="1"/>
  <c r="AF72" i="2" s="1"/>
  <c r="L73" i="2"/>
  <c r="M73" i="2"/>
  <c r="N73" i="2"/>
  <c r="U73" i="2"/>
  <c r="W73" i="2"/>
  <c r="X73" i="2"/>
  <c r="Z73" i="2"/>
  <c r="AA73" i="2"/>
  <c r="AB73" i="2"/>
  <c r="AC73" i="2"/>
  <c r="AD73" i="2"/>
  <c r="AE73" i="2"/>
  <c r="AF73" i="2" a="1"/>
  <c r="AF73" i="2" s="1"/>
  <c r="L74" i="2"/>
  <c r="AI74" i="2" s="1" a="1"/>
  <c r="AI74" i="2" s="1"/>
  <c r="M74" i="2"/>
  <c r="N74" i="2"/>
  <c r="U74" i="2"/>
  <c r="V74" i="2"/>
  <c r="W74" i="2"/>
  <c r="Z74" i="2"/>
  <c r="AA74" i="2"/>
  <c r="AB74" i="2"/>
  <c r="AC74" i="2"/>
  <c r="AD74" i="2"/>
  <c r="AE74" i="2"/>
  <c r="AF74" i="2" a="1"/>
  <c r="AF74" i="2" s="1"/>
  <c r="L75" i="2"/>
  <c r="Y75" i="2" s="1"/>
  <c r="M75" i="2"/>
  <c r="N75" i="2"/>
  <c r="U75" i="2"/>
  <c r="V75" i="2"/>
  <c r="W75" i="2"/>
  <c r="Z75" i="2"/>
  <c r="AA75" i="2"/>
  <c r="AB75" i="2"/>
  <c r="AC75" i="2"/>
  <c r="AD75" i="2"/>
  <c r="AE75" i="2"/>
  <c r="AF75" i="2" a="1"/>
  <c r="AF75" i="2" s="1"/>
  <c r="L76" i="2"/>
  <c r="M76" i="2"/>
  <c r="N76" i="2"/>
  <c r="U76" i="2"/>
  <c r="V76" i="2"/>
  <c r="W76" i="2"/>
  <c r="Z76" i="2"/>
  <c r="AA76" i="2"/>
  <c r="AB76" i="2"/>
  <c r="AC76" i="2"/>
  <c r="AD76" i="2"/>
  <c r="AE76" i="2"/>
  <c r="AF76" i="2" a="1"/>
  <c r="AF76" i="2" s="1"/>
  <c r="L77" i="2"/>
  <c r="M77" i="2"/>
  <c r="N77" i="2"/>
  <c r="U77" i="2"/>
  <c r="V77" i="2"/>
  <c r="W77" i="2"/>
  <c r="X77" i="2"/>
  <c r="Z77" i="2"/>
  <c r="AA77" i="2"/>
  <c r="AB77" i="2"/>
  <c r="AC77" i="2"/>
  <c r="AD77" i="2"/>
  <c r="AE77" i="2"/>
  <c r="AF77" i="2" a="1"/>
  <c r="AF77" i="2" s="1"/>
  <c r="L78" i="2"/>
  <c r="AP78" i="2" s="1" a="1"/>
  <c r="AP78" i="2" s="1"/>
  <c r="M78" i="2"/>
  <c r="N78" i="2"/>
  <c r="U78" i="2"/>
  <c r="V78" i="2"/>
  <c r="W78" i="2"/>
  <c r="X78" i="2"/>
  <c r="Z78" i="2"/>
  <c r="AA78" i="2"/>
  <c r="AB78" i="2"/>
  <c r="AC78" i="2"/>
  <c r="AD78" i="2"/>
  <c r="AE78" i="2"/>
  <c r="AF78" i="2" a="1"/>
  <c r="AF78" i="2" s="1"/>
  <c r="L79" i="2"/>
  <c r="AL79" i="2" s="1" a="1"/>
  <c r="AL79" i="2" s="1"/>
  <c r="M79" i="2"/>
  <c r="N79" i="2"/>
  <c r="U79" i="2"/>
  <c r="V79" i="2"/>
  <c r="W79" i="2"/>
  <c r="X79" i="2"/>
  <c r="Z79" i="2"/>
  <c r="AA79" i="2"/>
  <c r="AB79" i="2"/>
  <c r="AC79" i="2"/>
  <c r="AD79" i="2"/>
  <c r="AE79" i="2"/>
  <c r="AF79" i="2" a="1"/>
  <c r="AF79" i="2" s="1"/>
  <c r="L80" i="2"/>
  <c r="M80" i="2"/>
  <c r="N80" i="2"/>
  <c r="U80" i="2"/>
  <c r="V80" i="2"/>
  <c r="W80" i="2"/>
  <c r="X80" i="2"/>
  <c r="Z80" i="2"/>
  <c r="AA80" i="2"/>
  <c r="AB80" i="2"/>
  <c r="AC80" i="2"/>
  <c r="AD80" i="2"/>
  <c r="AE80" i="2"/>
  <c r="AF80" i="2" a="1"/>
  <c r="AF80" i="2" s="1"/>
  <c r="L81" i="2"/>
  <c r="M81" i="2"/>
  <c r="N81" i="2"/>
  <c r="U81" i="2"/>
  <c r="W81" i="2"/>
  <c r="X81" i="2"/>
  <c r="Z81" i="2"/>
  <c r="AA81" i="2"/>
  <c r="AB81" i="2"/>
  <c r="AC81" i="2"/>
  <c r="AD81" i="2"/>
  <c r="AE81" i="2"/>
  <c r="AF81" i="2" a="1"/>
  <c r="AF81" i="2" s="1"/>
  <c r="L82" i="2"/>
  <c r="M82" i="2"/>
  <c r="N82" i="2"/>
  <c r="U82" i="2"/>
  <c r="V82" i="2"/>
  <c r="W82" i="2"/>
  <c r="Z82" i="2"/>
  <c r="AA82" i="2"/>
  <c r="AB82" i="2"/>
  <c r="AC82" i="2"/>
  <c r="AD82" i="2"/>
  <c r="AE82" i="2"/>
  <c r="AF82" i="2" a="1"/>
  <c r="AF82" i="2" s="1"/>
  <c r="L83" i="2"/>
  <c r="M83" i="2"/>
  <c r="N83" i="2"/>
  <c r="U83" i="2"/>
  <c r="V83" i="2"/>
  <c r="W83" i="2"/>
  <c r="X83" i="2"/>
  <c r="Z83" i="2"/>
  <c r="AA83" i="2"/>
  <c r="AB83" i="2"/>
  <c r="AC83" i="2"/>
  <c r="AD83" i="2"/>
  <c r="AE83" i="2"/>
  <c r="AF83" i="2" a="1"/>
  <c r="AF83" i="2" s="1"/>
  <c r="L84" i="2"/>
  <c r="M84" i="2"/>
  <c r="N84" i="2"/>
  <c r="U84" i="2"/>
  <c r="V84" i="2"/>
  <c r="W84" i="2"/>
  <c r="X84" i="2"/>
  <c r="Z84" i="2"/>
  <c r="AA84" i="2"/>
  <c r="AB84" i="2"/>
  <c r="AC84" i="2"/>
  <c r="AD84" i="2"/>
  <c r="AE84" i="2"/>
  <c r="AF84" i="2" a="1"/>
  <c r="AF84" i="2" s="1"/>
  <c r="L85" i="2"/>
  <c r="M85" i="2"/>
  <c r="N85" i="2"/>
  <c r="U85" i="2"/>
  <c r="V85" i="2"/>
  <c r="W85" i="2"/>
  <c r="X85" i="2"/>
  <c r="Z85" i="2"/>
  <c r="AA85" i="2"/>
  <c r="AB85" i="2"/>
  <c r="AC85" i="2"/>
  <c r="AD85" i="2"/>
  <c r="AE85" i="2"/>
  <c r="AF85" i="2" a="1"/>
  <c r="AF85" i="2" s="1"/>
  <c r="L86" i="2"/>
  <c r="AP86" i="2" s="1" a="1"/>
  <c r="AP86" i="2" s="1"/>
  <c r="M86" i="2"/>
  <c r="N86" i="2"/>
  <c r="U86" i="2"/>
  <c r="V86" i="2"/>
  <c r="W86" i="2"/>
  <c r="X86" i="2"/>
  <c r="Z86" i="2"/>
  <c r="AA86" i="2"/>
  <c r="AB86" i="2"/>
  <c r="AC86" i="2"/>
  <c r="AD86" i="2"/>
  <c r="AE86" i="2"/>
  <c r="AF86" i="2" a="1"/>
  <c r="AF86" i="2" s="1"/>
  <c r="L87" i="2"/>
  <c r="M87" i="2"/>
  <c r="N87" i="2"/>
  <c r="U87" i="2"/>
  <c r="V87" i="2"/>
  <c r="W87" i="2"/>
  <c r="X87" i="2"/>
  <c r="Z87" i="2"/>
  <c r="AA87" i="2"/>
  <c r="AB87" i="2"/>
  <c r="AC87" i="2"/>
  <c r="AD87" i="2"/>
  <c r="AE87" i="2"/>
  <c r="AF87" i="2" a="1"/>
  <c r="AF87" i="2" s="1"/>
  <c r="L88" i="2"/>
  <c r="M88" i="2"/>
  <c r="N88" i="2"/>
  <c r="U88" i="2"/>
  <c r="V88" i="2"/>
  <c r="W88" i="2"/>
  <c r="X88" i="2"/>
  <c r="Z88" i="2"/>
  <c r="AA88" i="2"/>
  <c r="AB88" i="2"/>
  <c r="AC88" i="2"/>
  <c r="AD88" i="2"/>
  <c r="AE88" i="2"/>
  <c r="AF88" i="2" a="1"/>
  <c r="AF88" i="2" s="1"/>
  <c r="L89" i="2"/>
  <c r="AG89" i="2" s="1" a="1"/>
  <c r="AG89" i="2" s="1"/>
  <c r="M89" i="2"/>
  <c r="N89" i="2"/>
  <c r="U89" i="2"/>
  <c r="V89" i="2"/>
  <c r="W89" i="2"/>
  <c r="X89" i="2"/>
  <c r="Z89" i="2"/>
  <c r="AA89" i="2"/>
  <c r="AB89" i="2"/>
  <c r="AC89" i="2"/>
  <c r="AD89" i="2"/>
  <c r="AE89" i="2"/>
  <c r="AF89" i="2" a="1"/>
  <c r="AF89" i="2" s="1"/>
  <c r="L90" i="2"/>
  <c r="Y90" i="2" s="1"/>
  <c r="M90" i="2"/>
  <c r="N90" i="2"/>
  <c r="U90" i="2"/>
  <c r="V90" i="2"/>
  <c r="W90" i="2"/>
  <c r="X90" i="2"/>
  <c r="Z90" i="2"/>
  <c r="AA90" i="2"/>
  <c r="AB90" i="2"/>
  <c r="AC90" i="2"/>
  <c r="AD90" i="2"/>
  <c r="AE90" i="2"/>
  <c r="AF90" i="2" a="1"/>
  <c r="AF90" i="2" s="1"/>
  <c r="L91" i="2"/>
  <c r="M91" i="2"/>
  <c r="N91" i="2"/>
  <c r="U91" i="2"/>
  <c r="W91" i="2"/>
  <c r="X91" i="2"/>
  <c r="Z91" i="2"/>
  <c r="AA91" i="2"/>
  <c r="AB91" i="2"/>
  <c r="AC91" i="2"/>
  <c r="AD91" i="2"/>
  <c r="AE91" i="2"/>
  <c r="AF91" i="2" a="1"/>
  <c r="AF91" i="2" s="1"/>
  <c r="L92" i="2"/>
  <c r="M92" i="2"/>
  <c r="N92" i="2"/>
  <c r="U92" i="2"/>
  <c r="V92" i="2"/>
  <c r="W92" i="2"/>
  <c r="X92" i="2"/>
  <c r="Z92" i="2"/>
  <c r="AA92" i="2"/>
  <c r="AB92" i="2"/>
  <c r="AC92" i="2"/>
  <c r="AD92" i="2"/>
  <c r="AE92" i="2"/>
  <c r="AF92" i="2" a="1"/>
  <c r="AF92" i="2" s="1"/>
  <c r="L93" i="2"/>
  <c r="M93" i="2"/>
  <c r="N93" i="2"/>
  <c r="U93" i="2"/>
  <c r="V93" i="2"/>
  <c r="W93" i="2"/>
  <c r="X93" i="2"/>
  <c r="Z93" i="2"/>
  <c r="AA93" i="2"/>
  <c r="AB93" i="2"/>
  <c r="AC93" i="2"/>
  <c r="AD93" i="2"/>
  <c r="AE93" i="2"/>
  <c r="AF93" i="2" a="1"/>
  <c r="AF93" i="2" s="1"/>
  <c r="L94" i="2"/>
  <c r="M94" i="2"/>
  <c r="N94" i="2"/>
  <c r="U94" i="2"/>
  <c r="V94" i="2"/>
  <c r="W94" i="2"/>
  <c r="X94" i="2"/>
  <c r="Z94" i="2"/>
  <c r="AA94" i="2"/>
  <c r="AB94" i="2"/>
  <c r="AC94" i="2"/>
  <c r="AD94" i="2"/>
  <c r="AE94" i="2"/>
  <c r="AF94" i="2" a="1"/>
  <c r="AF94" i="2" s="1"/>
  <c r="L95" i="2"/>
  <c r="AI95" i="2" s="1" a="1"/>
  <c r="AI95" i="2" s="1"/>
  <c r="M95" i="2"/>
  <c r="N95" i="2"/>
  <c r="U95" i="2"/>
  <c r="V95" i="2"/>
  <c r="W95" i="2"/>
  <c r="X95" i="2"/>
  <c r="Z95" i="2"/>
  <c r="AA95" i="2"/>
  <c r="AB95" i="2"/>
  <c r="AC95" i="2"/>
  <c r="AD95" i="2"/>
  <c r="AE95" i="2"/>
  <c r="AF95" i="2" a="1"/>
  <c r="AF95" i="2" s="1"/>
  <c r="L96" i="2"/>
  <c r="M96" i="2"/>
  <c r="N96" i="2"/>
  <c r="U96" i="2"/>
  <c r="V96" i="2"/>
  <c r="W96" i="2"/>
  <c r="X96" i="2"/>
  <c r="Z96" i="2"/>
  <c r="AA96" i="2"/>
  <c r="AB96" i="2"/>
  <c r="AC96" i="2"/>
  <c r="AD96" i="2"/>
  <c r="AE96" i="2"/>
  <c r="AF96" i="2" a="1"/>
  <c r="AF96" i="2" s="1"/>
  <c r="L97" i="2"/>
  <c r="M97" i="2"/>
  <c r="N97" i="2"/>
  <c r="U97" i="2"/>
  <c r="V97" i="2"/>
  <c r="W97" i="2"/>
  <c r="X97" i="2"/>
  <c r="Z97" i="2"/>
  <c r="AA97" i="2"/>
  <c r="AB97" i="2"/>
  <c r="AC97" i="2"/>
  <c r="AD97" i="2"/>
  <c r="AE97" i="2"/>
  <c r="AF97" i="2" a="1"/>
  <c r="AF97" i="2" s="1"/>
  <c r="L98" i="2"/>
  <c r="M98" i="2"/>
  <c r="N98" i="2"/>
  <c r="U98" i="2"/>
  <c r="V98" i="2"/>
  <c r="W98" i="2"/>
  <c r="X98" i="2"/>
  <c r="Z98" i="2"/>
  <c r="AA98" i="2"/>
  <c r="AB98" i="2"/>
  <c r="AC98" i="2"/>
  <c r="AD98" i="2"/>
  <c r="AE98" i="2"/>
  <c r="AF98" i="2" a="1"/>
  <c r="AF98" i="2" s="1"/>
  <c r="L99" i="2"/>
  <c r="M99" i="2"/>
  <c r="N99" i="2"/>
  <c r="U99" i="2"/>
  <c r="V99" i="2"/>
  <c r="W99" i="2"/>
  <c r="X99" i="2"/>
  <c r="Z99" i="2"/>
  <c r="AA99" i="2"/>
  <c r="AB99" i="2"/>
  <c r="AC99" i="2"/>
  <c r="AD99" i="2"/>
  <c r="AE99" i="2"/>
  <c r="AF99" i="2" a="1"/>
  <c r="AF99" i="2" s="1"/>
  <c r="L100" i="2"/>
  <c r="M100" i="2"/>
  <c r="N100" i="2"/>
  <c r="U100" i="2"/>
  <c r="V100" i="2"/>
  <c r="W100" i="2"/>
  <c r="X100" i="2"/>
  <c r="Z100" i="2"/>
  <c r="AA100" i="2"/>
  <c r="AB100" i="2"/>
  <c r="AC100" i="2"/>
  <c r="AD100" i="2"/>
  <c r="AE100" i="2"/>
  <c r="AF100" i="2" a="1"/>
  <c r="AF100" i="2" s="1"/>
  <c r="L101" i="2"/>
  <c r="M101" i="2"/>
  <c r="N101" i="2"/>
  <c r="U101" i="2"/>
  <c r="W101" i="2"/>
  <c r="X101" i="2"/>
  <c r="Z101" i="2"/>
  <c r="AA101" i="2"/>
  <c r="AB101" i="2"/>
  <c r="AC101" i="2"/>
  <c r="AD101" i="2"/>
  <c r="AE101" i="2"/>
  <c r="AF101" i="2" a="1"/>
  <c r="AF101" i="2" s="1"/>
  <c r="L102" i="2"/>
  <c r="M102" i="2"/>
  <c r="N102" i="2"/>
  <c r="U102" i="2"/>
  <c r="V102" i="2"/>
  <c r="W102" i="2"/>
  <c r="X102" i="2"/>
  <c r="Z102" i="2"/>
  <c r="AA102" i="2"/>
  <c r="AB102" i="2"/>
  <c r="AC102" i="2"/>
  <c r="AD102" i="2"/>
  <c r="AE102" i="2"/>
  <c r="AF102" i="2" a="1"/>
  <c r="AF102" i="2" s="1"/>
  <c r="L103" i="2"/>
  <c r="M103" i="2"/>
  <c r="N103" i="2"/>
  <c r="U103" i="2"/>
  <c r="V103" i="2"/>
  <c r="W103" i="2"/>
  <c r="X103" i="2"/>
  <c r="Z103" i="2"/>
  <c r="AA103" i="2"/>
  <c r="AB103" i="2"/>
  <c r="AC103" i="2"/>
  <c r="AD103" i="2"/>
  <c r="AE103" i="2"/>
  <c r="AF103" i="2" a="1"/>
  <c r="AF103" i="2" s="1"/>
  <c r="L104" i="2"/>
  <c r="M104" i="2"/>
  <c r="N104" i="2"/>
  <c r="U104" i="2"/>
  <c r="V104" i="2"/>
  <c r="W104" i="2"/>
  <c r="X104" i="2"/>
  <c r="Z104" i="2"/>
  <c r="AA104" i="2"/>
  <c r="AB104" i="2"/>
  <c r="AC104" i="2"/>
  <c r="AD104" i="2"/>
  <c r="AE104" i="2"/>
  <c r="AF104" i="2" a="1"/>
  <c r="AF104" i="2" s="1"/>
  <c r="L105" i="2"/>
  <c r="M105" i="2"/>
  <c r="N105" i="2"/>
  <c r="U105" i="2"/>
  <c r="V105" i="2"/>
  <c r="W105" i="2"/>
  <c r="X105" i="2"/>
  <c r="Z105" i="2"/>
  <c r="AA105" i="2"/>
  <c r="AB105" i="2"/>
  <c r="AC105" i="2"/>
  <c r="AD105" i="2"/>
  <c r="AE105" i="2"/>
  <c r="AF105" i="2" a="1"/>
  <c r="AF105" i="2" s="1"/>
  <c r="L106" i="2"/>
  <c r="M106" i="2"/>
  <c r="N106" i="2"/>
  <c r="U106" i="2"/>
  <c r="V106" i="2"/>
  <c r="W106" i="2"/>
  <c r="X106" i="2"/>
  <c r="Z106" i="2"/>
  <c r="AA106" i="2"/>
  <c r="AB106" i="2"/>
  <c r="AC106" i="2"/>
  <c r="AD106" i="2"/>
  <c r="AE106" i="2"/>
  <c r="AF106" i="2" a="1"/>
  <c r="AF106" i="2" s="1"/>
  <c r="L107" i="2"/>
  <c r="M107" i="2"/>
  <c r="N107" i="2"/>
  <c r="U107" i="2"/>
  <c r="V107" i="2"/>
  <c r="W107" i="2"/>
  <c r="X107" i="2"/>
  <c r="Z107" i="2"/>
  <c r="AA107" i="2"/>
  <c r="AB107" i="2"/>
  <c r="AC107" i="2"/>
  <c r="AD107" i="2"/>
  <c r="AE107" i="2"/>
  <c r="AF107" i="2" a="1"/>
  <c r="AF107" i="2" s="1"/>
  <c r="L108" i="2"/>
  <c r="M108" i="2"/>
  <c r="N108" i="2"/>
  <c r="U108" i="2"/>
  <c r="V108" i="2"/>
  <c r="W108" i="2"/>
  <c r="X108" i="2"/>
  <c r="Z108" i="2"/>
  <c r="AA108" i="2"/>
  <c r="AB108" i="2"/>
  <c r="AC108" i="2"/>
  <c r="AD108" i="2"/>
  <c r="AE108" i="2"/>
  <c r="AF108" i="2" a="1"/>
  <c r="AF108" i="2" s="1"/>
  <c r="L109" i="2"/>
  <c r="M109" i="2"/>
  <c r="N109" i="2"/>
  <c r="U109" i="2"/>
  <c r="V109" i="2"/>
  <c r="W109" i="2"/>
  <c r="X109" i="2"/>
  <c r="Z109" i="2"/>
  <c r="AA109" i="2"/>
  <c r="AB109" i="2"/>
  <c r="AC109" i="2"/>
  <c r="AD109" i="2"/>
  <c r="AE109" i="2"/>
  <c r="AF109" i="2" a="1"/>
  <c r="AF109" i="2" s="1"/>
  <c r="L110" i="2"/>
  <c r="M110" i="2"/>
  <c r="N110" i="2"/>
  <c r="U110" i="2"/>
  <c r="V110" i="2"/>
  <c r="W110" i="2"/>
  <c r="X110" i="2"/>
  <c r="Z110" i="2"/>
  <c r="AA110" i="2"/>
  <c r="AB110" i="2"/>
  <c r="AC110" i="2"/>
  <c r="AD110" i="2"/>
  <c r="AE110" i="2"/>
  <c r="AF110" i="2" a="1"/>
  <c r="AF110" i="2" s="1"/>
  <c r="L111" i="2"/>
  <c r="M111" i="2"/>
  <c r="N111" i="2"/>
  <c r="U111" i="2"/>
  <c r="V111" i="2"/>
  <c r="W111" i="2"/>
  <c r="X111" i="2"/>
  <c r="Z111" i="2"/>
  <c r="AA111" i="2"/>
  <c r="AB111" i="2"/>
  <c r="AC111" i="2"/>
  <c r="AD111" i="2"/>
  <c r="AE111" i="2"/>
  <c r="AF111" i="2" a="1"/>
  <c r="AF111" i="2" s="1"/>
  <c r="L112" i="2"/>
  <c r="M112" i="2"/>
  <c r="N112" i="2"/>
  <c r="U112" i="2"/>
  <c r="V112" i="2"/>
  <c r="W112" i="2"/>
  <c r="X112" i="2"/>
  <c r="Z112" i="2"/>
  <c r="AA112" i="2"/>
  <c r="AB112" i="2"/>
  <c r="AC112" i="2"/>
  <c r="AD112" i="2"/>
  <c r="AE112" i="2"/>
  <c r="AF112" i="2" a="1"/>
  <c r="AF112" i="2" s="1"/>
  <c r="L113" i="2"/>
  <c r="M113" i="2"/>
  <c r="N113" i="2"/>
  <c r="U113" i="2"/>
  <c r="V113" i="2"/>
  <c r="W113" i="2"/>
  <c r="X113" i="2"/>
  <c r="Z113" i="2"/>
  <c r="AA113" i="2"/>
  <c r="AB113" i="2"/>
  <c r="AC113" i="2"/>
  <c r="AD113" i="2"/>
  <c r="AE113" i="2"/>
  <c r="AF113" i="2" a="1"/>
  <c r="AF113" i="2" s="1"/>
  <c r="L114" i="2"/>
  <c r="M114" i="2"/>
  <c r="N114" i="2"/>
  <c r="U114" i="2"/>
  <c r="V114" i="2"/>
  <c r="W114" i="2"/>
  <c r="Z114" i="2"/>
  <c r="AA114" i="2"/>
  <c r="AB114" i="2"/>
  <c r="AC114" i="2"/>
  <c r="AD114" i="2"/>
  <c r="AE114" i="2"/>
  <c r="AF114" i="2" a="1"/>
  <c r="AF114" i="2" s="1"/>
  <c r="L115" i="2"/>
  <c r="M115" i="2"/>
  <c r="N115" i="2"/>
  <c r="U115" i="2"/>
  <c r="V115" i="2"/>
  <c r="W115" i="2"/>
  <c r="Z115" i="2"/>
  <c r="AA115" i="2"/>
  <c r="AB115" i="2"/>
  <c r="AC115" i="2"/>
  <c r="AD115" i="2"/>
  <c r="AE115" i="2"/>
  <c r="AF115" i="2" a="1"/>
  <c r="AF115" i="2" s="1"/>
  <c r="L116" i="2"/>
  <c r="M116" i="2"/>
  <c r="N116" i="2"/>
  <c r="U116" i="2"/>
  <c r="V116" i="2"/>
  <c r="W116" i="2"/>
  <c r="X116" i="2"/>
  <c r="Z116" i="2"/>
  <c r="AA116" i="2"/>
  <c r="AB116" i="2"/>
  <c r="AC116" i="2"/>
  <c r="AD116" i="2"/>
  <c r="AE116" i="2"/>
  <c r="AF116" i="2" a="1"/>
  <c r="AF116" i="2" s="1"/>
  <c r="L117" i="2"/>
  <c r="M117" i="2"/>
  <c r="N117" i="2"/>
  <c r="U117" i="2"/>
  <c r="V117" i="2"/>
  <c r="W117" i="2"/>
  <c r="X117" i="2"/>
  <c r="Z117" i="2"/>
  <c r="AA117" i="2"/>
  <c r="AB117" i="2"/>
  <c r="AC117" i="2"/>
  <c r="AD117" i="2"/>
  <c r="AE117" i="2"/>
  <c r="AF117" i="2" a="1"/>
  <c r="AF117" i="2" s="1"/>
  <c r="L118" i="2"/>
  <c r="M118" i="2"/>
  <c r="N118" i="2"/>
  <c r="U118" i="2"/>
  <c r="V118" i="2"/>
  <c r="W118" i="2"/>
  <c r="X118" i="2"/>
  <c r="Z118" i="2"/>
  <c r="AA118" i="2"/>
  <c r="AB118" i="2"/>
  <c r="AC118" i="2"/>
  <c r="AD118" i="2"/>
  <c r="AE118" i="2"/>
  <c r="AF118" i="2" a="1"/>
  <c r="AF118" i="2" s="1"/>
  <c r="L119" i="2"/>
  <c r="M119" i="2"/>
  <c r="N119" i="2"/>
  <c r="U119" i="2"/>
  <c r="V119" i="2"/>
  <c r="W119" i="2"/>
  <c r="X119" i="2"/>
  <c r="Z119" i="2"/>
  <c r="AA119" i="2"/>
  <c r="AB119" i="2"/>
  <c r="AC119" i="2"/>
  <c r="AD119" i="2"/>
  <c r="AE119" i="2"/>
  <c r="AF119" i="2" a="1"/>
  <c r="AF119" i="2" s="1"/>
  <c r="L120" i="2"/>
  <c r="M120" i="2"/>
  <c r="N120" i="2"/>
  <c r="U120" i="2"/>
  <c r="V120" i="2"/>
  <c r="W120" i="2"/>
  <c r="X120" i="2"/>
  <c r="Z120" i="2"/>
  <c r="AA120" i="2"/>
  <c r="AB120" i="2"/>
  <c r="AC120" i="2"/>
  <c r="AD120" i="2"/>
  <c r="AE120" i="2"/>
  <c r="AF120" i="2" a="1"/>
  <c r="AF120" i="2" s="1"/>
  <c r="L121" i="2"/>
  <c r="M121" i="2"/>
  <c r="N121" i="2"/>
  <c r="U121" i="2"/>
  <c r="V121" i="2"/>
  <c r="W121" i="2"/>
  <c r="X121" i="2"/>
  <c r="Z121" i="2"/>
  <c r="AA121" i="2"/>
  <c r="AB121" i="2"/>
  <c r="AC121" i="2"/>
  <c r="AD121" i="2"/>
  <c r="AE121" i="2"/>
  <c r="AF121" i="2" a="1"/>
  <c r="AF121" i="2" s="1"/>
  <c r="L122" i="2"/>
  <c r="M122" i="2"/>
  <c r="N122" i="2"/>
  <c r="U122" i="2"/>
  <c r="W122" i="2"/>
  <c r="X122" i="2"/>
  <c r="Z122" i="2"/>
  <c r="AA122" i="2"/>
  <c r="AB122" i="2"/>
  <c r="AC122" i="2"/>
  <c r="AD122" i="2"/>
  <c r="AE122" i="2"/>
  <c r="AF122" i="2" a="1"/>
  <c r="AF122" i="2" s="1"/>
  <c r="L123" i="2"/>
  <c r="M123" i="2"/>
  <c r="N123" i="2"/>
  <c r="U123" i="2"/>
  <c r="V123" i="2"/>
  <c r="W123" i="2"/>
  <c r="Z123" i="2"/>
  <c r="AA123" i="2"/>
  <c r="AB123" i="2"/>
  <c r="AC123" i="2"/>
  <c r="AD123" i="2"/>
  <c r="AE123" i="2"/>
  <c r="AF123" i="2" a="1"/>
  <c r="AF123" i="2" s="1"/>
  <c r="L124" i="2"/>
  <c r="M124" i="2"/>
  <c r="N124" i="2"/>
  <c r="U124" i="2"/>
  <c r="V124" i="2"/>
  <c r="W124" i="2"/>
  <c r="X124" i="2"/>
  <c r="Z124" i="2"/>
  <c r="AA124" i="2"/>
  <c r="AB124" i="2"/>
  <c r="AC124" i="2"/>
  <c r="AD124" i="2"/>
  <c r="AE124" i="2"/>
  <c r="AF124" i="2" a="1"/>
  <c r="AF124" i="2" s="1"/>
  <c r="L125" i="2"/>
  <c r="P125" i="2" s="1"/>
  <c r="M125" i="2"/>
  <c r="N125" i="2"/>
  <c r="U125" i="2"/>
  <c r="V125" i="2"/>
  <c r="W125" i="2"/>
  <c r="X125" i="2"/>
  <c r="Z125" i="2"/>
  <c r="AA125" i="2"/>
  <c r="AB125" i="2"/>
  <c r="AC125" i="2"/>
  <c r="AD125" i="2"/>
  <c r="AE125" i="2"/>
  <c r="AF125" i="2" a="1"/>
  <c r="AF125" i="2" s="1"/>
  <c r="L126" i="2"/>
  <c r="M126" i="2"/>
  <c r="N126" i="2"/>
  <c r="U126" i="2"/>
  <c r="V126" i="2"/>
  <c r="W126" i="2"/>
  <c r="X126" i="2"/>
  <c r="Z126" i="2"/>
  <c r="AA126" i="2"/>
  <c r="AB126" i="2"/>
  <c r="AC126" i="2"/>
  <c r="AD126" i="2"/>
  <c r="AE126" i="2"/>
  <c r="AF126" i="2" a="1"/>
  <c r="AF126" i="2" s="1"/>
  <c r="L127" i="2"/>
  <c r="M127" i="2"/>
  <c r="N127" i="2"/>
  <c r="U127" i="2"/>
  <c r="V127" i="2"/>
  <c r="W127" i="2"/>
  <c r="X127" i="2"/>
  <c r="Z127" i="2"/>
  <c r="AA127" i="2"/>
  <c r="AB127" i="2"/>
  <c r="AC127" i="2"/>
  <c r="AD127" i="2"/>
  <c r="AE127" i="2"/>
  <c r="AF127" i="2" a="1"/>
  <c r="AF127" i="2" s="1"/>
  <c r="L128" i="2"/>
  <c r="M128" i="2"/>
  <c r="N128" i="2"/>
  <c r="U128" i="2"/>
  <c r="V128" i="2"/>
  <c r="W128" i="2"/>
  <c r="X128" i="2"/>
  <c r="Z128" i="2"/>
  <c r="AA128" i="2"/>
  <c r="AB128" i="2"/>
  <c r="AC128" i="2"/>
  <c r="AD128" i="2"/>
  <c r="AE128" i="2"/>
  <c r="AF128" i="2" a="1"/>
  <c r="AF128" i="2" s="1"/>
  <c r="L129" i="2"/>
  <c r="Y129" i="2" s="1"/>
  <c r="M129" i="2"/>
  <c r="N129" i="2"/>
  <c r="U129" i="2"/>
  <c r="W129" i="2"/>
  <c r="X129" i="2"/>
  <c r="Z129" i="2"/>
  <c r="AA129" i="2"/>
  <c r="AB129" i="2"/>
  <c r="AC129" i="2"/>
  <c r="AD129" i="2"/>
  <c r="AE129" i="2"/>
  <c r="AF129" i="2" a="1"/>
  <c r="AF129" i="2" s="1"/>
  <c r="L130" i="2"/>
  <c r="M130" i="2"/>
  <c r="N130" i="2"/>
  <c r="U130" i="2"/>
  <c r="V130" i="2"/>
  <c r="W130" i="2"/>
  <c r="Z130" i="2"/>
  <c r="AA130" i="2"/>
  <c r="AB130" i="2"/>
  <c r="AC130" i="2"/>
  <c r="AD130" i="2"/>
  <c r="AE130" i="2"/>
  <c r="AF130" i="2" a="1"/>
  <c r="AF130" i="2" s="1"/>
  <c r="L131" i="2"/>
  <c r="M131" i="2"/>
  <c r="N131" i="2"/>
  <c r="U131" i="2"/>
  <c r="V131" i="2"/>
  <c r="W131" i="2"/>
  <c r="X131" i="2"/>
  <c r="Z131" i="2"/>
  <c r="AA131" i="2"/>
  <c r="AB131" i="2"/>
  <c r="AC131" i="2"/>
  <c r="AD131" i="2"/>
  <c r="AE131" i="2"/>
  <c r="AF131" i="2" a="1"/>
  <c r="AF131" i="2" s="1"/>
  <c r="L132" i="2"/>
  <c r="AJ132" i="2" s="1" a="1"/>
  <c r="AJ132" i="2" s="1"/>
  <c r="M132" i="2"/>
  <c r="N132" i="2"/>
  <c r="U132" i="2"/>
  <c r="V132" i="2"/>
  <c r="W132" i="2"/>
  <c r="X132" i="2"/>
  <c r="Z132" i="2"/>
  <c r="AA132" i="2"/>
  <c r="AB132" i="2"/>
  <c r="AC132" i="2"/>
  <c r="AD132" i="2"/>
  <c r="AE132" i="2"/>
  <c r="AF132" i="2" a="1"/>
  <c r="AF132" i="2" s="1"/>
  <c r="L133" i="2"/>
  <c r="M133" i="2"/>
  <c r="N133" i="2"/>
  <c r="U133" i="2"/>
  <c r="V133" i="2"/>
  <c r="W133" i="2"/>
  <c r="X133" i="2"/>
  <c r="Z133" i="2"/>
  <c r="AA133" i="2"/>
  <c r="AB133" i="2"/>
  <c r="AC133" i="2"/>
  <c r="AD133" i="2"/>
  <c r="AE133" i="2"/>
  <c r="AF133" i="2" a="1"/>
  <c r="AF133" i="2" s="1"/>
  <c r="L134" i="2"/>
  <c r="M134" i="2"/>
  <c r="N134" i="2"/>
  <c r="U134" i="2"/>
  <c r="V134" i="2"/>
  <c r="W134" i="2"/>
  <c r="X134" i="2"/>
  <c r="Z134" i="2"/>
  <c r="AA134" i="2"/>
  <c r="AB134" i="2"/>
  <c r="AC134" i="2"/>
  <c r="AD134" i="2"/>
  <c r="AE134" i="2"/>
  <c r="AF134" i="2" a="1"/>
  <c r="AF134" i="2" s="1"/>
  <c r="L135" i="2"/>
  <c r="M135" i="2"/>
  <c r="N135" i="2"/>
  <c r="U135" i="2"/>
  <c r="V135" i="2"/>
  <c r="W135" i="2"/>
  <c r="X135" i="2"/>
  <c r="Z135" i="2"/>
  <c r="AA135" i="2"/>
  <c r="AB135" i="2"/>
  <c r="AC135" i="2"/>
  <c r="AD135" i="2"/>
  <c r="AE135" i="2"/>
  <c r="AF135" i="2" a="1"/>
  <c r="AF135" i="2" s="1"/>
  <c r="L136" i="2"/>
  <c r="AM136" i="2" s="1" a="1"/>
  <c r="AM136" i="2" s="1"/>
  <c r="M136" i="2"/>
  <c r="N136" i="2"/>
  <c r="U136" i="2"/>
  <c r="V136" i="2"/>
  <c r="W136" i="2"/>
  <c r="X136" i="2"/>
  <c r="Z136" i="2"/>
  <c r="AA136" i="2"/>
  <c r="AB136" i="2"/>
  <c r="AC136" i="2"/>
  <c r="AD136" i="2"/>
  <c r="AE136" i="2"/>
  <c r="AF136" i="2" a="1"/>
  <c r="AF136" i="2" s="1"/>
  <c r="L137" i="2"/>
  <c r="M137" i="2"/>
  <c r="N137" i="2"/>
  <c r="U137" i="2"/>
  <c r="V137" i="2"/>
  <c r="W137" i="2"/>
  <c r="X137" i="2"/>
  <c r="Z137" i="2"/>
  <c r="AA137" i="2"/>
  <c r="AB137" i="2"/>
  <c r="AC137" i="2"/>
  <c r="AD137" i="2"/>
  <c r="AE137" i="2"/>
  <c r="AF137" i="2" a="1"/>
  <c r="AF137" i="2" s="1"/>
  <c r="L138" i="2"/>
  <c r="M138" i="2"/>
  <c r="N138" i="2"/>
  <c r="U138" i="2"/>
  <c r="W138" i="2"/>
  <c r="X138" i="2"/>
  <c r="Z138" i="2"/>
  <c r="AA138" i="2"/>
  <c r="AB138" i="2"/>
  <c r="AC138" i="2"/>
  <c r="AD138" i="2"/>
  <c r="AE138" i="2"/>
  <c r="AF138" i="2" a="1"/>
  <c r="AF138" i="2" s="1"/>
  <c r="L139" i="2"/>
  <c r="M139" i="2"/>
  <c r="N139" i="2"/>
  <c r="U139" i="2"/>
  <c r="V139" i="2"/>
  <c r="W139" i="2"/>
  <c r="Z139" i="2"/>
  <c r="AA139" i="2"/>
  <c r="AB139" i="2"/>
  <c r="AC139" i="2"/>
  <c r="AD139" i="2"/>
  <c r="AE139" i="2"/>
  <c r="AF139" i="2" a="1"/>
  <c r="AF139" i="2" s="1"/>
  <c r="L140" i="2"/>
  <c r="M140" i="2"/>
  <c r="N140" i="2"/>
  <c r="U140" i="2"/>
  <c r="W140" i="2"/>
  <c r="X140" i="2"/>
  <c r="Z140" i="2"/>
  <c r="AA140" i="2"/>
  <c r="AB140" i="2"/>
  <c r="AC140" i="2"/>
  <c r="AD140" i="2"/>
  <c r="AE140" i="2"/>
  <c r="AF140" i="2" a="1"/>
  <c r="AF140" i="2" s="1"/>
  <c r="L141" i="2"/>
  <c r="M141" i="2"/>
  <c r="N141" i="2"/>
  <c r="U141" i="2"/>
  <c r="V141" i="2"/>
  <c r="W141" i="2"/>
  <c r="Z141" i="2"/>
  <c r="AA141" i="2"/>
  <c r="AB141" i="2"/>
  <c r="AC141" i="2"/>
  <c r="AD141" i="2"/>
  <c r="AE141" i="2"/>
  <c r="AF141" i="2" a="1"/>
  <c r="AF141" i="2" s="1"/>
  <c r="L142" i="2"/>
  <c r="M142" i="2"/>
  <c r="N142" i="2"/>
  <c r="U142" i="2"/>
  <c r="V142" i="2"/>
  <c r="W142" i="2"/>
  <c r="X142" i="2"/>
  <c r="Z142" i="2"/>
  <c r="AA142" i="2"/>
  <c r="AB142" i="2"/>
  <c r="AC142" i="2"/>
  <c r="AD142" i="2"/>
  <c r="AE142" i="2"/>
  <c r="AF142" i="2" a="1"/>
  <c r="AF142" i="2" s="1"/>
  <c r="L143" i="2"/>
  <c r="M143" i="2"/>
  <c r="N143" i="2"/>
  <c r="U143" i="2"/>
  <c r="V143" i="2"/>
  <c r="W143" i="2"/>
  <c r="X143" i="2"/>
  <c r="Z143" i="2"/>
  <c r="AA143" i="2"/>
  <c r="AB143" i="2"/>
  <c r="AC143" i="2"/>
  <c r="AD143" i="2"/>
  <c r="AE143" i="2"/>
  <c r="AF143" i="2" a="1"/>
  <c r="AF143" i="2" s="1"/>
  <c r="L144" i="2"/>
  <c r="M144" i="2"/>
  <c r="N144" i="2"/>
  <c r="U144" i="2"/>
  <c r="V144" i="2"/>
  <c r="W144" i="2"/>
  <c r="X144" i="2"/>
  <c r="Z144" i="2"/>
  <c r="AA144" i="2"/>
  <c r="AB144" i="2"/>
  <c r="AC144" i="2"/>
  <c r="AD144" i="2"/>
  <c r="AE144" i="2"/>
  <c r="AF144" i="2" a="1"/>
  <c r="AF144" i="2" s="1"/>
  <c r="L145" i="2"/>
  <c r="M145" i="2"/>
  <c r="N145" i="2"/>
  <c r="U145" i="2"/>
  <c r="V145" i="2"/>
  <c r="W145" i="2"/>
  <c r="X145" i="2"/>
  <c r="Z145" i="2"/>
  <c r="AA145" i="2"/>
  <c r="AB145" i="2"/>
  <c r="AC145" i="2"/>
  <c r="AD145" i="2"/>
  <c r="AE145" i="2"/>
  <c r="AF145" i="2" a="1"/>
  <c r="AF145" i="2" s="1"/>
  <c r="L146" i="2"/>
  <c r="M146" i="2"/>
  <c r="N146" i="2"/>
  <c r="U146" i="2"/>
  <c r="V146" i="2"/>
  <c r="W146" i="2"/>
  <c r="Z146" i="2"/>
  <c r="AA146" i="2"/>
  <c r="AB146" i="2"/>
  <c r="AC146" i="2"/>
  <c r="AD146" i="2"/>
  <c r="AE146" i="2"/>
  <c r="AF146" i="2" a="1"/>
  <c r="AF146" i="2" s="1"/>
  <c r="L147" i="2"/>
  <c r="M147" i="2"/>
  <c r="N147" i="2"/>
  <c r="U147" i="2"/>
  <c r="V147" i="2"/>
  <c r="W147" i="2"/>
  <c r="X147" i="2"/>
  <c r="Z147" i="2"/>
  <c r="AA147" i="2"/>
  <c r="AB147" i="2"/>
  <c r="AC147" i="2"/>
  <c r="AD147" i="2"/>
  <c r="AE147" i="2"/>
  <c r="AF147" i="2" a="1"/>
  <c r="AF147" i="2" s="1"/>
  <c r="L148" i="2"/>
  <c r="M148" i="2"/>
  <c r="N148" i="2"/>
  <c r="U148" i="2"/>
  <c r="V148" i="2"/>
  <c r="W148" i="2"/>
  <c r="X148" i="2"/>
  <c r="Z148" i="2"/>
  <c r="AA148" i="2"/>
  <c r="AB148" i="2"/>
  <c r="AC148" i="2"/>
  <c r="AD148" i="2"/>
  <c r="AE148" i="2"/>
  <c r="AF148" i="2" a="1"/>
  <c r="AF148" i="2" s="1"/>
  <c r="L149" i="2"/>
  <c r="M149" i="2"/>
  <c r="N149" i="2"/>
  <c r="U149" i="2"/>
  <c r="W149" i="2"/>
  <c r="X149" i="2"/>
  <c r="Z149" i="2"/>
  <c r="AA149" i="2"/>
  <c r="AB149" i="2"/>
  <c r="AC149" i="2"/>
  <c r="AD149" i="2"/>
  <c r="AE149" i="2"/>
  <c r="AF149" i="2" a="1"/>
  <c r="AF149" i="2" s="1"/>
  <c r="L150" i="2"/>
  <c r="M150" i="2"/>
  <c r="N150" i="2"/>
  <c r="U150" i="2"/>
  <c r="V150" i="2"/>
  <c r="W150" i="2"/>
  <c r="X150" i="2"/>
  <c r="Z150" i="2"/>
  <c r="AA150" i="2"/>
  <c r="AB150" i="2"/>
  <c r="AC150" i="2"/>
  <c r="AD150" i="2"/>
  <c r="AE150" i="2"/>
  <c r="AF150" i="2" a="1"/>
  <c r="AF150" i="2" s="1"/>
  <c r="L151" i="2"/>
  <c r="M151" i="2"/>
  <c r="N151" i="2"/>
  <c r="U151" i="2"/>
  <c r="V151" i="2"/>
  <c r="W151" i="2"/>
  <c r="X151" i="2"/>
  <c r="Z151" i="2"/>
  <c r="AA151" i="2"/>
  <c r="AB151" i="2"/>
  <c r="AC151" i="2"/>
  <c r="AD151" i="2"/>
  <c r="AE151" i="2"/>
  <c r="AF151" i="2" a="1"/>
  <c r="AF151" i="2" s="1"/>
  <c r="L152" i="2"/>
  <c r="M152" i="2"/>
  <c r="N152" i="2"/>
  <c r="U152" i="2"/>
  <c r="V152" i="2"/>
  <c r="W152" i="2"/>
  <c r="X152" i="2"/>
  <c r="Z152" i="2"/>
  <c r="AA152" i="2"/>
  <c r="AB152" i="2"/>
  <c r="AC152" i="2"/>
  <c r="AD152" i="2"/>
  <c r="AE152" i="2"/>
  <c r="AF152" i="2" a="1"/>
  <c r="AF152" i="2" s="1"/>
  <c r="L153" i="2"/>
  <c r="M153" i="2"/>
  <c r="N153" i="2"/>
  <c r="U153" i="2"/>
  <c r="V153" i="2"/>
  <c r="W153" i="2"/>
  <c r="X153" i="2"/>
  <c r="Z153" i="2"/>
  <c r="AA153" i="2"/>
  <c r="AB153" i="2"/>
  <c r="AC153" i="2"/>
  <c r="AD153" i="2"/>
  <c r="AE153" i="2"/>
  <c r="AF153" i="2" a="1"/>
  <c r="AF153" i="2" s="1"/>
  <c r="L154" i="2"/>
  <c r="M154" i="2"/>
  <c r="N154" i="2"/>
  <c r="U154" i="2"/>
  <c r="V154" i="2"/>
  <c r="W154" i="2"/>
  <c r="X154" i="2"/>
  <c r="Z154" i="2"/>
  <c r="AA154" i="2"/>
  <c r="AB154" i="2"/>
  <c r="AC154" i="2"/>
  <c r="AD154" i="2"/>
  <c r="AE154" i="2"/>
  <c r="AF154" i="2" a="1"/>
  <c r="AF154" i="2" s="1"/>
  <c r="L155" i="2"/>
  <c r="M155" i="2"/>
  <c r="N155" i="2"/>
  <c r="U155" i="2"/>
  <c r="V155" i="2"/>
  <c r="W155" i="2"/>
  <c r="X155" i="2"/>
  <c r="Z155" i="2"/>
  <c r="AA155" i="2"/>
  <c r="AB155" i="2"/>
  <c r="AC155" i="2"/>
  <c r="AD155" i="2"/>
  <c r="AE155" i="2"/>
  <c r="AF155" i="2" a="1"/>
  <c r="AF155" i="2" s="1"/>
  <c r="L156" i="2"/>
  <c r="M156" i="2"/>
  <c r="N156" i="2"/>
  <c r="U156" i="2"/>
  <c r="V156" i="2"/>
  <c r="W156" i="2"/>
  <c r="X156" i="2"/>
  <c r="Z156" i="2"/>
  <c r="AA156" i="2"/>
  <c r="AB156" i="2"/>
  <c r="AC156" i="2"/>
  <c r="AD156" i="2"/>
  <c r="AE156" i="2"/>
  <c r="AF156" i="2" a="1"/>
  <c r="AF156" i="2" s="1"/>
  <c r="L157" i="2"/>
  <c r="M157" i="2"/>
  <c r="N157" i="2"/>
  <c r="U157" i="2"/>
  <c r="V157" i="2"/>
  <c r="W157" i="2"/>
  <c r="X157" i="2"/>
  <c r="Z157" i="2"/>
  <c r="AA157" i="2"/>
  <c r="AB157" i="2"/>
  <c r="AC157" i="2"/>
  <c r="AD157" i="2"/>
  <c r="AE157" i="2"/>
  <c r="AF157" i="2" a="1"/>
  <c r="AF157" i="2" s="1"/>
  <c r="L158" i="2"/>
  <c r="M158" i="2"/>
  <c r="N158" i="2"/>
  <c r="U158" i="2"/>
  <c r="V158" i="2"/>
  <c r="W158" i="2"/>
  <c r="X158" i="2"/>
  <c r="Z158" i="2"/>
  <c r="AA158" i="2"/>
  <c r="AB158" i="2"/>
  <c r="AC158" i="2"/>
  <c r="AD158" i="2"/>
  <c r="AE158" i="2"/>
  <c r="AF158" i="2" a="1"/>
  <c r="AF158" i="2" s="1"/>
  <c r="L159" i="2"/>
  <c r="M159" i="2"/>
  <c r="N159" i="2"/>
  <c r="U159" i="2"/>
  <c r="V159" i="2"/>
  <c r="W159" i="2"/>
  <c r="X159" i="2"/>
  <c r="Z159" i="2"/>
  <c r="AA159" i="2"/>
  <c r="AB159" i="2"/>
  <c r="AC159" i="2"/>
  <c r="AD159" i="2"/>
  <c r="AE159" i="2"/>
  <c r="AF159" i="2" a="1"/>
  <c r="AF159" i="2" s="1"/>
  <c r="L160" i="2"/>
  <c r="M160" i="2"/>
  <c r="N160" i="2"/>
  <c r="U160" i="2"/>
  <c r="V160" i="2"/>
  <c r="W160" i="2"/>
  <c r="X160" i="2"/>
  <c r="Z160" i="2"/>
  <c r="AA160" i="2"/>
  <c r="AB160" i="2"/>
  <c r="AC160" i="2"/>
  <c r="AD160" i="2"/>
  <c r="AE160" i="2"/>
  <c r="AF160" i="2" a="1"/>
  <c r="AF160" i="2" s="1"/>
  <c r="L161" i="2"/>
  <c r="M161" i="2"/>
  <c r="N161" i="2"/>
  <c r="U161" i="2"/>
  <c r="V161" i="2"/>
  <c r="W161" i="2"/>
  <c r="X161" i="2"/>
  <c r="Z161" i="2"/>
  <c r="AA161" i="2"/>
  <c r="AB161" i="2"/>
  <c r="AC161" i="2"/>
  <c r="AD161" i="2"/>
  <c r="AE161" i="2"/>
  <c r="AF161" i="2" a="1"/>
  <c r="AF161" i="2" s="1"/>
  <c r="L162" i="2"/>
  <c r="M162" i="2"/>
  <c r="N162" i="2"/>
  <c r="U162" i="2"/>
  <c r="W162" i="2"/>
  <c r="X162" i="2"/>
  <c r="Z162" i="2"/>
  <c r="AA162" i="2"/>
  <c r="AB162" i="2"/>
  <c r="AC162" i="2"/>
  <c r="AD162" i="2"/>
  <c r="AE162" i="2"/>
  <c r="AF162" i="2" a="1"/>
  <c r="AF162" i="2" s="1"/>
  <c r="L163" i="2"/>
  <c r="M163" i="2"/>
  <c r="N163" i="2"/>
  <c r="U163" i="2"/>
  <c r="V163" i="2"/>
  <c r="W163" i="2"/>
  <c r="Z163" i="2"/>
  <c r="AA163" i="2"/>
  <c r="AB163" i="2"/>
  <c r="AC163" i="2"/>
  <c r="AD163" i="2"/>
  <c r="AE163" i="2"/>
  <c r="AF163" i="2" a="1"/>
  <c r="AF163" i="2" s="1"/>
  <c r="L164" i="2"/>
  <c r="M164" i="2"/>
  <c r="N164" i="2"/>
  <c r="U164" i="2"/>
  <c r="V164" i="2"/>
  <c r="W164" i="2"/>
  <c r="X164" i="2"/>
  <c r="Z164" i="2"/>
  <c r="AA164" i="2"/>
  <c r="AB164" i="2"/>
  <c r="AC164" i="2"/>
  <c r="AD164" i="2"/>
  <c r="AE164" i="2"/>
  <c r="AF164" i="2" a="1"/>
  <c r="AF164" i="2" s="1"/>
  <c r="L165" i="2"/>
  <c r="M165" i="2"/>
  <c r="N165" i="2"/>
  <c r="U165" i="2"/>
  <c r="V165" i="2"/>
  <c r="W165" i="2"/>
  <c r="X165" i="2"/>
  <c r="Z165" i="2"/>
  <c r="AA165" i="2"/>
  <c r="AB165" i="2"/>
  <c r="AC165" i="2"/>
  <c r="AD165" i="2"/>
  <c r="AE165" i="2"/>
  <c r="AF165" i="2" a="1"/>
  <c r="AF165" i="2" s="1"/>
  <c r="L166" i="2"/>
  <c r="M166" i="2"/>
  <c r="N166" i="2"/>
  <c r="U166" i="2"/>
  <c r="V166" i="2"/>
  <c r="W166" i="2"/>
  <c r="X166" i="2"/>
  <c r="Z166" i="2"/>
  <c r="AA166" i="2"/>
  <c r="AB166" i="2"/>
  <c r="AC166" i="2"/>
  <c r="AD166" i="2"/>
  <c r="AE166" i="2"/>
  <c r="AF166" i="2" a="1"/>
  <c r="AF166" i="2" s="1"/>
  <c r="L167" i="2"/>
  <c r="M167" i="2"/>
  <c r="N167" i="2"/>
  <c r="U167" i="2"/>
  <c r="V167" i="2"/>
  <c r="W167" i="2"/>
  <c r="X167" i="2"/>
  <c r="Z167" i="2"/>
  <c r="AA167" i="2"/>
  <c r="AB167" i="2"/>
  <c r="AC167" i="2"/>
  <c r="AD167" i="2"/>
  <c r="AE167" i="2"/>
  <c r="AF167" i="2" a="1"/>
  <c r="AF167" i="2" s="1"/>
  <c r="L168" i="2"/>
  <c r="M168" i="2"/>
  <c r="N168" i="2"/>
  <c r="U168" i="2"/>
  <c r="V168" i="2"/>
  <c r="W168" i="2"/>
  <c r="X168" i="2"/>
  <c r="Z168" i="2"/>
  <c r="AA168" i="2"/>
  <c r="AB168" i="2"/>
  <c r="AC168" i="2"/>
  <c r="AD168" i="2"/>
  <c r="AE168" i="2"/>
  <c r="AF168" i="2" a="1"/>
  <c r="AF168" i="2" s="1"/>
  <c r="L169" i="2"/>
  <c r="M169" i="2"/>
  <c r="N169" i="2"/>
  <c r="U169" i="2"/>
  <c r="V169" i="2"/>
  <c r="W169" i="2"/>
  <c r="Z169" i="2"/>
  <c r="AA169" i="2"/>
  <c r="AB169" i="2"/>
  <c r="AC169" i="2"/>
  <c r="AD169" i="2"/>
  <c r="AE169" i="2"/>
  <c r="AF169" i="2" a="1"/>
  <c r="AF169" i="2" s="1"/>
  <c r="L170" i="2"/>
  <c r="M170" i="2"/>
  <c r="N170" i="2"/>
  <c r="U170" i="2"/>
  <c r="W170" i="2"/>
  <c r="X170" i="2"/>
  <c r="Z170" i="2"/>
  <c r="AA170" i="2"/>
  <c r="AB170" i="2"/>
  <c r="AC170" i="2"/>
  <c r="AD170" i="2"/>
  <c r="AE170" i="2"/>
  <c r="AF170" i="2" a="1"/>
  <c r="AF170" i="2" s="1"/>
  <c r="L171" i="2"/>
  <c r="M171" i="2"/>
  <c r="N171" i="2"/>
  <c r="U171" i="2"/>
  <c r="V171" i="2"/>
  <c r="W171" i="2"/>
  <c r="Z171" i="2"/>
  <c r="AA171" i="2"/>
  <c r="AB171" i="2"/>
  <c r="AC171" i="2"/>
  <c r="AD171" i="2"/>
  <c r="AE171" i="2"/>
  <c r="AF171" i="2" a="1"/>
  <c r="AF171" i="2" s="1"/>
  <c r="L172" i="2"/>
  <c r="M172" i="2"/>
  <c r="N172" i="2"/>
  <c r="U172" i="2"/>
  <c r="V172" i="2"/>
  <c r="W172" i="2"/>
  <c r="X172" i="2"/>
  <c r="Z172" i="2"/>
  <c r="AA172" i="2"/>
  <c r="AB172" i="2"/>
  <c r="AC172" i="2"/>
  <c r="AD172" i="2"/>
  <c r="AE172" i="2"/>
  <c r="AF172" i="2" a="1"/>
  <c r="AF172" i="2" s="1"/>
  <c r="L173" i="2"/>
  <c r="M173" i="2"/>
  <c r="N173" i="2"/>
  <c r="U173" i="2"/>
  <c r="V173" i="2"/>
  <c r="W173" i="2"/>
  <c r="X173" i="2"/>
  <c r="Z173" i="2"/>
  <c r="AA173" i="2"/>
  <c r="AB173" i="2"/>
  <c r="AC173" i="2"/>
  <c r="AD173" i="2"/>
  <c r="AE173" i="2"/>
  <c r="AF173" i="2" a="1"/>
  <c r="AF173" i="2" s="1"/>
  <c r="L174" i="2"/>
  <c r="M174" i="2"/>
  <c r="N174" i="2"/>
  <c r="U174" i="2"/>
  <c r="V174" i="2"/>
  <c r="W174" i="2"/>
  <c r="X174" i="2"/>
  <c r="Z174" i="2"/>
  <c r="AA174" i="2"/>
  <c r="AB174" i="2"/>
  <c r="AC174" i="2"/>
  <c r="AD174" i="2"/>
  <c r="AE174" i="2"/>
  <c r="AF174" i="2" a="1"/>
  <c r="AF174" i="2" s="1"/>
  <c r="L175" i="2"/>
  <c r="AJ175" i="2" s="1" a="1"/>
  <c r="AJ175" i="2" s="1"/>
  <c r="M175" i="2"/>
  <c r="N175" i="2"/>
  <c r="U175" i="2"/>
  <c r="V175" i="2"/>
  <c r="W175" i="2"/>
  <c r="X175" i="2"/>
  <c r="Z175" i="2"/>
  <c r="AA175" i="2"/>
  <c r="AB175" i="2"/>
  <c r="AC175" i="2"/>
  <c r="AD175" i="2"/>
  <c r="AE175" i="2"/>
  <c r="AF175" i="2" a="1"/>
  <c r="AF175" i="2" s="1"/>
  <c r="L176" i="2"/>
  <c r="M176" i="2"/>
  <c r="N176" i="2"/>
  <c r="U176" i="2"/>
  <c r="V176" i="2"/>
  <c r="W176" i="2"/>
  <c r="Z176" i="2"/>
  <c r="AA176" i="2"/>
  <c r="AB176" i="2"/>
  <c r="AC176" i="2"/>
  <c r="AD176" i="2"/>
  <c r="AE176" i="2"/>
  <c r="AF176" i="2" a="1"/>
  <c r="AF176" i="2" s="1"/>
  <c r="L177" i="2"/>
  <c r="M177" i="2"/>
  <c r="N177" i="2"/>
  <c r="U177" i="2"/>
  <c r="V177" i="2"/>
  <c r="W177" i="2"/>
  <c r="X177" i="2"/>
  <c r="Z177" i="2"/>
  <c r="AA177" i="2"/>
  <c r="AB177" i="2"/>
  <c r="AC177" i="2"/>
  <c r="AD177" i="2"/>
  <c r="AE177" i="2"/>
  <c r="AF177" i="2" a="1"/>
  <c r="AF177" i="2" s="1"/>
  <c r="L178" i="2"/>
  <c r="M178" i="2"/>
  <c r="N178" i="2"/>
  <c r="U178" i="2"/>
  <c r="V178" i="2"/>
  <c r="W178" i="2"/>
  <c r="X178" i="2"/>
  <c r="Z178" i="2"/>
  <c r="AA178" i="2"/>
  <c r="AB178" i="2"/>
  <c r="AC178" i="2"/>
  <c r="AD178" i="2"/>
  <c r="AE178" i="2"/>
  <c r="AF178" i="2" a="1"/>
  <c r="AF178" i="2" s="1"/>
  <c r="L179" i="2"/>
  <c r="M179" i="2"/>
  <c r="N179" i="2"/>
  <c r="U179" i="2"/>
  <c r="W179" i="2"/>
  <c r="Z179" i="2"/>
  <c r="AA179" i="2"/>
  <c r="AB179" i="2"/>
  <c r="AC179" i="2"/>
  <c r="AD179" i="2"/>
  <c r="AE179" i="2"/>
  <c r="AF179" i="2" a="1"/>
  <c r="AF179" i="2" s="1"/>
  <c r="L180" i="2"/>
  <c r="M180" i="2"/>
  <c r="N180" i="2"/>
  <c r="U180" i="2"/>
  <c r="W180" i="2"/>
  <c r="X180" i="2"/>
  <c r="Z180" i="2"/>
  <c r="AA180" i="2"/>
  <c r="AB180" i="2"/>
  <c r="AC180" i="2"/>
  <c r="AD180" i="2"/>
  <c r="AE180" i="2"/>
  <c r="AF180" i="2" a="1"/>
  <c r="AF180" i="2" s="1"/>
  <c r="L181" i="2"/>
  <c r="AN181" i="2" s="1" a="1"/>
  <c r="AN181" i="2" s="1"/>
  <c r="M181" i="2"/>
  <c r="N181" i="2"/>
  <c r="U181" i="2"/>
  <c r="V181" i="2"/>
  <c r="W181" i="2"/>
  <c r="Z181" i="2"/>
  <c r="AA181" i="2"/>
  <c r="AB181" i="2"/>
  <c r="AC181" i="2"/>
  <c r="AD181" i="2"/>
  <c r="AE181" i="2"/>
  <c r="AF181" i="2" a="1"/>
  <c r="AF181" i="2" s="1"/>
  <c r="L182" i="2"/>
  <c r="M182" i="2"/>
  <c r="N182" i="2"/>
  <c r="U182" i="2"/>
  <c r="V182" i="2"/>
  <c r="W182" i="2"/>
  <c r="X182" i="2"/>
  <c r="Z182" i="2"/>
  <c r="AA182" i="2"/>
  <c r="AB182" i="2"/>
  <c r="AC182" i="2"/>
  <c r="AD182" i="2"/>
  <c r="AE182" i="2"/>
  <c r="AF182" i="2" a="1"/>
  <c r="AF182" i="2" s="1"/>
  <c r="L183" i="2"/>
  <c r="M183" i="2"/>
  <c r="N183" i="2"/>
  <c r="U183" i="2"/>
  <c r="V183" i="2"/>
  <c r="W183" i="2"/>
  <c r="X183" i="2"/>
  <c r="Z183" i="2"/>
  <c r="AA183" i="2"/>
  <c r="AB183" i="2"/>
  <c r="AC183" i="2"/>
  <c r="AD183" i="2"/>
  <c r="AE183" i="2"/>
  <c r="AF183" i="2" a="1"/>
  <c r="AF183" i="2" s="1"/>
  <c r="L184" i="2"/>
  <c r="M184" i="2"/>
  <c r="N184" i="2"/>
  <c r="U184" i="2"/>
  <c r="V184" i="2"/>
  <c r="W184" i="2"/>
  <c r="X184" i="2"/>
  <c r="Z184" i="2"/>
  <c r="AA184" i="2"/>
  <c r="AB184" i="2"/>
  <c r="AC184" i="2"/>
  <c r="AD184" i="2"/>
  <c r="AE184" i="2"/>
  <c r="AF184" i="2" a="1"/>
  <c r="AF184" i="2" s="1"/>
  <c r="L185" i="2"/>
  <c r="M185" i="2"/>
  <c r="N185" i="2"/>
  <c r="U185" i="2"/>
  <c r="V185" i="2"/>
  <c r="W185" i="2"/>
  <c r="Z185" i="2"/>
  <c r="AA185" i="2"/>
  <c r="AB185" i="2"/>
  <c r="AC185" i="2"/>
  <c r="AD185" i="2"/>
  <c r="AE185" i="2"/>
  <c r="AF185" i="2" a="1"/>
  <c r="AF185" i="2" s="1"/>
  <c r="L186" i="2"/>
  <c r="M186" i="2"/>
  <c r="N186" i="2"/>
  <c r="U186" i="2"/>
  <c r="V186" i="2"/>
  <c r="W186" i="2"/>
  <c r="X186" i="2"/>
  <c r="Z186" i="2"/>
  <c r="AA186" i="2"/>
  <c r="AB186" i="2"/>
  <c r="AC186" i="2"/>
  <c r="AD186" i="2"/>
  <c r="AE186" i="2"/>
  <c r="AF186" i="2" a="1"/>
  <c r="AF186" i="2" s="1"/>
  <c r="L187" i="2"/>
  <c r="M187" i="2"/>
  <c r="N187" i="2"/>
  <c r="U187" i="2"/>
  <c r="W187" i="2"/>
  <c r="X187" i="2"/>
  <c r="Z187" i="2"/>
  <c r="AA187" i="2"/>
  <c r="AB187" i="2"/>
  <c r="AC187" i="2"/>
  <c r="AD187" i="2"/>
  <c r="AE187" i="2"/>
  <c r="AF187" i="2" a="1"/>
  <c r="AF187" i="2" s="1"/>
  <c r="L188" i="2"/>
  <c r="M188" i="2"/>
  <c r="N188" i="2"/>
  <c r="U188" i="2"/>
  <c r="V188" i="2"/>
  <c r="W188" i="2"/>
  <c r="X188" i="2"/>
  <c r="Z188" i="2"/>
  <c r="AA188" i="2"/>
  <c r="AB188" i="2"/>
  <c r="AC188" i="2"/>
  <c r="AD188" i="2"/>
  <c r="AE188" i="2"/>
  <c r="AF188" i="2" a="1"/>
  <c r="AF188" i="2" s="1"/>
  <c r="L189" i="2"/>
  <c r="M189" i="2"/>
  <c r="N189" i="2"/>
  <c r="U189" i="2"/>
  <c r="V189" i="2"/>
  <c r="W189" i="2"/>
  <c r="X189" i="2"/>
  <c r="Z189" i="2"/>
  <c r="AA189" i="2"/>
  <c r="AB189" i="2"/>
  <c r="AC189" i="2"/>
  <c r="AD189" i="2"/>
  <c r="AE189" i="2"/>
  <c r="AF189" i="2" a="1"/>
  <c r="AF189" i="2" s="1"/>
  <c r="L190" i="2"/>
  <c r="M190" i="2"/>
  <c r="N190" i="2"/>
  <c r="U190" i="2"/>
  <c r="V190" i="2"/>
  <c r="W190" i="2"/>
  <c r="X190" i="2"/>
  <c r="Z190" i="2"/>
  <c r="AA190" i="2"/>
  <c r="AB190" i="2"/>
  <c r="AC190" i="2"/>
  <c r="AD190" i="2"/>
  <c r="AE190" i="2"/>
  <c r="AF190" i="2" a="1"/>
  <c r="AF190" i="2" s="1"/>
  <c r="L191" i="2"/>
  <c r="M191" i="2"/>
  <c r="N191" i="2"/>
  <c r="U191" i="2"/>
  <c r="V191" i="2"/>
  <c r="W191" i="2"/>
  <c r="X191" i="2"/>
  <c r="Z191" i="2"/>
  <c r="AA191" i="2"/>
  <c r="AB191" i="2"/>
  <c r="AC191" i="2"/>
  <c r="AD191" i="2"/>
  <c r="AE191" i="2"/>
  <c r="AF191" i="2" a="1"/>
  <c r="AF191" i="2" s="1"/>
  <c r="L192" i="2"/>
  <c r="M192" i="2"/>
  <c r="N192" i="2"/>
  <c r="U192" i="2"/>
  <c r="V192" i="2"/>
  <c r="W192" i="2"/>
  <c r="X192" i="2"/>
  <c r="Z192" i="2"/>
  <c r="AA192" i="2"/>
  <c r="AB192" i="2"/>
  <c r="AC192" i="2"/>
  <c r="AD192" i="2"/>
  <c r="AE192" i="2"/>
  <c r="AF192" i="2" a="1"/>
  <c r="AF192" i="2" s="1"/>
  <c r="L193" i="2"/>
  <c r="M193" i="2"/>
  <c r="N193" i="2"/>
  <c r="U193" i="2"/>
  <c r="V193" i="2"/>
  <c r="W193" i="2"/>
  <c r="Z193" i="2"/>
  <c r="AA193" i="2"/>
  <c r="AB193" i="2"/>
  <c r="AC193" i="2"/>
  <c r="AD193" i="2"/>
  <c r="AE193" i="2"/>
  <c r="AF193" i="2" a="1"/>
  <c r="AF193" i="2" s="1"/>
  <c r="L194" i="2"/>
  <c r="M194" i="2"/>
  <c r="N194" i="2"/>
  <c r="U194" i="2"/>
  <c r="V194" i="2"/>
  <c r="W194" i="2"/>
  <c r="X194" i="2"/>
  <c r="Z194" i="2"/>
  <c r="AA194" i="2"/>
  <c r="AB194" i="2"/>
  <c r="AC194" i="2"/>
  <c r="AD194" i="2"/>
  <c r="AE194" i="2"/>
  <c r="AF194" i="2" a="1"/>
  <c r="AF194" i="2" s="1"/>
  <c r="L195" i="2"/>
  <c r="AI195" i="2" s="1" a="1"/>
  <c r="AI195" i="2" s="1"/>
  <c r="M195" i="2"/>
  <c r="N195" i="2"/>
  <c r="U195" i="2"/>
  <c r="W195" i="2"/>
  <c r="X195" i="2"/>
  <c r="Z195" i="2"/>
  <c r="AA195" i="2"/>
  <c r="AB195" i="2"/>
  <c r="AC195" i="2"/>
  <c r="AD195" i="2"/>
  <c r="AE195" i="2"/>
  <c r="AF195" i="2" a="1"/>
  <c r="AF195" i="2" s="1"/>
  <c r="L196" i="2"/>
  <c r="M196" i="2"/>
  <c r="N196" i="2"/>
  <c r="U196" i="2"/>
  <c r="V196" i="2"/>
  <c r="W196" i="2"/>
  <c r="X196" i="2"/>
  <c r="Z196" i="2"/>
  <c r="AA196" i="2"/>
  <c r="AB196" i="2"/>
  <c r="AC196" i="2"/>
  <c r="AD196" i="2"/>
  <c r="AE196" i="2"/>
  <c r="AF196" i="2" a="1"/>
  <c r="AF196" i="2" s="1"/>
  <c r="L197" i="2"/>
  <c r="M197" i="2"/>
  <c r="N197" i="2"/>
  <c r="U197" i="2"/>
  <c r="W197" i="2"/>
  <c r="X197" i="2"/>
  <c r="Z197" i="2"/>
  <c r="AA197" i="2"/>
  <c r="AB197" i="2"/>
  <c r="AC197" i="2"/>
  <c r="AD197" i="2"/>
  <c r="AE197" i="2"/>
  <c r="AF197" i="2" a="1"/>
  <c r="AF197" i="2" s="1"/>
  <c r="L198" i="2"/>
  <c r="O198" i="2" s="1"/>
  <c r="M198" i="2"/>
  <c r="N198" i="2"/>
  <c r="U198" i="2"/>
  <c r="V198" i="2"/>
  <c r="W198" i="2"/>
  <c r="X198" i="2"/>
  <c r="Z198" i="2"/>
  <c r="AA198" i="2"/>
  <c r="AB198" i="2"/>
  <c r="AC198" i="2"/>
  <c r="AD198" i="2"/>
  <c r="AE198" i="2"/>
  <c r="AF198" i="2" a="1"/>
  <c r="AF198" i="2" s="1"/>
  <c r="L199" i="2"/>
  <c r="M199" i="2"/>
  <c r="N199" i="2"/>
  <c r="U199" i="2"/>
  <c r="V199" i="2"/>
  <c r="W199" i="2"/>
  <c r="X199" i="2"/>
  <c r="Z199" i="2"/>
  <c r="AA199" i="2"/>
  <c r="AB199" i="2"/>
  <c r="AC199" i="2"/>
  <c r="AD199" i="2"/>
  <c r="AE199" i="2"/>
  <c r="AF199" i="2" a="1"/>
  <c r="AF199" i="2" s="1"/>
  <c r="L200" i="2"/>
  <c r="M200" i="2"/>
  <c r="N200" i="2"/>
  <c r="U200" i="2"/>
  <c r="V200" i="2"/>
  <c r="W200" i="2"/>
  <c r="X200" i="2"/>
  <c r="Z200" i="2"/>
  <c r="AA200" i="2"/>
  <c r="AB200" i="2"/>
  <c r="AC200" i="2"/>
  <c r="AD200" i="2"/>
  <c r="AE200" i="2"/>
  <c r="AF200" i="2" a="1"/>
  <c r="AF200" i="2" s="1"/>
  <c r="L201" i="2"/>
  <c r="M201" i="2"/>
  <c r="N201" i="2"/>
  <c r="U201" i="2"/>
  <c r="W201" i="2"/>
  <c r="X201" i="2"/>
  <c r="Z201" i="2"/>
  <c r="AA201" i="2"/>
  <c r="AB201" i="2"/>
  <c r="AC201" i="2"/>
  <c r="AD201" i="2"/>
  <c r="AE201" i="2"/>
  <c r="AF201" i="2" a="1"/>
  <c r="AF201" i="2" s="1"/>
  <c r="L202" i="2"/>
  <c r="M202" i="2"/>
  <c r="N202" i="2"/>
  <c r="U202" i="2"/>
  <c r="V202" i="2"/>
  <c r="W202" i="2"/>
  <c r="X202" i="2"/>
  <c r="Z202" i="2"/>
  <c r="AA202" i="2"/>
  <c r="AB202" i="2"/>
  <c r="AC202" i="2"/>
  <c r="AD202" i="2"/>
  <c r="AE202" i="2"/>
  <c r="AF202" i="2" a="1"/>
  <c r="AF202" i="2" s="1"/>
  <c r="L203" i="2"/>
  <c r="M203" i="2"/>
  <c r="N203" i="2"/>
  <c r="U203" i="2"/>
  <c r="W203" i="2"/>
  <c r="X203" i="2"/>
  <c r="Z203" i="2"/>
  <c r="AA203" i="2"/>
  <c r="AB203" i="2"/>
  <c r="AC203" i="2"/>
  <c r="AD203" i="2"/>
  <c r="AE203" i="2"/>
  <c r="AF203" i="2" a="1"/>
  <c r="AF203" i="2" s="1"/>
  <c r="L204" i="2"/>
  <c r="M204" i="2"/>
  <c r="N204" i="2"/>
  <c r="U204" i="2"/>
  <c r="V204" i="2"/>
  <c r="W204" i="2"/>
  <c r="X204" i="2"/>
  <c r="Z204" i="2"/>
  <c r="AA204" i="2"/>
  <c r="AB204" i="2"/>
  <c r="AC204" i="2"/>
  <c r="AD204" i="2"/>
  <c r="AE204" i="2"/>
  <c r="AF204" i="2" a="1"/>
  <c r="AF204" i="2" s="1"/>
  <c r="L205" i="2"/>
  <c r="AG205" i="2" s="1" a="1"/>
  <c r="AG205" i="2" s="1"/>
  <c r="M205" i="2"/>
  <c r="N205" i="2"/>
  <c r="U205" i="2"/>
  <c r="W205" i="2"/>
  <c r="X205" i="2"/>
  <c r="Z205" i="2"/>
  <c r="AA205" i="2"/>
  <c r="AB205" i="2"/>
  <c r="AC205" i="2"/>
  <c r="AD205" i="2"/>
  <c r="AE205" i="2"/>
  <c r="AF205" i="2" a="1"/>
  <c r="AF205" i="2" s="1"/>
  <c r="L206" i="2"/>
  <c r="M206" i="2"/>
  <c r="N206" i="2"/>
  <c r="U206" i="2"/>
  <c r="V206" i="2"/>
  <c r="W206" i="2"/>
  <c r="X206" i="2"/>
  <c r="Z206" i="2"/>
  <c r="AA206" i="2"/>
  <c r="AB206" i="2"/>
  <c r="AC206" i="2"/>
  <c r="AD206" i="2"/>
  <c r="AE206" i="2"/>
  <c r="AF206" i="2" a="1"/>
  <c r="AF206" i="2" s="1"/>
  <c r="L207" i="2"/>
  <c r="M207" i="2"/>
  <c r="N207" i="2"/>
  <c r="U207" i="2"/>
  <c r="V207" i="2"/>
  <c r="W207" i="2"/>
  <c r="Z207" i="2"/>
  <c r="AA207" i="2"/>
  <c r="AB207" i="2"/>
  <c r="AC207" i="2"/>
  <c r="AD207" i="2"/>
  <c r="AE207" i="2"/>
  <c r="AF207" i="2" a="1"/>
  <c r="AF207" i="2" s="1"/>
  <c r="L208" i="2"/>
  <c r="AN208" i="2" s="1" a="1"/>
  <c r="AN208" i="2" s="1"/>
  <c r="M208" i="2"/>
  <c r="N208" i="2"/>
  <c r="U208" i="2"/>
  <c r="V208" i="2"/>
  <c r="W208" i="2"/>
  <c r="X208" i="2"/>
  <c r="Z208" i="2"/>
  <c r="AA208" i="2"/>
  <c r="AB208" i="2"/>
  <c r="AC208" i="2"/>
  <c r="AD208" i="2"/>
  <c r="AE208" i="2"/>
  <c r="AF208" i="2" a="1"/>
  <c r="AF208" i="2" s="1"/>
  <c r="L209" i="2"/>
  <c r="M209" i="2"/>
  <c r="N209" i="2"/>
  <c r="U209" i="2"/>
  <c r="V209" i="2"/>
  <c r="W209" i="2"/>
  <c r="X209" i="2"/>
  <c r="Z209" i="2"/>
  <c r="AA209" i="2"/>
  <c r="AB209" i="2"/>
  <c r="AC209" i="2"/>
  <c r="AD209" i="2"/>
  <c r="AE209" i="2"/>
  <c r="AF209" i="2" a="1"/>
  <c r="AF209" i="2" s="1"/>
  <c r="L210" i="2"/>
  <c r="M210" i="2"/>
  <c r="N210" i="2"/>
  <c r="U210" i="2"/>
  <c r="W210" i="2"/>
  <c r="X210" i="2"/>
  <c r="Z210" i="2"/>
  <c r="AA210" i="2"/>
  <c r="AB210" i="2"/>
  <c r="AC210" i="2"/>
  <c r="AD210" i="2"/>
  <c r="AE210" i="2"/>
  <c r="AF210" i="2" a="1"/>
  <c r="AF210" i="2" s="1"/>
  <c r="L211" i="2"/>
  <c r="M211" i="2"/>
  <c r="N211" i="2"/>
  <c r="U211" i="2"/>
  <c r="V211" i="2"/>
  <c r="W211" i="2"/>
  <c r="Z211" i="2"/>
  <c r="AA211" i="2"/>
  <c r="AB211" i="2"/>
  <c r="AC211" i="2"/>
  <c r="AD211" i="2"/>
  <c r="AE211" i="2"/>
  <c r="AF211" i="2" a="1"/>
  <c r="AF211" i="2" s="1"/>
  <c r="L212" i="2"/>
  <c r="M212" i="2"/>
  <c r="N212" i="2"/>
  <c r="U212" i="2"/>
  <c r="V212" i="2"/>
  <c r="W212" i="2"/>
  <c r="Z212" i="2"/>
  <c r="AA212" i="2"/>
  <c r="AB212" i="2"/>
  <c r="AC212" i="2"/>
  <c r="AD212" i="2"/>
  <c r="AE212" i="2"/>
  <c r="AF212" i="2" a="1"/>
  <c r="AF212" i="2" s="1"/>
  <c r="L213" i="2"/>
  <c r="M213" i="2"/>
  <c r="N213" i="2"/>
  <c r="U213" i="2"/>
  <c r="V213" i="2"/>
  <c r="W213" i="2"/>
  <c r="Z213" i="2"/>
  <c r="AA213" i="2"/>
  <c r="AB213" i="2"/>
  <c r="AC213" i="2"/>
  <c r="AD213" i="2"/>
  <c r="AE213" i="2"/>
  <c r="AF213" i="2" a="1"/>
  <c r="AF213" i="2" s="1"/>
  <c r="L214" i="2"/>
  <c r="M214" i="2"/>
  <c r="N214" i="2"/>
  <c r="U214" i="2"/>
  <c r="V214" i="2"/>
  <c r="W214" i="2"/>
  <c r="X214" i="2"/>
  <c r="Z214" i="2"/>
  <c r="AA214" i="2"/>
  <c r="AB214" i="2"/>
  <c r="AC214" i="2"/>
  <c r="AD214" i="2"/>
  <c r="AE214" i="2"/>
  <c r="AF214" i="2" a="1"/>
  <c r="AF214" i="2" s="1"/>
  <c r="L215" i="2"/>
  <c r="M215" i="2"/>
  <c r="N215" i="2"/>
  <c r="U215" i="2"/>
  <c r="V215" i="2"/>
  <c r="W215" i="2"/>
  <c r="X215" i="2"/>
  <c r="Z215" i="2"/>
  <c r="AA215" i="2"/>
  <c r="AB215" i="2"/>
  <c r="AC215" i="2"/>
  <c r="AD215" i="2"/>
  <c r="AE215" i="2"/>
  <c r="AF215" i="2" a="1"/>
  <c r="AF215" i="2" s="1"/>
  <c r="L216" i="2"/>
  <c r="M216" i="2"/>
  <c r="N216" i="2"/>
  <c r="U216" i="2"/>
  <c r="V216" i="2"/>
  <c r="W216" i="2"/>
  <c r="X216" i="2"/>
  <c r="Z216" i="2"/>
  <c r="AA216" i="2"/>
  <c r="AB216" i="2"/>
  <c r="AC216" i="2"/>
  <c r="AD216" i="2"/>
  <c r="AE216" i="2"/>
  <c r="AF216" i="2" a="1"/>
  <c r="AF216" i="2" s="1"/>
  <c r="L217" i="2"/>
  <c r="M217" i="2"/>
  <c r="N217" i="2"/>
  <c r="U217" i="2"/>
  <c r="V217" i="2"/>
  <c r="W217" i="2"/>
  <c r="X217" i="2"/>
  <c r="Z217" i="2"/>
  <c r="AA217" i="2"/>
  <c r="AB217" i="2"/>
  <c r="AC217" i="2"/>
  <c r="AD217" i="2"/>
  <c r="AE217" i="2"/>
  <c r="AF217" i="2" a="1"/>
  <c r="AF217" i="2" s="1"/>
  <c r="L218" i="2"/>
  <c r="AM218" i="2" s="1" a="1"/>
  <c r="AM218" i="2" s="1"/>
  <c r="M218" i="2"/>
  <c r="N218" i="2"/>
  <c r="U218" i="2"/>
  <c r="W218" i="2"/>
  <c r="X218" i="2"/>
  <c r="Z218" i="2"/>
  <c r="AA218" i="2"/>
  <c r="AB218" i="2"/>
  <c r="AC218" i="2"/>
  <c r="AD218" i="2"/>
  <c r="AE218" i="2"/>
  <c r="AF218" i="2" a="1"/>
  <c r="AF218" i="2" s="1"/>
  <c r="L219" i="2"/>
  <c r="M219" i="2"/>
  <c r="N219" i="2"/>
  <c r="U219" i="2"/>
  <c r="V219" i="2"/>
  <c r="W219" i="2"/>
  <c r="Z219" i="2"/>
  <c r="AA219" i="2"/>
  <c r="AB219" i="2"/>
  <c r="AC219" i="2"/>
  <c r="AD219" i="2"/>
  <c r="AE219" i="2"/>
  <c r="AF219" i="2" a="1"/>
  <c r="AF219" i="2" s="1"/>
  <c r="L220" i="2"/>
  <c r="M220" i="2"/>
  <c r="N220" i="2"/>
  <c r="U220" i="2"/>
  <c r="V220" i="2"/>
  <c r="W220" i="2"/>
  <c r="Z220" i="2"/>
  <c r="AA220" i="2"/>
  <c r="AB220" i="2"/>
  <c r="AC220" i="2"/>
  <c r="AD220" i="2"/>
  <c r="AE220" i="2"/>
  <c r="AF220" i="2" a="1"/>
  <c r="AF220" i="2" s="1"/>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AC30" i="2" l="1"/>
  <c r="AA26" i="2"/>
  <c r="AH28" i="2"/>
  <c r="AK28" i="2"/>
  <c r="AD26" i="2"/>
  <c r="AC34" i="2"/>
  <c r="AH27" i="2"/>
  <c r="AK27" i="2"/>
  <c r="AE32" i="2"/>
  <c r="AH34" i="2"/>
  <c r="AH26" i="2"/>
  <c r="AH33" i="2"/>
  <c r="AH25" i="2"/>
  <c r="AH32" i="2"/>
  <c r="AH24" i="2"/>
  <c r="AK32" i="2"/>
  <c r="AK24" i="2"/>
  <c r="AA28" i="2"/>
  <c r="AH31" i="2"/>
  <c r="AH23" i="2"/>
  <c r="AK31" i="2"/>
  <c r="AK23" i="2"/>
  <c r="AH30" i="2"/>
  <c r="AH22" i="2"/>
  <c r="AK22" i="2"/>
  <c r="AB28" i="2"/>
  <c r="AH29" i="2"/>
  <c r="Z27" i="2"/>
  <c r="AE33" i="2"/>
  <c r="Z31" i="2"/>
  <c r="AE34" i="2"/>
  <c r="AC33" i="2"/>
  <c r="AB33" i="2"/>
  <c r="Z32" i="2"/>
  <c r="AB29" i="2"/>
  <c r="AE27" i="2"/>
  <c r="AB34" i="2"/>
  <c r="Z33" i="2"/>
  <c r="AB30" i="2"/>
  <c r="AB26" i="2"/>
  <c r="Z25" i="2"/>
  <c r="AE24" i="2"/>
  <c r="AC23" i="2"/>
  <c r="AE28" i="2"/>
  <c r="AC27" i="2"/>
  <c r="Z34" i="2"/>
  <c r="AB31" i="2"/>
  <c r="Z30" i="2"/>
  <c r="AD28" i="2"/>
  <c r="AB27" i="2"/>
  <c r="AD24" i="2"/>
  <c r="AB23" i="2"/>
  <c r="AJ137" i="2" a="1"/>
  <c r="AJ137" i="2" s="1"/>
  <c r="P60" i="2"/>
  <c r="Y204" i="2"/>
  <c r="P187" i="2"/>
  <c r="AG135" i="2" a="1"/>
  <c r="AG135" i="2" s="1"/>
  <c r="Y124" i="2"/>
  <c r="P121" i="2"/>
  <c r="Y94" i="2"/>
  <c r="AO69" i="2" a="1"/>
  <c r="AO69" i="2" s="1"/>
  <c r="AP69" i="2" a="1"/>
  <c r="AP69" i="2" s="1"/>
  <c r="AL57" i="2" a="1"/>
  <c r="AL57" i="2" s="1"/>
  <c r="AJ45" i="2" a="1"/>
  <c r="AJ45" i="2" s="1"/>
  <c r="AN33" i="2" a="1"/>
  <c r="AN33" i="2" s="1"/>
  <c r="O174" i="2"/>
  <c r="AP61" i="2" a="1"/>
  <c r="AP61" i="2" s="1"/>
  <c r="AN49" i="2" a="1"/>
  <c r="AN49" i="2" s="1"/>
  <c r="P37" i="2"/>
  <c r="AN25" i="2" a="1"/>
  <c r="AN25" i="2" s="1"/>
  <c r="AI164" i="2" a="1"/>
  <c r="AI164" i="2" s="1"/>
  <c r="AO157" i="2" a="1"/>
  <c r="AO157" i="2" s="1"/>
  <c r="AJ114" i="2" a="1"/>
  <c r="AJ114" i="2" s="1"/>
  <c r="AI110" i="2" a="1"/>
  <c r="AI110" i="2" s="1"/>
  <c r="Y106" i="2"/>
  <c r="AJ102" i="2" a="1"/>
  <c r="AJ102" i="2" s="1"/>
  <c r="AJ91" i="2" a="1"/>
  <c r="AJ91" i="2" s="1"/>
  <c r="O87" i="2"/>
  <c r="O83" i="2"/>
  <c r="AG80" i="2" a="1"/>
  <c r="AG80" i="2" s="1"/>
  <c r="AI70" i="2" a="1"/>
  <c r="AI70" i="2" s="1"/>
  <c r="AG220" i="2" a="1"/>
  <c r="AG220" i="2" s="1"/>
  <c r="AP149" i="2" a="1"/>
  <c r="AP149" i="2" s="1"/>
  <c r="AI139" i="2" a="1"/>
  <c r="AI139" i="2" s="1"/>
  <c r="AP131" i="2" a="1"/>
  <c r="AP131" i="2" s="1"/>
  <c r="O128" i="2"/>
  <c r="O98" i="2"/>
  <c r="P53" i="2"/>
  <c r="AJ41" i="2" a="1"/>
  <c r="AJ41" i="2" s="1"/>
  <c r="AI29" i="2" a="1"/>
  <c r="AI29" i="2" s="1"/>
  <c r="AM211" i="2" a="1"/>
  <c r="AM211" i="2" s="1"/>
  <c r="AG191" i="2" a="1"/>
  <c r="AG191" i="2" s="1"/>
  <c r="AN184" i="2" a="1"/>
  <c r="AN184" i="2" s="1"/>
  <c r="AI178" i="2" a="1"/>
  <c r="AI178" i="2" s="1"/>
  <c r="AN171" i="2" a="1"/>
  <c r="AN171" i="2" s="1"/>
  <c r="Y161" i="2"/>
  <c r="AN153" i="2" a="1"/>
  <c r="AN153" i="2" s="1"/>
  <c r="AG146" i="2" a="1"/>
  <c r="AG146" i="2" s="1"/>
  <c r="Y142" i="2"/>
  <c r="O66" i="2"/>
  <c r="AP62" i="2" a="1"/>
  <c r="AP62" i="2" s="1"/>
  <c r="P54" i="2"/>
  <c r="Y46" i="2"/>
  <c r="AL42" i="2" a="1"/>
  <c r="AL42" i="2" s="1"/>
  <c r="AN34" i="2" a="1"/>
  <c r="AN34" i="2" s="1"/>
  <c r="Y30" i="2"/>
  <c r="Y26" i="2"/>
  <c r="AN169" i="2" a="1"/>
  <c r="AN169" i="2" s="1"/>
  <c r="AI165" i="2" a="1"/>
  <c r="AI165" i="2" s="1"/>
  <c r="AL162" i="2" a="1"/>
  <c r="AL162" i="2" s="1"/>
  <c r="AJ158" i="2" a="1"/>
  <c r="AJ158" i="2" s="1"/>
  <c r="AN154" i="2" a="1"/>
  <c r="AN154" i="2" s="1"/>
  <c r="AJ140" i="2" a="1"/>
  <c r="AJ140" i="2" s="1"/>
  <c r="AL118" i="2" a="1"/>
  <c r="AL118" i="2" s="1"/>
  <c r="AM111" i="2" a="1"/>
  <c r="AM111" i="2" s="1"/>
  <c r="AG107" i="2" a="1"/>
  <c r="AG107" i="2" s="1"/>
  <c r="AP84" i="2" a="1"/>
  <c r="AP84" i="2" s="1"/>
  <c r="O77" i="2"/>
  <c r="P71" i="2"/>
  <c r="Y188" i="2"/>
  <c r="AG215" i="2" a="1"/>
  <c r="AG215" i="2" s="1"/>
  <c r="Y212" i="2"/>
  <c r="AM209" i="2" a="1"/>
  <c r="AM209" i="2" s="1"/>
  <c r="AJ199" i="2" a="1"/>
  <c r="AJ199" i="2" s="1"/>
  <c r="AP176" i="2" a="1"/>
  <c r="AP176" i="2" s="1"/>
  <c r="AL137" i="2" a="1"/>
  <c r="AL137" i="2" s="1"/>
  <c r="AN133" i="2" a="1"/>
  <c r="AN133" i="2" s="1"/>
  <c r="AG126" i="2" a="1"/>
  <c r="AG126" i="2" s="1"/>
  <c r="AN119" i="2" a="1"/>
  <c r="AN119" i="2" s="1"/>
  <c r="O115" i="2"/>
  <c r="AI100" i="2" a="1"/>
  <c r="AI100" i="2" s="1"/>
  <c r="AN96" i="2" a="1"/>
  <c r="AN96" i="2" s="1"/>
  <c r="Y92" i="2"/>
  <c r="O217" i="2"/>
  <c r="AO201" i="2" a="1"/>
  <c r="AO201" i="2" s="1"/>
  <c r="O202" i="2"/>
  <c r="AJ192" i="2" a="1"/>
  <c r="AJ192" i="2" s="1"/>
  <c r="P185" i="2"/>
  <c r="AM179" i="2" a="1"/>
  <c r="AM179" i="2" s="1"/>
  <c r="P219" i="2"/>
  <c r="O206" i="2"/>
  <c r="AM203" i="2" a="1"/>
  <c r="AM203" i="2" s="1"/>
  <c r="AN196" i="2" a="1"/>
  <c r="AN196" i="2" s="1"/>
  <c r="AI193" i="2" a="1"/>
  <c r="AI193" i="2" s="1"/>
  <c r="AI189" i="2" a="1"/>
  <c r="AI189" i="2" s="1"/>
  <c r="AO159" i="2" a="1"/>
  <c r="AO159" i="2" s="1"/>
  <c r="AN155" i="2" a="1"/>
  <c r="AN155" i="2" s="1"/>
  <c r="AN151" i="2" a="1"/>
  <c r="AN151" i="2" s="1"/>
  <c r="AI144" i="2" a="1"/>
  <c r="AI144" i="2" s="1"/>
  <c r="AJ138" i="2" a="1"/>
  <c r="AJ138" i="2" s="1"/>
  <c r="AJ130" i="2" a="1"/>
  <c r="AJ130" i="2" s="1"/>
  <c r="AO123" i="2" a="1"/>
  <c r="AO123" i="2" s="1"/>
  <c r="AP118" i="2" a="1"/>
  <c r="AP118" i="2" s="1"/>
  <c r="AI112" i="2" a="1"/>
  <c r="AI112" i="2" s="1"/>
  <c r="AJ108" i="2" a="1"/>
  <c r="AJ108" i="2" s="1"/>
  <c r="AI104" i="2" a="1"/>
  <c r="AI104" i="2" s="1"/>
  <c r="O69" i="2"/>
  <c r="AL216" i="2" a="1"/>
  <c r="AL216" i="2" s="1"/>
  <c r="Y210" i="2"/>
  <c r="AM200" i="2" a="1"/>
  <c r="AM200" i="2" s="1"/>
  <c r="AJ186" i="2" a="1"/>
  <c r="AJ186" i="2" s="1"/>
  <c r="AI173" i="2" a="1"/>
  <c r="AI173" i="2" s="1"/>
  <c r="AI170" i="2" a="1"/>
  <c r="AI170" i="2" s="1"/>
  <c r="P163" i="2"/>
  <c r="AM134" i="2" a="1"/>
  <c r="AM134" i="2" s="1"/>
  <c r="AI127" i="2" a="1"/>
  <c r="AI127" i="2" s="1"/>
  <c r="AG101" i="2" a="1"/>
  <c r="AG101" i="2" s="1"/>
  <c r="AI97" i="2" a="1"/>
  <c r="AI97" i="2" s="1"/>
  <c r="Y93" i="2"/>
  <c r="AP82" i="2" a="1"/>
  <c r="AP82" i="2" s="1"/>
  <c r="AG213" i="2" a="1"/>
  <c r="AG213" i="2" s="1"/>
  <c r="AG207" i="2" a="1"/>
  <c r="AG207" i="2" s="1"/>
  <c r="AI197" i="2" a="1"/>
  <c r="AI197" i="2" s="1"/>
  <c r="AM180" i="2" a="1"/>
  <c r="AM180" i="2" s="1"/>
  <c r="AO177" i="2" a="1"/>
  <c r="AO177" i="2" s="1"/>
  <c r="O160" i="2"/>
  <c r="AI156" i="2" a="1"/>
  <c r="AI156" i="2" s="1"/>
  <c r="Q153" i="2"/>
  <c r="O152" i="2"/>
  <c r="P145" i="2"/>
  <c r="AI116" i="2" a="1"/>
  <c r="AI116" i="2" s="1"/>
  <c r="AN113" i="2" a="1"/>
  <c r="AN113" i="2" s="1"/>
  <c r="AP109" i="2" a="1"/>
  <c r="AP109" i="2" s="1"/>
  <c r="AJ105" i="2" a="1"/>
  <c r="AJ105" i="2" s="1"/>
  <c r="Q27" i="2"/>
  <c r="Q23" i="2"/>
  <c r="Q102" i="2"/>
  <c r="AP161" i="2" a="1"/>
  <c r="AP161" i="2" s="1"/>
  <c r="AL145" i="2" a="1"/>
  <c r="AL145" i="2" s="1"/>
  <c r="O107" i="2"/>
  <c r="Q167" i="2"/>
  <c r="AJ165" i="2" a="1"/>
  <c r="AJ165" i="2" s="1"/>
  <c r="O108" i="2"/>
  <c r="AI213" i="2" a="1"/>
  <c r="AI213" i="2" s="1"/>
  <c r="AI191" i="2" a="1"/>
  <c r="AI191" i="2" s="1"/>
  <c r="Y191" i="2"/>
  <c r="Q22" i="2"/>
  <c r="Q25" i="2"/>
  <c r="AI154" i="2" a="1"/>
  <c r="AI154" i="2" s="1"/>
  <c r="P119" i="2"/>
  <c r="AM60" i="2" a="1"/>
  <c r="AM60" i="2" s="1"/>
  <c r="Q217" i="2"/>
  <c r="Q201" i="2"/>
  <c r="AP139" i="2" a="1"/>
  <c r="AP139" i="2" s="1"/>
  <c r="O118" i="2"/>
  <c r="Q156" i="2"/>
  <c r="AJ154" i="2" a="1"/>
  <c r="AJ154" i="2" s="1"/>
  <c r="AO153" i="2" a="1"/>
  <c r="AO153" i="2" s="1"/>
  <c r="AP60" i="2" a="1"/>
  <c r="AP60" i="2" s="1"/>
  <c r="AM181" i="2" a="1"/>
  <c r="AM181" i="2" s="1"/>
  <c r="AP164" i="2" a="1"/>
  <c r="AP164" i="2" s="1"/>
  <c r="AL156" i="2" a="1"/>
  <c r="AL156" i="2" s="1"/>
  <c r="Q210" i="2"/>
  <c r="Q121" i="2"/>
  <c r="AI118" i="2" a="1"/>
  <c r="AI118" i="2" s="1"/>
  <c r="AN195" i="2" a="1"/>
  <c r="AN195" i="2" s="1"/>
  <c r="AN69" i="2" a="1"/>
  <c r="AN69" i="2" s="1"/>
  <c r="AP202" i="2" a="1"/>
  <c r="AP202" i="2" s="1"/>
  <c r="AL201" i="2" a="1"/>
  <c r="AL201" i="2" s="1"/>
  <c r="AO193" i="2" a="1"/>
  <c r="AO193" i="2" s="1"/>
  <c r="AN158" i="2" a="1"/>
  <c r="AN158" i="2" s="1"/>
  <c r="AI101" i="2" a="1"/>
  <c r="AI101" i="2" s="1"/>
  <c r="Y101" i="2"/>
  <c r="AI219" i="2" a="1"/>
  <c r="AI219" i="2" s="1"/>
  <c r="AI201" i="2" a="1"/>
  <c r="AI201" i="2" s="1"/>
  <c r="AO152" i="2" a="1"/>
  <c r="AO152" i="2" s="1"/>
  <c r="AP137" i="2" a="1"/>
  <c r="AP137" i="2" s="1"/>
  <c r="AI132" i="2" a="1"/>
  <c r="AI132" i="2" s="1"/>
  <c r="Y132" i="2"/>
  <c r="AG128" i="2" a="1"/>
  <c r="AG128" i="2" s="1"/>
  <c r="Y128" i="2"/>
  <c r="O124" i="2"/>
  <c r="AL108" i="2" a="1"/>
  <c r="AL108" i="2" s="1"/>
  <c r="AM107" i="2" a="1"/>
  <c r="AM107" i="2" s="1"/>
  <c r="AM46" i="2" a="1"/>
  <c r="AM46" i="2" s="1"/>
  <c r="P34" i="2"/>
  <c r="AI30" i="2" a="1"/>
  <c r="AI30" i="2" s="1"/>
  <c r="P126" i="2"/>
  <c r="AI113" i="2" a="1"/>
  <c r="AI113" i="2" s="1"/>
  <c r="O91" i="2"/>
  <c r="AJ69" i="2" a="1"/>
  <c r="AJ69" i="2" s="1"/>
  <c r="AJ68" i="2" a="1"/>
  <c r="AJ68" i="2" s="1"/>
  <c r="AJ42" i="2" a="1"/>
  <c r="AJ42" i="2" s="1"/>
  <c r="AJ119" i="2" a="1"/>
  <c r="AJ119" i="2" s="1"/>
  <c r="P66" i="2"/>
  <c r="AN61" i="2" a="1"/>
  <c r="AN61" i="2" s="1"/>
  <c r="AO60" i="2" a="1"/>
  <c r="AO60" i="2" s="1"/>
  <c r="Q131" i="2"/>
  <c r="AO95" i="2" a="1"/>
  <c r="AO95" i="2" s="1"/>
  <c r="AN64" i="2" a="1"/>
  <c r="AN64" i="2" s="1"/>
  <c r="AG63" i="2" a="1"/>
  <c r="AG63" i="2" s="1"/>
  <c r="Y63" i="2"/>
  <c r="AO35" i="2" a="1"/>
  <c r="AO35" i="2" s="1"/>
  <c r="AO34" i="2" a="1"/>
  <c r="AO34" i="2" s="1"/>
  <c r="AJ33" i="2" a="1"/>
  <c r="AJ33" i="2" s="1"/>
  <c r="AG187" i="2" a="1"/>
  <c r="AG187" i="2" s="1"/>
  <c r="Y187" i="2"/>
  <c r="Q116" i="2"/>
  <c r="AL95" i="2" a="1"/>
  <c r="AL95" i="2" s="1"/>
  <c r="AO86" i="2" a="1"/>
  <c r="AO86" i="2" s="1"/>
  <c r="AM64" i="2" a="1"/>
  <c r="AM64" i="2" s="1"/>
  <c r="AJ35" i="2" a="1"/>
  <c r="AJ35" i="2" s="1"/>
  <c r="AI33" i="2" a="1"/>
  <c r="AI33" i="2" s="1"/>
  <c r="AG28" i="2" a="1"/>
  <c r="AG28" i="2" s="1"/>
  <c r="AP27" i="2" a="1"/>
  <c r="AP27" i="2" s="1"/>
  <c r="Q24" i="2"/>
  <c r="AO139" i="2" a="1"/>
  <c r="AO139" i="2" s="1"/>
  <c r="AO125" i="2" a="1"/>
  <c r="AO125" i="2" s="1"/>
  <c r="AP201" i="2" a="1"/>
  <c r="AP201" i="2" s="1"/>
  <c r="AJ170" i="2" a="1"/>
  <c r="AJ170" i="2" s="1"/>
  <c r="AJ162" i="2" a="1"/>
  <c r="AJ162" i="2" s="1"/>
  <c r="AP91" i="2" a="1"/>
  <c r="AP91" i="2" s="1"/>
  <c r="AO82" i="2" a="1"/>
  <c r="AO82" i="2" s="1"/>
  <c r="AP66" i="2" a="1"/>
  <c r="AP66" i="2" s="1"/>
  <c r="AO27" i="2" a="1"/>
  <c r="AO27" i="2" s="1"/>
  <c r="AJ124" i="2" a="1"/>
  <c r="AJ124" i="2" s="1"/>
  <c r="AM135" i="2" a="1"/>
  <c r="AM135" i="2" s="1"/>
  <c r="Q118" i="2"/>
  <c r="AN116" i="2" a="1"/>
  <c r="AN116" i="2" s="1"/>
  <c r="AG106" i="2" a="1"/>
  <c r="AG106" i="2" s="1"/>
  <c r="AN105" i="2" a="1"/>
  <c r="AN105" i="2" s="1"/>
  <c r="AI93" i="2" a="1"/>
  <c r="AI93" i="2" s="1"/>
  <c r="AP92" i="2" a="1"/>
  <c r="AP92" i="2" s="1"/>
  <c r="AN91" i="2" a="1"/>
  <c r="AN91" i="2" s="1"/>
  <c r="AM90" i="2" a="1"/>
  <c r="AM90" i="2" s="1"/>
  <c r="AN71" i="2" a="1"/>
  <c r="AN71" i="2" s="1"/>
  <c r="AI45" i="2" a="1"/>
  <c r="AI45" i="2" s="1"/>
  <c r="Q36" i="2"/>
  <c r="AI31" i="2" a="1"/>
  <c r="AI31" i="2" s="1"/>
  <c r="AG30" i="2" a="1"/>
  <c r="AG30" i="2" s="1"/>
  <c r="AI27" i="2" a="1"/>
  <c r="AI27" i="2" s="1"/>
  <c r="Y27" i="2"/>
  <c r="AI26" i="2" a="1"/>
  <c r="AI26" i="2" s="1"/>
  <c r="O158" i="2"/>
  <c r="AN219" i="2" a="1"/>
  <c r="AN219" i="2" s="1"/>
  <c r="AI205" i="2" a="1"/>
  <c r="AI205" i="2" s="1"/>
  <c r="O193" i="2"/>
  <c r="AI177" i="2" a="1"/>
  <c r="AI177" i="2" s="1"/>
  <c r="AM169" i="2" a="1"/>
  <c r="AM169" i="2" s="1"/>
  <c r="AO154" i="2" a="1"/>
  <c r="AO154" i="2" s="1"/>
  <c r="AI136" i="2" a="1"/>
  <c r="AI136" i="2" s="1"/>
  <c r="AI135" i="2" a="1"/>
  <c r="AI135" i="2" s="1"/>
  <c r="O132" i="2"/>
  <c r="AI119" i="2" a="1"/>
  <c r="AI119" i="2" s="1"/>
  <c r="AL116" i="2" a="1"/>
  <c r="AL116" i="2" s="1"/>
  <c r="AI69" i="2" a="1"/>
  <c r="AI69" i="2" s="1"/>
  <c r="AL68" i="2" a="1"/>
  <c r="AL68" i="2" s="1"/>
  <c r="AI67" i="2" a="1"/>
  <c r="AI67" i="2" s="1"/>
  <c r="AG66" i="2" a="1"/>
  <c r="AG66" i="2" s="1"/>
  <c r="AG64" i="2" a="1"/>
  <c r="AG64" i="2" s="1"/>
  <c r="AM63" i="2" a="1"/>
  <c r="AM63" i="2" s="1"/>
  <c r="Q63" i="2"/>
  <c r="AO61" i="2" a="1"/>
  <c r="AO61" i="2" s="1"/>
  <c r="P57" i="2"/>
  <c r="AM54" i="2" a="1"/>
  <c r="AM54" i="2" s="1"/>
  <c r="AI212" i="2" a="1"/>
  <c r="AI212" i="2" s="1"/>
  <c r="AN205" i="2" a="1"/>
  <c r="AN205" i="2" s="1"/>
  <c r="Q208" i="2"/>
  <c r="AJ178" i="2" a="1"/>
  <c r="AJ178" i="2" s="1"/>
  <c r="AG169" i="2" a="1"/>
  <c r="AG169" i="2" s="1"/>
  <c r="Y169" i="2"/>
  <c r="P108" i="2"/>
  <c r="AN202" i="2" a="1"/>
  <c r="AN202" i="2" s="1"/>
  <c r="AJ157" i="2" a="1"/>
  <c r="AJ157" i="2" s="1"/>
  <c r="Q29" i="2"/>
  <c r="AN211" i="2" a="1"/>
  <c r="AN211" i="2" s="1"/>
  <c r="AI158" i="2" a="1"/>
  <c r="AI158" i="2" s="1"/>
  <c r="AI153" i="2" a="1"/>
  <c r="AI153" i="2" s="1"/>
  <c r="AL139" i="2" a="1"/>
  <c r="AL139" i="2" s="1"/>
  <c r="AI78" i="2" a="1"/>
  <c r="AI78" i="2" s="1"/>
  <c r="AN37" i="2" a="1"/>
  <c r="AN37" i="2" s="1"/>
  <c r="AO216" i="2" a="1"/>
  <c r="AO216" i="2" s="1"/>
  <c r="AJ201" i="2" a="1"/>
  <c r="AJ201" i="2" s="1"/>
  <c r="Q198" i="2"/>
  <c r="AP175" i="2" a="1"/>
  <c r="AP175" i="2" s="1"/>
  <c r="AI160" i="2" a="1"/>
  <c r="AI160" i="2" s="1"/>
  <c r="Y160" i="2"/>
  <c r="AJ144" i="2" a="1"/>
  <c r="AJ144" i="2" s="1"/>
  <c r="AG139" i="2" a="1"/>
  <c r="AG139" i="2" s="1"/>
  <c r="AI114" i="2" a="1"/>
  <c r="AI114" i="2" s="1"/>
  <c r="Y114" i="2"/>
  <c r="AP108" i="2" a="1"/>
  <c r="AP108" i="2" s="1"/>
  <c r="Q108" i="2"/>
  <c r="Q100" i="2"/>
  <c r="AG98" i="2" a="1"/>
  <c r="AG98" i="2" s="1"/>
  <c r="Y98" i="2"/>
  <c r="AN97" i="2" a="1"/>
  <c r="AN97" i="2" s="1"/>
  <c r="AG78" i="2" a="1"/>
  <c r="AG78" i="2" s="1"/>
  <c r="AP46" i="2" a="1"/>
  <c r="AP46" i="2" s="1"/>
  <c r="AM37" i="2" a="1"/>
  <c r="AM37" i="2" s="1"/>
  <c r="Q26" i="2"/>
  <c r="AN24" i="2" a="1"/>
  <c r="AN24" i="2" s="1"/>
  <c r="AN23" i="2" a="1"/>
  <c r="AN23" i="2" s="1"/>
  <c r="AI109" i="2" a="1"/>
  <c r="AI109" i="2" s="1"/>
  <c r="AI24" i="2" a="1"/>
  <c r="AI24" i="2" s="1"/>
  <c r="AI23" i="2" a="1"/>
  <c r="AI23" i="2" s="1"/>
  <c r="AN74" i="2" a="1"/>
  <c r="AN74" i="2" s="1"/>
  <c r="AN52" i="2" a="1"/>
  <c r="AN52" i="2" s="1"/>
  <c r="O154" i="2"/>
  <c r="AM149" i="2" a="1"/>
  <c r="AM149" i="2" s="1"/>
  <c r="Q86" i="2"/>
  <c r="AG75" i="2" a="1"/>
  <c r="AG75" i="2" s="1"/>
  <c r="O63" i="2"/>
  <c r="AI48" i="2" a="1"/>
  <c r="AI48" i="2" s="1"/>
  <c r="AG46" i="2" a="1"/>
  <c r="AG46" i="2" s="1"/>
  <c r="AN45" i="2" a="1"/>
  <c r="AN45" i="2" s="1"/>
  <c r="AI39" i="2" a="1"/>
  <c r="AI39" i="2" s="1"/>
  <c r="AP22" i="2" a="1"/>
  <c r="AP22" i="2" s="1"/>
  <c r="AB22" i="2"/>
  <c r="AJ22" i="2" a="1"/>
  <c r="AJ22" i="2" s="1"/>
  <c r="AI22" i="2" a="1"/>
  <c r="AI22" i="2" s="1"/>
  <c r="AE22" i="2"/>
  <c r="V179" i="2"/>
  <c r="AM210" i="2" a="1"/>
  <c r="AM210" i="2" s="1"/>
  <c r="P210" i="2"/>
  <c r="Q199" i="2"/>
  <c r="AO173" i="2" a="1"/>
  <c r="AO173" i="2" s="1"/>
  <c r="AI105" i="2" a="1"/>
  <c r="AI105" i="2" s="1"/>
  <c r="AM102" i="2" a="1"/>
  <c r="AM102" i="2" s="1"/>
  <c r="AN210" i="2" a="1"/>
  <c r="AN210" i="2" s="1"/>
  <c r="AL210" i="2" a="1"/>
  <c r="AL210" i="2" s="1"/>
  <c r="AI210" i="2" a="1"/>
  <c r="AI210" i="2" s="1"/>
  <c r="Q207" i="2"/>
  <c r="Q191" i="2"/>
  <c r="AM187" i="2" a="1"/>
  <c r="AM187" i="2" s="1"/>
  <c r="Q146" i="2"/>
  <c r="AI125" i="2" a="1"/>
  <c r="AI125" i="2" s="1"/>
  <c r="AN206" i="2" a="1"/>
  <c r="AN206" i="2" s="1"/>
  <c r="AI199" i="2" a="1"/>
  <c r="AI199" i="2" s="1"/>
  <c r="AI187" i="2" a="1"/>
  <c r="AI187" i="2" s="1"/>
  <c r="AN163" i="2" a="1"/>
  <c r="AN163" i="2" s="1"/>
  <c r="P153" i="2"/>
  <c r="Q147" i="2"/>
  <c r="P118" i="2"/>
  <c r="AP95" i="2" a="1"/>
  <c r="AP95" i="2" s="1"/>
  <c r="Q88" i="2"/>
  <c r="Q67" i="2"/>
  <c r="AP63" i="2" a="1"/>
  <c r="AP63" i="2" s="1"/>
  <c r="AJ62" i="2" a="1"/>
  <c r="AJ62" i="2" s="1"/>
  <c r="Q56" i="2"/>
  <c r="Q47" i="2"/>
  <c r="AJ37" i="2" a="1"/>
  <c r="AJ37" i="2" s="1"/>
  <c r="AO209" i="2" a="1"/>
  <c r="AO209" i="2" s="1"/>
  <c r="O177" i="2"/>
  <c r="Q166" i="2"/>
  <c r="AM153" i="2" a="1"/>
  <c r="AM153" i="2" s="1"/>
  <c r="Q149" i="2"/>
  <c r="AM142" i="2" a="1"/>
  <c r="AM142" i="2" s="1"/>
  <c r="P142" i="2"/>
  <c r="O140" i="2"/>
  <c r="AI138" i="2" a="1"/>
  <c r="AI138" i="2" s="1"/>
  <c r="O138" i="2"/>
  <c r="AL135" i="2" a="1"/>
  <c r="AL135" i="2" s="1"/>
  <c r="Q129" i="2"/>
  <c r="AP101" i="2" a="1"/>
  <c r="AP101" i="2" s="1"/>
  <c r="AO98" i="2" a="1"/>
  <c r="AO98" i="2" s="1"/>
  <c r="AM95" i="2" a="1"/>
  <c r="AM95" i="2" s="1"/>
  <c r="AG90" i="2" a="1"/>
  <c r="AG90" i="2" s="1"/>
  <c r="AN87" i="2" a="1"/>
  <c r="AN87" i="2" s="1"/>
  <c r="Q65" i="2"/>
  <c r="AL63" i="2" a="1"/>
  <c r="AL63" i="2" s="1"/>
  <c r="O42" i="2"/>
  <c r="AP177" i="2" a="1"/>
  <c r="AP177" i="2" s="1"/>
  <c r="AG142" i="2" a="1"/>
  <c r="AG142" i="2" s="1"/>
  <c r="AG138" i="2" a="1"/>
  <c r="AG138" i="2" s="1"/>
  <c r="Y138" i="2"/>
  <c r="AM98" i="2" a="1"/>
  <c r="AM98" i="2" s="1"/>
  <c r="AI63" i="2" a="1"/>
  <c r="AI63" i="2" s="1"/>
  <c r="AL54" i="2" a="1"/>
  <c r="AL54" i="2" s="1"/>
  <c r="AP53" i="2" a="1"/>
  <c r="AP53" i="2" s="1"/>
  <c r="AJ185" i="2" a="1"/>
  <c r="AJ185" i="2" s="1"/>
  <c r="Q172" i="2"/>
  <c r="AI157" i="2" a="1"/>
  <c r="AI157" i="2" s="1"/>
  <c r="AI129" i="2" a="1"/>
  <c r="AI129" i="2" s="1"/>
  <c r="AM128" i="2" a="1"/>
  <c r="AM128" i="2" s="1"/>
  <c r="Q106" i="2"/>
  <c r="AJ98" i="2" a="1"/>
  <c r="AJ98" i="2" s="1"/>
  <c r="AN94" i="2" a="1"/>
  <c r="AN94" i="2" s="1"/>
  <c r="Q92" i="2"/>
  <c r="AL78" i="2" a="1"/>
  <c r="AL78" i="2" s="1"/>
  <c r="AP125" i="2" a="1"/>
  <c r="AP125" i="2" s="1"/>
  <c r="AI98" i="2" a="1"/>
  <c r="AI98" i="2" s="1"/>
  <c r="Q45" i="2"/>
  <c r="Q219" i="2"/>
  <c r="AJ176" i="2" a="1"/>
  <c r="AJ176" i="2" s="1"/>
  <c r="O102" i="2"/>
  <c r="AN39" i="2" a="1"/>
  <c r="AN39" i="2" s="1"/>
  <c r="Q39" i="2"/>
  <c r="AI123" i="2" a="1"/>
  <c r="AI123" i="2" s="1"/>
  <c r="AG123" i="2" a="1"/>
  <c r="AG123" i="2" s="1"/>
  <c r="AP28" i="2" a="1"/>
  <c r="AP28" i="2" s="1"/>
  <c r="O28" i="2"/>
  <c r="AI28" i="2" a="1"/>
  <c r="AI28" i="2" s="1"/>
  <c r="P28" i="2"/>
  <c r="AJ28" i="2" a="1"/>
  <c r="AJ28" i="2" s="1"/>
  <c r="AL28" i="2" a="1"/>
  <c r="AL28" i="2" s="1"/>
  <c r="AO28" i="2" a="1"/>
  <c r="AO28" i="2" s="1"/>
  <c r="AL209" i="2" a="1"/>
  <c r="AL209" i="2" s="1"/>
  <c r="AM208" i="2" a="1"/>
  <c r="AM208" i="2" s="1"/>
  <c r="AJ164" i="2" a="1"/>
  <c r="AJ164" i="2" s="1"/>
  <c r="Y164" i="2"/>
  <c r="AG164" i="2" a="1"/>
  <c r="AG164" i="2" s="1"/>
  <c r="AL164" i="2" a="1"/>
  <c r="AL164" i="2" s="1"/>
  <c r="AM164" i="2" a="1"/>
  <c r="AM164" i="2" s="1"/>
  <c r="O145" i="2"/>
  <c r="AM145" i="2" a="1"/>
  <c r="AM145" i="2" s="1"/>
  <c r="AG137" i="2" a="1"/>
  <c r="AG137" i="2" s="1"/>
  <c r="P137" i="2"/>
  <c r="AN137" i="2" a="1"/>
  <c r="AN137" i="2" s="1"/>
  <c r="Q127" i="2"/>
  <c r="O90" i="2"/>
  <c r="P90" i="2"/>
  <c r="AJ90" i="2" a="1"/>
  <c r="AJ90" i="2" s="1"/>
  <c r="AN90" i="2" a="1"/>
  <c r="AN90" i="2" s="1"/>
  <c r="AO90" i="2" a="1"/>
  <c r="AO90" i="2" s="1"/>
  <c r="Y86" i="2"/>
  <c r="AI86" i="2" a="1"/>
  <c r="AI86" i="2" s="1"/>
  <c r="AO83" i="2" a="1"/>
  <c r="AO83" i="2" s="1"/>
  <c r="Q83" i="2"/>
  <c r="AI55" i="2" a="1"/>
  <c r="AI55" i="2" s="1"/>
  <c r="AO49" i="2" a="1"/>
  <c r="AO49" i="2" s="1"/>
  <c r="AI36" i="2" a="1"/>
  <c r="AI36" i="2" s="1"/>
  <c r="AM36" i="2" a="1"/>
  <c r="AM36" i="2" s="1"/>
  <c r="AP36" i="2" a="1"/>
  <c r="AP36" i="2" s="1"/>
  <c r="AL159" i="2" a="1"/>
  <c r="AL159" i="2" s="1"/>
  <c r="Q204" i="2"/>
  <c r="AN217" i="2" a="1"/>
  <c r="AN217" i="2" s="1"/>
  <c r="AM217" i="2" a="1"/>
  <c r="AM217" i="2" s="1"/>
  <c r="Q214" i="2"/>
  <c r="Q179" i="2"/>
  <c r="O175" i="2"/>
  <c r="AL175" i="2" a="1"/>
  <c r="AL175" i="2" s="1"/>
  <c r="Q170" i="2"/>
  <c r="AP148" i="2" a="1"/>
  <c r="AP148" i="2" s="1"/>
  <c r="AJ148" i="2" a="1"/>
  <c r="AJ148" i="2" s="1"/>
  <c r="O131" i="2"/>
  <c r="P131" i="2"/>
  <c r="Y199" i="2"/>
  <c r="Q215" i="2"/>
  <c r="AI194" i="2" a="1"/>
  <c r="AI194" i="2" s="1"/>
  <c r="AL194" i="2" a="1"/>
  <c r="AL194" i="2" s="1"/>
  <c r="Q181" i="2"/>
  <c r="AI175" i="2" a="1"/>
  <c r="AI175" i="2" s="1"/>
  <c r="AJ172" i="2" a="1"/>
  <c r="AJ172" i="2" s="1"/>
  <c r="Y172" i="2"/>
  <c r="AG172" i="2" a="1"/>
  <c r="AG172" i="2" s="1"/>
  <c r="AM172" i="2" a="1"/>
  <c r="AM172" i="2" s="1"/>
  <c r="AI163" i="2" a="1"/>
  <c r="AI163" i="2" s="1"/>
  <c r="P155" i="2"/>
  <c r="Y155" i="2"/>
  <c r="AI155" i="2" a="1"/>
  <c r="AI155" i="2" s="1"/>
  <c r="AL152" i="2" a="1"/>
  <c r="AL152" i="2" s="1"/>
  <c r="AP152" i="2" a="1"/>
  <c r="AP152" i="2" s="1"/>
  <c r="Q141" i="2"/>
  <c r="O134" i="2"/>
  <c r="AJ131" i="2" a="1"/>
  <c r="AJ131" i="2" s="1"/>
  <c r="AJ97" i="2" a="1"/>
  <c r="AJ97" i="2" s="1"/>
  <c r="AP97" i="2" a="1"/>
  <c r="AP97" i="2" s="1"/>
  <c r="P64" i="2"/>
  <c r="AL64" i="2" a="1"/>
  <c r="AL64" i="2" s="1"/>
  <c r="AO64" i="2" a="1"/>
  <c r="AO64" i="2" s="1"/>
  <c r="AG121" i="2" a="1"/>
  <c r="AG121" i="2" s="1"/>
  <c r="AN121" i="2" a="1"/>
  <c r="AN121" i="2" s="1"/>
  <c r="AP121" i="2" a="1"/>
  <c r="AP121" i="2" s="1"/>
  <c r="Y109" i="2"/>
  <c r="AN106" i="2" a="1"/>
  <c r="AN106" i="2" s="1"/>
  <c r="AO106" i="2" a="1"/>
  <c r="AO106" i="2" s="1"/>
  <c r="AJ206" i="2" a="1"/>
  <c r="AJ206" i="2" s="1"/>
  <c r="AN216" i="2" a="1"/>
  <c r="AN216" i="2" s="1"/>
  <c r="Q202" i="2"/>
  <c r="AO200" i="2" a="1"/>
  <c r="AO200" i="2" s="1"/>
  <c r="AP199" i="2" a="1"/>
  <c r="AP199" i="2" s="1"/>
  <c r="AP193" i="2" a="1"/>
  <c r="AP193" i="2" s="1"/>
  <c r="Q193" i="2"/>
  <c r="Q190" i="2"/>
  <c r="AJ173" i="2" a="1"/>
  <c r="AJ173" i="2" s="1"/>
  <c r="AG171" i="2" a="1"/>
  <c r="AG171" i="2" s="1"/>
  <c r="AP169" i="2" a="1"/>
  <c r="AP169" i="2" s="1"/>
  <c r="Q99" i="2"/>
  <c r="AI91" i="2" a="1"/>
  <c r="AI91" i="2" s="1"/>
  <c r="AO91" i="2" a="1"/>
  <c r="AO91" i="2" s="1"/>
  <c r="AI79" i="2" a="1"/>
  <c r="AI79" i="2" s="1"/>
  <c r="AP79" i="2" a="1"/>
  <c r="AP79" i="2" s="1"/>
  <c r="AJ63" i="2" a="1"/>
  <c r="AJ63" i="2" s="1"/>
  <c r="AN63" i="2" a="1"/>
  <c r="AN63" i="2" s="1"/>
  <c r="AO63" i="2" a="1"/>
  <c r="AO63" i="2" s="1"/>
  <c r="Q30" i="2"/>
  <c r="AG168" i="2" a="1"/>
  <c r="AG168" i="2" s="1"/>
  <c r="AO168" i="2" a="1"/>
  <c r="AO168" i="2" s="1"/>
  <c r="Q195" i="2"/>
  <c r="Q216" i="2"/>
  <c r="AI215" i="2" a="1"/>
  <c r="AI215" i="2" s="1"/>
  <c r="Y215" i="2"/>
  <c r="AP191" i="2" a="1"/>
  <c r="AP191" i="2" s="1"/>
  <c r="O176" i="2"/>
  <c r="AP167" i="2" a="1"/>
  <c r="AP167" i="2" s="1"/>
  <c r="AO167" i="2" a="1"/>
  <c r="AO167" i="2" s="1"/>
  <c r="AG165" i="2" a="1"/>
  <c r="AG165" i="2" s="1"/>
  <c r="AO165" i="2" a="1"/>
  <c r="AO165" i="2" s="1"/>
  <c r="AP159" i="2" a="1"/>
  <c r="AP159" i="2" s="1"/>
  <c r="O135" i="2"/>
  <c r="AJ135" i="2" a="1"/>
  <c r="AJ135" i="2" s="1"/>
  <c r="AN135" i="2" a="1"/>
  <c r="AN135" i="2" s="1"/>
  <c r="Q123" i="2"/>
  <c r="Y118" i="2"/>
  <c r="AG118" i="2" a="1"/>
  <c r="AG118" i="2" s="1"/>
  <c r="AM118" i="2" a="1"/>
  <c r="AM118" i="2" s="1"/>
  <c r="AN118" i="2" a="1"/>
  <c r="AN118" i="2" s="1"/>
  <c r="Q110" i="2"/>
  <c r="Y108" i="2"/>
  <c r="AI108" i="2" a="1"/>
  <c r="AI108" i="2" s="1"/>
  <c r="AN108" i="2" a="1"/>
  <c r="AN108" i="2" s="1"/>
  <c r="AO108" i="2" a="1"/>
  <c r="AO108" i="2" s="1"/>
  <c r="AP90" i="2" a="1"/>
  <c r="AP90" i="2" s="1"/>
  <c r="AJ76" i="2" a="1"/>
  <c r="AJ76" i="2" s="1"/>
  <c r="AG76" i="2" a="1"/>
  <c r="AG76" i="2" s="1"/>
  <c r="Q73" i="2"/>
  <c r="O46" i="2"/>
  <c r="AO46" i="2" a="1"/>
  <c r="AO46" i="2" s="1"/>
  <c r="AI46" i="2" a="1"/>
  <c r="AI46" i="2" s="1"/>
  <c r="AI43" i="2" a="1"/>
  <c r="AI43" i="2" s="1"/>
  <c r="AM43" i="2" a="1"/>
  <c r="AM43" i="2" s="1"/>
  <c r="Q38" i="2"/>
  <c r="AG199" i="2" a="1"/>
  <c r="AG199" i="2" s="1"/>
  <c r="O199" i="2"/>
  <c r="AL199" i="2" a="1"/>
  <c r="AL199" i="2" s="1"/>
  <c r="P75" i="2"/>
  <c r="AN75" i="2" a="1"/>
  <c r="AN75" i="2" s="1"/>
  <c r="AO75" i="2" a="1"/>
  <c r="AO75" i="2" s="1"/>
  <c r="AL44" i="2" a="1"/>
  <c r="AL44" i="2" s="1"/>
  <c r="AI44" i="2" a="1"/>
  <c r="AI44" i="2" s="1"/>
  <c r="Q218" i="2"/>
  <c r="P211" i="2"/>
  <c r="Y211" i="2"/>
  <c r="AG211" i="2" a="1"/>
  <c r="AG211" i="2" s="1"/>
  <c r="AP209" i="2" a="1"/>
  <c r="AP209" i="2" s="1"/>
  <c r="Q209" i="2"/>
  <c r="Q206" i="2"/>
  <c r="AJ198" i="2" a="1"/>
  <c r="AJ198" i="2" s="1"/>
  <c r="Q196" i="2"/>
  <c r="AN188" i="2" a="1"/>
  <c r="AN188" i="2" s="1"/>
  <c r="Q188" i="2"/>
  <c r="AO169" i="2" a="1"/>
  <c r="AO169" i="2" s="1"/>
  <c r="AJ169" i="2" a="1"/>
  <c r="AJ169" i="2" s="1"/>
  <c r="O169" i="2"/>
  <c r="AL169" i="2" a="1"/>
  <c r="AL169" i="2" s="1"/>
  <c r="AN164" i="2" a="1"/>
  <c r="AN164" i="2" s="1"/>
  <c r="AJ159" i="2" a="1"/>
  <c r="AJ159" i="2" s="1"/>
  <c r="Q158" i="2"/>
  <c r="P154" i="2"/>
  <c r="AL154" i="2" a="1"/>
  <c r="AL154" i="2" s="1"/>
  <c r="AM154" i="2" a="1"/>
  <c r="AM154" i="2" s="1"/>
  <c r="AO137" i="2" a="1"/>
  <c r="AO137" i="2" s="1"/>
  <c r="AI133" i="2" a="1"/>
  <c r="AI133" i="2" s="1"/>
  <c r="AJ123" i="2" a="1"/>
  <c r="AJ123" i="2" s="1"/>
  <c r="AO119" i="2" a="1"/>
  <c r="AO119" i="2" s="1"/>
  <c r="AL90" i="2" a="1"/>
  <c r="AL90" i="2" s="1"/>
  <c r="Q89" i="2"/>
  <c r="Y78" i="2"/>
  <c r="P78" i="2"/>
  <c r="AN78" i="2" a="1"/>
  <c r="AN78" i="2" s="1"/>
  <c r="AI71" i="2" a="1"/>
  <c r="AI71" i="2" s="1"/>
  <c r="Q60" i="2"/>
  <c r="AJ44" i="2" a="1"/>
  <c r="AJ44" i="2" s="1"/>
  <c r="Y38" i="2"/>
  <c r="AG38" i="2" a="1"/>
  <c r="AG38" i="2" s="1"/>
  <c r="AM38" i="2" a="1"/>
  <c r="AM38" i="2" s="1"/>
  <c r="Q51" i="2"/>
  <c r="Q46" i="2"/>
  <c r="AL34" i="2" a="1"/>
  <c r="AL34" i="2" s="1"/>
  <c r="Q194" i="2"/>
  <c r="AN187" i="2" a="1"/>
  <c r="AN187" i="2" s="1"/>
  <c r="AN162" i="2" a="1"/>
  <c r="AN162" i="2" s="1"/>
  <c r="Q151" i="2"/>
  <c r="Q150" i="2"/>
  <c r="AJ126" i="2" a="1"/>
  <c r="AJ126" i="2" s="1"/>
  <c r="Y126" i="2"/>
  <c r="Q126" i="2"/>
  <c r="AO114" i="2" a="1"/>
  <c r="AO114" i="2" s="1"/>
  <c r="AP87" i="2" a="1"/>
  <c r="AP87" i="2" s="1"/>
  <c r="AN57" i="2" a="1"/>
  <c r="AN57" i="2" s="1"/>
  <c r="AN48" i="2" a="1"/>
  <c r="AN48" i="2" s="1"/>
  <c r="Q48" i="2"/>
  <c r="AP45" i="2" a="1"/>
  <c r="AP45" i="2" s="1"/>
  <c r="AL37" i="2" a="1"/>
  <c r="AL37" i="2" s="1"/>
  <c r="Q37" i="2"/>
  <c r="AL27" i="2" a="1"/>
  <c r="AL27" i="2" s="1"/>
  <c r="P27" i="2"/>
  <c r="AO22" i="2" a="1"/>
  <c r="AO22" i="2" s="1"/>
  <c r="AI57" i="2" a="1"/>
  <c r="AI57" i="2" s="1"/>
  <c r="AO45" i="2" a="1"/>
  <c r="AO45" i="2" s="1"/>
  <c r="P45" i="2"/>
  <c r="AJ27" i="2" a="1"/>
  <c r="AJ27" i="2" s="1"/>
  <c r="O27" i="2"/>
  <c r="AN22" i="2" a="1"/>
  <c r="AN22" i="2" s="1"/>
  <c r="Q186" i="2"/>
  <c r="Q185" i="2"/>
  <c r="Q164" i="2"/>
  <c r="Q159" i="2"/>
  <c r="Q154" i="2"/>
  <c r="Q145" i="2"/>
  <c r="Q119" i="2"/>
  <c r="Q104" i="2"/>
  <c r="Q68" i="2"/>
  <c r="O34" i="2"/>
  <c r="AN209" i="2" a="1"/>
  <c r="AN209" i="2" s="1"/>
  <c r="O209" i="2"/>
  <c r="Q203" i="2"/>
  <c r="AN200" i="2" a="1"/>
  <c r="AN200" i="2" s="1"/>
  <c r="AI167" i="2" a="1"/>
  <c r="AI167" i="2" s="1"/>
  <c r="AJ166" i="2" a="1"/>
  <c r="AJ166" i="2" s="1"/>
  <c r="AI166" i="2" a="1"/>
  <c r="AI166" i="2" s="1"/>
  <c r="AN166" i="2" a="1"/>
  <c r="AN166" i="2" s="1"/>
  <c r="AJ150" i="2" a="1"/>
  <c r="AJ150" i="2" s="1"/>
  <c r="AI150" i="2" a="1"/>
  <c r="AI150" i="2" s="1"/>
  <c r="AN150" i="2" a="1"/>
  <c r="AN150" i="2" s="1"/>
  <c r="Q142" i="2"/>
  <c r="AN141" i="2" a="1"/>
  <c r="AN141" i="2" s="1"/>
  <c r="AG141" i="2" a="1"/>
  <c r="AG141" i="2" s="1"/>
  <c r="AO136" i="2" a="1"/>
  <c r="AO136" i="2" s="1"/>
  <c r="AO217" i="2" a="1"/>
  <c r="AO217" i="2" s="1"/>
  <c r="Q211" i="2"/>
  <c r="AG210" i="2" a="1"/>
  <c r="AG210" i="2" s="1"/>
  <c r="P203" i="2"/>
  <c r="AN203" i="2" a="1"/>
  <c r="AN203" i="2" s="1"/>
  <c r="AG201" i="2" a="1"/>
  <c r="AG201" i="2" s="1"/>
  <c r="Y201" i="2"/>
  <c r="AM177" i="2" a="1"/>
  <c r="AM177" i="2" s="1"/>
  <c r="P177" i="2"/>
  <c r="AJ177" i="2" a="1"/>
  <c r="AJ177" i="2" s="1"/>
  <c r="AL177" i="2" a="1"/>
  <c r="AL177" i="2" s="1"/>
  <c r="AN177" i="2" a="1"/>
  <c r="AN177" i="2" s="1"/>
  <c r="Y177" i="2"/>
  <c r="AG177" i="2" a="1"/>
  <c r="AG177" i="2" s="1"/>
  <c r="Q155" i="2"/>
  <c r="AI142" i="2" a="1"/>
  <c r="AI142" i="2" s="1"/>
  <c r="AJ142" i="2" a="1"/>
  <c r="AJ142" i="2" s="1"/>
  <c r="AL142" i="2" a="1"/>
  <c r="AL142" i="2" s="1"/>
  <c r="AO142" i="2" a="1"/>
  <c r="AO142" i="2" s="1"/>
  <c r="O142" i="2"/>
  <c r="AP142" i="2" a="1"/>
  <c r="AP142" i="2" s="1"/>
  <c r="O127" i="2"/>
  <c r="AJ127" i="2" a="1"/>
  <c r="AJ127" i="2" s="1"/>
  <c r="AN127" i="2" a="1"/>
  <c r="AN127" i="2" s="1"/>
  <c r="P127" i="2"/>
  <c r="AO127" i="2" a="1"/>
  <c r="AO127" i="2" s="1"/>
  <c r="AG115" i="2" a="1"/>
  <c r="AG115" i="2" s="1"/>
  <c r="AM115" i="2" a="1"/>
  <c r="AM115" i="2" s="1"/>
  <c r="P103" i="2"/>
  <c r="AL103" i="2" a="1"/>
  <c r="AL103" i="2" s="1"/>
  <c r="AM103" i="2" a="1"/>
  <c r="AM103" i="2" s="1"/>
  <c r="AN103" i="2" a="1"/>
  <c r="AN103" i="2" s="1"/>
  <c r="AO103" i="2" a="1"/>
  <c r="AO103" i="2" s="1"/>
  <c r="AI103" i="2" a="1"/>
  <c r="AI103" i="2" s="1"/>
  <c r="O103" i="2"/>
  <c r="AJ103" i="2" a="1"/>
  <c r="AJ103" i="2" s="1"/>
  <c r="O218" i="2"/>
  <c r="AN218" i="2" a="1"/>
  <c r="AN218" i="2" s="1"/>
  <c r="AI218" i="2" a="1"/>
  <c r="AI218" i="2" s="1"/>
  <c r="P217" i="2"/>
  <c r="AP217" i="2" a="1"/>
  <c r="AP217" i="2" s="1"/>
  <c r="P201" i="2"/>
  <c r="P195" i="2"/>
  <c r="Y195" i="2"/>
  <c r="AG195" i="2" a="1"/>
  <c r="AG195" i="2" s="1"/>
  <c r="Y193" i="2"/>
  <c r="P193" i="2"/>
  <c r="AL193" i="2" a="1"/>
  <c r="AL193" i="2" s="1"/>
  <c r="AM193" i="2" a="1"/>
  <c r="AM193" i="2" s="1"/>
  <c r="AN193" i="2" a="1"/>
  <c r="AN193" i="2" s="1"/>
  <c r="AP147" i="2" a="1"/>
  <c r="AP147" i="2" s="1"/>
  <c r="P147" i="2"/>
  <c r="AJ136" i="2" a="1"/>
  <c r="AJ136" i="2" s="1"/>
  <c r="O136" i="2"/>
  <c r="Y136" i="2"/>
  <c r="AG136" i="2" a="1"/>
  <c r="AG136" i="2" s="1"/>
  <c r="P136" i="2"/>
  <c r="AN136" i="2" a="1"/>
  <c r="AN136" i="2" s="1"/>
  <c r="P209" i="2"/>
  <c r="Y209" i="2"/>
  <c r="AG209" i="2" a="1"/>
  <c r="AG209" i="2" s="1"/>
  <c r="O201" i="2"/>
  <c r="AM194" i="2" a="1"/>
  <c r="AM194" i="2" s="1"/>
  <c r="AM192" i="2" a="1"/>
  <c r="AM192" i="2" s="1"/>
  <c r="Q187" i="2"/>
  <c r="AG176" i="2" a="1"/>
  <c r="AG176" i="2" s="1"/>
  <c r="P176" i="2"/>
  <c r="AL176" i="2" a="1"/>
  <c r="AL176" i="2" s="1"/>
  <c r="AN176" i="2" a="1"/>
  <c r="AN176" i="2" s="1"/>
  <c r="AO176" i="2" a="1"/>
  <c r="AO176" i="2" s="1"/>
  <c r="Y176" i="2"/>
  <c r="AI176" i="2" a="1"/>
  <c r="AI176" i="2" s="1"/>
  <c r="Q163" i="2"/>
  <c r="Q112" i="2"/>
  <c r="P107" i="2"/>
  <c r="AN107" i="2" a="1"/>
  <c r="AN107" i="2" s="1"/>
  <c r="AO107" i="2" a="1"/>
  <c r="AO107" i="2" s="1"/>
  <c r="AI107" i="2" a="1"/>
  <c r="AI107" i="2" s="1"/>
  <c r="AJ107" i="2" a="1"/>
  <c r="AJ107" i="2" s="1"/>
  <c r="AO182" i="2" a="1"/>
  <c r="AO182" i="2" s="1"/>
  <c r="AI182" i="2" a="1"/>
  <c r="AI182" i="2" s="1"/>
  <c r="Q180" i="2"/>
  <c r="Q171" i="2"/>
  <c r="Y143" i="2"/>
  <c r="AN143" i="2" a="1"/>
  <c r="AN143" i="2" s="1"/>
  <c r="Q130" i="2"/>
  <c r="Y120" i="2"/>
  <c r="AN120" i="2" a="1"/>
  <c r="AN120" i="2" s="1"/>
  <c r="O120" i="2"/>
  <c r="AL217" i="2" a="1"/>
  <c r="AL217" i="2" s="1"/>
  <c r="AG218" i="2" a="1"/>
  <c r="AG218" i="2" s="1"/>
  <c r="Y218" i="2"/>
  <c r="AJ217" i="2" a="1"/>
  <c r="AJ217" i="2" s="1"/>
  <c r="O214" i="2"/>
  <c r="AJ214" i="2" a="1"/>
  <c r="AJ214" i="2" s="1"/>
  <c r="O190" i="2"/>
  <c r="AN190" i="2" a="1"/>
  <c r="AN190" i="2" s="1"/>
  <c r="AO190" i="2" a="1"/>
  <c r="AO190" i="2" s="1"/>
  <c r="AI190" i="2" a="1"/>
  <c r="AI190" i="2" s="1"/>
  <c r="AI217" i="2" a="1"/>
  <c r="AI217" i="2" s="1"/>
  <c r="AM216" i="2" a="1"/>
  <c r="AM216" i="2" s="1"/>
  <c r="O210" i="2"/>
  <c r="AP210" i="2" a="1"/>
  <c r="AP210" i="2" s="1"/>
  <c r="AL208" i="2" a="1"/>
  <c r="AL208" i="2" s="1"/>
  <c r="AP207" i="2" a="1"/>
  <c r="AP207" i="2" s="1"/>
  <c r="AO206" i="2" a="1"/>
  <c r="AO206" i="2" s="1"/>
  <c r="AG197" i="2" a="1"/>
  <c r="AG197" i="2" s="1"/>
  <c r="AJ197" i="2" a="1"/>
  <c r="AJ197" i="2" s="1"/>
  <c r="AJ190" i="2" a="1"/>
  <c r="AJ190" i="2" s="1"/>
  <c r="AG189" i="2" a="1"/>
  <c r="AG189" i="2" s="1"/>
  <c r="AJ189" i="2" a="1"/>
  <c r="AJ189" i="2" s="1"/>
  <c r="O186" i="2"/>
  <c r="AL186" i="2" a="1"/>
  <c r="AL186" i="2" s="1"/>
  <c r="AM186" i="2" a="1"/>
  <c r="AM186" i="2" s="1"/>
  <c r="AI183" i="2" a="1"/>
  <c r="AI183" i="2" s="1"/>
  <c r="AN183" i="2" a="1"/>
  <c r="AN183" i="2" s="1"/>
  <c r="O166" i="2"/>
  <c r="Q162" i="2"/>
  <c r="O150" i="2"/>
  <c r="AN142" i="2" a="1"/>
  <c r="AN142" i="2" s="1"/>
  <c r="AG217" i="2" a="1"/>
  <c r="AG217" i="2" s="1"/>
  <c r="Y217" i="2"/>
  <c r="AN212" i="2" a="1"/>
  <c r="AN212" i="2" s="1"/>
  <c r="Q212" i="2"/>
  <c r="AM201" i="2" a="1"/>
  <c r="AM201" i="2" s="1"/>
  <c r="AN201" i="2" a="1"/>
  <c r="AN201" i="2" s="1"/>
  <c r="AJ194" i="2" a="1"/>
  <c r="AJ194" i="2" s="1"/>
  <c r="O194" i="2"/>
  <c r="P194" i="2"/>
  <c r="Y194" i="2"/>
  <c r="AG194" i="2" a="1"/>
  <c r="AG194" i="2" s="1"/>
  <c r="AN194" i="2" a="1"/>
  <c r="AN194" i="2" s="1"/>
  <c r="O185" i="2"/>
  <c r="AL185" i="2" a="1"/>
  <c r="AL185" i="2" s="1"/>
  <c r="AN185" i="2" a="1"/>
  <c r="AN185" i="2" s="1"/>
  <c r="O184" i="2"/>
  <c r="AL184" i="2" a="1"/>
  <c r="AL184" i="2" s="1"/>
  <c r="AP111" i="2" a="1"/>
  <c r="AP111" i="2" s="1"/>
  <c r="P111" i="2"/>
  <c r="Y111" i="2"/>
  <c r="AG111" i="2" a="1"/>
  <c r="AG111" i="2" s="1"/>
  <c r="AJ111" i="2" a="1"/>
  <c r="AJ111" i="2" s="1"/>
  <c r="AN111" i="2" a="1"/>
  <c r="AN111" i="2" s="1"/>
  <c r="AI99" i="2" a="1"/>
  <c r="AI99" i="2" s="1"/>
  <c r="AO99" i="2" a="1"/>
  <c r="AO99" i="2" s="1"/>
  <c r="O99" i="2"/>
  <c r="Y196" i="2"/>
  <c r="AI196" i="2" a="1"/>
  <c r="AI196" i="2" s="1"/>
  <c r="AN174" i="2" a="1"/>
  <c r="AN174" i="2" s="1"/>
  <c r="AI174" i="2" a="1"/>
  <c r="AI174" i="2" s="1"/>
  <c r="O167" i="2"/>
  <c r="AJ167" i="2" a="1"/>
  <c r="AJ167" i="2" s="1"/>
  <c r="AL167" i="2" a="1"/>
  <c r="AL167" i="2" s="1"/>
  <c r="P167" i="2"/>
  <c r="AN167" i="2" a="1"/>
  <c r="AN167" i="2" s="1"/>
  <c r="AJ151" i="2" a="1"/>
  <c r="AJ151" i="2" s="1"/>
  <c r="AI151" i="2" a="1"/>
  <c r="AI151" i="2" s="1"/>
  <c r="P110" i="2"/>
  <c r="AN110" i="2" a="1"/>
  <c r="AN110" i="2" s="1"/>
  <c r="AO110" i="2" a="1"/>
  <c r="AO110" i="2" s="1"/>
  <c r="AJ59" i="2" a="1"/>
  <c r="AJ59" i="2" s="1"/>
  <c r="O59" i="2"/>
  <c r="AL46" i="2" a="1"/>
  <c r="AL46" i="2" s="1"/>
  <c r="AG37" i="2" a="1"/>
  <c r="AG37" i="2" s="1"/>
  <c r="Y37" i="2"/>
  <c r="O37" i="2"/>
  <c r="AJ36" i="2" a="1"/>
  <c r="AJ36" i="2" s="1"/>
  <c r="P36" i="2"/>
  <c r="AP26" i="2" a="1"/>
  <c r="AP26" i="2" s="1"/>
  <c r="AP145" i="2" a="1"/>
  <c r="AP145" i="2" s="1"/>
  <c r="P129" i="2"/>
  <c r="AL128" i="2" a="1"/>
  <c r="AL128" i="2" s="1"/>
  <c r="AM123" i="2" a="1"/>
  <c r="AM123" i="2" s="1"/>
  <c r="AL105" i="2" a="1"/>
  <c r="AL105" i="2" s="1"/>
  <c r="AN101" i="2" a="1"/>
  <c r="AN101" i="2" s="1"/>
  <c r="P101" i="2"/>
  <c r="AG86" i="2" a="1"/>
  <c r="AG86" i="2" s="1"/>
  <c r="AO79" i="2" a="1"/>
  <c r="AO79" i="2" s="1"/>
  <c r="AI59" i="2" a="1"/>
  <c r="AI59" i="2" s="1"/>
  <c r="AP52" i="2" a="1"/>
  <c r="AP52" i="2" s="1"/>
  <c r="AM48" i="2" a="1"/>
  <c r="AM48" i="2" s="1"/>
  <c r="AJ46" i="2" a="1"/>
  <c r="AJ46" i="2" s="1"/>
  <c r="AN44" i="2" a="1"/>
  <c r="AN44" i="2" s="1"/>
  <c r="AI41" i="2" a="1"/>
  <c r="AI41" i="2" s="1"/>
  <c r="AP37" i="2" a="1"/>
  <c r="AP37" i="2" s="1"/>
  <c r="AG36" i="2" a="1"/>
  <c r="AG36" i="2" s="1"/>
  <c r="Y36" i="2"/>
  <c r="O36" i="2"/>
  <c r="AN28" i="2" a="1"/>
  <c r="AN28" i="2" s="1"/>
  <c r="AO26" i="2" a="1"/>
  <c r="AO26" i="2" s="1"/>
  <c r="AN145" i="2" a="1"/>
  <c r="AN145" i="2" s="1"/>
  <c r="AM137" i="2" a="1"/>
  <c r="AM137" i="2" s="1"/>
  <c r="AP129" i="2" a="1"/>
  <c r="AP129" i="2" s="1"/>
  <c r="AI128" i="2" a="1"/>
  <c r="AI128" i="2" s="1"/>
  <c r="AL101" i="2" a="1"/>
  <c r="AL101" i="2" s="1"/>
  <c r="AN95" i="2" a="1"/>
  <c r="AN95" i="2" s="1"/>
  <c r="AP94" i="2" a="1"/>
  <c r="AP94" i="2" s="1"/>
  <c r="AN79" i="2" a="1"/>
  <c r="AN79" i="2" s="1"/>
  <c r="AJ67" i="2" a="1"/>
  <c r="AJ67" i="2" s="1"/>
  <c r="AO52" i="2" a="1"/>
  <c r="AO52" i="2" s="1"/>
  <c r="AM44" i="2" a="1"/>
  <c r="AM44" i="2" s="1"/>
  <c r="P44" i="2"/>
  <c r="AO37" i="2" a="1"/>
  <c r="AO37" i="2" s="1"/>
  <c r="AN29" i="2" a="1"/>
  <c r="AN29" i="2" s="1"/>
  <c r="AM28" i="2" a="1"/>
  <c r="AM28" i="2" s="1"/>
  <c r="AN26" i="2" a="1"/>
  <c r="AN26" i="2" s="1"/>
  <c r="P26" i="2"/>
  <c r="O43" i="2"/>
  <c r="P35" i="2"/>
  <c r="AM29" i="2" a="1"/>
  <c r="AM29" i="2" s="1"/>
  <c r="O29" i="2"/>
  <c r="AL26" i="2" a="1"/>
  <c r="AL26" i="2" s="1"/>
  <c r="O26" i="2"/>
  <c r="AM94" i="2" a="1"/>
  <c r="AM94" i="2" s="1"/>
  <c r="P94" i="2"/>
  <c r="AN92" i="2" a="1"/>
  <c r="AN92" i="2" s="1"/>
  <c r="P92" i="2"/>
  <c r="AJ79" i="2" a="1"/>
  <c r="AJ79" i="2" s="1"/>
  <c r="P79" i="2"/>
  <c r="AN53" i="2" a="1"/>
  <c r="AN53" i="2" s="1"/>
  <c r="AM52" i="2" a="1"/>
  <c r="AM52" i="2" s="1"/>
  <c r="AJ29" i="2" a="1"/>
  <c r="AJ29" i="2" s="1"/>
  <c r="AJ26" i="2" a="1"/>
  <c r="AJ26" i="2" s="1"/>
  <c r="AI188" i="2" a="1"/>
  <c r="AI188" i="2" s="1"/>
  <c r="AO175" i="2" a="1"/>
  <c r="AO175" i="2" s="1"/>
  <c r="AM170" i="2" a="1"/>
  <c r="AM170" i="2" s="1"/>
  <c r="AN165" i="2" a="1"/>
  <c r="AN165" i="2" s="1"/>
  <c r="AJ152" i="2" a="1"/>
  <c r="AJ152" i="2" s="1"/>
  <c r="AI149" i="2" a="1"/>
  <c r="AI149" i="2" s="1"/>
  <c r="AI145" i="2" a="1"/>
  <c r="AI145" i="2" s="1"/>
  <c r="AN140" i="2" a="1"/>
  <c r="AN140" i="2" s="1"/>
  <c r="AI137" i="2" a="1"/>
  <c r="AI137" i="2" s="1"/>
  <c r="Q137" i="2"/>
  <c r="AM121" i="2" a="1"/>
  <c r="AM121" i="2" s="1"/>
  <c r="AP116" i="2" a="1"/>
  <c r="AP116" i="2" s="1"/>
  <c r="AJ106" i="2" a="1"/>
  <c r="AJ106" i="2" s="1"/>
  <c r="AL102" i="2" a="1"/>
  <c r="AL102" i="2" s="1"/>
  <c r="AN100" i="2" a="1"/>
  <c r="AN100" i="2" s="1"/>
  <c r="O100" i="2"/>
  <c r="AL97" i="2" a="1"/>
  <c r="AL97" i="2" s="1"/>
  <c r="AJ95" i="2" a="1"/>
  <c r="AJ95" i="2" s="1"/>
  <c r="P95" i="2"/>
  <c r="AL94" i="2" a="1"/>
  <c r="AL94" i="2" s="1"/>
  <c r="O94" i="2"/>
  <c r="AL92" i="2" a="1"/>
  <c r="AL92" i="2" s="1"/>
  <c r="O92" i="2"/>
  <c r="AM87" i="2" a="1"/>
  <c r="AM87" i="2" s="1"/>
  <c r="AN86" i="2" a="1"/>
  <c r="AN86" i="2" s="1"/>
  <c r="AG79" i="2" a="1"/>
  <c r="AG79" i="2" s="1"/>
  <c r="Y79" i="2"/>
  <c r="O79" i="2"/>
  <c r="Q77" i="2"/>
  <c r="AM75" i="2" a="1"/>
  <c r="AM75" i="2" s="1"/>
  <c r="AP71" i="2" a="1"/>
  <c r="AP71" i="2" s="1"/>
  <c r="AJ66" i="2" a="1"/>
  <c r="AJ66" i="2" s="1"/>
  <c r="AJ64" i="2" a="1"/>
  <c r="AJ64" i="2" s="1"/>
  <c r="Q61" i="2"/>
  <c r="AJ60" i="2" a="1"/>
  <c r="AJ60" i="2" s="1"/>
  <c r="AG57" i="2" a="1"/>
  <c r="AG57" i="2" s="1"/>
  <c r="AM53" i="2" a="1"/>
  <c r="AM53" i="2" s="1"/>
  <c r="AL52" i="2" a="1"/>
  <c r="AL52" i="2" s="1"/>
  <c r="O52" i="2"/>
  <c r="AI180" i="2" a="1"/>
  <c r="AI180" i="2" s="1"/>
  <c r="AN175" i="2" a="1"/>
  <c r="AN175" i="2" s="1"/>
  <c r="P175" i="2"/>
  <c r="AN172" i="2" a="1"/>
  <c r="AN172" i="2" s="1"/>
  <c r="AL170" i="2" a="1"/>
  <c r="AL170" i="2" s="1"/>
  <c r="AI169" i="2" a="1"/>
  <c r="AI169" i="2" s="1"/>
  <c r="P169" i="2"/>
  <c r="AP160" i="2" a="1"/>
  <c r="AP160" i="2" s="1"/>
  <c r="AP153" i="2" a="1"/>
  <c r="AP153" i="2" s="1"/>
  <c r="AI152" i="2" a="1"/>
  <c r="AI152" i="2" s="1"/>
  <c r="Y152" i="2"/>
  <c r="AG145" i="2" a="1"/>
  <c r="AG145" i="2" s="1"/>
  <c r="Y145" i="2"/>
  <c r="AG130" i="2" a="1"/>
  <c r="AG130" i="2" s="1"/>
  <c r="Y130" i="2"/>
  <c r="O130" i="2"/>
  <c r="AP128" i="2" a="1"/>
  <c r="AP128" i="2" s="1"/>
  <c r="AO124" i="2" a="1"/>
  <c r="AO124" i="2" s="1"/>
  <c r="AO116" i="2" a="1"/>
  <c r="AO116" i="2" s="1"/>
  <c r="P116" i="2"/>
  <c r="Q111" i="2"/>
  <c r="AI106" i="2" a="1"/>
  <c r="AI106" i="2" s="1"/>
  <c r="AJ100" i="2" a="1"/>
  <c r="AJ100" i="2" s="1"/>
  <c r="AN98" i="2" a="1"/>
  <c r="AN98" i="2" s="1"/>
  <c r="AG95" i="2" a="1"/>
  <c r="AG95" i="2" s="1"/>
  <c r="Y95" i="2"/>
  <c r="O95" i="2"/>
  <c r="AG94" i="2" a="1"/>
  <c r="AG94" i="2" s="1"/>
  <c r="AI92" i="2" a="1"/>
  <c r="AI92" i="2" s="1"/>
  <c r="AL87" i="2" a="1"/>
  <c r="AL87" i="2" s="1"/>
  <c r="P87" i="2"/>
  <c r="AM86" i="2" a="1"/>
  <c r="AM86" i="2" s="1"/>
  <c r="AI77" i="2" a="1"/>
  <c r="AI77" i="2" s="1"/>
  <c r="Y77" i="2"/>
  <c r="AI75" i="2" a="1"/>
  <c r="AI75" i="2" s="1"/>
  <c r="O75" i="2"/>
  <c r="AP68" i="2" a="1"/>
  <c r="AP68" i="2" s="1"/>
  <c r="AI66" i="2" a="1"/>
  <c r="AI66" i="2" s="1"/>
  <c r="AI64" i="2" a="1"/>
  <c r="AI64" i="2" s="1"/>
  <c r="O64" i="2"/>
  <c r="O61" i="2"/>
  <c r="AI53" i="2" a="1"/>
  <c r="AI53" i="2" s="1"/>
  <c r="AJ52" i="2" a="1"/>
  <c r="AJ52" i="2" s="1"/>
  <c r="Q52" i="2"/>
  <c r="AG180" i="2" a="1"/>
  <c r="AG180" i="2" s="1"/>
  <c r="AN128" i="2" a="1"/>
  <c r="AN128" i="2" s="1"/>
  <c r="Q95" i="2"/>
  <c r="Q93" i="2"/>
  <c r="AN89" i="2" a="1"/>
  <c r="AN89" i="2" s="1"/>
  <c r="AG87" i="2" a="1"/>
  <c r="AG87" i="2" s="1"/>
  <c r="Y87" i="2"/>
  <c r="AL86" i="2" a="1"/>
  <c r="AL86" i="2" s="1"/>
  <c r="O86" i="2"/>
  <c r="AG53" i="2" a="1"/>
  <c r="AG53" i="2" s="1"/>
  <c r="Y53" i="2"/>
  <c r="AI52" i="2" a="1"/>
  <c r="AI52" i="2" s="1"/>
  <c r="AP42" i="2" a="1"/>
  <c r="AP42" i="2" s="1"/>
  <c r="AI37" i="2" a="1"/>
  <c r="AI37" i="2" s="1"/>
  <c r="AL36" i="2" a="1"/>
  <c r="AL36" i="2" s="1"/>
  <c r="AI25" i="2" a="1"/>
  <c r="AI25" i="2" s="1"/>
  <c r="AN220" i="2" a="1"/>
  <c r="AN220" i="2" s="1"/>
  <c r="AN214" i="2" a="1"/>
  <c r="AN214" i="2" s="1"/>
  <c r="AJ209" i="2" a="1"/>
  <c r="AJ209" i="2" s="1"/>
  <c r="AP208" i="2" a="1"/>
  <c r="AP208" i="2" s="1"/>
  <c r="AI208" i="2" a="1"/>
  <c r="AI208" i="2" s="1"/>
  <c r="P208" i="2"/>
  <c r="AL207" i="2" a="1"/>
  <c r="AL207" i="2" s="1"/>
  <c r="P207" i="2"/>
  <c r="AI206" i="2" a="1"/>
  <c r="AI206" i="2" s="1"/>
  <c r="AL202" i="2" a="1"/>
  <c r="AL202" i="2" s="1"/>
  <c r="AL200" i="2" a="1"/>
  <c r="AL200" i="2" s="1"/>
  <c r="AO199" i="2" a="1"/>
  <c r="AO199" i="2" s="1"/>
  <c r="AO198" i="2" a="1"/>
  <c r="AO198" i="2" s="1"/>
  <c r="AI186" i="2" a="1"/>
  <c r="AI186" i="2" s="1"/>
  <c r="AP185" i="2" a="1"/>
  <c r="AP185" i="2" s="1"/>
  <c r="AG185" i="2" a="1"/>
  <c r="AG185" i="2" s="1"/>
  <c r="Y185" i="2"/>
  <c r="AO178" i="2" a="1"/>
  <c r="AO178" i="2" s="1"/>
  <c r="AG178" i="2" a="1"/>
  <c r="AG178" i="2" s="1"/>
  <c r="Y178" i="2"/>
  <c r="Q178" i="2"/>
  <c r="AJ168" i="2" a="1"/>
  <c r="AJ168" i="2" s="1"/>
  <c r="Q168" i="2"/>
  <c r="AP162" i="2" a="1"/>
  <c r="AP162" i="2" s="1"/>
  <c r="P162" i="2"/>
  <c r="AM161" i="2" a="1"/>
  <c r="AM161" i="2" s="1"/>
  <c r="AN160" i="2" a="1"/>
  <c r="AN160" i="2" s="1"/>
  <c r="P160" i="2"/>
  <c r="O159" i="2"/>
  <c r="P159" i="2"/>
  <c r="AN159" i="2" a="1"/>
  <c r="AN159" i="2" s="1"/>
  <c r="AN156" i="2" a="1"/>
  <c r="AN156" i="2" s="1"/>
  <c r="AJ153" i="2" a="1"/>
  <c r="AJ153" i="2" s="1"/>
  <c r="AP151" i="2" a="1"/>
  <c r="AP151" i="2" s="1"/>
  <c r="AG147" i="2" a="1"/>
  <c r="AG147" i="2" s="1"/>
  <c r="AL147" i="2" a="1"/>
  <c r="AL147" i="2" s="1"/>
  <c r="AM147" i="2" a="1"/>
  <c r="AM147" i="2" s="1"/>
  <c r="AN144" i="2" a="1"/>
  <c r="AN144" i="2" s="1"/>
  <c r="Q133" i="2"/>
  <c r="AJ216" i="2" a="1"/>
  <c r="AJ216" i="2" s="1"/>
  <c r="AO215" i="2" a="1"/>
  <c r="AO215" i="2" s="1"/>
  <c r="AI216" i="2" a="1"/>
  <c r="AI216" i="2" s="1"/>
  <c r="AN215" i="2" a="1"/>
  <c r="AN215" i="2" s="1"/>
  <c r="AI209" i="2" a="1"/>
  <c r="AI209" i="2" s="1"/>
  <c r="AO208" i="2" a="1"/>
  <c r="AO208" i="2" s="1"/>
  <c r="AG208" i="2" a="1"/>
  <c r="AG208" i="2" s="1"/>
  <c r="Y208" i="2"/>
  <c r="O208" i="2"/>
  <c r="AJ207" i="2" a="1"/>
  <c r="AJ207" i="2" s="1"/>
  <c r="O207" i="2"/>
  <c r="AG203" i="2" a="1"/>
  <c r="AG203" i="2" s="1"/>
  <c r="Y203" i="2"/>
  <c r="AI202" i="2" a="1"/>
  <c r="AI202" i="2" s="1"/>
  <c r="AJ200" i="2" a="1"/>
  <c r="AJ200" i="2" s="1"/>
  <c r="AN199" i="2" a="1"/>
  <c r="AN199" i="2" s="1"/>
  <c r="AN198" i="2" a="1"/>
  <c r="AN198" i="2" s="1"/>
  <c r="AP194" i="2" a="1"/>
  <c r="AP194" i="2" s="1"/>
  <c r="AJ193" i="2" a="1"/>
  <c r="AJ193" i="2" s="1"/>
  <c r="AP192" i="2" a="1"/>
  <c r="AP192" i="2" s="1"/>
  <c r="AI192" i="2" a="1"/>
  <c r="AI192" i="2" s="1"/>
  <c r="P192" i="2"/>
  <c r="AN191" i="2" a="1"/>
  <c r="AN191" i="2" s="1"/>
  <c r="AP186" i="2" a="1"/>
  <c r="AP186" i="2" s="1"/>
  <c r="AG186" i="2" a="1"/>
  <c r="AG186" i="2" s="1"/>
  <c r="Y186" i="2"/>
  <c r="AO185" i="2" a="1"/>
  <c r="AO185" i="2" s="1"/>
  <c r="AN179" i="2" a="1"/>
  <c r="AN179" i="2" s="1"/>
  <c r="AN178" i="2" a="1"/>
  <c r="AN178" i="2" s="1"/>
  <c r="P178" i="2"/>
  <c r="AI172" i="2" a="1"/>
  <c r="AI172" i="2" s="1"/>
  <c r="AP170" i="2" a="1"/>
  <c r="AP170" i="2" s="1"/>
  <c r="AG170" i="2" a="1"/>
  <c r="AG170" i="2" s="1"/>
  <c r="Y170" i="2"/>
  <c r="Q169" i="2"/>
  <c r="P168" i="2"/>
  <c r="AO162" i="2" a="1"/>
  <c r="AO162" i="2" s="1"/>
  <c r="O162" i="2"/>
  <c r="AL161" i="2" a="1"/>
  <c r="AL161" i="2" s="1"/>
  <c r="AJ160" i="2" a="1"/>
  <c r="AJ160" i="2" s="1"/>
  <c r="AI159" i="2" a="1"/>
  <c r="AI159" i="2" s="1"/>
  <c r="AM156" i="2" a="1"/>
  <c r="AM156" i="2" s="1"/>
  <c r="P156" i="2"/>
  <c r="AN152" i="2" a="1"/>
  <c r="AN152" i="2" s="1"/>
  <c r="AO151" i="2" a="1"/>
  <c r="AO151" i="2" s="1"/>
  <c r="P151" i="2"/>
  <c r="AN146" i="2" a="1"/>
  <c r="AN146" i="2" s="1"/>
  <c r="AM144" i="2" a="1"/>
  <c r="AM144" i="2" s="1"/>
  <c r="P144" i="2"/>
  <c r="Q138" i="2"/>
  <c r="AN134" i="2" a="1"/>
  <c r="AN134" i="2" s="1"/>
  <c r="P134" i="2"/>
  <c r="AI134" i="2" a="1"/>
  <c r="AI134" i="2" s="1"/>
  <c r="AO134" i="2" a="1"/>
  <c r="AO134" i="2" s="1"/>
  <c r="AP134" i="2" a="1"/>
  <c r="AP134" i="2" s="1"/>
  <c r="AJ134" i="2" a="1"/>
  <c r="AJ134" i="2" s="1"/>
  <c r="AL134" i="2" a="1"/>
  <c r="AL134" i="2" s="1"/>
  <c r="Q120" i="2"/>
  <c r="AJ81" i="2" a="1"/>
  <c r="AJ81" i="2" s="1"/>
  <c r="AN81" i="2" a="1"/>
  <c r="AN81" i="2" s="1"/>
  <c r="O81" i="2"/>
  <c r="Y81" i="2"/>
  <c r="AG81" i="2" a="1"/>
  <c r="AG81" i="2" s="1"/>
  <c r="AI81" i="2" a="1"/>
  <c r="AI81" i="2" s="1"/>
  <c r="AL81" i="2" a="1"/>
  <c r="AL81" i="2" s="1"/>
  <c r="P81" i="2"/>
  <c r="AM81" i="2" a="1"/>
  <c r="AM81" i="2" s="1"/>
  <c r="AP81" i="2" a="1"/>
  <c r="AP81" i="2" s="1"/>
  <c r="AM50" i="2" a="1"/>
  <c r="AM50" i="2" s="1"/>
  <c r="AL50" i="2" a="1"/>
  <c r="AL50" i="2" s="1"/>
  <c r="AJ208" i="2" a="1"/>
  <c r="AJ208" i="2" s="1"/>
  <c r="AO207" i="2" a="1"/>
  <c r="AO207" i="2" s="1"/>
  <c r="AP216" i="2" a="1"/>
  <c r="AP216" i="2" s="1"/>
  <c r="AG216" i="2" a="1"/>
  <c r="AG216" i="2" s="1"/>
  <c r="Y216" i="2"/>
  <c r="P216" i="2"/>
  <c r="AL215" i="2" a="1"/>
  <c r="AL215" i="2" s="1"/>
  <c r="P215" i="2"/>
  <c r="AI207" i="2" a="1"/>
  <c r="AI207" i="2" s="1"/>
  <c r="Y207" i="2"/>
  <c r="AN204" i="2" a="1"/>
  <c r="AN204" i="2" s="1"/>
  <c r="AG202" i="2" a="1"/>
  <c r="AG202" i="2" s="1"/>
  <c r="Y202" i="2"/>
  <c r="AI200" i="2" a="1"/>
  <c r="AI200" i="2" s="1"/>
  <c r="P200" i="2"/>
  <c r="AO192" i="2" a="1"/>
  <c r="AO192" i="2" s="1"/>
  <c r="AG192" i="2" a="1"/>
  <c r="AG192" i="2" s="1"/>
  <c r="Y192" i="2"/>
  <c r="O192" i="2"/>
  <c r="AL191" i="2" a="1"/>
  <c r="AL191" i="2" s="1"/>
  <c r="P191" i="2"/>
  <c r="AO189" i="2" a="1"/>
  <c r="AO189" i="2" s="1"/>
  <c r="AO186" i="2" a="1"/>
  <c r="AO186" i="2" s="1"/>
  <c r="P186" i="2"/>
  <c r="AL179" i="2" a="1"/>
  <c r="AL179" i="2" s="1"/>
  <c r="AM178" i="2" a="1"/>
  <c r="AM178" i="2" s="1"/>
  <c r="O178" i="2"/>
  <c r="AO170" i="2" a="1"/>
  <c r="AO170" i="2" s="1"/>
  <c r="P170" i="2"/>
  <c r="AI168" i="2" a="1"/>
  <c r="AI168" i="2" s="1"/>
  <c r="Y168" i="2"/>
  <c r="O168" i="2"/>
  <c r="AJ161" i="2" a="1"/>
  <c r="AJ161" i="2" s="1"/>
  <c r="O161" i="2"/>
  <c r="AN149" i="2" a="1"/>
  <c r="AN149" i="2" s="1"/>
  <c r="AO149" i="2" a="1"/>
  <c r="AO149" i="2" s="1"/>
  <c r="AM146" i="2" a="1"/>
  <c r="AM146" i="2" s="1"/>
  <c r="O146" i="2"/>
  <c r="AI141" i="2" a="1"/>
  <c r="AI141" i="2" s="1"/>
  <c r="AL141" i="2" a="1"/>
  <c r="AL141" i="2" s="1"/>
  <c r="AO141" i="2" a="1"/>
  <c r="AO141" i="2" s="1"/>
  <c r="AJ141" i="2" a="1"/>
  <c r="AJ141" i="2" s="1"/>
  <c r="Q64" i="2"/>
  <c r="Q53" i="2"/>
  <c r="AM51" i="2" a="1"/>
  <c r="AM51" i="2" s="1"/>
  <c r="AP51" i="2" a="1"/>
  <c r="AP51" i="2" s="1"/>
  <c r="Y51" i="2"/>
  <c r="AG51" i="2" a="1"/>
  <c r="AG51" i="2" s="1"/>
  <c r="AI51" i="2" a="1"/>
  <c r="AI51" i="2" s="1"/>
  <c r="AJ51" i="2" a="1"/>
  <c r="AJ51" i="2" s="1"/>
  <c r="O51" i="2"/>
  <c r="AL51" i="2" a="1"/>
  <c r="AL51" i="2" s="1"/>
  <c r="P51" i="2"/>
  <c r="AN51" i="2" a="1"/>
  <c r="AN51" i="2" s="1"/>
  <c r="AO51" i="2" a="1"/>
  <c r="AO51" i="2" s="1"/>
  <c r="O216" i="2"/>
  <c r="AJ215" i="2" a="1"/>
  <c r="AJ215" i="2" s="1"/>
  <c r="O215" i="2"/>
  <c r="AI214" i="2" a="1"/>
  <c r="AI214" i="2" s="1"/>
  <c r="AN213" i="2" a="1"/>
  <c r="AN213" i="2" s="1"/>
  <c r="AI211" i="2" a="1"/>
  <c r="AI211" i="2" s="1"/>
  <c r="AI204" i="2" a="1"/>
  <c r="AI204" i="2" s="1"/>
  <c r="P202" i="2"/>
  <c r="AG200" i="2" a="1"/>
  <c r="AG200" i="2" s="1"/>
  <c r="Y200" i="2"/>
  <c r="O200" i="2"/>
  <c r="P199" i="2"/>
  <c r="AI198" i="2" a="1"/>
  <c r="AI198" i="2" s="1"/>
  <c r="AO197" i="2" a="1"/>
  <c r="AO197" i="2" s="1"/>
  <c r="AM195" i="2" a="1"/>
  <c r="AM195" i="2" s="1"/>
  <c r="AG193" i="2" a="1"/>
  <c r="AG193" i="2" s="1"/>
  <c r="Q192" i="2"/>
  <c r="AJ191" i="2" a="1"/>
  <c r="AJ191" i="2" s="1"/>
  <c r="O191" i="2"/>
  <c r="AN189" i="2" a="1"/>
  <c r="AN189" i="2" s="1"/>
  <c r="AN186" i="2" a="1"/>
  <c r="AN186" i="2" s="1"/>
  <c r="AM185" i="2" a="1"/>
  <c r="AM185" i="2" s="1"/>
  <c r="AI179" i="2" a="1"/>
  <c r="AI179" i="2" s="1"/>
  <c r="Y179" i="2"/>
  <c r="AN170" i="2" a="1"/>
  <c r="AN170" i="2" s="1"/>
  <c r="O170" i="2"/>
  <c r="AM162" i="2" a="1"/>
  <c r="AM162" i="2" s="1"/>
  <c r="AG161" i="2" a="1"/>
  <c r="AG161" i="2" s="1"/>
  <c r="Q161" i="2"/>
  <c r="Q160" i="2"/>
  <c r="Y154" i="2"/>
  <c r="AG154" i="2" a="1"/>
  <c r="AG154" i="2" s="1"/>
  <c r="AP154" i="2" a="1"/>
  <c r="AP154" i="2" s="1"/>
  <c r="AG153" i="2" a="1"/>
  <c r="AG153" i="2" s="1"/>
  <c r="Y153" i="2"/>
  <c r="O153" i="2"/>
  <c r="Q152" i="2"/>
  <c r="AL149" i="2" a="1"/>
  <c r="AL149" i="2" s="1"/>
  <c r="AO148" i="2" a="1"/>
  <c r="AO148" i="2" s="1"/>
  <c r="AP200" i="2" a="1"/>
  <c r="AP200" i="2" s="1"/>
  <c r="Q200" i="2"/>
  <c r="AN197" i="2" a="1"/>
  <c r="AN197" i="2" s="1"/>
  <c r="AN192" i="2" a="1"/>
  <c r="AN192" i="2" s="1"/>
  <c r="AL178" i="2" a="1"/>
  <c r="AL178" i="2" s="1"/>
  <c r="AP168" i="2" a="1"/>
  <c r="AP168" i="2" s="1"/>
  <c r="AG160" i="2" a="1"/>
  <c r="AG160" i="2" s="1"/>
  <c r="AL160" i="2" a="1"/>
  <c r="AL160" i="2" s="1"/>
  <c r="AJ156" i="2" a="1"/>
  <c r="AJ156" i="2" s="1"/>
  <c r="Y156" i="2"/>
  <c r="AG156" i="2" a="1"/>
  <c r="AG156" i="2" s="1"/>
  <c r="O151" i="2"/>
  <c r="AL151" i="2" a="1"/>
  <c r="AL151" i="2" s="1"/>
  <c r="AJ149" i="2" a="1"/>
  <c r="AJ149" i="2" s="1"/>
  <c r="AL148" i="2" a="1"/>
  <c r="AL148" i="2" s="1"/>
  <c r="AP144" i="2" a="1"/>
  <c r="AP144" i="2" s="1"/>
  <c r="O144" i="2"/>
  <c r="Y144" i="2"/>
  <c r="AG144" i="2" a="1"/>
  <c r="AG144" i="2" s="1"/>
  <c r="AL144" i="2" a="1"/>
  <c r="AL144" i="2" s="1"/>
  <c r="Y85" i="2"/>
  <c r="AI85" i="2" a="1"/>
  <c r="AI85" i="2" s="1"/>
  <c r="AO85" i="2" a="1"/>
  <c r="AO85" i="2" s="1"/>
  <c r="AJ85" i="2" a="1"/>
  <c r="AJ85" i="2" s="1"/>
  <c r="AN85" i="2" a="1"/>
  <c r="AN85" i="2" s="1"/>
  <c r="O85" i="2"/>
  <c r="P161" i="2"/>
  <c r="AI161" i="2" a="1"/>
  <c r="AI161" i="2" s="1"/>
  <c r="Q128" i="2"/>
  <c r="O58" i="2"/>
  <c r="AO58" i="2" a="1"/>
  <c r="AO58" i="2" s="1"/>
  <c r="Y58" i="2"/>
  <c r="AI58" i="2" a="1"/>
  <c r="AI58" i="2" s="1"/>
  <c r="AJ58" i="2" a="1"/>
  <c r="AJ58" i="2" s="1"/>
  <c r="AM58" i="2" a="1"/>
  <c r="AM58" i="2" s="1"/>
  <c r="AN58" i="2" a="1"/>
  <c r="AN58" i="2" s="1"/>
  <c r="P58" i="2"/>
  <c r="AP58" i="2" a="1"/>
  <c r="AP58" i="2" s="1"/>
  <c r="AL192" i="2" a="1"/>
  <c r="AL192" i="2" s="1"/>
  <c r="AN168" i="2" a="1"/>
  <c r="AN168" i="2" s="1"/>
  <c r="AI162" i="2" a="1"/>
  <c r="AI162" i="2" s="1"/>
  <c r="AO161" i="2" a="1"/>
  <c r="AO161" i="2" s="1"/>
  <c r="AG157" i="2" a="1"/>
  <c r="AG157" i="2" s="1"/>
  <c r="AN157" i="2" a="1"/>
  <c r="AN157" i="2" s="1"/>
  <c r="AG149" i="2" a="1"/>
  <c r="AG149" i="2" s="1"/>
  <c r="Y149" i="2"/>
  <c r="P149" i="2"/>
  <c r="AI148" i="2" a="1"/>
  <c r="AI148" i="2" s="1"/>
  <c r="Q139" i="2"/>
  <c r="Q136" i="2"/>
  <c r="Q125" i="2"/>
  <c r="Y117" i="2"/>
  <c r="AI117" i="2" a="1"/>
  <c r="AI117" i="2" s="1"/>
  <c r="AL117" i="2" a="1"/>
  <c r="AL117" i="2" s="1"/>
  <c r="AP117" i="2" a="1"/>
  <c r="AP117" i="2" s="1"/>
  <c r="P117" i="2"/>
  <c r="AL58" i="2" a="1"/>
  <c r="AL58" i="2" s="1"/>
  <c r="AP215" i="2" a="1"/>
  <c r="AP215" i="2" s="1"/>
  <c r="AO214" i="2" a="1"/>
  <c r="AO214" i="2" s="1"/>
  <c r="AN207" i="2" a="1"/>
  <c r="AN207" i="2" s="1"/>
  <c r="AI203" i="2" a="1"/>
  <c r="AI203" i="2" s="1"/>
  <c r="AM202" i="2" a="1"/>
  <c r="AM202" i="2" s="1"/>
  <c r="AO191" i="2" a="1"/>
  <c r="AO191" i="2" s="1"/>
  <c r="AI185" i="2" a="1"/>
  <c r="AI185" i="2" s="1"/>
  <c r="AP178" i="2" a="1"/>
  <c r="AP178" i="2" s="1"/>
  <c r="AL168" i="2" a="1"/>
  <c r="AL168" i="2" s="1"/>
  <c r="AG162" i="2" a="1"/>
  <c r="AG162" i="2" s="1"/>
  <c r="Y162" i="2"/>
  <c r="AN161" i="2" a="1"/>
  <c r="AN161" i="2" s="1"/>
  <c r="AO160" i="2" a="1"/>
  <c r="AO160" i="2" s="1"/>
  <c r="AP156" i="2" a="1"/>
  <c r="AP156" i="2" s="1"/>
  <c r="AL153" i="2" a="1"/>
  <c r="AL153" i="2" s="1"/>
  <c r="AG152" i="2" a="1"/>
  <c r="AG152" i="2" s="1"/>
  <c r="P152" i="2"/>
  <c r="O149" i="2"/>
  <c r="AN147" i="2" a="1"/>
  <c r="AN147" i="2" s="1"/>
  <c r="AO144" i="2" a="1"/>
  <c r="AO144" i="2" s="1"/>
  <c r="P141" i="2"/>
  <c r="AG134" i="2" a="1"/>
  <c r="AG134" i="2" s="1"/>
  <c r="Y134" i="2"/>
  <c r="Q71" i="2"/>
  <c r="AM139" i="2" a="1"/>
  <c r="AM139" i="2" s="1"/>
  <c r="AG131" i="2" a="1"/>
  <c r="AG131" i="2" s="1"/>
  <c r="AJ128" i="2" a="1"/>
  <c r="AJ128" i="2" s="1"/>
  <c r="AP127" i="2" a="1"/>
  <c r="AP127" i="2" s="1"/>
  <c r="AP124" i="2" a="1"/>
  <c r="AP124" i="2" s="1"/>
  <c r="AG124" i="2" a="1"/>
  <c r="AG124" i="2" s="1"/>
  <c r="AP119" i="2" a="1"/>
  <c r="AP119" i="2" s="1"/>
  <c r="AN112" i="2" a="1"/>
  <c r="AN112" i="2" s="1"/>
  <c r="AI111" i="2" a="1"/>
  <c r="AI111" i="2" s="1"/>
  <c r="AJ110" i="2" a="1"/>
  <c r="AJ110" i="2" s="1"/>
  <c r="Q107" i="2"/>
  <c r="AO102" i="2" a="1"/>
  <c r="AO102" i="2" s="1"/>
  <c r="Y100" i="2"/>
  <c r="P100" i="2"/>
  <c r="AL100" i="2" a="1"/>
  <c r="AL100" i="2" s="1"/>
  <c r="Q96" i="2"/>
  <c r="AG93" i="2" a="1"/>
  <c r="AG93" i="2" s="1"/>
  <c r="AN93" i="2" a="1"/>
  <c r="AN93" i="2" s="1"/>
  <c r="AN84" i="2" a="1"/>
  <c r="AN84" i="2" s="1"/>
  <c r="AG84" i="2" a="1"/>
  <c r="AG84" i="2" s="1"/>
  <c r="AO84" i="2" a="1"/>
  <c r="AO84" i="2" s="1"/>
  <c r="AJ74" i="2" a="1"/>
  <c r="AJ74" i="2" s="1"/>
  <c r="AO74" i="2" a="1"/>
  <c r="AO74" i="2" s="1"/>
  <c r="P72" i="2"/>
  <c r="AL72" i="2" a="1"/>
  <c r="AL72" i="2" s="1"/>
  <c r="AM72" i="2" a="1"/>
  <c r="AM72" i="2" s="1"/>
  <c r="AO70" i="2" a="1"/>
  <c r="AO70" i="2" s="1"/>
  <c r="AJ70" i="2" a="1"/>
  <c r="AJ70" i="2" s="1"/>
  <c r="AN55" i="2" a="1"/>
  <c r="AN55" i="2" s="1"/>
  <c r="Y55" i="2"/>
  <c r="AG55" i="2" a="1"/>
  <c r="AG55" i="2" s="1"/>
  <c r="O49" i="2"/>
  <c r="AP49" i="2" a="1"/>
  <c r="AP49" i="2" s="1"/>
  <c r="AL49" i="2" a="1"/>
  <c r="AL49" i="2" s="1"/>
  <c r="AN47" i="2" a="1"/>
  <c r="AN47" i="2" s="1"/>
  <c r="AO47" i="2" a="1"/>
  <c r="AO47" i="2" s="1"/>
  <c r="P115" i="2"/>
  <c r="AI115" i="2" a="1"/>
  <c r="AI115" i="2" s="1"/>
  <c r="AO115" i="2" a="1"/>
  <c r="AO115" i="2" s="1"/>
  <c r="Q101" i="2"/>
  <c r="O89" i="2"/>
  <c r="AI89" i="2" a="1"/>
  <c r="AI89" i="2" s="1"/>
  <c r="AP89" i="2" a="1"/>
  <c r="AP89" i="2" s="1"/>
  <c r="Y82" i="2"/>
  <c r="AL82" i="2" a="1"/>
  <c r="AL82" i="2" s="1"/>
  <c r="AN82" i="2" a="1"/>
  <c r="AN82" i="2" s="1"/>
  <c r="P77" i="2"/>
  <c r="AN77" i="2" a="1"/>
  <c r="AN77" i="2" s="1"/>
  <c r="Q57" i="2"/>
  <c r="Y43" i="2"/>
  <c r="AG43" i="2" a="1"/>
  <c r="AG43" i="2" s="1"/>
  <c r="AP43" i="2" a="1"/>
  <c r="AP43" i="2" s="1"/>
  <c r="AL43" i="2" a="1"/>
  <c r="AL43" i="2" s="1"/>
  <c r="AG35" i="2" a="1"/>
  <c r="AG35" i="2" s="1"/>
  <c r="Y35" i="2"/>
  <c r="AI35" i="2" a="1"/>
  <c r="AI35" i="2" s="1"/>
  <c r="O35" i="2"/>
  <c r="AO131" i="2" a="1"/>
  <c r="AO131" i="2" s="1"/>
  <c r="Q117" i="2"/>
  <c r="AG110" i="2" a="1"/>
  <c r="AG110" i="2" s="1"/>
  <c r="Y110" i="2"/>
  <c r="AG109" i="2" a="1"/>
  <c r="AG109" i="2" s="1"/>
  <c r="P109" i="2"/>
  <c r="AL109" i="2" a="1"/>
  <c r="AL109" i="2" s="1"/>
  <c r="Q94" i="2"/>
  <c r="AM83" i="2" a="1"/>
  <c r="AM83" i="2" s="1"/>
  <c r="AP76" i="2" a="1"/>
  <c r="AP76" i="2" s="1"/>
  <c r="Y68" i="2"/>
  <c r="AG68" i="2" a="1"/>
  <c r="AG68" i="2" s="1"/>
  <c r="AI68" i="2" a="1"/>
  <c r="AI68" i="2" s="1"/>
  <c r="Q66" i="2"/>
  <c r="AO59" i="2" a="1"/>
  <c r="AO59" i="2" s="1"/>
  <c r="AG59" i="2" a="1"/>
  <c r="AG59" i="2" s="1"/>
  <c r="P25" i="2"/>
  <c r="AJ25" i="2" a="1"/>
  <c r="AJ25" i="2" s="1"/>
  <c r="AO25" i="2" a="1"/>
  <c r="AO25" i="2" s="1"/>
  <c r="AI140" i="2" a="1"/>
  <c r="AI140" i="2" s="1"/>
  <c r="Y140" i="2"/>
  <c r="AN138" i="2" a="1"/>
  <c r="AN138" i="2" s="1"/>
  <c r="AL136" i="2" a="1"/>
  <c r="AL136" i="2" s="1"/>
  <c r="AP135" i="2" a="1"/>
  <c r="AP135" i="2" s="1"/>
  <c r="AN131" i="2" a="1"/>
  <c r="AN131" i="2" s="1"/>
  <c r="AN130" i="2" a="1"/>
  <c r="AN130" i="2" s="1"/>
  <c r="AN129" i="2" a="1"/>
  <c r="AN129" i="2" s="1"/>
  <c r="P128" i="2"/>
  <c r="AM127" i="2" a="1"/>
  <c r="AM127" i="2" s="1"/>
  <c r="AM126" i="2" a="1"/>
  <c r="AM126" i="2" s="1"/>
  <c r="AL125" i="2" a="1"/>
  <c r="AL125" i="2" s="1"/>
  <c r="AN124" i="2" a="1"/>
  <c r="AN124" i="2" s="1"/>
  <c r="AL121" i="2" a="1"/>
  <c r="AL121" i="2" s="1"/>
  <c r="AM119" i="2" a="1"/>
  <c r="AM119" i="2" s="1"/>
  <c r="AJ118" i="2" a="1"/>
  <c r="AJ118" i="2" s="1"/>
  <c r="AO118" i="2" a="1"/>
  <c r="AO118" i="2" s="1"/>
  <c r="AP100" i="2" a="1"/>
  <c r="AP100" i="2" s="1"/>
  <c r="AJ99" i="2" a="1"/>
  <c r="AJ99" i="2" s="1"/>
  <c r="AO94" i="2" a="1"/>
  <c r="AO94" i="2" s="1"/>
  <c r="AI94" i="2" a="1"/>
  <c r="AI94" i="2" s="1"/>
  <c r="AJ94" i="2" a="1"/>
  <c r="AJ94" i="2" s="1"/>
  <c r="AI88" i="2" a="1"/>
  <c r="AI88" i="2" s="1"/>
  <c r="AO88" i="2" a="1"/>
  <c r="AO88" i="2" s="1"/>
  <c r="AO87" i="2" a="1"/>
  <c r="AO87" i="2" s="1"/>
  <c r="AI87" i="2" a="1"/>
  <c r="AI87" i="2" s="1"/>
  <c r="AJ87" i="2" a="1"/>
  <c r="AJ87" i="2" s="1"/>
  <c r="AJ83" i="2" a="1"/>
  <c r="AJ83" i="2" s="1"/>
  <c r="AO76" i="2" a="1"/>
  <c r="AO76" i="2" s="1"/>
  <c r="AO72" i="2" a="1"/>
  <c r="AO72" i="2" s="1"/>
  <c r="AM71" i="2" a="1"/>
  <c r="AM71" i="2" s="1"/>
  <c r="AO67" i="2" a="1"/>
  <c r="AO67" i="2" s="1"/>
  <c r="Y56" i="2"/>
  <c r="AL56" i="2" a="1"/>
  <c r="AL56" i="2" s="1"/>
  <c r="AO44" i="2" a="1"/>
  <c r="AO44" i="2" s="1"/>
  <c r="O44" i="2"/>
  <c r="Y44" i="2"/>
  <c r="AG44" i="2" a="1"/>
  <c r="AG44" i="2" s="1"/>
  <c r="AP44" i="2" a="1"/>
  <c r="AP44" i="2" s="1"/>
  <c r="Q28" i="2"/>
  <c r="AM138" i="2" a="1"/>
  <c r="AM138" i="2" s="1"/>
  <c r="AP136" i="2" a="1"/>
  <c r="AP136" i="2" s="1"/>
  <c r="AO135" i="2" a="1"/>
  <c r="AO135" i="2" s="1"/>
  <c r="AN132" i="2" a="1"/>
  <c r="AN132" i="2" s="1"/>
  <c r="Q132" i="2"/>
  <c r="AM131" i="2" a="1"/>
  <c r="AM131" i="2" s="1"/>
  <c r="AM130" i="2" a="1"/>
  <c r="AM130" i="2" s="1"/>
  <c r="AL129" i="2" a="1"/>
  <c r="AL129" i="2" s="1"/>
  <c r="AO128" i="2" a="1"/>
  <c r="AO128" i="2" s="1"/>
  <c r="AL127" i="2" a="1"/>
  <c r="AL127" i="2" s="1"/>
  <c r="AL126" i="2" a="1"/>
  <c r="AL126" i="2" s="1"/>
  <c r="AJ125" i="2" a="1"/>
  <c r="AJ125" i="2" s="1"/>
  <c r="O125" i="2"/>
  <c r="AM124" i="2" a="1"/>
  <c r="AM124" i="2" s="1"/>
  <c r="AN123" i="2" a="1"/>
  <c r="AN123" i="2" s="1"/>
  <c r="O123" i="2"/>
  <c r="AL119" i="2" a="1"/>
  <c r="AL119" i="2" s="1"/>
  <c r="Y116" i="2"/>
  <c r="O116" i="2"/>
  <c r="AJ116" i="2" a="1"/>
  <c r="AJ116" i="2" s="1"/>
  <c r="O114" i="2"/>
  <c r="AN114" i="2" a="1"/>
  <c r="AN114" i="2" s="1"/>
  <c r="O111" i="2"/>
  <c r="AO111" i="2" a="1"/>
  <c r="AO111" i="2" s="1"/>
  <c r="AL111" i="2" a="1"/>
  <c r="AL111" i="2" s="1"/>
  <c r="AN104" i="2" a="1"/>
  <c r="AN104" i="2" s="1"/>
  <c r="Q103" i="2"/>
  <c r="AO100" i="2" a="1"/>
  <c r="AO100" i="2" s="1"/>
  <c r="AP93" i="2" a="1"/>
  <c r="AP93" i="2" s="1"/>
  <c r="P91" i="2"/>
  <c r="AG91" i="2" a="1"/>
  <c r="AG91" i="2" s="1"/>
  <c r="AL91" i="2" a="1"/>
  <c r="AL91" i="2" s="1"/>
  <c r="AM91" i="2" a="1"/>
  <c r="AM91" i="2" s="1"/>
  <c r="Q90" i="2"/>
  <c r="Q78" i="2"/>
  <c r="AL76" i="2" a="1"/>
  <c r="AL76" i="2" s="1"/>
  <c r="P76" i="2"/>
  <c r="AN72" i="2" a="1"/>
  <c r="AN72" i="2" s="1"/>
  <c r="Q72" i="2"/>
  <c r="AJ71" i="2" a="1"/>
  <c r="AJ71" i="2" s="1"/>
  <c r="AM67" i="2" a="1"/>
  <c r="AM67" i="2" s="1"/>
  <c r="AP65" i="2" a="1"/>
  <c r="AP65" i="2" s="1"/>
  <c r="AI65" i="2" a="1"/>
  <c r="AI65" i="2" s="1"/>
  <c r="AO55" i="2" a="1"/>
  <c r="AO55" i="2" s="1"/>
  <c r="Y48" i="2"/>
  <c r="P48" i="2"/>
  <c r="AL48" i="2" a="1"/>
  <c r="AL48" i="2" s="1"/>
  <c r="AP48" i="2" a="1"/>
  <c r="AP48" i="2" s="1"/>
  <c r="AO43" i="2" a="1"/>
  <c r="AO43" i="2" s="1"/>
  <c r="Y42" i="2"/>
  <c r="AI42" i="2" a="1"/>
  <c r="AI42" i="2" s="1"/>
  <c r="P42" i="2"/>
  <c r="AN42" i="2" a="1"/>
  <c r="AN42" i="2" s="1"/>
  <c r="AO42" i="2" a="1"/>
  <c r="AO42" i="2" s="1"/>
  <c r="AL131" i="2" a="1"/>
  <c r="AL131" i="2" s="1"/>
  <c r="AI130" i="2" a="1"/>
  <c r="AI130" i="2" s="1"/>
  <c r="AL124" i="2" a="1"/>
  <c r="AL124" i="2" s="1"/>
  <c r="P124" i="2"/>
  <c r="AN115" i="2" a="1"/>
  <c r="AN115" i="2" s="1"/>
  <c r="AL110" i="2" a="1"/>
  <c r="AL110" i="2" s="1"/>
  <c r="O110" i="2"/>
  <c r="AP110" i="2" a="1"/>
  <c r="AP110" i="2" s="1"/>
  <c r="AN102" i="2" a="1"/>
  <c r="AN102" i="2" s="1"/>
  <c r="P102" i="2"/>
  <c r="Y102" i="2"/>
  <c r="AG102" i="2" a="1"/>
  <c r="AG102" i="2" s="1"/>
  <c r="AP102" i="2" a="1"/>
  <c r="AP102" i="2" s="1"/>
  <c r="AI102" i="2" a="1"/>
  <c r="AI102" i="2" s="1"/>
  <c r="P99" i="2"/>
  <c r="AG99" i="2" a="1"/>
  <c r="AG99" i="2" s="1"/>
  <c r="AM99" i="2" a="1"/>
  <c r="AM99" i="2" s="1"/>
  <c r="AN99" i="2" a="1"/>
  <c r="AN99" i="2" s="1"/>
  <c r="AL93" i="2" a="1"/>
  <c r="AL93" i="2" s="1"/>
  <c r="P93" i="2"/>
  <c r="P84" i="2"/>
  <c r="AI72" i="2" a="1"/>
  <c r="AI72" i="2" s="1"/>
  <c r="Y72" i="2"/>
  <c r="O72" i="2"/>
  <c r="Y60" i="2"/>
  <c r="AN60" i="2" a="1"/>
  <c r="AN60" i="2" s="1"/>
  <c r="AG60" i="2" a="1"/>
  <c r="AG60" i="2" s="1"/>
  <c r="O60" i="2"/>
  <c r="AI60" i="2" a="1"/>
  <c r="AI60" i="2" s="1"/>
  <c r="AM55" i="2" a="1"/>
  <c r="AM55" i="2" s="1"/>
  <c r="O55" i="2"/>
  <c r="AJ47" i="2" a="1"/>
  <c r="AJ47" i="2" s="1"/>
  <c r="O47" i="2"/>
  <c r="O45" i="2"/>
  <c r="Y45" i="2"/>
  <c r="AG45" i="2" a="1"/>
  <c r="AG45" i="2" s="1"/>
  <c r="AL45" i="2" a="1"/>
  <c r="AL45" i="2" s="1"/>
  <c r="AM45" i="2" a="1"/>
  <c r="AM45" i="2" s="1"/>
  <c r="AN43" i="2" a="1"/>
  <c r="AN43" i="2" s="1"/>
  <c r="P43" i="2"/>
  <c r="AP35" i="2" a="1"/>
  <c r="AP35" i="2" s="1"/>
  <c r="Y34" i="2"/>
  <c r="AP34" i="2" a="1"/>
  <c r="AP34" i="2" s="1"/>
  <c r="AI34" i="2" a="1"/>
  <c r="AI34" i="2" s="1"/>
  <c r="AJ34" i="2" a="1"/>
  <c r="AJ34" i="2" s="1"/>
  <c r="AJ30" i="2" a="1"/>
  <c r="AJ30" i="2" s="1"/>
  <c r="AM30" i="2" a="1"/>
  <c r="AM30" i="2" s="1"/>
  <c r="AN30" i="2" a="1"/>
  <c r="AN30" i="2" s="1"/>
  <c r="AL29" i="2" a="1"/>
  <c r="AL29" i="2" s="1"/>
  <c r="P29" i="2"/>
  <c r="AO29" i="2" a="1"/>
  <c r="AO29" i="2" s="1"/>
  <c r="Y29" i="2"/>
  <c r="AG29" i="2" a="1"/>
  <c r="AG29" i="2" s="1"/>
  <c r="AP29" i="2" a="1"/>
  <c r="AP29" i="2" s="1"/>
  <c r="AI131" i="2" a="1"/>
  <c r="AI131" i="2" s="1"/>
  <c r="AG127" i="2" a="1"/>
  <c r="AG127" i="2" s="1"/>
  <c r="Y127" i="2"/>
  <c r="AI124" i="2" a="1"/>
  <c r="AI124" i="2" s="1"/>
  <c r="AG119" i="2" a="1"/>
  <c r="AG119" i="2" s="1"/>
  <c r="Y119" i="2"/>
  <c r="O119" i="2"/>
  <c r="AJ115" i="2" a="1"/>
  <c r="AJ115" i="2" s="1"/>
  <c r="AM110" i="2" a="1"/>
  <c r="AM110" i="2" s="1"/>
  <c r="AN109" i="2" a="1"/>
  <c r="AN109" i="2" s="1"/>
  <c r="Q109" i="2"/>
  <c r="O106" i="2"/>
  <c r="AM106" i="2" a="1"/>
  <c r="AM106" i="2" s="1"/>
  <c r="AL89" i="2" a="1"/>
  <c r="AL89" i="2" s="1"/>
  <c r="P83" i="2"/>
  <c r="AN83" i="2" a="1"/>
  <c r="AN83" i="2" s="1"/>
  <c r="Y83" i="2"/>
  <c r="AG83" i="2" a="1"/>
  <c r="AG83" i="2" s="1"/>
  <c r="AI83" i="2" a="1"/>
  <c r="AI83" i="2" s="1"/>
  <c r="O76" i="2"/>
  <c r="AI76" i="2" a="1"/>
  <c r="AI76" i="2" s="1"/>
  <c r="AM76" i="2" a="1"/>
  <c r="AM76" i="2" s="1"/>
  <c r="AN76" i="2" a="1"/>
  <c r="AN76" i="2" s="1"/>
  <c r="AL71" i="2" a="1"/>
  <c r="AL71" i="2" s="1"/>
  <c r="O71" i="2"/>
  <c r="Y71" i="2"/>
  <c r="AG71" i="2" a="1"/>
  <c r="AG71" i="2" s="1"/>
  <c r="AO71" i="2" a="1"/>
  <c r="AO71" i="2" s="1"/>
  <c r="AN67" i="2" a="1"/>
  <c r="AN67" i="2" s="1"/>
  <c r="Y67" i="2"/>
  <c r="AG67" i="2" a="1"/>
  <c r="AG67" i="2" s="1"/>
  <c r="AJ43" i="2" a="1"/>
  <c r="AJ43" i="2" s="1"/>
  <c r="AN35" i="2" a="1"/>
  <c r="AN35" i="2" s="1"/>
  <c r="Q31" i="2"/>
  <c r="O25" i="2"/>
  <c r="AM79" i="2" a="1"/>
  <c r="AM79" i="2" s="1"/>
  <c r="AJ61" i="2" a="1"/>
  <c r="AJ61" i="2" s="1"/>
  <c r="Q59" i="2"/>
  <c r="AN36" i="2" a="1"/>
  <c r="AN36" i="2" s="1"/>
  <c r="AI120" i="2" a="1"/>
  <c r="AI120" i="2" s="1"/>
  <c r="AP105" i="2" a="1"/>
  <c r="AP105" i="2" s="1"/>
  <c r="AP103" i="2" a="1"/>
  <c r="AP103" i="2" s="1"/>
  <c r="AG103" i="2" a="1"/>
  <c r="AG103" i="2" s="1"/>
  <c r="Y103" i="2"/>
  <c r="AI90" i="2" a="1"/>
  <c r="AI90" i="2" s="1"/>
  <c r="Q87" i="2"/>
  <c r="AJ86" i="2" a="1"/>
  <c r="AJ86" i="2" s="1"/>
  <c r="P86" i="2"/>
  <c r="Q79" i="2"/>
  <c r="AM78" i="2" a="1"/>
  <c r="AM78" i="2" s="1"/>
  <c r="AJ75" i="2" a="1"/>
  <c r="AJ75" i="2" s="1"/>
  <c r="AO66" i="2" a="1"/>
  <c r="AO66" i="2" s="1"/>
  <c r="AP64" i="2" a="1"/>
  <c r="AP64" i="2" s="1"/>
  <c r="AG52" i="2" a="1"/>
  <c r="AG52" i="2" s="1"/>
  <c r="Y52" i="2"/>
  <c r="AN27" i="2" a="1"/>
  <c r="AN27" i="2" s="1"/>
  <c r="P218" i="2"/>
  <c r="Y220" i="2"/>
  <c r="Q220" i="2"/>
  <c r="AP219" i="2" a="1"/>
  <c r="AP219" i="2" s="1"/>
  <c r="AL219" i="2" a="1"/>
  <c r="AL219" i="2" s="1"/>
  <c r="AP220" i="2" a="1"/>
  <c r="AP220" i="2" s="1"/>
  <c r="AL220" i="2" a="1"/>
  <c r="AL220" i="2" s="1"/>
  <c r="P220" i="2"/>
  <c r="O219" i="2"/>
  <c r="AO218" i="2" a="1"/>
  <c r="AO218" i="2" s="1"/>
  <c r="AJ218" i="2" a="1"/>
  <c r="AJ218" i="2" s="1"/>
  <c r="AM214" i="2" a="1"/>
  <c r="AM214" i="2" s="1"/>
  <c r="AG214" i="2" a="1"/>
  <c r="AG214" i="2" s="1"/>
  <c r="Y213" i="2"/>
  <c r="Q213" i="2"/>
  <c r="AP212" i="2" a="1"/>
  <c r="AP212" i="2" s="1"/>
  <c r="AL212" i="2" a="1"/>
  <c r="AL212" i="2" s="1"/>
  <c r="P212" i="2"/>
  <c r="O211" i="2"/>
  <c r="AO210" i="2" a="1"/>
  <c r="AO210" i="2" s="1"/>
  <c r="AJ210" i="2" a="1"/>
  <c r="AJ210" i="2" s="1"/>
  <c r="AM206" i="2" a="1"/>
  <c r="AM206" i="2" s="1"/>
  <c r="AG206" i="2" a="1"/>
  <c r="AG206" i="2" s="1"/>
  <c r="Y205" i="2"/>
  <c r="Q205" i="2"/>
  <c r="AP204" i="2" a="1"/>
  <c r="AP204" i="2" s="1"/>
  <c r="AL204" i="2" a="1"/>
  <c r="AL204" i="2" s="1"/>
  <c r="P204" i="2"/>
  <c r="O203" i="2"/>
  <c r="AO202" i="2" a="1"/>
  <c r="AO202" i="2" s="1"/>
  <c r="AJ202" i="2" a="1"/>
  <c r="AJ202" i="2" s="1"/>
  <c r="AM198" i="2" a="1"/>
  <c r="AM198" i="2" s="1"/>
  <c r="AG198" i="2" a="1"/>
  <c r="AG198" i="2" s="1"/>
  <c r="Y197" i="2"/>
  <c r="Q197" i="2"/>
  <c r="AP196" i="2" a="1"/>
  <c r="AP196" i="2" s="1"/>
  <c r="AL196" i="2" a="1"/>
  <c r="AL196" i="2" s="1"/>
  <c r="P196" i="2"/>
  <c r="O195" i="2"/>
  <c r="AO194" i="2" a="1"/>
  <c r="AO194" i="2" s="1"/>
  <c r="AM190" i="2" a="1"/>
  <c r="AM190" i="2" s="1"/>
  <c r="AG190" i="2" a="1"/>
  <c r="AG190" i="2" s="1"/>
  <c r="Y189" i="2"/>
  <c r="Q189" i="2"/>
  <c r="AP188" i="2" a="1"/>
  <c r="AP188" i="2" s="1"/>
  <c r="AL188" i="2" a="1"/>
  <c r="AL188" i="2" s="1"/>
  <c r="P188" i="2"/>
  <c r="O187" i="2"/>
  <c r="AP184" i="2" a="1"/>
  <c r="AP184" i="2" s="1"/>
  <c r="AJ184" i="2" a="1"/>
  <c r="AJ184" i="2" s="1"/>
  <c r="O183" i="2"/>
  <c r="AO181" i="2" a="1"/>
  <c r="AO181" i="2" s="1"/>
  <c r="AI220" i="2" a="1"/>
  <c r="AI220" i="2" s="1"/>
  <c r="O220" i="2"/>
  <c r="AO219" i="2" a="1"/>
  <c r="AO219" i="2" s="1"/>
  <c r="AJ219" i="2" a="1"/>
  <c r="AJ219" i="2" s="1"/>
  <c r="AM215" i="2" a="1"/>
  <c r="AM215" i="2" s="1"/>
  <c r="Y214" i="2"/>
  <c r="AP213" i="2" a="1"/>
  <c r="AP213" i="2" s="1"/>
  <c r="AL213" i="2" a="1"/>
  <c r="AL213" i="2" s="1"/>
  <c r="P213" i="2"/>
  <c r="O212" i="2"/>
  <c r="AO211" i="2" a="1"/>
  <c r="AO211" i="2" s="1"/>
  <c r="AJ211" i="2" a="1"/>
  <c r="AJ211" i="2" s="1"/>
  <c r="AM207" i="2" a="1"/>
  <c r="AM207" i="2" s="1"/>
  <c r="Y206" i="2"/>
  <c r="AP205" i="2" a="1"/>
  <c r="AP205" i="2" s="1"/>
  <c r="AL205" i="2" a="1"/>
  <c r="AL205" i="2" s="1"/>
  <c r="P205" i="2"/>
  <c r="O204" i="2"/>
  <c r="AO203" i="2" a="1"/>
  <c r="AO203" i="2" s="1"/>
  <c r="AJ203" i="2" a="1"/>
  <c r="AJ203" i="2" s="1"/>
  <c r="AM199" i="2" a="1"/>
  <c r="AM199" i="2" s="1"/>
  <c r="Y198" i="2"/>
  <c r="AP197" i="2" a="1"/>
  <c r="AP197" i="2" s="1"/>
  <c r="AL197" i="2" a="1"/>
  <c r="AL197" i="2" s="1"/>
  <c r="P197" i="2"/>
  <c r="O196" i="2"/>
  <c r="AO195" i="2" a="1"/>
  <c r="AO195" i="2" s="1"/>
  <c r="AJ195" i="2" a="1"/>
  <c r="AJ195" i="2" s="1"/>
  <c r="AM191" i="2" a="1"/>
  <c r="AM191" i="2" s="1"/>
  <c r="Y190" i="2"/>
  <c r="AP189" i="2" a="1"/>
  <c r="AP189" i="2" s="1"/>
  <c r="AL189" i="2" a="1"/>
  <c r="AL189" i="2" s="1"/>
  <c r="P189" i="2"/>
  <c r="O188" i="2"/>
  <c r="AO187" i="2" a="1"/>
  <c r="AO187" i="2" s="1"/>
  <c r="AJ187" i="2" a="1"/>
  <c r="AJ187" i="2" s="1"/>
  <c r="Q184" i="2"/>
  <c r="AO183" i="2" a="1"/>
  <c r="AO183" i="2" s="1"/>
  <c r="AG181" i="2" a="1"/>
  <c r="AG181" i="2" s="1"/>
  <c r="AO220" i="2" a="1"/>
  <c r="AO220" i="2" s="1"/>
  <c r="AJ220" i="2" a="1"/>
  <c r="AJ220" i="2" s="1"/>
  <c r="AP214" i="2" a="1"/>
  <c r="AP214" i="2" s="1"/>
  <c r="AL214" i="2" a="1"/>
  <c r="AL214" i="2" s="1"/>
  <c r="P214" i="2"/>
  <c r="O213" i="2"/>
  <c r="AO212" i="2" a="1"/>
  <c r="AO212" i="2" s="1"/>
  <c r="AJ212" i="2" a="1"/>
  <c r="AJ212" i="2" s="1"/>
  <c r="AP206" i="2" a="1"/>
  <c r="AP206" i="2" s="1"/>
  <c r="AL206" i="2" a="1"/>
  <c r="AL206" i="2" s="1"/>
  <c r="P206" i="2"/>
  <c r="O205" i="2"/>
  <c r="AO204" i="2" a="1"/>
  <c r="AO204" i="2" s="1"/>
  <c r="AJ204" i="2" a="1"/>
  <c r="AJ204" i="2" s="1"/>
  <c r="AP198" i="2" a="1"/>
  <c r="AP198" i="2" s="1"/>
  <c r="AL198" i="2" a="1"/>
  <c r="AL198" i="2" s="1"/>
  <c r="P198" i="2"/>
  <c r="O197" i="2"/>
  <c r="AO196" i="2" a="1"/>
  <c r="AO196" i="2" s="1"/>
  <c r="AJ196" i="2" a="1"/>
  <c r="AJ196" i="2" s="1"/>
  <c r="AP190" i="2" a="1"/>
  <c r="AP190" i="2" s="1"/>
  <c r="AL190" i="2" a="1"/>
  <c r="AL190" i="2" s="1"/>
  <c r="P190" i="2"/>
  <c r="O189" i="2"/>
  <c r="AO188" i="2" a="1"/>
  <c r="AO188" i="2" s="1"/>
  <c r="AJ188" i="2" a="1"/>
  <c r="AJ188" i="2" s="1"/>
  <c r="AO184" i="2" a="1"/>
  <c r="AO184" i="2" s="1"/>
  <c r="AI184" i="2" a="1"/>
  <c r="AI184" i="2" s="1"/>
  <c r="P184" i="2"/>
  <c r="Q183" i="2"/>
  <c r="AJ182" i="2" a="1"/>
  <c r="AJ182" i="2" s="1"/>
  <c r="AJ180" i="2" a="1"/>
  <c r="AJ180" i="2" s="1"/>
  <c r="AO180" i="2" a="1"/>
  <c r="AO180" i="2" s="1"/>
  <c r="O180" i="2"/>
  <c r="P180" i="2"/>
  <c r="AL180" i="2" a="1"/>
  <c r="AL180" i="2" s="1"/>
  <c r="AP180" i="2" a="1"/>
  <c r="AP180" i="2" s="1"/>
  <c r="AJ179" i="2" a="1"/>
  <c r="AJ179" i="2" s="1"/>
  <c r="AO179" i="2" a="1"/>
  <c r="AO179" i="2" s="1"/>
  <c r="O179" i="2"/>
  <c r="Q177" i="2"/>
  <c r="Q174" i="2"/>
  <c r="Q173" i="2"/>
  <c r="P171" i="2"/>
  <c r="AL171" i="2" a="1"/>
  <c r="AL171" i="2" s="1"/>
  <c r="AP171" i="2" a="1"/>
  <c r="AP171" i="2" s="1"/>
  <c r="AJ171" i="2" a="1"/>
  <c r="AJ171" i="2" s="1"/>
  <c r="AO171" i="2" a="1"/>
  <c r="AO171" i="2" s="1"/>
  <c r="O171" i="2"/>
  <c r="AO213" i="2" a="1"/>
  <c r="AO213" i="2" s="1"/>
  <c r="AJ213" i="2" a="1"/>
  <c r="AJ213" i="2" s="1"/>
  <c r="AO205" i="2" a="1"/>
  <c r="AO205" i="2" s="1"/>
  <c r="AJ205" i="2" a="1"/>
  <c r="AJ205" i="2" s="1"/>
  <c r="Y184" i="2"/>
  <c r="Y183" i="2"/>
  <c r="AG183" i="2" a="1"/>
  <c r="AG183" i="2" s="1"/>
  <c r="AM183" i="2" a="1"/>
  <c r="AM183" i="2" s="1"/>
  <c r="O182" i="2"/>
  <c r="O181" i="2"/>
  <c r="P181" i="2"/>
  <c r="AL181" i="2" a="1"/>
  <c r="AL181" i="2" s="1"/>
  <c r="AP181" i="2" a="1"/>
  <c r="AP181" i="2" s="1"/>
  <c r="Y181" i="2"/>
  <c r="Q175" i="2"/>
  <c r="AJ174" i="2" a="1"/>
  <c r="AJ174" i="2" s="1"/>
  <c r="AO174" i="2" a="1"/>
  <c r="AO174" i="2" s="1"/>
  <c r="P174" i="2"/>
  <c r="AL174" i="2" a="1"/>
  <c r="AL174" i="2" s="1"/>
  <c r="AP174" i="2" a="1"/>
  <c r="AP174" i="2" s="1"/>
  <c r="Y174" i="2"/>
  <c r="AG174" i="2" a="1"/>
  <c r="AG174" i="2" s="1"/>
  <c r="AM174" i="2" a="1"/>
  <c r="AM174" i="2" s="1"/>
  <c r="AG173" i="2" a="1"/>
  <c r="AG173" i="2" s="1"/>
  <c r="AM173" i="2" a="1"/>
  <c r="AM173" i="2" s="1"/>
  <c r="O173" i="2"/>
  <c r="P173" i="2"/>
  <c r="AL173" i="2" a="1"/>
  <c r="AL173" i="2" s="1"/>
  <c r="AP173" i="2" a="1"/>
  <c r="AP173" i="2" s="1"/>
  <c r="Y173" i="2"/>
  <c r="AM171" i="2" a="1"/>
  <c r="AM171" i="2" s="1"/>
  <c r="AL183" i="2" a="1"/>
  <c r="AL183" i="2" s="1"/>
  <c r="Q182" i="2"/>
  <c r="AJ181" i="2" a="1"/>
  <c r="AJ181" i="2" s="1"/>
  <c r="AP179" i="2" a="1"/>
  <c r="AP179" i="2" s="1"/>
  <c r="AG179" i="2" a="1"/>
  <c r="AG179" i="2" s="1"/>
  <c r="AN173" i="2" a="1"/>
  <c r="AN173" i="2" s="1"/>
  <c r="AI171" i="2" a="1"/>
  <c r="AI171" i="2" s="1"/>
  <c r="AM220" i="2" a="1"/>
  <c r="AM220" i="2" s="1"/>
  <c r="AM204" i="2" a="1"/>
  <c r="AM204" i="2" s="1"/>
  <c r="AG204" i="2" a="1"/>
  <c r="AG204" i="2" s="1"/>
  <c r="AM196" i="2" a="1"/>
  <c r="AM196" i="2" s="1"/>
  <c r="AG196" i="2" a="1"/>
  <c r="AG196" i="2" s="1"/>
  <c r="AM188" i="2" a="1"/>
  <c r="AM188" i="2" s="1"/>
  <c r="AG188" i="2" a="1"/>
  <c r="AG188" i="2" s="1"/>
  <c r="AG184" i="2" a="1"/>
  <c r="AG184" i="2" s="1"/>
  <c r="AM184" i="2" a="1"/>
  <c r="AM184" i="2" s="1"/>
  <c r="P182" i="2"/>
  <c r="AL182" i="2" a="1"/>
  <c r="AL182" i="2" s="1"/>
  <c r="AP182" i="2" a="1"/>
  <c r="AP182" i="2" s="1"/>
  <c r="Y182" i="2"/>
  <c r="AG182" i="2" a="1"/>
  <c r="AG182" i="2" s="1"/>
  <c r="AM182" i="2" a="1"/>
  <c r="AM182" i="2" s="1"/>
  <c r="AM219" i="2" a="1"/>
  <c r="AM219" i="2" s="1"/>
  <c r="AG219" i="2" a="1"/>
  <c r="AG219" i="2" s="1"/>
  <c r="Y219" i="2"/>
  <c r="AP218" i="2" a="1"/>
  <c r="AP218" i="2" s="1"/>
  <c r="AL218" i="2" a="1"/>
  <c r="AL218" i="2" s="1"/>
  <c r="AM212" i="2" a="1"/>
  <c r="AM212" i="2" s="1"/>
  <c r="AG212" i="2" a="1"/>
  <c r="AG212" i="2" s="1"/>
  <c r="AM213" i="2" a="1"/>
  <c r="AM213" i="2" s="1"/>
  <c r="AP211" i="2" a="1"/>
  <c r="AP211" i="2" s="1"/>
  <c r="AL211" i="2" a="1"/>
  <c r="AL211" i="2" s="1"/>
  <c r="AM205" i="2" a="1"/>
  <c r="AM205" i="2" s="1"/>
  <c r="AP203" i="2" a="1"/>
  <c r="AP203" i="2" s="1"/>
  <c r="AL203" i="2" a="1"/>
  <c r="AL203" i="2" s="1"/>
  <c r="AM197" i="2" a="1"/>
  <c r="AM197" i="2" s="1"/>
  <c r="AP195" i="2" a="1"/>
  <c r="AP195" i="2" s="1"/>
  <c r="AL195" i="2" a="1"/>
  <c r="AL195" i="2" s="1"/>
  <c r="AM189" i="2" a="1"/>
  <c r="AM189" i="2" s="1"/>
  <c r="AP187" i="2" a="1"/>
  <c r="AP187" i="2" s="1"/>
  <c r="AL187" i="2" a="1"/>
  <c r="AL187" i="2" s="1"/>
  <c r="AP183" i="2" a="1"/>
  <c r="AP183" i="2" s="1"/>
  <c r="AJ183" i="2" a="1"/>
  <c r="AJ183" i="2" s="1"/>
  <c r="P183" i="2"/>
  <c r="AN182" i="2" a="1"/>
  <c r="AN182" i="2" s="1"/>
  <c r="AI181" i="2" a="1"/>
  <c r="AI181" i="2" s="1"/>
  <c r="AN180" i="2" a="1"/>
  <c r="AN180" i="2" s="1"/>
  <c r="Y180" i="2"/>
  <c r="P179" i="2"/>
  <c r="Q176" i="2"/>
  <c r="Y171" i="2"/>
  <c r="AP172" i="2" a="1"/>
  <c r="AP172" i="2" s="1"/>
  <c r="AL172" i="2" a="1"/>
  <c r="AL172" i="2" s="1"/>
  <c r="P172" i="2"/>
  <c r="AM166" i="2" a="1"/>
  <c r="AM166" i="2" s="1"/>
  <c r="AG166" i="2" a="1"/>
  <c r="AG166" i="2" s="1"/>
  <c r="Y165" i="2"/>
  <c r="Q165" i="2"/>
  <c r="P164" i="2"/>
  <c r="O163" i="2"/>
  <c r="AM158" i="2" a="1"/>
  <c r="AM158" i="2" s="1"/>
  <c r="AG158" i="2" a="1"/>
  <c r="AG158" i="2" s="1"/>
  <c r="Y157" i="2"/>
  <c r="Q157" i="2"/>
  <c r="O155" i="2"/>
  <c r="AM150" i="2" a="1"/>
  <c r="AM150" i="2" s="1"/>
  <c r="AG150" i="2" a="1"/>
  <c r="AG150" i="2" s="1"/>
  <c r="AN148" i="2" a="1"/>
  <c r="AN148" i="2" s="1"/>
  <c r="Q148" i="2"/>
  <c r="AJ147" i="2" a="1"/>
  <c r="AJ147" i="2" s="1"/>
  <c r="AJ146" i="2" a="1"/>
  <c r="AJ146" i="2" s="1"/>
  <c r="AO146" i="2" a="1"/>
  <c r="AO146" i="2" s="1"/>
  <c r="P146" i="2"/>
  <c r="AL146" i="2" a="1"/>
  <c r="AL146" i="2" s="1"/>
  <c r="AP146" i="2" a="1"/>
  <c r="AP146" i="2" s="1"/>
  <c r="AP143" i="2" a="1"/>
  <c r="AP143" i="2" s="1"/>
  <c r="AI143" i="2" a="1"/>
  <c r="AI143" i="2" s="1"/>
  <c r="O143" i="2"/>
  <c r="AM175" i="2" a="1"/>
  <c r="AM175" i="2" s="1"/>
  <c r="AG175" i="2" a="1"/>
  <c r="AG175" i="2" s="1"/>
  <c r="O172" i="2"/>
  <c r="AM167" i="2" a="1"/>
  <c r="AM167" i="2" s="1"/>
  <c r="AG167" i="2" a="1"/>
  <c r="AG167" i="2" s="1"/>
  <c r="Y166" i="2"/>
  <c r="AP165" i="2" a="1"/>
  <c r="AP165" i="2" s="1"/>
  <c r="AL165" i="2" a="1"/>
  <c r="AL165" i="2" s="1"/>
  <c r="P165" i="2"/>
  <c r="O164" i="2"/>
  <c r="AO163" i="2" a="1"/>
  <c r="AO163" i="2" s="1"/>
  <c r="AJ163" i="2" a="1"/>
  <c r="AJ163" i="2" s="1"/>
  <c r="AM159" i="2" a="1"/>
  <c r="AM159" i="2" s="1"/>
  <c r="AG159" i="2" a="1"/>
  <c r="AG159" i="2" s="1"/>
  <c r="Y158" i="2"/>
  <c r="AP157" i="2" a="1"/>
  <c r="AP157" i="2" s="1"/>
  <c r="AL157" i="2" a="1"/>
  <c r="AL157" i="2" s="1"/>
  <c r="P157" i="2"/>
  <c r="O156" i="2"/>
  <c r="AO155" i="2" a="1"/>
  <c r="AO155" i="2" s="1"/>
  <c r="AJ155" i="2" a="1"/>
  <c r="AJ155" i="2" s="1"/>
  <c r="AM151" i="2" a="1"/>
  <c r="AM151" i="2" s="1"/>
  <c r="AG151" i="2" a="1"/>
  <c r="AG151" i="2" s="1"/>
  <c r="Y150" i="2"/>
  <c r="Y148" i="2"/>
  <c r="P148" i="2"/>
  <c r="AO147" i="2" a="1"/>
  <c r="AO147" i="2" s="1"/>
  <c r="AI146" i="2" a="1"/>
  <c r="AI146" i="2" s="1"/>
  <c r="Q144" i="2"/>
  <c r="AG143" i="2" a="1"/>
  <c r="AG143" i="2" s="1"/>
  <c r="Q143" i="2"/>
  <c r="AJ139" i="2" a="1"/>
  <c r="AJ139" i="2" s="1"/>
  <c r="P139" i="2"/>
  <c r="O122" i="2"/>
  <c r="P122" i="2"/>
  <c r="AL122" i="2" a="1"/>
  <c r="AL122" i="2" s="1"/>
  <c r="AP122" i="2" a="1"/>
  <c r="AP122" i="2" s="1"/>
  <c r="AG122" i="2" a="1"/>
  <c r="AG122" i="2" s="1"/>
  <c r="AM122" i="2" a="1"/>
  <c r="AM122" i="2" s="1"/>
  <c r="AN122" i="2" a="1"/>
  <c r="AN122" i="2" s="1"/>
  <c r="Y122" i="2"/>
  <c r="AO122" i="2" a="1"/>
  <c r="AO122" i="2" s="1"/>
  <c r="AI122" i="2" a="1"/>
  <c r="AI122" i="2" s="1"/>
  <c r="AJ122" i="2" a="1"/>
  <c r="AJ122" i="2" s="1"/>
  <c r="AM176" i="2" a="1"/>
  <c r="AM176" i="2" s="1"/>
  <c r="Y175" i="2"/>
  <c r="AO172" i="2" a="1"/>
  <c r="AO172" i="2" s="1"/>
  <c r="AM168" i="2" a="1"/>
  <c r="AM168" i="2" s="1"/>
  <c r="Y167" i="2"/>
  <c r="AP166" i="2" a="1"/>
  <c r="AP166" i="2" s="1"/>
  <c r="AL166" i="2" a="1"/>
  <c r="AL166" i="2" s="1"/>
  <c r="P166" i="2"/>
  <c r="O165" i="2"/>
  <c r="AO164" i="2" a="1"/>
  <c r="AO164" i="2" s="1"/>
  <c r="AM160" i="2" a="1"/>
  <c r="AM160" i="2" s="1"/>
  <c r="Y159" i="2"/>
  <c r="AP158" i="2" a="1"/>
  <c r="AP158" i="2" s="1"/>
  <c r="AL158" i="2" a="1"/>
  <c r="AL158" i="2" s="1"/>
  <c r="P158" i="2"/>
  <c r="O157" i="2"/>
  <c r="AO156" i="2" a="1"/>
  <c r="AO156" i="2" s="1"/>
  <c r="AM152" i="2" a="1"/>
  <c r="AM152" i="2" s="1"/>
  <c r="Y151" i="2"/>
  <c r="AP150" i="2" a="1"/>
  <c r="AP150" i="2" s="1"/>
  <c r="AL150" i="2" a="1"/>
  <c r="AL150" i="2" s="1"/>
  <c r="P150" i="2"/>
  <c r="O148" i="2"/>
  <c r="AI147" i="2" a="1"/>
  <c r="AI147" i="2" s="1"/>
  <c r="AJ145" i="2" a="1"/>
  <c r="AJ145" i="2" s="1"/>
  <c r="AO143" i="2" a="1"/>
  <c r="AO143" i="2" s="1"/>
  <c r="AP141" i="2" a="1"/>
  <c r="AP141" i="2" s="1"/>
  <c r="Q135" i="2"/>
  <c r="AJ133" i="2" a="1"/>
  <c r="AJ133" i="2" s="1"/>
  <c r="AO133" i="2" a="1"/>
  <c r="AO133" i="2" s="1"/>
  <c r="O133" i="2"/>
  <c r="P133" i="2"/>
  <c r="AL133" i="2" a="1"/>
  <c r="AL133" i="2" s="1"/>
  <c r="AP133" i="2" a="1"/>
  <c r="AP133" i="2" s="1"/>
  <c r="Y133" i="2"/>
  <c r="AG133" i="2" a="1"/>
  <c r="AG133" i="2" s="1"/>
  <c r="AM133" i="2" a="1"/>
  <c r="AM133" i="2" s="1"/>
  <c r="AO166" i="2" a="1"/>
  <c r="AO166" i="2" s="1"/>
  <c r="AO158" i="2" a="1"/>
  <c r="AO158" i="2" s="1"/>
  <c r="AO150" i="2" a="1"/>
  <c r="AO150" i="2" s="1"/>
  <c r="Y146" i="2"/>
  <c r="AO145" i="2" a="1"/>
  <c r="AO145" i="2" s="1"/>
  <c r="AM143" i="2" a="1"/>
  <c r="AM143" i="2" s="1"/>
  <c r="O141" i="2"/>
  <c r="Y141" i="2"/>
  <c r="O139" i="2"/>
  <c r="Y139" i="2"/>
  <c r="AM163" i="2" a="1"/>
  <c r="AM163" i="2" s="1"/>
  <c r="AG163" i="2" a="1"/>
  <c r="AG163" i="2" s="1"/>
  <c r="AM155" i="2" a="1"/>
  <c r="AM155" i="2" s="1"/>
  <c r="AG155" i="2" a="1"/>
  <c r="AG155" i="2" s="1"/>
  <c r="AG148" i="2" a="1"/>
  <c r="AG148" i="2" s="1"/>
  <c r="AM148" i="2" a="1"/>
  <c r="AM148" i="2" s="1"/>
  <c r="AL143" i="2" a="1"/>
  <c r="AL143" i="2" s="1"/>
  <c r="Y163" i="2"/>
  <c r="O147" i="2"/>
  <c r="Y147" i="2"/>
  <c r="AM141" i="2" a="1"/>
  <c r="AM141" i="2" s="1"/>
  <c r="Q140" i="2"/>
  <c r="AN139" i="2" a="1"/>
  <c r="AN139" i="2" s="1"/>
  <c r="Y137" i="2"/>
  <c r="O137" i="2"/>
  <c r="AM165" i="2" a="1"/>
  <c r="AM165" i="2" s="1"/>
  <c r="AP163" i="2" a="1"/>
  <c r="AP163" i="2" s="1"/>
  <c r="AL163" i="2" a="1"/>
  <c r="AL163" i="2" s="1"/>
  <c r="AM157" i="2" a="1"/>
  <c r="AM157" i="2" s="1"/>
  <c r="AP155" i="2" a="1"/>
  <c r="AP155" i="2" s="1"/>
  <c r="AL155" i="2" a="1"/>
  <c r="AL155" i="2" s="1"/>
  <c r="AJ143" i="2" a="1"/>
  <c r="AJ143" i="2" s="1"/>
  <c r="P143" i="2"/>
  <c r="Q134" i="2"/>
  <c r="Q114" i="2"/>
  <c r="AM140" i="2" a="1"/>
  <c r="AM140" i="2" s="1"/>
  <c r="AG140" i="2" a="1"/>
  <c r="AG140" i="2" s="1"/>
  <c r="AP138" i="2" a="1"/>
  <c r="AP138" i="2" s="1"/>
  <c r="AL138" i="2" a="1"/>
  <c r="AL138" i="2" s="1"/>
  <c r="P138" i="2"/>
  <c r="AM132" i="2" a="1"/>
  <c r="AM132" i="2" s="1"/>
  <c r="AG132" i="2" a="1"/>
  <c r="AG132" i="2" s="1"/>
  <c r="Y131" i="2"/>
  <c r="AP130" i="2" a="1"/>
  <c r="AP130" i="2" s="1"/>
  <c r="AL130" i="2" a="1"/>
  <c r="AL130" i="2" s="1"/>
  <c r="P130" i="2"/>
  <c r="O129" i="2"/>
  <c r="O126" i="2"/>
  <c r="AN125" i="2" a="1"/>
  <c r="AN125" i="2" s="1"/>
  <c r="Y125" i="2"/>
  <c r="AI121" i="2" a="1"/>
  <c r="AI121" i="2" s="1"/>
  <c r="AG117" i="2" a="1"/>
  <c r="AG117" i="2" s="1"/>
  <c r="AM117" i="2" a="1"/>
  <c r="AM117" i="2" s="1"/>
  <c r="AJ117" i="2" a="1"/>
  <c r="AJ117" i="2" s="1"/>
  <c r="AO117" i="2" a="1"/>
  <c r="AO117" i="2" s="1"/>
  <c r="O117" i="2"/>
  <c r="Q115" i="2"/>
  <c r="AO129" i="2" a="1"/>
  <c r="AO129" i="2" s="1"/>
  <c r="AJ129" i="2" a="1"/>
  <c r="AJ129" i="2" s="1"/>
  <c r="AJ96" i="2" a="1"/>
  <c r="AJ96" i="2" s="1"/>
  <c r="AO96" i="2" a="1"/>
  <c r="AO96" i="2" s="1"/>
  <c r="O96" i="2"/>
  <c r="P96" i="2"/>
  <c r="AL96" i="2" a="1"/>
  <c r="AL96" i="2" s="1"/>
  <c r="AP96" i="2" a="1"/>
  <c r="AP96" i="2" s="1"/>
  <c r="Y96" i="2"/>
  <c r="AG96" i="2" a="1"/>
  <c r="AG96" i="2" s="1"/>
  <c r="AM96" i="2" a="1"/>
  <c r="AM96" i="2" s="1"/>
  <c r="Q81" i="2"/>
  <c r="AP140" i="2" a="1"/>
  <c r="AP140" i="2" s="1"/>
  <c r="AL140" i="2" a="1"/>
  <c r="AL140" i="2" s="1"/>
  <c r="P140" i="2"/>
  <c r="AO138" i="2" a="1"/>
  <c r="AO138" i="2" s="1"/>
  <c r="AP132" i="2" a="1"/>
  <c r="AP132" i="2" s="1"/>
  <c r="AL132" i="2" a="1"/>
  <c r="AL132" i="2" s="1"/>
  <c r="P132" i="2"/>
  <c r="AO130" i="2" a="1"/>
  <c r="AO130" i="2" s="1"/>
  <c r="AP126" i="2" a="1"/>
  <c r="AP126" i="2" s="1"/>
  <c r="P123" i="2"/>
  <c r="AL123" i="2" a="1"/>
  <c r="AL123" i="2" s="1"/>
  <c r="AP123" i="2" a="1"/>
  <c r="AP123" i="2" s="1"/>
  <c r="Y123" i="2"/>
  <c r="AJ120" i="2" a="1"/>
  <c r="AJ120" i="2" s="1"/>
  <c r="AO120" i="2" a="1"/>
  <c r="AO120" i="2" s="1"/>
  <c r="P120" i="2"/>
  <c r="AL120" i="2" a="1"/>
  <c r="AL120" i="2" s="1"/>
  <c r="AP120" i="2" a="1"/>
  <c r="AP120" i="2" s="1"/>
  <c r="AG120" i="2" a="1"/>
  <c r="AG120" i="2" s="1"/>
  <c r="AM120" i="2" a="1"/>
  <c r="AM120" i="2" s="1"/>
  <c r="AN117" i="2" a="1"/>
  <c r="AN117" i="2" s="1"/>
  <c r="AJ112" i="2" a="1"/>
  <c r="AJ112" i="2" s="1"/>
  <c r="AO112" i="2" a="1"/>
  <c r="AO112" i="2" s="1"/>
  <c r="O112" i="2"/>
  <c r="P112" i="2"/>
  <c r="AL112" i="2" a="1"/>
  <c r="AL112" i="2" s="1"/>
  <c r="AP112" i="2" a="1"/>
  <c r="AP112" i="2" s="1"/>
  <c r="Y112" i="2"/>
  <c r="AG112" i="2" a="1"/>
  <c r="AG112" i="2" s="1"/>
  <c r="AM112" i="2" a="1"/>
  <c r="AM112" i="2" s="1"/>
  <c r="Q113" i="2"/>
  <c r="AJ104" i="2" a="1"/>
  <c r="AJ104" i="2" s="1"/>
  <c r="AO104" i="2" a="1"/>
  <c r="AO104" i="2" s="1"/>
  <c r="O104" i="2"/>
  <c r="P104" i="2"/>
  <c r="AL104" i="2" a="1"/>
  <c r="AL104" i="2" s="1"/>
  <c r="AP104" i="2" a="1"/>
  <c r="AP104" i="2" s="1"/>
  <c r="Y104" i="2"/>
  <c r="AG104" i="2" a="1"/>
  <c r="AG104" i="2" s="1"/>
  <c r="AM104" i="2" a="1"/>
  <c r="AM104" i="2" s="1"/>
  <c r="Q97" i="2"/>
  <c r="AJ88" i="2" a="1"/>
  <c r="AJ88" i="2" s="1"/>
  <c r="AP88" i="2" a="1"/>
  <c r="AP88" i="2" s="1"/>
  <c r="O88" i="2"/>
  <c r="AL88" i="2" a="1"/>
  <c r="AL88" i="2" s="1"/>
  <c r="P88" i="2"/>
  <c r="Y88" i="2"/>
  <c r="AM88" i="2" a="1"/>
  <c r="AM88" i="2" s="1"/>
  <c r="AG88" i="2" a="1"/>
  <c r="AG88" i="2" s="1"/>
  <c r="AN88" i="2" a="1"/>
  <c r="AN88" i="2" s="1"/>
  <c r="Q82" i="2"/>
  <c r="O80" i="2"/>
  <c r="P80" i="2"/>
  <c r="AL80" i="2" a="1"/>
  <c r="AL80" i="2" s="1"/>
  <c r="AP80" i="2" a="1"/>
  <c r="AP80" i="2" s="1"/>
  <c r="Y80" i="2"/>
  <c r="AI80" i="2" a="1"/>
  <c r="AI80" i="2" s="1"/>
  <c r="AJ80" i="2" a="1"/>
  <c r="AJ80" i="2" s="1"/>
  <c r="AM80" i="2" a="1"/>
  <c r="AM80" i="2" s="1"/>
  <c r="AN80" i="2" a="1"/>
  <c r="AN80" i="2" s="1"/>
  <c r="AO80" i="2" a="1"/>
  <c r="AO80" i="2" s="1"/>
  <c r="AO140" i="2" a="1"/>
  <c r="AO140" i="2" s="1"/>
  <c r="Y135" i="2"/>
  <c r="AO132" i="2" a="1"/>
  <c r="AO132" i="2" s="1"/>
  <c r="AO126" i="2" a="1"/>
  <c r="AO126" i="2" s="1"/>
  <c r="AG125" i="2" a="1"/>
  <c r="AG125" i="2" s="1"/>
  <c r="AM125" i="2" a="1"/>
  <c r="AM125" i="2" s="1"/>
  <c r="Q124" i="2"/>
  <c r="Q122" i="2"/>
  <c r="AJ121" i="2" a="1"/>
  <c r="AJ121" i="2" s="1"/>
  <c r="AO121" i="2" a="1"/>
  <c r="AO121" i="2" s="1"/>
  <c r="O121" i="2"/>
  <c r="Y121" i="2"/>
  <c r="AJ113" i="2" a="1"/>
  <c r="AJ113" i="2" s="1"/>
  <c r="AO113" i="2" a="1"/>
  <c r="AO113" i="2" s="1"/>
  <c r="O113" i="2"/>
  <c r="P113" i="2"/>
  <c r="AL113" i="2" a="1"/>
  <c r="AL113" i="2" s="1"/>
  <c r="AP113" i="2" a="1"/>
  <c r="AP113" i="2" s="1"/>
  <c r="Y113" i="2"/>
  <c r="AG113" i="2" a="1"/>
  <c r="AG113" i="2" s="1"/>
  <c r="AM113" i="2" a="1"/>
  <c r="AM113" i="2" s="1"/>
  <c r="Q98" i="2"/>
  <c r="P135" i="2"/>
  <c r="AM129" i="2" a="1"/>
  <c r="AM129" i="2" s="1"/>
  <c r="AG129" i="2" a="1"/>
  <c r="AG129" i="2" s="1"/>
  <c r="AI126" i="2" a="1"/>
  <c r="AI126" i="2" s="1"/>
  <c r="Q105" i="2"/>
  <c r="AN126" i="2" a="1"/>
  <c r="AN126" i="2" s="1"/>
  <c r="AI96" i="2" a="1"/>
  <c r="AI96" i="2" s="1"/>
  <c r="Q91" i="2"/>
  <c r="Q76" i="2"/>
  <c r="Q74" i="2"/>
  <c r="AJ73" i="2" a="1"/>
  <c r="AJ73" i="2" s="1"/>
  <c r="AN73" i="2" a="1"/>
  <c r="AN73" i="2" s="1"/>
  <c r="AO73" i="2" a="1"/>
  <c r="AO73" i="2" s="1"/>
  <c r="O73" i="2"/>
  <c r="AL73" i="2" a="1"/>
  <c r="AL73" i="2" s="1"/>
  <c r="AP73" i="2" a="1"/>
  <c r="AP73" i="2" s="1"/>
  <c r="P73" i="2"/>
  <c r="Y73" i="2"/>
  <c r="AM73" i="2" a="1"/>
  <c r="AM73" i="2" s="1"/>
  <c r="O109" i="2"/>
  <c r="O101" i="2"/>
  <c r="O93" i="2"/>
  <c r="AO92" i="2" a="1"/>
  <c r="AO92" i="2" s="1"/>
  <c r="AJ92" i="2" a="1"/>
  <c r="AJ92" i="2" s="1"/>
  <c r="Q85" i="2"/>
  <c r="Q84" i="2"/>
  <c r="O82" i="2"/>
  <c r="AG82" i="2" a="1"/>
  <c r="AG82" i="2" s="1"/>
  <c r="AM82" i="2" a="1"/>
  <c r="AM82" i="2" s="1"/>
  <c r="AO109" i="2" a="1"/>
  <c r="AO109" i="2" s="1"/>
  <c r="AJ109" i="2" a="1"/>
  <c r="AJ109" i="2" s="1"/>
  <c r="AM105" i="2" a="1"/>
  <c r="AM105" i="2" s="1"/>
  <c r="AG105" i="2" a="1"/>
  <c r="AG105" i="2" s="1"/>
  <c r="AO101" i="2" a="1"/>
  <c r="AO101" i="2" s="1"/>
  <c r="AJ101" i="2" a="1"/>
  <c r="AJ101" i="2" s="1"/>
  <c r="AM97" i="2" a="1"/>
  <c r="AM97" i="2" s="1"/>
  <c r="AG97" i="2" a="1"/>
  <c r="AG97" i="2" s="1"/>
  <c r="AO93" i="2" a="1"/>
  <c r="AO93" i="2" s="1"/>
  <c r="AJ93" i="2" a="1"/>
  <c r="AJ93" i="2" s="1"/>
  <c r="AJ89" i="2" a="1"/>
  <c r="AJ89" i="2" s="1"/>
  <c r="AO89" i="2" a="1"/>
  <c r="AO89" i="2" s="1"/>
  <c r="O84" i="2"/>
  <c r="Y84" i="2"/>
  <c r="O74" i="2"/>
  <c r="P74" i="2"/>
  <c r="AL74" i="2" a="1"/>
  <c r="AL74" i="2" s="1"/>
  <c r="AP74" i="2" a="1"/>
  <c r="AP74" i="2" s="1"/>
  <c r="Y74" i="2"/>
  <c r="AG74" i="2" a="1"/>
  <c r="AG74" i="2" s="1"/>
  <c r="AM74" i="2" a="1"/>
  <c r="AM74" i="2" s="1"/>
  <c r="AM114" i="2" a="1"/>
  <c r="AM114" i="2" s="1"/>
  <c r="AG114" i="2" a="1"/>
  <c r="AG114" i="2" s="1"/>
  <c r="Y105" i="2"/>
  <c r="Y97" i="2"/>
  <c r="AM84" i="2" a="1"/>
  <c r="AM84" i="2" s="1"/>
  <c r="P105" i="2"/>
  <c r="P97" i="2"/>
  <c r="AL84" i="2" a="1"/>
  <c r="AL84" i="2" s="1"/>
  <c r="AM116" i="2" a="1"/>
  <c r="AM116" i="2" s="1"/>
  <c r="AG116" i="2" a="1"/>
  <c r="AG116" i="2" s="1"/>
  <c r="Y115" i="2"/>
  <c r="AP114" i="2" a="1"/>
  <c r="AP114" i="2" s="1"/>
  <c r="AL114" i="2" a="1"/>
  <c r="AL114" i="2" s="1"/>
  <c r="P114" i="2"/>
  <c r="AM108" i="2" a="1"/>
  <c r="AM108" i="2" s="1"/>
  <c r="AG108" i="2" a="1"/>
  <c r="AG108" i="2" s="1"/>
  <c r="Y107" i="2"/>
  <c r="AP106" i="2" a="1"/>
  <c r="AP106" i="2" s="1"/>
  <c r="AL106" i="2" a="1"/>
  <c r="AL106" i="2" s="1"/>
  <c r="P106" i="2"/>
  <c r="O105" i="2"/>
  <c r="AM100" i="2" a="1"/>
  <c r="AM100" i="2" s="1"/>
  <c r="AG100" i="2" a="1"/>
  <c r="AG100" i="2" s="1"/>
  <c r="Y99" i="2"/>
  <c r="AP98" i="2" a="1"/>
  <c r="AP98" i="2" s="1"/>
  <c r="AL98" i="2" a="1"/>
  <c r="AL98" i="2" s="1"/>
  <c r="P98" i="2"/>
  <c r="O97" i="2"/>
  <c r="AM92" i="2" a="1"/>
  <c r="AM92" i="2" s="1"/>
  <c r="AG92" i="2" a="1"/>
  <c r="AG92" i="2" s="1"/>
  <c r="Y91" i="2"/>
  <c r="AM89" i="2" a="1"/>
  <c r="AM89" i="2" s="1"/>
  <c r="Y89" i="2"/>
  <c r="P85" i="2"/>
  <c r="AL85" i="2" a="1"/>
  <c r="AL85" i="2" s="1"/>
  <c r="AP85" i="2" a="1"/>
  <c r="AP85" i="2" s="1"/>
  <c r="AG85" i="2" a="1"/>
  <c r="AG85" i="2" s="1"/>
  <c r="AM85" i="2" a="1"/>
  <c r="AM85" i="2" s="1"/>
  <c r="AJ84" i="2" a="1"/>
  <c r="AJ84" i="2" s="1"/>
  <c r="AJ82" i="2" a="1"/>
  <c r="AJ82" i="2" s="1"/>
  <c r="Q80" i="2"/>
  <c r="Q75" i="2"/>
  <c r="AI73" i="2" a="1"/>
  <c r="AI73" i="2" s="1"/>
  <c r="AP115" i="2" a="1"/>
  <c r="AP115" i="2" s="1"/>
  <c r="AL115" i="2" a="1"/>
  <c r="AL115" i="2" s="1"/>
  <c r="AM109" i="2" a="1"/>
  <c r="AM109" i="2" s="1"/>
  <c r="AP107" i="2" a="1"/>
  <c r="AP107" i="2" s="1"/>
  <c r="AL107" i="2" a="1"/>
  <c r="AL107" i="2" s="1"/>
  <c r="AO105" i="2" a="1"/>
  <c r="AO105" i="2" s="1"/>
  <c r="AM101" i="2" a="1"/>
  <c r="AM101" i="2" s="1"/>
  <c r="AP99" i="2" a="1"/>
  <c r="AP99" i="2" s="1"/>
  <c r="AL99" i="2" a="1"/>
  <c r="AL99" i="2" s="1"/>
  <c r="AO97" i="2" a="1"/>
  <c r="AO97" i="2" s="1"/>
  <c r="AM93" i="2" a="1"/>
  <c r="AM93" i="2" s="1"/>
  <c r="P89" i="2"/>
  <c r="AI84" i="2" a="1"/>
  <c r="AI84" i="2" s="1"/>
  <c r="AI82" i="2" a="1"/>
  <c r="AI82" i="2" s="1"/>
  <c r="P82" i="2"/>
  <c r="AG73" i="2" a="1"/>
  <c r="AG73" i="2" s="1"/>
  <c r="O78" i="2"/>
  <c r="AO77" i="2" a="1"/>
  <c r="AO77" i="2" s="1"/>
  <c r="AJ77" i="2" a="1"/>
  <c r="AJ77" i="2" s="1"/>
  <c r="AP72" i="2" a="1"/>
  <c r="AP72" i="2" s="1"/>
  <c r="AN70" i="2" a="1"/>
  <c r="AN70" i="2" s="1"/>
  <c r="AG70" i="2" a="1"/>
  <c r="AG70" i="2" s="1"/>
  <c r="Q70" i="2"/>
  <c r="AG69" i="2" a="1"/>
  <c r="AG69" i="2" s="1"/>
  <c r="AM69" i="2" a="1"/>
  <c r="AM69" i="2" s="1"/>
  <c r="AM68" i="2" a="1"/>
  <c r="AM68" i="2" s="1"/>
  <c r="AL66" i="2" a="1"/>
  <c r="AL66" i="2" s="1"/>
  <c r="AN65" i="2" a="1"/>
  <c r="AN65" i="2" s="1"/>
  <c r="AO62" i="2" a="1"/>
  <c r="AO62" i="2" s="1"/>
  <c r="AL61" i="2" a="1"/>
  <c r="AL61" i="2" s="1"/>
  <c r="P59" i="2"/>
  <c r="AL59" i="2" a="1"/>
  <c r="AL59" i="2" s="1"/>
  <c r="AP59" i="2" a="1"/>
  <c r="AP59" i="2" s="1"/>
  <c r="Q58" i="2"/>
  <c r="AG56" i="2" a="1"/>
  <c r="AG56" i="2" s="1"/>
  <c r="Q55" i="2"/>
  <c r="AO54" i="2" a="1"/>
  <c r="AO54" i="2" s="1"/>
  <c r="AI54" i="2" a="1"/>
  <c r="AI54" i="2" s="1"/>
  <c r="Y50" i="2"/>
  <c r="P50" i="2"/>
  <c r="Q44" i="2"/>
  <c r="Q43" i="2"/>
  <c r="O41" i="2"/>
  <c r="Q40" i="2"/>
  <c r="AO78" i="2" a="1"/>
  <c r="AO78" i="2" s="1"/>
  <c r="AJ78" i="2" a="1"/>
  <c r="AJ78" i="2" s="1"/>
  <c r="AJ72" i="2" a="1"/>
  <c r="AJ72" i="2" s="1"/>
  <c r="AM70" i="2" a="1"/>
  <c r="AM70" i="2" s="1"/>
  <c r="Y70" i="2"/>
  <c r="P70" i="2"/>
  <c r="AG65" i="2" a="1"/>
  <c r="AG65" i="2" s="1"/>
  <c r="AI62" i="2" a="1"/>
  <c r="AI62" i="2" s="1"/>
  <c r="AJ57" i="2" a="1"/>
  <c r="AJ57" i="2" s="1"/>
  <c r="AO57" i="2" a="1"/>
  <c r="AO57" i="2" s="1"/>
  <c r="AM56" i="2" a="1"/>
  <c r="AM56" i="2" s="1"/>
  <c r="AG54" i="2" a="1"/>
  <c r="AG54" i="2" s="1"/>
  <c r="Q54" i="2"/>
  <c r="AN50" i="2" a="1"/>
  <c r="AN50" i="2" s="1"/>
  <c r="O40" i="2"/>
  <c r="P40" i="2"/>
  <c r="AL40" i="2" a="1"/>
  <c r="AL40" i="2" s="1"/>
  <c r="AP40" i="2" a="1"/>
  <c r="AP40" i="2" s="1"/>
  <c r="Y40" i="2"/>
  <c r="AG40" i="2" a="1"/>
  <c r="AG40" i="2" s="1"/>
  <c r="AM40" i="2" a="1"/>
  <c r="AM40" i="2" s="1"/>
  <c r="AI40" i="2" a="1"/>
  <c r="AI40" i="2" s="1"/>
  <c r="O70" i="2"/>
  <c r="AM65" i="2" a="1"/>
  <c r="AM65" i="2" s="1"/>
  <c r="Y65" i="2"/>
  <c r="AN62" i="2" a="1"/>
  <c r="AN62" i="2" s="1"/>
  <c r="AG62" i="2" a="1"/>
  <c r="AG62" i="2" s="1"/>
  <c r="Q62" i="2"/>
  <c r="AG61" i="2" a="1"/>
  <c r="AG61" i="2" s="1"/>
  <c r="AM61" i="2" a="1"/>
  <c r="AM61" i="2" s="1"/>
  <c r="Y54" i="2"/>
  <c r="AL70" i="2" a="1"/>
  <c r="AL70" i="2" s="1"/>
  <c r="Q69" i="2"/>
  <c r="P65" i="2"/>
  <c r="AM62" i="2" a="1"/>
  <c r="AM62" i="2" s="1"/>
  <c r="Y62" i="2"/>
  <c r="P62" i="2"/>
  <c r="O50" i="2"/>
  <c r="AP50" i="2" a="1"/>
  <c r="AP50" i="2" s="1"/>
  <c r="Q49" i="2"/>
  <c r="P41" i="2"/>
  <c r="AL41" i="2" a="1"/>
  <c r="AL41" i="2" s="1"/>
  <c r="AP41" i="2" a="1"/>
  <c r="AP41" i="2" s="1"/>
  <c r="Y41" i="2"/>
  <c r="AG41" i="2" a="1"/>
  <c r="AG41" i="2" s="1"/>
  <c r="AM41" i="2" a="1"/>
  <c r="AM41" i="2" s="1"/>
  <c r="AO41" i="2" a="1"/>
  <c r="AO41" i="2" s="1"/>
  <c r="AN41" i="2" a="1"/>
  <c r="AN41" i="2" s="1"/>
  <c r="AJ38" i="2" a="1"/>
  <c r="AJ38" i="2" s="1"/>
  <c r="AO38" i="2" a="1"/>
  <c r="AO38" i="2" s="1"/>
  <c r="O38" i="2"/>
  <c r="P38" i="2"/>
  <c r="AL38" i="2" a="1"/>
  <c r="AL38" i="2" s="1"/>
  <c r="AP38" i="2" a="1"/>
  <c r="AP38" i="2" s="1"/>
  <c r="AN38" i="2" a="1"/>
  <c r="AN38" i="2" s="1"/>
  <c r="AP83" i="2" a="1"/>
  <c r="AP83" i="2" s="1"/>
  <c r="AL83" i="2" a="1"/>
  <c r="AL83" i="2" s="1"/>
  <c r="AO81" i="2" a="1"/>
  <c r="AO81" i="2" s="1"/>
  <c r="AM77" i="2" a="1"/>
  <c r="AM77" i="2" s="1"/>
  <c r="AG77" i="2" a="1"/>
  <c r="AG77" i="2" s="1"/>
  <c r="Y76" i="2"/>
  <c r="AP75" i="2" a="1"/>
  <c r="AP75" i="2" s="1"/>
  <c r="AL75" i="2" a="1"/>
  <c r="AL75" i="2" s="1"/>
  <c r="AG72" i="2" a="1"/>
  <c r="AG72" i="2" s="1"/>
  <c r="AP70" i="2" a="1"/>
  <c r="AP70" i="2" s="1"/>
  <c r="Y69" i="2"/>
  <c r="P69" i="2"/>
  <c r="AO68" i="2" a="1"/>
  <c r="AO68" i="2" s="1"/>
  <c r="AN66" i="2" a="1"/>
  <c r="AN66" i="2" s="1"/>
  <c r="AL65" i="2" a="1"/>
  <c r="AL65" i="2" s="1"/>
  <c r="O65" i="2"/>
  <c r="O62" i="2"/>
  <c r="AI61" i="2" a="1"/>
  <c r="AI61" i="2" s="1"/>
  <c r="AM59" i="2" a="1"/>
  <c r="AM59" i="2" s="1"/>
  <c r="Y59" i="2"/>
  <c r="AM57" i="2" a="1"/>
  <c r="AM57" i="2" s="1"/>
  <c r="Y57" i="2"/>
  <c r="AP56" i="2" a="1"/>
  <c r="AP56" i="2" s="1"/>
  <c r="P55" i="2"/>
  <c r="AL55" i="2" a="1"/>
  <c r="AL55" i="2" s="1"/>
  <c r="AP55" i="2" a="1"/>
  <c r="AP55" i="2" s="1"/>
  <c r="AJ50" i="2" a="1"/>
  <c r="AJ50" i="2" s="1"/>
  <c r="AJ49" i="2" a="1"/>
  <c r="AJ49" i="2" s="1"/>
  <c r="AO40" i="2" a="1"/>
  <c r="AO40" i="2" s="1"/>
  <c r="AL62" i="2" a="1"/>
  <c r="AL62" i="2" s="1"/>
  <c r="O54" i="2"/>
  <c r="AN54" i="2" a="1"/>
  <c r="AN54" i="2" s="1"/>
  <c r="AP77" i="2" a="1"/>
  <c r="AP77" i="2" s="1"/>
  <c r="AL77" i="2" a="1"/>
  <c r="AL77" i="2" s="1"/>
  <c r="AL69" i="2" a="1"/>
  <c r="AL69" i="2" s="1"/>
  <c r="AN68" i="2" a="1"/>
  <c r="AN68" i="2" s="1"/>
  <c r="P68" i="2"/>
  <c r="P67" i="2"/>
  <c r="AL67" i="2" a="1"/>
  <c r="AL67" i="2" s="1"/>
  <c r="AP67" i="2" a="1"/>
  <c r="AP67" i="2" s="1"/>
  <c r="AM66" i="2" a="1"/>
  <c r="AM66" i="2" s="1"/>
  <c r="Y66" i="2"/>
  <c r="Y61" i="2"/>
  <c r="P61" i="2"/>
  <c r="O57" i="2"/>
  <c r="AO56" i="2" a="1"/>
  <c r="AO56" i="2" s="1"/>
  <c r="AI56" i="2" a="1"/>
  <c r="AI56" i="2" s="1"/>
  <c r="P56" i="2"/>
  <c r="AJ54" i="2" a="1"/>
  <c r="AJ54" i="2" s="1"/>
  <c r="AI50" i="2" a="1"/>
  <c r="AI50" i="2" s="1"/>
  <c r="AJ40" i="2" a="1"/>
  <c r="AJ40" i="2" s="1"/>
  <c r="AI38" i="2" a="1"/>
  <c r="AI38" i="2" s="1"/>
  <c r="AJ65" i="2" a="1"/>
  <c r="AJ65" i="2" s="1"/>
  <c r="AO65" i="2" a="1"/>
  <c r="AO65" i="2" s="1"/>
  <c r="AG58" i="2" a="1"/>
  <c r="AG58" i="2" s="1"/>
  <c r="AP57" i="2" a="1"/>
  <c r="AP57" i="2" s="1"/>
  <c r="AN56" i="2" a="1"/>
  <c r="AN56" i="2" s="1"/>
  <c r="O56" i="2"/>
  <c r="AP54" i="2" a="1"/>
  <c r="AP54" i="2" s="1"/>
  <c r="AJ53" i="2" a="1"/>
  <c r="AJ53" i="2" s="1"/>
  <c r="AO53" i="2" a="1"/>
  <c r="AO53" i="2" s="1"/>
  <c r="O53" i="2"/>
  <c r="AL53" i="2" a="1"/>
  <c r="AL53" i="2" s="1"/>
  <c r="AO50" i="2" a="1"/>
  <c r="AO50" i="2" s="1"/>
  <c r="AG50" i="2" a="1"/>
  <c r="AG50" i="2" s="1"/>
  <c r="Q50" i="2"/>
  <c r="AG49" i="2" a="1"/>
  <c r="AG49" i="2" s="1"/>
  <c r="AM49" i="2" a="1"/>
  <c r="AM49" i="2" s="1"/>
  <c r="AI49" i="2" a="1"/>
  <c r="AI49" i="2" s="1"/>
  <c r="P49" i="2"/>
  <c r="Y49" i="2"/>
  <c r="P47" i="2"/>
  <c r="AL47" i="2" a="1"/>
  <c r="AL47" i="2" s="1"/>
  <c r="AP47" i="2" a="1"/>
  <c r="AP47" i="2" s="1"/>
  <c r="Y47" i="2"/>
  <c r="AM47" i="2" a="1"/>
  <c r="AM47" i="2" s="1"/>
  <c r="AI47" i="2" a="1"/>
  <c r="AI47" i="2" s="1"/>
  <c r="AO48" i="2" a="1"/>
  <c r="AO48" i="2" s="1"/>
  <c r="AN46" i="2" a="1"/>
  <c r="AN46" i="2" s="1"/>
  <c r="AJ39" i="2" a="1"/>
  <c r="AJ39" i="2" s="1"/>
  <c r="AO39" i="2" a="1"/>
  <c r="AO39" i="2" s="1"/>
  <c r="O39" i="2"/>
  <c r="P39" i="2"/>
  <c r="AL39" i="2" a="1"/>
  <c r="AL39" i="2" s="1"/>
  <c r="AP39" i="2" a="1"/>
  <c r="AP39" i="2" s="1"/>
  <c r="Y39" i="2"/>
  <c r="Q35" i="2"/>
  <c r="AJ31" i="2" a="1"/>
  <c r="AJ31" i="2" s="1"/>
  <c r="AO31" i="2" a="1"/>
  <c r="AO31" i="2" s="1"/>
  <c r="O31" i="2"/>
  <c r="P31" i="2"/>
  <c r="AL31" i="2" a="1"/>
  <c r="AL31" i="2" s="1"/>
  <c r="AP31" i="2" a="1"/>
  <c r="AP31" i="2" s="1"/>
  <c r="Y31" i="2"/>
  <c r="AG31" i="2" a="1"/>
  <c r="AG31" i="2" s="1"/>
  <c r="AM31" i="2" a="1"/>
  <c r="AM31" i="2" s="1"/>
  <c r="Q32" i="2"/>
  <c r="Q33" i="2"/>
  <c r="AJ32" i="2" a="1"/>
  <c r="AJ32" i="2" s="1"/>
  <c r="AO32" i="2" a="1"/>
  <c r="AO32" i="2" s="1"/>
  <c r="O32" i="2"/>
  <c r="P32" i="2"/>
  <c r="AL32" i="2" a="1"/>
  <c r="AL32" i="2" s="1"/>
  <c r="AP32" i="2" a="1"/>
  <c r="AP32" i="2" s="1"/>
  <c r="Y32" i="2"/>
  <c r="AG32" i="2" a="1"/>
  <c r="AG32" i="2" s="1"/>
  <c r="AM32" i="2" a="1"/>
  <c r="AM32" i="2" s="1"/>
  <c r="AG48" i="2" a="1"/>
  <c r="AG48" i="2" s="1"/>
  <c r="O48" i="2"/>
  <c r="P46" i="2"/>
  <c r="Q42" i="2"/>
  <c r="Q41" i="2"/>
  <c r="O33" i="2"/>
  <c r="P33" i="2"/>
  <c r="AL33" i="2" a="1"/>
  <c r="AL33" i="2" s="1"/>
  <c r="AP33" i="2" a="1"/>
  <c r="AP33" i="2" s="1"/>
  <c r="Y33" i="2"/>
  <c r="AG33" i="2" a="1"/>
  <c r="AG33" i="2" s="1"/>
  <c r="AM33" i="2" a="1"/>
  <c r="AM33" i="2" s="1"/>
  <c r="Q34" i="2"/>
  <c r="AN32" i="2" a="1"/>
  <c r="AN32" i="2" s="1"/>
  <c r="AG39" i="2" a="1"/>
  <c r="AG39" i="2" s="1"/>
  <c r="AO33" i="2" a="1"/>
  <c r="AO33" i="2" s="1"/>
  <c r="AM22" i="2" a="1"/>
  <c r="AM22" i="2" s="1"/>
  <c r="AG22" i="2" a="1"/>
  <c r="AG22" i="2" s="1"/>
  <c r="AM23" i="2" a="1"/>
  <c r="AM23" i="2" s="1"/>
  <c r="AG23" i="2" a="1"/>
  <c r="AG23" i="2" s="1"/>
  <c r="Y22" i="2"/>
  <c r="AP30" i="2" a="1"/>
  <c r="AP30" i="2" s="1"/>
  <c r="AL30" i="2" a="1"/>
  <c r="AL30" i="2" s="1"/>
  <c r="P30" i="2"/>
  <c r="AM24" i="2" a="1"/>
  <c r="AM24" i="2" s="1"/>
  <c r="AG24" i="2" a="1"/>
  <c r="AG24" i="2" s="1"/>
  <c r="Y23" i="2"/>
  <c r="P22" i="2"/>
  <c r="O30" i="2"/>
  <c r="AM25" i="2" a="1"/>
  <c r="AM25" i="2" s="1"/>
  <c r="AG25" i="2" a="1"/>
  <c r="AG25" i="2" s="1"/>
  <c r="Y24" i="2"/>
  <c r="AP23" i="2" a="1"/>
  <c r="AP23" i="2" s="1"/>
  <c r="AL23" i="2" a="1"/>
  <c r="AL23" i="2" s="1"/>
  <c r="P23" i="2"/>
  <c r="AM42" i="2" a="1"/>
  <c r="AM42" i="2" s="1"/>
  <c r="AG42" i="2" a="1"/>
  <c r="AG42" i="2" s="1"/>
  <c r="AM34" i="2" a="1"/>
  <c r="AM34" i="2" s="1"/>
  <c r="AG34" i="2" a="1"/>
  <c r="AG34" i="2" s="1"/>
  <c r="AO30" i="2" a="1"/>
  <c r="AO30" i="2" s="1"/>
  <c r="AM26" i="2" a="1"/>
  <c r="AM26" i="2" s="1"/>
  <c r="AG26" i="2" a="1"/>
  <c r="AG26" i="2" s="1"/>
  <c r="Y25" i="2"/>
  <c r="AP24" i="2" a="1"/>
  <c r="AP24" i="2" s="1"/>
  <c r="AL24" i="2" a="1"/>
  <c r="AL24" i="2" s="1"/>
  <c r="P24" i="2"/>
  <c r="O23" i="2"/>
  <c r="AM35" i="2" a="1"/>
  <c r="AM35" i="2" s="1"/>
  <c r="AM27" i="2" a="1"/>
  <c r="AM27" i="2" s="1"/>
  <c r="AP25" i="2" a="1"/>
  <c r="AP25" i="2" s="1"/>
  <c r="AL25" i="2" a="1"/>
  <c r="AL25" i="2" s="1"/>
  <c r="O24" i="2"/>
  <c r="AO23" i="2" a="1"/>
  <c r="AO23" i="2" s="1"/>
  <c r="AO24" i="2" a="1"/>
  <c r="AO24" i="2" s="1"/>
  <c r="AF21" i="2" a="1"/>
  <c r="AF21" i="2" s="1"/>
  <c r="AQ34" i="2" l="1"/>
  <c r="AQ108" i="2"/>
  <c r="AQ220" i="2"/>
  <c r="AQ149" i="2"/>
  <c r="AQ74" i="2"/>
  <c r="AQ89" i="2"/>
  <c r="AQ175" i="2"/>
  <c r="AQ146" i="2"/>
  <c r="AQ219" i="2"/>
  <c r="AQ183" i="2"/>
  <c r="AQ91" i="2"/>
  <c r="AQ43" i="2"/>
  <c r="AQ207" i="2"/>
  <c r="AQ86" i="2"/>
  <c r="AQ217" i="2"/>
  <c r="AQ92" i="2"/>
  <c r="AQ190" i="2"/>
  <c r="AQ127" i="2"/>
  <c r="AQ144" i="2"/>
  <c r="AQ136" i="2"/>
  <c r="AQ126" i="2"/>
  <c r="AQ151" i="2"/>
  <c r="AQ55" i="2"/>
  <c r="AQ193" i="2"/>
  <c r="AQ201" i="2"/>
  <c r="AQ164" i="2"/>
  <c r="AQ106" i="2"/>
  <c r="AQ174" i="2"/>
  <c r="AQ157" i="2"/>
  <c r="AQ192" i="2"/>
  <c r="AQ72" i="2"/>
  <c r="AQ105" i="2"/>
  <c r="AQ103" i="2"/>
  <c r="AQ79" i="2"/>
  <c r="AQ42" i="2"/>
  <c r="AQ61" i="2"/>
  <c r="AQ45" i="2"/>
  <c r="AQ50" i="2"/>
  <c r="AQ44" i="2"/>
  <c r="AQ77" i="2"/>
  <c r="AQ69" i="2"/>
  <c r="AQ73" i="2"/>
  <c r="AQ159" i="2"/>
  <c r="AQ205" i="2"/>
  <c r="AQ195" i="2"/>
  <c r="AQ206" i="2"/>
  <c r="AQ135" i="2"/>
  <c r="AQ107" i="2"/>
  <c r="AQ125" i="2"/>
  <c r="AQ154" i="2"/>
  <c r="AQ177" i="2"/>
  <c r="AQ165" i="2"/>
  <c r="AQ114" i="2"/>
  <c r="AQ82" i="2"/>
  <c r="AQ117" i="2"/>
  <c r="AQ35" i="2"/>
  <c r="AQ134" i="2"/>
  <c r="AQ191" i="2"/>
  <c r="AQ198" i="2"/>
  <c r="AQ200" i="2"/>
  <c r="AQ93" i="2"/>
  <c r="AQ187" i="2"/>
  <c r="AQ38" i="2"/>
  <c r="AQ213" i="2"/>
  <c r="AQ216" i="2"/>
  <c r="AQ215" i="2"/>
  <c r="AQ208" i="2"/>
  <c r="AQ95" i="2"/>
  <c r="AQ25" i="2"/>
  <c r="AQ101" i="2"/>
  <c r="AQ80" i="2"/>
  <c r="AQ158" i="2"/>
  <c r="AQ47" i="2"/>
  <c r="AQ84" i="2"/>
  <c r="AQ161" i="2"/>
  <c r="AQ36" i="2"/>
  <c r="AQ123" i="2"/>
  <c r="AQ139" i="2"/>
  <c r="AQ27" i="2"/>
  <c r="AQ148" i="2"/>
  <c r="AQ167" i="2"/>
  <c r="AQ196" i="2"/>
  <c r="AQ168" i="2"/>
  <c r="AQ60" i="2"/>
  <c r="AQ132" i="2"/>
  <c r="AQ111" i="2"/>
  <c r="AQ212" i="2"/>
  <c r="AQ52" i="2"/>
  <c r="AQ30" i="2"/>
  <c r="AQ113" i="2"/>
  <c r="AQ110" i="2"/>
  <c r="AQ97" i="2"/>
  <c r="AQ26" i="2"/>
  <c r="AQ104" i="2"/>
  <c r="AQ96" i="2"/>
  <c r="AQ150" i="2"/>
  <c r="AQ204" i="2"/>
  <c r="AQ118" i="2"/>
  <c r="AQ197" i="2"/>
  <c r="AQ137" i="2"/>
  <c r="AQ48" i="2"/>
  <c r="AQ39" i="2"/>
  <c r="AQ32" i="2"/>
  <c r="AQ173" i="2"/>
  <c r="AQ186" i="2"/>
  <c r="AQ185" i="2"/>
  <c r="AQ176" i="2"/>
  <c r="AQ90" i="2"/>
  <c r="AQ63" i="2"/>
  <c r="AQ184" i="2"/>
  <c r="AQ83" i="2"/>
  <c r="AQ131" i="2"/>
  <c r="AQ162" i="2"/>
  <c r="AQ156" i="2"/>
  <c r="AQ153" i="2"/>
  <c r="AQ199" i="2"/>
  <c r="AQ76" i="2"/>
  <c r="AQ142" i="2"/>
  <c r="AQ75" i="2"/>
  <c r="AQ100" i="2"/>
  <c r="AQ65" i="2"/>
  <c r="AQ56" i="2"/>
  <c r="AQ58" i="2"/>
  <c r="AQ85" i="2"/>
  <c r="AQ51" i="2"/>
  <c r="AQ141" i="2"/>
  <c r="AQ181" i="2"/>
  <c r="AQ171" i="2"/>
  <c r="AQ138" i="2"/>
  <c r="AQ99" i="2"/>
  <c r="AQ23" i="2"/>
  <c r="AQ31" i="2"/>
  <c r="AQ133" i="2"/>
  <c r="AQ188" i="2"/>
  <c r="AQ59" i="2"/>
  <c r="AQ98" i="2"/>
  <c r="AQ33" i="2"/>
  <c r="AQ41" i="2"/>
  <c r="AQ88" i="2"/>
  <c r="AQ155" i="2"/>
  <c r="AQ182" i="2"/>
  <c r="AQ179" i="2"/>
  <c r="AQ152" i="2"/>
  <c r="AQ189" i="2"/>
  <c r="AQ169" i="2"/>
  <c r="AQ28" i="2"/>
  <c r="AQ40" i="2"/>
  <c r="AQ54" i="2"/>
  <c r="AQ140" i="2"/>
  <c r="AQ122" i="2"/>
  <c r="AQ143" i="2"/>
  <c r="AQ67" i="2"/>
  <c r="AQ29" i="2"/>
  <c r="AQ203" i="2"/>
  <c r="AQ147" i="2"/>
  <c r="AQ178" i="2"/>
  <c r="AQ24" i="2"/>
  <c r="AQ62" i="2"/>
  <c r="AQ116" i="2"/>
  <c r="AQ112" i="2"/>
  <c r="AQ120" i="2"/>
  <c r="AQ163" i="2"/>
  <c r="AQ102" i="2"/>
  <c r="AQ109" i="2"/>
  <c r="AQ124" i="2"/>
  <c r="AQ160" i="2"/>
  <c r="AQ53" i="2"/>
  <c r="AQ130" i="2"/>
  <c r="AQ37" i="2"/>
  <c r="AQ64" i="2"/>
  <c r="AQ128" i="2"/>
  <c r="AQ166" i="2"/>
  <c r="AQ71" i="2"/>
  <c r="AQ49" i="2"/>
  <c r="AQ81" i="2"/>
  <c r="AQ70" i="2"/>
  <c r="AQ129" i="2"/>
  <c r="AQ214" i="2"/>
  <c r="AQ119" i="2"/>
  <c r="AQ87" i="2"/>
  <c r="AQ68" i="2"/>
  <c r="AQ202" i="2"/>
  <c r="AQ180" i="2"/>
  <c r="AQ57" i="2"/>
  <c r="AQ194" i="2"/>
  <c r="AQ218" i="2"/>
  <c r="AQ115" i="2"/>
  <c r="AQ210" i="2"/>
  <c r="AQ211" i="2"/>
  <c r="AQ209" i="2"/>
  <c r="AQ46" i="2"/>
  <c r="AQ66" i="2"/>
  <c r="AQ170" i="2"/>
  <c r="AQ94" i="2"/>
  <c r="AQ145" i="2"/>
  <c r="AQ121" i="2"/>
  <c r="AQ172" i="2"/>
  <c r="AQ78" i="2"/>
  <c r="AQ22" i="2"/>
  <c r="L21" i="2"/>
  <c r="M21" i="2"/>
  <c r="N21" i="2"/>
  <c r="P6882" i="6"/>
  <c r="P6883" i="6"/>
  <c r="P6884" i="6"/>
  <c r="P6885" i="6"/>
  <c r="P6886" i="6"/>
  <c r="P6887" i="6"/>
  <c r="P6888" i="6"/>
  <c r="P6860" i="6"/>
  <c r="P6861" i="6"/>
  <c r="P6862" i="6"/>
  <c r="P6863" i="6"/>
  <c r="P6864" i="6"/>
  <c r="P6865" i="6"/>
  <c r="P6866" i="6"/>
  <c r="P6867" i="6"/>
  <c r="P6868" i="6"/>
  <c r="P6869" i="6"/>
  <c r="P6870" i="6"/>
  <c r="P6871" i="6"/>
  <c r="P6872" i="6"/>
  <c r="P6873" i="6"/>
  <c r="P6874" i="6"/>
  <c r="P6875" i="6"/>
  <c r="P6876" i="6"/>
  <c r="P6877" i="6"/>
  <c r="P6878" i="6"/>
  <c r="P6879" i="6"/>
  <c r="P6880" i="6"/>
  <c r="P6881" i="6"/>
  <c r="P6859"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N1066" i="6"/>
  <c r="N1067" i="6"/>
  <c r="N1068" i="6"/>
  <c r="N1069" i="6"/>
  <c r="N1070" i="6"/>
  <c r="N1071" i="6"/>
  <c r="N1072" i="6"/>
  <c r="N1073" i="6"/>
  <c r="N1074" i="6"/>
  <c r="N1075" i="6"/>
  <c r="N1076" i="6"/>
  <c r="N1077" i="6"/>
  <c r="N1078" i="6"/>
  <c r="N1079" i="6"/>
  <c r="N1080" i="6"/>
  <c r="N1081" i="6"/>
  <c r="N1082" i="6"/>
  <c r="N1083" i="6"/>
  <c r="N1084" i="6"/>
  <c r="N1085" i="6"/>
  <c r="N1086" i="6"/>
  <c r="N1087" i="6"/>
  <c r="N1088" i="6"/>
  <c r="N1089" i="6"/>
  <c r="N1090" i="6"/>
  <c r="N1091" i="6"/>
  <c r="N1092" i="6"/>
  <c r="N1093" i="6"/>
  <c r="N1094" i="6"/>
  <c r="N1095" i="6"/>
  <c r="N1096" i="6"/>
  <c r="N1097" i="6"/>
  <c r="N1098" i="6"/>
  <c r="N1099" i="6"/>
  <c r="N1100" i="6"/>
  <c r="N1101" i="6"/>
  <c r="N1102" i="6"/>
  <c r="N1103" i="6"/>
  <c r="N1104" i="6"/>
  <c r="N1105" i="6"/>
  <c r="N1106" i="6"/>
  <c r="N1107" i="6"/>
  <c r="N1108" i="6"/>
  <c r="N1109" i="6"/>
  <c r="N1110" i="6"/>
  <c r="N1111" i="6"/>
  <c r="N1112" i="6"/>
  <c r="N1113" i="6"/>
  <c r="N1114" i="6"/>
  <c r="N1115" i="6"/>
  <c r="N1116" i="6"/>
  <c r="N1117" i="6"/>
  <c r="N1118" i="6"/>
  <c r="N1119" i="6"/>
  <c r="N1120" i="6"/>
  <c r="N1121" i="6"/>
  <c r="N1122" i="6"/>
  <c r="N1123" i="6"/>
  <c r="N1124" i="6"/>
  <c r="N1125" i="6"/>
  <c r="N1126" i="6"/>
  <c r="N1127" i="6"/>
  <c r="N1128" i="6"/>
  <c r="N1129" i="6"/>
  <c r="N1130" i="6"/>
  <c r="N1131" i="6"/>
  <c r="N1132" i="6"/>
  <c r="N1133" i="6"/>
  <c r="N1134" i="6"/>
  <c r="N1135" i="6"/>
  <c r="N1136" i="6"/>
  <c r="N1137" i="6"/>
  <c r="N1138" i="6"/>
  <c r="N1139" i="6"/>
  <c r="N1140" i="6"/>
  <c r="N1141" i="6"/>
  <c r="N1142" i="6"/>
  <c r="N1143" i="6"/>
  <c r="N1144" i="6"/>
  <c r="N1145" i="6"/>
  <c r="N1146" i="6"/>
  <c r="N1147" i="6"/>
  <c r="N1148" i="6"/>
  <c r="N1149" i="6"/>
  <c r="N1150" i="6"/>
  <c r="N1151" i="6"/>
  <c r="N1152" i="6"/>
  <c r="N1153" i="6"/>
  <c r="N1154" i="6"/>
  <c r="N1155" i="6"/>
  <c r="N1156" i="6"/>
  <c r="N1157" i="6"/>
  <c r="N1158" i="6"/>
  <c r="N1159" i="6"/>
  <c r="N1160" i="6"/>
  <c r="N1161" i="6"/>
  <c r="N1162" i="6"/>
  <c r="N1163" i="6"/>
  <c r="N1164" i="6"/>
  <c r="N1165" i="6"/>
  <c r="N1166" i="6"/>
  <c r="N1167" i="6"/>
  <c r="N1168" i="6"/>
  <c r="N1169" i="6"/>
  <c r="N1170" i="6"/>
  <c r="N1171" i="6"/>
  <c r="N1172" i="6"/>
  <c r="N1173" i="6"/>
  <c r="N1174" i="6"/>
  <c r="N1175" i="6"/>
  <c r="N1176" i="6"/>
  <c r="N1177" i="6"/>
  <c r="N1178" i="6"/>
  <c r="N1179" i="6"/>
  <c r="N1180" i="6"/>
  <c r="N1181" i="6"/>
  <c r="N1182" i="6"/>
  <c r="N1183" i="6"/>
  <c r="N1184" i="6"/>
  <c r="N1185" i="6"/>
  <c r="N1186" i="6"/>
  <c r="N1187" i="6"/>
  <c r="N1188" i="6"/>
  <c r="N1189" i="6"/>
  <c r="N1190" i="6"/>
  <c r="N1191" i="6"/>
  <c r="N1192" i="6"/>
  <c r="N1193" i="6"/>
  <c r="N1194" i="6"/>
  <c r="N1195" i="6"/>
  <c r="N1196" i="6"/>
  <c r="N1197" i="6"/>
  <c r="N1198" i="6"/>
  <c r="N1199" i="6"/>
  <c r="N1200" i="6"/>
  <c r="N1201" i="6"/>
  <c r="N1202" i="6"/>
  <c r="N1203" i="6"/>
  <c r="N1204" i="6"/>
  <c r="N1205" i="6"/>
  <c r="N1206" i="6"/>
  <c r="N1207" i="6"/>
  <c r="N1208" i="6"/>
  <c r="N1209" i="6"/>
  <c r="N1210" i="6"/>
  <c r="N1211" i="6"/>
  <c r="N1212" i="6"/>
  <c r="N1213" i="6"/>
  <c r="N1214" i="6"/>
  <c r="N1215" i="6"/>
  <c r="N1216" i="6"/>
  <c r="N1217" i="6"/>
  <c r="N1218" i="6"/>
  <c r="N1219" i="6"/>
  <c r="N1220" i="6"/>
  <c r="N1221" i="6"/>
  <c r="N1222" i="6"/>
  <c r="N1223" i="6"/>
  <c r="N1224" i="6"/>
  <c r="N1225" i="6"/>
  <c r="N1226" i="6"/>
  <c r="N1227" i="6"/>
  <c r="N1228" i="6"/>
  <c r="N1229" i="6"/>
  <c r="N1230" i="6"/>
  <c r="N1231" i="6"/>
  <c r="N1232" i="6"/>
  <c r="N1233" i="6"/>
  <c r="N1234" i="6"/>
  <c r="N1235" i="6"/>
  <c r="N1236" i="6"/>
  <c r="N1237" i="6"/>
  <c r="N1238" i="6"/>
  <c r="N1239" i="6"/>
  <c r="N1240" i="6"/>
  <c r="N1241" i="6"/>
  <c r="N1242" i="6"/>
  <c r="N1243" i="6"/>
  <c r="N1244" i="6"/>
  <c r="N1245" i="6"/>
  <c r="N1246" i="6"/>
  <c r="N1247" i="6"/>
  <c r="N1248" i="6"/>
  <c r="N1249" i="6"/>
  <c r="N1250" i="6"/>
  <c r="N1251" i="6"/>
  <c r="N1252" i="6"/>
  <c r="N1253" i="6"/>
  <c r="N1254" i="6"/>
  <c r="N1255" i="6"/>
  <c r="N1256" i="6"/>
  <c r="N1257" i="6"/>
  <c r="N1258" i="6"/>
  <c r="N1259" i="6"/>
  <c r="N1260" i="6"/>
  <c r="N1261" i="6"/>
  <c r="N1262" i="6"/>
  <c r="N1263" i="6"/>
  <c r="N1264" i="6"/>
  <c r="N1265" i="6"/>
  <c r="N1266" i="6"/>
  <c r="N1267" i="6"/>
  <c r="N1268" i="6"/>
  <c r="N1269" i="6"/>
  <c r="N1270" i="6"/>
  <c r="N1271" i="6"/>
  <c r="N1272" i="6"/>
  <c r="N1273" i="6"/>
  <c r="N1274" i="6"/>
  <c r="N1275" i="6"/>
  <c r="N1276" i="6"/>
  <c r="N1277" i="6"/>
  <c r="N1278" i="6"/>
  <c r="N1279" i="6"/>
  <c r="N1280" i="6"/>
  <c r="N1281" i="6"/>
  <c r="N1282" i="6"/>
  <c r="N1283" i="6"/>
  <c r="N1284" i="6"/>
  <c r="N1285" i="6"/>
  <c r="N1286" i="6"/>
  <c r="N1287" i="6"/>
  <c r="N1288" i="6"/>
  <c r="N1289" i="6"/>
  <c r="N1290" i="6"/>
  <c r="N1291" i="6"/>
  <c r="N1292" i="6"/>
  <c r="N1293" i="6"/>
  <c r="N1294" i="6"/>
  <c r="N1295" i="6"/>
  <c r="N1296" i="6"/>
  <c r="N1297" i="6"/>
  <c r="N1298" i="6"/>
  <c r="N1299" i="6"/>
  <c r="N1300" i="6"/>
  <c r="N1301" i="6"/>
  <c r="N1302" i="6"/>
  <c r="N1303" i="6"/>
  <c r="N1304" i="6"/>
  <c r="N1305" i="6"/>
  <c r="N1306" i="6"/>
  <c r="N1307" i="6"/>
  <c r="N1308" i="6"/>
  <c r="N1309" i="6"/>
  <c r="N1310" i="6"/>
  <c r="N1311" i="6"/>
  <c r="N1312" i="6"/>
  <c r="N1313" i="6"/>
  <c r="N1314" i="6"/>
  <c r="N1315" i="6"/>
  <c r="N1316" i="6"/>
  <c r="N1317" i="6"/>
  <c r="N1318" i="6"/>
  <c r="N1319" i="6"/>
  <c r="N1320" i="6"/>
  <c r="N1321" i="6"/>
  <c r="N1322" i="6"/>
  <c r="N1323" i="6"/>
  <c r="N1324" i="6"/>
  <c r="N1325" i="6"/>
  <c r="N1326" i="6"/>
  <c r="N1327" i="6"/>
  <c r="N1328" i="6"/>
  <c r="N1329" i="6"/>
  <c r="N1330" i="6"/>
  <c r="N1331" i="6"/>
  <c r="N1332" i="6"/>
  <c r="N1333" i="6"/>
  <c r="N1334" i="6"/>
  <c r="N1335" i="6"/>
  <c r="N1336" i="6"/>
  <c r="N1337" i="6"/>
  <c r="N1338" i="6"/>
  <c r="N1339" i="6"/>
  <c r="N1340" i="6"/>
  <c r="N1341" i="6"/>
  <c r="N1342" i="6"/>
  <c r="N1343" i="6"/>
  <c r="N1344" i="6"/>
  <c r="N1345" i="6"/>
  <c r="N1346" i="6"/>
  <c r="N1347" i="6"/>
  <c r="N1348" i="6"/>
  <c r="N1349" i="6"/>
  <c r="N1350" i="6"/>
  <c r="N1351" i="6"/>
  <c r="N1352" i="6"/>
  <c r="N1353" i="6"/>
  <c r="N1354" i="6"/>
  <c r="N1355" i="6"/>
  <c r="N1356" i="6"/>
  <c r="N1357" i="6"/>
  <c r="N1358" i="6"/>
  <c r="N1359" i="6"/>
  <c r="N1360" i="6"/>
  <c r="N1361" i="6"/>
  <c r="N1362" i="6"/>
  <c r="N1363" i="6"/>
  <c r="N1364" i="6"/>
  <c r="N1365" i="6"/>
  <c r="N1366" i="6"/>
  <c r="N1367" i="6"/>
  <c r="N1368" i="6"/>
  <c r="N1369" i="6"/>
  <c r="N1370" i="6"/>
  <c r="N1371" i="6"/>
  <c r="N1372" i="6"/>
  <c r="N1373" i="6"/>
  <c r="N1374" i="6"/>
  <c r="N1375" i="6"/>
  <c r="N1376" i="6"/>
  <c r="N1377" i="6"/>
  <c r="N1378" i="6"/>
  <c r="N1379" i="6"/>
  <c r="N1380" i="6"/>
  <c r="N1381" i="6"/>
  <c r="N1382" i="6"/>
  <c r="N1383" i="6"/>
  <c r="N1384" i="6"/>
  <c r="N1385" i="6"/>
  <c r="N1386" i="6"/>
  <c r="N1387" i="6"/>
  <c r="N1388" i="6"/>
  <c r="N1389" i="6"/>
  <c r="N1390" i="6"/>
  <c r="N1391" i="6"/>
  <c r="N1392" i="6"/>
  <c r="N1393" i="6"/>
  <c r="N1394" i="6"/>
  <c r="N1395" i="6"/>
  <c r="N1396" i="6"/>
  <c r="N1397" i="6"/>
  <c r="N1398" i="6"/>
  <c r="N1399" i="6"/>
  <c r="N1400" i="6"/>
  <c r="N1401" i="6"/>
  <c r="N1402" i="6"/>
  <c r="N1403" i="6"/>
  <c r="N1404" i="6"/>
  <c r="N1405" i="6"/>
  <c r="N1406" i="6"/>
  <c r="N1407" i="6"/>
  <c r="N1408" i="6"/>
  <c r="N1409" i="6"/>
  <c r="N1410" i="6"/>
  <c r="N1411" i="6"/>
  <c r="N1412" i="6"/>
  <c r="N1413" i="6"/>
  <c r="N1414" i="6"/>
  <c r="N1415" i="6"/>
  <c r="N1416" i="6"/>
  <c r="N1417" i="6"/>
  <c r="N1418" i="6"/>
  <c r="N1419" i="6"/>
  <c r="N1420" i="6"/>
  <c r="N1421" i="6"/>
  <c r="N1422" i="6"/>
  <c r="N1423" i="6"/>
  <c r="N1424" i="6"/>
  <c r="N1425" i="6"/>
  <c r="N1426" i="6"/>
  <c r="N1427" i="6"/>
  <c r="N1428" i="6"/>
  <c r="N1429" i="6"/>
  <c r="N1430" i="6"/>
  <c r="N1431" i="6"/>
  <c r="N1432" i="6"/>
  <c r="N1433" i="6"/>
  <c r="N1434" i="6"/>
  <c r="N1435" i="6"/>
  <c r="N1436" i="6"/>
  <c r="N1437" i="6"/>
  <c r="N1438" i="6"/>
  <c r="N1439" i="6"/>
  <c r="N1440" i="6"/>
  <c r="N1441" i="6"/>
  <c r="N1442" i="6"/>
  <c r="N1443" i="6"/>
  <c r="N1444" i="6"/>
  <c r="N1445" i="6"/>
  <c r="N1446" i="6"/>
  <c r="N1447" i="6"/>
  <c r="N1448" i="6"/>
  <c r="N1449" i="6"/>
  <c r="N1450" i="6"/>
  <c r="N1451" i="6"/>
  <c r="N1452" i="6"/>
  <c r="N1453" i="6"/>
  <c r="N1454" i="6"/>
  <c r="N1455" i="6"/>
  <c r="N1456" i="6"/>
  <c r="N1457" i="6"/>
  <c r="N1458" i="6"/>
  <c r="N1459" i="6"/>
  <c r="N1460" i="6"/>
  <c r="N1461" i="6"/>
  <c r="N1462" i="6"/>
  <c r="N1463" i="6"/>
  <c r="N1464" i="6"/>
  <c r="N1465" i="6"/>
  <c r="N1466" i="6"/>
  <c r="N1467" i="6"/>
  <c r="N1468" i="6"/>
  <c r="N1469" i="6"/>
  <c r="N1470" i="6"/>
  <c r="N1471" i="6"/>
  <c r="N1472" i="6"/>
  <c r="N1473" i="6"/>
  <c r="N1474" i="6"/>
  <c r="N1475" i="6"/>
  <c r="N1476" i="6"/>
  <c r="N1477" i="6"/>
  <c r="N1478" i="6"/>
  <c r="N1479" i="6"/>
  <c r="N1480" i="6"/>
  <c r="N1481" i="6"/>
  <c r="N1482" i="6"/>
  <c r="N1483" i="6"/>
  <c r="N1484" i="6"/>
  <c r="N1485" i="6"/>
  <c r="N1486" i="6"/>
  <c r="N1487" i="6"/>
  <c r="N1488" i="6"/>
  <c r="N1489" i="6"/>
  <c r="N1490" i="6"/>
  <c r="N1491" i="6"/>
  <c r="N1492" i="6"/>
  <c r="N1493" i="6"/>
  <c r="N1494" i="6"/>
  <c r="N1495" i="6"/>
  <c r="N1496" i="6"/>
  <c r="N1497" i="6"/>
  <c r="N1498" i="6"/>
  <c r="N1499" i="6"/>
  <c r="N1500" i="6"/>
  <c r="N1501" i="6"/>
  <c r="N1502" i="6"/>
  <c r="N1503" i="6"/>
  <c r="N1504" i="6"/>
  <c r="N1505" i="6"/>
  <c r="N1506" i="6"/>
  <c r="N1507" i="6"/>
  <c r="N1508" i="6"/>
  <c r="N1509" i="6"/>
  <c r="N1510" i="6"/>
  <c r="N1511" i="6"/>
  <c r="N1512" i="6"/>
  <c r="N1513" i="6"/>
  <c r="N1514" i="6"/>
  <c r="N1515" i="6"/>
  <c r="N1516" i="6"/>
  <c r="N1517" i="6"/>
  <c r="N1518" i="6"/>
  <c r="N1519" i="6"/>
  <c r="N1520" i="6"/>
  <c r="N1521" i="6"/>
  <c r="N1522" i="6"/>
  <c r="N1523" i="6"/>
  <c r="N1524" i="6"/>
  <c r="N1525" i="6"/>
  <c r="N1526" i="6"/>
  <c r="N1527" i="6"/>
  <c r="N1528" i="6"/>
  <c r="N1529" i="6"/>
  <c r="N1530" i="6"/>
  <c r="N1531" i="6"/>
  <c r="N1532" i="6"/>
  <c r="N1533" i="6"/>
  <c r="N1534" i="6"/>
  <c r="N1535" i="6"/>
  <c r="N1536" i="6"/>
  <c r="N1537" i="6"/>
  <c r="N1538" i="6"/>
  <c r="N1539" i="6"/>
  <c r="N1540" i="6"/>
  <c r="N1541" i="6"/>
  <c r="N1542" i="6"/>
  <c r="N1543" i="6"/>
  <c r="N1544" i="6"/>
  <c r="N1545" i="6"/>
  <c r="N1546" i="6"/>
  <c r="N1547" i="6"/>
  <c r="N1548" i="6"/>
  <c r="N1549" i="6"/>
  <c r="N1550" i="6"/>
  <c r="N1551" i="6"/>
  <c r="N1552" i="6"/>
  <c r="N1553" i="6"/>
  <c r="N1554" i="6"/>
  <c r="N1555" i="6"/>
  <c r="N1556" i="6"/>
  <c r="N1557" i="6"/>
  <c r="N1558" i="6"/>
  <c r="N1559" i="6"/>
  <c r="N1560" i="6"/>
  <c r="N1561" i="6"/>
  <c r="N1562" i="6"/>
  <c r="N1563" i="6"/>
  <c r="N1564" i="6"/>
  <c r="N1565" i="6"/>
  <c r="N1566" i="6"/>
  <c r="N1567" i="6"/>
  <c r="N1568" i="6"/>
  <c r="N1569" i="6"/>
  <c r="N1570" i="6"/>
  <c r="N1571" i="6"/>
  <c r="N1572" i="6"/>
  <c r="N1573" i="6"/>
  <c r="N1574" i="6"/>
  <c r="N1575" i="6"/>
  <c r="N1576" i="6"/>
  <c r="N1577" i="6"/>
  <c r="N1578" i="6"/>
  <c r="N1579" i="6"/>
  <c r="N1580" i="6"/>
  <c r="N1581" i="6"/>
  <c r="N1582" i="6"/>
  <c r="N1583" i="6"/>
  <c r="N1584" i="6"/>
  <c r="N1585" i="6"/>
  <c r="N1586" i="6"/>
  <c r="N1587" i="6"/>
  <c r="N1588" i="6"/>
  <c r="N1589" i="6"/>
  <c r="N1590" i="6"/>
  <c r="N1591" i="6"/>
  <c r="N1592" i="6"/>
  <c r="N1593" i="6"/>
  <c r="N1594" i="6"/>
  <c r="N1595" i="6"/>
  <c r="N1596" i="6"/>
  <c r="N1597" i="6"/>
  <c r="N1598" i="6"/>
  <c r="N1599" i="6"/>
  <c r="N1600" i="6"/>
  <c r="N1601" i="6"/>
  <c r="N1602" i="6"/>
  <c r="N1603" i="6"/>
  <c r="N1604" i="6"/>
  <c r="N1605" i="6"/>
  <c r="N1606" i="6"/>
  <c r="N1607" i="6"/>
  <c r="N1608" i="6"/>
  <c r="N1609" i="6"/>
  <c r="N1610" i="6"/>
  <c r="N1611" i="6"/>
  <c r="N1612" i="6"/>
  <c r="N1613" i="6"/>
  <c r="N1614" i="6"/>
  <c r="N1615" i="6"/>
  <c r="N1616" i="6"/>
  <c r="N1617" i="6"/>
  <c r="N1618" i="6"/>
  <c r="N1619" i="6"/>
  <c r="N1620" i="6"/>
  <c r="N1621" i="6"/>
  <c r="N1622" i="6"/>
  <c r="N1623" i="6"/>
  <c r="N1624" i="6"/>
  <c r="N1625" i="6"/>
  <c r="N1626" i="6"/>
  <c r="N1627" i="6"/>
  <c r="N1628" i="6"/>
  <c r="N1629" i="6"/>
  <c r="N1630" i="6"/>
  <c r="N1631" i="6"/>
  <c r="N1632" i="6"/>
  <c r="N1633" i="6"/>
  <c r="N1634" i="6"/>
  <c r="N1635" i="6"/>
  <c r="N1636" i="6"/>
  <c r="N1637" i="6"/>
  <c r="N1638" i="6"/>
  <c r="N1639" i="6"/>
  <c r="N1640" i="6"/>
  <c r="N1641" i="6"/>
  <c r="N1642" i="6"/>
  <c r="N1643" i="6"/>
  <c r="N1644" i="6"/>
  <c r="N1645" i="6"/>
  <c r="N1646" i="6"/>
  <c r="N1647" i="6"/>
  <c r="N1648" i="6"/>
  <c r="N1649" i="6"/>
  <c r="N1650" i="6"/>
  <c r="N1651" i="6"/>
  <c r="N1652" i="6"/>
  <c r="N1653" i="6"/>
  <c r="N1654" i="6"/>
  <c r="N1655" i="6"/>
  <c r="N1656" i="6"/>
  <c r="N1657" i="6"/>
  <c r="N1658" i="6"/>
  <c r="N1659" i="6"/>
  <c r="N1660" i="6"/>
  <c r="N1661" i="6"/>
  <c r="N1662" i="6"/>
  <c r="N1663" i="6"/>
  <c r="N1664" i="6"/>
  <c r="N1665" i="6"/>
  <c r="N1666" i="6"/>
  <c r="N1667" i="6"/>
  <c r="N1668" i="6"/>
  <c r="N1669" i="6"/>
  <c r="N1670" i="6"/>
  <c r="N1671" i="6"/>
  <c r="N1672" i="6"/>
  <c r="N1673" i="6"/>
  <c r="N1674" i="6"/>
  <c r="N1675" i="6"/>
  <c r="N1676" i="6"/>
  <c r="N1677" i="6"/>
  <c r="N1678" i="6"/>
  <c r="N1679" i="6"/>
  <c r="N1680" i="6"/>
  <c r="N1681" i="6"/>
  <c r="N1682" i="6"/>
  <c r="N1683" i="6"/>
  <c r="N1684" i="6"/>
  <c r="N1685" i="6"/>
  <c r="N1686" i="6"/>
  <c r="N1687" i="6"/>
  <c r="N1688" i="6"/>
  <c r="N1689" i="6"/>
  <c r="N1690" i="6"/>
  <c r="N1691" i="6"/>
  <c r="N1692" i="6"/>
  <c r="N1693" i="6"/>
  <c r="N1694" i="6"/>
  <c r="N1695" i="6"/>
  <c r="N1696" i="6"/>
  <c r="N1697" i="6"/>
  <c r="N1698" i="6"/>
  <c r="N1699" i="6"/>
  <c r="N1700" i="6"/>
  <c r="N1701" i="6"/>
  <c r="N1702" i="6"/>
  <c r="N1703" i="6"/>
  <c r="N1704" i="6"/>
  <c r="N1705" i="6"/>
  <c r="N1706" i="6"/>
  <c r="N1707" i="6"/>
  <c r="N1708" i="6"/>
  <c r="N1709" i="6"/>
  <c r="N1710" i="6"/>
  <c r="N1711" i="6"/>
  <c r="N1712" i="6"/>
  <c r="N1713" i="6"/>
  <c r="N1714" i="6"/>
  <c r="N1715" i="6"/>
  <c r="N1716" i="6"/>
  <c r="N1717" i="6"/>
  <c r="N1718" i="6"/>
  <c r="N1719" i="6"/>
  <c r="N1720" i="6"/>
  <c r="N1721" i="6"/>
  <c r="N1722" i="6"/>
  <c r="N1723" i="6"/>
  <c r="N1724" i="6"/>
  <c r="N1725" i="6"/>
  <c r="N1726" i="6"/>
  <c r="N1727" i="6"/>
  <c r="N1728" i="6"/>
  <c r="N1729" i="6"/>
  <c r="N1730" i="6"/>
  <c r="N1731" i="6"/>
  <c r="N1732" i="6"/>
  <c r="N1733" i="6"/>
  <c r="N1734" i="6"/>
  <c r="N1735" i="6"/>
  <c r="N1736" i="6"/>
  <c r="N1737" i="6"/>
  <c r="N1738" i="6"/>
  <c r="N1739" i="6"/>
  <c r="N1740" i="6"/>
  <c r="N1741" i="6"/>
  <c r="N1742" i="6"/>
  <c r="N1743" i="6"/>
  <c r="N1744" i="6"/>
  <c r="N1745" i="6"/>
  <c r="N1746" i="6"/>
  <c r="N1747" i="6"/>
  <c r="N1748" i="6"/>
  <c r="N1749" i="6"/>
  <c r="N1750" i="6"/>
  <c r="N1751" i="6"/>
  <c r="N1752" i="6"/>
  <c r="N1753" i="6"/>
  <c r="N1754" i="6"/>
  <c r="N1755" i="6"/>
  <c r="N1756" i="6"/>
  <c r="N1757" i="6"/>
  <c r="N1758" i="6"/>
  <c r="N1759" i="6"/>
  <c r="N1760" i="6"/>
  <c r="N1761" i="6"/>
  <c r="N1762" i="6"/>
  <c r="N1763" i="6"/>
  <c r="N1764" i="6"/>
  <c r="N1765" i="6"/>
  <c r="N1766" i="6"/>
  <c r="N1767" i="6"/>
  <c r="N1768" i="6"/>
  <c r="N1769" i="6"/>
  <c r="N1770" i="6"/>
  <c r="N1771" i="6"/>
  <c r="N1772" i="6"/>
  <c r="N1773" i="6"/>
  <c r="N1774" i="6"/>
  <c r="N1775" i="6"/>
  <c r="N1776" i="6"/>
  <c r="N1777" i="6"/>
  <c r="N1778" i="6"/>
  <c r="N1779" i="6"/>
  <c r="N1780" i="6"/>
  <c r="N1781" i="6"/>
  <c r="N1782" i="6"/>
  <c r="N1783" i="6"/>
  <c r="N1784" i="6"/>
  <c r="N1785" i="6"/>
  <c r="N1786" i="6"/>
  <c r="N1787" i="6"/>
  <c r="N1788" i="6"/>
  <c r="N1789" i="6"/>
  <c r="N1790" i="6"/>
  <c r="N1791" i="6"/>
  <c r="N1792" i="6"/>
  <c r="N1793" i="6"/>
  <c r="N1794" i="6"/>
  <c r="N1795" i="6"/>
  <c r="N1796" i="6"/>
  <c r="N1797" i="6"/>
  <c r="N1798" i="6"/>
  <c r="N1799" i="6"/>
  <c r="N1800" i="6"/>
  <c r="N1801" i="6"/>
  <c r="N1802" i="6"/>
  <c r="N1803" i="6"/>
  <c r="N1804" i="6"/>
  <c r="N1805" i="6"/>
  <c r="N1806" i="6"/>
  <c r="N1807" i="6"/>
  <c r="N1808" i="6"/>
  <c r="N1809" i="6"/>
  <c r="N1810" i="6"/>
  <c r="N1811" i="6"/>
  <c r="N1812" i="6"/>
  <c r="N1813" i="6"/>
  <c r="N1814" i="6"/>
  <c r="N1815" i="6"/>
  <c r="N1816" i="6"/>
  <c r="N1817" i="6"/>
  <c r="N1818" i="6"/>
  <c r="N1819" i="6"/>
  <c r="N1820" i="6"/>
  <c r="N1821" i="6"/>
  <c r="N1822" i="6"/>
  <c r="N1823" i="6"/>
  <c r="N1824" i="6"/>
  <c r="N1825" i="6"/>
  <c r="N1826" i="6"/>
  <c r="N1827" i="6"/>
  <c r="N1828" i="6"/>
  <c r="N1829" i="6"/>
  <c r="N1830" i="6"/>
  <c r="N1831" i="6"/>
  <c r="N1832" i="6"/>
  <c r="N1833" i="6"/>
  <c r="N1834" i="6"/>
  <c r="N1835" i="6"/>
  <c r="N1836" i="6"/>
  <c r="N1837" i="6"/>
  <c r="N1838" i="6"/>
  <c r="N1839" i="6"/>
  <c r="N1840" i="6"/>
  <c r="N1841" i="6"/>
  <c r="N1842" i="6"/>
  <c r="N1843" i="6"/>
  <c r="N1844" i="6"/>
  <c r="N1845" i="6"/>
  <c r="N1846" i="6"/>
  <c r="N1847" i="6"/>
  <c r="N1848" i="6"/>
  <c r="N1849" i="6"/>
  <c r="N1850" i="6"/>
  <c r="N1851" i="6"/>
  <c r="N1852" i="6"/>
  <c r="N1853" i="6"/>
  <c r="N1854" i="6"/>
  <c r="N1855" i="6"/>
  <c r="N1856" i="6"/>
  <c r="N1857" i="6"/>
  <c r="N1858" i="6"/>
  <c r="N1859" i="6"/>
  <c r="N1860" i="6"/>
  <c r="N1861" i="6"/>
  <c r="N1862" i="6"/>
  <c r="N1863" i="6"/>
  <c r="N1864" i="6"/>
  <c r="N1865" i="6"/>
  <c r="N1866" i="6"/>
  <c r="N1867" i="6"/>
  <c r="N1868" i="6"/>
  <c r="N1869" i="6"/>
  <c r="N1870" i="6"/>
  <c r="N1871" i="6"/>
  <c r="N1872" i="6"/>
  <c r="N1873" i="6"/>
  <c r="N1874" i="6"/>
  <c r="N1875" i="6"/>
  <c r="N1876" i="6"/>
  <c r="N1877" i="6"/>
  <c r="N1878" i="6"/>
  <c r="N1879" i="6"/>
  <c r="N1880" i="6"/>
  <c r="N1881" i="6"/>
  <c r="N1882" i="6"/>
  <c r="N1883" i="6"/>
  <c r="N1884" i="6"/>
  <c r="N1885" i="6"/>
  <c r="N1886" i="6"/>
  <c r="N1887" i="6"/>
  <c r="N1888" i="6"/>
  <c r="N1889" i="6"/>
  <c r="N1890" i="6"/>
  <c r="N1891" i="6"/>
  <c r="N1892" i="6"/>
  <c r="N1893" i="6"/>
  <c r="N1894" i="6"/>
  <c r="N1895" i="6"/>
  <c r="N1896" i="6"/>
  <c r="N1897" i="6"/>
  <c r="N1898" i="6"/>
  <c r="N1899" i="6"/>
  <c r="N1900" i="6"/>
  <c r="N1901" i="6"/>
  <c r="N1902" i="6"/>
  <c r="N1903" i="6"/>
  <c r="N1904" i="6"/>
  <c r="N1905" i="6"/>
  <c r="N1906" i="6"/>
  <c r="N1907" i="6"/>
  <c r="N1908" i="6"/>
  <c r="N1909" i="6"/>
  <c r="N1910" i="6"/>
  <c r="N1911" i="6"/>
  <c r="N1912" i="6"/>
  <c r="N1913" i="6"/>
  <c r="N1914" i="6"/>
  <c r="N1915" i="6"/>
  <c r="N1916" i="6"/>
  <c r="N1917" i="6"/>
  <c r="N1918" i="6"/>
  <c r="N1919" i="6"/>
  <c r="N1920" i="6"/>
  <c r="N1921" i="6"/>
  <c r="N1922" i="6"/>
  <c r="N1923" i="6"/>
  <c r="N1924" i="6"/>
  <c r="N1925" i="6"/>
  <c r="N1926" i="6"/>
  <c r="N1927" i="6"/>
  <c r="N1928" i="6"/>
  <c r="N1929" i="6"/>
  <c r="N1930" i="6"/>
  <c r="N1931" i="6"/>
  <c r="N1932" i="6"/>
  <c r="N1933" i="6"/>
  <c r="N1934" i="6"/>
  <c r="N1935" i="6"/>
  <c r="N1936" i="6"/>
  <c r="N1937" i="6"/>
  <c r="N1938" i="6"/>
  <c r="N1939" i="6"/>
  <c r="N1940" i="6"/>
  <c r="N1941" i="6"/>
  <c r="N1942" i="6"/>
  <c r="N1943" i="6"/>
  <c r="N1944" i="6"/>
  <c r="N1945" i="6"/>
  <c r="N1946" i="6"/>
  <c r="N1947" i="6"/>
  <c r="N1948" i="6"/>
  <c r="N1949" i="6"/>
  <c r="N1950" i="6"/>
  <c r="N1951" i="6"/>
  <c r="N1952" i="6"/>
  <c r="N1953" i="6"/>
  <c r="N1954" i="6"/>
  <c r="N1955" i="6"/>
  <c r="N1956" i="6"/>
  <c r="N1957" i="6"/>
  <c r="N1958" i="6"/>
  <c r="N1959" i="6"/>
  <c r="N1960" i="6"/>
  <c r="N1961" i="6"/>
  <c r="N1962" i="6"/>
  <c r="N1963" i="6"/>
  <c r="N1964" i="6"/>
  <c r="N1965" i="6"/>
  <c r="N1966" i="6"/>
  <c r="N1967" i="6"/>
  <c r="N1968" i="6"/>
  <c r="N1969" i="6"/>
  <c r="N1970" i="6"/>
  <c r="N1971" i="6"/>
  <c r="N1972" i="6"/>
  <c r="N1973" i="6"/>
  <c r="N1974" i="6"/>
  <c r="N1975" i="6"/>
  <c r="N1976" i="6"/>
  <c r="N1977" i="6"/>
  <c r="N1978" i="6"/>
  <c r="N1979" i="6"/>
  <c r="N1980" i="6"/>
  <c r="N1981" i="6"/>
  <c r="N1982" i="6"/>
  <c r="N1983" i="6"/>
  <c r="N1984" i="6"/>
  <c r="N1985" i="6"/>
  <c r="N1986" i="6"/>
  <c r="N1987" i="6"/>
  <c r="N1988" i="6"/>
  <c r="N1989" i="6"/>
  <c r="N1990" i="6"/>
  <c r="N1991" i="6"/>
  <c r="N1992" i="6"/>
  <c r="N1993" i="6"/>
  <c r="N1994" i="6"/>
  <c r="N1995" i="6"/>
  <c r="N1996" i="6"/>
  <c r="N1997" i="6"/>
  <c r="N1998" i="6"/>
  <c r="N1999" i="6"/>
  <c r="N2000" i="6"/>
  <c r="N2001" i="6"/>
  <c r="N2002" i="6"/>
  <c r="N2003" i="6"/>
  <c r="N2004" i="6"/>
  <c r="N2005" i="6"/>
  <c r="N2006" i="6"/>
  <c r="N2007" i="6"/>
  <c r="N2008" i="6"/>
  <c r="N2009" i="6"/>
  <c r="N2010" i="6"/>
  <c r="N2011" i="6"/>
  <c r="N2012" i="6"/>
  <c r="N2013" i="6"/>
  <c r="N2014" i="6"/>
  <c r="N2015" i="6"/>
  <c r="N2016" i="6"/>
  <c r="N2017" i="6"/>
  <c r="N2018" i="6"/>
  <c r="N2019" i="6"/>
  <c r="N2020" i="6"/>
  <c r="N2021" i="6"/>
  <c r="N2022" i="6"/>
  <c r="N2023" i="6"/>
  <c r="N2024" i="6"/>
  <c r="N2025" i="6"/>
  <c r="N2026" i="6"/>
  <c r="N2027" i="6"/>
  <c r="N2028" i="6"/>
  <c r="N2029" i="6"/>
  <c r="N2030" i="6"/>
  <c r="N2031" i="6"/>
  <c r="N2032" i="6"/>
  <c r="N2033" i="6"/>
  <c r="N2034" i="6"/>
  <c r="N2035" i="6"/>
  <c r="N2036" i="6"/>
  <c r="N2037" i="6"/>
  <c r="N2038" i="6"/>
  <c r="N2039" i="6"/>
  <c r="N2040" i="6"/>
  <c r="N2041" i="6"/>
  <c r="N2042" i="6"/>
  <c r="N2043" i="6"/>
  <c r="N2044" i="6"/>
  <c r="N2045" i="6"/>
  <c r="N2046" i="6"/>
  <c r="N2047" i="6"/>
  <c r="N2048" i="6"/>
  <c r="N2049" i="6"/>
  <c r="N2050" i="6"/>
  <c r="N2051" i="6"/>
  <c r="N2052" i="6"/>
  <c r="N2053" i="6"/>
  <c r="N2054" i="6"/>
  <c r="N2055" i="6"/>
  <c r="N2056" i="6"/>
  <c r="N2057" i="6"/>
  <c r="N2058" i="6"/>
  <c r="N2059" i="6"/>
  <c r="N2060" i="6"/>
  <c r="N2061" i="6"/>
  <c r="N2062" i="6"/>
  <c r="N2063" i="6"/>
  <c r="N2064" i="6"/>
  <c r="N2065" i="6"/>
  <c r="N2066" i="6"/>
  <c r="N2067" i="6"/>
  <c r="N2068" i="6"/>
  <c r="N2069" i="6"/>
  <c r="N2070" i="6"/>
  <c r="N2071" i="6"/>
  <c r="N2072" i="6"/>
  <c r="N2073" i="6"/>
  <c r="N2074" i="6"/>
  <c r="N2075" i="6"/>
  <c r="N2076" i="6"/>
  <c r="N2077" i="6"/>
  <c r="N2078" i="6"/>
  <c r="N2079" i="6"/>
  <c r="N2080" i="6"/>
  <c r="N2081" i="6"/>
  <c r="N2082" i="6"/>
  <c r="N2083" i="6"/>
  <c r="N2084" i="6"/>
  <c r="N2085" i="6"/>
  <c r="N2086" i="6"/>
  <c r="N2087" i="6"/>
  <c r="N2088" i="6"/>
  <c r="N2089" i="6"/>
  <c r="N2090" i="6"/>
  <c r="N2091" i="6"/>
  <c r="N2092" i="6"/>
  <c r="N2093" i="6"/>
  <c r="N2094" i="6"/>
  <c r="N2095" i="6"/>
  <c r="N2096" i="6"/>
  <c r="N2097" i="6"/>
  <c r="N2098" i="6"/>
  <c r="N2099" i="6"/>
  <c r="N2100" i="6"/>
  <c r="N2101" i="6"/>
  <c r="N2102" i="6"/>
  <c r="N2103" i="6"/>
  <c r="N2104" i="6"/>
  <c r="N2105" i="6"/>
  <c r="N2106" i="6"/>
  <c r="N2107" i="6"/>
  <c r="N2108" i="6"/>
  <c r="N2109" i="6"/>
  <c r="N2110" i="6"/>
  <c r="N2111" i="6"/>
  <c r="N2112" i="6"/>
  <c r="N2113" i="6"/>
  <c r="N2114" i="6"/>
  <c r="N2115" i="6"/>
  <c r="N2116" i="6"/>
  <c r="N2117" i="6"/>
  <c r="N2118" i="6"/>
  <c r="N2119" i="6"/>
  <c r="N2120" i="6"/>
  <c r="N2121" i="6"/>
  <c r="N2122" i="6"/>
  <c r="N2123" i="6"/>
  <c r="N2124" i="6"/>
  <c r="N2125" i="6"/>
  <c r="N2126" i="6"/>
  <c r="N2127" i="6"/>
  <c r="N2128" i="6"/>
  <c r="N2129" i="6"/>
  <c r="N2130" i="6"/>
  <c r="N2131" i="6"/>
  <c r="N2132" i="6"/>
  <c r="N2133" i="6"/>
  <c r="N2134" i="6"/>
  <c r="N2135" i="6"/>
  <c r="N2136" i="6"/>
  <c r="N2137" i="6"/>
  <c r="N2138" i="6"/>
  <c r="N2139" i="6"/>
  <c r="N2140" i="6"/>
  <c r="N2141" i="6"/>
  <c r="N2142" i="6"/>
  <c r="N2143" i="6"/>
  <c r="N2144" i="6"/>
  <c r="N2145" i="6"/>
  <c r="N2146" i="6"/>
  <c r="N2147" i="6"/>
  <c r="N2148" i="6"/>
  <c r="N2149" i="6"/>
  <c r="N2150" i="6"/>
  <c r="N2151" i="6"/>
  <c r="N2152" i="6"/>
  <c r="N2153" i="6"/>
  <c r="N2154" i="6"/>
  <c r="N2155" i="6"/>
  <c r="N2156" i="6"/>
  <c r="N2157" i="6"/>
  <c r="N2158" i="6"/>
  <c r="N2159" i="6"/>
  <c r="N2160" i="6"/>
  <c r="N2161" i="6"/>
  <c r="N2162" i="6"/>
  <c r="N2163" i="6"/>
  <c r="N2164" i="6"/>
  <c r="N2165" i="6"/>
  <c r="N2166" i="6"/>
  <c r="N2167" i="6"/>
  <c r="N2168" i="6"/>
  <c r="N2169" i="6"/>
  <c r="N2170" i="6"/>
  <c r="N2171" i="6"/>
  <c r="N2172" i="6"/>
  <c r="N2173" i="6"/>
  <c r="N2174" i="6"/>
  <c r="N2175" i="6"/>
  <c r="N2176" i="6"/>
  <c r="N2177" i="6"/>
  <c r="N2178" i="6"/>
  <c r="N2179" i="6"/>
  <c r="N2180" i="6"/>
  <c r="N2181" i="6"/>
  <c r="N2182" i="6"/>
  <c r="N2183" i="6"/>
  <c r="N2184" i="6"/>
  <c r="N2185" i="6"/>
  <c r="N2186" i="6"/>
  <c r="N2187" i="6"/>
  <c r="N2188" i="6"/>
  <c r="N2189" i="6"/>
  <c r="N2190" i="6"/>
  <c r="N2191" i="6"/>
  <c r="N2192" i="6"/>
  <c r="N2193" i="6"/>
  <c r="N2194" i="6"/>
  <c r="N2195" i="6"/>
  <c r="N2196" i="6"/>
  <c r="N2197" i="6"/>
  <c r="N2198" i="6"/>
  <c r="N2199" i="6"/>
  <c r="N2200" i="6"/>
  <c r="N2201" i="6"/>
  <c r="N2202" i="6"/>
  <c r="N2203" i="6"/>
  <c r="N2204" i="6"/>
  <c r="N2205" i="6"/>
  <c r="N2206" i="6"/>
  <c r="N2207" i="6"/>
  <c r="N2208" i="6"/>
  <c r="N2209" i="6"/>
  <c r="N2210" i="6"/>
  <c r="N2211" i="6"/>
  <c r="N2212" i="6"/>
  <c r="N2213" i="6"/>
  <c r="N2214" i="6"/>
  <c r="N2215" i="6"/>
  <c r="N2216" i="6"/>
  <c r="N2217" i="6"/>
  <c r="N2218" i="6"/>
  <c r="N2219" i="6"/>
  <c r="N2220" i="6"/>
  <c r="N2221" i="6"/>
  <c r="N2222" i="6"/>
  <c r="N2223" i="6"/>
  <c r="N2224" i="6"/>
  <c r="N2225" i="6"/>
  <c r="N2226" i="6"/>
  <c r="N2227" i="6"/>
  <c r="N2228" i="6"/>
  <c r="N2229" i="6"/>
  <c r="N2230" i="6"/>
  <c r="N2231" i="6"/>
  <c r="N2232" i="6"/>
  <c r="N2233" i="6"/>
  <c r="N2234" i="6"/>
  <c r="N2235" i="6"/>
  <c r="N2236" i="6"/>
  <c r="N2237" i="6"/>
  <c r="N2238" i="6"/>
  <c r="N2239" i="6"/>
  <c r="N2240" i="6"/>
  <c r="N2241" i="6"/>
  <c r="N2242" i="6"/>
  <c r="N2243" i="6"/>
  <c r="N2244" i="6"/>
  <c r="N2245" i="6"/>
  <c r="N2246" i="6"/>
  <c r="N2247" i="6"/>
  <c r="N2248" i="6"/>
  <c r="N2249" i="6"/>
  <c r="N2250" i="6"/>
  <c r="N2251" i="6"/>
  <c r="N2252" i="6"/>
  <c r="N2253" i="6"/>
  <c r="N2254" i="6"/>
  <c r="N2255" i="6"/>
  <c r="N2256" i="6"/>
  <c r="N2257" i="6"/>
  <c r="N2258" i="6"/>
  <c r="N2259" i="6"/>
  <c r="N2260" i="6"/>
  <c r="N2261" i="6"/>
  <c r="N2262" i="6"/>
  <c r="N2263" i="6"/>
  <c r="N2264" i="6"/>
  <c r="N2265" i="6"/>
  <c r="N2266" i="6"/>
  <c r="N2267" i="6"/>
  <c r="N2268" i="6"/>
  <c r="N2269" i="6"/>
  <c r="N2270" i="6"/>
  <c r="N2271" i="6"/>
  <c r="N2272" i="6"/>
  <c r="N2273" i="6"/>
  <c r="N2274" i="6"/>
  <c r="N2275" i="6"/>
  <c r="N2276" i="6"/>
  <c r="N2277" i="6"/>
  <c r="N2278" i="6"/>
  <c r="N2279" i="6"/>
  <c r="N2280" i="6"/>
  <c r="N2281" i="6"/>
  <c r="N2282" i="6"/>
  <c r="N2283" i="6"/>
  <c r="N2284" i="6"/>
  <c r="N2285" i="6"/>
  <c r="N2286" i="6"/>
  <c r="N2287" i="6"/>
  <c r="N2288" i="6"/>
  <c r="N2289" i="6"/>
  <c r="N2290" i="6"/>
  <c r="N2291" i="6"/>
  <c r="N2292" i="6"/>
  <c r="N2293" i="6"/>
  <c r="N2294" i="6"/>
  <c r="N2295" i="6"/>
  <c r="N2296" i="6"/>
  <c r="N2297" i="6"/>
  <c r="N2298" i="6"/>
  <c r="N2299" i="6"/>
  <c r="N2300" i="6"/>
  <c r="N2301" i="6"/>
  <c r="N2302" i="6"/>
  <c r="N2303" i="6"/>
  <c r="N2304" i="6"/>
  <c r="N2305" i="6"/>
  <c r="N2306" i="6"/>
  <c r="N2307" i="6"/>
  <c r="N2308" i="6"/>
  <c r="N2309" i="6"/>
  <c r="N2310" i="6"/>
  <c r="N2311" i="6"/>
  <c r="N2312" i="6"/>
  <c r="N2313" i="6"/>
  <c r="N2314" i="6"/>
  <c r="N2315" i="6"/>
  <c r="N2316" i="6"/>
  <c r="N2317" i="6"/>
  <c r="N2318" i="6"/>
  <c r="N2319" i="6"/>
  <c r="N2320" i="6"/>
  <c r="N2321" i="6"/>
  <c r="N2322" i="6"/>
  <c r="N2323" i="6"/>
  <c r="N2324" i="6"/>
  <c r="N2325" i="6"/>
  <c r="N2326" i="6"/>
  <c r="N2327" i="6"/>
  <c r="N2328" i="6"/>
  <c r="N2329" i="6"/>
  <c r="N2330" i="6"/>
  <c r="N2331" i="6"/>
  <c r="N2332" i="6"/>
  <c r="N2333" i="6"/>
  <c r="N2334" i="6"/>
  <c r="N2335" i="6"/>
  <c r="N2336" i="6"/>
  <c r="N2337" i="6"/>
  <c r="N2338" i="6"/>
  <c r="N2339" i="6"/>
  <c r="N2340" i="6"/>
  <c r="N2341" i="6"/>
  <c r="N2342" i="6"/>
  <c r="N2343" i="6"/>
  <c r="N2344" i="6"/>
  <c r="N2345" i="6"/>
  <c r="N2346" i="6"/>
  <c r="N2347" i="6"/>
  <c r="N2348" i="6"/>
  <c r="N2349" i="6"/>
  <c r="N2350" i="6"/>
  <c r="N2351" i="6"/>
  <c r="N2352" i="6"/>
  <c r="N2353" i="6"/>
  <c r="N2354" i="6"/>
  <c r="N2355" i="6"/>
  <c r="N2356" i="6"/>
  <c r="N2357" i="6"/>
  <c r="N2358" i="6"/>
  <c r="N2359" i="6"/>
  <c r="N2360" i="6"/>
  <c r="N2361" i="6"/>
  <c r="N2362" i="6"/>
  <c r="N2363" i="6"/>
  <c r="N2364" i="6"/>
  <c r="N2365" i="6"/>
  <c r="N2366" i="6"/>
  <c r="N2367" i="6"/>
  <c r="N2368" i="6"/>
  <c r="N2369" i="6"/>
  <c r="N2370" i="6"/>
  <c r="N2371" i="6"/>
  <c r="N2372" i="6"/>
  <c r="N2373" i="6"/>
  <c r="N2374" i="6"/>
  <c r="N2375" i="6"/>
  <c r="N2376" i="6"/>
  <c r="N2377" i="6"/>
  <c r="N2378" i="6"/>
  <c r="N2379" i="6"/>
  <c r="N2380" i="6"/>
  <c r="N2381" i="6"/>
  <c r="N2382" i="6"/>
  <c r="N2383" i="6"/>
  <c r="N2384" i="6"/>
  <c r="N2385" i="6"/>
  <c r="N2386" i="6"/>
  <c r="N2387" i="6"/>
  <c r="N2388" i="6"/>
  <c r="N2389" i="6"/>
  <c r="N2390" i="6"/>
  <c r="N2391" i="6"/>
  <c r="N2392" i="6"/>
  <c r="N2393" i="6"/>
  <c r="N2394" i="6"/>
  <c r="N2395" i="6"/>
  <c r="N2396" i="6"/>
  <c r="N2397" i="6"/>
  <c r="N2398" i="6"/>
  <c r="N2399" i="6"/>
  <c r="N2400" i="6"/>
  <c r="N2401" i="6"/>
  <c r="N2402" i="6"/>
  <c r="N2403" i="6"/>
  <c r="N2404" i="6"/>
  <c r="N2405" i="6"/>
  <c r="N2406" i="6"/>
  <c r="N2407" i="6"/>
  <c r="N2408" i="6"/>
  <c r="N2409" i="6"/>
  <c r="N2410" i="6"/>
  <c r="N2411" i="6"/>
  <c r="N2412" i="6"/>
  <c r="N2413" i="6"/>
  <c r="N2414" i="6"/>
  <c r="N2415" i="6"/>
  <c r="N2416" i="6"/>
  <c r="N2417" i="6"/>
  <c r="N2418" i="6"/>
  <c r="N2419" i="6"/>
  <c r="N2420" i="6"/>
  <c r="N2421" i="6"/>
  <c r="N2422" i="6"/>
  <c r="N2423" i="6"/>
  <c r="N2424" i="6"/>
  <c r="N2425" i="6"/>
  <c r="N2426" i="6"/>
  <c r="N2427" i="6"/>
  <c r="N2428" i="6"/>
  <c r="N2429" i="6"/>
  <c r="N2430" i="6"/>
  <c r="N2431" i="6"/>
  <c r="N2432" i="6"/>
  <c r="N2433" i="6"/>
  <c r="N2434" i="6"/>
  <c r="N2435" i="6"/>
  <c r="N2436" i="6"/>
  <c r="N2437" i="6"/>
  <c r="N2438" i="6"/>
  <c r="N2439" i="6"/>
  <c r="N2440" i="6"/>
  <c r="N2441" i="6"/>
  <c r="N2442" i="6"/>
  <c r="N2443" i="6"/>
  <c r="N2444" i="6"/>
  <c r="N2445" i="6"/>
  <c r="N2446" i="6"/>
  <c r="N2447" i="6"/>
  <c r="N2448" i="6"/>
  <c r="N2449" i="6"/>
  <c r="N2450" i="6"/>
  <c r="N2451" i="6"/>
  <c r="N2452" i="6"/>
  <c r="N2453" i="6"/>
  <c r="N2454" i="6"/>
  <c r="N2455" i="6"/>
  <c r="N2456" i="6"/>
  <c r="N2457" i="6"/>
  <c r="N2458" i="6"/>
  <c r="N2459" i="6"/>
  <c r="N2460" i="6"/>
  <c r="N2461" i="6"/>
  <c r="N2462" i="6"/>
  <c r="N2463" i="6"/>
  <c r="N2464" i="6"/>
  <c r="N2465" i="6"/>
  <c r="N2466" i="6"/>
  <c r="N2467" i="6"/>
  <c r="N2468" i="6"/>
  <c r="N2469" i="6"/>
  <c r="N2470" i="6"/>
  <c r="N2471" i="6"/>
  <c r="N2472" i="6"/>
  <c r="N2473" i="6"/>
  <c r="N2474" i="6"/>
  <c r="N2475" i="6"/>
  <c r="N2476" i="6"/>
  <c r="N2477" i="6"/>
  <c r="N2478" i="6"/>
  <c r="N2479" i="6"/>
  <c r="N2480" i="6"/>
  <c r="N2481" i="6"/>
  <c r="N2482" i="6"/>
  <c r="N2483" i="6"/>
  <c r="N2484" i="6"/>
  <c r="N2485" i="6"/>
  <c r="N2486" i="6"/>
  <c r="N2487" i="6"/>
  <c r="N2488" i="6"/>
  <c r="N2489" i="6"/>
  <c r="N2490" i="6"/>
  <c r="N2491" i="6"/>
  <c r="N2492" i="6"/>
  <c r="N2493" i="6"/>
  <c r="N2494" i="6"/>
  <c r="N2495" i="6"/>
  <c r="N2496" i="6"/>
  <c r="N2497" i="6"/>
  <c r="N2498" i="6"/>
  <c r="N2499" i="6"/>
  <c r="N2500" i="6"/>
  <c r="N2501" i="6"/>
  <c r="N2502" i="6"/>
  <c r="N2503" i="6"/>
  <c r="N2504" i="6"/>
  <c r="N2505" i="6"/>
  <c r="N2506" i="6"/>
  <c r="N2507" i="6"/>
  <c r="N2508" i="6"/>
  <c r="N2509" i="6"/>
  <c r="N2510" i="6"/>
  <c r="N2511" i="6"/>
  <c r="N2512" i="6"/>
  <c r="N2513" i="6"/>
  <c r="N2514" i="6"/>
  <c r="N2515" i="6"/>
  <c r="N2516" i="6"/>
  <c r="N2517" i="6"/>
  <c r="N2518" i="6"/>
  <c r="N2519" i="6"/>
  <c r="N2520" i="6"/>
  <c r="N2521" i="6"/>
  <c r="N2522" i="6"/>
  <c r="N2523" i="6"/>
  <c r="N2524" i="6"/>
  <c r="N2525" i="6"/>
  <c r="N2526" i="6"/>
  <c r="N2527" i="6"/>
  <c r="N2528" i="6"/>
  <c r="N2529" i="6"/>
  <c r="N2530" i="6"/>
  <c r="N2531" i="6"/>
  <c r="N2532" i="6"/>
  <c r="N2533" i="6"/>
  <c r="N2534" i="6"/>
  <c r="N2535" i="6"/>
  <c r="N2536" i="6"/>
  <c r="N2537" i="6"/>
  <c r="N2538" i="6"/>
  <c r="N2539" i="6"/>
  <c r="N2540" i="6"/>
  <c r="N2541" i="6"/>
  <c r="N2542" i="6"/>
  <c r="N2543" i="6"/>
  <c r="N2544" i="6"/>
  <c r="N2545" i="6"/>
  <c r="N2546" i="6"/>
  <c r="N2547" i="6"/>
  <c r="N2548" i="6"/>
  <c r="N2549" i="6"/>
  <c r="N2550" i="6"/>
  <c r="N2551" i="6"/>
  <c r="N2552" i="6"/>
  <c r="N2553" i="6"/>
  <c r="N2554" i="6"/>
  <c r="N2555" i="6"/>
  <c r="N2556" i="6"/>
  <c r="N2557" i="6"/>
  <c r="N2558" i="6"/>
  <c r="N2559" i="6"/>
  <c r="N2560" i="6"/>
  <c r="N2561" i="6"/>
  <c r="N2562" i="6"/>
  <c r="N2563" i="6"/>
  <c r="N2564" i="6"/>
  <c r="N2565" i="6"/>
  <c r="N2566" i="6"/>
  <c r="N2567" i="6"/>
  <c r="N2568" i="6"/>
  <c r="N2569" i="6"/>
  <c r="N2570" i="6"/>
  <c r="N2571" i="6"/>
  <c r="N2572" i="6"/>
  <c r="N2573" i="6"/>
  <c r="N2574" i="6"/>
  <c r="N2575" i="6"/>
  <c r="N2576" i="6"/>
  <c r="N2577" i="6"/>
  <c r="N2578" i="6"/>
  <c r="N2579" i="6"/>
  <c r="N2580" i="6"/>
  <c r="N2581" i="6"/>
  <c r="N2582" i="6"/>
  <c r="N2583" i="6"/>
  <c r="N2584" i="6"/>
  <c r="N2585" i="6"/>
  <c r="N2586" i="6"/>
  <c r="N2587" i="6"/>
  <c r="N2588" i="6"/>
  <c r="N2589" i="6"/>
  <c r="N2590" i="6"/>
  <c r="N2591" i="6"/>
  <c r="N2592" i="6"/>
  <c r="N2593" i="6"/>
  <c r="N2594" i="6"/>
  <c r="N2595" i="6"/>
  <c r="N2596" i="6"/>
  <c r="N2597" i="6"/>
  <c r="N2598" i="6"/>
  <c r="N2599" i="6"/>
  <c r="N2600" i="6"/>
  <c r="N2601" i="6"/>
  <c r="N2602" i="6"/>
  <c r="N2603" i="6"/>
  <c r="N2604" i="6"/>
  <c r="N2605" i="6"/>
  <c r="N2606" i="6"/>
  <c r="N2607" i="6"/>
  <c r="N2608" i="6"/>
  <c r="N2609" i="6"/>
  <c r="N2610" i="6"/>
  <c r="N2611" i="6"/>
  <c r="N2612" i="6"/>
  <c r="N2613" i="6"/>
  <c r="N2614" i="6"/>
  <c r="N2615" i="6"/>
  <c r="N2616" i="6"/>
  <c r="N2617" i="6"/>
  <c r="N2618" i="6"/>
  <c r="N2619" i="6"/>
  <c r="N2620" i="6"/>
  <c r="N2621" i="6"/>
  <c r="N2622" i="6"/>
  <c r="N2623" i="6"/>
  <c r="N2624" i="6"/>
  <c r="N2625" i="6"/>
  <c r="N2626" i="6"/>
  <c r="N2627" i="6"/>
  <c r="N2628" i="6"/>
  <c r="N2629" i="6"/>
  <c r="N2630" i="6"/>
  <c r="N2631" i="6"/>
  <c r="N2632" i="6"/>
  <c r="N2633" i="6"/>
  <c r="N2634" i="6"/>
  <c r="N2635" i="6"/>
  <c r="N2636" i="6"/>
  <c r="N2637" i="6"/>
  <c r="N2638" i="6"/>
  <c r="N2639" i="6"/>
  <c r="N2640" i="6"/>
  <c r="N2641" i="6"/>
  <c r="N2642" i="6"/>
  <c r="N2643" i="6"/>
  <c r="N2644" i="6"/>
  <c r="N2645" i="6"/>
  <c r="N2646" i="6"/>
  <c r="N2647" i="6"/>
  <c r="N2648" i="6"/>
  <c r="N2649" i="6"/>
  <c r="N2650" i="6"/>
  <c r="N2651" i="6"/>
  <c r="N2652" i="6"/>
  <c r="N2653" i="6"/>
  <c r="N2654" i="6"/>
  <c r="N2655" i="6"/>
  <c r="N2656" i="6"/>
  <c r="N2657" i="6"/>
  <c r="N2658" i="6"/>
  <c r="N2659" i="6"/>
  <c r="N2660" i="6"/>
  <c r="N2661" i="6"/>
  <c r="N2662" i="6"/>
  <c r="N2663" i="6"/>
  <c r="N2664" i="6"/>
  <c r="N2665" i="6"/>
  <c r="N2666" i="6"/>
  <c r="N2667" i="6"/>
  <c r="N2668" i="6"/>
  <c r="N2669" i="6"/>
  <c r="N2670" i="6"/>
  <c r="N2671" i="6"/>
  <c r="N2672" i="6"/>
  <c r="N2673" i="6"/>
  <c r="N2674" i="6"/>
  <c r="N2675" i="6"/>
  <c r="N2676" i="6"/>
  <c r="N2677" i="6"/>
  <c r="N2678" i="6"/>
  <c r="N2679" i="6"/>
  <c r="N2680" i="6"/>
  <c r="N2681" i="6"/>
  <c r="N2682" i="6"/>
  <c r="N2683" i="6"/>
  <c r="N2684" i="6"/>
  <c r="N2685" i="6"/>
  <c r="N2686" i="6"/>
  <c r="N2687" i="6"/>
  <c r="N2688" i="6"/>
  <c r="N2689" i="6"/>
  <c r="N2690" i="6"/>
  <c r="N2691" i="6"/>
  <c r="N2692" i="6"/>
  <c r="N2693" i="6"/>
  <c r="N2694" i="6"/>
  <c r="N2695" i="6"/>
  <c r="N2696" i="6"/>
  <c r="N2697" i="6"/>
  <c r="N2698" i="6"/>
  <c r="N2699" i="6"/>
  <c r="N2700" i="6"/>
  <c r="N2701" i="6"/>
  <c r="N2702" i="6"/>
  <c r="N2703" i="6"/>
  <c r="N2704" i="6"/>
  <c r="N2705" i="6"/>
  <c r="N2706" i="6"/>
  <c r="N2707" i="6"/>
  <c r="N2708" i="6"/>
  <c r="N2709" i="6"/>
  <c r="N2710" i="6"/>
  <c r="N2711" i="6"/>
  <c r="N2712" i="6"/>
  <c r="N2713" i="6"/>
  <c r="N2714" i="6"/>
  <c r="N2715" i="6"/>
  <c r="N2716" i="6"/>
  <c r="N2717" i="6"/>
  <c r="N2718" i="6"/>
  <c r="N2719" i="6"/>
  <c r="N2720" i="6"/>
  <c r="N2721" i="6"/>
  <c r="N2722" i="6"/>
  <c r="N2723" i="6"/>
  <c r="N2724" i="6"/>
  <c r="N2725" i="6"/>
  <c r="N2726" i="6"/>
  <c r="N2727" i="6"/>
  <c r="N2728" i="6"/>
  <c r="N2729" i="6"/>
  <c r="N2730" i="6"/>
  <c r="N2731" i="6"/>
  <c r="N2732" i="6"/>
  <c r="N2733" i="6"/>
  <c r="N2734" i="6"/>
  <c r="N2735" i="6"/>
  <c r="N2736" i="6"/>
  <c r="N2737" i="6"/>
  <c r="N2738" i="6"/>
  <c r="N2739" i="6"/>
  <c r="N2740" i="6"/>
  <c r="N2741" i="6"/>
  <c r="N2742" i="6"/>
  <c r="N2743" i="6"/>
  <c r="N2744" i="6"/>
  <c r="N2745" i="6"/>
  <c r="N2746" i="6"/>
  <c r="N2747" i="6"/>
  <c r="N2748" i="6"/>
  <c r="N2749" i="6"/>
  <c r="N2750" i="6"/>
  <c r="N2751" i="6"/>
  <c r="N2752" i="6"/>
  <c r="N2753" i="6"/>
  <c r="N2754" i="6"/>
  <c r="N2755" i="6"/>
  <c r="N2756" i="6"/>
  <c r="N2757" i="6"/>
  <c r="N2758" i="6"/>
  <c r="N2759" i="6"/>
  <c r="N2760" i="6"/>
  <c r="N2761" i="6"/>
  <c r="N2762" i="6"/>
  <c r="N2763" i="6"/>
  <c r="N2764" i="6"/>
  <c r="N2765" i="6"/>
  <c r="N2766" i="6"/>
  <c r="N2767" i="6"/>
  <c r="N2768" i="6"/>
  <c r="N2769" i="6"/>
  <c r="N2770" i="6"/>
  <c r="N2771" i="6"/>
  <c r="N2772" i="6"/>
  <c r="N2773" i="6"/>
  <c r="N2774" i="6"/>
  <c r="N2775" i="6"/>
  <c r="N2776" i="6"/>
  <c r="N2777" i="6"/>
  <c r="N2778" i="6"/>
  <c r="N2779" i="6"/>
  <c r="N2780" i="6"/>
  <c r="N2781" i="6"/>
  <c r="N2782" i="6"/>
  <c r="N2783" i="6"/>
  <c r="N2784" i="6"/>
  <c r="N2785" i="6"/>
  <c r="N2786" i="6"/>
  <c r="N2787" i="6"/>
  <c r="N2788" i="6"/>
  <c r="N2789" i="6"/>
  <c r="N2790" i="6"/>
  <c r="N2791" i="6"/>
  <c r="N2792" i="6"/>
  <c r="N2793" i="6"/>
  <c r="N2794" i="6"/>
  <c r="N2795" i="6"/>
  <c r="N2796" i="6"/>
  <c r="N2797" i="6"/>
  <c r="N2798" i="6"/>
  <c r="N2799" i="6"/>
  <c r="N2800" i="6"/>
  <c r="N2801" i="6"/>
  <c r="N2802" i="6"/>
  <c r="N2803" i="6"/>
  <c r="N2804" i="6"/>
  <c r="N2805" i="6"/>
  <c r="N2806" i="6"/>
  <c r="N2807" i="6"/>
  <c r="N2808" i="6"/>
  <c r="N2809" i="6"/>
  <c r="N2810" i="6"/>
  <c r="N2811" i="6"/>
  <c r="N2812" i="6"/>
  <c r="N2813" i="6"/>
  <c r="N2814" i="6"/>
  <c r="N2815" i="6"/>
  <c r="N2816" i="6"/>
  <c r="N2817" i="6"/>
  <c r="N2818" i="6"/>
  <c r="N2819" i="6"/>
  <c r="N2820" i="6"/>
  <c r="N2821" i="6"/>
  <c r="N2822" i="6"/>
  <c r="N2823" i="6"/>
  <c r="N2824" i="6"/>
  <c r="N2825" i="6"/>
  <c r="N2826" i="6"/>
  <c r="N2827" i="6"/>
  <c r="N2828" i="6"/>
  <c r="N2829" i="6"/>
  <c r="N2830" i="6"/>
  <c r="N2831" i="6"/>
  <c r="N2832" i="6"/>
  <c r="N2833" i="6"/>
  <c r="N2834" i="6"/>
  <c r="N2835" i="6"/>
  <c r="N2836" i="6"/>
  <c r="N2837" i="6"/>
  <c r="N2838" i="6"/>
  <c r="N2839" i="6"/>
  <c r="N2840" i="6"/>
  <c r="N2841" i="6"/>
  <c r="N2842" i="6"/>
  <c r="N2843" i="6"/>
  <c r="N2844" i="6"/>
  <c r="N2845" i="6"/>
  <c r="N2846" i="6"/>
  <c r="N2847" i="6"/>
  <c r="N2848" i="6"/>
  <c r="N2849" i="6"/>
  <c r="N2850" i="6"/>
  <c r="N2851" i="6"/>
  <c r="N2852" i="6"/>
  <c r="N2853" i="6"/>
  <c r="N2854" i="6"/>
  <c r="N2855" i="6"/>
  <c r="N2856" i="6"/>
  <c r="N2857" i="6"/>
  <c r="N2858" i="6"/>
  <c r="N2859" i="6"/>
  <c r="N2860" i="6"/>
  <c r="N2861" i="6"/>
  <c r="N2862" i="6"/>
  <c r="N2863" i="6"/>
  <c r="N2864" i="6"/>
  <c r="N2865" i="6"/>
  <c r="N2866" i="6"/>
  <c r="N2867" i="6"/>
  <c r="N2868" i="6"/>
  <c r="N2869" i="6"/>
  <c r="N2870" i="6"/>
  <c r="N2871" i="6"/>
  <c r="N2872" i="6"/>
  <c r="N2873" i="6"/>
  <c r="N2874" i="6"/>
  <c r="N2875" i="6"/>
  <c r="N2876" i="6"/>
  <c r="N2877" i="6"/>
  <c r="N2878" i="6"/>
  <c r="N2879" i="6"/>
  <c r="N2880" i="6"/>
  <c r="N2881" i="6"/>
  <c r="N2882" i="6"/>
  <c r="N2883" i="6"/>
  <c r="N2884" i="6"/>
  <c r="N2885" i="6"/>
  <c r="N2886" i="6"/>
  <c r="N2887" i="6"/>
  <c r="N2888" i="6"/>
  <c r="N2889" i="6"/>
  <c r="N2890" i="6"/>
  <c r="N2891" i="6"/>
  <c r="N2892" i="6"/>
  <c r="N2893" i="6"/>
  <c r="N2894" i="6"/>
  <c r="N2895" i="6"/>
  <c r="N2896" i="6"/>
  <c r="N2897" i="6"/>
  <c r="N2898" i="6"/>
  <c r="N2899" i="6"/>
  <c r="N2900" i="6"/>
  <c r="N2901" i="6"/>
  <c r="N2902" i="6"/>
  <c r="N2903" i="6"/>
  <c r="N2904" i="6"/>
  <c r="N2905" i="6"/>
  <c r="N2906" i="6"/>
  <c r="N2907" i="6"/>
  <c r="N2908" i="6"/>
  <c r="N2909" i="6"/>
  <c r="N2910" i="6"/>
  <c r="N2911" i="6"/>
  <c r="N2912" i="6"/>
  <c r="N2913" i="6"/>
  <c r="N2914" i="6"/>
  <c r="N2915" i="6"/>
  <c r="N2916" i="6"/>
  <c r="N2917" i="6"/>
  <c r="N2918" i="6"/>
  <c r="N2919" i="6"/>
  <c r="N2920" i="6"/>
  <c r="N2921" i="6"/>
  <c r="N2922" i="6"/>
  <c r="N2923" i="6"/>
  <c r="N2924" i="6"/>
  <c r="N2925" i="6"/>
  <c r="N2926" i="6"/>
  <c r="N2927" i="6"/>
  <c r="N2928" i="6"/>
  <c r="N2929" i="6"/>
  <c r="N2930" i="6"/>
  <c r="N2931" i="6"/>
  <c r="N2932" i="6"/>
  <c r="N2933" i="6"/>
  <c r="N2934" i="6"/>
  <c r="N2935" i="6"/>
  <c r="N2936" i="6"/>
  <c r="N2937" i="6"/>
  <c r="N2938" i="6"/>
  <c r="N2939" i="6"/>
  <c r="N2940" i="6"/>
  <c r="N2941" i="6"/>
  <c r="N2942" i="6"/>
  <c r="N2943" i="6"/>
  <c r="N2944" i="6"/>
  <c r="N2945" i="6"/>
  <c r="N2946" i="6"/>
  <c r="N2947" i="6"/>
  <c r="N2948" i="6"/>
  <c r="N2949" i="6"/>
  <c r="N2950" i="6"/>
  <c r="N2951" i="6"/>
  <c r="N2952" i="6"/>
  <c r="N2953" i="6"/>
  <c r="N2954" i="6"/>
  <c r="N2955" i="6"/>
  <c r="N2956" i="6"/>
  <c r="N2957" i="6"/>
  <c r="N2958" i="6"/>
  <c r="N2959" i="6"/>
  <c r="N2960" i="6"/>
  <c r="N2961" i="6"/>
  <c r="N2962" i="6"/>
  <c r="N2963" i="6"/>
  <c r="N2964" i="6"/>
  <c r="N2965" i="6"/>
  <c r="N2966" i="6"/>
  <c r="N2967" i="6"/>
  <c r="N2968" i="6"/>
  <c r="N2969" i="6"/>
  <c r="N2970" i="6"/>
  <c r="N2971" i="6"/>
  <c r="N2972" i="6"/>
  <c r="N2973" i="6"/>
  <c r="N2974" i="6"/>
  <c r="N2975" i="6"/>
  <c r="N2976" i="6"/>
  <c r="N2977" i="6"/>
  <c r="N2978" i="6"/>
  <c r="N2979" i="6"/>
  <c r="N2980" i="6"/>
  <c r="N2981" i="6"/>
  <c r="N2982" i="6"/>
  <c r="N2983" i="6"/>
  <c r="N2984" i="6"/>
  <c r="N2985" i="6"/>
  <c r="N2986" i="6"/>
  <c r="N2987" i="6"/>
  <c r="N2988" i="6"/>
  <c r="N2989" i="6"/>
  <c r="N2990" i="6"/>
  <c r="N2991" i="6"/>
  <c r="N2992" i="6"/>
  <c r="N2993" i="6"/>
  <c r="N2994" i="6"/>
  <c r="N2995" i="6"/>
  <c r="N2996" i="6"/>
  <c r="N2997" i="6"/>
  <c r="N2998" i="6"/>
  <c r="N2999" i="6"/>
  <c r="N3000" i="6"/>
  <c r="N3001" i="6"/>
  <c r="N3002" i="6"/>
  <c r="N3003" i="6"/>
  <c r="N3004" i="6"/>
  <c r="N3005" i="6"/>
  <c r="N3006" i="6"/>
  <c r="N3007" i="6"/>
  <c r="N3008" i="6"/>
  <c r="N3009" i="6"/>
  <c r="N3010" i="6"/>
  <c r="N3011" i="6"/>
  <c r="N3012" i="6"/>
  <c r="N3013" i="6"/>
  <c r="N3014" i="6"/>
  <c r="N3015" i="6"/>
  <c r="N3016" i="6"/>
  <c r="N3017" i="6"/>
  <c r="N3018" i="6"/>
  <c r="N3019" i="6"/>
  <c r="N3020" i="6"/>
  <c r="N3021" i="6"/>
  <c r="N3022" i="6"/>
  <c r="N3023" i="6"/>
  <c r="N3024" i="6"/>
  <c r="N3025" i="6"/>
  <c r="N3026" i="6"/>
  <c r="N3027" i="6"/>
  <c r="N3028" i="6"/>
  <c r="N3029" i="6"/>
  <c r="N3030" i="6"/>
  <c r="N3031" i="6"/>
  <c r="N3032" i="6"/>
  <c r="N3033" i="6"/>
  <c r="N3034" i="6"/>
  <c r="N3035" i="6"/>
  <c r="N3036" i="6"/>
  <c r="N3037" i="6"/>
  <c r="N3038" i="6"/>
  <c r="N3039" i="6"/>
  <c r="N3040" i="6"/>
  <c r="N3041" i="6"/>
  <c r="N3042" i="6"/>
  <c r="N3043" i="6"/>
  <c r="N3044" i="6"/>
  <c r="N3045" i="6"/>
  <c r="N3046" i="6"/>
  <c r="N3047" i="6"/>
  <c r="N3048" i="6"/>
  <c r="N3049" i="6"/>
  <c r="N3050" i="6"/>
  <c r="N3051" i="6"/>
  <c r="N3052" i="6"/>
  <c r="N3053" i="6"/>
  <c r="N3054" i="6"/>
  <c r="N3055" i="6"/>
  <c r="N3056" i="6"/>
  <c r="N3057" i="6"/>
  <c r="N3058" i="6"/>
  <c r="N3059" i="6"/>
  <c r="N3060" i="6"/>
  <c r="N3061" i="6"/>
  <c r="N3062" i="6"/>
  <c r="N3063" i="6"/>
  <c r="N3064" i="6"/>
  <c r="N3065" i="6"/>
  <c r="N3066" i="6"/>
  <c r="N3067" i="6"/>
  <c r="N3068" i="6"/>
  <c r="N3069" i="6"/>
  <c r="N3070" i="6"/>
  <c r="N3071" i="6"/>
  <c r="N3072" i="6"/>
  <c r="N3073" i="6"/>
  <c r="N3074" i="6"/>
  <c r="N3075" i="6"/>
  <c r="N3076" i="6"/>
  <c r="N3077" i="6"/>
  <c r="N3078" i="6"/>
  <c r="N3079" i="6"/>
  <c r="N3080" i="6"/>
  <c r="N3081" i="6"/>
  <c r="N3082" i="6"/>
  <c r="N3083" i="6"/>
  <c r="N3084" i="6"/>
  <c r="N3085" i="6"/>
  <c r="N3086" i="6"/>
  <c r="N3087" i="6"/>
  <c r="N3088" i="6"/>
  <c r="N3089" i="6"/>
  <c r="N3090" i="6"/>
  <c r="N3091" i="6"/>
  <c r="N3092" i="6"/>
  <c r="N3093" i="6"/>
  <c r="N3094" i="6"/>
  <c r="N3095" i="6"/>
  <c r="N3096" i="6"/>
  <c r="N3097" i="6"/>
  <c r="N3098" i="6"/>
  <c r="N3099" i="6"/>
  <c r="N3100" i="6"/>
  <c r="N3101" i="6"/>
  <c r="N3102" i="6"/>
  <c r="N3103" i="6"/>
  <c r="N3104" i="6"/>
  <c r="N3105" i="6"/>
  <c r="N3106" i="6"/>
  <c r="N3107" i="6"/>
  <c r="N3108" i="6"/>
  <c r="N3109" i="6"/>
  <c r="N3110" i="6"/>
  <c r="N3111" i="6"/>
  <c r="N3112" i="6"/>
  <c r="N3113" i="6"/>
  <c r="N3114" i="6"/>
  <c r="N3115" i="6"/>
  <c r="N3116" i="6"/>
  <c r="N3117" i="6"/>
  <c r="N3118" i="6"/>
  <c r="N3119" i="6"/>
  <c r="N3120" i="6"/>
  <c r="N3121" i="6"/>
  <c r="N3122" i="6"/>
  <c r="N3123" i="6"/>
  <c r="N3124" i="6"/>
  <c r="N3125" i="6"/>
  <c r="N3126" i="6"/>
  <c r="N3127" i="6"/>
  <c r="N3128" i="6"/>
  <c r="N3129" i="6"/>
  <c r="N3130" i="6"/>
  <c r="N3131" i="6"/>
  <c r="N3132" i="6"/>
  <c r="N3133" i="6"/>
  <c r="N3134" i="6"/>
  <c r="N3135" i="6"/>
  <c r="N3136" i="6"/>
  <c r="N3137" i="6"/>
  <c r="N3138" i="6"/>
  <c r="N3139" i="6"/>
  <c r="N3140" i="6"/>
  <c r="N3141" i="6"/>
  <c r="N3142" i="6"/>
  <c r="N3143" i="6"/>
  <c r="N3144" i="6"/>
  <c r="N3145" i="6"/>
  <c r="N3146" i="6"/>
  <c r="N3147" i="6"/>
  <c r="N3148" i="6"/>
  <c r="N3149" i="6"/>
  <c r="N3150" i="6"/>
  <c r="N3151" i="6"/>
  <c r="N3152" i="6"/>
  <c r="N3153" i="6"/>
  <c r="N3154" i="6"/>
  <c r="N3155" i="6"/>
  <c r="N3156" i="6"/>
  <c r="N3157" i="6"/>
  <c r="N3158" i="6"/>
  <c r="N3159" i="6"/>
  <c r="N3160" i="6"/>
  <c r="N3161" i="6"/>
  <c r="N3162" i="6"/>
  <c r="N3163" i="6"/>
  <c r="N3164" i="6"/>
  <c r="N3165" i="6"/>
  <c r="N3166" i="6"/>
  <c r="N3167" i="6"/>
  <c r="N3168" i="6"/>
  <c r="N3169" i="6"/>
  <c r="N3170" i="6"/>
  <c r="N3171" i="6"/>
  <c r="N3172" i="6"/>
  <c r="N3173" i="6"/>
  <c r="N3174" i="6"/>
  <c r="N3175" i="6"/>
  <c r="N3176" i="6"/>
  <c r="N3177" i="6"/>
  <c r="N3178" i="6"/>
  <c r="N3179" i="6"/>
  <c r="N3180" i="6"/>
  <c r="N3181" i="6"/>
  <c r="N3182" i="6"/>
  <c r="N3183" i="6"/>
  <c r="N3184" i="6"/>
  <c r="N3185" i="6"/>
  <c r="N3186" i="6"/>
  <c r="N3187" i="6"/>
  <c r="N3188" i="6"/>
  <c r="N3189" i="6"/>
  <c r="N3190" i="6"/>
  <c r="N3191" i="6"/>
  <c r="N3192" i="6"/>
  <c r="N3193" i="6"/>
  <c r="N3194" i="6"/>
  <c r="N3195" i="6"/>
  <c r="N3196" i="6"/>
  <c r="N3197" i="6"/>
  <c r="N3198" i="6"/>
  <c r="N3199" i="6"/>
  <c r="N3200" i="6"/>
  <c r="N3201" i="6"/>
  <c r="N3202" i="6"/>
  <c r="N3203" i="6"/>
  <c r="N3204" i="6"/>
  <c r="N3205" i="6"/>
  <c r="N3206" i="6"/>
  <c r="N3207" i="6"/>
  <c r="N3208" i="6"/>
  <c r="N3209" i="6"/>
  <c r="N3210" i="6"/>
  <c r="N3211" i="6"/>
  <c r="N3212" i="6"/>
  <c r="N3213" i="6"/>
  <c r="N3214" i="6"/>
  <c r="N3215" i="6"/>
  <c r="N3216" i="6"/>
  <c r="N3217" i="6"/>
  <c r="N3218" i="6"/>
  <c r="N3219" i="6"/>
  <c r="N3220" i="6"/>
  <c r="N3221" i="6"/>
  <c r="N3222" i="6"/>
  <c r="N3223" i="6"/>
  <c r="N3224" i="6"/>
  <c r="N3225" i="6"/>
  <c r="N3226" i="6"/>
  <c r="N3227" i="6"/>
  <c r="N3228" i="6"/>
  <c r="N3229" i="6"/>
  <c r="N3230" i="6"/>
  <c r="N3231" i="6"/>
  <c r="N3232" i="6"/>
  <c r="N3233" i="6"/>
  <c r="N3234" i="6"/>
  <c r="N3235" i="6"/>
  <c r="N3236" i="6"/>
  <c r="N3237" i="6"/>
  <c r="N3238" i="6"/>
  <c r="N3239" i="6"/>
  <c r="N3240" i="6"/>
  <c r="N3241" i="6"/>
  <c r="N3242" i="6"/>
  <c r="N3243" i="6"/>
  <c r="N3244" i="6"/>
  <c r="N3245" i="6"/>
  <c r="N3246" i="6"/>
  <c r="N3247" i="6"/>
  <c r="N3248" i="6"/>
  <c r="N3249" i="6"/>
  <c r="N3250" i="6"/>
  <c r="N3251" i="6"/>
  <c r="N3252" i="6"/>
  <c r="N3253" i="6"/>
  <c r="N3254" i="6"/>
  <c r="N3255" i="6"/>
  <c r="N3256" i="6"/>
  <c r="N3257" i="6"/>
  <c r="N3258" i="6"/>
  <c r="N3259" i="6"/>
  <c r="N3260" i="6"/>
  <c r="N3261" i="6"/>
  <c r="N3262" i="6"/>
  <c r="N3263" i="6"/>
  <c r="N3264" i="6"/>
  <c r="N3265" i="6"/>
  <c r="N3266" i="6"/>
  <c r="N3267" i="6"/>
  <c r="N3268" i="6"/>
  <c r="N3269" i="6"/>
  <c r="N3270" i="6"/>
  <c r="N3271" i="6"/>
  <c r="N3272" i="6"/>
  <c r="N3273" i="6"/>
  <c r="N3274" i="6"/>
  <c r="N3275" i="6"/>
  <c r="N3276" i="6"/>
  <c r="N3277" i="6"/>
  <c r="N3278" i="6"/>
  <c r="N3279" i="6"/>
  <c r="N3280" i="6"/>
  <c r="N3281" i="6"/>
  <c r="N3282" i="6"/>
  <c r="N3283" i="6"/>
  <c r="N3284" i="6"/>
  <c r="N3285" i="6"/>
  <c r="N3286" i="6"/>
  <c r="N3287" i="6"/>
  <c r="N3288" i="6"/>
  <c r="N3289" i="6"/>
  <c r="N3290" i="6"/>
  <c r="N3291" i="6"/>
  <c r="N3292" i="6"/>
  <c r="N3293" i="6"/>
  <c r="N3294" i="6"/>
  <c r="N3295" i="6"/>
  <c r="N3296" i="6"/>
  <c r="N3297" i="6"/>
  <c r="N3298" i="6"/>
  <c r="N3299" i="6"/>
  <c r="N3300" i="6"/>
  <c r="N3301" i="6"/>
  <c r="N3302" i="6"/>
  <c r="N3303" i="6"/>
  <c r="N3304" i="6"/>
  <c r="N3305" i="6"/>
  <c r="N3306" i="6"/>
  <c r="N3307" i="6"/>
  <c r="N3308" i="6"/>
  <c r="N3309" i="6"/>
  <c r="N3310" i="6"/>
  <c r="N3311" i="6"/>
  <c r="N3312" i="6"/>
  <c r="N3313" i="6"/>
  <c r="N3314" i="6"/>
  <c r="N3315" i="6"/>
  <c r="N3316" i="6"/>
  <c r="N3317" i="6"/>
  <c r="N3318" i="6"/>
  <c r="N3319" i="6"/>
  <c r="N3320" i="6"/>
  <c r="N3321" i="6"/>
  <c r="N3322" i="6"/>
  <c r="N3323" i="6"/>
  <c r="N3324" i="6"/>
  <c r="N3325" i="6"/>
  <c r="N3326" i="6"/>
  <c r="N3327" i="6"/>
  <c r="N3328" i="6"/>
  <c r="N3329" i="6"/>
  <c r="N3330" i="6"/>
  <c r="N3331" i="6"/>
  <c r="N3332" i="6"/>
  <c r="N3333" i="6"/>
  <c r="N3334" i="6"/>
  <c r="N3335" i="6"/>
  <c r="N3336" i="6"/>
  <c r="N3337" i="6"/>
  <c r="N3338" i="6"/>
  <c r="N3339" i="6"/>
  <c r="N3340" i="6"/>
  <c r="N3341" i="6"/>
  <c r="N3342" i="6"/>
  <c r="N3343" i="6"/>
  <c r="N3344" i="6"/>
  <c r="N3345" i="6"/>
  <c r="N3346" i="6"/>
  <c r="N3347" i="6"/>
  <c r="N3348" i="6"/>
  <c r="N3349" i="6"/>
  <c r="N3350" i="6"/>
  <c r="N3351" i="6"/>
  <c r="N3352" i="6"/>
  <c r="N3353" i="6"/>
  <c r="N3354" i="6"/>
  <c r="N3355" i="6"/>
  <c r="N3356" i="6"/>
  <c r="N3357" i="6"/>
  <c r="N3358" i="6"/>
  <c r="N3359" i="6"/>
  <c r="N3360" i="6"/>
  <c r="N3361" i="6"/>
  <c r="N3362" i="6"/>
  <c r="N3363" i="6"/>
  <c r="N3364" i="6"/>
  <c r="N3365" i="6"/>
  <c r="N3366" i="6"/>
  <c r="N3367" i="6"/>
  <c r="N3368" i="6"/>
  <c r="N3369" i="6"/>
  <c r="N3370" i="6"/>
  <c r="N3371" i="6"/>
  <c r="N3372" i="6"/>
  <c r="N3373" i="6"/>
  <c r="N3374" i="6"/>
  <c r="N3375" i="6"/>
  <c r="N3376" i="6"/>
  <c r="N3377" i="6"/>
  <c r="N3378" i="6"/>
  <c r="N3379" i="6"/>
  <c r="N3380" i="6"/>
  <c r="N3381" i="6"/>
  <c r="N3382" i="6"/>
  <c r="N3383" i="6"/>
  <c r="N3384" i="6"/>
  <c r="N3385" i="6"/>
  <c r="N3386" i="6"/>
  <c r="N3387" i="6"/>
  <c r="N3388" i="6"/>
  <c r="N3389" i="6"/>
  <c r="N3390" i="6"/>
  <c r="N3391" i="6"/>
  <c r="N3392" i="6"/>
  <c r="N3393" i="6"/>
  <c r="N3394" i="6"/>
  <c r="N3395" i="6"/>
  <c r="N3396" i="6"/>
  <c r="N3397" i="6"/>
  <c r="N3398" i="6"/>
  <c r="N3399" i="6"/>
  <c r="N3400" i="6"/>
  <c r="N3401" i="6"/>
  <c r="N3402" i="6"/>
  <c r="N3403" i="6"/>
  <c r="N3404" i="6"/>
  <c r="N3405" i="6"/>
  <c r="N3406" i="6"/>
  <c r="N3407" i="6"/>
  <c r="N3408" i="6"/>
  <c r="N3409" i="6"/>
  <c r="N3410" i="6"/>
  <c r="N3411" i="6"/>
  <c r="N3412" i="6"/>
  <c r="N3413" i="6"/>
  <c r="N3414" i="6"/>
  <c r="N3415" i="6"/>
  <c r="N3416" i="6"/>
  <c r="N3417" i="6"/>
  <c r="N3418" i="6"/>
  <c r="N3419" i="6"/>
  <c r="N3420" i="6"/>
  <c r="N3421" i="6"/>
  <c r="N3422" i="6"/>
  <c r="N3423" i="6"/>
  <c r="N3424" i="6"/>
  <c r="N3425" i="6"/>
  <c r="N3426" i="6"/>
  <c r="N3427" i="6"/>
  <c r="N3428" i="6"/>
  <c r="N3429" i="6"/>
  <c r="N3430" i="6"/>
  <c r="N3431" i="6"/>
  <c r="N3432" i="6"/>
  <c r="N3433" i="6"/>
  <c r="N3434" i="6"/>
  <c r="N3435" i="6"/>
  <c r="N3436" i="6"/>
  <c r="N3437" i="6"/>
  <c r="N3438" i="6"/>
  <c r="N3439" i="6"/>
  <c r="N3440" i="6"/>
  <c r="N3441" i="6"/>
  <c r="N3442" i="6"/>
  <c r="N3443" i="6"/>
  <c r="N3444" i="6"/>
  <c r="N3445" i="6"/>
  <c r="N3446" i="6"/>
  <c r="N3447" i="6"/>
  <c r="N3448" i="6"/>
  <c r="N3449" i="6"/>
  <c r="N3450" i="6"/>
  <c r="N3451" i="6"/>
  <c r="N3452" i="6"/>
  <c r="N3453" i="6"/>
  <c r="N3454" i="6"/>
  <c r="N3455" i="6"/>
  <c r="N3456" i="6"/>
  <c r="N3457" i="6"/>
  <c r="N3458" i="6"/>
  <c r="N3459" i="6"/>
  <c r="N3460" i="6"/>
  <c r="N3461" i="6"/>
  <c r="N3462" i="6"/>
  <c r="N3463" i="6"/>
  <c r="N3464" i="6"/>
  <c r="N3465" i="6"/>
  <c r="N3466" i="6"/>
  <c r="N3467" i="6"/>
  <c r="N3468" i="6"/>
  <c r="N3469" i="6"/>
  <c r="N3470" i="6"/>
  <c r="N3471" i="6"/>
  <c r="N3472" i="6"/>
  <c r="N3473" i="6"/>
  <c r="N3474" i="6"/>
  <c r="N3475" i="6"/>
  <c r="N3476" i="6"/>
  <c r="N3477" i="6"/>
  <c r="N3478" i="6"/>
  <c r="N3479" i="6"/>
  <c r="N3480" i="6"/>
  <c r="N3481" i="6"/>
  <c r="N3482" i="6"/>
  <c r="N3483" i="6"/>
  <c r="N3484" i="6"/>
  <c r="N3485" i="6"/>
  <c r="N3486" i="6"/>
  <c r="N3487" i="6"/>
  <c r="N3488" i="6"/>
  <c r="N3489" i="6"/>
  <c r="N3490" i="6"/>
  <c r="N3491" i="6"/>
  <c r="N3492" i="6"/>
  <c r="N3493" i="6"/>
  <c r="N3494" i="6"/>
  <c r="N3495" i="6"/>
  <c r="N3496" i="6"/>
  <c r="N3497" i="6"/>
  <c r="N3498" i="6"/>
  <c r="N3499" i="6"/>
  <c r="N3500" i="6"/>
  <c r="N3501" i="6"/>
  <c r="N3502" i="6"/>
  <c r="N3503" i="6"/>
  <c r="N3504" i="6"/>
  <c r="N3505" i="6"/>
  <c r="N3506" i="6"/>
  <c r="N3507" i="6"/>
  <c r="N3508" i="6"/>
  <c r="N3509" i="6"/>
  <c r="N3510" i="6"/>
  <c r="N3511" i="6"/>
  <c r="N3512" i="6"/>
  <c r="N3513" i="6"/>
  <c r="N3514" i="6"/>
  <c r="N3515" i="6"/>
  <c r="N3516" i="6"/>
  <c r="N3517" i="6"/>
  <c r="N3518" i="6"/>
  <c r="N3519" i="6"/>
  <c r="N3520" i="6"/>
  <c r="N3521" i="6"/>
  <c r="N3522" i="6"/>
  <c r="N3523" i="6"/>
  <c r="N3524" i="6"/>
  <c r="N3525" i="6"/>
  <c r="N3526" i="6"/>
  <c r="N3527" i="6"/>
  <c r="N3528" i="6"/>
  <c r="N3529" i="6"/>
  <c r="N3530" i="6"/>
  <c r="N3531" i="6"/>
  <c r="N3532" i="6"/>
  <c r="N3533" i="6"/>
  <c r="N3534" i="6"/>
  <c r="N3535" i="6"/>
  <c r="N3536" i="6"/>
  <c r="N3537" i="6"/>
  <c r="N3538" i="6"/>
  <c r="N3539" i="6"/>
  <c r="N3540" i="6"/>
  <c r="N3541" i="6"/>
  <c r="N3542" i="6"/>
  <c r="N3543" i="6"/>
  <c r="N3544" i="6"/>
  <c r="N3545" i="6"/>
  <c r="N3546" i="6"/>
  <c r="N3547" i="6"/>
  <c r="N3548" i="6"/>
  <c r="N3549" i="6"/>
  <c r="N3550" i="6"/>
  <c r="N3551" i="6"/>
  <c r="N3552" i="6"/>
  <c r="N3553" i="6"/>
  <c r="N3554" i="6"/>
  <c r="N3555" i="6"/>
  <c r="N3556" i="6"/>
  <c r="N3557" i="6"/>
  <c r="N3558" i="6"/>
  <c r="N3559" i="6"/>
  <c r="N3560" i="6"/>
  <c r="N3561" i="6"/>
  <c r="N3562" i="6"/>
  <c r="N3563" i="6"/>
  <c r="N3564" i="6"/>
  <c r="N3565" i="6"/>
  <c r="N3566" i="6"/>
  <c r="N3567" i="6"/>
  <c r="N3568" i="6"/>
  <c r="N3569" i="6"/>
  <c r="N3570" i="6"/>
  <c r="N3571" i="6"/>
  <c r="N3572" i="6"/>
  <c r="N3573" i="6"/>
  <c r="N3574" i="6"/>
  <c r="N3575" i="6"/>
  <c r="N3576" i="6"/>
  <c r="N3577" i="6"/>
  <c r="N3578" i="6"/>
  <c r="N3579" i="6"/>
  <c r="N3580" i="6"/>
  <c r="N3581" i="6"/>
  <c r="N3582" i="6"/>
  <c r="N3583" i="6"/>
  <c r="N3584" i="6"/>
  <c r="N3585" i="6"/>
  <c r="N3586" i="6"/>
  <c r="N3587" i="6"/>
  <c r="N3588" i="6"/>
  <c r="N3589" i="6"/>
  <c r="N3590" i="6"/>
  <c r="N3591" i="6"/>
  <c r="N3592" i="6"/>
  <c r="N3593" i="6"/>
  <c r="N3594" i="6"/>
  <c r="N3595" i="6"/>
  <c r="N3596" i="6"/>
  <c r="N3597" i="6"/>
  <c r="N3598" i="6"/>
  <c r="N3599" i="6"/>
  <c r="N3600" i="6"/>
  <c r="N3601" i="6"/>
  <c r="N3602" i="6"/>
  <c r="N3603" i="6"/>
  <c r="N3604" i="6"/>
  <c r="N3605" i="6"/>
  <c r="N3606" i="6"/>
  <c r="N3607" i="6"/>
  <c r="N3608" i="6"/>
  <c r="N3609" i="6"/>
  <c r="N3610" i="6"/>
  <c r="N3611" i="6"/>
  <c r="N3612" i="6"/>
  <c r="N3613" i="6"/>
  <c r="N3614" i="6"/>
  <c r="N3615" i="6"/>
  <c r="N3616" i="6"/>
  <c r="N3617" i="6"/>
  <c r="N3618" i="6"/>
  <c r="N3619" i="6"/>
  <c r="N3620" i="6"/>
  <c r="N3621" i="6"/>
  <c r="N3622" i="6"/>
  <c r="N3623" i="6"/>
  <c r="N3624" i="6"/>
  <c r="N3625" i="6"/>
  <c r="N3626" i="6"/>
  <c r="N3627" i="6"/>
  <c r="N3628" i="6"/>
  <c r="N3629" i="6"/>
  <c r="N3630" i="6"/>
  <c r="N3631" i="6"/>
  <c r="N3632" i="6"/>
  <c r="N3633" i="6"/>
  <c r="N3634" i="6"/>
  <c r="N3635" i="6"/>
  <c r="N3636" i="6"/>
  <c r="N3637" i="6"/>
  <c r="N3638" i="6"/>
  <c r="N3639" i="6"/>
  <c r="N3640" i="6"/>
  <c r="N3641" i="6"/>
  <c r="N3642" i="6"/>
  <c r="N3643" i="6"/>
  <c r="N3644" i="6"/>
  <c r="N3645" i="6"/>
  <c r="N3646" i="6"/>
  <c r="N3647" i="6"/>
  <c r="N3648" i="6"/>
  <c r="N3649" i="6"/>
  <c r="N3650" i="6"/>
  <c r="N3651" i="6"/>
  <c r="N3652" i="6"/>
  <c r="N3653" i="6"/>
  <c r="N3654" i="6"/>
  <c r="N3655" i="6"/>
  <c r="N3656" i="6"/>
  <c r="N3657" i="6"/>
  <c r="N3658" i="6"/>
  <c r="N3659" i="6"/>
  <c r="N3660" i="6"/>
  <c r="N3661" i="6"/>
  <c r="N3662" i="6"/>
  <c r="N3663" i="6"/>
  <c r="N3664" i="6"/>
  <c r="N3665" i="6"/>
  <c r="N3666" i="6"/>
  <c r="N3667" i="6"/>
  <c r="N3668" i="6"/>
  <c r="N3669" i="6"/>
  <c r="N3670" i="6"/>
  <c r="N3671" i="6"/>
  <c r="N3672" i="6"/>
  <c r="N3673" i="6"/>
  <c r="N3674" i="6"/>
  <c r="N3675" i="6"/>
  <c r="N3676" i="6"/>
  <c r="N3677" i="6"/>
  <c r="N3678" i="6"/>
  <c r="N3679" i="6"/>
  <c r="N3680" i="6"/>
  <c r="N3681" i="6"/>
  <c r="N3682" i="6"/>
  <c r="N3683" i="6"/>
  <c r="N3684" i="6"/>
  <c r="N3685" i="6"/>
  <c r="N3686" i="6"/>
  <c r="N3687" i="6"/>
  <c r="N3688" i="6"/>
  <c r="N3689" i="6"/>
  <c r="N3690" i="6"/>
  <c r="N3691" i="6"/>
  <c r="N3692" i="6"/>
  <c r="N3693" i="6"/>
  <c r="N3694" i="6"/>
  <c r="N3695" i="6"/>
  <c r="N3696" i="6"/>
  <c r="N3697" i="6"/>
  <c r="N3698" i="6"/>
  <c r="N3699" i="6"/>
  <c r="N3700" i="6"/>
  <c r="N3701" i="6"/>
  <c r="N3702" i="6"/>
  <c r="N3703" i="6"/>
  <c r="N3704" i="6"/>
  <c r="N3705" i="6"/>
  <c r="N3706" i="6"/>
  <c r="N3707" i="6"/>
  <c r="N3708" i="6"/>
  <c r="N3709" i="6"/>
  <c r="N3710" i="6"/>
  <c r="N3711" i="6"/>
  <c r="N3712" i="6"/>
  <c r="N3713" i="6"/>
  <c r="N3714" i="6"/>
  <c r="N3715" i="6"/>
  <c r="N3716" i="6"/>
  <c r="N3717" i="6"/>
  <c r="N3718" i="6"/>
  <c r="N3719" i="6"/>
  <c r="N3720" i="6"/>
  <c r="N3721" i="6"/>
  <c r="N3722" i="6"/>
  <c r="N3723" i="6"/>
  <c r="N3724" i="6"/>
  <c r="N3725" i="6"/>
  <c r="N3726" i="6"/>
  <c r="N3727" i="6"/>
  <c r="N3728" i="6"/>
  <c r="N3729" i="6"/>
  <c r="N3730" i="6"/>
  <c r="N3731" i="6"/>
  <c r="N3732" i="6"/>
  <c r="N3733" i="6"/>
  <c r="N3734" i="6"/>
  <c r="N3735" i="6"/>
  <c r="N3736" i="6"/>
  <c r="N3737" i="6"/>
  <c r="N3738" i="6"/>
  <c r="N3739" i="6"/>
  <c r="N3740" i="6"/>
  <c r="N3741" i="6"/>
  <c r="N3742" i="6"/>
  <c r="N3743" i="6"/>
  <c r="N3744" i="6"/>
  <c r="N3745" i="6"/>
  <c r="N3746" i="6"/>
  <c r="N3747" i="6"/>
  <c r="N3748" i="6"/>
  <c r="N3749" i="6"/>
  <c r="N3750" i="6"/>
  <c r="N3751" i="6"/>
  <c r="N3752" i="6"/>
  <c r="N3753" i="6"/>
  <c r="N3754" i="6"/>
  <c r="N3755" i="6"/>
  <c r="N3756" i="6"/>
  <c r="N3757" i="6"/>
  <c r="N3758" i="6"/>
  <c r="N3759" i="6"/>
  <c r="N3760" i="6"/>
  <c r="N3761" i="6"/>
  <c r="N3762" i="6"/>
  <c r="N3763" i="6"/>
  <c r="N3764" i="6"/>
  <c r="N3765" i="6"/>
  <c r="N3766" i="6"/>
  <c r="N3767" i="6"/>
  <c r="N3768" i="6"/>
  <c r="N3769" i="6"/>
  <c r="N3770" i="6"/>
  <c r="N3771" i="6"/>
  <c r="N3772" i="6"/>
  <c r="N3773" i="6"/>
  <c r="N3774" i="6"/>
  <c r="N3775" i="6"/>
  <c r="N3776" i="6"/>
  <c r="N3777" i="6"/>
  <c r="N3778" i="6"/>
  <c r="N3779" i="6"/>
  <c r="N3780" i="6"/>
  <c r="N3781" i="6"/>
  <c r="N3782" i="6"/>
  <c r="N3783" i="6"/>
  <c r="N3784" i="6"/>
  <c r="N3785" i="6"/>
  <c r="N3786" i="6"/>
  <c r="N3787" i="6"/>
  <c r="N3788" i="6"/>
  <c r="N3789" i="6"/>
  <c r="N3790" i="6"/>
  <c r="N3791" i="6"/>
  <c r="N3792" i="6"/>
  <c r="N3793" i="6"/>
  <c r="N3794" i="6"/>
  <c r="N3795" i="6"/>
  <c r="N3796" i="6"/>
  <c r="N3797" i="6"/>
  <c r="N3798" i="6"/>
  <c r="N3799" i="6"/>
  <c r="N3800" i="6"/>
  <c r="N3801" i="6"/>
  <c r="N3802" i="6"/>
  <c r="N3803" i="6"/>
  <c r="N3804" i="6"/>
  <c r="N3805" i="6"/>
  <c r="N3806" i="6"/>
  <c r="N3807" i="6"/>
  <c r="N3808" i="6"/>
  <c r="N3809" i="6"/>
  <c r="N3810" i="6"/>
  <c r="N3811" i="6"/>
  <c r="N3812" i="6"/>
  <c r="N3813" i="6"/>
  <c r="N3814" i="6"/>
  <c r="N3815" i="6"/>
  <c r="N3816" i="6"/>
  <c r="N3817" i="6"/>
  <c r="N3818" i="6"/>
  <c r="N3819" i="6"/>
  <c r="N3820" i="6"/>
  <c r="N3821" i="6"/>
  <c r="N3822" i="6"/>
  <c r="N3823" i="6"/>
  <c r="N3824" i="6"/>
  <c r="N3825" i="6"/>
  <c r="N3826" i="6"/>
  <c r="N3827" i="6"/>
  <c r="N3828" i="6"/>
  <c r="N3829" i="6"/>
  <c r="N3830" i="6"/>
  <c r="N3831" i="6"/>
  <c r="N3832" i="6"/>
  <c r="N3833" i="6"/>
  <c r="N3834" i="6"/>
  <c r="N3835" i="6"/>
  <c r="N3836" i="6"/>
  <c r="N3837" i="6"/>
  <c r="N3838" i="6"/>
  <c r="N3839" i="6"/>
  <c r="N3840" i="6"/>
  <c r="N3841" i="6"/>
  <c r="N3842" i="6"/>
  <c r="N3843" i="6"/>
  <c r="N3844" i="6"/>
  <c r="N3845" i="6"/>
  <c r="N3846" i="6"/>
  <c r="N3847" i="6"/>
  <c r="N3848" i="6"/>
  <c r="N3849" i="6"/>
  <c r="N3850" i="6"/>
  <c r="N3851" i="6"/>
  <c r="N3852" i="6"/>
  <c r="N3853" i="6"/>
  <c r="N3854" i="6"/>
  <c r="N3855" i="6"/>
  <c r="N3856" i="6"/>
  <c r="N3857" i="6"/>
  <c r="N3858" i="6"/>
  <c r="N3859" i="6"/>
  <c r="N3860" i="6"/>
  <c r="N3861" i="6"/>
  <c r="N3862" i="6"/>
  <c r="N3863" i="6"/>
  <c r="N3864" i="6"/>
  <c r="N3865" i="6"/>
  <c r="N3866" i="6"/>
  <c r="N3867" i="6"/>
  <c r="N3868" i="6"/>
  <c r="N3869" i="6"/>
  <c r="N3870" i="6"/>
  <c r="N3871" i="6"/>
  <c r="N3872" i="6"/>
  <c r="N3873" i="6"/>
  <c r="N3874" i="6"/>
  <c r="N3875" i="6"/>
  <c r="N3876" i="6"/>
  <c r="N3877" i="6"/>
  <c r="N3878" i="6"/>
  <c r="N3879" i="6"/>
  <c r="N3880" i="6"/>
  <c r="N3881" i="6"/>
  <c r="N3882" i="6"/>
  <c r="N3883" i="6"/>
  <c r="N3884" i="6"/>
  <c r="N3885" i="6"/>
  <c r="N3886" i="6"/>
  <c r="N3887" i="6"/>
  <c r="N3888" i="6"/>
  <c r="N3889" i="6"/>
  <c r="N3890" i="6"/>
  <c r="N3891" i="6"/>
  <c r="N3892" i="6"/>
  <c r="N3893" i="6"/>
  <c r="N3894" i="6"/>
  <c r="N3895" i="6"/>
  <c r="N3896" i="6"/>
  <c r="N3897" i="6"/>
  <c r="N3898" i="6"/>
  <c r="N3899" i="6"/>
  <c r="N3900" i="6"/>
  <c r="N3901" i="6"/>
  <c r="N3902" i="6"/>
  <c r="N3903" i="6"/>
  <c r="N3904" i="6"/>
  <c r="N3905" i="6"/>
  <c r="N3906" i="6"/>
  <c r="N3907" i="6"/>
  <c r="N3908" i="6"/>
  <c r="N3909" i="6"/>
  <c r="N3910" i="6"/>
  <c r="N3911" i="6"/>
  <c r="N3912" i="6"/>
  <c r="N3913" i="6"/>
  <c r="N3914" i="6"/>
  <c r="N3915" i="6"/>
  <c r="N3916" i="6"/>
  <c r="N3917" i="6"/>
  <c r="N3918" i="6"/>
  <c r="N3919" i="6"/>
  <c r="N3920" i="6"/>
  <c r="N3921" i="6"/>
  <c r="N3922" i="6"/>
  <c r="N3923" i="6"/>
  <c r="N3924" i="6"/>
  <c r="N3925" i="6"/>
  <c r="N3926" i="6"/>
  <c r="N3927" i="6"/>
  <c r="N3928" i="6"/>
  <c r="N3929" i="6"/>
  <c r="N3930" i="6"/>
  <c r="N3931" i="6"/>
  <c r="N3932" i="6"/>
  <c r="N3933" i="6"/>
  <c r="N3934" i="6"/>
  <c r="N3935" i="6"/>
  <c r="N3936" i="6"/>
  <c r="N3937" i="6"/>
  <c r="N3938" i="6"/>
  <c r="N3939" i="6"/>
  <c r="N3940" i="6"/>
  <c r="N3941" i="6"/>
  <c r="N3942" i="6"/>
  <c r="N3943" i="6"/>
  <c r="N3944" i="6"/>
  <c r="N3945" i="6"/>
  <c r="N3946" i="6"/>
  <c r="N3947" i="6"/>
  <c r="N3948" i="6"/>
  <c r="N3949" i="6"/>
  <c r="N3950" i="6"/>
  <c r="N3951" i="6"/>
  <c r="N3952" i="6"/>
  <c r="N3953" i="6"/>
  <c r="N3954" i="6"/>
  <c r="N3955" i="6"/>
  <c r="N3956" i="6"/>
  <c r="N3957" i="6"/>
  <c r="N3958" i="6"/>
  <c r="N3959" i="6"/>
  <c r="N3960" i="6"/>
  <c r="N3961" i="6"/>
  <c r="N3962" i="6"/>
  <c r="N3963" i="6"/>
  <c r="N3964" i="6"/>
  <c r="N3965" i="6"/>
  <c r="N3966" i="6"/>
  <c r="N3967" i="6"/>
  <c r="N3968" i="6"/>
  <c r="N3969" i="6"/>
  <c r="N3970" i="6"/>
  <c r="N3971" i="6"/>
  <c r="N3972" i="6"/>
  <c r="N3973" i="6"/>
  <c r="N3974" i="6"/>
  <c r="N3975" i="6"/>
  <c r="N3976" i="6"/>
  <c r="N3977" i="6"/>
  <c r="N3978" i="6"/>
  <c r="N3979" i="6"/>
  <c r="N3980" i="6"/>
  <c r="N3981" i="6"/>
  <c r="N3982" i="6"/>
  <c r="N3983" i="6"/>
  <c r="N3984" i="6"/>
  <c r="N3985" i="6"/>
  <c r="N3986" i="6"/>
  <c r="N3987" i="6"/>
  <c r="N3988" i="6"/>
  <c r="N3989" i="6"/>
  <c r="N3990" i="6"/>
  <c r="N3991" i="6"/>
  <c r="N3992" i="6"/>
  <c r="N3993" i="6"/>
  <c r="N3994" i="6"/>
  <c r="N3995" i="6"/>
  <c r="N3996" i="6"/>
  <c r="N3997" i="6"/>
  <c r="N3998" i="6"/>
  <c r="N3999" i="6"/>
  <c r="N4000" i="6"/>
  <c r="N4001" i="6"/>
  <c r="N4002" i="6"/>
  <c r="N4003" i="6"/>
  <c r="N4004" i="6"/>
  <c r="N4005" i="6"/>
  <c r="N4006" i="6"/>
  <c r="N4007" i="6"/>
  <c r="N4008" i="6"/>
  <c r="N4009" i="6"/>
  <c r="N4010" i="6"/>
  <c r="N4011" i="6"/>
  <c r="N4012" i="6"/>
  <c r="N4013" i="6"/>
  <c r="N4014" i="6"/>
  <c r="N4015" i="6"/>
  <c r="N4016" i="6"/>
  <c r="N4017" i="6"/>
  <c r="N4018" i="6"/>
  <c r="N4019" i="6"/>
  <c r="N4020" i="6"/>
  <c r="N4021" i="6"/>
  <c r="N4022" i="6"/>
  <c r="N4023" i="6"/>
  <c r="N4024" i="6"/>
  <c r="N4025" i="6"/>
  <c r="N4026" i="6"/>
  <c r="N4027" i="6"/>
  <c r="N4028" i="6"/>
  <c r="N4029" i="6"/>
  <c r="N4030" i="6"/>
  <c r="N4031" i="6"/>
  <c r="N4032" i="6"/>
  <c r="N4033" i="6"/>
  <c r="N4034" i="6"/>
  <c r="N4035" i="6"/>
  <c r="N4036" i="6"/>
  <c r="N4037" i="6"/>
  <c r="N4038" i="6"/>
  <c r="N4039" i="6"/>
  <c r="N4040" i="6"/>
  <c r="N4041" i="6"/>
  <c r="N4042" i="6"/>
  <c r="N4043" i="6"/>
  <c r="N4044" i="6"/>
  <c r="N4045" i="6"/>
  <c r="N4046" i="6"/>
  <c r="N4047" i="6"/>
  <c r="N4048" i="6"/>
  <c r="N4049" i="6"/>
  <c r="N4050" i="6"/>
  <c r="N4051" i="6"/>
  <c r="N4052" i="6"/>
  <c r="N4053" i="6"/>
  <c r="N4054" i="6"/>
  <c r="N4055" i="6"/>
  <c r="N4056" i="6"/>
  <c r="N4057" i="6"/>
  <c r="N4058" i="6"/>
  <c r="N4059" i="6"/>
  <c r="N4060" i="6"/>
  <c r="N4061" i="6"/>
  <c r="N4062" i="6"/>
  <c r="N4063" i="6"/>
  <c r="N4064" i="6"/>
  <c r="N4065" i="6"/>
  <c r="N4066" i="6"/>
  <c r="N4067" i="6"/>
  <c r="N4068" i="6"/>
  <c r="N4069" i="6"/>
  <c r="N4070" i="6"/>
  <c r="N4071" i="6"/>
  <c r="N4072" i="6"/>
  <c r="N4073" i="6"/>
  <c r="N4074" i="6"/>
  <c r="N4075" i="6"/>
  <c r="N4076" i="6"/>
  <c r="N4077" i="6"/>
  <c r="N4078" i="6"/>
  <c r="N4079" i="6"/>
  <c r="N4080" i="6"/>
  <c r="N4081" i="6"/>
  <c r="N4082" i="6"/>
  <c r="N4083" i="6"/>
  <c r="N4084" i="6"/>
  <c r="N4085" i="6"/>
  <c r="N4086" i="6"/>
  <c r="N4087" i="6"/>
  <c r="N4088" i="6"/>
  <c r="N4089" i="6"/>
  <c r="N4090" i="6"/>
  <c r="N4091" i="6"/>
  <c r="N4092" i="6"/>
  <c r="N4093" i="6"/>
  <c r="N4094" i="6"/>
  <c r="N4095" i="6"/>
  <c r="N4096" i="6"/>
  <c r="N4097" i="6"/>
  <c r="N4098" i="6"/>
  <c r="N4099" i="6"/>
  <c r="N4100" i="6"/>
  <c r="N4101" i="6"/>
  <c r="N4102" i="6"/>
  <c r="N4103" i="6"/>
  <c r="N4104" i="6"/>
  <c r="N4105" i="6"/>
  <c r="N4106" i="6"/>
  <c r="N4107" i="6"/>
  <c r="N4108" i="6"/>
  <c r="N4109" i="6"/>
  <c r="N4110" i="6"/>
  <c r="N4111" i="6"/>
  <c r="N4112" i="6"/>
  <c r="N4113" i="6"/>
  <c r="N4114" i="6"/>
  <c r="N4115" i="6"/>
  <c r="N4116" i="6"/>
  <c r="N4117" i="6"/>
  <c r="N4118" i="6"/>
  <c r="N4119" i="6"/>
  <c r="N4120" i="6"/>
  <c r="N4121" i="6"/>
  <c r="N4122" i="6"/>
  <c r="N4123" i="6"/>
  <c r="N4124" i="6"/>
  <c r="N4125" i="6"/>
  <c r="N4126" i="6"/>
  <c r="N4127" i="6"/>
  <c r="N4128" i="6"/>
  <c r="N4129" i="6"/>
  <c r="N4130" i="6"/>
  <c r="N4131" i="6"/>
  <c r="N4132" i="6"/>
  <c r="N4133" i="6"/>
  <c r="N4134" i="6"/>
  <c r="N4135" i="6"/>
  <c r="N4136" i="6"/>
  <c r="N4137" i="6"/>
  <c r="N4138" i="6"/>
  <c r="N4139" i="6"/>
  <c r="N4140" i="6"/>
  <c r="N4141" i="6"/>
  <c r="N4142" i="6"/>
  <c r="N4143" i="6"/>
  <c r="N4144" i="6"/>
  <c r="N4145" i="6"/>
  <c r="N4146" i="6"/>
  <c r="N4147" i="6"/>
  <c r="N4148" i="6"/>
  <c r="N4149" i="6"/>
  <c r="N4150" i="6"/>
  <c r="N4151" i="6"/>
  <c r="N4152" i="6"/>
  <c r="N4153" i="6"/>
  <c r="N4154" i="6"/>
  <c r="N4155" i="6"/>
  <c r="N4156" i="6"/>
  <c r="N4157" i="6"/>
  <c r="N4158" i="6"/>
  <c r="N4159" i="6"/>
  <c r="N4160" i="6"/>
  <c r="N4161" i="6"/>
  <c r="N4162" i="6"/>
  <c r="N4163" i="6"/>
  <c r="N4164" i="6"/>
  <c r="N4165" i="6"/>
  <c r="N4166" i="6"/>
  <c r="N4167" i="6"/>
  <c r="N4168" i="6"/>
  <c r="N4169" i="6"/>
  <c r="N4170" i="6"/>
  <c r="N4171" i="6"/>
  <c r="N4172" i="6"/>
  <c r="N4173" i="6"/>
  <c r="N4174" i="6"/>
  <c r="N4175" i="6"/>
  <c r="N4176" i="6"/>
  <c r="N4177" i="6"/>
  <c r="N4178" i="6"/>
  <c r="N4179" i="6"/>
  <c r="N4180" i="6"/>
  <c r="N4181" i="6"/>
  <c r="N4182" i="6"/>
  <c r="N4183" i="6"/>
  <c r="N4184" i="6"/>
  <c r="N4185" i="6"/>
  <c r="N4186" i="6"/>
  <c r="N4187" i="6"/>
  <c r="N4188" i="6"/>
  <c r="N4189" i="6"/>
  <c r="N4190" i="6"/>
  <c r="N4191" i="6"/>
  <c r="N4192" i="6"/>
  <c r="N4193" i="6"/>
  <c r="N4194" i="6"/>
  <c r="N4195" i="6"/>
  <c r="N4196" i="6"/>
  <c r="N4197" i="6"/>
  <c r="N4198" i="6"/>
  <c r="N4199" i="6"/>
  <c r="N4200" i="6"/>
  <c r="N4201" i="6"/>
  <c r="N4202" i="6"/>
  <c r="N4203" i="6"/>
  <c r="N4204" i="6"/>
  <c r="N4205" i="6"/>
  <c r="N4206" i="6"/>
  <c r="N4207" i="6"/>
  <c r="N4208" i="6"/>
  <c r="N4209" i="6"/>
  <c r="N4210" i="6"/>
  <c r="N4211" i="6"/>
  <c r="N4212" i="6"/>
  <c r="N4213" i="6"/>
  <c r="N4214" i="6"/>
  <c r="N4215" i="6"/>
  <c r="N4216" i="6"/>
  <c r="N4217" i="6"/>
  <c r="N4218" i="6"/>
  <c r="N4219" i="6"/>
  <c r="N4220" i="6"/>
  <c r="N4221" i="6"/>
  <c r="N4222" i="6"/>
  <c r="N4223" i="6"/>
  <c r="N4224" i="6"/>
  <c r="N4225" i="6"/>
  <c r="N4226" i="6"/>
  <c r="N4227" i="6"/>
  <c r="N4228" i="6"/>
  <c r="N4229" i="6"/>
  <c r="N4230" i="6"/>
  <c r="N4231" i="6"/>
  <c r="N4232" i="6"/>
  <c r="N4233" i="6"/>
  <c r="N4234" i="6"/>
  <c r="N4235" i="6"/>
  <c r="N4236" i="6"/>
  <c r="N4237" i="6"/>
  <c r="N4238" i="6"/>
  <c r="N4239" i="6"/>
  <c r="N4240" i="6"/>
  <c r="N4241" i="6"/>
  <c r="N4242" i="6"/>
  <c r="N4243" i="6"/>
  <c r="N4244" i="6"/>
  <c r="N4245" i="6"/>
  <c r="N4246" i="6"/>
  <c r="N4247" i="6"/>
  <c r="N4248" i="6"/>
  <c r="N4249" i="6"/>
  <c r="N4250" i="6"/>
  <c r="N4251" i="6"/>
  <c r="N4252" i="6"/>
  <c r="N4253" i="6"/>
  <c r="N4254" i="6"/>
  <c r="N4255" i="6"/>
  <c r="N4256" i="6"/>
  <c r="N4257" i="6"/>
  <c r="N4258" i="6"/>
  <c r="N4259" i="6"/>
  <c r="N4260" i="6"/>
  <c r="N4261" i="6"/>
  <c r="N4262" i="6"/>
  <c r="N4263" i="6"/>
  <c r="N4264" i="6"/>
  <c r="N4265" i="6"/>
  <c r="N4266" i="6"/>
  <c r="N4267" i="6"/>
  <c r="N4268" i="6"/>
  <c r="N4269" i="6"/>
  <c r="N4270" i="6"/>
  <c r="N4271" i="6"/>
  <c r="N4272" i="6"/>
  <c r="N4273" i="6"/>
  <c r="N4274" i="6"/>
  <c r="N4275" i="6"/>
  <c r="N4276" i="6"/>
  <c r="N4277" i="6"/>
  <c r="N4278" i="6"/>
  <c r="N4279" i="6"/>
  <c r="N4280" i="6"/>
  <c r="N4281" i="6"/>
  <c r="N4282" i="6"/>
  <c r="N4283" i="6"/>
  <c r="N4284" i="6"/>
  <c r="N4285" i="6"/>
  <c r="N4286" i="6"/>
  <c r="N4287" i="6"/>
  <c r="N4288" i="6"/>
  <c r="N4289" i="6"/>
  <c r="N4290" i="6"/>
  <c r="N4291" i="6"/>
  <c r="N4292" i="6"/>
  <c r="N4293" i="6"/>
  <c r="N4294" i="6"/>
  <c r="N4295" i="6"/>
  <c r="N4296" i="6"/>
  <c r="N4297" i="6"/>
  <c r="N4298" i="6"/>
  <c r="N4299" i="6"/>
  <c r="N4300" i="6"/>
  <c r="N4301" i="6"/>
  <c r="N4302" i="6"/>
  <c r="N4303" i="6"/>
  <c r="N4304" i="6"/>
  <c r="N4305" i="6"/>
  <c r="N4306" i="6"/>
  <c r="N4307" i="6"/>
  <c r="N4308" i="6"/>
  <c r="N4309" i="6"/>
  <c r="N4310" i="6"/>
  <c r="N4311" i="6"/>
  <c r="N4312" i="6"/>
  <c r="N4313" i="6"/>
  <c r="N4314" i="6"/>
  <c r="N4315" i="6"/>
  <c r="N4316" i="6"/>
  <c r="N4317" i="6"/>
  <c r="N4318" i="6"/>
  <c r="N4319" i="6"/>
  <c r="N4320" i="6"/>
  <c r="N4321" i="6"/>
  <c r="N4322" i="6"/>
  <c r="N4323" i="6"/>
  <c r="N4324" i="6"/>
  <c r="N4325" i="6"/>
  <c r="N4326" i="6"/>
  <c r="N4327" i="6"/>
  <c r="N4328" i="6"/>
  <c r="N4329" i="6"/>
  <c r="N4330" i="6"/>
  <c r="N4331" i="6"/>
  <c r="N4332" i="6"/>
  <c r="N4333" i="6"/>
  <c r="N4334" i="6"/>
  <c r="N4335" i="6"/>
  <c r="N4336" i="6"/>
  <c r="N4337" i="6"/>
  <c r="N4338" i="6"/>
  <c r="N4339" i="6"/>
  <c r="N4340" i="6"/>
  <c r="N4341" i="6"/>
  <c r="N4342" i="6"/>
  <c r="N4343" i="6"/>
  <c r="N4344" i="6"/>
  <c r="N4345" i="6"/>
  <c r="N4346" i="6"/>
  <c r="N4347" i="6"/>
  <c r="N4348" i="6"/>
  <c r="N4349" i="6"/>
  <c r="N4350" i="6"/>
  <c r="N4351" i="6"/>
  <c r="N4352" i="6"/>
  <c r="N4353" i="6"/>
  <c r="N4354" i="6"/>
  <c r="N4355" i="6"/>
  <c r="N4356" i="6"/>
  <c r="N4357" i="6"/>
  <c r="N4358" i="6"/>
  <c r="N4359" i="6"/>
  <c r="N4360" i="6"/>
  <c r="N4361" i="6"/>
  <c r="N4362" i="6"/>
  <c r="N4363" i="6"/>
  <c r="N4364" i="6"/>
  <c r="N4365" i="6"/>
  <c r="N4366" i="6"/>
  <c r="N4367" i="6"/>
  <c r="N4368" i="6"/>
  <c r="N4369" i="6"/>
  <c r="N4370" i="6"/>
  <c r="N4371" i="6"/>
  <c r="N4372" i="6"/>
  <c r="N4373" i="6"/>
  <c r="N4374" i="6"/>
  <c r="N4375" i="6"/>
  <c r="N4376" i="6"/>
  <c r="N4377" i="6"/>
  <c r="N4378" i="6"/>
  <c r="N4379" i="6"/>
  <c r="N4380" i="6"/>
  <c r="N4381" i="6"/>
  <c r="N4382" i="6"/>
  <c r="N4383" i="6"/>
  <c r="N4384" i="6"/>
  <c r="N4385" i="6"/>
  <c r="N4386" i="6"/>
  <c r="N4387" i="6"/>
  <c r="N4388" i="6"/>
  <c r="N4389" i="6"/>
  <c r="N4390" i="6"/>
  <c r="N4391" i="6"/>
  <c r="N4392" i="6"/>
  <c r="N4393" i="6"/>
  <c r="N4394" i="6"/>
  <c r="N4395" i="6"/>
  <c r="N4396" i="6"/>
  <c r="N4397" i="6"/>
  <c r="N4398" i="6"/>
  <c r="N4399" i="6"/>
  <c r="N4400" i="6"/>
  <c r="N4401" i="6"/>
  <c r="N4402" i="6"/>
  <c r="N4403" i="6"/>
  <c r="N4404" i="6"/>
  <c r="N4405" i="6"/>
  <c r="N4406" i="6"/>
  <c r="N4407" i="6"/>
  <c r="N4408" i="6"/>
  <c r="N4409" i="6"/>
  <c r="N4410" i="6"/>
  <c r="N4411" i="6"/>
  <c r="N4412" i="6"/>
  <c r="N4413" i="6"/>
  <c r="N4414" i="6"/>
  <c r="N4415" i="6"/>
  <c r="N4416" i="6"/>
  <c r="N4417" i="6"/>
  <c r="N4418" i="6"/>
  <c r="N4419" i="6"/>
  <c r="N4420" i="6"/>
  <c r="N4421" i="6"/>
  <c r="N4422" i="6"/>
  <c r="N4423" i="6"/>
  <c r="N4424" i="6"/>
  <c r="N4425" i="6"/>
  <c r="N4426" i="6"/>
  <c r="N4427" i="6"/>
  <c r="N4428" i="6"/>
  <c r="N4429" i="6"/>
  <c r="N4430" i="6"/>
  <c r="N4431" i="6"/>
  <c r="N4432" i="6"/>
  <c r="N4433" i="6"/>
  <c r="N4434" i="6"/>
  <c r="N4435" i="6"/>
  <c r="N4436" i="6"/>
  <c r="N4437" i="6"/>
  <c r="N4438" i="6"/>
  <c r="N4439" i="6"/>
  <c r="N4440" i="6"/>
  <c r="N4441" i="6"/>
  <c r="N4442" i="6"/>
  <c r="N4443" i="6"/>
  <c r="N4444" i="6"/>
  <c r="N4445" i="6"/>
  <c r="N4446" i="6"/>
  <c r="N4447" i="6"/>
  <c r="N4448" i="6"/>
  <c r="N4449" i="6"/>
  <c r="N4450" i="6"/>
  <c r="N4451" i="6"/>
  <c r="N4452" i="6"/>
  <c r="N4453" i="6"/>
  <c r="N4454" i="6"/>
  <c r="N4455" i="6"/>
  <c r="N4456" i="6"/>
  <c r="N4457" i="6"/>
  <c r="N4458" i="6"/>
  <c r="N4459" i="6"/>
  <c r="N4460" i="6"/>
  <c r="N4461" i="6"/>
  <c r="N4462" i="6"/>
  <c r="N4463" i="6"/>
  <c r="N4464" i="6"/>
  <c r="N4465" i="6"/>
  <c r="N4466" i="6"/>
  <c r="N4467" i="6"/>
  <c r="N4468" i="6"/>
  <c r="N4469" i="6"/>
  <c r="N4470" i="6"/>
  <c r="N4471" i="6"/>
  <c r="N4472" i="6"/>
  <c r="N4473" i="6"/>
  <c r="N4474" i="6"/>
  <c r="N4475" i="6"/>
  <c r="N4476" i="6"/>
  <c r="N4477" i="6"/>
  <c r="N4478" i="6"/>
  <c r="N4479" i="6"/>
  <c r="N4480" i="6"/>
  <c r="N4481" i="6"/>
  <c r="N4482" i="6"/>
  <c r="N4483" i="6"/>
  <c r="N4484" i="6"/>
  <c r="N4485" i="6"/>
  <c r="N4486" i="6"/>
  <c r="N4487" i="6"/>
  <c r="N4488" i="6"/>
  <c r="N4489" i="6"/>
  <c r="N4490" i="6"/>
  <c r="N4491" i="6"/>
  <c r="N4492" i="6"/>
  <c r="N4493" i="6"/>
  <c r="N4494" i="6"/>
  <c r="N4495" i="6"/>
  <c r="N4496" i="6"/>
  <c r="N4497" i="6"/>
  <c r="N4498" i="6"/>
  <c r="N4499" i="6"/>
  <c r="N4500" i="6"/>
  <c r="N4501" i="6"/>
  <c r="N4502" i="6"/>
  <c r="N4503" i="6"/>
  <c r="N4504" i="6"/>
  <c r="N4505" i="6"/>
  <c r="N4506" i="6"/>
  <c r="N4507" i="6"/>
  <c r="N4508" i="6"/>
  <c r="N4509" i="6"/>
  <c r="N4510" i="6"/>
  <c r="N4511" i="6"/>
  <c r="N4512" i="6"/>
  <c r="N4513" i="6"/>
  <c r="N4514" i="6"/>
  <c r="N4515" i="6"/>
  <c r="N4516" i="6"/>
  <c r="N4517" i="6"/>
  <c r="N4518" i="6"/>
  <c r="N4519" i="6"/>
  <c r="N4520" i="6"/>
  <c r="N4521" i="6"/>
  <c r="N4522" i="6"/>
  <c r="N4523" i="6"/>
  <c r="N4524" i="6"/>
  <c r="N4525" i="6"/>
  <c r="N4526" i="6"/>
  <c r="N4527" i="6"/>
  <c r="N4528" i="6"/>
  <c r="N4529" i="6"/>
  <c r="N4530" i="6"/>
  <c r="N4531" i="6"/>
  <c r="N4532" i="6"/>
  <c r="N4533" i="6"/>
  <c r="N4534" i="6"/>
  <c r="N4535" i="6"/>
  <c r="N4536" i="6"/>
  <c r="N4537" i="6"/>
  <c r="N4538" i="6"/>
  <c r="N4539" i="6"/>
  <c r="N4540" i="6"/>
  <c r="N4541" i="6"/>
  <c r="N4542" i="6"/>
  <c r="N4543" i="6"/>
  <c r="N4544" i="6"/>
  <c r="N4545" i="6"/>
  <c r="N4546" i="6"/>
  <c r="N4547" i="6"/>
  <c r="N4548" i="6"/>
  <c r="N4549" i="6"/>
  <c r="N4550" i="6"/>
  <c r="N4551" i="6"/>
  <c r="N4552" i="6"/>
  <c r="N4553" i="6"/>
  <c r="N4554" i="6"/>
  <c r="N4555" i="6"/>
  <c r="N4556" i="6"/>
  <c r="N4557" i="6"/>
  <c r="N4558" i="6"/>
  <c r="N4559" i="6"/>
  <c r="N4560" i="6"/>
  <c r="N4561" i="6"/>
  <c r="N4562" i="6"/>
  <c r="N4563" i="6"/>
  <c r="N4564" i="6"/>
  <c r="N4565" i="6"/>
  <c r="N4566" i="6"/>
  <c r="N4567" i="6"/>
  <c r="N4568" i="6"/>
  <c r="N4569" i="6"/>
  <c r="N4570" i="6"/>
  <c r="N4571" i="6"/>
  <c r="N4572" i="6"/>
  <c r="N4573" i="6"/>
  <c r="N4574" i="6"/>
  <c r="N4575" i="6"/>
  <c r="N4576" i="6"/>
  <c r="N4577" i="6"/>
  <c r="N4578" i="6"/>
  <c r="N4579" i="6"/>
  <c r="N4580" i="6"/>
  <c r="N4581" i="6"/>
  <c r="N4582" i="6"/>
  <c r="N4583" i="6"/>
  <c r="N4584" i="6"/>
  <c r="N4585" i="6"/>
  <c r="N4586" i="6"/>
  <c r="N4587" i="6"/>
  <c r="N4588" i="6"/>
  <c r="N4589" i="6"/>
  <c r="N4590" i="6"/>
  <c r="N4591" i="6"/>
  <c r="N4592" i="6"/>
  <c r="N4593" i="6"/>
  <c r="N4594" i="6"/>
  <c r="N4595" i="6"/>
  <c r="N4596" i="6"/>
  <c r="N4597" i="6"/>
  <c r="N4598" i="6"/>
  <c r="N4599" i="6"/>
  <c r="N4600" i="6"/>
  <c r="N4601" i="6"/>
  <c r="N4602" i="6"/>
  <c r="N4603" i="6"/>
  <c r="N4604" i="6"/>
  <c r="N4605" i="6"/>
  <c r="N4606" i="6"/>
  <c r="N4607" i="6"/>
  <c r="N4608" i="6"/>
  <c r="N4609" i="6"/>
  <c r="N4610" i="6"/>
  <c r="N4611" i="6"/>
  <c r="N4612" i="6"/>
  <c r="N4613" i="6"/>
  <c r="N4614" i="6"/>
  <c r="N4615" i="6"/>
  <c r="N4616" i="6"/>
  <c r="N4617" i="6"/>
  <c r="N4618" i="6"/>
  <c r="N4619" i="6"/>
  <c r="N4620" i="6"/>
  <c r="N4621" i="6"/>
  <c r="N4622" i="6"/>
  <c r="N4623" i="6"/>
  <c r="N4624" i="6"/>
  <c r="N4625" i="6"/>
  <c r="N4626" i="6"/>
  <c r="N4627" i="6"/>
  <c r="N4628" i="6"/>
  <c r="N4629" i="6"/>
  <c r="N4630" i="6"/>
  <c r="N4631" i="6"/>
  <c r="N4632" i="6"/>
  <c r="N4633" i="6"/>
  <c r="N4634" i="6"/>
  <c r="N4635" i="6"/>
  <c r="N4636" i="6"/>
  <c r="N4637" i="6"/>
  <c r="N4638" i="6"/>
  <c r="N4639" i="6"/>
  <c r="N4640" i="6"/>
  <c r="N4641" i="6"/>
  <c r="N4642" i="6"/>
  <c r="N4643" i="6"/>
  <c r="N4644" i="6"/>
  <c r="N4645" i="6"/>
  <c r="N4646" i="6"/>
  <c r="N4647" i="6"/>
  <c r="N4648" i="6"/>
  <c r="N4649" i="6"/>
  <c r="N4650" i="6"/>
  <c r="N4651" i="6"/>
  <c r="N4652" i="6"/>
  <c r="N4653" i="6"/>
  <c r="N4654" i="6"/>
  <c r="N4655" i="6"/>
  <c r="N4656" i="6"/>
  <c r="N4657" i="6"/>
  <c r="N4658" i="6"/>
  <c r="N4659" i="6"/>
  <c r="N4660" i="6"/>
  <c r="N4661" i="6"/>
  <c r="N4662" i="6"/>
  <c r="N4663" i="6"/>
  <c r="N4664" i="6"/>
  <c r="N4665" i="6"/>
  <c r="N4666" i="6"/>
  <c r="N4667" i="6"/>
  <c r="N4668" i="6"/>
  <c r="N4669" i="6"/>
  <c r="N4670" i="6"/>
  <c r="N4671" i="6"/>
  <c r="N4672" i="6"/>
  <c r="N4673" i="6"/>
  <c r="N4674" i="6"/>
  <c r="N4675" i="6"/>
  <c r="N4676" i="6"/>
  <c r="N4677" i="6"/>
  <c r="N4678" i="6"/>
  <c r="N4679" i="6"/>
  <c r="N4680" i="6"/>
  <c r="N4681" i="6"/>
  <c r="N4682" i="6"/>
  <c r="N4683" i="6"/>
  <c r="N4684" i="6"/>
  <c r="N4685" i="6"/>
  <c r="N4686" i="6"/>
  <c r="N4687" i="6"/>
  <c r="N4688" i="6"/>
  <c r="N4689" i="6"/>
  <c r="N4690" i="6"/>
  <c r="N4691" i="6"/>
  <c r="N4692" i="6"/>
  <c r="N4693" i="6"/>
  <c r="N4694" i="6"/>
  <c r="N4695" i="6"/>
  <c r="N4696" i="6"/>
  <c r="N4697" i="6"/>
  <c r="N4698" i="6"/>
  <c r="N4699" i="6"/>
  <c r="N4700" i="6"/>
  <c r="N4701" i="6"/>
  <c r="N4702" i="6"/>
  <c r="N4703" i="6"/>
  <c r="N4704" i="6"/>
  <c r="N4705" i="6"/>
  <c r="N4706" i="6"/>
  <c r="N4707" i="6"/>
  <c r="N4708" i="6"/>
  <c r="N4709" i="6"/>
  <c r="N4710" i="6"/>
  <c r="N4711" i="6"/>
  <c r="N4712" i="6"/>
  <c r="N4713" i="6"/>
  <c r="N4714" i="6"/>
  <c r="N4715" i="6"/>
  <c r="N4716" i="6"/>
  <c r="N4717" i="6"/>
  <c r="N4718" i="6"/>
  <c r="N4719" i="6"/>
  <c r="N4720" i="6"/>
  <c r="N4721" i="6"/>
  <c r="N4722" i="6"/>
  <c r="N4723" i="6"/>
  <c r="N4724" i="6"/>
  <c r="N4725" i="6"/>
  <c r="N4726" i="6"/>
  <c r="N4727" i="6"/>
  <c r="N4728" i="6"/>
  <c r="N4729" i="6"/>
  <c r="N4730" i="6"/>
  <c r="N4731" i="6"/>
  <c r="N4732" i="6"/>
  <c r="N4733" i="6"/>
  <c r="N4734" i="6"/>
  <c r="N4735" i="6"/>
  <c r="N4736" i="6"/>
  <c r="N4737" i="6"/>
  <c r="N4738" i="6"/>
  <c r="N4739" i="6"/>
  <c r="N4740" i="6"/>
  <c r="N4741" i="6"/>
  <c r="N4742" i="6"/>
  <c r="N4743" i="6"/>
  <c r="N4744" i="6"/>
  <c r="N4745" i="6"/>
  <c r="N4746" i="6"/>
  <c r="N4747" i="6"/>
  <c r="N4748" i="6"/>
  <c r="N4749" i="6"/>
  <c r="N4750" i="6"/>
  <c r="N4751" i="6"/>
  <c r="N4752" i="6"/>
  <c r="N4753" i="6"/>
  <c r="N4754" i="6"/>
  <c r="N4755" i="6"/>
  <c r="N4756" i="6"/>
  <c r="N4757" i="6"/>
  <c r="N4758" i="6"/>
  <c r="N4759" i="6"/>
  <c r="N4760" i="6"/>
  <c r="N4761" i="6"/>
  <c r="N4762" i="6"/>
  <c r="N4763" i="6"/>
  <c r="N4764" i="6"/>
  <c r="N4765" i="6"/>
  <c r="N4766" i="6"/>
  <c r="N4767" i="6"/>
  <c r="N4768" i="6"/>
  <c r="N4769" i="6"/>
  <c r="N4770" i="6"/>
  <c r="N4771" i="6"/>
  <c r="N4772" i="6"/>
  <c r="N4773" i="6"/>
  <c r="N4774" i="6"/>
  <c r="N4775" i="6"/>
  <c r="N4776" i="6"/>
  <c r="N4777" i="6"/>
  <c r="N4778" i="6"/>
  <c r="N4779" i="6"/>
  <c r="N4780" i="6"/>
  <c r="N4781" i="6"/>
  <c r="N4782" i="6"/>
  <c r="N4783" i="6"/>
  <c r="N4784" i="6"/>
  <c r="N4785" i="6"/>
  <c r="N4786" i="6"/>
  <c r="N4787" i="6"/>
  <c r="N4788" i="6"/>
  <c r="N4789" i="6"/>
  <c r="N4790" i="6"/>
  <c r="N4791" i="6"/>
  <c r="N4792" i="6"/>
  <c r="N4793" i="6"/>
  <c r="N4794" i="6"/>
  <c r="N4795" i="6"/>
  <c r="N4796" i="6"/>
  <c r="N4797" i="6"/>
  <c r="N4798" i="6"/>
  <c r="N4799" i="6"/>
  <c r="N4800" i="6"/>
  <c r="N4801" i="6"/>
  <c r="N4802" i="6"/>
  <c r="N4803" i="6"/>
  <c r="N4804" i="6"/>
  <c r="N4805" i="6"/>
  <c r="N4806" i="6"/>
  <c r="N4807" i="6"/>
  <c r="N4808" i="6"/>
  <c r="N4809" i="6"/>
  <c r="N4810" i="6"/>
  <c r="N4811" i="6"/>
  <c r="N4812" i="6"/>
  <c r="N4813" i="6"/>
  <c r="N4814" i="6"/>
  <c r="N4815" i="6"/>
  <c r="N4816" i="6"/>
  <c r="N4817" i="6"/>
  <c r="N4818" i="6"/>
  <c r="N4819" i="6"/>
  <c r="N4820" i="6"/>
  <c r="N4821" i="6"/>
  <c r="N4822" i="6"/>
  <c r="N4823" i="6"/>
  <c r="N4824" i="6"/>
  <c r="N4825" i="6"/>
  <c r="N4826" i="6"/>
  <c r="N4827" i="6"/>
  <c r="N4828" i="6"/>
  <c r="N4829" i="6"/>
  <c r="N4830" i="6"/>
  <c r="N4831" i="6"/>
  <c r="N4832" i="6"/>
  <c r="N4833" i="6"/>
  <c r="N4834" i="6"/>
  <c r="N4835" i="6"/>
  <c r="N4836" i="6"/>
  <c r="N4837" i="6"/>
  <c r="N4838" i="6"/>
  <c r="N4839" i="6"/>
  <c r="N4840" i="6"/>
  <c r="N4841" i="6"/>
  <c r="N4842" i="6"/>
  <c r="N4843" i="6"/>
  <c r="N4844" i="6"/>
  <c r="N4845" i="6"/>
  <c r="N4846" i="6"/>
  <c r="N4847" i="6"/>
  <c r="N4848" i="6"/>
  <c r="N4849" i="6"/>
  <c r="N4850" i="6"/>
  <c r="N4851" i="6"/>
  <c r="N4852" i="6"/>
  <c r="N4853" i="6"/>
  <c r="N4854" i="6"/>
  <c r="N4855" i="6"/>
  <c r="N4856" i="6"/>
  <c r="N4857" i="6"/>
  <c r="N4858" i="6"/>
  <c r="N4859" i="6"/>
  <c r="N4860" i="6"/>
  <c r="N4861" i="6"/>
  <c r="N4862" i="6"/>
  <c r="N4863" i="6"/>
  <c r="N4864" i="6"/>
  <c r="N4865" i="6"/>
  <c r="N4866" i="6"/>
  <c r="N4867" i="6"/>
  <c r="N4868" i="6"/>
  <c r="N4869" i="6"/>
  <c r="N4870" i="6"/>
  <c r="N4871" i="6"/>
  <c r="N4872" i="6"/>
  <c r="N4873" i="6"/>
  <c r="N4874" i="6"/>
  <c r="N4875" i="6"/>
  <c r="N4876" i="6"/>
  <c r="N4877" i="6"/>
  <c r="N4878" i="6"/>
  <c r="N4879" i="6"/>
  <c r="N4880" i="6"/>
  <c r="N4881" i="6"/>
  <c r="N4882" i="6"/>
  <c r="N4883" i="6"/>
  <c r="N4884" i="6"/>
  <c r="N4885" i="6"/>
  <c r="N4886" i="6"/>
  <c r="N4887" i="6"/>
  <c r="N4888" i="6"/>
  <c r="N4889" i="6"/>
  <c r="N4890" i="6"/>
  <c r="N4891" i="6"/>
  <c r="N4892" i="6"/>
  <c r="N4893" i="6"/>
  <c r="N4894" i="6"/>
  <c r="N4895" i="6"/>
  <c r="N4896" i="6"/>
  <c r="N4897" i="6"/>
  <c r="N4898" i="6"/>
  <c r="N4899" i="6"/>
  <c r="N4900" i="6"/>
  <c r="N4901" i="6"/>
  <c r="N4902" i="6"/>
  <c r="N4903" i="6"/>
  <c r="N4904" i="6"/>
  <c r="N4905" i="6"/>
  <c r="N4906" i="6"/>
  <c r="N4907" i="6"/>
  <c r="N4908" i="6"/>
  <c r="N4909" i="6"/>
  <c r="N4910" i="6"/>
  <c r="N4911" i="6"/>
  <c r="N4912" i="6"/>
  <c r="N4913" i="6"/>
  <c r="N4914" i="6"/>
  <c r="N4915" i="6"/>
  <c r="N4916" i="6"/>
  <c r="N4917" i="6"/>
  <c r="N4918" i="6"/>
  <c r="N4919" i="6"/>
  <c r="N4920" i="6"/>
  <c r="N4921" i="6"/>
  <c r="N4922" i="6"/>
  <c r="N4923" i="6"/>
  <c r="N4924" i="6"/>
  <c r="N4925" i="6"/>
  <c r="N4926" i="6"/>
  <c r="N4927" i="6"/>
  <c r="N4928" i="6"/>
  <c r="N4929" i="6"/>
  <c r="N4930" i="6"/>
  <c r="N4931" i="6"/>
  <c r="N4932" i="6"/>
  <c r="N4933" i="6"/>
  <c r="N4934" i="6"/>
  <c r="N4935" i="6"/>
  <c r="N4936" i="6"/>
  <c r="N4937" i="6"/>
  <c r="N4938" i="6"/>
  <c r="N4939" i="6"/>
  <c r="N4940" i="6"/>
  <c r="N4941" i="6"/>
  <c r="N4942" i="6"/>
  <c r="N4943" i="6"/>
  <c r="N4944" i="6"/>
  <c r="N4945" i="6"/>
  <c r="N4946" i="6"/>
  <c r="N4947" i="6"/>
  <c r="N4948" i="6"/>
  <c r="N4949" i="6"/>
  <c r="N4950" i="6"/>
  <c r="N4951" i="6"/>
  <c r="N4952" i="6"/>
  <c r="N4953" i="6"/>
  <c r="N4954" i="6"/>
  <c r="N4955" i="6"/>
  <c r="N4956" i="6"/>
  <c r="N4957" i="6"/>
  <c r="N4958" i="6"/>
  <c r="N4959" i="6"/>
  <c r="N4960" i="6"/>
  <c r="N4961" i="6"/>
  <c r="N4962" i="6"/>
  <c r="N4963" i="6"/>
  <c r="N4964" i="6"/>
  <c r="N4965" i="6"/>
  <c r="N4966" i="6"/>
  <c r="N4967" i="6"/>
  <c r="N4968" i="6"/>
  <c r="N4969" i="6"/>
  <c r="N4970" i="6"/>
  <c r="N4971" i="6"/>
  <c r="N4972" i="6"/>
  <c r="N4973" i="6"/>
  <c r="N4974" i="6"/>
  <c r="N4975" i="6"/>
  <c r="N4976" i="6"/>
  <c r="N4977" i="6"/>
  <c r="N4978" i="6"/>
  <c r="N4979" i="6"/>
  <c r="N4980" i="6"/>
  <c r="N4981" i="6"/>
  <c r="N4982" i="6"/>
  <c r="N4983" i="6"/>
  <c r="N4984" i="6"/>
  <c r="N4985" i="6"/>
  <c r="N4986" i="6"/>
  <c r="N4987" i="6"/>
  <c r="N4988" i="6"/>
  <c r="N4989" i="6"/>
  <c r="N4990" i="6"/>
  <c r="N4991" i="6"/>
  <c r="N4992" i="6"/>
  <c r="N4993" i="6"/>
  <c r="N4994" i="6"/>
  <c r="N4995" i="6"/>
  <c r="N4996" i="6"/>
  <c r="N4997" i="6"/>
  <c r="N4998" i="6"/>
  <c r="N4999" i="6"/>
  <c r="N5000" i="6"/>
  <c r="N5001" i="6"/>
  <c r="N5002" i="6"/>
  <c r="N5003" i="6"/>
  <c r="N5004" i="6"/>
  <c r="N5005" i="6"/>
  <c r="N5006" i="6"/>
  <c r="N5007" i="6"/>
  <c r="N5008" i="6"/>
  <c r="N5009" i="6"/>
  <c r="N5010" i="6"/>
  <c r="N5011" i="6"/>
  <c r="N5012" i="6"/>
  <c r="N5013" i="6"/>
  <c r="N5014" i="6"/>
  <c r="N5015" i="6"/>
  <c r="N5016" i="6"/>
  <c r="N5017" i="6"/>
  <c r="N5018" i="6"/>
  <c r="N5019" i="6"/>
  <c r="N5020" i="6"/>
  <c r="N5021" i="6"/>
  <c r="N5022" i="6"/>
  <c r="N5023" i="6"/>
  <c r="N5024" i="6"/>
  <c r="N5025" i="6"/>
  <c r="N5026" i="6"/>
  <c r="N5027" i="6"/>
  <c r="N5028" i="6"/>
  <c r="N5029" i="6"/>
  <c r="N5030" i="6"/>
  <c r="N5031" i="6"/>
  <c r="N5032" i="6"/>
  <c r="N5033" i="6"/>
  <c r="N5034" i="6"/>
  <c r="N5035" i="6"/>
  <c r="N5036" i="6"/>
  <c r="N5037" i="6"/>
  <c r="N5038" i="6"/>
  <c r="N5039" i="6"/>
  <c r="N5040" i="6"/>
  <c r="N5041" i="6"/>
  <c r="N5042" i="6"/>
  <c r="N5043" i="6"/>
  <c r="N5044" i="6"/>
  <c r="N5045" i="6"/>
  <c r="N5046" i="6"/>
  <c r="N5047" i="6"/>
  <c r="N5048" i="6"/>
  <c r="N5049" i="6"/>
  <c r="N5050" i="6"/>
  <c r="N5051" i="6"/>
  <c r="N5052" i="6"/>
  <c r="N5053" i="6"/>
  <c r="N5054" i="6"/>
  <c r="N5055" i="6"/>
  <c r="N5056" i="6"/>
  <c r="N5057" i="6"/>
  <c r="N5058" i="6"/>
  <c r="N5059" i="6"/>
  <c r="N5060" i="6"/>
  <c r="N5061" i="6"/>
  <c r="N5062" i="6"/>
  <c r="N5063" i="6"/>
  <c r="N5064" i="6"/>
  <c r="N5065" i="6"/>
  <c r="N5066" i="6"/>
  <c r="N5067" i="6"/>
  <c r="N5068" i="6"/>
  <c r="N5069" i="6"/>
  <c r="N5070" i="6"/>
  <c r="N5071" i="6"/>
  <c r="N5072" i="6"/>
  <c r="N5073" i="6"/>
  <c r="N5074" i="6"/>
  <c r="N5075" i="6"/>
  <c r="N5076" i="6"/>
  <c r="N5077" i="6"/>
  <c r="N5078" i="6"/>
  <c r="N5079" i="6"/>
  <c r="N5080" i="6"/>
  <c r="N5081" i="6"/>
  <c r="N5082" i="6"/>
  <c r="N5083" i="6"/>
  <c r="N5084" i="6"/>
  <c r="N5085" i="6"/>
  <c r="N5086" i="6"/>
  <c r="N5087" i="6"/>
  <c r="N5088" i="6"/>
  <c r="N5089" i="6"/>
  <c r="N5090" i="6"/>
  <c r="N5091" i="6"/>
  <c r="N5092" i="6"/>
  <c r="N5093" i="6"/>
  <c r="N5094" i="6"/>
  <c r="N5095" i="6"/>
  <c r="N5096" i="6"/>
  <c r="N5097" i="6"/>
  <c r="N5098" i="6"/>
  <c r="N5099" i="6"/>
  <c r="N5100" i="6"/>
  <c r="N5101" i="6"/>
  <c r="N5102" i="6"/>
  <c r="N5103" i="6"/>
  <c r="N5104" i="6"/>
  <c r="N5105" i="6"/>
  <c r="N5106" i="6"/>
  <c r="N5107" i="6"/>
  <c r="N5108" i="6"/>
  <c r="N5109" i="6"/>
  <c r="N5110" i="6"/>
  <c r="N5111" i="6"/>
  <c r="N5112" i="6"/>
  <c r="N5113" i="6"/>
  <c r="N5114" i="6"/>
  <c r="N5115" i="6"/>
  <c r="N5116" i="6"/>
  <c r="N5117" i="6"/>
  <c r="N5118" i="6"/>
  <c r="N5119" i="6"/>
  <c r="N5120" i="6"/>
  <c r="N5121" i="6"/>
  <c r="N5122" i="6"/>
  <c r="N5123" i="6"/>
  <c r="N5124" i="6"/>
  <c r="N5125" i="6"/>
  <c r="N5126" i="6"/>
  <c r="N5127" i="6"/>
  <c r="N5128" i="6"/>
  <c r="N5129" i="6"/>
  <c r="N5130" i="6"/>
  <c r="N5131" i="6"/>
  <c r="N5132" i="6"/>
  <c r="N5133" i="6"/>
  <c r="N5134" i="6"/>
  <c r="N5135" i="6"/>
  <c r="N5136" i="6"/>
  <c r="N5137" i="6"/>
  <c r="N5138" i="6"/>
  <c r="N5139" i="6"/>
  <c r="N5140" i="6"/>
  <c r="N5141" i="6"/>
  <c r="N5142" i="6"/>
  <c r="N5143" i="6"/>
  <c r="N5144" i="6"/>
  <c r="N5145" i="6"/>
  <c r="N5146" i="6"/>
  <c r="N5147" i="6"/>
  <c r="N5148" i="6"/>
  <c r="N5149" i="6"/>
  <c r="N5150" i="6"/>
  <c r="N5151" i="6"/>
  <c r="N5152" i="6"/>
  <c r="N5153" i="6"/>
  <c r="N5154" i="6"/>
  <c r="N5155" i="6"/>
  <c r="N5156" i="6"/>
  <c r="N5157" i="6"/>
  <c r="N5158" i="6"/>
  <c r="N5159" i="6"/>
  <c r="N5160" i="6"/>
  <c r="N5161" i="6"/>
  <c r="N5162" i="6"/>
  <c r="N5163" i="6"/>
  <c r="N5164" i="6"/>
  <c r="N5165" i="6"/>
  <c r="N5166" i="6"/>
  <c r="N5167" i="6"/>
  <c r="N5168" i="6"/>
  <c r="N5169" i="6"/>
  <c r="N5170" i="6"/>
  <c r="N5171" i="6"/>
  <c r="N5172" i="6"/>
  <c r="N5173" i="6"/>
  <c r="N5174" i="6"/>
  <c r="N5175" i="6"/>
  <c r="N5176" i="6"/>
  <c r="N5177" i="6"/>
  <c r="N5178" i="6"/>
  <c r="N5179" i="6"/>
  <c r="N5180" i="6"/>
  <c r="N5181" i="6"/>
  <c r="N5182" i="6"/>
  <c r="N5183" i="6"/>
  <c r="N5184" i="6"/>
  <c r="N5185" i="6"/>
  <c r="N5186" i="6"/>
  <c r="N5187" i="6"/>
  <c r="N5188" i="6"/>
  <c r="N5189" i="6"/>
  <c r="N5190" i="6"/>
  <c r="N5191" i="6"/>
  <c r="N5192" i="6"/>
  <c r="N5193" i="6"/>
  <c r="N5194" i="6"/>
  <c r="N5195" i="6"/>
  <c r="N5196" i="6"/>
  <c r="N5197" i="6"/>
  <c r="N5198" i="6"/>
  <c r="N5199" i="6"/>
  <c r="N5200" i="6"/>
  <c r="N5201" i="6"/>
  <c r="N5202" i="6"/>
  <c r="N5203" i="6"/>
  <c r="N5204" i="6"/>
  <c r="N5205" i="6"/>
  <c r="N5206" i="6"/>
  <c r="N5207" i="6"/>
  <c r="N5208" i="6"/>
  <c r="N5209" i="6"/>
  <c r="N5210" i="6"/>
  <c r="N5211" i="6"/>
  <c r="N5212" i="6"/>
  <c r="N5213" i="6"/>
  <c r="N5214" i="6"/>
  <c r="N5215" i="6"/>
  <c r="N5216" i="6"/>
  <c r="N5217" i="6"/>
  <c r="N5218" i="6"/>
  <c r="N5219" i="6"/>
  <c r="N5220" i="6"/>
  <c r="N5221" i="6"/>
  <c r="N5222" i="6"/>
  <c r="N5223" i="6"/>
  <c r="N5224" i="6"/>
  <c r="N5225" i="6"/>
  <c r="N5226" i="6"/>
  <c r="N5227" i="6"/>
  <c r="N5228" i="6"/>
  <c r="N5229" i="6"/>
  <c r="N5230" i="6"/>
  <c r="N5231" i="6"/>
  <c r="N5232" i="6"/>
  <c r="N5233" i="6"/>
  <c r="N5234" i="6"/>
  <c r="N5235" i="6"/>
  <c r="N5236" i="6"/>
  <c r="N5237" i="6"/>
  <c r="N5238" i="6"/>
  <c r="N5239" i="6"/>
  <c r="N5240" i="6"/>
  <c r="N5241" i="6"/>
  <c r="N5242" i="6"/>
  <c r="N5243" i="6"/>
  <c r="N5244" i="6"/>
  <c r="N5245" i="6"/>
  <c r="N5246" i="6"/>
  <c r="N5247" i="6"/>
  <c r="N5248" i="6"/>
  <c r="N5249" i="6"/>
  <c r="N5250" i="6"/>
  <c r="N5251" i="6"/>
  <c r="N5252" i="6"/>
  <c r="N5253" i="6"/>
  <c r="N5254" i="6"/>
  <c r="N5255" i="6"/>
  <c r="N5256" i="6"/>
  <c r="N5257" i="6"/>
  <c r="N5258" i="6"/>
  <c r="N5259" i="6"/>
  <c r="N5260" i="6"/>
  <c r="N5261" i="6"/>
  <c r="N5262" i="6"/>
  <c r="N5263" i="6"/>
  <c r="N5264" i="6"/>
  <c r="N5265" i="6"/>
  <c r="N5266" i="6"/>
  <c r="N5267" i="6"/>
  <c r="N5268" i="6"/>
  <c r="N5269" i="6"/>
  <c r="N5270" i="6"/>
  <c r="N5271" i="6"/>
  <c r="N5272" i="6"/>
  <c r="N5273" i="6"/>
  <c r="N5274" i="6"/>
  <c r="N5275" i="6"/>
  <c r="N5276" i="6"/>
  <c r="N5277" i="6"/>
  <c r="N5278" i="6"/>
  <c r="N5279" i="6"/>
  <c r="N5280" i="6"/>
  <c r="N5281" i="6"/>
  <c r="N5282" i="6"/>
  <c r="N5283" i="6"/>
  <c r="N5284" i="6"/>
  <c r="N5285" i="6"/>
  <c r="N5286" i="6"/>
  <c r="N5287" i="6"/>
  <c r="N5288" i="6"/>
  <c r="N5289" i="6"/>
  <c r="N5290" i="6"/>
  <c r="N5291" i="6"/>
  <c r="N5292" i="6"/>
  <c r="N5293" i="6"/>
  <c r="N5294" i="6"/>
  <c r="N5295" i="6"/>
  <c r="N5296" i="6"/>
  <c r="N5297" i="6"/>
  <c r="N5298" i="6"/>
  <c r="N5299" i="6"/>
  <c r="N5300" i="6"/>
  <c r="N5301" i="6"/>
  <c r="N5302" i="6"/>
  <c r="N5303" i="6"/>
  <c r="N5304" i="6"/>
  <c r="N5305" i="6"/>
  <c r="N5306" i="6"/>
  <c r="N5307" i="6"/>
  <c r="N5308" i="6"/>
  <c r="N5309" i="6"/>
  <c r="N5310" i="6"/>
  <c r="N5311" i="6"/>
  <c r="N5312" i="6"/>
  <c r="N5313" i="6"/>
  <c r="N5314" i="6"/>
  <c r="N5315" i="6"/>
  <c r="N5316" i="6"/>
  <c r="N5317" i="6"/>
  <c r="N5318" i="6"/>
  <c r="N5319" i="6"/>
  <c r="N5320" i="6"/>
  <c r="N5321" i="6"/>
  <c r="N5322" i="6"/>
  <c r="N5323" i="6"/>
  <c r="N5324" i="6"/>
  <c r="N5325" i="6"/>
  <c r="N5326" i="6"/>
  <c r="N5327" i="6"/>
  <c r="N5328" i="6"/>
  <c r="N5329" i="6"/>
  <c r="N5330" i="6"/>
  <c r="N5331" i="6"/>
  <c r="N5332" i="6"/>
  <c r="N5333" i="6"/>
  <c r="N5334" i="6"/>
  <c r="N5335" i="6"/>
  <c r="N5336" i="6"/>
  <c r="N5337" i="6"/>
  <c r="N5338" i="6"/>
  <c r="N5339" i="6"/>
  <c r="N5340" i="6"/>
  <c r="N5341" i="6"/>
  <c r="N5342" i="6"/>
  <c r="N5343" i="6"/>
  <c r="N5344" i="6"/>
  <c r="N5345" i="6"/>
  <c r="N5346" i="6"/>
  <c r="N5347" i="6"/>
  <c r="N5348" i="6"/>
  <c r="N5349" i="6"/>
  <c r="N5350" i="6"/>
  <c r="N5351" i="6"/>
  <c r="N5352" i="6"/>
  <c r="N5353" i="6"/>
  <c r="N5354" i="6"/>
  <c r="N5355" i="6"/>
  <c r="N5356" i="6"/>
  <c r="N5357" i="6"/>
  <c r="N5358" i="6"/>
  <c r="N5359" i="6"/>
  <c r="N5360" i="6"/>
  <c r="N5361" i="6"/>
  <c r="N5362" i="6"/>
  <c r="N5363" i="6"/>
  <c r="N5364" i="6"/>
  <c r="N5365" i="6"/>
  <c r="N5366" i="6"/>
  <c r="N5367" i="6"/>
  <c r="N5368" i="6"/>
  <c r="N5369" i="6"/>
  <c r="N5370" i="6"/>
  <c r="N5371" i="6"/>
  <c r="N5372" i="6"/>
  <c r="N5373" i="6"/>
  <c r="N5374" i="6"/>
  <c r="N5375" i="6"/>
  <c r="N5376" i="6"/>
  <c r="N5377" i="6"/>
  <c r="N5378" i="6"/>
  <c r="N5379" i="6"/>
  <c r="N5380" i="6"/>
  <c r="N5381" i="6"/>
  <c r="N5382" i="6"/>
  <c r="N5383" i="6"/>
  <c r="N5384" i="6"/>
  <c r="N5385" i="6"/>
  <c r="N5386" i="6"/>
  <c r="N5387" i="6"/>
  <c r="N5388" i="6"/>
  <c r="N5389" i="6"/>
  <c r="N5390" i="6"/>
  <c r="N5391" i="6"/>
  <c r="N5392" i="6"/>
  <c r="N5393" i="6"/>
  <c r="N5394" i="6"/>
  <c r="N5395" i="6"/>
  <c r="N5396" i="6"/>
  <c r="N5397" i="6"/>
  <c r="N5398" i="6"/>
  <c r="N5399" i="6"/>
  <c r="N5400" i="6"/>
  <c r="N5401" i="6"/>
  <c r="N5402" i="6"/>
  <c r="N5403" i="6"/>
  <c r="N5404" i="6"/>
  <c r="N5405" i="6"/>
  <c r="N5406" i="6"/>
  <c r="N5407" i="6"/>
  <c r="N5408" i="6"/>
  <c r="N5409" i="6"/>
  <c r="N5410" i="6"/>
  <c r="N5411" i="6"/>
  <c r="N5412" i="6"/>
  <c r="N5413" i="6"/>
  <c r="N5414" i="6"/>
  <c r="N5415" i="6"/>
  <c r="N5416" i="6"/>
  <c r="N5417" i="6"/>
  <c r="N5418" i="6"/>
  <c r="N5419" i="6"/>
  <c r="N5420" i="6"/>
  <c r="N5421" i="6"/>
  <c r="N5422" i="6"/>
  <c r="N5423" i="6"/>
  <c r="N5424" i="6"/>
  <c r="N5425" i="6"/>
  <c r="N5426" i="6"/>
  <c r="N5427" i="6"/>
  <c r="N5428" i="6"/>
  <c r="N5429" i="6"/>
  <c r="N5430" i="6"/>
  <c r="N5431" i="6"/>
  <c r="N5432" i="6"/>
  <c r="N5433" i="6"/>
  <c r="N5434" i="6"/>
  <c r="N5435" i="6"/>
  <c r="N5436" i="6"/>
  <c r="N5437" i="6"/>
  <c r="N5438" i="6"/>
  <c r="N5439" i="6"/>
  <c r="N5440" i="6"/>
  <c r="N5441" i="6"/>
  <c r="N5442" i="6"/>
  <c r="N5443" i="6"/>
  <c r="N5444" i="6"/>
  <c r="N5445" i="6"/>
  <c r="N5446" i="6"/>
  <c r="N5447" i="6"/>
  <c r="N5448" i="6"/>
  <c r="N5449" i="6"/>
  <c r="N5450" i="6"/>
  <c r="N5451" i="6"/>
  <c r="N5452" i="6"/>
  <c r="N5453" i="6"/>
  <c r="N5454" i="6"/>
  <c r="N5455" i="6"/>
  <c r="N5456" i="6"/>
  <c r="N5457" i="6"/>
  <c r="N5458" i="6"/>
  <c r="N5459" i="6"/>
  <c r="N5460" i="6"/>
  <c r="N5461" i="6"/>
  <c r="N5462" i="6"/>
  <c r="N5463" i="6"/>
  <c r="N5464" i="6"/>
  <c r="N5465" i="6"/>
  <c r="N5466" i="6"/>
  <c r="N5467" i="6"/>
  <c r="N5468" i="6"/>
  <c r="N5469" i="6"/>
  <c r="N5470" i="6"/>
  <c r="N5471" i="6"/>
  <c r="N5472" i="6"/>
  <c r="N5473" i="6"/>
  <c r="N5474" i="6"/>
  <c r="N5475" i="6"/>
  <c r="N5476" i="6"/>
  <c r="N5477" i="6"/>
  <c r="N5478" i="6"/>
  <c r="N5479" i="6"/>
  <c r="N5480" i="6"/>
  <c r="N5481" i="6"/>
  <c r="N5482" i="6"/>
  <c r="N5483" i="6"/>
  <c r="N5484" i="6"/>
  <c r="N5485" i="6"/>
  <c r="N5486" i="6"/>
  <c r="N5487" i="6"/>
  <c r="N5488" i="6"/>
  <c r="N5489" i="6"/>
  <c r="N5490" i="6"/>
  <c r="N5491" i="6"/>
  <c r="N5492" i="6"/>
  <c r="N5493" i="6"/>
  <c r="N5494" i="6"/>
  <c r="N5495" i="6"/>
  <c r="N5496" i="6"/>
  <c r="N5497" i="6"/>
  <c r="N5498" i="6"/>
  <c r="N5499" i="6"/>
  <c r="N5500" i="6"/>
  <c r="N5501" i="6"/>
  <c r="N5502" i="6"/>
  <c r="N5503" i="6"/>
  <c r="N5504" i="6"/>
  <c r="N5505" i="6"/>
  <c r="N5506" i="6"/>
  <c r="N5507" i="6"/>
  <c r="N5508" i="6"/>
  <c r="N5509" i="6"/>
  <c r="N5510" i="6"/>
  <c r="N5511" i="6"/>
  <c r="N5512" i="6"/>
  <c r="N5513" i="6"/>
  <c r="N5514" i="6"/>
  <c r="N5515" i="6"/>
  <c r="N5516" i="6"/>
  <c r="N5517" i="6"/>
  <c r="N5518" i="6"/>
  <c r="N5519" i="6"/>
  <c r="N5520" i="6"/>
  <c r="N5521" i="6"/>
  <c r="N5522" i="6"/>
  <c r="N5523" i="6"/>
  <c r="N5524" i="6"/>
  <c r="N5525" i="6"/>
  <c r="N5526" i="6"/>
  <c r="N5527" i="6"/>
  <c r="N5528" i="6"/>
  <c r="N5529" i="6"/>
  <c r="N5530" i="6"/>
  <c r="N5531" i="6"/>
  <c r="N5532" i="6"/>
  <c r="N5533" i="6"/>
  <c r="N5534" i="6"/>
  <c r="N5535" i="6"/>
  <c r="N5536" i="6"/>
  <c r="N5537" i="6"/>
  <c r="N5538" i="6"/>
  <c r="N5539" i="6"/>
  <c r="N5540" i="6"/>
  <c r="N5541" i="6"/>
  <c r="N5542" i="6"/>
  <c r="N5543" i="6"/>
  <c r="N5544" i="6"/>
  <c r="N5545" i="6"/>
  <c r="N5546" i="6"/>
  <c r="N5547" i="6"/>
  <c r="N5548" i="6"/>
  <c r="N5549" i="6"/>
  <c r="N5550" i="6"/>
  <c r="N5551" i="6"/>
  <c r="N5552" i="6"/>
  <c r="N5553" i="6"/>
  <c r="N5554" i="6"/>
  <c r="N5555" i="6"/>
  <c r="N5556" i="6"/>
  <c r="N5557" i="6"/>
  <c r="N5558" i="6"/>
  <c r="N5559" i="6"/>
  <c r="N5560" i="6"/>
  <c r="N5561" i="6"/>
  <c r="N5562" i="6"/>
  <c r="N5563" i="6"/>
  <c r="N5564" i="6"/>
  <c r="N5565" i="6"/>
  <c r="N5566" i="6"/>
  <c r="N5567" i="6"/>
  <c r="N5568" i="6"/>
  <c r="N5569" i="6"/>
  <c r="N5570" i="6"/>
  <c r="N5571" i="6"/>
  <c r="N5572" i="6"/>
  <c r="N5573" i="6"/>
  <c r="N5574" i="6"/>
  <c r="N5575" i="6"/>
  <c r="N5576" i="6"/>
  <c r="N5577" i="6"/>
  <c r="N5578" i="6"/>
  <c r="N5579" i="6"/>
  <c r="N5580" i="6"/>
  <c r="N5581" i="6"/>
  <c r="N5582" i="6"/>
  <c r="N5583" i="6"/>
  <c r="N5584" i="6"/>
  <c r="N5585" i="6"/>
  <c r="N5586" i="6"/>
  <c r="N5587" i="6"/>
  <c r="N5588" i="6"/>
  <c r="N5589" i="6"/>
  <c r="N5590" i="6"/>
  <c r="N5591" i="6"/>
  <c r="N5592" i="6"/>
  <c r="N5593" i="6"/>
  <c r="N5594" i="6"/>
  <c r="N5595" i="6"/>
  <c r="N5596" i="6"/>
  <c r="N5597" i="6"/>
  <c r="N5598" i="6"/>
  <c r="N5599" i="6"/>
  <c r="N5600" i="6"/>
  <c r="N5601" i="6"/>
  <c r="N5602" i="6"/>
  <c r="N5603" i="6"/>
  <c r="N5604" i="6"/>
  <c r="N5605" i="6"/>
  <c r="N5606" i="6"/>
  <c r="N5607" i="6"/>
  <c r="N5608" i="6"/>
  <c r="N5609" i="6"/>
  <c r="N5610" i="6"/>
  <c r="N5611" i="6"/>
  <c r="N5612" i="6"/>
  <c r="N5613" i="6"/>
  <c r="N5614" i="6"/>
  <c r="N5615" i="6"/>
  <c r="N5616" i="6"/>
  <c r="N5617" i="6"/>
  <c r="N5618" i="6"/>
  <c r="N5619" i="6"/>
  <c r="N5620" i="6"/>
  <c r="N5621" i="6"/>
  <c r="N5622" i="6"/>
  <c r="N5623" i="6"/>
  <c r="N5624" i="6"/>
  <c r="N5625" i="6"/>
  <c r="N5626" i="6"/>
  <c r="N5627" i="6"/>
  <c r="N5628" i="6"/>
  <c r="N5629" i="6"/>
  <c r="N5630" i="6"/>
  <c r="N5631" i="6"/>
  <c r="N5632" i="6"/>
  <c r="N5633" i="6"/>
  <c r="N5634" i="6"/>
  <c r="N5635" i="6"/>
  <c r="N5636" i="6"/>
  <c r="N5637" i="6"/>
  <c r="N5638" i="6"/>
  <c r="N5639" i="6"/>
  <c r="N5640" i="6"/>
  <c r="N5641" i="6"/>
  <c r="N5642" i="6"/>
  <c r="N5643" i="6"/>
  <c r="N5644" i="6"/>
  <c r="N5645" i="6"/>
  <c r="N5646" i="6"/>
  <c r="N5647" i="6"/>
  <c r="N5648" i="6"/>
  <c r="N5649" i="6"/>
  <c r="N5650" i="6"/>
  <c r="N5651" i="6"/>
  <c r="N5652" i="6"/>
  <c r="N5653" i="6"/>
  <c r="N5654" i="6"/>
  <c r="N5655" i="6"/>
  <c r="N5656" i="6"/>
  <c r="N5657" i="6"/>
  <c r="N5658" i="6"/>
  <c r="N5659" i="6"/>
  <c r="N5660" i="6"/>
  <c r="N5661" i="6"/>
  <c r="N5662" i="6"/>
  <c r="N5663" i="6"/>
  <c r="N5664" i="6"/>
  <c r="N5665" i="6"/>
  <c r="N5666" i="6"/>
  <c r="N5667" i="6"/>
  <c r="N5668" i="6"/>
  <c r="N5669" i="6"/>
  <c r="N5670" i="6"/>
  <c r="N5671" i="6"/>
  <c r="N5672" i="6"/>
  <c r="N5673" i="6"/>
  <c r="N5674" i="6"/>
  <c r="N5675" i="6"/>
  <c r="N5676" i="6"/>
  <c r="N5677" i="6"/>
  <c r="N5678" i="6"/>
  <c r="N5679" i="6"/>
  <c r="N5680" i="6"/>
  <c r="N5681" i="6"/>
  <c r="N5682" i="6"/>
  <c r="N5683" i="6"/>
  <c r="N5684" i="6"/>
  <c r="N5685" i="6"/>
  <c r="N5686" i="6"/>
  <c r="N5687" i="6"/>
  <c r="N5688" i="6"/>
  <c r="N5689" i="6"/>
  <c r="N5690" i="6"/>
  <c r="N5691" i="6"/>
  <c r="N5692" i="6"/>
  <c r="N5693" i="6"/>
  <c r="N5694" i="6"/>
  <c r="N5695" i="6"/>
  <c r="N5696" i="6"/>
  <c r="N5697" i="6"/>
  <c r="N5698" i="6"/>
  <c r="N5699" i="6"/>
  <c r="N5700" i="6"/>
  <c r="N5701" i="6"/>
  <c r="N5702" i="6"/>
  <c r="N5703" i="6"/>
  <c r="N5704" i="6"/>
  <c r="N5705" i="6"/>
  <c r="N5706" i="6"/>
  <c r="N5707" i="6"/>
  <c r="N5708" i="6"/>
  <c r="N5709" i="6"/>
  <c r="N5710" i="6"/>
  <c r="N5711" i="6"/>
  <c r="N5712" i="6"/>
  <c r="N5713" i="6"/>
  <c r="N5714" i="6"/>
  <c r="N5715" i="6"/>
  <c r="N5716" i="6"/>
  <c r="N5717" i="6"/>
  <c r="N5718" i="6"/>
  <c r="N5719" i="6"/>
  <c r="N5720" i="6"/>
  <c r="N5721" i="6"/>
  <c r="N5722" i="6"/>
  <c r="N5723" i="6"/>
  <c r="N5724" i="6"/>
  <c r="N5725" i="6"/>
  <c r="N5726" i="6"/>
  <c r="N5727" i="6"/>
  <c r="N5728" i="6"/>
  <c r="N5729" i="6"/>
  <c r="N5730" i="6"/>
  <c r="N5731" i="6"/>
  <c r="N5732" i="6"/>
  <c r="N5733" i="6"/>
  <c r="N5734" i="6"/>
  <c r="N5735" i="6"/>
  <c r="N5736" i="6"/>
  <c r="N5737" i="6"/>
  <c r="N5738" i="6"/>
  <c r="N5739" i="6"/>
  <c r="N5740" i="6"/>
  <c r="N5741" i="6"/>
  <c r="N5742" i="6"/>
  <c r="N5743" i="6"/>
  <c r="N5744" i="6"/>
  <c r="N5745" i="6"/>
  <c r="N5746" i="6"/>
  <c r="N5747" i="6"/>
  <c r="N5748" i="6"/>
  <c r="N5749" i="6"/>
  <c r="N5750" i="6"/>
  <c r="N5751" i="6"/>
  <c r="N5752" i="6"/>
  <c r="N5753" i="6"/>
  <c r="N5754" i="6"/>
  <c r="N5755" i="6"/>
  <c r="N5756" i="6"/>
  <c r="N5757" i="6"/>
  <c r="N5758" i="6"/>
  <c r="N5759" i="6"/>
  <c r="N5760" i="6"/>
  <c r="N5761" i="6"/>
  <c r="N5762" i="6"/>
  <c r="N5763" i="6"/>
  <c r="N5764" i="6"/>
  <c r="N5765" i="6"/>
  <c r="N5766" i="6"/>
  <c r="N5767" i="6"/>
  <c r="N5768" i="6"/>
  <c r="N5769" i="6"/>
  <c r="N5770" i="6"/>
  <c r="N5771" i="6"/>
  <c r="N5772" i="6"/>
  <c r="N5773" i="6"/>
  <c r="N5774" i="6"/>
  <c r="N5775" i="6"/>
  <c r="N5776" i="6"/>
  <c r="N5777" i="6"/>
  <c r="N5778" i="6"/>
  <c r="N5779" i="6"/>
  <c r="N5780" i="6"/>
  <c r="N5781" i="6"/>
  <c r="N5782" i="6"/>
  <c r="N5783" i="6"/>
  <c r="N5784" i="6"/>
  <c r="N5785" i="6"/>
  <c r="N5786" i="6"/>
  <c r="N5787" i="6"/>
  <c r="N5788" i="6"/>
  <c r="N5789" i="6"/>
  <c r="N5790" i="6"/>
  <c r="N5791" i="6"/>
  <c r="N5792" i="6"/>
  <c r="N5793" i="6"/>
  <c r="N5794" i="6"/>
  <c r="N5795" i="6"/>
  <c r="N5796" i="6"/>
  <c r="N5797" i="6"/>
  <c r="N5798" i="6"/>
  <c r="N5799" i="6"/>
  <c r="N5800" i="6"/>
  <c r="N5801" i="6"/>
  <c r="N5802" i="6"/>
  <c r="N5803" i="6"/>
  <c r="N5804" i="6"/>
  <c r="N5805" i="6"/>
  <c r="N5806" i="6"/>
  <c r="N5807" i="6"/>
  <c r="N5808" i="6"/>
  <c r="N5809" i="6"/>
  <c r="N5810" i="6"/>
  <c r="N5811" i="6"/>
  <c r="N5812" i="6"/>
  <c r="N5813" i="6"/>
  <c r="N5814" i="6"/>
  <c r="N5815" i="6"/>
  <c r="N5816" i="6"/>
  <c r="N5817" i="6"/>
  <c r="N5818" i="6"/>
  <c r="N5819" i="6"/>
  <c r="N5820" i="6"/>
  <c r="N5821" i="6"/>
  <c r="N5822" i="6"/>
  <c r="N5823" i="6"/>
  <c r="N5824" i="6"/>
  <c r="N5825" i="6"/>
  <c r="N5826" i="6"/>
  <c r="N5827" i="6"/>
  <c r="N5828" i="6"/>
  <c r="N5829" i="6"/>
  <c r="N5830" i="6"/>
  <c r="N5831" i="6"/>
  <c r="N5832" i="6"/>
  <c r="N5833" i="6"/>
  <c r="N5834" i="6"/>
  <c r="N5835" i="6"/>
  <c r="N5836" i="6"/>
  <c r="N5837" i="6"/>
  <c r="N5838" i="6"/>
  <c r="N5839" i="6"/>
  <c r="N5840" i="6"/>
  <c r="N5841" i="6"/>
  <c r="N5842" i="6"/>
  <c r="N5843" i="6"/>
  <c r="N5844" i="6"/>
  <c r="N5845" i="6"/>
  <c r="N5846" i="6"/>
  <c r="N5847" i="6"/>
  <c r="N5848" i="6"/>
  <c r="N5849" i="6"/>
  <c r="N5850" i="6"/>
  <c r="N5851" i="6"/>
  <c r="N5852" i="6"/>
  <c r="N5853" i="6"/>
  <c r="N5854" i="6"/>
  <c r="N5855" i="6"/>
  <c r="N5856" i="6"/>
  <c r="N5857" i="6"/>
  <c r="N5858" i="6"/>
  <c r="N5859" i="6"/>
  <c r="N5860" i="6"/>
  <c r="N5861" i="6"/>
  <c r="N5862" i="6"/>
  <c r="N5863" i="6"/>
  <c r="N5864" i="6"/>
  <c r="N5865" i="6"/>
  <c r="N5866" i="6"/>
  <c r="N5867" i="6"/>
  <c r="N5868" i="6"/>
  <c r="N5869" i="6"/>
  <c r="N5870" i="6"/>
  <c r="N5871" i="6"/>
  <c r="N5872" i="6"/>
  <c r="N5873" i="6"/>
  <c r="N5874" i="6"/>
  <c r="N5875" i="6"/>
  <c r="N5876" i="6"/>
  <c r="N5877" i="6"/>
  <c r="N5878" i="6"/>
  <c r="N5879" i="6"/>
  <c r="N5880" i="6"/>
  <c r="N5881" i="6"/>
  <c r="N5882" i="6"/>
  <c r="N5883" i="6"/>
  <c r="N5884" i="6"/>
  <c r="N5885" i="6"/>
  <c r="N5886" i="6"/>
  <c r="N5887" i="6"/>
  <c r="N5888" i="6"/>
  <c r="N5889" i="6"/>
  <c r="N5890" i="6"/>
  <c r="N5891" i="6"/>
  <c r="N5892" i="6"/>
  <c r="N5893" i="6"/>
  <c r="N5894" i="6"/>
  <c r="N5895" i="6"/>
  <c r="N5896" i="6"/>
  <c r="N5897" i="6"/>
  <c r="N5898" i="6"/>
  <c r="N5899" i="6"/>
  <c r="N5900" i="6"/>
  <c r="N5901" i="6"/>
  <c r="N5902" i="6"/>
  <c r="N5903" i="6"/>
  <c r="N5904" i="6"/>
  <c r="N5905" i="6"/>
  <c r="N5906" i="6"/>
  <c r="N5907" i="6"/>
  <c r="N5908" i="6"/>
  <c r="N5909" i="6"/>
  <c r="N5910" i="6"/>
  <c r="N5911" i="6"/>
  <c r="N5912" i="6"/>
  <c r="N5913" i="6"/>
  <c r="N5914" i="6"/>
  <c r="N5915" i="6"/>
  <c r="N5916" i="6"/>
  <c r="N5917" i="6"/>
  <c r="N5918" i="6"/>
  <c r="N5919" i="6"/>
  <c r="N5920" i="6"/>
  <c r="N5921" i="6"/>
  <c r="N5922" i="6"/>
  <c r="N5923" i="6"/>
  <c r="N5924" i="6"/>
  <c r="N5925" i="6"/>
  <c r="N5926" i="6"/>
  <c r="N5927" i="6"/>
  <c r="N5928" i="6"/>
  <c r="N5929" i="6"/>
  <c r="N5930" i="6"/>
  <c r="N5931" i="6"/>
  <c r="N5932" i="6"/>
  <c r="N5933" i="6"/>
  <c r="N5934" i="6"/>
  <c r="N5935" i="6"/>
  <c r="N5936" i="6"/>
  <c r="N5937" i="6"/>
  <c r="N5938" i="6"/>
  <c r="N5939" i="6"/>
  <c r="N5940" i="6"/>
  <c r="N5941" i="6"/>
  <c r="N5942" i="6"/>
  <c r="N5943" i="6"/>
  <c r="N5944" i="6"/>
  <c r="N5945" i="6"/>
  <c r="N5946" i="6"/>
  <c r="N5947" i="6"/>
  <c r="N5948" i="6"/>
  <c r="N5949" i="6"/>
  <c r="N5950" i="6"/>
  <c r="N5951" i="6"/>
  <c r="N5952" i="6"/>
  <c r="N5953" i="6"/>
  <c r="N5954" i="6"/>
  <c r="N5955" i="6"/>
  <c r="N5956" i="6"/>
  <c r="N5957" i="6"/>
  <c r="N5958" i="6"/>
  <c r="N5959" i="6"/>
  <c r="N5960" i="6"/>
  <c r="N5961" i="6"/>
  <c r="N5962" i="6"/>
  <c r="N5963" i="6"/>
  <c r="N5964" i="6"/>
  <c r="N5965" i="6"/>
  <c r="N5966" i="6"/>
  <c r="N5967" i="6"/>
  <c r="N5968" i="6"/>
  <c r="N5969" i="6"/>
  <c r="N5970" i="6"/>
  <c r="N5971" i="6"/>
  <c r="N5972" i="6"/>
  <c r="N5973" i="6"/>
  <c r="N5974" i="6"/>
  <c r="N5975" i="6"/>
  <c r="N5976" i="6"/>
  <c r="N5977" i="6"/>
  <c r="N5978" i="6"/>
  <c r="N5979" i="6"/>
  <c r="N5980" i="6"/>
  <c r="N5981" i="6"/>
  <c r="N5982" i="6"/>
  <c r="N5983" i="6"/>
  <c r="N5984" i="6"/>
  <c r="N5985" i="6"/>
  <c r="N5986" i="6"/>
  <c r="N5987" i="6"/>
  <c r="N5988" i="6"/>
  <c r="N5989" i="6"/>
  <c r="N5990" i="6"/>
  <c r="N5991" i="6"/>
  <c r="N5992" i="6"/>
  <c r="N5993" i="6"/>
  <c r="N5994" i="6"/>
  <c r="N5995" i="6"/>
  <c r="N5996" i="6"/>
  <c r="N5997" i="6"/>
  <c r="N5998" i="6"/>
  <c r="N5999" i="6"/>
  <c r="N6000" i="6"/>
  <c r="N6001" i="6"/>
  <c r="N6002" i="6"/>
  <c r="N6003" i="6"/>
  <c r="N6004" i="6"/>
  <c r="N6005" i="6"/>
  <c r="N6006" i="6"/>
  <c r="N6007" i="6"/>
  <c r="N6008" i="6"/>
  <c r="N6009" i="6"/>
  <c r="N6010" i="6"/>
  <c r="N6011" i="6"/>
  <c r="N6012" i="6"/>
  <c r="N6013" i="6"/>
  <c r="N6014" i="6"/>
  <c r="N6015" i="6"/>
  <c r="N6016" i="6"/>
  <c r="N6017" i="6"/>
  <c r="N6018" i="6"/>
  <c r="N6019" i="6"/>
  <c r="N6020" i="6"/>
  <c r="N6021" i="6"/>
  <c r="N6022" i="6"/>
  <c r="N6023" i="6"/>
  <c r="N6024" i="6"/>
  <c r="N6025" i="6"/>
  <c r="N6026" i="6"/>
  <c r="N6027" i="6"/>
  <c r="N6028" i="6"/>
  <c r="N6029" i="6"/>
  <c r="N6030" i="6"/>
  <c r="N6031" i="6"/>
  <c r="N6032" i="6"/>
  <c r="N6033" i="6"/>
  <c r="N6034" i="6"/>
  <c r="N6035" i="6"/>
  <c r="N6036" i="6"/>
  <c r="N6037" i="6"/>
  <c r="N6038" i="6"/>
  <c r="N6039" i="6"/>
  <c r="N6040" i="6"/>
  <c r="N6041" i="6"/>
  <c r="N6042" i="6"/>
  <c r="N6043" i="6"/>
  <c r="N6044" i="6"/>
  <c r="N6045" i="6"/>
  <c r="N6046" i="6"/>
  <c r="N6047" i="6"/>
  <c r="N6048" i="6"/>
  <c r="N6049" i="6"/>
  <c r="N6050" i="6"/>
  <c r="N6051" i="6"/>
  <c r="N6052" i="6"/>
  <c r="N6053" i="6"/>
  <c r="N6054" i="6"/>
  <c r="N6055" i="6"/>
  <c r="N6056" i="6"/>
  <c r="N6057" i="6"/>
  <c r="N6058" i="6"/>
  <c r="N6059" i="6"/>
  <c r="N6060" i="6"/>
  <c r="N6061" i="6"/>
  <c r="N6062" i="6"/>
  <c r="N6063" i="6"/>
  <c r="N6064" i="6"/>
  <c r="N6065" i="6"/>
  <c r="N6066" i="6"/>
  <c r="N6067" i="6"/>
  <c r="N6068" i="6"/>
  <c r="N6069" i="6"/>
  <c r="N6070" i="6"/>
  <c r="N6071" i="6"/>
  <c r="N6072" i="6"/>
  <c r="N6073" i="6"/>
  <c r="N6074" i="6"/>
  <c r="N6075" i="6"/>
  <c r="N6076" i="6"/>
  <c r="N6077" i="6"/>
  <c r="N6078" i="6"/>
  <c r="N6079" i="6"/>
  <c r="N6080" i="6"/>
  <c r="N6081" i="6"/>
  <c r="N6082" i="6"/>
  <c r="N6083" i="6"/>
  <c r="N6084" i="6"/>
  <c r="N6085" i="6"/>
  <c r="N6086" i="6"/>
  <c r="N6087" i="6"/>
  <c r="N6088" i="6"/>
  <c r="N6089" i="6"/>
  <c r="N6090" i="6"/>
  <c r="N6091" i="6"/>
  <c r="N6092" i="6"/>
  <c r="N6093" i="6"/>
  <c r="N6094" i="6"/>
  <c r="N6095" i="6"/>
  <c r="N6096" i="6"/>
  <c r="N6097" i="6"/>
  <c r="N6098" i="6"/>
  <c r="N6099" i="6"/>
  <c r="N6100" i="6"/>
  <c r="N6101" i="6"/>
  <c r="N6102" i="6"/>
  <c r="N6103" i="6"/>
  <c r="N6104" i="6"/>
  <c r="N6105" i="6"/>
  <c r="N6106" i="6"/>
  <c r="N6107" i="6"/>
  <c r="N6108" i="6"/>
  <c r="N6109" i="6"/>
  <c r="N6110" i="6"/>
  <c r="N6111" i="6"/>
  <c r="N6112" i="6"/>
  <c r="N6113" i="6"/>
  <c r="N6114" i="6"/>
  <c r="N6115" i="6"/>
  <c r="N6116" i="6"/>
  <c r="N6117" i="6"/>
  <c r="N6118" i="6"/>
  <c r="N6119" i="6"/>
  <c r="N6120" i="6"/>
  <c r="N6121" i="6"/>
  <c r="N6122" i="6"/>
  <c r="N6123" i="6"/>
  <c r="N6124" i="6"/>
  <c r="N6125" i="6"/>
  <c r="N6126" i="6"/>
  <c r="N6127" i="6"/>
  <c r="N6128" i="6"/>
  <c r="N6129" i="6"/>
  <c r="N6130" i="6"/>
  <c r="N6131" i="6"/>
  <c r="N6132" i="6"/>
  <c r="N6133" i="6"/>
  <c r="N6134" i="6"/>
  <c r="N6135" i="6"/>
  <c r="N6136" i="6"/>
  <c r="N6137" i="6"/>
  <c r="N6138" i="6"/>
  <c r="N6139" i="6"/>
  <c r="N6140" i="6"/>
  <c r="N6141" i="6"/>
  <c r="N6142" i="6"/>
  <c r="N6143" i="6"/>
  <c r="N6144" i="6"/>
  <c r="N6145" i="6"/>
  <c r="N6146" i="6"/>
  <c r="N6147" i="6"/>
  <c r="N6148" i="6"/>
  <c r="N6149" i="6"/>
  <c r="N6150" i="6"/>
  <c r="N6151" i="6"/>
  <c r="N6152" i="6"/>
  <c r="N6153" i="6"/>
  <c r="N6154" i="6"/>
  <c r="N6155" i="6"/>
  <c r="N6156" i="6"/>
  <c r="N6157" i="6"/>
  <c r="N6158" i="6"/>
  <c r="N6159" i="6"/>
  <c r="N6160" i="6"/>
  <c r="N6161" i="6"/>
  <c r="N6162" i="6"/>
  <c r="N6163" i="6"/>
  <c r="N6164" i="6"/>
  <c r="N6165" i="6"/>
  <c r="N6166" i="6"/>
  <c r="N6167" i="6"/>
  <c r="N6168" i="6"/>
  <c r="N6169" i="6"/>
  <c r="N6170" i="6"/>
  <c r="N6171" i="6"/>
  <c r="N6172" i="6"/>
  <c r="N6173" i="6"/>
  <c r="N6174" i="6"/>
  <c r="N6175" i="6"/>
  <c r="N6176" i="6"/>
  <c r="N6177" i="6"/>
  <c r="N6178" i="6"/>
  <c r="N6179" i="6"/>
  <c r="N6180" i="6"/>
  <c r="N6181" i="6"/>
  <c r="N6182" i="6"/>
  <c r="N6183" i="6"/>
  <c r="N6184" i="6"/>
  <c r="N6185" i="6"/>
  <c r="N6186" i="6"/>
  <c r="N6187" i="6"/>
  <c r="N6188" i="6"/>
  <c r="N6189" i="6"/>
  <c r="N6190" i="6"/>
  <c r="N6191" i="6"/>
  <c r="N6192" i="6"/>
  <c r="N6193" i="6"/>
  <c r="N6194" i="6"/>
  <c r="N6195" i="6"/>
  <c r="N6196" i="6"/>
  <c r="N6197" i="6"/>
  <c r="N6198" i="6"/>
  <c r="N6199" i="6"/>
  <c r="N6200" i="6"/>
  <c r="N6201" i="6"/>
  <c r="N6202" i="6"/>
  <c r="N6203" i="6"/>
  <c r="N6204" i="6"/>
  <c r="N6205" i="6"/>
  <c r="N6206" i="6"/>
  <c r="N6207" i="6"/>
  <c r="N6208" i="6"/>
  <c r="N6209" i="6"/>
  <c r="N6210" i="6"/>
  <c r="N6211" i="6"/>
  <c r="N6212" i="6"/>
  <c r="N6213" i="6"/>
  <c r="N6214" i="6"/>
  <c r="N6215" i="6"/>
  <c r="N6216" i="6"/>
  <c r="N6217" i="6"/>
  <c r="N6218" i="6"/>
  <c r="N6219" i="6"/>
  <c r="N6220" i="6"/>
  <c r="N6221" i="6"/>
  <c r="N6222" i="6"/>
  <c r="N6223" i="6"/>
  <c r="N6224" i="6"/>
  <c r="N6225" i="6"/>
  <c r="N6226" i="6"/>
  <c r="N6227" i="6"/>
  <c r="N6228" i="6"/>
  <c r="N6229" i="6"/>
  <c r="N6230" i="6"/>
  <c r="N6231" i="6"/>
  <c r="N6232" i="6"/>
  <c r="N6233" i="6"/>
  <c r="N6234" i="6"/>
  <c r="N6235" i="6"/>
  <c r="N6236" i="6"/>
  <c r="N6237" i="6"/>
  <c r="N6238" i="6"/>
  <c r="N6239" i="6"/>
  <c r="N6240" i="6"/>
  <c r="N6241" i="6"/>
  <c r="N6242" i="6"/>
  <c r="N6243" i="6"/>
  <c r="N6244" i="6"/>
  <c r="N6245" i="6"/>
  <c r="N6246" i="6"/>
  <c r="N6247" i="6"/>
  <c r="N6248" i="6"/>
  <c r="N6249" i="6"/>
  <c r="N6250" i="6"/>
  <c r="N6251" i="6"/>
  <c r="N6252" i="6"/>
  <c r="N6253" i="6"/>
  <c r="N6254" i="6"/>
  <c r="N6255" i="6"/>
  <c r="N6256" i="6"/>
  <c r="N6257" i="6"/>
  <c r="N6258" i="6"/>
  <c r="N6259" i="6"/>
  <c r="N6260" i="6"/>
  <c r="N6261" i="6"/>
  <c r="N6262" i="6"/>
  <c r="N6263" i="6"/>
  <c r="N6264" i="6"/>
  <c r="N6265" i="6"/>
  <c r="N6266" i="6"/>
  <c r="N6267" i="6"/>
  <c r="N6268" i="6"/>
  <c r="N6269" i="6"/>
  <c r="N6270" i="6"/>
  <c r="N6271" i="6"/>
  <c r="N6272" i="6"/>
  <c r="N6273" i="6"/>
  <c r="N6274" i="6"/>
  <c r="N6275" i="6"/>
  <c r="N6276" i="6"/>
  <c r="N6277" i="6"/>
  <c r="N6278" i="6"/>
  <c r="N6279" i="6"/>
  <c r="N6280" i="6"/>
  <c r="N6281" i="6"/>
  <c r="N6282" i="6"/>
  <c r="N6283" i="6"/>
  <c r="N6284" i="6"/>
  <c r="N6285" i="6"/>
  <c r="N6286" i="6"/>
  <c r="N6287" i="6"/>
  <c r="N6288" i="6"/>
  <c r="N6289" i="6"/>
  <c r="N6290" i="6"/>
  <c r="N6291" i="6"/>
  <c r="N6292" i="6"/>
  <c r="N6293" i="6"/>
  <c r="N6294" i="6"/>
  <c r="N6295" i="6"/>
  <c r="N6296" i="6"/>
  <c r="N6297" i="6"/>
  <c r="N6298" i="6"/>
  <c r="N6299" i="6"/>
  <c r="N6300" i="6"/>
  <c r="N6301" i="6"/>
  <c r="N6302" i="6"/>
  <c r="N6303" i="6"/>
  <c r="N6304" i="6"/>
  <c r="N6305" i="6"/>
  <c r="N6306" i="6"/>
  <c r="N6307" i="6"/>
  <c r="N6308" i="6"/>
  <c r="N6309" i="6"/>
  <c r="N6310" i="6"/>
  <c r="N6311" i="6"/>
  <c r="N6312" i="6"/>
  <c r="N6313" i="6"/>
  <c r="N6314" i="6"/>
  <c r="N6315" i="6"/>
  <c r="N6316" i="6"/>
  <c r="N6317" i="6"/>
  <c r="N6318" i="6"/>
  <c r="N6319" i="6"/>
  <c r="N6320" i="6"/>
  <c r="N6321" i="6"/>
  <c r="N6322" i="6"/>
  <c r="N6323" i="6"/>
  <c r="N6324" i="6"/>
  <c r="N6325" i="6"/>
  <c r="N6326" i="6"/>
  <c r="N6327" i="6"/>
  <c r="N6328" i="6"/>
  <c r="N6329" i="6"/>
  <c r="N6330" i="6"/>
  <c r="N6331" i="6"/>
  <c r="N6332" i="6"/>
  <c r="N6333" i="6"/>
  <c r="N6334" i="6"/>
  <c r="N6335" i="6"/>
  <c r="N6336" i="6"/>
  <c r="N6337" i="6"/>
  <c r="N6338" i="6"/>
  <c r="N6339" i="6"/>
  <c r="N6340" i="6"/>
  <c r="N6341" i="6"/>
  <c r="N6342" i="6"/>
  <c r="N6343" i="6"/>
  <c r="N6344" i="6"/>
  <c r="N6345" i="6"/>
  <c r="N6346" i="6"/>
  <c r="N6347" i="6"/>
  <c r="N6348" i="6"/>
  <c r="N6349" i="6"/>
  <c r="N6350" i="6"/>
  <c r="N6351" i="6"/>
  <c r="N6352" i="6"/>
  <c r="N6353" i="6"/>
  <c r="N6354" i="6"/>
  <c r="N6355" i="6"/>
  <c r="N6356" i="6"/>
  <c r="N6357" i="6"/>
  <c r="N6358" i="6"/>
  <c r="N6359" i="6"/>
  <c r="N6360" i="6"/>
  <c r="N6361" i="6"/>
  <c r="N6362" i="6"/>
  <c r="N6363" i="6"/>
  <c r="N6364" i="6"/>
  <c r="N6365" i="6"/>
  <c r="N6366" i="6"/>
  <c r="N6367" i="6"/>
  <c r="N6368" i="6"/>
  <c r="N6369" i="6"/>
  <c r="N6370" i="6"/>
  <c r="N6371" i="6"/>
  <c r="N6372" i="6"/>
  <c r="N6373" i="6"/>
  <c r="N6374" i="6"/>
  <c r="N6375" i="6"/>
  <c r="N6376" i="6"/>
  <c r="N6377" i="6"/>
  <c r="N6378" i="6"/>
  <c r="N6379" i="6"/>
  <c r="N6380" i="6"/>
  <c r="N6381" i="6"/>
  <c r="N6382" i="6"/>
  <c r="N6383" i="6"/>
  <c r="N6384" i="6"/>
  <c r="N6385" i="6"/>
  <c r="N6386" i="6"/>
  <c r="N6387" i="6"/>
  <c r="N6388" i="6"/>
  <c r="N6389" i="6"/>
  <c r="N6390" i="6"/>
  <c r="N6391" i="6"/>
  <c r="N6392" i="6"/>
  <c r="N6393" i="6"/>
  <c r="N6394" i="6"/>
  <c r="N6395" i="6"/>
  <c r="N6396" i="6"/>
  <c r="N6397" i="6"/>
  <c r="N6398" i="6"/>
  <c r="N6399" i="6"/>
  <c r="N6400" i="6"/>
  <c r="N6401" i="6"/>
  <c r="N6402" i="6"/>
  <c r="N6403" i="6"/>
  <c r="N6404" i="6"/>
  <c r="N6405" i="6"/>
  <c r="N6406" i="6"/>
  <c r="N6407" i="6"/>
  <c r="N6408" i="6"/>
  <c r="N6409" i="6"/>
  <c r="N6410" i="6"/>
  <c r="N6411" i="6"/>
  <c r="N6412" i="6"/>
  <c r="N6413" i="6"/>
  <c r="N6414" i="6"/>
  <c r="N6415" i="6"/>
  <c r="N6416" i="6"/>
  <c r="N6417" i="6"/>
  <c r="N6418" i="6"/>
  <c r="N6419" i="6"/>
  <c r="N6420" i="6"/>
  <c r="N6421" i="6"/>
  <c r="N6422" i="6"/>
  <c r="N6423" i="6"/>
  <c r="N6424" i="6"/>
  <c r="N6425" i="6"/>
  <c r="N6426" i="6"/>
  <c r="N6427" i="6"/>
  <c r="N6428" i="6"/>
  <c r="N6429" i="6"/>
  <c r="N6430" i="6"/>
  <c r="N6431" i="6"/>
  <c r="N6432" i="6"/>
  <c r="N6433" i="6"/>
  <c r="N6434" i="6"/>
  <c r="N6435" i="6"/>
  <c r="N6436" i="6"/>
  <c r="N6437" i="6"/>
  <c r="N6438" i="6"/>
  <c r="N6439" i="6"/>
  <c r="N6440" i="6"/>
  <c r="N6441" i="6"/>
  <c r="N6442" i="6"/>
  <c r="N6443" i="6"/>
  <c r="N6444" i="6"/>
  <c r="N6445" i="6"/>
  <c r="N6446" i="6"/>
  <c r="N6447" i="6"/>
  <c r="N6448" i="6"/>
  <c r="N6449" i="6"/>
  <c r="N6450" i="6"/>
  <c r="N6451" i="6"/>
  <c r="N6452" i="6"/>
  <c r="N6453" i="6"/>
  <c r="N6454" i="6"/>
  <c r="N6455" i="6"/>
  <c r="N6456" i="6"/>
  <c r="N6457" i="6"/>
  <c r="N6458" i="6"/>
  <c r="N6459" i="6"/>
  <c r="N6460" i="6"/>
  <c r="N6461" i="6"/>
  <c r="N6462" i="6"/>
  <c r="N6463" i="6"/>
  <c r="N6464" i="6"/>
  <c r="N6465" i="6"/>
  <c r="N6466" i="6"/>
  <c r="N6467" i="6"/>
  <c r="N6468" i="6"/>
  <c r="N6469" i="6"/>
  <c r="N6470" i="6"/>
  <c r="N6471" i="6"/>
  <c r="N6472" i="6"/>
  <c r="N6473" i="6"/>
  <c r="N6474" i="6"/>
  <c r="N6475" i="6"/>
  <c r="N6476" i="6"/>
  <c r="N6477" i="6"/>
  <c r="N6478" i="6"/>
  <c r="N6479" i="6"/>
  <c r="N6480" i="6"/>
  <c r="N6481" i="6"/>
  <c r="N6482" i="6"/>
  <c r="N6483" i="6"/>
  <c r="N6484" i="6"/>
  <c r="N6485" i="6"/>
  <c r="N6486" i="6"/>
  <c r="N6487" i="6"/>
  <c r="N6488" i="6"/>
  <c r="N6489" i="6"/>
  <c r="N6490" i="6"/>
  <c r="N6491" i="6"/>
  <c r="N6492" i="6"/>
  <c r="N6493" i="6"/>
  <c r="N6494" i="6"/>
  <c r="N6495" i="6"/>
  <c r="N6496" i="6"/>
  <c r="N6497" i="6"/>
  <c r="N6498" i="6"/>
  <c r="N6499" i="6"/>
  <c r="N6500" i="6"/>
  <c r="N6501" i="6"/>
  <c r="N6502" i="6"/>
  <c r="N6503" i="6"/>
  <c r="N6504" i="6"/>
  <c r="N6505" i="6"/>
  <c r="N6506" i="6"/>
  <c r="N6507" i="6"/>
  <c r="N6508" i="6"/>
  <c r="N6509" i="6"/>
  <c r="N6510" i="6"/>
  <c r="N6511" i="6"/>
  <c r="N6512" i="6"/>
  <c r="N6513" i="6"/>
  <c r="N6514" i="6"/>
  <c r="N6515" i="6"/>
  <c r="N6516" i="6"/>
  <c r="N6517" i="6"/>
  <c r="N6518" i="6"/>
  <c r="N6519" i="6"/>
  <c r="N6520" i="6"/>
  <c r="N6521" i="6"/>
  <c r="N6522" i="6"/>
  <c r="N6523" i="6"/>
  <c r="N6524" i="6"/>
  <c r="N6525" i="6"/>
  <c r="N6526" i="6"/>
  <c r="N6527" i="6"/>
  <c r="N6528" i="6"/>
  <c r="N6529" i="6"/>
  <c r="N6530" i="6"/>
  <c r="N6531" i="6"/>
  <c r="N6532" i="6"/>
  <c r="N6533" i="6"/>
  <c r="N6534" i="6"/>
  <c r="N6535" i="6"/>
  <c r="N6536" i="6"/>
  <c r="N6537" i="6"/>
  <c r="N6538" i="6"/>
  <c r="N6539" i="6"/>
  <c r="N6540" i="6"/>
  <c r="N6541" i="6"/>
  <c r="N6542" i="6"/>
  <c r="N6543" i="6"/>
  <c r="N6544" i="6"/>
  <c r="N6545" i="6"/>
  <c r="N6546" i="6"/>
  <c r="N6547" i="6"/>
  <c r="N6548" i="6"/>
  <c r="N6549" i="6"/>
  <c r="N6550" i="6"/>
  <c r="N6551" i="6"/>
  <c r="N6552" i="6"/>
  <c r="N6553" i="6"/>
  <c r="N6554" i="6"/>
  <c r="N6555" i="6"/>
  <c r="N6556" i="6"/>
  <c r="N6557" i="6"/>
  <c r="N6558" i="6"/>
  <c r="N6559" i="6"/>
  <c r="N6560" i="6"/>
  <c r="N6561" i="6"/>
  <c r="N6562" i="6"/>
  <c r="N6563" i="6"/>
  <c r="N6564" i="6"/>
  <c r="N6565" i="6"/>
  <c r="N6566" i="6"/>
  <c r="N6567" i="6"/>
  <c r="N6568" i="6"/>
  <c r="N6569" i="6"/>
  <c r="N6570" i="6"/>
  <c r="N6571" i="6"/>
  <c r="N6572" i="6"/>
  <c r="N6573" i="6"/>
  <c r="N6574" i="6"/>
  <c r="N6575" i="6"/>
  <c r="N6576" i="6"/>
  <c r="N6577" i="6"/>
  <c r="N6578" i="6"/>
  <c r="N6579" i="6"/>
  <c r="N6580" i="6"/>
  <c r="N6581" i="6"/>
  <c r="N6582" i="6"/>
  <c r="N6583" i="6"/>
  <c r="N6584" i="6"/>
  <c r="N6585" i="6"/>
  <c r="N6586" i="6"/>
  <c r="N6587" i="6"/>
  <c r="N6588" i="6"/>
  <c r="N6589" i="6"/>
  <c r="N6590" i="6"/>
  <c r="N6591" i="6"/>
  <c r="N6592" i="6"/>
  <c r="N6593" i="6"/>
  <c r="N6594" i="6"/>
  <c r="N6595" i="6"/>
  <c r="N6596" i="6"/>
  <c r="N6597" i="6"/>
  <c r="N6598" i="6"/>
  <c r="N6599" i="6"/>
  <c r="N6600" i="6"/>
  <c r="N6601" i="6"/>
  <c r="N6602" i="6"/>
  <c r="N6603" i="6"/>
  <c r="N6604" i="6"/>
  <c r="N6605" i="6"/>
  <c r="N6606" i="6"/>
  <c r="N6607" i="6"/>
  <c r="N6608" i="6"/>
  <c r="N6609" i="6"/>
  <c r="N6610" i="6"/>
  <c r="N6611" i="6"/>
  <c r="N6612" i="6"/>
  <c r="N6613" i="6"/>
  <c r="N6614" i="6"/>
  <c r="N6615" i="6"/>
  <c r="N6616" i="6"/>
  <c r="N6617" i="6"/>
  <c r="N6618" i="6"/>
  <c r="N6619" i="6"/>
  <c r="N6620" i="6"/>
  <c r="N6621" i="6"/>
  <c r="N6622" i="6"/>
  <c r="N6623" i="6"/>
  <c r="N6624" i="6"/>
  <c r="N6625" i="6"/>
  <c r="N6626" i="6"/>
  <c r="N6627" i="6"/>
  <c r="N6628" i="6"/>
  <c r="N6629" i="6"/>
  <c r="N6630" i="6"/>
  <c r="N6631" i="6"/>
  <c r="N6632" i="6"/>
  <c r="N6633" i="6"/>
  <c r="N6634" i="6"/>
  <c r="N6635" i="6"/>
  <c r="N6636" i="6"/>
  <c r="N6637" i="6"/>
  <c r="N6638" i="6"/>
  <c r="N6639" i="6"/>
  <c r="N6640" i="6"/>
  <c r="N6641" i="6"/>
  <c r="N6642" i="6"/>
  <c r="N6643" i="6"/>
  <c r="N6644" i="6"/>
  <c r="N6645" i="6"/>
  <c r="N6646" i="6"/>
  <c r="N6647" i="6"/>
  <c r="N6648" i="6"/>
  <c r="N6649" i="6"/>
  <c r="N6650" i="6"/>
  <c r="N6651" i="6"/>
  <c r="N6652" i="6"/>
  <c r="N6653" i="6"/>
  <c r="N6654" i="6"/>
  <c r="N6655" i="6"/>
  <c r="N6656" i="6"/>
  <c r="N6657" i="6"/>
  <c r="N6658" i="6"/>
  <c r="N6659" i="6"/>
  <c r="N6660" i="6"/>
  <c r="N6661" i="6"/>
  <c r="N6662" i="6"/>
  <c r="N6663" i="6"/>
  <c r="N6664" i="6"/>
  <c r="N6665" i="6"/>
  <c r="N6666" i="6"/>
  <c r="N6667" i="6"/>
  <c r="N6668" i="6"/>
  <c r="N6669" i="6"/>
  <c r="N6670" i="6"/>
  <c r="N6671" i="6"/>
  <c r="N6672" i="6"/>
  <c r="N6673" i="6"/>
  <c r="N6674" i="6"/>
  <c r="N6675" i="6"/>
  <c r="N6676" i="6"/>
  <c r="N6677" i="6"/>
  <c r="N6678" i="6"/>
  <c r="N6679" i="6"/>
  <c r="N6680" i="6"/>
  <c r="N6681" i="6"/>
  <c r="N6682" i="6"/>
  <c r="N6683" i="6"/>
  <c r="N6684" i="6"/>
  <c r="N6685" i="6"/>
  <c r="N6686" i="6"/>
  <c r="N6687" i="6"/>
  <c r="N6688" i="6"/>
  <c r="N6689" i="6"/>
  <c r="N6690" i="6"/>
  <c r="N6691" i="6"/>
  <c r="N6692" i="6"/>
  <c r="N6693" i="6"/>
  <c r="N6694" i="6"/>
  <c r="N6695" i="6"/>
  <c r="N6696" i="6"/>
  <c r="N6697" i="6"/>
  <c r="N6698" i="6"/>
  <c r="N6699" i="6"/>
  <c r="N6700" i="6"/>
  <c r="N6701" i="6"/>
  <c r="N6702" i="6"/>
  <c r="N6703" i="6"/>
  <c r="N6704" i="6"/>
  <c r="N6705" i="6"/>
  <c r="N6706" i="6"/>
  <c r="N6707" i="6"/>
  <c r="N6708" i="6"/>
  <c r="N6709" i="6"/>
  <c r="N6710" i="6"/>
  <c r="N6711" i="6"/>
  <c r="N6712" i="6"/>
  <c r="N6713" i="6"/>
  <c r="N6714" i="6"/>
  <c r="N6715" i="6"/>
  <c r="N6716" i="6"/>
  <c r="N6717" i="6"/>
  <c r="N6718" i="6"/>
  <c r="N6719" i="6"/>
  <c r="N6720" i="6"/>
  <c r="N6721" i="6"/>
  <c r="N6722" i="6"/>
  <c r="N6723" i="6"/>
  <c r="N6724" i="6"/>
  <c r="N6725" i="6"/>
  <c r="N6726" i="6"/>
  <c r="N6727" i="6"/>
  <c r="N6728" i="6"/>
  <c r="N6729" i="6"/>
  <c r="N6730" i="6"/>
  <c r="N6731" i="6"/>
  <c r="N6732" i="6"/>
  <c r="N6733" i="6"/>
  <c r="N6734" i="6"/>
  <c r="N6735" i="6"/>
  <c r="N6736" i="6"/>
  <c r="N6737" i="6"/>
  <c r="N6738" i="6"/>
  <c r="N6739" i="6"/>
  <c r="N6740" i="6"/>
  <c r="N6741" i="6"/>
  <c r="N6742" i="6"/>
  <c r="N6743" i="6"/>
  <c r="N6744" i="6"/>
  <c r="N6745" i="6"/>
  <c r="N6746" i="6"/>
  <c r="N6747" i="6"/>
  <c r="N6748" i="6"/>
  <c r="N6749" i="6"/>
  <c r="N6750" i="6"/>
  <c r="N6751" i="6"/>
  <c r="N6752" i="6"/>
  <c r="N6753" i="6"/>
  <c r="N6754" i="6"/>
  <c r="N6755" i="6"/>
  <c r="N6756" i="6"/>
  <c r="N6757" i="6"/>
  <c r="N6758" i="6"/>
  <c r="N6759" i="6"/>
  <c r="N6760" i="6"/>
  <c r="N6761" i="6"/>
  <c r="N6762" i="6"/>
  <c r="N6763" i="6"/>
  <c r="N6764" i="6"/>
  <c r="N6765" i="6"/>
  <c r="N6766" i="6"/>
  <c r="N6767" i="6"/>
  <c r="N6768" i="6"/>
  <c r="N6769" i="6"/>
  <c r="N6770" i="6"/>
  <c r="N6771" i="6"/>
  <c r="N6772" i="6"/>
  <c r="N6773" i="6"/>
  <c r="N6774" i="6"/>
  <c r="N6775" i="6"/>
  <c r="N6776" i="6"/>
  <c r="N6777" i="6"/>
  <c r="N6778" i="6"/>
  <c r="N6779" i="6"/>
  <c r="N6780" i="6"/>
  <c r="N6781" i="6"/>
  <c r="N6782" i="6"/>
  <c r="N6783" i="6"/>
  <c r="N6784" i="6"/>
  <c r="N6785" i="6"/>
  <c r="N6786" i="6"/>
  <c r="N6787" i="6"/>
  <c r="N6788" i="6"/>
  <c r="N6789" i="6"/>
  <c r="N6790" i="6"/>
  <c r="N6791" i="6"/>
  <c r="N6792" i="6"/>
  <c r="N6793" i="6"/>
  <c r="N6794" i="6"/>
  <c r="N6795" i="6"/>
  <c r="N6796" i="6"/>
  <c r="N6797" i="6"/>
  <c r="N6798" i="6"/>
  <c r="N6799" i="6"/>
  <c r="N6800" i="6"/>
  <c r="N6801" i="6"/>
  <c r="N6802" i="6"/>
  <c r="N6803" i="6"/>
  <c r="N6804" i="6"/>
  <c r="N6805" i="6"/>
  <c r="N6806" i="6"/>
  <c r="N6807" i="6"/>
  <c r="N6808" i="6"/>
  <c r="N6809" i="6"/>
  <c r="N6810" i="6"/>
  <c r="N6811" i="6"/>
  <c r="N6812" i="6"/>
  <c r="N6813" i="6"/>
  <c r="N6814" i="6"/>
  <c r="N6815" i="6"/>
  <c r="N6816" i="6"/>
  <c r="N6817" i="6"/>
  <c r="N6818" i="6"/>
  <c r="N6819" i="6"/>
  <c r="N6820" i="6"/>
  <c r="N6821" i="6"/>
  <c r="N6822" i="6"/>
  <c r="N6823" i="6"/>
  <c r="N6824" i="6"/>
  <c r="N6825" i="6"/>
  <c r="N6826" i="6"/>
  <c r="N6827" i="6"/>
  <c r="N6828" i="6"/>
  <c r="N6829" i="6"/>
  <c r="N6830" i="6"/>
  <c r="N6831" i="6"/>
  <c r="N6832" i="6"/>
  <c r="N6833" i="6"/>
  <c r="N6834" i="6"/>
  <c r="N6835" i="6"/>
  <c r="N6836" i="6"/>
  <c r="N6837" i="6"/>
  <c r="N6838" i="6"/>
  <c r="N6839" i="6"/>
  <c r="N6840" i="6"/>
  <c r="N6841" i="6"/>
  <c r="N6842" i="6"/>
  <c r="N6843" i="6"/>
  <c r="N6844" i="6"/>
  <c r="N6845" i="6"/>
  <c r="N6846" i="6"/>
  <c r="N6847" i="6"/>
  <c r="N6848" i="6"/>
  <c r="N6849" i="6"/>
  <c r="N6850" i="6"/>
  <c r="N6851" i="6"/>
  <c r="N6852" i="6"/>
  <c r="N6853" i="6"/>
  <c r="N6854" i="6"/>
  <c r="N6855" i="6"/>
  <c r="N6856" i="6"/>
  <c r="N6857" i="6"/>
  <c r="N6858" i="6"/>
  <c r="N6859" i="6"/>
  <c r="N6860" i="6"/>
  <c r="N6861" i="6"/>
  <c r="N6862" i="6"/>
  <c r="N6863" i="6"/>
  <c r="N6864" i="6"/>
  <c r="N6865" i="6"/>
  <c r="N6866" i="6"/>
  <c r="N6867" i="6"/>
  <c r="N6868" i="6"/>
  <c r="N6869" i="6"/>
  <c r="N6870" i="6"/>
  <c r="N6871" i="6"/>
  <c r="N6872" i="6"/>
  <c r="N6873" i="6"/>
  <c r="N6874" i="6"/>
  <c r="N6875" i="6"/>
  <c r="N6876" i="6"/>
  <c r="N6877" i="6"/>
  <c r="N6878" i="6"/>
  <c r="N6879" i="6"/>
  <c r="N6880" i="6"/>
  <c r="N6881" i="6"/>
  <c r="N6882" i="6"/>
  <c r="N6883" i="6"/>
  <c r="N6884" i="6"/>
  <c r="N6885" i="6"/>
  <c r="N6886" i="6"/>
  <c r="N6887" i="6"/>
  <c r="N6888" i="6"/>
  <c r="N6889" i="6"/>
  <c r="N6890" i="6"/>
  <c r="N6891" i="6"/>
  <c r="N6892" i="6"/>
  <c r="N6893" i="6"/>
  <c r="N6894" i="6"/>
  <c r="N6895" i="6"/>
  <c r="N6896" i="6"/>
  <c r="N6897" i="6"/>
  <c r="N6898" i="6"/>
  <c r="N6899" i="6"/>
  <c r="N6900" i="6"/>
  <c r="N6901" i="6"/>
  <c r="N6902" i="6"/>
  <c r="N6903" i="6"/>
  <c r="N6904" i="6"/>
  <c r="N6905" i="6"/>
  <c r="N6906" i="6"/>
  <c r="N6907" i="6"/>
  <c r="N6908" i="6"/>
  <c r="N6909" i="6"/>
  <c r="N6910" i="6"/>
  <c r="N6911" i="6"/>
  <c r="N6912" i="6"/>
  <c r="N6913" i="6"/>
  <c r="N6914" i="6"/>
  <c r="N6915" i="6"/>
  <c r="N6916" i="6"/>
  <c r="N6917" i="6"/>
  <c r="N6918" i="6"/>
  <c r="N6919" i="6"/>
  <c r="N6920" i="6"/>
  <c r="N6921" i="6"/>
  <c r="N6922" i="6"/>
  <c r="N6923" i="6"/>
  <c r="N6924" i="6"/>
  <c r="N6925" i="6"/>
  <c r="N6926" i="6"/>
  <c r="N6927" i="6"/>
  <c r="N6928" i="6"/>
  <c r="N6929" i="6"/>
  <c r="N6930" i="6"/>
  <c r="N6931" i="6"/>
  <c r="N6932" i="6"/>
  <c r="N6933" i="6"/>
  <c r="N6934" i="6"/>
  <c r="N6935" i="6"/>
  <c r="N6936" i="6"/>
  <c r="N6937" i="6"/>
  <c r="N6938" i="6"/>
  <c r="N6939" i="6"/>
  <c r="N6940" i="6"/>
  <c r="N6941" i="6"/>
  <c r="N6942" i="6"/>
  <c r="N6943" i="6"/>
  <c r="N6944" i="6"/>
  <c r="N6945" i="6"/>
  <c r="N6946" i="6"/>
  <c r="N6947" i="6"/>
  <c r="N6948" i="6"/>
  <c r="N6949" i="6"/>
  <c r="N6950" i="6"/>
  <c r="N6951" i="6"/>
  <c r="N6952" i="6"/>
  <c r="N6953" i="6"/>
  <c r="N6954" i="6"/>
  <c r="N6955" i="6"/>
  <c r="N6956" i="6"/>
  <c r="N6957" i="6"/>
  <c r="N6958" i="6"/>
  <c r="N6959" i="6"/>
  <c r="N6960" i="6"/>
  <c r="N6961" i="6"/>
  <c r="N6962" i="6"/>
  <c r="N6963" i="6"/>
  <c r="N6964" i="6"/>
  <c r="N6965" i="6"/>
  <c r="N6966" i="6"/>
  <c r="N6967" i="6"/>
  <c r="N6968" i="6"/>
  <c r="N6969" i="6"/>
  <c r="N6970" i="6"/>
  <c r="N6971" i="6"/>
  <c r="N6972" i="6"/>
  <c r="N6973" i="6"/>
  <c r="N6974" i="6"/>
  <c r="N6975" i="6"/>
  <c r="N6976" i="6"/>
  <c r="N6977" i="6"/>
  <c r="N6978" i="6"/>
  <c r="N6979" i="6"/>
  <c r="N6980" i="6"/>
  <c r="N6981" i="6"/>
  <c r="N6982" i="6"/>
  <c r="N6983" i="6"/>
  <c r="N6984" i="6"/>
  <c r="N6985" i="6"/>
  <c r="N6986" i="6"/>
  <c r="N6987" i="6"/>
  <c r="N6988" i="6"/>
  <c r="N6989" i="6"/>
  <c r="N6990" i="6"/>
  <c r="N6991" i="6"/>
  <c r="N6992" i="6"/>
  <c r="N6993" i="6"/>
  <c r="N6994" i="6"/>
  <c r="N6995" i="6"/>
  <c r="N6996" i="6"/>
  <c r="N6997" i="6"/>
  <c r="N6998" i="6"/>
  <c r="N6999" i="6"/>
  <c r="N7000" i="6"/>
  <c r="N7001" i="6"/>
  <c r="N7002" i="6"/>
  <c r="N7003" i="6"/>
  <c r="N7004" i="6"/>
  <c r="N7005" i="6"/>
  <c r="N7006" i="6"/>
  <c r="N7007" i="6"/>
  <c r="N7008" i="6"/>
  <c r="N7009" i="6"/>
  <c r="N7010" i="6"/>
  <c r="N7011" i="6"/>
  <c r="N7012" i="6"/>
  <c r="N7013" i="6"/>
  <c r="N7014" i="6"/>
  <c r="N7015" i="6"/>
  <c r="N7016" i="6"/>
  <c r="N7017" i="6"/>
  <c r="N7018" i="6"/>
  <c r="N7019" i="6"/>
  <c r="N7020" i="6"/>
  <c r="N7021" i="6"/>
  <c r="N7022" i="6"/>
  <c r="N7023" i="6"/>
  <c r="N7024" i="6"/>
  <c r="N7025" i="6"/>
  <c r="N7026" i="6"/>
  <c r="N7027" i="6"/>
  <c r="N7028" i="6"/>
  <c r="N7029" i="6"/>
  <c r="N7030" i="6"/>
  <c r="N7031" i="6"/>
  <c r="N7032" i="6"/>
  <c r="N7033" i="6"/>
  <c r="N7034" i="6"/>
  <c r="N7035" i="6"/>
  <c r="N7036" i="6"/>
  <c r="N7037" i="6"/>
  <c r="N7038" i="6"/>
  <c r="N7039" i="6"/>
  <c r="N7040" i="6"/>
  <c r="N7041" i="6"/>
  <c r="N7042" i="6"/>
  <c r="N7043" i="6"/>
  <c r="N7044" i="6"/>
  <c r="N7045" i="6"/>
  <c r="N7046" i="6"/>
  <c r="N7047" i="6"/>
  <c r="N7048" i="6"/>
  <c r="N7049" i="6"/>
  <c r="N7050" i="6"/>
  <c r="N7051" i="6"/>
  <c r="N7052" i="6"/>
  <c r="N7053" i="6"/>
  <c r="N7054" i="6"/>
  <c r="N7055" i="6"/>
  <c r="N7056" i="6"/>
  <c r="N7057" i="6"/>
  <c r="N7058" i="6"/>
  <c r="N7059" i="6"/>
  <c r="N7060" i="6"/>
  <c r="N7061" i="6"/>
  <c r="N7062" i="6"/>
  <c r="N7063" i="6"/>
  <c r="N7064" i="6"/>
  <c r="N7065" i="6"/>
  <c r="N7066" i="6"/>
  <c r="N7067" i="6"/>
  <c r="N7068" i="6"/>
  <c r="N7069" i="6"/>
  <c r="N7070" i="6"/>
  <c r="N7071" i="6"/>
  <c r="N7072" i="6"/>
  <c r="N7073" i="6"/>
  <c r="N7074" i="6"/>
  <c r="N7075" i="6"/>
  <c r="N7076" i="6"/>
  <c r="N7077" i="6"/>
  <c r="N7078" i="6"/>
  <c r="N7079" i="6"/>
  <c r="N7080" i="6"/>
  <c r="N7081" i="6"/>
  <c r="N7082" i="6"/>
  <c r="N7083" i="6"/>
  <c r="N7084" i="6"/>
  <c r="N7085" i="6"/>
  <c r="N7086" i="6"/>
  <c r="N7087" i="6"/>
  <c r="N7088" i="6"/>
  <c r="N7089" i="6"/>
  <c r="N7090" i="6"/>
  <c r="N7091" i="6"/>
  <c r="N7092" i="6"/>
  <c r="N7093" i="6"/>
  <c r="N7094" i="6"/>
  <c r="N7095" i="6"/>
  <c r="N7096" i="6"/>
  <c r="N7097" i="6"/>
  <c r="N7098" i="6"/>
  <c r="N7099" i="6"/>
  <c r="N7100" i="6"/>
  <c r="N7101" i="6"/>
  <c r="N7102" i="6"/>
  <c r="N7103" i="6"/>
  <c r="N7104" i="6"/>
  <c r="N7105" i="6"/>
  <c r="N7106" i="6"/>
  <c r="N7107" i="6"/>
  <c r="N7108" i="6"/>
  <c r="N7109" i="6"/>
  <c r="N7110" i="6"/>
  <c r="N7111" i="6"/>
  <c r="N7112" i="6"/>
  <c r="N7113" i="6"/>
  <c r="N7114" i="6"/>
  <c r="N7115" i="6"/>
  <c r="N7116" i="6"/>
  <c r="N7117" i="6"/>
  <c r="N7118" i="6"/>
  <c r="N7119" i="6"/>
  <c r="N7120" i="6"/>
  <c r="N7121" i="6"/>
  <c r="N7122" i="6"/>
  <c r="N7123" i="6"/>
  <c r="N7124" i="6"/>
  <c r="N7125" i="6"/>
  <c r="N7126" i="6"/>
  <c r="N7127" i="6"/>
  <c r="N7128" i="6"/>
  <c r="N7129" i="6"/>
  <c r="N7130" i="6"/>
  <c r="N7131" i="6"/>
  <c r="N7132" i="6"/>
  <c r="N7133" i="6"/>
  <c r="N7134" i="6"/>
  <c r="N7135" i="6"/>
  <c r="N7136" i="6"/>
  <c r="N7137" i="6"/>
  <c r="N7138" i="6"/>
  <c r="N7139" i="6"/>
  <c r="N7140" i="6"/>
  <c r="N7141" i="6"/>
  <c r="N7142" i="6"/>
  <c r="N7143" i="6"/>
  <c r="N7144" i="6"/>
  <c r="N7145" i="6"/>
  <c r="N7146" i="6"/>
  <c r="N7147" i="6"/>
  <c r="N7148" i="6"/>
  <c r="N7149" i="6"/>
  <c r="N7150" i="6"/>
  <c r="N7151" i="6"/>
  <c r="N7152" i="6"/>
  <c r="N7153" i="6"/>
  <c r="N7154" i="6"/>
  <c r="N7155" i="6"/>
  <c r="N7156" i="6"/>
  <c r="N7157" i="6"/>
  <c r="N7158" i="6"/>
  <c r="N7159" i="6"/>
  <c r="N7160" i="6"/>
  <c r="N7161" i="6"/>
  <c r="N7162" i="6"/>
  <c r="N7163" i="6"/>
  <c r="N7164" i="6"/>
  <c r="N7165" i="6"/>
  <c r="N7166" i="6"/>
  <c r="N7167" i="6"/>
  <c r="N7168" i="6"/>
  <c r="N7169" i="6"/>
  <c r="N7170" i="6"/>
  <c r="N7171" i="6"/>
  <c r="N7172" i="6"/>
  <c r="N7173" i="6"/>
  <c r="N7174" i="6"/>
  <c r="N7175" i="6"/>
  <c r="N7176" i="6"/>
  <c r="N7177" i="6"/>
  <c r="N7178" i="6"/>
  <c r="N7179" i="6"/>
  <c r="N7180" i="6"/>
  <c r="N7181" i="6"/>
  <c r="N7182" i="6"/>
  <c r="N7183" i="6"/>
  <c r="N7184" i="6"/>
  <c r="N7185" i="6"/>
  <c r="N7186" i="6"/>
  <c r="N7187" i="6"/>
  <c r="N7188" i="6"/>
  <c r="N7189" i="6"/>
  <c r="N7190" i="6"/>
  <c r="N7191" i="6"/>
  <c r="N7192" i="6"/>
  <c r="N7193" i="6"/>
  <c r="N7194" i="6"/>
  <c r="N7195" i="6"/>
  <c r="N7196" i="6"/>
  <c r="N7197" i="6"/>
  <c r="N7198" i="6"/>
  <c r="N7199" i="6"/>
  <c r="N7200" i="6"/>
  <c r="N7201" i="6"/>
  <c r="N7202" i="6"/>
  <c r="N7203" i="6"/>
  <c r="N7204" i="6"/>
  <c r="N7205" i="6"/>
  <c r="N7206" i="6"/>
  <c r="N7207" i="6"/>
  <c r="N7208" i="6"/>
  <c r="N7209" i="6"/>
  <c r="N7210" i="6"/>
  <c r="N7211" i="6"/>
  <c r="N7212" i="6"/>
  <c r="N7213" i="6"/>
  <c r="N7214" i="6"/>
  <c r="N7215" i="6"/>
  <c r="N7216" i="6"/>
  <c r="N7217" i="6"/>
  <c r="N7218" i="6"/>
  <c r="N7219" i="6"/>
  <c r="N7220" i="6"/>
  <c r="N7221" i="6"/>
  <c r="N7222" i="6"/>
  <c r="N7223" i="6"/>
  <c r="N7224" i="6"/>
  <c r="N7225" i="6"/>
  <c r="N7226" i="6"/>
  <c r="N7227" i="6"/>
  <c r="N7228" i="6"/>
  <c r="N7229" i="6"/>
  <c r="N7230" i="6"/>
  <c r="N7231" i="6"/>
  <c r="N7232" i="6"/>
  <c r="N7233" i="6"/>
  <c r="N7234" i="6"/>
  <c r="N7235" i="6"/>
  <c r="N7236" i="6"/>
  <c r="N7237" i="6"/>
  <c r="N7238" i="6"/>
  <c r="N7239" i="6"/>
  <c r="N7240" i="6"/>
  <c r="N7241" i="6"/>
  <c r="N7242" i="6"/>
  <c r="N7243" i="6"/>
  <c r="N7244" i="6"/>
  <c r="N7245" i="6"/>
  <c r="N7246" i="6"/>
  <c r="N7247" i="6"/>
  <c r="N7248" i="6"/>
  <c r="N7249" i="6"/>
  <c r="N7250" i="6"/>
  <c r="N7251" i="6"/>
  <c r="N7252" i="6"/>
  <c r="N7253" i="6"/>
  <c r="N7254" i="6"/>
  <c r="N7255" i="6"/>
  <c r="N7256" i="6"/>
  <c r="N7257" i="6"/>
  <c r="N7258" i="6"/>
  <c r="N7259" i="6"/>
  <c r="N7260" i="6"/>
  <c r="N7261" i="6"/>
  <c r="N7262" i="6"/>
  <c r="N7263" i="6"/>
  <c r="N7264" i="6"/>
  <c r="N7265" i="6"/>
  <c r="N7266" i="6"/>
  <c r="N7267" i="6"/>
  <c r="N7268" i="6"/>
  <c r="N7269" i="6"/>
  <c r="N7270" i="6"/>
  <c r="N7271" i="6"/>
  <c r="N7272" i="6"/>
  <c r="N7273" i="6"/>
  <c r="N7274" i="6"/>
  <c r="N7275" i="6"/>
  <c r="N7276" i="6"/>
  <c r="N7277" i="6"/>
  <c r="N7278" i="6"/>
  <c r="N7279" i="6"/>
  <c r="N7280" i="6"/>
  <c r="N7281" i="6"/>
  <c r="N7282" i="6"/>
  <c r="N7283" i="6"/>
  <c r="N7284" i="6"/>
  <c r="N7285" i="6"/>
  <c r="N7286" i="6"/>
  <c r="N7287" i="6"/>
  <c r="N7288" i="6"/>
  <c r="N7289" i="6"/>
  <c r="N7290" i="6"/>
  <c r="N7291" i="6"/>
  <c r="N7292" i="6"/>
  <c r="N7293" i="6"/>
  <c r="N7294" i="6"/>
  <c r="N7295" i="6"/>
  <c r="N7296" i="6"/>
  <c r="N7297" i="6"/>
  <c r="N7298" i="6"/>
  <c r="N7299" i="6"/>
  <c r="N7300" i="6"/>
  <c r="N7301" i="6"/>
  <c r="N7302" i="6"/>
  <c r="N7303" i="6"/>
  <c r="N7304" i="6"/>
  <c r="N7305" i="6"/>
  <c r="N7306" i="6"/>
  <c r="N7307" i="6"/>
  <c r="N7308" i="6"/>
  <c r="N7309" i="6"/>
  <c r="N7310" i="6"/>
  <c r="N7311" i="6"/>
  <c r="N7312" i="6"/>
  <c r="N7313" i="6"/>
  <c r="N7314" i="6"/>
  <c r="N7315" i="6"/>
  <c r="N7316" i="6"/>
  <c r="N7317" i="6"/>
  <c r="N7318" i="6"/>
  <c r="N7319" i="6"/>
  <c r="N7320" i="6"/>
  <c r="N7321" i="6"/>
  <c r="N7322" i="6"/>
  <c r="N7323" i="6"/>
  <c r="N7324" i="6"/>
  <c r="N7325" i="6"/>
  <c r="N7326" i="6"/>
  <c r="N7327" i="6"/>
  <c r="N7328" i="6"/>
  <c r="N7329" i="6"/>
  <c r="N7330" i="6"/>
  <c r="N7331" i="6"/>
  <c r="N7332" i="6"/>
  <c r="N7333" i="6"/>
  <c r="N7334" i="6"/>
  <c r="N7335" i="6"/>
  <c r="N7336" i="6"/>
  <c r="N7337" i="6"/>
  <c r="N7338" i="6"/>
  <c r="N7339" i="6"/>
  <c r="N7340" i="6"/>
  <c r="N7341" i="6"/>
  <c r="N7342" i="6"/>
  <c r="N7343" i="6"/>
  <c r="N7344" i="6"/>
  <c r="N7345" i="6"/>
  <c r="N7346" i="6"/>
  <c r="N7347" i="6"/>
  <c r="N7348" i="6"/>
  <c r="N7349" i="6"/>
  <c r="N7350" i="6"/>
  <c r="N7351" i="6"/>
  <c r="N7352" i="6"/>
  <c r="N7353" i="6"/>
  <c r="N7354" i="6"/>
  <c r="N7355" i="6"/>
  <c r="N7356" i="6"/>
  <c r="N7357" i="6"/>
  <c r="N7358" i="6"/>
  <c r="N7359" i="6"/>
  <c r="N7360" i="6"/>
  <c r="N7361" i="6"/>
  <c r="N7362" i="6"/>
  <c r="N7363" i="6"/>
  <c r="N7364" i="6"/>
  <c r="N7365" i="6"/>
  <c r="N7366" i="6"/>
  <c r="N7367" i="6"/>
  <c r="N7368" i="6"/>
  <c r="N7369" i="6"/>
  <c r="N7370" i="6"/>
  <c r="N7371" i="6"/>
  <c r="N7372" i="6"/>
  <c r="N7373" i="6"/>
  <c r="N7374" i="6"/>
  <c r="N7375" i="6"/>
  <c r="N7376" i="6"/>
  <c r="N7377" i="6"/>
  <c r="N7378" i="6"/>
  <c r="N7379" i="6"/>
  <c r="N7380" i="6"/>
  <c r="N7381" i="6"/>
  <c r="N7382" i="6"/>
  <c r="N7383" i="6"/>
  <c r="N7384" i="6"/>
  <c r="N7385" i="6"/>
  <c r="N7386" i="6"/>
  <c r="N7387" i="6"/>
  <c r="N7388" i="6"/>
  <c r="N7389" i="6"/>
  <c r="N7390" i="6"/>
  <c r="N7391" i="6"/>
  <c r="N7392" i="6"/>
  <c r="N7393" i="6"/>
  <c r="N7394" i="6"/>
  <c r="N7395" i="6"/>
  <c r="N7396" i="6"/>
  <c r="N7397" i="6"/>
  <c r="N7398" i="6"/>
  <c r="N7399" i="6"/>
  <c r="N7400" i="6"/>
  <c r="N7401" i="6"/>
  <c r="N7402" i="6"/>
  <c r="N7403" i="6"/>
  <c r="N7404" i="6"/>
  <c r="N7405" i="6"/>
  <c r="N7406" i="6"/>
  <c r="N7407" i="6"/>
  <c r="N7408" i="6"/>
  <c r="N7409" i="6"/>
  <c r="N7410" i="6"/>
  <c r="N7411" i="6"/>
  <c r="N7412" i="6"/>
  <c r="N7413" i="6"/>
  <c r="N7414" i="6"/>
  <c r="N7415" i="6"/>
  <c r="N7416" i="6"/>
  <c r="N7417" i="6"/>
  <c r="N7418" i="6"/>
  <c r="N7419" i="6"/>
  <c r="N7420" i="6"/>
  <c r="N7421" i="6"/>
  <c r="N7422" i="6"/>
  <c r="N7423" i="6"/>
  <c r="N7424" i="6"/>
  <c r="N7425" i="6"/>
  <c r="N7426" i="6"/>
  <c r="N7427" i="6"/>
  <c r="N7428" i="6"/>
  <c r="N7429" i="6"/>
  <c r="N7430" i="6"/>
  <c r="N7431" i="6"/>
  <c r="N7432" i="6"/>
  <c r="N7433" i="6"/>
  <c r="N7434" i="6"/>
  <c r="N7435" i="6"/>
  <c r="N7436" i="6"/>
  <c r="N7437" i="6"/>
  <c r="N7438" i="6"/>
  <c r="N7439" i="6"/>
  <c r="N7440" i="6"/>
  <c r="N7441" i="6"/>
  <c r="N7442" i="6"/>
  <c r="N7443" i="6"/>
  <c r="N7444" i="6"/>
  <c r="N7445" i="6"/>
  <c r="N7446" i="6"/>
  <c r="N7447" i="6"/>
  <c r="N7448" i="6"/>
  <c r="N7449" i="6"/>
  <c r="N7450" i="6"/>
  <c r="N7451" i="6"/>
  <c r="N7452" i="6"/>
  <c r="N7453" i="6"/>
  <c r="N7454" i="6"/>
  <c r="N7455" i="6"/>
  <c r="N7456" i="6"/>
  <c r="N7457" i="6"/>
  <c r="N7458" i="6"/>
  <c r="N7459" i="6"/>
  <c r="N7460" i="6"/>
  <c r="N7461" i="6"/>
  <c r="N7462" i="6"/>
  <c r="N7463" i="6"/>
  <c r="N7464" i="6"/>
  <c r="N7465" i="6"/>
  <c r="N7466" i="6"/>
  <c r="N7467" i="6"/>
  <c r="N7468" i="6"/>
  <c r="N7469" i="6"/>
  <c r="N7470" i="6"/>
  <c r="N7471" i="6"/>
  <c r="N7472" i="6"/>
  <c r="N7473" i="6"/>
  <c r="N7474" i="6"/>
  <c r="N7475" i="6"/>
  <c r="N7476" i="6"/>
  <c r="N7477" i="6"/>
  <c r="N7478" i="6"/>
  <c r="N7479" i="6"/>
  <c r="N7480" i="6"/>
  <c r="N7481" i="6"/>
  <c r="N7482" i="6"/>
  <c r="N7483" i="6"/>
  <c r="N7484" i="6"/>
  <c r="N7485" i="6"/>
  <c r="N7486" i="6"/>
  <c r="N7487" i="6"/>
  <c r="N7488" i="6"/>
  <c r="N7489" i="6"/>
  <c r="N7490" i="6"/>
  <c r="N7491" i="6"/>
  <c r="N7492" i="6"/>
  <c r="N7493" i="6"/>
  <c r="N7494" i="6"/>
  <c r="N7495" i="6"/>
  <c r="N7496" i="6"/>
  <c r="N7497" i="6"/>
  <c r="N7498" i="6"/>
  <c r="N7499" i="6"/>
  <c r="N7500" i="6"/>
  <c r="N7501" i="6"/>
  <c r="N7502" i="6"/>
  <c r="N7503" i="6"/>
  <c r="N7504" i="6"/>
  <c r="N7505" i="6"/>
  <c r="N7506" i="6"/>
  <c r="N7507" i="6"/>
  <c r="N7508" i="6"/>
  <c r="N7509" i="6"/>
  <c r="N7510" i="6"/>
  <c r="N7511" i="6"/>
  <c r="N7512" i="6"/>
  <c r="N7513" i="6"/>
  <c r="N7514" i="6"/>
  <c r="N7515" i="6"/>
  <c r="N7516" i="6"/>
  <c r="N7517" i="6"/>
  <c r="N7518" i="6"/>
  <c r="N7519" i="6"/>
  <c r="N7520" i="6"/>
  <c r="N7521" i="6"/>
  <c r="N7522" i="6"/>
  <c r="N7523" i="6"/>
  <c r="N7524" i="6"/>
  <c r="N7525" i="6"/>
  <c r="N7526" i="6"/>
  <c r="N7527" i="6"/>
  <c r="N7528" i="6"/>
  <c r="N7529" i="6"/>
  <c r="N7530" i="6"/>
  <c r="N7531" i="6"/>
  <c r="N7532" i="6"/>
  <c r="N7533" i="6"/>
  <c r="N7534" i="6"/>
  <c r="N7535" i="6"/>
  <c r="N7536" i="6"/>
  <c r="N7537" i="6"/>
  <c r="N7538" i="6"/>
  <c r="N7539" i="6"/>
  <c r="N7540" i="6"/>
  <c r="N7541" i="6"/>
  <c r="N7542" i="6"/>
  <c r="N7543" i="6"/>
  <c r="N7544" i="6"/>
  <c r="N7545" i="6"/>
  <c r="N7546" i="6"/>
  <c r="N7547" i="6"/>
  <c r="N7548" i="6"/>
  <c r="N7549" i="6"/>
  <c r="N7550" i="6"/>
  <c r="N7551" i="6"/>
  <c r="N7552" i="6"/>
  <c r="N7553" i="6"/>
  <c r="N7554" i="6"/>
  <c r="N7555" i="6"/>
  <c r="N7556" i="6"/>
  <c r="N7557" i="6"/>
  <c r="N7558" i="6"/>
  <c r="N7559" i="6"/>
  <c r="N7560" i="6"/>
  <c r="N7561" i="6"/>
  <c r="N7562" i="6"/>
  <c r="N7563" i="6"/>
  <c r="N7564" i="6"/>
  <c r="N7565" i="6"/>
  <c r="N7566" i="6"/>
  <c r="N7567" i="6"/>
  <c r="N7568" i="6"/>
  <c r="N7569" i="6"/>
  <c r="N7570" i="6"/>
  <c r="N7571" i="6"/>
  <c r="N7572" i="6"/>
  <c r="N7573" i="6"/>
  <c r="N7574" i="6"/>
  <c r="N7575" i="6"/>
  <c r="N7576" i="6"/>
  <c r="N7577" i="6"/>
  <c r="N7578" i="6"/>
  <c r="N7579" i="6"/>
  <c r="N7580" i="6"/>
  <c r="N7581" i="6"/>
  <c r="N7582" i="6"/>
  <c r="N7583" i="6"/>
  <c r="N7584" i="6"/>
  <c r="N7585" i="6"/>
  <c r="N7586" i="6"/>
  <c r="N7587" i="6"/>
  <c r="N7588" i="6"/>
  <c r="N7589" i="6"/>
  <c r="N7590" i="6"/>
  <c r="N7591" i="6"/>
  <c r="N7592" i="6"/>
  <c r="N7593" i="6"/>
  <c r="N7594" i="6"/>
  <c r="N7595" i="6"/>
  <c r="N7596" i="6"/>
  <c r="N7597" i="6"/>
  <c r="N7598" i="6"/>
  <c r="N7599" i="6"/>
  <c r="N7600" i="6"/>
  <c r="N7601" i="6"/>
  <c r="N7602" i="6"/>
  <c r="N7603" i="6"/>
  <c r="N7604" i="6"/>
  <c r="N7605" i="6"/>
  <c r="N7606" i="6"/>
  <c r="N7607" i="6"/>
  <c r="N7608" i="6"/>
  <c r="N7609" i="6"/>
  <c r="N7610" i="6"/>
  <c r="N7611" i="6"/>
  <c r="N7612" i="6"/>
  <c r="N7613" i="6"/>
  <c r="N7614" i="6"/>
  <c r="N7615" i="6"/>
  <c r="N7616" i="6"/>
  <c r="N7617" i="6"/>
  <c r="N7618" i="6"/>
  <c r="N7619" i="6"/>
  <c r="N7620" i="6"/>
  <c r="N7621" i="6"/>
  <c r="N7622" i="6"/>
  <c r="N7623" i="6"/>
  <c r="N7624" i="6"/>
  <c r="N7625" i="6"/>
  <c r="N7626" i="6"/>
  <c r="N7627" i="6"/>
  <c r="N7628" i="6"/>
  <c r="N7629" i="6"/>
  <c r="N7630" i="6"/>
  <c r="N7631" i="6"/>
  <c r="N7632" i="6"/>
  <c r="N7633" i="6"/>
  <c r="N7634" i="6"/>
  <c r="N7635" i="6"/>
  <c r="N7636" i="6"/>
  <c r="N7637" i="6"/>
  <c r="N7638" i="6"/>
  <c r="N7639" i="6"/>
  <c r="N7640" i="6"/>
  <c r="N7641" i="6"/>
  <c r="N7642" i="6"/>
  <c r="N7643" i="6"/>
  <c r="N7644" i="6"/>
  <c r="N7645" i="6"/>
  <c r="N7646" i="6"/>
  <c r="N7647" i="6"/>
  <c r="N7648" i="6"/>
  <c r="N7649" i="6"/>
  <c r="N7650" i="6"/>
  <c r="N7651" i="6"/>
  <c r="N7652" i="6"/>
  <c r="N7653" i="6"/>
  <c r="N7654" i="6"/>
  <c r="N7655" i="6"/>
  <c r="N7656" i="6"/>
  <c r="N7657" i="6"/>
  <c r="N7658" i="6"/>
  <c r="N7659" i="6"/>
  <c r="N7660" i="6"/>
  <c r="N7661" i="6"/>
  <c r="N7662" i="6"/>
  <c r="N7663" i="6"/>
  <c r="N7664" i="6"/>
  <c r="N7665" i="6"/>
  <c r="N7666" i="6"/>
  <c r="N7667" i="6"/>
  <c r="N7668" i="6"/>
  <c r="N7669" i="6"/>
  <c r="N7670" i="6"/>
  <c r="N7671" i="6"/>
  <c r="N7672" i="6"/>
  <c r="N7673" i="6"/>
  <c r="N7674" i="6"/>
  <c r="N7675" i="6"/>
  <c r="N7676" i="6"/>
  <c r="N7677" i="6"/>
  <c r="N7678" i="6"/>
  <c r="N7679" i="6"/>
  <c r="N7680" i="6"/>
  <c r="N7681" i="6"/>
  <c r="N7682" i="6"/>
  <c r="N7683" i="6"/>
  <c r="N7684" i="6"/>
  <c r="N7685" i="6"/>
  <c r="N7686" i="6"/>
  <c r="N7687" i="6"/>
  <c r="N7688" i="6"/>
  <c r="N7689" i="6"/>
  <c r="N7690" i="6"/>
  <c r="N7691" i="6"/>
  <c r="N7692" i="6"/>
  <c r="N7693" i="6"/>
  <c r="N7694" i="6"/>
  <c r="N7695" i="6"/>
  <c r="N7696" i="6"/>
  <c r="N7697" i="6"/>
  <c r="N7698" i="6"/>
  <c r="N7699" i="6"/>
  <c r="N7700" i="6"/>
  <c r="N7701" i="6"/>
  <c r="N7702" i="6"/>
  <c r="N7703" i="6"/>
  <c r="N7704" i="6"/>
  <c r="N7705" i="6"/>
  <c r="N7706" i="6"/>
  <c r="N7707" i="6"/>
  <c r="N7708" i="6"/>
  <c r="N7709" i="6"/>
  <c r="N7710" i="6"/>
  <c r="N7711" i="6"/>
  <c r="N7712" i="6"/>
  <c r="N7713" i="6"/>
  <c r="N7714" i="6"/>
  <c r="N7715" i="6"/>
  <c r="N7716" i="6"/>
  <c r="N7717" i="6"/>
  <c r="N7718" i="6"/>
  <c r="N7719" i="6"/>
  <c r="N7720" i="6"/>
  <c r="N7721" i="6"/>
  <c r="N7722" i="6"/>
  <c r="N7723" i="6"/>
  <c r="N7724" i="6"/>
  <c r="N7725" i="6"/>
  <c r="N7726" i="6"/>
  <c r="N7727" i="6"/>
  <c r="N7728" i="6"/>
  <c r="N7729" i="6"/>
  <c r="N7730" i="6"/>
  <c r="N7731" i="6"/>
  <c r="N7732" i="6"/>
  <c r="N7733" i="6"/>
  <c r="N7734" i="6"/>
  <c r="N7735" i="6"/>
  <c r="N7736" i="6"/>
  <c r="N7737" i="6"/>
  <c r="N7738" i="6"/>
  <c r="N7739" i="6"/>
  <c r="N7740" i="6"/>
  <c r="N7741" i="6"/>
  <c r="N7742" i="6"/>
  <c r="N7743" i="6"/>
  <c r="N7744" i="6"/>
  <c r="N7745" i="6"/>
  <c r="N7746" i="6"/>
  <c r="N7747" i="6"/>
  <c r="N7748" i="6"/>
  <c r="N7749" i="6"/>
  <c r="N7750" i="6"/>
  <c r="N7751" i="6"/>
  <c r="N7752" i="6"/>
  <c r="N7753" i="6"/>
  <c r="N7754" i="6"/>
  <c r="N7755" i="6"/>
  <c r="N7756" i="6"/>
  <c r="N7757" i="6"/>
  <c r="N7758" i="6"/>
  <c r="N7759" i="6"/>
  <c r="N7760" i="6"/>
  <c r="N7761" i="6"/>
  <c r="N7762" i="6"/>
  <c r="N7763" i="6"/>
  <c r="N7764" i="6"/>
  <c r="N7765" i="6"/>
  <c r="N7766" i="6"/>
  <c r="N7767" i="6"/>
  <c r="N7768" i="6"/>
  <c r="N7769" i="6"/>
  <c r="N7770" i="6"/>
  <c r="N7771" i="6"/>
  <c r="N7772" i="6"/>
  <c r="N7773" i="6"/>
  <c r="N7774" i="6"/>
  <c r="N7775" i="6"/>
  <c r="N7776" i="6"/>
  <c r="N7777" i="6"/>
  <c r="N7778" i="6"/>
  <c r="N7779" i="6"/>
  <c r="N7780" i="6"/>
  <c r="N7781" i="6"/>
  <c r="N7782" i="6"/>
  <c r="N7783" i="6"/>
  <c r="N7784" i="6"/>
  <c r="N7785" i="6"/>
  <c r="N7786" i="6"/>
  <c r="N7787" i="6"/>
  <c r="N7788" i="6"/>
  <c r="N7789" i="6"/>
  <c r="N7790" i="6"/>
  <c r="N7791" i="6"/>
  <c r="N7792" i="6"/>
  <c r="N7793" i="6"/>
  <c r="N7794" i="6"/>
  <c r="N7795" i="6"/>
  <c r="N7796" i="6"/>
  <c r="N7797" i="6"/>
  <c r="N7798" i="6"/>
  <c r="N7799" i="6"/>
  <c r="N7800" i="6"/>
  <c r="N7801" i="6"/>
  <c r="N7802" i="6"/>
  <c r="N7803" i="6"/>
  <c r="N7804" i="6"/>
  <c r="N7805" i="6"/>
  <c r="N7806" i="6"/>
  <c r="N7807" i="6"/>
  <c r="N7808" i="6"/>
  <c r="N7809" i="6"/>
  <c r="N7810" i="6"/>
  <c r="N7811" i="6"/>
  <c r="N7812" i="6"/>
  <c r="N7813" i="6"/>
  <c r="N7814" i="6"/>
  <c r="N7815" i="6"/>
  <c r="N7816" i="6"/>
  <c r="N7817" i="6"/>
  <c r="N7818" i="6"/>
  <c r="N7819" i="6"/>
  <c r="N7820" i="6"/>
  <c r="N7821" i="6"/>
  <c r="N7822" i="6"/>
  <c r="N7823" i="6"/>
  <c r="N7824" i="6"/>
  <c r="N7825" i="6"/>
  <c r="N7826" i="6"/>
  <c r="N7827" i="6"/>
  <c r="N7828" i="6"/>
  <c r="N7829" i="6"/>
  <c r="N7830" i="6"/>
  <c r="N7831" i="6"/>
  <c r="N7832" i="6"/>
  <c r="N7833" i="6"/>
  <c r="N7834" i="6"/>
  <c r="N7835" i="6"/>
  <c r="N7836" i="6"/>
  <c r="N7837" i="6"/>
  <c r="N7838" i="6"/>
  <c r="N7839" i="6"/>
  <c r="N7840" i="6"/>
  <c r="N7841" i="6"/>
  <c r="N7842" i="6"/>
  <c r="N7843" i="6"/>
  <c r="N7844" i="6"/>
  <c r="N7845" i="6"/>
  <c r="N7846" i="6"/>
  <c r="N7847" i="6"/>
  <c r="N7848" i="6"/>
  <c r="N7849" i="6"/>
  <c r="N7850" i="6"/>
  <c r="N7851" i="6"/>
  <c r="N7852" i="6"/>
  <c r="N7853" i="6"/>
  <c r="N7854" i="6"/>
  <c r="N7855" i="6"/>
  <c r="N7856" i="6"/>
  <c r="N7857" i="6"/>
  <c r="N7858" i="6"/>
  <c r="N7859" i="6"/>
  <c r="N7860" i="6"/>
  <c r="N7861" i="6"/>
  <c r="N7862" i="6"/>
  <c r="N7863" i="6"/>
  <c r="N7864" i="6"/>
  <c r="N7865" i="6"/>
  <c r="N7866" i="6"/>
  <c r="N7867" i="6"/>
  <c r="N7868" i="6"/>
  <c r="N7869" i="6"/>
  <c r="N7870" i="6"/>
  <c r="N7871" i="6"/>
  <c r="N7872" i="6"/>
  <c r="N7873" i="6"/>
  <c r="N7874" i="6"/>
  <c r="N7875" i="6"/>
  <c r="N7876" i="6"/>
  <c r="N7877" i="6"/>
  <c r="N7878" i="6"/>
  <c r="N7879" i="6"/>
  <c r="N7880" i="6"/>
  <c r="N7881" i="6"/>
  <c r="N7882" i="6"/>
  <c r="N7883" i="6"/>
  <c r="N7884" i="6"/>
  <c r="N7885" i="6"/>
  <c r="N7886" i="6"/>
  <c r="N7887" i="6"/>
  <c r="N7888" i="6"/>
  <c r="N7889" i="6"/>
  <c r="N7890" i="6"/>
  <c r="N7891" i="6"/>
  <c r="N7892" i="6"/>
  <c r="N7893" i="6"/>
  <c r="N7894" i="6"/>
  <c r="N7895" i="6"/>
  <c r="N7896" i="6"/>
  <c r="N7897" i="6"/>
  <c r="N7898" i="6"/>
  <c r="N7899" i="6"/>
  <c r="N7900" i="6"/>
  <c r="N7901" i="6"/>
  <c r="N7902" i="6"/>
  <c r="N7903" i="6"/>
  <c r="N7904" i="6"/>
  <c r="N7905" i="6"/>
  <c r="N7906" i="6"/>
  <c r="N7907" i="6"/>
  <c r="N7908" i="6"/>
  <c r="N7909" i="6"/>
  <c r="N7910" i="6"/>
  <c r="N7911" i="6"/>
  <c r="N7912" i="6"/>
  <c r="N7913" i="6"/>
  <c r="N7914" i="6"/>
  <c r="N7915" i="6"/>
  <c r="N7916" i="6"/>
  <c r="N7917" i="6"/>
  <c r="N7918" i="6"/>
  <c r="N7919" i="6"/>
  <c r="N7920" i="6"/>
  <c r="N7921" i="6"/>
  <c r="N7922" i="6"/>
  <c r="N7923" i="6"/>
  <c r="N7924" i="6"/>
  <c r="N7925" i="6"/>
  <c r="N7926" i="6"/>
  <c r="N7927" i="6"/>
  <c r="N7928" i="6"/>
  <c r="N7929" i="6"/>
  <c r="N7930" i="6"/>
  <c r="N7931" i="6"/>
  <c r="N7932" i="6"/>
  <c r="N7933" i="6"/>
  <c r="N7934" i="6"/>
  <c r="N7935" i="6"/>
  <c r="N7936" i="6"/>
  <c r="N7937" i="6"/>
  <c r="N7938" i="6"/>
  <c r="N7939" i="6"/>
  <c r="N7940" i="6"/>
  <c r="N7941" i="6"/>
  <c r="N7942" i="6"/>
  <c r="N7943" i="6"/>
  <c r="N7944" i="6"/>
  <c r="N7945" i="6"/>
  <c r="N7946" i="6"/>
  <c r="N7947" i="6"/>
  <c r="N7948" i="6"/>
  <c r="N7949" i="6"/>
  <c r="N7950" i="6"/>
  <c r="N7951" i="6"/>
  <c r="N7952" i="6"/>
  <c r="N7953" i="6"/>
  <c r="N7954" i="6"/>
  <c r="N7955" i="6"/>
  <c r="N7956" i="6"/>
  <c r="N7957" i="6"/>
  <c r="N7958" i="6"/>
  <c r="N7959" i="6"/>
  <c r="N7960" i="6"/>
  <c r="N7961" i="6"/>
  <c r="N7962" i="6"/>
  <c r="N7963" i="6"/>
  <c r="N7964" i="6"/>
  <c r="N7965" i="6"/>
  <c r="N7966" i="6"/>
  <c r="N7967" i="6"/>
  <c r="N7968" i="6"/>
  <c r="N7969" i="6"/>
  <c r="N7970" i="6"/>
  <c r="N7971" i="6"/>
  <c r="N7972" i="6"/>
  <c r="N7973" i="6"/>
  <c r="N7974" i="6"/>
  <c r="N7975" i="6"/>
  <c r="N7976" i="6"/>
  <c r="N7977" i="6"/>
  <c r="N7978" i="6"/>
  <c r="N7979" i="6"/>
  <c r="N7980" i="6"/>
  <c r="N7981" i="6"/>
  <c r="N7982" i="6"/>
  <c r="N7983" i="6"/>
  <c r="N7984" i="6"/>
  <c r="N7985" i="6"/>
  <c r="N7986" i="6"/>
  <c r="N7987" i="6"/>
  <c r="N7988" i="6"/>
  <c r="N7989" i="6"/>
  <c r="N7990" i="6"/>
  <c r="N7991" i="6"/>
  <c r="N7992" i="6"/>
  <c r="N7993" i="6"/>
  <c r="N7994" i="6"/>
  <c r="N7995" i="6"/>
  <c r="N7996" i="6"/>
  <c r="N7997" i="6"/>
  <c r="N7998" i="6"/>
  <c r="N7999" i="6"/>
  <c r="N8000" i="6"/>
  <c r="N8001" i="6"/>
  <c r="N8002" i="6"/>
  <c r="N8003" i="6"/>
  <c r="N8004" i="6"/>
  <c r="N8005" i="6"/>
  <c r="N8006" i="6"/>
  <c r="N8007" i="6"/>
  <c r="N8008" i="6"/>
  <c r="N8009" i="6"/>
  <c r="N8010" i="6"/>
  <c r="N8011" i="6"/>
  <c r="N8012" i="6"/>
  <c r="N8013" i="6"/>
  <c r="N8014" i="6"/>
  <c r="N8015" i="6"/>
  <c r="N8016" i="6"/>
  <c r="N8017" i="6"/>
  <c r="N8018" i="6"/>
  <c r="N8019" i="6"/>
  <c r="N8020" i="6"/>
  <c r="N8021" i="6"/>
  <c r="N8022" i="6"/>
  <c r="N8023" i="6"/>
  <c r="N8024" i="6"/>
  <c r="N8025" i="6"/>
  <c r="N8026" i="6"/>
  <c r="N8027" i="6"/>
  <c r="N8028" i="6"/>
  <c r="N8029" i="6"/>
  <c r="N8030" i="6"/>
  <c r="N8031" i="6"/>
  <c r="N8032" i="6"/>
  <c r="N8033" i="6"/>
  <c r="N8034" i="6"/>
  <c r="N8035" i="6"/>
  <c r="N8036" i="6"/>
  <c r="N8037" i="6"/>
  <c r="N8038" i="6"/>
  <c r="N8039" i="6"/>
  <c r="N8040" i="6"/>
  <c r="N8041" i="6"/>
  <c r="N8042" i="6"/>
  <c r="N8043" i="6"/>
  <c r="N8044" i="6"/>
  <c r="N8045" i="6"/>
  <c r="N8046" i="6"/>
  <c r="N8047" i="6"/>
  <c r="N8048" i="6"/>
  <c r="N8049" i="6"/>
  <c r="N8050" i="6"/>
  <c r="N8051" i="6"/>
  <c r="N8052" i="6"/>
  <c r="N8053" i="6"/>
  <c r="N8054" i="6"/>
  <c r="N8055" i="6"/>
  <c r="N8056" i="6"/>
  <c r="N8057" i="6"/>
  <c r="N8058" i="6"/>
  <c r="N8059" i="6"/>
  <c r="N8060" i="6"/>
  <c r="N8061" i="6"/>
  <c r="N8062" i="6"/>
  <c r="N8063" i="6"/>
  <c r="N8064" i="6"/>
  <c r="N8065" i="6"/>
  <c r="N8066" i="6"/>
  <c r="N8067" i="6"/>
  <c r="N8068" i="6"/>
  <c r="N8069" i="6"/>
  <c r="N8070" i="6"/>
  <c r="N8071" i="6"/>
  <c r="N8072" i="6"/>
  <c r="N8073" i="6"/>
  <c r="N8074" i="6"/>
  <c r="N8075" i="6"/>
  <c r="N8076" i="6"/>
  <c r="N8077" i="6"/>
  <c r="N8078" i="6"/>
  <c r="N8079" i="6"/>
  <c r="N8080" i="6"/>
  <c r="N8081" i="6"/>
  <c r="N8082" i="6"/>
  <c r="N8083" i="6"/>
  <c r="N8084" i="6"/>
  <c r="N8085" i="6"/>
  <c r="N8086" i="6"/>
  <c r="N8087" i="6"/>
  <c r="N8088" i="6"/>
  <c r="N8089" i="6"/>
  <c r="N8090" i="6"/>
  <c r="N8091" i="6"/>
  <c r="N8092" i="6"/>
  <c r="N8093" i="6"/>
  <c r="N8094" i="6"/>
  <c r="N8095" i="6"/>
  <c r="N8096" i="6"/>
  <c r="N8097" i="6"/>
  <c r="N8098" i="6"/>
  <c r="N8099" i="6"/>
  <c r="N8100" i="6"/>
  <c r="N8101" i="6"/>
  <c r="N8102" i="6"/>
  <c r="N8103" i="6"/>
  <c r="N8104" i="6"/>
  <c r="N8105" i="6"/>
  <c r="N8106" i="6"/>
  <c r="N8107" i="6"/>
  <c r="N8108" i="6"/>
  <c r="N8109" i="6"/>
  <c r="N8110" i="6"/>
  <c r="N8111" i="6"/>
  <c r="N8112" i="6"/>
  <c r="N8113" i="6"/>
  <c r="N8114" i="6"/>
  <c r="N8115" i="6"/>
  <c r="N8116" i="6"/>
  <c r="N8117" i="6"/>
  <c r="N8118" i="6"/>
  <c r="N8119" i="6"/>
  <c r="N8120" i="6"/>
  <c r="N8121" i="6"/>
  <c r="N8122" i="6"/>
  <c r="N8123" i="6"/>
  <c r="N8124" i="6"/>
  <c r="N8125" i="6"/>
  <c r="N8126" i="6"/>
  <c r="N8127" i="6"/>
  <c r="N8128" i="6"/>
  <c r="N8129" i="6"/>
  <c r="N8130" i="6"/>
  <c r="N8131" i="6"/>
  <c r="N8132" i="6"/>
  <c r="N8133" i="6"/>
  <c r="N8134" i="6"/>
  <c r="N8135" i="6"/>
  <c r="N8136" i="6"/>
  <c r="N8137" i="6"/>
  <c r="N8138" i="6"/>
  <c r="N8139" i="6"/>
  <c r="N8140" i="6"/>
  <c r="N8141" i="6"/>
  <c r="N8142" i="6"/>
  <c r="N8143" i="6"/>
  <c r="N8144" i="6"/>
  <c r="N8145" i="6"/>
  <c r="N8146" i="6"/>
  <c r="N8147" i="6"/>
  <c r="N8148" i="6"/>
  <c r="N8149" i="6"/>
  <c r="N8150" i="6"/>
  <c r="N8151" i="6"/>
  <c r="N8152" i="6"/>
  <c r="N8153" i="6"/>
  <c r="N8154" i="6"/>
  <c r="N8155" i="6"/>
  <c r="N8156" i="6"/>
  <c r="N8157" i="6"/>
  <c r="N8158" i="6"/>
  <c r="N8159" i="6"/>
  <c r="N8160" i="6"/>
  <c r="N8161" i="6"/>
  <c r="N8162" i="6"/>
  <c r="N8163" i="6"/>
  <c r="N8164" i="6"/>
  <c r="N8165" i="6"/>
  <c r="N8166" i="6"/>
  <c r="N8167" i="6"/>
  <c r="N8168" i="6"/>
  <c r="N8169" i="6"/>
  <c r="N8170" i="6"/>
  <c r="N8171" i="6"/>
  <c r="N8172" i="6"/>
  <c r="N8173" i="6"/>
  <c r="N8174" i="6"/>
  <c r="N8175" i="6"/>
  <c r="N8176" i="6"/>
  <c r="N8177" i="6"/>
  <c r="N8178" i="6"/>
  <c r="N8179" i="6"/>
  <c r="N8180" i="6"/>
  <c r="N8181" i="6"/>
  <c r="N8182" i="6"/>
  <c r="N8183" i="6"/>
  <c r="N8184" i="6"/>
  <c r="N8185" i="6"/>
  <c r="N8186" i="6"/>
  <c r="N8187" i="6"/>
  <c r="N8188" i="6"/>
  <c r="N8189" i="6"/>
  <c r="N8190" i="6"/>
  <c r="N8191" i="6"/>
  <c r="N8192" i="6"/>
  <c r="N8193" i="6"/>
  <c r="N8194" i="6"/>
  <c r="N8195" i="6"/>
  <c r="N8196" i="6"/>
  <c r="N8197" i="6"/>
  <c r="N8198" i="6"/>
  <c r="N8199" i="6"/>
  <c r="N8200" i="6"/>
  <c r="N8201" i="6"/>
  <c r="N8202" i="6"/>
  <c r="N8203" i="6"/>
  <c r="N8204" i="6"/>
  <c r="N8205" i="6"/>
  <c r="N8206" i="6"/>
  <c r="N8207" i="6"/>
  <c r="N8208" i="6"/>
  <c r="N8209" i="6"/>
  <c r="N8210" i="6"/>
  <c r="N8211" i="6"/>
  <c r="N8212" i="6"/>
  <c r="N8213" i="6"/>
  <c r="N8214" i="6"/>
  <c r="N8215" i="6"/>
  <c r="N8216" i="6"/>
  <c r="N8217" i="6"/>
  <c r="N8218" i="6"/>
  <c r="N8219" i="6"/>
  <c r="N8220" i="6"/>
  <c r="N8221" i="6"/>
  <c r="N8222" i="6"/>
  <c r="N8223" i="6"/>
  <c r="N8224" i="6"/>
  <c r="N8225" i="6"/>
  <c r="N8226" i="6"/>
  <c r="N8227" i="6"/>
  <c r="N8228" i="6"/>
  <c r="N8229" i="6"/>
  <c r="N8230" i="6"/>
  <c r="N8231" i="6"/>
  <c r="N8232" i="6"/>
  <c r="N8233" i="6"/>
  <c r="N8234" i="6"/>
  <c r="N8235" i="6"/>
  <c r="N8236" i="6"/>
  <c r="N8237" i="6"/>
  <c r="N8238" i="6"/>
  <c r="N8239" i="6"/>
  <c r="N8240" i="6"/>
  <c r="N8241" i="6"/>
  <c r="N8242" i="6"/>
  <c r="N8243" i="6"/>
  <c r="N8244" i="6"/>
  <c r="N8245" i="6"/>
  <c r="N8246" i="6"/>
  <c r="N8247" i="6"/>
  <c r="N8248" i="6"/>
  <c r="N8249" i="6"/>
  <c r="N8250" i="6"/>
  <c r="N8251" i="6"/>
  <c r="N8252" i="6"/>
  <c r="N8253" i="6"/>
  <c r="N8254" i="6"/>
  <c r="N8255" i="6"/>
  <c r="N8256" i="6"/>
  <c r="N8257" i="6"/>
  <c r="N8258" i="6"/>
  <c r="N8259" i="6"/>
  <c r="N8260" i="6"/>
  <c r="N8261" i="6"/>
  <c r="N8262" i="6"/>
  <c r="N8263" i="6"/>
  <c r="N8264" i="6"/>
  <c r="N8265" i="6"/>
  <c r="N8266" i="6"/>
  <c r="N8267" i="6"/>
  <c r="N8268" i="6"/>
  <c r="N8269" i="6"/>
  <c r="N8270" i="6"/>
  <c r="N8271" i="6"/>
  <c r="N8272" i="6"/>
  <c r="N8273" i="6"/>
  <c r="N8274" i="6"/>
  <c r="N8275" i="6"/>
  <c r="N8276" i="6"/>
  <c r="N8277" i="6"/>
  <c r="N8278" i="6"/>
  <c r="N8279" i="6"/>
  <c r="N8280" i="6"/>
  <c r="N8281" i="6"/>
  <c r="N8282" i="6"/>
  <c r="N8283" i="6"/>
  <c r="N8284" i="6"/>
  <c r="N8285" i="6"/>
  <c r="N8286" i="6"/>
  <c r="N8287" i="6"/>
  <c r="N8288" i="6"/>
  <c r="N8289" i="6"/>
  <c r="N8290" i="6"/>
  <c r="N8291" i="6"/>
  <c r="N8292" i="6"/>
  <c r="N8293" i="6"/>
  <c r="N8294" i="6"/>
  <c r="N8295" i="6"/>
  <c r="N8296" i="6"/>
  <c r="N8297" i="6"/>
  <c r="N8298" i="6"/>
  <c r="N8299" i="6"/>
  <c r="N8300" i="6"/>
  <c r="N8301" i="6"/>
  <c r="N8302" i="6"/>
  <c r="N8303" i="6"/>
  <c r="N8304" i="6"/>
  <c r="N8305" i="6"/>
  <c r="N8306" i="6"/>
  <c r="N8307" i="6"/>
  <c r="N8308" i="6"/>
  <c r="N8309" i="6"/>
  <c r="N8310" i="6"/>
  <c r="N8311" i="6"/>
  <c r="N8312" i="6"/>
  <c r="N8313" i="6"/>
  <c r="N8314" i="6"/>
  <c r="N8315" i="6"/>
  <c r="N8316" i="6"/>
  <c r="N8317" i="6"/>
  <c r="N8318" i="6"/>
  <c r="N8319" i="6"/>
  <c r="N8320" i="6"/>
  <c r="N8321" i="6"/>
  <c r="N8322" i="6"/>
  <c r="N8323" i="6"/>
  <c r="N8324" i="6"/>
  <c r="N8325" i="6"/>
  <c r="N8326" i="6"/>
  <c r="N8327" i="6"/>
  <c r="N8328" i="6"/>
  <c r="N8329" i="6"/>
  <c r="N8330" i="6"/>
  <c r="N8331" i="6"/>
  <c r="N8332" i="6"/>
  <c r="N8333" i="6"/>
  <c r="N8334" i="6"/>
  <c r="N8335" i="6"/>
  <c r="N8336" i="6"/>
  <c r="N8337" i="6"/>
  <c r="N8338" i="6"/>
  <c r="N8339" i="6"/>
  <c r="N8340" i="6"/>
  <c r="N8341" i="6"/>
  <c r="N8342" i="6"/>
  <c r="N8343" i="6"/>
  <c r="N8344" i="6"/>
  <c r="N8345" i="6"/>
  <c r="N8346" i="6"/>
  <c r="N8347" i="6"/>
  <c r="N8348" i="6"/>
  <c r="N8349" i="6"/>
  <c r="N8350" i="6"/>
  <c r="N8351" i="6"/>
  <c r="N8352" i="6"/>
  <c r="N8353" i="6"/>
  <c r="N8354" i="6"/>
  <c r="N8355" i="6"/>
  <c r="N8356" i="6"/>
  <c r="N8357" i="6"/>
  <c r="N8358" i="6"/>
  <c r="N8359" i="6"/>
  <c r="N8360" i="6"/>
  <c r="N8361" i="6"/>
  <c r="N8362" i="6"/>
  <c r="N8363" i="6"/>
  <c r="N8364" i="6"/>
  <c r="N8365" i="6"/>
  <c r="N8366" i="6"/>
  <c r="N8367" i="6"/>
  <c r="N8368" i="6"/>
  <c r="N8369" i="6"/>
  <c r="N8370" i="6"/>
  <c r="N8371" i="6"/>
  <c r="N8372" i="6"/>
  <c r="N8373" i="6"/>
  <c r="N8374" i="6"/>
  <c r="N8375" i="6"/>
  <c r="N8376" i="6"/>
  <c r="N8377" i="6"/>
  <c r="N8378" i="6"/>
  <c r="N8379" i="6"/>
  <c r="N8380" i="6"/>
  <c r="N8381" i="6"/>
  <c r="N8382" i="6"/>
  <c r="N8383" i="6"/>
  <c r="N8384" i="6"/>
  <c r="N8385" i="6"/>
  <c r="N8386" i="6"/>
  <c r="N8387" i="6"/>
  <c r="N8388" i="6"/>
  <c r="N8389" i="6"/>
  <c r="N8390" i="6"/>
  <c r="N8391" i="6"/>
  <c r="N8392" i="6"/>
  <c r="N8393" i="6"/>
  <c r="N8394" i="6"/>
  <c r="N8395" i="6"/>
  <c r="N8396" i="6"/>
  <c r="N8397" i="6"/>
  <c r="N8398" i="6"/>
  <c r="N8399" i="6"/>
  <c r="N8400" i="6"/>
  <c r="N8401" i="6"/>
  <c r="N8402" i="6"/>
  <c r="N8403" i="6"/>
  <c r="N8404" i="6"/>
  <c r="N8405" i="6"/>
  <c r="N8406" i="6"/>
  <c r="N8407" i="6"/>
  <c r="N8408" i="6"/>
  <c r="N8409" i="6"/>
  <c r="N8410" i="6"/>
  <c r="N8411" i="6"/>
  <c r="N8412" i="6"/>
  <c r="N8413" i="6"/>
  <c r="N8414" i="6"/>
  <c r="N8415" i="6"/>
  <c r="N8416" i="6"/>
  <c r="N8417" i="6"/>
  <c r="N8418" i="6"/>
  <c r="N8419" i="6"/>
  <c r="N8420" i="6"/>
  <c r="N8421" i="6"/>
  <c r="N8422" i="6"/>
  <c r="N8423" i="6"/>
  <c r="N8424" i="6"/>
  <c r="N8425" i="6"/>
  <c r="N8426" i="6"/>
  <c r="N8427" i="6"/>
  <c r="N8428" i="6"/>
  <c r="N8429" i="6"/>
  <c r="N8430" i="6"/>
  <c r="N8431" i="6"/>
  <c r="N8432" i="6"/>
  <c r="N8433" i="6"/>
  <c r="N8434" i="6"/>
  <c r="N8435" i="6"/>
  <c r="N8436" i="6"/>
  <c r="N8437" i="6"/>
  <c r="N8438" i="6"/>
  <c r="N8439" i="6"/>
  <c r="N8440" i="6"/>
  <c r="N8441" i="6"/>
  <c r="N8442" i="6"/>
  <c r="N8443" i="6"/>
  <c r="N8444" i="6"/>
  <c r="N8445" i="6"/>
  <c r="N8446" i="6"/>
  <c r="N8447" i="6"/>
  <c r="N8448" i="6"/>
  <c r="N8449" i="6"/>
  <c r="N8450" i="6"/>
  <c r="N8451" i="6"/>
  <c r="N8452" i="6"/>
  <c r="N8453" i="6"/>
  <c r="N8454" i="6"/>
  <c r="N8455" i="6"/>
  <c r="N8456" i="6"/>
  <c r="N8457" i="6"/>
  <c r="N8458" i="6"/>
  <c r="N8459" i="6"/>
  <c r="N8460" i="6"/>
  <c r="N8461" i="6"/>
  <c r="N8462" i="6"/>
  <c r="N8463" i="6"/>
  <c r="N8464" i="6"/>
  <c r="N8465" i="6"/>
  <c r="N8466" i="6"/>
  <c r="N8467" i="6"/>
  <c r="N8468" i="6"/>
  <c r="N8469" i="6"/>
  <c r="N8470" i="6"/>
  <c r="N8471" i="6"/>
  <c r="N8472" i="6"/>
  <c r="N8473" i="6"/>
  <c r="N8474" i="6"/>
  <c r="N8475" i="6"/>
  <c r="N8476" i="6"/>
  <c r="N8477" i="6"/>
  <c r="N8478" i="6"/>
  <c r="N8479" i="6"/>
  <c r="N8480" i="6"/>
  <c r="N8481" i="6"/>
  <c r="N8482" i="6"/>
  <c r="N8483" i="6"/>
  <c r="N8484" i="6"/>
  <c r="N8485" i="6"/>
  <c r="N8486" i="6"/>
  <c r="N8487" i="6"/>
  <c r="N8488" i="6"/>
  <c r="N8489" i="6"/>
  <c r="N8490" i="6"/>
  <c r="N8491" i="6"/>
  <c r="N8492" i="6"/>
  <c r="N8493" i="6"/>
  <c r="N8494" i="6"/>
  <c r="N8495" i="6"/>
  <c r="N8496" i="6"/>
  <c r="N8497" i="6"/>
  <c r="N8498" i="6"/>
  <c r="N8499" i="6"/>
  <c r="N8500" i="6"/>
  <c r="N8501" i="6"/>
  <c r="N8502" i="6"/>
  <c r="N8503" i="6"/>
  <c r="N8504" i="6"/>
  <c r="N8505" i="6"/>
  <c r="N8506" i="6"/>
  <c r="N8507" i="6"/>
  <c r="N8508" i="6"/>
  <c r="N8509" i="6"/>
  <c r="N8510" i="6"/>
  <c r="N8511" i="6"/>
  <c r="N8512" i="6"/>
  <c r="N8513" i="6"/>
  <c r="N8514" i="6"/>
  <c r="N8515" i="6"/>
  <c r="N8516" i="6"/>
  <c r="N8517" i="6"/>
  <c r="N8518" i="6"/>
  <c r="N8519" i="6"/>
  <c r="N8520" i="6"/>
  <c r="N8521" i="6"/>
  <c r="N8522" i="6"/>
  <c r="N8523" i="6"/>
  <c r="N8524" i="6"/>
  <c r="N8525" i="6"/>
  <c r="N8526" i="6"/>
  <c r="N8527" i="6"/>
  <c r="N8528" i="6"/>
  <c r="N8529" i="6"/>
  <c r="N8530" i="6"/>
  <c r="N8531" i="6"/>
  <c r="N8532" i="6"/>
  <c r="N8533" i="6"/>
  <c r="N8534" i="6"/>
  <c r="N8535" i="6"/>
  <c r="N8536" i="6"/>
  <c r="N8537" i="6"/>
  <c r="N8538" i="6"/>
  <c r="N8539" i="6"/>
  <c r="N8540" i="6"/>
  <c r="N8541" i="6"/>
  <c r="N8542" i="6"/>
  <c r="N8543" i="6"/>
  <c r="N8544" i="6"/>
  <c r="N8545" i="6"/>
  <c r="N8546" i="6"/>
  <c r="N8547" i="6"/>
  <c r="N8548" i="6"/>
  <c r="N8549" i="6"/>
  <c r="N8550" i="6"/>
  <c r="N8551" i="6"/>
  <c r="N8552" i="6"/>
  <c r="N8553" i="6"/>
  <c r="N8554" i="6"/>
  <c r="N8555" i="6"/>
  <c r="N8556" i="6"/>
  <c r="N8557" i="6"/>
  <c r="N8558" i="6"/>
  <c r="N8559" i="6"/>
  <c r="N8560" i="6"/>
  <c r="N8561" i="6"/>
  <c r="N8562" i="6"/>
  <c r="N8563" i="6"/>
  <c r="N8564" i="6"/>
  <c r="N8565" i="6"/>
  <c r="N8566" i="6"/>
  <c r="N8567" i="6"/>
  <c r="N8568" i="6"/>
  <c r="N8569" i="6"/>
  <c r="N8570" i="6"/>
  <c r="N8571" i="6"/>
  <c r="N8572" i="6"/>
  <c r="N8573" i="6"/>
  <c r="N8574" i="6"/>
  <c r="N8575" i="6"/>
  <c r="N8576" i="6"/>
  <c r="N8577" i="6"/>
  <c r="N8578" i="6"/>
  <c r="N8579" i="6"/>
  <c r="N8580" i="6"/>
  <c r="N8581" i="6"/>
  <c r="N8582" i="6"/>
  <c r="N8583" i="6"/>
  <c r="N8584" i="6"/>
  <c r="N8585" i="6"/>
  <c r="N8586" i="6"/>
  <c r="N8587" i="6"/>
  <c r="N8588" i="6"/>
  <c r="N8589" i="6"/>
  <c r="N8590" i="6"/>
  <c r="N8591" i="6"/>
  <c r="N8592" i="6"/>
  <c r="N8593" i="6"/>
  <c r="N8594" i="6"/>
  <c r="N8595" i="6"/>
  <c r="N8596" i="6"/>
  <c r="N8597" i="6"/>
  <c r="N8598" i="6"/>
  <c r="N8599" i="6"/>
  <c r="N8600" i="6"/>
  <c r="N8601" i="6"/>
  <c r="N8602" i="6"/>
  <c r="N8603" i="6"/>
  <c r="N8604" i="6"/>
  <c r="N8605" i="6"/>
  <c r="N8606" i="6"/>
  <c r="N8607" i="6"/>
  <c r="N8608" i="6"/>
  <c r="N8609" i="6"/>
  <c r="N8610" i="6"/>
  <c r="N8611" i="6"/>
  <c r="N8612" i="6"/>
  <c r="N8613" i="6"/>
  <c r="N8614" i="6"/>
  <c r="N8615" i="6"/>
  <c r="N8616" i="6"/>
  <c r="N8617" i="6"/>
  <c r="N8658" i="6"/>
  <c r="N8659" i="6"/>
  <c r="N8660" i="6"/>
  <c r="N8661" i="6"/>
  <c r="N8662" i="6"/>
  <c r="N8663" i="6"/>
  <c r="N8664" i="6"/>
  <c r="N8665" i="6"/>
  <c r="N8666" i="6"/>
  <c r="N8667" i="6"/>
  <c r="N8668" i="6"/>
  <c r="N8669" i="6"/>
  <c r="N8670" i="6"/>
  <c r="N8671" i="6"/>
  <c r="N8672" i="6"/>
  <c r="N8673" i="6"/>
  <c r="N8674" i="6"/>
  <c r="N8675" i="6"/>
  <c r="N8676" i="6"/>
  <c r="N8677" i="6"/>
  <c r="N8678" i="6"/>
  <c r="N8679" i="6"/>
  <c r="N8680" i="6"/>
  <c r="N8681" i="6"/>
  <c r="N8682" i="6"/>
  <c r="N8683" i="6"/>
  <c r="N8684" i="6"/>
  <c r="N8685" i="6"/>
  <c r="N8686" i="6"/>
  <c r="N8687" i="6"/>
  <c r="N8688" i="6"/>
  <c r="N8689" i="6"/>
  <c r="N8690" i="6"/>
  <c r="N8691" i="6"/>
  <c r="N8692" i="6"/>
  <c r="N8693" i="6"/>
  <c r="N8694" i="6"/>
  <c r="N8695" i="6"/>
  <c r="N8696" i="6"/>
  <c r="N8697" i="6"/>
  <c r="N8698" i="6"/>
  <c r="N8699" i="6"/>
  <c r="N8700" i="6"/>
  <c r="N8701" i="6"/>
  <c r="N8702" i="6"/>
  <c r="N8703" i="6"/>
  <c r="N8704" i="6"/>
  <c r="N8705" i="6"/>
  <c r="N8706" i="6"/>
  <c r="N8707" i="6"/>
  <c r="N8708" i="6"/>
  <c r="N8709" i="6"/>
  <c r="N8710" i="6"/>
  <c r="N8711" i="6"/>
  <c r="N8712" i="6"/>
  <c r="N8713" i="6"/>
  <c r="N8714" i="6"/>
  <c r="N8715" i="6"/>
  <c r="N8716" i="6"/>
  <c r="N8717" i="6"/>
  <c r="N8718" i="6"/>
  <c r="N8719" i="6"/>
  <c r="N8720" i="6"/>
  <c r="N8721" i="6"/>
  <c r="N8722" i="6"/>
  <c r="N8723" i="6"/>
  <c r="N8724" i="6"/>
  <c r="N8725" i="6"/>
  <c r="N8726" i="6"/>
  <c r="N8727" i="6"/>
  <c r="N8728" i="6"/>
  <c r="N8729" i="6"/>
  <c r="N8730" i="6"/>
  <c r="N8731" i="6"/>
  <c r="N8732" i="6"/>
  <c r="N8733" i="6"/>
  <c r="N8734" i="6"/>
  <c r="N8765" i="6"/>
  <c r="N8766" i="6"/>
  <c r="N8767" i="6"/>
  <c r="N8768" i="6"/>
  <c r="N8769" i="6"/>
  <c r="N8770" i="6"/>
  <c r="N8771" i="6"/>
  <c r="N8772" i="6"/>
  <c r="N8773" i="6"/>
  <c r="N8774" i="6"/>
  <c r="N8775" i="6"/>
  <c r="N8776" i="6"/>
  <c r="N8777" i="6"/>
  <c r="N8778" i="6"/>
  <c r="N8779" i="6"/>
  <c r="N8780" i="6"/>
  <c r="N8781" i="6"/>
  <c r="N8782" i="6"/>
  <c r="N8783" i="6"/>
  <c r="N8784" i="6"/>
  <c r="N8785" i="6"/>
  <c r="N8786" i="6"/>
  <c r="N8787" i="6"/>
  <c r="N8788" i="6"/>
  <c r="N8789" i="6"/>
  <c r="N8790" i="6"/>
  <c r="N8791" i="6"/>
  <c r="N8792" i="6"/>
  <c r="N8793" i="6"/>
  <c r="N8794" i="6"/>
  <c r="N8795" i="6"/>
  <c r="N8796" i="6"/>
  <c r="N8797" i="6"/>
  <c r="N8798" i="6"/>
  <c r="N8799" i="6"/>
  <c r="N8800" i="6"/>
  <c r="N8801" i="6"/>
  <c r="N8802" i="6"/>
  <c r="N8803" i="6"/>
  <c r="N8804" i="6"/>
  <c r="N8805" i="6"/>
  <c r="N8806" i="6"/>
  <c r="N8807" i="6"/>
  <c r="N8808" i="6"/>
  <c r="N8809" i="6"/>
  <c r="N8810" i="6"/>
  <c r="N8811" i="6"/>
  <c r="N8812" i="6"/>
  <c r="N8813" i="6"/>
  <c r="N8814" i="6"/>
  <c r="N8815" i="6"/>
  <c r="N8846" i="6"/>
  <c r="N8847" i="6"/>
  <c r="N8848" i="6"/>
  <c r="N8849" i="6"/>
  <c r="N8850" i="6"/>
  <c r="N8851" i="6"/>
  <c r="N8852" i="6"/>
  <c r="N8853" i="6"/>
  <c r="N8854" i="6"/>
  <c r="N8855" i="6"/>
  <c r="N8856" i="6"/>
  <c r="N8857" i="6"/>
  <c r="N8858" i="6"/>
  <c r="N8859" i="6"/>
  <c r="N8860" i="6"/>
  <c r="N8861" i="6"/>
  <c r="N8862" i="6"/>
  <c r="N8863" i="6"/>
  <c r="N8864" i="6"/>
  <c r="N8865" i="6"/>
  <c r="N8866" i="6"/>
  <c r="N8867" i="6"/>
  <c r="N8868" i="6"/>
  <c r="N8869" i="6"/>
  <c r="N8870" i="6"/>
  <c r="N8871" i="6"/>
  <c r="N8902" i="6"/>
  <c r="N8903" i="6"/>
  <c r="N8904" i="6"/>
  <c r="N8905" i="6"/>
  <c r="N8906" i="6"/>
  <c r="N8907" i="6"/>
  <c r="N8908" i="6"/>
  <c r="N8909" i="6"/>
  <c r="N8910" i="6"/>
  <c r="N8911" i="6"/>
  <c r="N8912" i="6"/>
  <c r="N8913" i="6"/>
  <c r="N8914" i="6"/>
  <c r="N8915" i="6"/>
  <c r="N8916" i="6"/>
  <c r="N8917" i="6"/>
  <c r="N8918" i="6"/>
  <c r="N8919" i="6"/>
  <c r="N8920" i="6"/>
  <c r="N8921" i="6"/>
  <c r="N8922" i="6"/>
  <c r="N8923" i="6"/>
  <c r="N8924" i="6"/>
  <c r="N8925" i="6"/>
  <c r="N8926" i="6"/>
  <c r="N8927" i="6"/>
  <c r="N8928" i="6"/>
  <c r="N8929" i="6"/>
  <c r="N8930" i="6"/>
  <c r="N8931" i="6"/>
  <c r="N8932" i="6"/>
  <c r="N8933" i="6"/>
  <c r="N8934" i="6"/>
  <c r="N8935" i="6"/>
  <c r="N8936" i="6"/>
  <c r="N8937" i="6"/>
  <c r="N8938" i="6"/>
  <c r="N8939" i="6"/>
  <c r="N8940" i="6"/>
  <c r="N8941" i="6"/>
  <c r="N8942" i="6"/>
  <c r="N8943" i="6"/>
  <c r="N8944" i="6"/>
  <c r="N8945" i="6"/>
  <c r="N8946" i="6"/>
  <c r="N8947" i="6"/>
  <c r="N8948" i="6"/>
  <c r="N8949" i="6"/>
  <c r="N8950" i="6"/>
  <c r="N8951" i="6"/>
  <c r="N8952" i="6"/>
  <c r="N8953" i="6"/>
  <c r="N8954" i="6"/>
  <c r="N8955" i="6"/>
  <c r="N8986" i="6"/>
  <c r="N8987" i="6"/>
  <c r="N8988" i="6"/>
  <c r="N8989" i="6"/>
  <c r="N8990" i="6"/>
  <c r="N8991" i="6"/>
  <c r="N8992" i="6"/>
  <c r="N8993" i="6"/>
  <c r="N8994" i="6"/>
  <c r="N8995" i="6"/>
  <c r="N8996" i="6"/>
  <c r="N8997" i="6"/>
  <c r="N8998" i="6"/>
  <c r="N8999" i="6"/>
  <c r="N9000" i="6"/>
  <c r="N9001" i="6"/>
  <c r="N9002" i="6"/>
  <c r="N9003" i="6"/>
  <c r="N9004" i="6"/>
  <c r="N9005" i="6"/>
  <c r="N9006" i="6"/>
  <c r="N9007" i="6"/>
  <c r="N9008" i="6"/>
  <c r="N9009" i="6"/>
  <c r="N9010" i="6"/>
  <c r="N9011" i="6"/>
  <c r="N9012" i="6"/>
  <c r="N9013" i="6"/>
  <c r="N9014" i="6"/>
  <c r="N9015" i="6"/>
  <c r="N9016" i="6"/>
  <c r="N9017" i="6"/>
  <c r="N9018" i="6"/>
  <c r="N9019" i="6"/>
  <c r="N9020" i="6"/>
  <c r="N9021" i="6"/>
  <c r="N9022" i="6"/>
  <c r="N9023" i="6"/>
  <c r="N9024" i="6"/>
  <c r="N9025" i="6"/>
  <c r="N9056" i="6"/>
  <c r="N9057" i="6"/>
  <c r="N9058" i="6"/>
  <c r="N9059" i="6"/>
  <c r="N9060" i="6"/>
  <c r="N9061" i="6"/>
  <c r="N9062" i="6"/>
  <c r="N9063" i="6"/>
  <c r="N9064" i="6"/>
  <c r="N9065" i="6"/>
  <c r="N9066" i="6"/>
  <c r="N9067" i="6"/>
  <c r="N9068" i="6"/>
  <c r="N9069" i="6"/>
  <c r="N9070" i="6"/>
  <c r="N9071" i="6"/>
  <c r="N9072" i="6"/>
  <c r="N9073" i="6"/>
  <c r="N9074" i="6"/>
  <c r="N9075" i="6"/>
  <c r="N9076" i="6"/>
  <c r="N9077" i="6"/>
  <c r="N9078" i="6"/>
  <c r="N9079" i="6"/>
  <c r="N9080" i="6"/>
  <c r="N9081" i="6"/>
  <c r="N9082" i="6"/>
  <c r="N9083" i="6"/>
  <c r="N9084" i="6"/>
  <c r="N9085" i="6"/>
  <c r="N9086" i="6"/>
  <c r="N9087" i="6"/>
  <c r="N9088" i="6"/>
  <c r="N9089" i="6"/>
  <c r="N9090" i="6"/>
  <c r="N9091" i="6"/>
  <c r="N9092" i="6"/>
  <c r="N9093" i="6"/>
  <c r="N9094" i="6"/>
  <c r="N9095" i="6"/>
  <c r="N9096" i="6"/>
  <c r="N9097" i="6"/>
  <c r="N9098" i="6"/>
  <c r="N9099" i="6"/>
  <c r="N9100" i="6"/>
  <c r="N9101" i="6"/>
  <c r="N9102" i="6"/>
  <c r="N9103" i="6"/>
  <c r="N9104" i="6"/>
  <c r="N9105" i="6"/>
  <c r="N9106" i="6"/>
  <c r="N9107" i="6"/>
  <c r="N9108" i="6"/>
  <c r="N9109" i="6"/>
  <c r="N9110" i="6"/>
  <c r="N9111" i="6"/>
  <c r="N9112" i="6"/>
  <c r="N9113" i="6"/>
  <c r="N9114" i="6"/>
  <c r="N9115" i="6"/>
  <c r="N9116" i="6"/>
  <c r="N9117" i="6"/>
  <c r="N9118" i="6"/>
  <c r="N9119" i="6"/>
  <c r="N9120" i="6"/>
  <c r="N9121" i="6"/>
  <c r="N9122" i="6"/>
  <c r="N9123" i="6"/>
  <c r="N9124" i="6"/>
  <c r="N9125" i="6"/>
  <c r="N9126" i="6"/>
  <c r="N9127" i="6"/>
  <c r="N9128" i="6"/>
  <c r="N9129" i="6"/>
  <c r="N9130" i="6"/>
  <c r="N9161" i="6"/>
  <c r="N9162" i="6"/>
  <c r="N9163" i="6"/>
  <c r="N9164" i="6"/>
  <c r="N9165" i="6"/>
  <c r="N9166" i="6"/>
  <c r="N9167" i="6"/>
  <c r="N9198" i="6"/>
  <c r="N9199" i="6"/>
  <c r="N9200" i="6"/>
  <c r="N9201" i="6"/>
  <c r="N9202" i="6"/>
  <c r="N9203" i="6"/>
  <c r="N9204" i="6"/>
  <c r="N9205" i="6"/>
  <c r="N9206" i="6"/>
  <c r="N9207" i="6"/>
  <c r="N9208" i="6"/>
  <c r="N9209" i="6"/>
  <c r="N9210" i="6"/>
  <c r="N9211" i="6"/>
  <c r="N9212" i="6"/>
  <c r="N9213" i="6"/>
  <c r="N9214" i="6"/>
  <c r="N9215" i="6"/>
  <c r="N9216" i="6"/>
  <c r="N9217" i="6"/>
  <c r="N9218" i="6"/>
  <c r="N9249" i="6"/>
  <c r="N9250" i="6"/>
  <c r="N9251" i="6"/>
  <c r="N9252" i="6"/>
  <c r="N9253" i="6"/>
  <c r="N9254" i="6"/>
  <c r="N9255" i="6"/>
  <c r="N9256" i="6"/>
  <c r="N9257" i="6"/>
  <c r="N9258" i="6"/>
  <c r="N9259" i="6"/>
  <c r="N9260" i="6"/>
  <c r="N9261" i="6"/>
  <c r="N9262" i="6"/>
  <c r="N9263" i="6"/>
  <c r="N9264" i="6"/>
  <c r="N9331" i="6"/>
  <c r="N9332" i="6"/>
  <c r="N9333" i="6"/>
  <c r="N9334" i="6"/>
  <c r="N9335" i="6"/>
  <c r="N9336" i="6"/>
  <c r="N9337" i="6"/>
  <c r="N9338" i="6"/>
  <c r="N9339" i="6"/>
  <c r="N9340" i="6"/>
  <c r="N9341" i="6"/>
  <c r="N9342" i="6"/>
  <c r="N9343" i="6"/>
  <c r="N9344" i="6"/>
  <c r="N9345" i="6"/>
  <c r="N9346" i="6"/>
  <c r="N9347" i="6"/>
  <c r="N9348" i="6"/>
  <c r="N9349" i="6"/>
  <c r="N9350" i="6"/>
  <c r="N9351" i="6"/>
  <c r="N9352" i="6"/>
  <c r="N9353" i="6"/>
  <c r="N9354" i="6"/>
  <c r="E8172" i="6"/>
  <c r="E8173" i="6"/>
  <c r="E8174" i="6"/>
  <c r="E8175" i="6"/>
  <c r="E8176" i="6"/>
  <c r="E8177" i="6"/>
  <c r="E8178" i="6"/>
  <c r="E8179" i="6"/>
  <c r="E8180" i="6"/>
  <c r="E8181" i="6"/>
  <c r="E8182" i="6"/>
  <c r="E8183" i="6"/>
  <c r="E8184" i="6"/>
  <c r="E8185" i="6"/>
  <c r="E8186" i="6"/>
  <c r="E8187" i="6"/>
  <c r="E8188" i="6"/>
  <c r="E8189" i="6"/>
  <c r="E8190" i="6"/>
  <c r="E8191" i="6"/>
  <c r="E8192" i="6"/>
  <c r="E8193" i="6"/>
  <c r="E8194" i="6"/>
  <c r="E8195" i="6"/>
  <c r="E8196" i="6"/>
  <c r="E8197" i="6"/>
  <c r="E8198" i="6"/>
  <c r="E8199" i="6"/>
  <c r="E8200" i="6"/>
  <c r="E8201" i="6"/>
  <c r="E8202" i="6"/>
  <c r="E8203" i="6"/>
  <c r="E8204" i="6"/>
  <c r="E8205" i="6"/>
  <c r="E8206" i="6"/>
  <c r="E8207" i="6"/>
  <c r="E8208" i="6"/>
  <c r="E8209" i="6"/>
  <c r="E8210" i="6"/>
  <c r="E8211" i="6"/>
  <c r="E8212" i="6"/>
  <c r="E8213" i="6"/>
  <c r="E8214" i="6"/>
  <c r="E8215" i="6"/>
  <c r="E8216" i="6"/>
  <c r="E8217" i="6"/>
  <c r="E8218" i="6"/>
  <c r="E8219" i="6"/>
  <c r="E8220" i="6"/>
  <c r="E8221" i="6"/>
  <c r="E8222" i="6"/>
  <c r="E8223" i="6"/>
  <c r="E8224" i="6"/>
  <c r="E8225" i="6"/>
  <c r="E8226" i="6"/>
  <c r="E8227" i="6"/>
  <c r="E8228" i="6"/>
  <c r="E8229" i="6"/>
  <c r="E8230" i="6"/>
  <c r="E8231" i="6"/>
  <c r="E8232" i="6"/>
  <c r="E8233" i="6"/>
  <c r="E8234" i="6"/>
  <c r="E8235" i="6"/>
  <c r="E8236" i="6"/>
  <c r="E8237" i="6"/>
  <c r="E8238" i="6"/>
  <c r="E8239" i="6"/>
  <c r="E8240" i="6"/>
  <c r="E8241" i="6"/>
  <c r="E8242" i="6"/>
  <c r="E8243" i="6"/>
  <c r="E8244" i="6"/>
  <c r="E8245" i="6"/>
  <c r="E8246" i="6"/>
  <c r="E8247" i="6"/>
  <c r="E8248" i="6"/>
  <c r="E8249" i="6"/>
  <c r="E8250" i="6"/>
  <c r="E8251" i="6"/>
  <c r="E8252" i="6"/>
  <c r="E8253" i="6"/>
  <c r="E8254" i="6"/>
  <c r="E8255" i="6"/>
  <c r="E8256" i="6"/>
  <c r="E8257" i="6"/>
  <c r="E8258" i="6"/>
  <c r="E8259" i="6"/>
  <c r="E8260" i="6"/>
  <c r="E8261" i="6"/>
  <c r="E8262" i="6"/>
  <c r="E8263" i="6"/>
  <c r="E8264" i="6"/>
  <c r="E8265" i="6"/>
  <c r="E8266" i="6"/>
  <c r="E8267" i="6"/>
  <c r="E8268" i="6"/>
  <c r="E8269" i="6"/>
  <c r="E8270" i="6"/>
  <c r="E8271" i="6"/>
  <c r="E8272" i="6"/>
  <c r="E8273" i="6"/>
  <c r="E8274" i="6"/>
  <c r="E8275" i="6"/>
  <c r="E8276" i="6"/>
  <c r="E8277" i="6"/>
  <c r="E8278" i="6"/>
  <c r="E8279" i="6"/>
  <c r="E8280" i="6"/>
  <c r="E8281" i="6"/>
  <c r="E8282" i="6"/>
  <c r="E8283" i="6"/>
  <c r="E8284" i="6"/>
  <c r="E8285" i="6"/>
  <c r="E8286" i="6"/>
  <c r="E8287" i="6"/>
  <c r="E8288" i="6"/>
  <c r="E8289" i="6"/>
  <c r="E8290" i="6"/>
  <c r="E8291" i="6"/>
  <c r="F8172" i="6"/>
  <c r="F8173" i="6"/>
  <c r="F8174" i="6"/>
  <c r="F8175" i="6"/>
  <c r="F8176" i="6"/>
  <c r="F8177" i="6"/>
  <c r="F8178" i="6"/>
  <c r="F8179" i="6"/>
  <c r="F8180" i="6"/>
  <c r="F8181" i="6"/>
  <c r="F8182" i="6"/>
  <c r="F8183" i="6"/>
  <c r="F8184" i="6"/>
  <c r="F8185" i="6"/>
  <c r="F8186" i="6"/>
  <c r="F8187" i="6"/>
  <c r="F8188" i="6"/>
  <c r="F8189" i="6"/>
  <c r="F8190" i="6"/>
  <c r="F8191" i="6"/>
  <c r="F8192" i="6"/>
  <c r="F8193" i="6"/>
  <c r="F8194" i="6"/>
  <c r="F8195" i="6"/>
  <c r="F8196" i="6"/>
  <c r="F8197" i="6"/>
  <c r="F8198" i="6"/>
  <c r="F8199" i="6"/>
  <c r="F8200" i="6"/>
  <c r="F8201" i="6"/>
  <c r="F8202" i="6"/>
  <c r="F8203" i="6"/>
  <c r="F8204" i="6"/>
  <c r="F8205" i="6"/>
  <c r="F8206" i="6"/>
  <c r="F8207" i="6"/>
  <c r="F8208" i="6"/>
  <c r="F8209" i="6"/>
  <c r="F8210" i="6"/>
  <c r="F8211" i="6"/>
  <c r="F8212" i="6"/>
  <c r="F8213" i="6"/>
  <c r="F8214" i="6"/>
  <c r="F8215" i="6"/>
  <c r="F8216" i="6"/>
  <c r="F8217" i="6"/>
  <c r="F8218" i="6"/>
  <c r="F8219" i="6"/>
  <c r="F8220" i="6"/>
  <c r="F8221" i="6"/>
  <c r="F8222" i="6"/>
  <c r="F8223" i="6"/>
  <c r="F8224" i="6"/>
  <c r="F8225" i="6"/>
  <c r="F8226" i="6"/>
  <c r="F8227" i="6"/>
  <c r="F8228" i="6"/>
  <c r="F8229" i="6"/>
  <c r="F8230" i="6"/>
  <c r="F8231" i="6"/>
  <c r="F8232" i="6"/>
  <c r="F8233" i="6"/>
  <c r="F8234" i="6"/>
  <c r="F8235" i="6"/>
  <c r="F8236" i="6"/>
  <c r="F8237" i="6"/>
  <c r="F8238" i="6"/>
  <c r="F8239" i="6"/>
  <c r="F8240" i="6"/>
  <c r="F8241" i="6"/>
  <c r="F8242" i="6"/>
  <c r="F8243" i="6"/>
  <c r="F8244" i="6"/>
  <c r="F8245" i="6"/>
  <c r="F8246" i="6"/>
  <c r="F8247" i="6"/>
  <c r="F8248" i="6"/>
  <c r="F8249" i="6"/>
  <c r="F8250" i="6"/>
  <c r="F8251" i="6"/>
  <c r="F8252" i="6"/>
  <c r="F8253" i="6"/>
  <c r="F8254" i="6"/>
  <c r="F8255" i="6"/>
  <c r="F8256" i="6"/>
  <c r="F8257" i="6"/>
  <c r="F8258" i="6"/>
  <c r="F8259" i="6"/>
  <c r="F8260" i="6"/>
  <c r="F8261" i="6"/>
  <c r="F8262" i="6"/>
  <c r="F8263" i="6"/>
  <c r="F8264" i="6"/>
  <c r="F8265" i="6"/>
  <c r="F8266" i="6"/>
  <c r="F8267" i="6"/>
  <c r="F8268" i="6"/>
  <c r="F8269" i="6"/>
  <c r="F8270" i="6"/>
  <c r="F8271" i="6"/>
  <c r="F8272" i="6"/>
  <c r="F8273" i="6"/>
  <c r="F8274" i="6"/>
  <c r="F8275" i="6"/>
  <c r="F8276" i="6"/>
  <c r="F8277" i="6"/>
  <c r="F8278" i="6"/>
  <c r="F8279" i="6"/>
  <c r="F8280" i="6"/>
  <c r="F8281" i="6"/>
  <c r="F8282" i="6"/>
  <c r="F8283" i="6"/>
  <c r="F8284" i="6"/>
  <c r="F8285" i="6"/>
  <c r="F8286" i="6"/>
  <c r="F8287" i="6"/>
  <c r="F8288" i="6"/>
  <c r="F8289" i="6"/>
  <c r="F8290" i="6"/>
  <c r="F8291" i="6"/>
  <c r="E8292" i="6"/>
  <c r="E8293" i="6"/>
  <c r="E8294" i="6"/>
  <c r="E8295" i="6"/>
  <c r="E8296" i="6"/>
  <c r="E8297" i="6"/>
  <c r="E8298" i="6"/>
  <c r="E8299" i="6"/>
  <c r="E8300" i="6"/>
  <c r="E8301" i="6"/>
  <c r="E8302" i="6"/>
  <c r="E8303" i="6"/>
  <c r="E8304" i="6"/>
  <c r="E8305" i="6"/>
  <c r="E8306" i="6"/>
  <c r="E8307" i="6"/>
  <c r="E8308" i="6"/>
  <c r="E8309" i="6"/>
  <c r="E8310" i="6"/>
  <c r="E8311" i="6"/>
  <c r="E8312" i="6"/>
  <c r="E8313" i="6"/>
  <c r="E8314" i="6"/>
  <c r="E8315" i="6"/>
  <c r="E8316" i="6"/>
  <c r="E8317" i="6"/>
  <c r="E8318" i="6"/>
  <c r="E8319" i="6"/>
  <c r="E8320" i="6"/>
  <c r="E8321" i="6"/>
  <c r="E8322" i="6"/>
  <c r="E8323" i="6"/>
  <c r="E8324" i="6"/>
  <c r="E8325" i="6"/>
  <c r="E8326" i="6"/>
  <c r="E8327" i="6"/>
  <c r="E8328" i="6"/>
  <c r="E8329" i="6"/>
  <c r="E8330" i="6"/>
  <c r="E8331" i="6"/>
  <c r="E8332" i="6"/>
  <c r="E8333" i="6"/>
  <c r="E8334" i="6"/>
  <c r="E8335" i="6"/>
  <c r="E8336" i="6"/>
  <c r="E8337" i="6"/>
  <c r="E8338" i="6"/>
  <c r="E8339" i="6"/>
  <c r="E8340" i="6"/>
  <c r="E8341" i="6"/>
  <c r="E8342" i="6"/>
  <c r="E8343" i="6"/>
  <c r="E8344" i="6"/>
  <c r="E8345" i="6"/>
  <c r="E8346" i="6"/>
  <c r="E8347" i="6"/>
  <c r="E8348" i="6"/>
  <c r="E8349" i="6"/>
  <c r="E8350" i="6"/>
  <c r="E8351" i="6"/>
  <c r="E8352" i="6"/>
  <c r="E8353" i="6"/>
  <c r="E8354" i="6"/>
  <c r="E8355" i="6"/>
  <c r="E8356" i="6"/>
  <c r="E8357" i="6"/>
  <c r="E8358" i="6"/>
  <c r="E8359" i="6"/>
  <c r="E8360" i="6"/>
  <c r="E8361" i="6"/>
  <c r="E8362" i="6"/>
  <c r="E8363" i="6"/>
  <c r="E8364" i="6"/>
  <c r="E8365" i="6"/>
  <c r="E8366" i="6"/>
  <c r="E8367" i="6"/>
  <c r="E8368" i="6"/>
  <c r="E8369" i="6"/>
  <c r="E8370" i="6"/>
  <c r="E8371" i="6"/>
  <c r="E8372" i="6"/>
  <c r="E8373" i="6"/>
  <c r="E8374" i="6"/>
  <c r="E8375" i="6"/>
  <c r="E8376" i="6"/>
  <c r="E8377" i="6"/>
  <c r="E8378" i="6"/>
  <c r="E8379" i="6"/>
  <c r="E8380" i="6"/>
  <c r="E8381" i="6"/>
  <c r="E8382" i="6"/>
  <c r="E8383" i="6"/>
  <c r="E8384" i="6"/>
  <c r="E8385" i="6"/>
  <c r="E8386" i="6"/>
  <c r="E8387" i="6"/>
  <c r="E8388" i="6"/>
  <c r="E8389" i="6"/>
  <c r="E8390" i="6"/>
  <c r="E8391" i="6"/>
  <c r="E8392" i="6"/>
  <c r="E8393" i="6"/>
  <c r="E8394" i="6"/>
  <c r="E8395" i="6"/>
  <c r="E8396" i="6"/>
  <c r="E8397" i="6"/>
  <c r="E8398" i="6"/>
  <c r="E8399" i="6"/>
  <c r="E8400" i="6"/>
  <c r="E8401" i="6"/>
  <c r="E8402" i="6"/>
  <c r="E8403" i="6"/>
  <c r="E8404" i="6"/>
  <c r="E8405" i="6"/>
  <c r="E8406" i="6"/>
  <c r="E8407" i="6"/>
  <c r="E8408" i="6"/>
  <c r="E8409" i="6"/>
  <c r="E8410" i="6"/>
  <c r="E8411" i="6"/>
  <c r="F8292" i="6"/>
  <c r="F8293" i="6"/>
  <c r="F8294" i="6"/>
  <c r="F8295" i="6"/>
  <c r="F8296" i="6"/>
  <c r="F8297" i="6"/>
  <c r="F8298" i="6"/>
  <c r="F8299" i="6"/>
  <c r="F8300" i="6"/>
  <c r="F8301" i="6"/>
  <c r="F8302" i="6"/>
  <c r="F8303" i="6"/>
  <c r="F8304" i="6"/>
  <c r="F8305" i="6"/>
  <c r="F8306" i="6"/>
  <c r="F8307" i="6"/>
  <c r="F8308" i="6"/>
  <c r="F8309" i="6"/>
  <c r="F8310" i="6"/>
  <c r="F8311" i="6"/>
  <c r="F8312" i="6"/>
  <c r="F8313" i="6"/>
  <c r="F8314" i="6"/>
  <c r="F8315" i="6"/>
  <c r="F8316" i="6"/>
  <c r="F8317" i="6"/>
  <c r="F8318" i="6"/>
  <c r="F8319" i="6"/>
  <c r="F8320" i="6"/>
  <c r="F8321" i="6"/>
  <c r="F8322" i="6"/>
  <c r="F8323" i="6"/>
  <c r="F8324" i="6"/>
  <c r="F8325" i="6"/>
  <c r="F8326" i="6"/>
  <c r="F8327" i="6"/>
  <c r="F8328" i="6"/>
  <c r="F8329" i="6"/>
  <c r="F8330" i="6"/>
  <c r="F8331" i="6"/>
  <c r="F8332" i="6"/>
  <c r="F8333" i="6"/>
  <c r="F8334" i="6"/>
  <c r="F8335" i="6"/>
  <c r="F8336" i="6"/>
  <c r="F8337" i="6"/>
  <c r="F8338" i="6"/>
  <c r="F8339" i="6"/>
  <c r="F8340" i="6"/>
  <c r="F8341" i="6"/>
  <c r="F8342" i="6"/>
  <c r="F8343" i="6"/>
  <c r="F8344" i="6"/>
  <c r="F8345" i="6"/>
  <c r="F8346" i="6"/>
  <c r="F8347" i="6"/>
  <c r="F8348" i="6"/>
  <c r="F8349" i="6"/>
  <c r="F8350" i="6"/>
  <c r="F8351" i="6"/>
  <c r="F8352" i="6"/>
  <c r="F8353" i="6"/>
  <c r="F8354" i="6"/>
  <c r="F8355" i="6"/>
  <c r="F8356" i="6"/>
  <c r="F8357" i="6"/>
  <c r="F8358" i="6"/>
  <c r="F8359" i="6"/>
  <c r="F8360" i="6"/>
  <c r="F8361" i="6"/>
  <c r="F8362" i="6"/>
  <c r="F8363" i="6"/>
  <c r="F8364" i="6"/>
  <c r="F8365" i="6"/>
  <c r="F8366" i="6"/>
  <c r="F8367" i="6"/>
  <c r="F8368" i="6"/>
  <c r="F8369" i="6"/>
  <c r="F8370" i="6"/>
  <c r="F8371" i="6"/>
  <c r="F8372" i="6"/>
  <c r="F8373" i="6"/>
  <c r="F8374" i="6"/>
  <c r="F8375" i="6"/>
  <c r="F8376" i="6"/>
  <c r="F8377" i="6"/>
  <c r="F8378" i="6"/>
  <c r="F8379" i="6"/>
  <c r="F8380" i="6"/>
  <c r="F8381" i="6"/>
  <c r="F8382" i="6"/>
  <c r="F8383" i="6"/>
  <c r="F8384" i="6"/>
  <c r="F8385" i="6"/>
  <c r="F8386" i="6"/>
  <c r="F8387" i="6"/>
  <c r="F8388" i="6"/>
  <c r="F8389" i="6"/>
  <c r="F8390" i="6"/>
  <c r="F8391" i="6"/>
  <c r="F8392" i="6"/>
  <c r="F8393" i="6"/>
  <c r="F8394" i="6"/>
  <c r="F8395" i="6"/>
  <c r="F8396" i="6"/>
  <c r="F8397" i="6"/>
  <c r="F8398" i="6"/>
  <c r="F8399" i="6"/>
  <c r="F8400" i="6"/>
  <c r="F8401" i="6"/>
  <c r="F8402" i="6"/>
  <c r="F8403" i="6"/>
  <c r="F8404" i="6"/>
  <c r="F8405" i="6"/>
  <c r="F8406" i="6"/>
  <c r="F8407" i="6"/>
  <c r="F8408" i="6"/>
  <c r="F8409" i="6"/>
  <c r="F8410" i="6"/>
  <c r="F8411" i="6"/>
  <c r="E8412" i="6"/>
  <c r="E8413" i="6"/>
  <c r="E8414" i="6"/>
  <c r="E8415" i="6"/>
  <c r="E8416" i="6"/>
  <c r="E8417" i="6"/>
  <c r="E8418" i="6"/>
  <c r="E8419" i="6"/>
  <c r="E8420" i="6"/>
  <c r="E8421" i="6"/>
  <c r="E8422" i="6"/>
  <c r="E8423" i="6"/>
  <c r="E8424" i="6"/>
  <c r="E8425" i="6"/>
  <c r="E8426" i="6"/>
  <c r="E8427" i="6"/>
  <c r="E8428" i="6"/>
  <c r="E8429" i="6"/>
  <c r="E8430" i="6"/>
  <c r="E8431" i="6"/>
  <c r="E8432" i="6"/>
  <c r="E8433" i="6"/>
  <c r="E8434" i="6"/>
  <c r="E8435" i="6"/>
  <c r="E8436" i="6"/>
  <c r="E8437" i="6"/>
  <c r="E8438" i="6"/>
  <c r="E8439" i="6"/>
  <c r="E8440" i="6"/>
  <c r="E8441" i="6"/>
  <c r="E8442" i="6"/>
  <c r="E8443" i="6"/>
  <c r="E8444" i="6"/>
  <c r="E8445" i="6"/>
  <c r="E8446" i="6"/>
  <c r="E8447" i="6"/>
  <c r="E8448" i="6"/>
  <c r="E8449" i="6"/>
  <c r="E8450" i="6"/>
  <c r="E8451" i="6"/>
  <c r="E8452" i="6"/>
  <c r="E8453" i="6"/>
  <c r="E8454" i="6"/>
  <c r="E8455" i="6"/>
  <c r="E8456" i="6"/>
  <c r="E8457" i="6"/>
  <c r="E8458" i="6"/>
  <c r="E8459" i="6"/>
  <c r="E8460" i="6"/>
  <c r="E8461" i="6"/>
  <c r="E8462" i="6"/>
  <c r="E8463" i="6"/>
  <c r="E8464" i="6"/>
  <c r="E8465" i="6"/>
  <c r="E8466" i="6"/>
  <c r="E8467" i="6"/>
  <c r="E8468" i="6"/>
  <c r="E8469" i="6"/>
  <c r="E8470" i="6"/>
  <c r="E8471" i="6"/>
  <c r="E8472" i="6"/>
  <c r="E8473" i="6"/>
  <c r="E8474" i="6"/>
  <c r="E8475" i="6"/>
  <c r="E8476" i="6"/>
  <c r="E8477" i="6"/>
  <c r="E8478" i="6"/>
  <c r="E8479" i="6"/>
  <c r="E8480" i="6"/>
  <c r="E8481" i="6"/>
  <c r="E8482" i="6"/>
  <c r="E8483" i="6"/>
  <c r="E8484" i="6"/>
  <c r="E8485" i="6"/>
  <c r="E8486" i="6"/>
  <c r="E8487" i="6"/>
  <c r="E8488" i="6"/>
  <c r="E8489" i="6"/>
  <c r="E8490" i="6"/>
  <c r="E8491" i="6"/>
  <c r="E8492" i="6"/>
  <c r="E8493" i="6"/>
  <c r="E8494" i="6"/>
  <c r="E8495" i="6"/>
  <c r="E8496" i="6"/>
  <c r="E8497" i="6"/>
  <c r="E8498" i="6"/>
  <c r="E8499" i="6"/>
  <c r="E8500" i="6"/>
  <c r="E8501" i="6"/>
  <c r="E8502" i="6"/>
  <c r="E8503" i="6"/>
  <c r="E8504" i="6"/>
  <c r="E8505" i="6"/>
  <c r="E8506" i="6"/>
  <c r="E8507" i="6"/>
  <c r="E8508" i="6"/>
  <c r="E8509" i="6"/>
  <c r="E8510" i="6"/>
  <c r="E8511" i="6"/>
  <c r="E8512" i="6"/>
  <c r="E8513" i="6"/>
  <c r="E8514" i="6"/>
  <c r="E8515" i="6"/>
  <c r="E8516" i="6"/>
  <c r="E8517" i="6"/>
  <c r="E8518" i="6"/>
  <c r="E8519" i="6"/>
  <c r="E8520" i="6"/>
  <c r="E8521" i="6"/>
  <c r="E8522" i="6"/>
  <c r="E8523" i="6"/>
  <c r="E8524" i="6"/>
  <c r="E8525" i="6"/>
  <c r="E8526" i="6"/>
  <c r="E8527" i="6"/>
  <c r="E8528" i="6"/>
  <c r="E8529" i="6"/>
  <c r="E8530" i="6"/>
  <c r="E8531" i="6"/>
  <c r="F8412" i="6"/>
  <c r="F8413" i="6"/>
  <c r="F8414" i="6"/>
  <c r="F8415" i="6"/>
  <c r="F8416" i="6"/>
  <c r="F8417" i="6"/>
  <c r="F8418" i="6"/>
  <c r="F8419" i="6"/>
  <c r="F8420" i="6"/>
  <c r="F8421" i="6"/>
  <c r="F8422" i="6"/>
  <c r="F8423" i="6"/>
  <c r="F8424" i="6"/>
  <c r="F8425" i="6"/>
  <c r="F8426" i="6"/>
  <c r="F8427" i="6"/>
  <c r="F8428" i="6"/>
  <c r="F8429" i="6"/>
  <c r="F8430" i="6"/>
  <c r="F8431" i="6"/>
  <c r="F8432" i="6"/>
  <c r="F8433" i="6"/>
  <c r="F8434" i="6"/>
  <c r="F8435" i="6"/>
  <c r="F8436" i="6"/>
  <c r="F8437" i="6"/>
  <c r="F8438" i="6"/>
  <c r="F8439" i="6"/>
  <c r="F8440" i="6"/>
  <c r="F8441" i="6"/>
  <c r="F8442" i="6"/>
  <c r="F8443" i="6"/>
  <c r="F8444" i="6"/>
  <c r="F8445" i="6"/>
  <c r="F8446" i="6"/>
  <c r="F8447" i="6"/>
  <c r="F8448" i="6"/>
  <c r="F8449" i="6"/>
  <c r="F8450" i="6"/>
  <c r="F8451" i="6"/>
  <c r="F8452" i="6"/>
  <c r="F8453" i="6"/>
  <c r="F8454" i="6"/>
  <c r="F8455" i="6"/>
  <c r="F8456" i="6"/>
  <c r="F8457" i="6"/>
  <c r="F8458" i="6"/>
  <c r="F8459" i="6"/>
  <c r="F8460" i="6"/>
  <c r="F8461" i="6"/>
  <c r="F8462" i="6"/>
  <c r="F8463" i="6"/>
  <c r="F8464" i="6"/>
  <c r="F8465" i="6"/>
  <c r="F8466" i="6"/>
  <c r="F8467" i="6"/>
  <c r="F8468" i="6"/>
  <c r="F8469" i="6"/>
  <c r="F8470" i="6"/>
  <c r="F8471" i="6"/>
  <c r="F8472" i="6"/>
  <c r="F8473" i="6"/>
  <c r="F8474" i="6"/>
  <c r="F8475" i="6"/>
  <c r="F8476" i="6"/>
  <c r="F8477" i="6"/>
  <c r="F8478" i="6"/>
  <c r="F8479" i="6"/>
  <c r="F8480" i="6"/>
  <c r="F8481" i="6"/>
  <c r="F8482" i="6"/>
  <c r="F8483" i="6"/>
  <c r="F8484" i="6"/>
  <c r="F8485" i="6"/>
  <c r="F8486" i="6"/>
  <c r="F8487" i="6"/>
  <c r="F8488" i="6"/>
  <c r="F8489" i="6"/>
  <c r="F8490" i="6"/>
  <c r="F8491" i="6"/>
  <c r="F8492" i="6"/>
  <c r="F8493" i="6"/>
  <c r="F8494" i="6"/>
  <c r="F8495" i="6"/>
  <c r="F8496" i="6"/>
  <c r="F8497" i="6"/>
  <c r="F8498" i="6"/>
  <c r="F8499" i="6"/>
  <c r="F8500" i="6"/>
  <c r="F8501" i="6"/>
  <c r="F8502" i="6"/>
  <c r="F8503" i="6"/>
  <c r="F8504" i="6"/>
  <c r="F8505" i="6"/>
  <c r="F8506" i="6"/>
  <c r="F8507" i="6"/>
  <c r="F8508" i="6"/>
  <c r="F8509" i="6"/>
  <c r="F8510" i="6"/>
  <c r="F8511" i="6"/>
  <c r="F8512" i="6"/>
  <c r="F8513" i="6"/>
  <c r="F8514" i="6"/>
  <c r="F8515" i="6"/>
  <c r="F8516" i="6"/>
  <c r="F8517" i="6"/>
  <c r="F8518" i="6"/>
  <c r="F8519" i="6"/>
  <c r="F8520" i="6"/>
  <c r="F8521" i="6"/>
  <c r="F8522" i="6"/>
  <c r="F8523" i="6"/>
  <c r="F8524" i="6"/>
  <c r="F8525" i="6"/>
  <c r="F8526" i="6"/>
  <c r="F8527" i="6"/>
  <c r="F8528" i="6"/>
  <c r="F8529" i="6"/>
  <c r="F8530" i="6"/>
  <c r="F8531" i="6"/>
  <c r="E8532" i="6"/>
  <c r="E8533" i="6"/>
  <c r="E8534" i="6"/>
  <c r="E8535" i="6"/>
  <c r="E8536" i="6"/>
  <c r="E8537" i="6"/>
  <c r="E8538" i="6"/>
  <c r="E8539" i="6"/>
  <c r="E8540" i="6"/>
  <c r="E8541" i="6"/>
  <c r="E8542" i="6"/>
  <c r="E8543" i="6"/>
  <c r="F8532" i="6"/>
  <c r="F8533" i="6"/>
  <c r="F8534" i="6"/>
  <c r="F8535" i="6"/>
  <c r="F8536" i="6"/>
  <c r="F8537" i="6"/>
  <c r="F8538" i="6"/>
  <c r="F8539" i="6"/>
  <c r="F8540" i="6"/>
  <c r="F8541" i="6"/>
  <c r="F8542" i="6"/>
  <c r="F8543" i="6"/>
  <c r="E8544" i="6"/>
  <c r="E8545" i="6"/>
  <c r="E8546" i="6"/>
  <c r="E8547" i="6"/>
  <c r="E8548" i="6"/>
  <c r="E8549" i="6"/>
  <c r="E8550" i="6"/>
  <c r="E8551" i="6"/>
  <c r="E8552" i="6"/>
  <c r="E8553" i="6"/>
  <c r="E8554" i="6"/>
  <c r="E8555" i="6"/>
  <c r="F8544" i="6"/>
  <c r="F8545" i="6"/>
  <c r="F8546" i="6"/>
  <c r="F8547" i="6"/>
  <c r="F8548" i="6"/>
  <c r="F8549" i="6"/>
  <c r="F8550" i="6"/>
  <c r="F8551" i="6"/>
  <c r="F8552" i="6"/>
  <c r="F8553" i="6"/>
  <c r="F8554" i="6"/>
  <c r="F8555" i="6"/>
  <c r="E8556" i="6"/>
  <c r="E8557" i="6"/>
  <c r="E8558" i="6"/>
  <c r="E8559" i="6"/>
  <c r="E8560" i="6"/>
  <c r="E8561" i="6"/>
  <c r="E8562" i="6"/>
  <c r="E8563" i="6"/>
  <c r="E8564" i="6"/>
  <c r="E8565" i="6"/>
  <c r="E8566" i="6"/>
  <c r="E8567" i="6"/>
  <c r="F8556" i="6"/>
  <c r="F8557" i="6"/>
  <c r="F8558" i="6"/>
  <c r="F8559" i="6"/>
  <c r="F8560" i="6"/>
  <c r="F8561" i="6"/>
  <c r="F8562" i="6"/>
  <c r="F8563" i="6"/>
  <c r="F8564" i="6"/>
  <c r="F8565" i="6"/>
  <c r="F8566" i="6"/>
  <c r="F8567" i="6"/>
  <c r="E8568" i="6"/>
  <c r="E8569" i="6"/>
  <c r="E8570" i="6"/>
  <c r="E8571" i="6"/>
  <c r="E8572" i="6"/>
  <c r="E8573" i="6"/>
  <c r="E8574" i="6"/>
  <c r="E8575" i="6"/>
  <c r="E8576" i="6"/>
  <c r="E8577" i="6"/>
  <c r="E8578" i="6"/>
  <c r="E8579" i="6"/>
  <c r="F8568" i="6"/>
  <c r="F8569" i="6"/>
  <c r="F8570" i="6"/>
  <c r="F8571" i="6"/>
  <c r="F8572" i="6"/>
  <c r="F8573" i="6"/>
  <c r="F8574" i="6"/>
  <c r="F8575" i="6"/>
  <c r="F8576" i="6"/>
  <c r="F8577" i="6"/>
  <c r="F8578" i="6"/>
  <c r="F8579" i="6"/>
  <c r="E8580" i="6"/>
  <c r="E8581" i="6"/>
  <c r="E8582" i="6"/>
  <c r="E8583" i="6"/>
  <c r="E8584" i="6"/>
  <c r="E8585" i="6"/>
  <c r="E8586" i="6"/>
  <c r="E8587" i="6"/>
  <c r="E8588" i="6"/>
  <c r="E8589" i="6"/>
  <c r="E8590" i="6"/>
  <c r="E8591" i="6"/>
  <c r="F8580" i="6"/>
  <c r="F8581" i="6"/>
  <c r="F8582" i="6"/>
  <c r="F8583" i="6"/>
  <c r="F8584" i="6"/>
  <c r="F8585" i="6"/>
  <c r="F8586" i="6"/>
  <c r="F8587" i="6"/>
  <c r="F8588" i="6"/>
  <c r="F8589" i="6"/>
  <c r="F8590" i="6"/>
  <c r="F8591" i="6"/>
  <c r="E8592" i="6"/>
  <c r="E8593" i="6"/>
  <c r="E8594" i="6"/>
  <c r="E8595" i="6"/>
  <c r="E8596" i="6"/>
  <c r="E8597" i="6"/>
  <c r="E8598" i="6"/>
  <c r="E8599" i="6"/>
  <c r="E8600" i="6"/>
  <c r="E8601" i="6"/>
  <c r="E8602" i="6"/>
  <c r="E8603" i="6"/>
  <c r="F8592" i="6"/>
  <c r="F8593" i="6"/>
  <c r="F8594" i="6"/>
  <c r="F8595" i="6"/>
  <c r="F8596" i="6"/>
  <c r="F8597" i="6"/>
  <c r="F8598" i="6"/>
  <c r="F8599" i="6"/>
  <c r="F8600" i="6"/>
  <c r="F8601" i="6"/>
  <c r="F8602" i="6"/>
  <c r="F8603" i="6"/>
  <c r="E8604" i="6"/>
  <c r="E8605" i="6"/>
  <c r="E8606" i="6"/>
  <c r="E8607" i="6"/>
  <c r="E8608" i="6"/>
  <c r="E8609" i="6"/>
  <c r="E8610" i="6"/>
  <c r="E8611" i="6"/>
  <c r="E8612" i="6"/>
  <c r="E8613" i="6"/>
  <c r="E8614" i="6"/>
  <c r="E8615" i="6"/>
  <c r="F8604" i="6"/>
  <c r="F8605" i="6"/>
  <c r="F8606" i="6"/>
  <c r="F8607" i="6"/>
  <c r="F8608" i="6"/>
  <c r="F8609" i="6"/>
  <c r="F8610" i="6"/>
  <c r="F8611" i="6"/>
  <c r="F8612" i="6"/>
  <c r="F8613" i="6"/>
  <c r="F8614" i="6"/>
  <c r="F8615" i="6"/>
  <c r="E8616" i="6"/>
  <c r="E8617" i="6"/>
  <c r="F8616" i="6"/>
  <c r="F8617" i="6"/>
  <c r="E8171" i="6"/>
  <c r="F8171" i="6"/>
  <c r="AK21" i="2" l="1"/>
  <c r="AH21" i="2"/>
  <c r="AB21" i="2"/>
  <c r="AE21" i="2"/>
  <c r="D13" i="2"/>
  <c r="D11" i="2"/>
  <c r="D12" i="2"/>
  <c r="Q21" i="2"/>
  <c r="AP21" i="2" a="1"/>
  <c r="AP21" i="2" s="1"/>
  <c r="AI21" i="2" a="1"/>
  <c r="AI21" i="2" s="1"/>
  <c r="AN21" i="2" a="1"/>
  <c r="AN21" i="2" s="1"/>
  <c r="AM21" i="2" a="1"/>
  <c r="AM21" i="2" s="1"/>
  <c r="AG21" i="2" a="1"/>
  <c r="AG21" i="2" s="1"/>
  <c r="AL21" i="2" a="1"/>
  <c r="AL21" i="2" s="1"/>
  <c r="AJ21" i="2" a="1"/>
  <c r="AJ21" i="2" s="1"/>
  <c r="AO21" i="2" a="1"/>
  <c r="AO21" i="2" s="1"/>
  <c r="Y21" i="2"/>
  <c r="AQ21" i="2" l="1"/>
  <c r="A271" i="1"/>
  <c r="C271" i="1"/>
  <c r="E271" i="1"/>
  <c r="F271" i="1"/>
  <c r="A272" i="1"/>
  <c r="C272" i="1"/>
  <c r="E272" i="1"/>
  <c r="F272" i="1"/>
  <c r="A273" i="1"/>
  <c r="C273" i="1"/>
  <c r="E273" i="1"/>
  <c r="F273" i="1"/>
  <c r="A274" i="1"/>
  <c r="C274" i="1"/>
  <c r="E274" i="1"/>
  <c r="F274" i="1"/>
  <c r="A275" i="1"/>
  <c r="C275" i="1"/>
  <c r="E275" i="1"/>
  <c r="F275" i="1"/>
  <c r="A276" i="1"/>
  <c r="C276" i="1"/>
  <c r="E276" i="1"/>
  <c r="F276" i="1"/>
  <c r="A277" i="1"/>
  <c r="C277" i="1"/>
  <c r="E277" i="1"/>
  <c r="F277" i="1"/>
  <c r="A278" i="1"/>
  <c r="C278" i="1"/>
  <c r="E278" i="1"/>
  <c r="F278" i="1"/>
  <c r="A279" i="1"/>
  <c r="C279" i="1"/>
  <c r="E279" i="1"/>
  <c r="F279" i="1"/>
  <c r="A280" i="1"/>
  <c r="C280" i="1"/>
  <c r="E280" i="1"/>
  <c r="F280" i="1"/>
  <c r="A281" i="1"/>
  <c r="C281" i="1"/>
  <c r="E281" i="1"/>
  <c r="F281" i="1"/>
  <c r="A282" i="1"/>
  <c r="C282" i="1"/>
  <c r="E282" i="1"/>
  <c r="F282" i="1"/>
  <c r="A283" i="1"/>
  <c r="C283" i="1"/>
  <c r="E283" i="1"/>
  <c r="F283" i="1"/>
  <c r="A284" i="1"/>
  <c r="C284" i="1"/>
  <c r="E284" i="1"/>
  <c r="F284" i="1"/>
  <c r="A285" i="1"/>
  <c r="C285" i="1"/>
  <c r="E285" i="1"/>
  <c r="F285" i="1"/>
  <c r="A286" i="1"/>
  <c r="C286" i="1"/>
  <c r="E286" i="1"/>
  <c r="F286" i="1"/>
  <c r="A287" i="1"/>
  <c r="C287" i="1"/>
  <c r="E287" i="1"/>
  <c r="F287" i="1"/>
  <c r="A288" i="1"/>
  <c r="C288" i="1"/>
  <c r="E288" i="1"/>
  <c r="F288" i="1"/>
  <c r="A289" i="1"/>
  <c r="C289" i="1"/>
  <c r="E289" i="1"/>
  <c r="F289" i="1"/>
  <c r="A290" i="1"/>
  <c r="C290" i="1"/>
  <c r="E290" i="1"/>
  <c r="F290" i="1"/>
  <c r="A291" i="1"/>
  <c r="C291" i="1"/>
  <c r="E291" i="1"/>
  <c r="F291" i="1"/>
  <c r="A292" i="1"/>
  <c r="C292" i="1"/>
  <c r="E292" i="1"/>
  <c r="F292" i="1"/>
  <c r="A293" i="1"/>
  <c r="C293" i="1"/>
  <c r="E293" i="1"/>
  <c r="F293" i="1"/>
  <c r="A294" i="1"/>
  <c r="C294" i="1"/>
  <c r="E294" i="1"/>
  <c r="F294" i="1"/>
  <c r="A295" i="1"/>
  <c r="C295" i="1"/>
  <c r="E295" i="1"/>
  <c r="F295" i="1"/>
  <c r="A296" i="1"/>
  <c r="C296" i="1"/>
  <c r="E296" i="1"/>
  <c r="F296" i="1"/>
  <c r="A297" i="1"/>
  <c r="C297" i="1"/>
  <c r="E297" i="1"/>
  <c r="F297" i="1"/>
  <c r="A298" i="1"/>
  <c r="C298" i="1"/>
  <c r="E298" i="1"/>
  <c r="F298" i="1"/>
  <c r="A299" i="1"/>
  <c r="C299" i="1"/>
  <c r="E299" i="1"/>
  <c r="F299" i="1"/>
  <c r="F270" i="1"/>
  <c r="E270" i="1"/>
  <c r="C270" i="1"/>
  <c r="A270" i="1"/>
  <c r="C8619" i="6"/>
  <c r="D8619" i="6"/>
  <c r="C8620" i="6"/>
  <c r="D8620" i="6"/>
  <c r="C8621" i="6"/>
  <c r="D8621" i="6"/>
  <c r="C8622" i="6"/>
  <c r="D8622" i="6"/>
  <c r="C8623" i="6"/>
  <c r="D8623" i="6"/>
  <c r="C8624" i="6"/>
  <c r="D8624" i="6"/>
  <c r="C8625" i="6"/>
  <c r="D8625" i="6"/>
  <c r="C8626" i="6"/>
  <c r="D8626" i="6"/>
  <c r="C8627" i="6"/>
  <c r="D8627" i="6"/>
  <c r="C8628" i="6"/>
  <c r="D8628" i="6"/>
  <c r="C8629" i="6"/>
  <c r="D8629" i="6"/>
  <c r="C8630" i="6"/>
  <c r="D8630" i="6"/>
  <c r="C8631" i="6"/>
  <c r="D8631" i="6"/>
  <c r="C8632" i="6"/>
  <c r="D8632" i="6"/>
  <c r="C8633" i="6"/>
  <c r="D8633" i="6"/>
  <c r="C8634" i="6"/>
  <c r="D8634" i="6"/>
  <c r="C8635" i="6"/>
  <c r="D8635" i="6"/>
  <c r="C8636" i="6"/>
  <c r="D8636" i="6"/>
  <c r="C8637" i="6"/>
  <c r="D8637" i="6"/>
  <c r="C8638" i="6"/>
  <c r="D8638" i="6"/>
  <c r="C8639" i="6"/>
  <c r="D8639" i="6"/>
  <c r="C8640" i="6"/>
  <c r="D8640" i="6"/>
  <c r="C8641" i="6"/>
  <c r="D8641" i="6"/>
  <c r="C8642" i="6"/>
  <c r="D8642" i="6"/>
  <c r="C8643" i="6"/>
  <c r="D8643" i="6"/>
  <c r="C8644" i="6"/>
  <c r="D8644" i="6"/>
  <c r="C8645" i="6"/>
  <c r="D8645" i="6"/>
  <c r="C8646" i="6"/>
  <c r="D8646" i="6"/>
  <c r="C8647" i="6"/>
  <c r="D8647" i="6"/>
  <c r="C8618" i="6"/>
  <c r="D8618" i="6"/>
  <c r="A8619" i="6"/>
  <c r="N8619" i="6" s="1"/>
  <c r="A8620" i="6"/>
  <c r="A8621" i="6"/>
  <c r="N8621" i="6" s="1"/>
  <c r="A8622" i="6"/>
  <c r="N8622" i="6" s="1"/>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N8655" i="6" s="1"/>
  <c r="A8646" i="6"/>
  <c r="N8656" i="6" s="1"/>
  <c r="A8647" i="6"/>
  <c r="A8618" i="6"/>
  <c r="N8625" i="6" l="1"/>
  <c r="N8620" i="6"/>
  <c r="N8623" i="6"/>
  <c r="N8618" i="6"/>
  <c r="N8627" i="6"/>
  <c r="N8624" i="6"/>
  <c r="N8653" i="6"/>
  <c r="N8652" i="6"/>
  <c r="N8628" i="6"/>
  <c r="N8626" i="6"/>
  <c r="N8754" i="6"/>
  <c r="N8647" i="6"/>
  <c r="N8746" i="6"/>
  <c r="N8639" i="6"/>
  <c r="N8738" i="6"/>
  <c r="N8631" i="6"/>
  <c r="N8747" i="6"/>
  <c r="N8640" i="6"/>
  <c r="N8761" i="6"/>
  <c r="N8654" i="6"/>
  <c r="N8753" i="6"/>
  <c r="N8646" i="6"/>
  <c r="N8745" i="6"/>
  <c r="N8638" i="6"/>
  <c r="N8737" i="6"/>
  <c r="N8630" i="6"/>
  <c r="N8752" i="6"/>
  <c r="N8645" i="6"/>
  <c r="N8744" i="6"/>
  <c r="N8637" i="6"/>
  <c r="N8736" i="6"/>
  <c r="N8629" i="6"/>
  <c r="N8739" i="6"/>
  <c r="N8632" i="6"/>
  <c r="N8743" i="6"/>
  <c r="N8636" i="6"/>
  <c r="N8758" i="6"/>
  <c r="N8651" i="6"/>
  <c r="N8750" i="6"/>
  <c r="N8643" i="6"/>
  <c r="N8742" i="6"/>
  <c r="N8635" i="6"/>
  <c r="N8755" i="6"/>
  <c r="N8648" i="6"/>
  <c r="N8751" i="6"/>
  <c r="N8644" i="6"/>
  <c r="N8757" i="6"/>
  <c r="N8650" i="6"/>
  <c r="N8749" i="6"/>
  <c r="N8642" i="6"/>
  <c r="N8741" i="6"/>
  <c r="N8634" i="6"/>
  <c r="N8764" i="6"/>
  <c r="N8657" i="6"/>
  <c r="N8756" i="6"/>
  <c r="N8649" i="6"/>
  <c r="N8748" i="6"/>
  <c r="N8641" i="6"/>
  <c r="N8740" i="6"/>
  <c r="N8633" i="6"/>
  <c r="N8843" i="6"/>
  <c r="N8762" i="6"/>
  <c r="N8841" i="6"/>
  <c r="N8760" i="6"/>
  <c r="N8844" i="6"/>
  <c r="N8763" i="6"/>
  <c r="N8840" i="6"/>
  <c r="N8759" i="6"/>
  <c r="N8816" i="6"/>
  <c r="N8735" i="6"/>
  <c r="N8884" i="6"/>
  <c r="N8828" i="6"/>
  <c r="N8875" i="6"/>
  <c r="N8819" i="6"/>
  <c r="N8898" i="6"/>
  <c r="N8842" i="6"/>
  <c r="N8882" i="6"/>
  <c r="N8826" i="6"/>
  <c r="N8874" i="6"/>
  <c r="N8818" i="6"/>
  <c r="N8889" i="6"/>
  <c r="N8833" i="6"/>
  <c r="N8881" i="6"/>
  <c r="N8825" i="6"/>
  <c r="N8873" i="6"/>
  <c r="N8817" i="6"/>
  <c r="N8892" i="6"/>
  <c r="N8836" i="6"/>
  <c r="N8883" i="6"/>
  <c r="N8827" i="6"/>
  <c r="N8888" i="6"/>
  <c r="N8832" i="6"/>
  <c r="N8880" i="6"/>
  <c r="N8824" i="6"/>
  <c r="N8891" i="6"/>
  <c r="N8835" i="6"/>
  <c r="N8890" i="6"/>
  <c r="N8834" i="6"/>
  <c r="N8895" i="6"/>
  <c r="N8839" i="6"/>
  <c r="N8879" i="6"/>
  <c r="N8823" i="6"/>
  <c r="N8887" i="6"/>
  <c r="N8831" i="6"/>
  <c r="N8894" i="6"/>
  <c r="N8838" i="6"/>
  <c r="N8886" i="6"/>
  <c r="N8830" i="6"/>
  <c r="N8878" i="6"/>
  <c r="N8822" i="6"/>
  <c r="N8901" i="6"/>
  <c r="N8845" i="6"/>
  <c r="N8893" i="6"/>
  <c r="N8837" i="6"/>
  <c r="N8885" i="6"/>
  <c r="N8829" i="6"/>
  <c r="N8877" i="6"/>
  <c r="N8821" i="6"/>
  <c r="N8876" i="6"/>
  <c r="N8820" i="6"/>
  <c r="N8981" i="6"/>
  <c r="N8897" i="6"/>
  <c r="N8980" i="6"/>
  <c r="N8896" i="6"/>
  <c r="N8956" i="6"/>
  <c r="N8872" i="6"/>
  <c r="N8983" i="6"/>
  <c r="N8899" i="6"/>
  <c r="N8984" i="6"/>
  <c r="N8900" i="6"/>
  <c r="N9048" i="6"/>
  <c r="N8978" i="6"/>
  <c r="N9047" i="6"/>
  <c r="N8977" i="6"/>
  <c r="N9030" i="6"/>
  <c r="N8960" i="6"/>
  <c r="N9045" i="6"/>
  <c r="N8975" i="6"/>
  <c r="N9037" i="6"/>
  <c r="N8967" i="6"/>
  <c r="N9052" i="6"/>
  <c r="N8982" i="6"/>
  <c r="N9044" i="6"/>
  <c r="N8974" i="6"/>
  <c r="N9036" i="6"/>
  <c r="N8966" i="6"/>
  <c r="N9028" i="6"/>
  <c r="N8958" i="6"/>
  <c r="N9046" i="6"/>
  <c r="N8976" i="6"/>
  <c r="N9029" i="6"/>
  <c r="N8959" i="6"/>
  <c r="N9043" i="6"/>
  <c r="N8973" i="6"/>
  <c r="N9035" i="6"/>
  <c r="N8965" i="6"/>
  <c r="N9027" i="6"/>
  <c r="N8957" i="6"/>
  <c r="N9032" i="6"/>
  <c r="N8962" i="6"/>
  <c r="N9031" i="6"/>
  <c r="N8961" i="6"/>
  <c r="N9042" i="6"/>
  <c r="N8972" i="6"/>
  <c r="N9040" i="6"/>
  <c r="N8970" i="6"/>
  <c r="N9039" i="6"/>
  <c r="N8969" i="6"/>
  <c r="N9038" i="6"/>
  <c r="N8968" i="6"/>
  <c r="N9034" i="6"/>
  <c r="N8964" i="6"/>
  <c r="N9049" i="6"/>
  <c r="N8979" i="6"/>
  <c r="N9041" i="6"/>
  <c r="N8971" i="6"/>
  <c r="N9033" i="6"/>
  <c r="N8963" i="6"/>
  <c r="N9055" i="6"/>
  <c r="N8985" i="6"/>
  <c r="N9158" i="6"/>
  <c r="N9053" i="6"/>
  <c r="N9156" i="6"/>
  <c r="N9051" i="6"/>
  <c r="N9159" i="6"/>
  <c r="N9054" i="6"/>
  <c r="N9155" i="6"/>
  <c r="N9050" i="6"/>
  <c r="N9131" i="6"/>
  <c r="N9026" i="6"/>
  <c r="N9187" i="6"/>
  <c r="N9150" i="6"/>
  <c r="N9179" i="6"/>
  <c r="N9142" i="6"/>
  <c r="N9171" i="6"/>
  <c r="N9134" i="6"/>
  <c r="N9180" i="6"/>
  <c r="N9143" i="6"/>
  <c r="N9172" i="6"/>
  <c r="N9135" i="6"/>
  <c r="N9194" i="6"/>
  <c r="N9157" i="6"/>
  <c r="N9186" i="6"/>
  <c r="N9149" i="6"/>
  <c r="N9178" i="6"/>
  <c r="N9141" i="6"/>
  <c r="N9170" i="6"/>
  <c r="N9133" i="6"/>
  <c r="N9185" i="6"/>
  <c r="N9148" i="6"/>
  <c r="N9177" i="6"/>
  <c r="N9140" i="6"/>
  <c r="N9169" i="6"/>
  <c r="N9132" i="6"/>
  <c r="N9188" i="6"/>
  <c r="N9151" i="6"/>
  <c r="N9176" i="6"/>
  <c r="N9139" i="6"/>
  <c r="N9191" i="6"/>
  <c r="N9154" i="6"/>
  <c r="N9183" i="6"/>
  <c r="N9146" i="6"/>
  <c r="N9175" i="6"/>
  <c r="N9138" i="6"/>
  <c r="N9184" i="6"/>
  <c r="N9147" i="6"/>
  <c r="N9190" i="6"/>
  <c r="N9153" i="6"/>
  <c r="N9182" i="6"/>
  <c r="N9145" i="6"/>
  <c r="N9174" i="6"/>
  <c r="N9137" i="6"/>
  <c r="N9197" i="6"/>
  <c r="N9160" i="6"/>
  <c r="N9189" i="6"/>
  <c r="N9152" i="6"/>
  <c r="N9181" i="6"/>
  <c r="N9144" i="6"/>
  <c r="N9173" i="6"/>
  <c r="N9136" i="6"/>
  <c r="N9246" i="6"/>
  <c r="N9195" i="6"/>
  <c r="N9247" i="6"/>
  <c r="N9196" i="6"/>
  <c r="N9244" i="6"/>
  <c r="N9193" i="6"/>
  <c r="N9243" i="6"/>
  <c r="N9192" i="6"/>
  <c r="N9219" i="6"/>
  <c r="N9168" i="6"/>
  <c r="N9284" i="6"/>
  <c r="N9238" i="6"/>
  <c r="N9276" i="6"/>
  <c r="N9230" i="6"/>
  <c r="N9268" i="6"/>
  <c r="N9222" i="6"/>
  <c r="N9286" i="6"/>
  <c r="N9240" i="6"/>
  <c r="N9269" i="6"/>
  <c r="N9223" i="6"/>
  <c r="N9327" i="6"/>
  <c r="N9245" i="6"/>
  <c r="N9267" i="6"/>
  <c r="N9221" i="6"/>
  <c r="N9282" i="6"/>
  <c r="N9236" i="6"/>
  <c r="N9330" i="6"/>
  <c r="N9248" i="6"/>
  <c r="N9270" i="6"/>
  <c r="N9224" i="6"/>
  <c r="N9277" i="6"/>
  <c r="N9231" i="6"/>
  <c r="N9283" i="6"/>
  <c r="N9237" i="6"/>
  <c r="N9274" i="6"/>
  <c r="N9228" i="6"/>
  <c r="N9273" i="6"/>
  <c r="N9227" i="6"/>
  <c r="N9288" i="6"/>
  <c r="N9242" i="6"/>
  <c r="N9280" i="6"/>
  <c r="N9234" i="6"/>
  <c r="N9272" i="6"/>
  <c r="N9226" i="6"/>
  <c r="N9278" i="6"/>
  <c r="N9232" i="6"/>
  <c r="N9285" i="6"/>
  <c r="N9239" i="6"/>
  <c r="N9275" i="6"/>
  <c r="N9229" i="6"/>
  <c r="N9266" i="6"/>
  <c r="N9220" i="6"/>
  <c r="N9281" i="6"/>
  <c r="N9235" i="6"/>
  <c r="N9287" i="6"/>
  <c r="N9241" i="6"/>
  <c r="N9279" i="6"/>
  <c r="N9233" i="6"/>
  <c r="N9271" i="6"/>
  <c r="N9225" i="6"/>
  <c r="N9289" i="6"/>
  <c r="N9265" i="6"/>
  <c r="N9293" i="6"/>
  <c r="N9290" i="6"/>
  <c r="N9294" i="6"/>
  <c r="N9292" i="6"/>
  <c r="N9291" i="6"/>
  <c r="N9296" i="6"/>
  <c r="N9295" i="6"/>
  <c r="N9323" i="6"/>
  <c r="N9319" i="6"/>
  <c r="N9298" i="6"/>
  <c r="N9297" i="6"/>
  <c r="N9328" i="6"/>
  <c r="N9320" i="6"/>
  <c r="N9300" i="6"/>
  <c r="N9299" i="6"/>
  <c r="N9324" i="6"/>
  <c r="N9316" i="6"/>
  <c r="N9326" i="6"/>
  <c r="N9325" i="6"/>
  <c r="N9317" i="6"/>
  <c r="N9318" i="6"/>
  <c r="N9322" i="6"/>
  <c r="N9329" i="6"/>
  <c r="N9321" i="6"/>
  <c r="N9366" i="6"/>
  <c r="N9312" i="6"/>
  <c r="N9358" i="6"/>
  <c r="N9304" i="6"/>
  <c r="N9365" i="6"/>
  <c r="N9311" i="6"/>
  <c r="N9357" i="6"/>
  <c r="N9303" i="6"/>
  <c r="N9363" i="6"/>
  <c r="N9309" i="6"/>
  <c r="N9364" i="6"/>
  <c r="N9310" i="6"/>
  <c r="N9362" i="6"/>
  <c r="N9308" i="6"/>
  <c r="N9355" i="6"/>
  <c r="N9301" i="6"/>
  <c r="N9369" i="6"/>
  <c r="N9315" i="6"/>
  <c r="N9361" i="6"/>
  <c r="N9307" i="6"/>
  <c r="N9356" i="6"/>
  <c r="N9302" i="6"/>
  <c r="N9368" i="6"/>
  <c r="N9314" i="6"/>
  <c r="N9360" i="6"/>
  <c r="N9306" i="6"/>
  <c r="N9367" i="6"/>
  <c r="N9313" i="6"/>
  <c r="N9359" i="6"/>
  <c r="N9305" i="6"/>
  <c r="N29" i="6"/>
  <c r="J8645" i="6"/>
  <c r="N21" i="6"/>
  <c r="J8637" i="6"/>
  <c r="N13" i="6"/>
  <c r="J8629" i="6"/>
  <c r="N9381" i="6"/>
  <c r="N5" i="6"/>
  <c r="J8621" i="6"/>
  <c r="N9373" i="6"/>
  <c r="N22" i="6"/>
  <c r="J8638" i="6"/>
  <c r="N28" i="6"/>
  <c r="J8644" i="6"/>
  <c r="N20" i="6"/>
  <c r="J8636" i="6"/>
  <c r="N12" i="6"/>
  <c r="J8628" i="6"/>
  <c r="N9380" i="6"/>
  <c r="J8620" i="6"/>
  <c r="N9372" i="6"/>
  <c r="N27" i="6"/>
  <c r="J8643" i="6"/>
  <c r="N19" i="6"/>
  <c r="J8635" i="6"/>
  <c r="N11" i="6"/>
  <c r="J8627" i="6"/>
  <c r="N9379" i="6"/>
  <c r="N3" i="6"/>
  <c r="J8619" i="6"/>
  <c r="N9371" i="6"/>
  <c r="N6" i="6"/>
  <c r="J8622" i="6"/>
  <c r="N9374" i="6"/>
  <c r="N10" i="6"/>
  <c r="J8626" i="6"/>
  <c r="N9378" i="6"/>
  <c r="N25" i="6"/>
  <c r="J8641" i="6"/>
  <c r="N17" i="6"/>
  <c r="J8633" i="6"/>
  <c r="N9" i="6"/>
  <c r="J8625" i="6"/>
  <c r="N9377" i="6"/>
  <c r="N30" i="6"/>
  <c r="J8646" i="6"/>
  <c r="N14" i="6"/>
  <c r="J8630" i="6"/>
  <c r="N9382" i="6"/>
  <c r="N26" i="6"/>
  <c r="J8642" i="6"/>
  <c r="N18" i="6"/>
  <c r="J8634" i="6"/>
  <c r="J8618" i="6"/>
  <c r="N9370" i="6"/>
  <c r="N24" i="6"/>
  <c r="J8640" i="6"/>
  <c r="N16" i="6"/>
  <c r="J8632" i="6"/>
  <c r="N8" i="6"/>
  <c r="J8624" i="6"/>
  <c r="N9376" i="6"/>
  <c r="N31" i="6"/>
  <c r="J8647" i="6"/>
  <c r="N23" i="6"/>
  <c r="J8639" i="6"/>
  <c r="N15" i="6"/>
  <c r="J8631" i="6"/>
  <c r="N7" i="6"/>
  <c r="J8623" i="6"/>
  <c r="N9375" i="6"/>
  <c r="O2" i="6"/>
  <c r="N2" i="6"/>
  <c r="N4" i="6"/>
  <c r="T24" i="2"/>
  <c r="T26" i="2"/>
  <c r="T27" i="2"/>
  <c r="T34" i="2"/>
  <c r="T35" i="2"/>
  <c r="T37" i="2"/>
  <c r="T39" i="2"/>
  <c r="T40" i="2"/>
  <c r="T41" i="2"/>
  <c r="T51" i="2"/>
  <c r="T52" i="2"/>
  <c r="T53" i="2"/>
  <c r="T61" i="2"/>
  <c r="T67" i="2"/>
  <c r="T68" i="2"/>
  <c r="T90" i="2"/>
  <c r="S144" i="2"/>
  <c r="T147" i="2"/>
  <c r="T184" i="2"/>
  <c r="T188" i="2"/>
  <c r="T194" i="2"/>
  <c r="T195" i="2"/>
  <c r="T196" i="2"/>
  <c r="R210" i="2"/>
  <c r="T182" i="2"/>
  <c r="S210" i="2"/>
  <c r="T210" i="2"/>
  <c r="T193" i="2"/>
  <c r="T25" i="2"/>
  <c r="T36" i="2"/>
  <c r="T38" i="2"/>
  <c r="S47" i="2"/>
  <c r="T50" i="2"/>
  <c r="T62" i="2"/>
  <c r="T63" i="2"/>
  <c r="T89" i="2"/>
  <c r="T91" i="2"/>
  <c r="S108" i="2"/>
  <c r="T113" i="2"/>
  <c r="T114" i="2"/>
  <c r="T116" i="2"/>
  <c r="S142" i="2"/>
  <c r="T143" i="2"/>
  <c r="T144" i="2"/>
  <c r="T145" i="2"/>
  <c r="T146" i="2"/>
  <c r="T155" i="2"/>
  <c r="S156" i="2"/>
  <c r="T177" i="2"/>
  <c r="S178" i="2"/>
  <c r="S180" i="2"/>
  <c r="S181" i="2"/>
  <c r="T183" i="2"/>
  <c r="S202" i="2"/>
  <c r="T209" i="2"/>
  <c r="T181" i="2"/>
  <c r="T202" i="2"/>
  <c r="T208" i="2"/>
  <c r="T187" i="2"/>
  <c r="T47" i="2"/>
  <c r="T48" i="2"/>
  <c r="T49" i="2"/>
  <c r="T69" i="2"/>
  <c r="T86" i="2"/>
  <c r="T88" i="2"/>
  <c r="T101" i="2"/>
  <c r="T108" i="2"/>
  <c r="T112" i="2"/>
  <c r="T115" i="2"/>
  <c r="T117" i="2"/>
  <c r="T118" i="2"/>
  <c r="T131" i="2"/>
  <c r="T135" i="2"/>
  <c r="S140" i="2"/>
  <c r="T141" i="2"/>
  <c r="T142" i="2"/>
  <c r="T156" i="2"/>
  <c r="T157" i="2"/>
  <c r="T175" i="2"/>
  <c r="T176" i="2"/>
  <c r="T178" i="2"/>
  <c r="T179" i="2"/>
  <c r="T180" i="2"/>
  <c r="S211" i="2"/>
  <c r="S203" i="2"/>
  <c r="T207" i="2"/>
  <c r="R194" i="2"/>
  <c r="T28" i="2"/>
  <c r="T64" i="2"/>
  <c r="T74" i="2"/>
  <c r="T78" i="2"/>
  <c r="T85" i="2"/>
  <c r="T87" i="2"/>
  <c r="T92" i="2"/>
  <c r="T93" i="2"/>
  <c r="T95" i="2"/>
  <c r="T97" i="2"/>
  <c r="T98" i="2"/>
  <c r="T100" i="2"/>
  <c r="T109" i="2"/>
  <c r="T110" i="2"/>
  <c r="T111" i="2"/>
  <c r="T128" i="2"/>
  <c r="T130" i="2"/>
  <c r="T132" i="2"/>
  <c r="T134" i="2"/>
  <c r="T136" i="2"/>
  <c r="R137" i="2"/>
  <c r="T140" i="2"/>
  <c r="T158" i="2"/>
  <c r="T160" i="2"/>
  <c r="T174" i="2"/>
  <c r="T205" i="2"/>
  <c r="T211" i="2"/>
  <c r="T185" i="2"/>
  <c r="S195" i="2"/>
  <c r="S29" i="2"/>
  <c r="T30" i="2"/>
  <c r="T73" i="2"/>
  <c r="T75" i="2"/>
  <c r="T77" i="2"/>
  <c r="T79" i="2"/>
  <c r="T80" i="2"/>
  <c r="S81" i="2"/>
  <c r="T82" i="2"/>
  <c r="S83" i="2"/>
  <c r="T84" i="2"/>
  <c r="T94" i="2"/>
  <c r="T96" i="2"/>
  <c r="T99" i="2"/>
  <c r="R102" i="2"/>
  <c r="S103" i="2"/>
  <c r="R104" i="2"/>
  <c r="T105" i="2"/>
  <c r="T106" i="2"/>
  <c r="T119" i="2"/>
  <c r="T123" i="2"/>
  <c r="T124" i="2"/>
  <c r="T125" i="2"/>
  <c r="T127" i="2"/>
  <c r="T129" i="2"/>
  <c r="T133" i="2"/>
  <c r="T137" i="2"/>
  <c r="T159" i="2"/>
  <c r="T161" i="2"/>
  <c r="S162" i="2"/>
  <c r="T164" i="2"/>
  <c r="T169" i="2"/>
  <c r="T173" i="2"/>
  <c r="T200" i="2"/>
  <c r="R201" i="2"/>
  <c r="T203" i="2"/>
  <c r="T204" i="2"/>
  <c r="T206" i="2"/>
  <c r="S212" i="2"/>
  <c r="T216" i="2"/>
  <c r="T197" i="2"/>
  <c r="T29" i="2"/>
  <c r="T45" i="2"/>
  <c r="S59" i="2"/>
  <c r="T70" i="2"/>
  <c r="T71" i="2"/>
  <c r="T72" i="2"/>
  <c r="T76" i="2"/>
  <c r="T81" i="2"/>
  <c r="T83" i="2"/>
  <c r="T102" i="2"/>
  <c r="T103" i="2"/>
  <c r="T104" i="2"/>
  <c r="S120" i="2"/>
  <c r="S121" i="2"/>
  <c r="T122" i="2"/>
  <c r="T126" i="2"/>
  <c r="T151" i="2"/>
  <c r="T152" i="2"/>
  <c r="T153" i="2"/>
  <c r="T162" i="2"/>
  <c r="T163" i="2"/>
  <c r="T168" i="2"/>
  <c r="T172" i="2"/>
  <c r="T199" i="2"/>
  <c r="S201" i="2"/>
  <c r="T212" i="2"/>
  <c r="S213" i="2"/>
  <c r="T215" i="2"/>
  <c r="S219" i="2"/>
  <c r="T198" i="2"/>
  <c r="T201" i="2"/>
  <c r="T214" i="2"/>
  <c r="T218" i="2"/>
  <c r="T189" i="2"/>
  <c r="T220" i="2"/>
  <c r="S23" i="2"/>
  <c r="T31" i="2"/>
  <c r="S32" i="2"/>
  <c r="T33" i="2"/>
  <c r="T44" i="2"/>
  <c r="T46" i="2"/>
  <c r="T56" i="2"/>
  <c r="S57" i="2"/>
  <c r="T58" i="2"/>
  <c r="T59" i="2"/>
  <c r="T60" i="2"/>
  <c r="T65" i="2"/>
  <c r="T66" i="2"/>
  <c r="T107" i="2"/>
  <c r="T120" i="2"/>
  <c r="T121" i="2"/>
  <c r="S138" i="2"/>
  <c r="T149" i="2"/>
  <c r="T150" i="2"/>
  <c r="T165" i="2"/>
  <c r="T167" i="2"/>
  <c r="T170" i="2"/>
  <c r="T171" i="2"/>
  <c r="T186" i="2"/>
  <c r="S187" i="2"/>
  <c r="T191" i="2"/>
  <c r="T213" i="2"/>
  <c r="S217" i="2"/>
  <c r="T219" i="2"/>
  <c r="T190" i="2"/>
  <c r="T217" i="2"/>
  <c r="T23" i="2"/>
  <c r="T32" i="2"/>
  <c r="T42" i="2"/>
  <c r="T43" i="2"/>
  <c r="S52" i="2"/>
  <c r="T54" i="2"/>
  <c r="T55" i="2"/>
  <c r="T57" i="2"/>
  <c r="S67" i="2"/>
  <c r="T138" i="2"/>
  <c r="T139" i="2"/>
  <c r="T148" i="2"/>
  <c r="T154" i="2"/>
  <c r="T166" i="2"/>
  <c r="T192" i="2"/>
  <c r="S184" i="2"/>
  <c r="S68" i="2"/>
  <c r="S40" i="2"/>
  <c r="R196" i="2"/>
  <c r="S148" i="2"/>
  <c r="S42" i="2"/>
  <c r="S193" i="2"/>
  <c r="S165" i="2"/>
  <c r="R55" i="2"/>
  <c r="S188" i="2"/>
  <c r="S151" i="2"/>
  <c r="S70" i="2"/>
  <c r="S164" i="2"/>
  <c r="S125" i="2"/>
  <c r="S94" i="2"/>
  <c r="R70" i="2"/>
  <c r="R169" i="2"/>
  <c r="S124" i="2"/>
  <c r="S95" i="2"/>
  <c r="R79" i="2"/>
  <c r="R213" i="2"/>
  <c r="S157" i="2"/>
  <c r="R111" i="2"/>
  <c r="S86" i="2"/>
  <c r="S205" i="2"/>
  <c r="S155" i="2"/>
  <c r="S116" i="2"/>
  <c r="R49" i="2"/>
  <c r="R155" i="2"/>
  <c r="R171" i="2"/>
  <c r="R65" i="2"/>
  <c r="R193" i="2"/>
  <c r="R209" i="2"/>
  <c r="R179" i="2"/>
  <c r="R78" i="2"/>
  <c r="R206" i="2"/>
  <c r="R134" i="2"/>
  <c r="R124" i="2"/>
  <c r="S98" i="2"/>
  <c r="R105" i="2"/>
  <c r="R75" i="2"/>
  <c r="R40" i="2"/>
  <c r="R33" i="2"/>
  <c r="AA33" i="2" s="1"/>
  <c r="AD33" i="2" s="1"/>
  <c r="R41" i="2"/>
  <c r="R26" i="2"/>
  <c r="S126" i="2"/>
  <c r="S158" i="2"/>
  <c r="R180" i="2"/>
  <c r="S208" i="2"/>
  <c r="R67" i="2"/>
  <c r="R178" i="2"/>
  <c r="S63" i="2"/>
  <c r="S39" i="2"/>
  <c r="S194" i="2"/>
  <c r="R144" i="2"/>
  <c r="R35" i="2"/>
  <c r="R192" i="2"/>
  <c r="S154" i="2"/>
  <c r="R54" i="2"/>
  <c r="R218" i="2"/>
  <c r="R149" i="2"/>
  <c r="S66" i="2"/>
  <c r="S159" i="2"/>
  <c r="S123" i="2"/>
  <c r="S84" i="2"/>
  <c r="R59" i="2"/>
  <c r="R161" i="2"/>
  <c r="S111" i="2"/>
  <c r="S93" i="2"/>
  <c r="S78" i="2"/>
  <c r="S206" i="2"/>
  <c r="S141" i="2"/>
  <c r="R109" i="2"/>
  <c r="R85" i="2"/>
  <c r="R205" i="2"/>
  <c r="S146" i="2"/>
  <c r="R115" i="2"/>
  <c r="R48" i="2"/>
  <c r="R110" i="2"/>
  <c r="S38" i="2"/>
  <c r="R133" i="2"/>
  <c r="R96" i="2"/>
  <c r="R101" i="2"/>
  <c r="R181" i="2"/>
  <c r="R207" i="2"/>
  <c r="S200" i="2"/>
  <c r="R151" i="2"/>
  <c r="S137" i="2"/>
  <c r="R34" i="2"/>
  <c r="R24" i="2"/>
  <c r="R108" i="2"/>
  <c r="R100" i="2"/>
  <c r="R46" i="2"/>
  <c r="R23" i="2"/>
  <c r="AA23" i="2" s="1"/>
  <c r="AD23" i="2" s="1"/>
  <c r="R45" i="2"/>
  <c r="S31" i="2"/>
  <c r="S128" i="2"/>
  <c r="R157" i="2"/>
  <c r="R71" i="2"/>
  <c r="R81" i="2"/>
  <c r="R177" i="2"/>
  <c r="R62" i="2"/>
  <c r="R38" i="2"/>
  <c r="S190" i="2"/>
  <c r="S139" i="2"/>
  <c r="S34" i="2"/>
  <c r="S191" i="2"/>
  <c r="S150" i="2"/>
  <c r="R52" i="2"/>
  <c r="S215" i="2"/>
  <c r="R138" i="2"/>
  <c r="S60" i="2"/>
  <c r="R153" i="2"/>
  <c r="R122" i="2"/>
  <c r="S79" i="2"/>
  <c r="S30" i="2"/>
  <c r="S160" i="2"/>
  <c r="S110" i="2"/>
  <c r="S92" i="2"/>
  <c r="R77" i="2"/>
  <c r="R217" i="2"/>
  <c r="S132" i="2"/>
  <c r="S101" i="2"/>
  <c r="R74" i="2"/>
  <c r="R211" i="2"/>
  <c r="S145" i="2"/>
  <c r="S114" i="2"/>
  <c r="S36" i="2"/>
  <c r="R47" i="2"/>
  <c r="R29" i="2"/>
  <c r="Z29" i="2" s="1"/>
  <c r="AC29" i="2" s="1"/>
  <c r="R86" i="2"/>
  <c r="R120" i="2"/>
  <c r="R129" i="2"/>
  <c r="S177" i="2"/>
  <c r="S143" i="2"/>
  <c r="S135" i="2"/>
  <c r="R114" i="2"/>
  <c r="R97" i="2"/>
  <c r="R123" i="2"/>
  <c r="R106" i="2"/>
  <c r="R92" i="2"/>
  <c r="R51" i="2"/>
  <c r="R116" i="2"/>
  <c r="R27" i="2"/>
  <c r="R168" i="2"/>
  <c r="S196" i="2"/>
  <c r="S50" i="2"/>
  <c r="R127" i="2"/>
  <c r="R113" i="2"/>
  <c r="S147" i="2"/>
  <c r="S61" i="2"/>
  <c r="S37" i="2"/>
  <c r="S189" i="2"/>
  <c r="R91" i="2"/>
  <c r="R220" i="2"/>
  <c r="R189" i="2"/>
  <c r="S149" i="2"/>
  <c r="S46" i="2"/>
  <c r="S199" i="2"/>
  <c r="S122" i="2"/>
  <c r="R58" i="2"/>
  <c r="S152" i="2"/>
  <c r="S106" i="2"/>
  <c r="S77" i="2"/>
  <c r="S220" i="2"/>
  <c r="R152" i="2"/>
  <c r="S109" i="2"/>
  <c r="S87" i="2"/>
  <c r="S64" i="2"/>
  <c r="S182" i="2"/>
  <c r="S131" i="2"/>
  <c r="R98" i="2"/>
  <c r="S49" i="2"/>
  <c r="S209" i="2"/>
  <c r="R140" i="2"/>
  <c r="S113" i="2"/>
  <c r="S25" i="2"/>
  <c r="R99" i="2"/>
  <c r="R195" i="2"/>
  <c r="R203" i="2"/>
  <c r="R187" i="2"/>
  <c r="R163" i="2"/>
  <c r="R219" i="2"/>
  <c r="R73" i="2"/>
  <c r="R216" i="2"/>
  <c r="R202" i="2"/>
  <c r="R64" i="2"/>
  <c r="R107" i="2"/>
  <c r="R198" i="2"/>
  <c r="R199" i="2"/>
  <c r="S192" i="2"/>
  <c r="R175" i="2"/>
  <c r="R150" i="2"/>
  <c r="R121" i="2"/>
  <c r="S35" i="2"/>
  <c r="S163" i="2"/>
  <c r="R80" i="2"/>
  <c r="R56" i="2"/>
  <c r="R182" i="2"/>
  <c r="R143" i="2"/>
  <c r="S53" i="2"/>
  <c r="S27" i="2"/>
  <c r="R188" i="2"/>
  <c r="R61" i="2"/>
  <c r="S218" i="2"/>
  <c r="S186" i="2"/>
  <c r="R148" i="2"/>
  <c r="S44" i="2"/>
  <c r="S172" i="2"/>
  <c r="S107" i="2"/>
  <c r="S45" i="2"/>
  <c r="S133" i="2"/>
  <c r="S105" i="2"/>
  <c r="R76" i="2"/>
  <c r="S207" i="2"/>
  <c r="S136" i="2"/>
  <c r="R103" i="2"/>
  <c r="S85" i="2"/>
  <c r="R30" i="2"/>
  <c r="S179" i="2"/>
  <c r="R119" i="2"/>
  <c r="R95" i="2"/>
  <c r="S48" i="2"/>
  <c r="R208" i="2"/>
  <c r="R135" i="2"/>
  <c r="S89" i="2"/>
  <c r="R63" i="2"/>
  <c r="R60" i="2"/>
  <c r="R142" i="2"/>
  <c r="R130" i="2"/>
  <c r="R139" i="2"/>
  <c r="R57" i="2"/>
  <c r="R66" i="2"/>
  <c r="R37" i="2"/>
  <c r="R185" i="2"/>
  <c r="R174" i="2"/>
  <c r="R172" i="2"/>
  <c r="S169" i="2"/>
  <c r="S153" i="2"/>
  <c r="R164" i="2"/>
  <c r="S80" i="2"/>
  <c r="S119" i="2"/>
  <c r="S56" i="2"/>
  <c r="R173" i="2"/>
  <c r="S204" i="2"/>
  <c r="R204" i="2"/>
  <c r="R159" i="2"/>
  <c r="S91" i="2"/>
  <c r="S51" i="2"/>
  <c r="S26" i="2"/>
  <c r="S185" i="2"/>
  <c r="S55" i="2"/>
  <c r="S214" i="2"/>
  <c r="S171" i="2"/>
  <c r="S65" i="2"/>
  <c r="R43" i="2"/>
  <c r="S168" i="2"/>
  <c r="S76" i="2"/>
  <c r="R44" i="2"/>
  <c r="S129" i="2"/>
  <c r="S104" i="2"/>
  <c r="S75" i="2"/>
  <c r="R200" i="2"/>
  <c r="S134" i="2"/>
  <c r="S102" i="2"/>
  <c r="R84" i="2"/>
  <c r="S28" i="2"/>
  <c r="S176" i="2"/>
  <c r="S117" i="2"/>
  <c r="R93" i="2"/>
  <c r="R28" i="2"/>
  <c r="S183" i="2"/>
  <c r="R132" i="2"/>
  <c r="S69" i="2"/>
  <c r="R89" i="2"/>
  <c r="R146" i="2"/>
  <c r="R53" i="2"/>
  <c r="R136" i="2"/>
  <c r="R94" i="2"/>
  <c r="R118" i="2"/>
  <c r="R214" i="2"/>
  <c r="R190" i="2"/>
  <c r="R191" i="2"/>
  <c r="R158" i="2"/>
  <c r="R167" i="2"/>
  <c r="S161" i="2"/>
  <c r="R147" i="2"/>
  <c r="S82" i="2"/>
  <c r="R39" i="2"/>
  <c r="R166" i="2"/>
  <c r="R32" i="2"/>
  <c r="AA32" i="2" s="1"/>
  <c r="AD32" i="2" s="1"/>
  <c r="S96" i="2"/>
  <c r="S112" i="2"/>
  <c r="R162" i="2"/>
  <c r="R141" i="2"/>
  <c r="R22" i="2"/>
  <c r="S90" i="2"/>
  <c r="R50" i="2"/>
  <c r="S24" i="2"/>
  <c r="R184" i="2"/>
  <c r="S54" i="2"/>
  <c r="S198" i="2"/>
  <c r="S170" i="2"/>
  <c r="S58" i="2"/>
  <c r="S33" i="2"/>
  <c r="R165" i="2"/>
  <c r="S72" i="2"/>
  <c r="S173" i="2"/>
  <c r="S127" i="2"/>
  <c r="S99" i="2"/>
  <c r="S73" i="2"/>
  <c r="S174" i="2"/>
  <c r="S130" i="2"/>
  <c r="S100" i="2"/>
  <c r="R82" i="2"/>
  <c r="S175" i="2"/>
  <c r="S115" i="2"/>
  <c r="S88" i="2"/>
  <c r="S216" i="2"/>
  <c r="R176" i="2"/>
  <c r="S118" i="2"/>
  <c r="S62" i="2"/>
  <c r="R83" i="2"/>
  <c r="R112" i="2"/>
  <c r="R212" i="2"/>
  <c r="R131" i="2"/>
  <c r="R68" i="2"/>
  <c r="R88" i="2"/>
  <c r="R36" i="2"/>
  <c r="R186" i="2"/>
  <c r="R170" i="2"/>
  <c r="R145" i="2"/>
  <c r="R160" i="2"/>
  <c r="R128" i="2"/>
  <c r="R154" i="2"/>
  <c r="R126" i="2"/>
  <c r="R90" i="2"/>
  <c r="R31" i="2"/>
  <c r="AA31" i="2" s="1"/>
  <c r="AD31" i="2" s="1"/>
  <c r="R183" i="2"/>
  <c r="R42" i="2"/>
  <c r="R72" i="2"/>
  <c r="R87" i="2"/>
  <c r="R125" i="2"/>
  <c r="R156" i="2"/>
  <c r="R25" i="2"/>
  <c r="AA25" i="2" s="1"/>
  <c r="AD25" i="2" s="1"/>
  <c r="R69" i="2"/>
  <c r="S41" i="2"/>
  <c r="S197" i="2"/>
  <c r="S166" i="2"/>
  <c r="S43" i="2"/>
  <c r="R197" i="2"/>
  <c r="S167" i="2"/>
  <c r="S71" i="2"/>
  <c r="S97" i="2"/>
  <c r="R117" i="2"/>
  <c r="R215" i="2"/>
  <c r="S74" i="2"/>
  <c r="P21" i="2"/>
  <c r="O21" i="2"/>
  <c r="W21" i="2"/>
  <c r="X21" i="2"/>
  <c r="U21" i="2"/>
  <c r="V21" i="2"/>
  <c r="AA27" i="2" l="1"/>
  <c r="AD27" i="2" s="1"/>
  <c r="Z24" i="2"/>
  <c r="AC24" i="2" s="1"/>
  <c r="AA34" i="2"/>
  <c r="AD34" i="2" s="1"/>
  <c r="AA30" i="2"/>
  <c r="AD30" i="2" s="1"/>
  <c r="Z28" i="2"/>
  <c r="AC28" i="2" s="1"/>
  <c r="Z26" i="2"/>
  <c r="AC26" i="2" s="1"/>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F8618" i="6"/>
  <c r="E8618" i="6"/>
  <c r="E8619" i="6"/>
  <c r="E8620" i="6"/>
  <c r="E8621" i="6"/>
  <c r="E8622" i="6"/>
  <c r="E8623" i="6"/>
  <c r="E8624" i="6"/>
  <c r="E8625" i="6"/>
  <c r="E8626" i="6"/>
  <c r="E8627" i="6"/>
  <c r="E8628" i="6"/>
  <c r="E8629" i="6"/>
  <c r="E8630" i="6"/>
  <c r="E8631" i="6"/>
  <c r="E8632" i="6"/>
  <c r="E8633" i="6"/>
  <c r="E8634" i="6"/>
  <c r="E8635" i="6"/>
  <c r="E8636" i="6"/>
  <c r="E8637" i="6"/>
  <c r="E8638" i="6"/>
  <c r="E8639" i="6"/>
  <c r="E8640" i="6"/>
  <c r="E8641" i="6"/>
  <c r="E8642" i="6"/>
  <c r="E8643" i="6"/>
  <c r="E8644" i="6"/>
  <c r="E8645" i="6"/>
  <c r="E8646" i="6"/>
  <c r="E8647" i="6"/>
  <c r="F8619" i="6"/>
  <c r="F8620" i="6"/>
  <c r="F8621" i="6"/>
  <c r="F8622" i="6"/>
  <c r="F8623" i="6"/>
  <c r="F8624" i="6"/>
  <c r="F8625" i="6"/>
  <c r="F8626" i="6"/>
  <c r="F8627" i="6"/>
  <c r="F8628" i="6"/>
  <c r="F8629" i="6"/>
  <c r="F8630" i="6"/>
  <c r="F8631" i="6"/>
  <c r="F8632" i="6"/>
  <c r="F8633" i="6"/>
  <c r="F8634" i="6"/>
  <c r="F8635" i="6"/>
  <c r="F8636" i="6"/>
  <c r="F8637" i="6"/>
  <c r="F8638" i="6"/>
  <c r="F8639" i="6"/>
  <c r="F8640" i="6"/>
  <c r="F8641" i="6"/>
  <c r="F8642" i="6"/>
  <c r="F8643" i="6"/>
  <c r="F8644" i="6"/>
  <c r="F8645" i="6"/>
  <c r="F8646" i="6"/>
  <c r="F8647" i="6"/>
  <c r="H270" i="1" l="1"/>
  <c r="G270" i="1" s="1"/>
  <c r="E4176" i="6" l="1"/>
  <c r="E4647" i="6"/>
  <c r="E6169" i="6"/>
  <c r="E1584" i="6"/>
  <c r="E3778" i="6"/>
  <c r="E129" i="6"/>
  <c r="E6910" i="6"/>
  <c r="E6689" i="6"/>
  <c r="E4477" i="6"/>
  <c r="E1688" i="6"/>
  <c r="E6371" i="6"/>
  <c r="E4454" i="6"/>
  <c r="E6950" i="6"/>
  <c r="E1782" i="6"/>
  <c r="E3885" i="6"/>
  <c r="E7536" i="6"/>
  <c r="E1940" i="6"/>
  <c r="E3427" i="6"/>
  <c r="E1103" i="6"/>
  <c r="E5482" i="6"/>
  <c r="E4657" i="6"/>
  <c r="E3820" i="6"/>
  <c r="E5726" i="6"/>
  <c r="E4846" i="6"/>
  <c r="E370" i="6"/>
  <c r="E4515" i="6"/>
  <c r="E2911" i="6"/>
  <c r="E2009" i="6"/>
  <c r="E4442" i="6"/>
  <c r="E6959" i="6"/>
  <c r="E7561" i="6"/>
  <c r="E5095" i="6"/>
  <c r="E2034" i="6"/>
  <c r="E1583" i="6"/>
  <c r="E947" i="6"/>
  <c r="E2294" i="6"/>
  <c r="E7585" i="6"/>
  <c r="E4910" i="6"/>
  <c r="E237" i="6"/>
  <c r="E7902" i="6"/>
  <c r="E95" i="6"/>
  <c r="E5429" i="6"/>
  <c r="E7501" i="6"/>
  <c r="E7123" i="6"/>
  <c r="E4258" i="6"/>
  <c r="E1115" i="6"/>
  <c r="E7553" i="6"/>
  <c r="E4554" i="6"/>
  <c r="E5104" i="6"/>
  <c r="E4814" i="6"/>
  <c r="E648" i="6"/>
  <c r="E1556" i="6"/>
  <c r="E5895" i="6"/>
  <c r="E5703" i="6"/>
  <c r="E1939" i="6"/>
  <c r="E5718" i="6"/>
  <c r="E6496" i="6"/>
  <c r="E4296" i="6"/>
  <c r="E1124" i="6"/>
  <c r="E3119" i="6"/>
  <c r="E7870" i="6"/>
  <c r="E232" i="6"/>
  <c r="E3393" i="6"/>
  <c r="E236" i="6"/>
  <c r="E542" i="6"/>
  <c r="E2703" i="6"/>
  <c r="E6424" i="6"/>
  <c r="E2986" i="6"/>
  <c r="E13" i="6"/>
  <c r="E5422" i="6"/>
  <c r="E7518" i="6"/>
  <c r="E3863" i="6"/>
  <c r="E14" i="6"/>
  <c r="E7526" i="6"/>
  <c r="E2987" i="6"/>
  <c r="E3248" i="6"/>
  <c r="E4705" i="6"/>
  <c r="E5376" i="6"/>
  <c r="E3196" i="6"/>
  <c r="E7294" i="6"/>
  <c r="E3520" i="6"/>
  <c r="E6864" i="6"/>
  <c r="E7130" i="6"/>
  <c r="E6550" i="6"/>
  <c r="E7576" i="6"/>
  <c r="E2693" i="6"/>
  <c r="E3758" i="6"/>
  <c r="E6758" i="6"/>
  <c r="E189" i="6"/>
  <c r="E2523" i="6"/>
  <c r="E6246" i="6"/>
  <c r="E7285" i="6"/>
  <c r="E224" i="6"/>
  <c r="E1575" i="6"/>
  <c r="E1150" i="6"/>
  <c r="E4569" i="6"/>
  <c r="E5937" i="6"/>
  <c r="E6417" i="6"/>
  <c r="E7811" i="6"/>
  <c r="E1927" i="6"/>
  <c r="E1113" i="6"/>
  <c r="E6110" i="6"/>
  <c r="E7599" i="6"/>
  <c r="E3559" i="6"/>
  <c r="E7703" i="6"/>
  <c r="E1187" i="6"/>
  <c r="E884" i="6"/>
  <c r="E2297" i="6"/>
  <c r="E467" i="6"/>
  <c r="E417" i="6"/>
  <c r="E8005" i="6"/>
  <c r="E490" i="6"/>
  <c r="E3383" i="6"/>
  <c r="E4873" i="6"/>
  <c r="E427" i="6"/>
  <c r="E1229" i="6"/>
  <c r="E5737" i="6"/>
  <c r="E6999" i="6"/>
  <c r="E6814" i="6"/>
  <c r="E4585" i="6"/>
  <c r="E4623" i="6"/>
  <c r="E1188" i="6"/>
  <c r="E5238" i="6"/>
  <c r="E7152" i="6"/>
  <c r="E5557" i="6"/>
  <c r="E4746" i="6"/>
  <c r="E5315" i="6"/>
  <c r="E6630" i="6"/>
  <c r="E4866" i="6"/>
  <c r="E7829" i="6"/>
  <c r="E5419" i="6"/>
  <c r="E4079" i="6"/>
  <c r="E3553" i="6"/>
  <c r="E4562" i="6"/>
  <c r="E7578" i="6"/>
  <c r="E7535" i="6"/>
  <c r="E7520" i="6"/>
  <c r="E5892" i="6"/>
  <c r="E3153" i="6"/>
  <c r="E3921" i="6"/>
  <c r="E4708" i="6"/>
  <c r="E6354" i="6"/>
  <c r="E1445" i="6"/>
  <c r="E6111" i="6"/>
  <c r="E4326" i="6"/>
  <c r="E352" i="6"/>
  <c r="E5670" i="6"/>
  <c r="E4422" i="6"/>
  <c r="E3570" i="6"/>
  <c r="E6998" i="6"/>
  <c r="E890" i="6"/>
  <c r="E2812" i="6"/>
  <c r="E2431" i="6"/>
  <c r="E7371" i="6"/>
  <c r="E5548" i="6"/>
  <c r="E295" i="6"/>
  <c r="E3342" i="6"/>
  <c r="E505" i="6"/>
  <c r="E5451" i="6"/>
  <c r="E1483" i="6"/>
  <c r="E6077" i="6"/>
  <c r="E442" i="6"/>
  <c r="E4076" i="6"/>
  <c r="E7232" i="6"/>
  <c r="E72" i="6"/>
  <c r="E2982" i="6"/>
  <c r="E353" i="6"/>
  <c r="E6873" i="6"/>
  <c r="E2847" i="6"/>
  <c r="E6968" i="6"/>
  <c r="E1971" i="6"/>
  <c r="E272" i="6"/>
  <c r="E622" i="6"/>
  <c r="E6701" i="6"/>
  <c r="E2639" i="6"/>
  <c r="E4665" i="6"/>
  <c r="E5017" i="6"/>
  <c r="E5776" i="6"/>
  <c r="E117" i="6"/>
  <c r="E1852" i="6"/>
  <c r="E5018" i="6"/>
  <c r="E4609" i="6"/>
  <c r="E3794" i="6"/>
  <c r="E3286" i="6"/>
  <c r="E5192" i="6"/>
  <c r="E3901" i="6"/>
  <c r="E7108" i="6"/>
  <c r="E2655" i="6"/>
  <c r="E6408" i="6"/>
  <c r="E2233" i="6"/>
  <c r="E277" i="6"/>
  <c r="E3659" i="6"/>
  <c r="E4953" i="6"/>
  <c r="E6181" i="6"/>
  <c r="E3935" i="6"/>
  <c r="E7141" i="6"/>
  <c r="E6826" i="6"/>
  <c r="E6522" i="6"/>
  <c r="E376" i="6"/>
  <c r="E2286" i="6"/>
  <c r="E3493" i="6"/>
  <c r="E4649" i="6"/>
  <c r="E2870" i="6"/>
  <c r="E2903" i="6"/>
  <c r="E4867" i="6"/>
  <c r="E5484" i="6"/>
  <c r="E8108" i="6"/>
  <c r="E1535" i="6"/>
  <c r="E6172" i="6"/>
  <c r="E2724" i="6"/>
  <c r="E2698" i="6"/>
  <c r="E4345" i="6"/>
  <c r="E4433" i="6"/>
  <c r="E4346" i="6"/>
  <c r="E4347" i="6"/>
  <c r="E1450" i="6"/>
  <c r="E4323" i="6"/>
  <c r="E7668" i="6"/>
  <c r="E2210" i="6"/>
  <c r="E4302" i="6"/>
  <c r="E1393" i="6"/>
  <c r="E2397" i="6"/>
  <c r="E975" i="6"/>
  <c r="E5866" i="6"/>
  <c r="E5588" i="6"/>
  <c r="E5699" i="6"/>
  <c r="E1522" i="6"/>
  <c r="E5992" i="6"/>
  <c r="E100" i="6"/>
  <c r="E5914" i="6"/>
  <c r="E4204" i="6"/>
  <c r="E559" i="6"/>
  <c r="E5887" i="6"/>
  <c r="E2496" i="6"/>
  <c r="E2629" i="6"/>
  <c r="E1139" i="6"/>
  <c r="E7213" i="6"/>
  <c r="E5194" i="6"/>
  <c r="E834" i="6"/>
  <c r="E691" i="6"/>
  <c r="E736" i="6"/>
  <c r="E7719" i="6"/>
  <c r="E2718" i="6"/>
  <c r="E2056" i="6"/>
  <c r="E2180" i="6"/>
  <c r="E5452" i="6"/>
  <c r="E5453" i="6"/>
  <c r="E5126" i="6"/>
  <c r="E6256" i="6"/>
  <c r="E5757" i="6"/>
  <c r="E3409" i="6"/>
  <c r="E3797" i="6"/>
  <c r="E6299" i="6"/>
  <c r="E2583" i="6"/>
  <c r="E5938" i="6"/>
  <c r="E5722" i="6"/>
  <c r="E3377" i="6"/>
  <c r="E7015" i="6"/>
  <c r="E921" i="6"/>
  <c r="E1349" i="6"/>
  <c r="E7717" i="6"/>
  <c r="E7267" i="6"/>
  <c r="E2285" i="6"/>
  <c r="E1836" i="6"/>
  <c r="E6419" i="6"/>
  <c r="E3467" i="6"/>
  <c r="E2242" i="6"/>
  <c r="E4959" i="6"/>
  <c r="E210" i="6"/>
  <c r="E6357" i="6"/>
  <c r="E3775" i="6"/>
  <c r="E627" i="6"/>
  <c r="E628" i="6"/>
  <c r="E558" i="6"/>
  <c r="E204" i="6"/>
  <c r="E3514" i="6"/>
  <c r="E4083" i="6"/>
  <c r="E4827" i="6"/>
  <c r="E7625" i="6"/>
  <c r="E6492" i="6"/>
  <c r="E5697" i="6"/>
  <c r="E6278" i="6"/>
  <c r="E7544" i="6"/>
  <c r="E1247" i="6"/>
  <c r="E2550" i="6"/>
  <c r="E5569" i="6"/>
  <c r="E2988" i="6"/>
  <c r="E2989" i="6"/>
  <c r="E8078" i="6"/>
  <c r="E1951" i="6"/>
  <c r="E2351" i="6"/>
  <c r="E5280" i="6"/>
  <c r="E2575" i="6"/>
  <c r="E5336" i="6"/>
  <c r="E7768" i="6"/>
  <c r="E2785" i="6"/>
  <c r="E7142" i="6"/>
  <c r="E1479" i="6"/>
  <c r="E3754" i="6"/>
  <c r="E8043" i="6"/>
  <c r="E3864" i="6"/>
  <c r="E526" i="6"/>
  <c r="E2492" i="6"/>
  <c r="E7835" i="6"/>
  <c r="E3273" i="6"/>
  <c r="E67" i="6"/>
  <c r="E2727" i="6"/>
  <c r="E1322" i="6"/>
  <c r="E6231" i="6"/>
  <c r="E7957" i="6"/>
  <c r="E5574" i="6"/>
  <c r="E7927" i="6"/>
  <c r="E3841" i="6"/>
  <c r="E8149" i="6"/>
  <c r="E6132" i="6"/>
  <c r="E3504" i="6"/>
  <c r="E4272" i="6"/>
  <c r="E1176" i="6"/>
  <c r="E4991" i="6"/>
  <c r="E3346" i="6"/>
  <c r="E6489" i="6"/>
  <c r="E4456" i="6"/>
  <c r="E1883" i="6"/>
  <c r="E899" i="6"/>
  <c r="E3191" i="6"/>
  <c r="E4668" i="6"/>
  <c r="E390" i="6"/>
  <c r="E4669" i="6"/>
  <c r="E5987" i="6"/>
  <c r="E163" i="6"/>
  <c r="E2298" i="6"/>
  <c r="E1870" i="6"/>
  <c r="E6728" i="6"/>
  <c r="E1358" i="6"/>
  <c r="E5700" i="6"/>
  <c r="E4194" i="6"/>
  <c r="E5748" i="6"/>
  <c r="E2467" i="6"/>
  <c r="E6583" i="6"/>
  <c r="E5620" i="6"/>
  <c r="E5357" i="6"/>
  <c r="E7482" i="6"/>
  <c r="E5582" i="6"/>
  <c r="E1189" i="6"/>
  <c r="E1167" i="6"/>
  <c r="E8096" i="6"/>
  <c r="E5659" i="6"/>
  <c r="E1190" i="6"/>
  <c r="E2396" i="6"/>
  <c r="E4312" i="6"/>
  <c r="E7001" i="6"/>
  <c r="E3734" i="6"/>
  <c r="E3458" i="6"/>
  <c r="E6710" i="6"/>
  <c r="E7046" i="6"/>
  <c r="E4067" i="6"/>
  <c r="E5367" i="6"/>
  <c r="E2214" i="6"/>
  <c r="E6860" i="6"/>
  <c r="E7047" i="6"/>
  <c r="E7048" i="6"/>
  <c r="E3179" i="6"/>
  <c r="E3959" i="6"/>
  <c r="E2820" i="6"/>
  <c r="E871" i="6"/>
  <c r="E872" i="6"/>
  <c r="E6567" i="6"/>
  <c r="E3112" i="6"/>
  <c r="E1341" i="6"/>
  <c r="E8000" i="6"/>
  <c r="E3489" i="6"/>
  <c r="E7263" i="6"/>
  <c r="E5618" i="6"/>
  <c r="E7126" i="6"/>
  <c r="E5494" i="6"/>
  <c r="E4118" i="6"/>
  <c r="E5741" i="6"/>
  <c r="E5439" i="6"/>
  <c r="E4248" i="6"/>
  <c r="E2872" i="6"/>
  <c r="E3460" i="6"/>
  <c r="E2358" i="6"/>
  <c r="E7616" i="6"/>
  <c r="E92" i="6"/>
  <c r="E3284" i="6"/>
  <c r="E5400" i="6"/>
  <c r="E2652" i="6"/>
  <c r="E147" i="6"/>
  <c r="E928" i="6"/>
  <c r="E2913" i="6"/>
  <c r="E5525" i="6"/>
  <c r="E5368" i="6"/>
  <c r="E6897" i="6"/>
  <c r="E4446" i="6"/>
  <c r="E4447" i="6"/>
  <c r="E6982" i="6"/>
  <c r="E5698" i="6"/>
  <c r="E7590" i="6"/>
  <c r="E482" i="6"/>
  <c r="E432" i="6"/>
  <c r="E5647" i="6"/>
  <c r="E4170" i="6"/>
  <c r="E1585" i="6"/>
  <c r="E1586" i="6"/>
  <c r="E4801" i="6"/>
  <c r="E1979" i="6"/>
  <c r="E6495" i="6"/>
  <c r="E7691" i="6"/>
  <c r="E7366" i="6"/>
  <c r="E4492" i="6"/>
  <c r="E4570" i="6"/>
  <c r="E3554" i="6"/>
  <c r="E2206" i="6"/>
  <c r="E2839" i="6"/>
  <c r="E5768" i="6"/>
  <c r="E4230" i="6"/>
  <c r="E3482" i="6"/>
  <c r="E6822" i="6"/>
  <c r="E2088" i="6"/>
  <c r="E8109" i="6"/>
  <c r="E3287" i="6"/>
  <c r="E4693" i="6"/>
  <c r="E1657" i="6"/>
  <c r="E6202" i="6"/>
  <c r="E4342" i="6"/>
  <c r="E4766" i="6"/>
  <c r="E3975" i="6"/>
  <c r="E5856" i="6"/>
  <c r="E937" i="6"/>
  <c r="E4463" i="6"/>
  <c r="E1143" i="6"/>
  <c r="E4831" i="6"/>
  <c r="E6159" i="6"/>
  <c r="E319" i="6"/>
  <c r="E5967" i="6"/>
  <c r="E2735" i="6"/>
  <c r="E7367" i="6"/>
  <c r="E7693" i="6"/>
  <c r="E2721" i="6"/>
  <c r="E6352" i="6"/>
  <c r="E4897" i="6"/>
  <c r="E1896" i="6"/>
  <c r="E3745" i="6"/>
  <c r="E2699" i="6"/>
  <c r="E3639" i="6"/>
  <c r="E2213" i="6"/>
  <c r="E2503" i="6"/>
  <c r="E6807" i="6"/>
  <c r="E5862" i="6"/>
  <c r="E879" i="6"/>
  <c r="E3899" i="6"/>
  <c r="E275" i="6"/>
  <c r="E7591" i="6"/>
  <c r="E3698" i="6"/>
  <c r="E2565" i="6"/>
  <c r="E6505" i="6"/>
  <c r="E6302" i="6"/>
  <c r="E7756" i="6"/>
  <c r="E5951" i="6"/>
  <c r="E167" i="6"/>
  <c r="E493" i="6"/>
  <c r="E1980" i="6"/>
  <c r="E859" i="6"/>
  <c r="E6869" i="6"/>
  <c r="E2488" i="6"/>
  <c r="E5284" i="6"/>
  <c r="E1448" i="6"/>
  <c r="E8034" i="6"/>
  <c r="E4348" i="6"/>
  <c r="E6136" i="6"/>
  <c r="E8160" i="6"/>
  <c r="E2118" i="6"/>
  <c r="E7293" i="6"/>
  <c r="E6613" i="6"/>
  <c r="E1391" i="6"/>
  <c r="E5764" i="6"/>
  <c r="E4747" i="6"/>
  <c r="E5790" i="6"/>
  <c r="E3177" i="6"/>
  <c r="E7122" i="6"/>
  <c r="E6680" i="6"/>
  <c r="E1394" i="6"/>
  <c r="E7210" i="6"/>
  <c r="E7241" i="6"/>
  <c r="E2906" i="6"/>
  <c r="E6421" i="6"/>
  <c r="E4568" i="6"/>
  <c r="E5674" i="6"/>
  <c r="E1892" i="6"/>
  <c r="E3912" i="6"/>
  <c r="E701" i="6"/>
  <c r="E842" i="6"/>
  <c r="E2355" i="6"/>
  <c r="E692" i="6"/>
  <c r="E6883" i="6"/>
  <c r="E723" i="6"/>
  <c r="E756" i="6"/>
  <c r="E693" i="6"/>
  <c r="E5239" i="6"/>
  <c r="E761" i="6"/>
  <c r="E4143" i="6"/>
  <c r="E2536" i="6"/>
  <c r="E2537" i="6"/>
  <c r="E1064" i="6"/>
  <c r="E1869" i="6"/>
  <c r="E1065" i="6"/>
  <c r="E5597" i="6"/>
  <c r="E943" i="6"/>
  <c r="E1066" i="6"/>
  <c r="E8048" i="6"/>
  <c r="E6114" i="6"/>
  <c r="E4496" i="6"/>
  <c r="E3333" i="6"/>
  <c r="E1009" i="6"/>
  <c r="E1321" i="6"/>
  <c r="E7646" i="6"/>
  <c r="E99" i="6"/>
  <c r="E6156" i="6"/>
  <c r="E6070" i="6"/>
  <c r="E5307" i="6"/>
  <c r="E8125" i="6"/>
  <c r="E1742" i="6"/>
  <c r="E1787" i="6"/>
  <c r="E1638" i="6"/>
  <c r="E4651" i="6"/>
  <c r="E3997" i="6"/>
  <c r="E2123" i="6"/>
  <c r="E6378" i="6"/>
  <c r="E3640" i="6"/>
  <c r="E225" i="6"/>
  <c r="E3621" i="6"/>
  <c r="E464" i="6"/>
  <c r="E1580" i="6"/>
  <c r="E5019" i="6"/>
  <c r="E3696" i="6"/>
  <c r="E5223" i="6"/>
  <c r="E5093" i="6"/>
  <c r="E5330" i="6"/>
  <c r="E5321" i="6"/>
  <c r="E8146" i="6"/>
  <c r="E5501" i="6"/>
  <c r="E4743" i="6"/>
  <c r="E4408" i="6"/>
  <c r="E6457" i="6"/>
  <c r="E7091" i="6"/>
  <c r="E7090" i="6"/>
  <c r="E4159" i="6"/>
  <c r="E2959" i="6"/>
  <c r="E6373" i="6"/>
  <c r="E6960" i="6"/>
  <c r="E3947" i="6"/>
  <c r="E1151" i="6"/>
  <c r="E6454" i="6"/>
  <c r="E4534" i="6"/>
  <c r="E1145" i="6"/>
  <c r="E7380" i="6"/>
  <c r="E3532" i="6"/>
  <c r="E6624" i="6"/>
  <c r="E4481" i="6"/>
  <c r="E6619" i="6"/>
  <c r="E5524" i="6"/>
  <c r="E4535" i="6"/>
  <c r="E4311" i="6"/>
  <c r="E7245" i="6"/>
  <c r="E318" i="6"/>
  <c r="E3619" i="6"/>
  <c r="E512" i="6"/>
  <c r="E4057" i="6"/>
  <c r="E590" i="6"/>
  <c r="E5374" i="6"/>
  <c r="E5942" i="6"/>
  <c r="E7882" i="6"/>
  <c r="E6928" i="6"/>
  <c r="E2448" i="6"/>
  <c r="E3882" i="6"/>
  <c r="E5784" i="6"/>
  <c r="E762" i="6"/>
  <c r="E738" i="6"/>
  <c r="E2392" i="6"/>
  <c r="E727" i="6"/>
  <c r="E1702" i="6"/>
  <c r="E5980" i="6"/>
  <c r="E4699" i="6"/>
  <c r="E3245" i="6"/>
  <c r="E1703" i="6"/>
  <c r="E4491" i="6"/>
  <c r="E6531" i="6"/>
  <c r="E7729" i="6"/>
  <c r="E2934" i="6"/>
  <c r="E1874" i="6"/>
  <c r="E3352" i="6"/>
  <c r="E386" i="6"/>
  <c r="E5020" i="6"/>
  <c r="E5021" i="6"/>
  <c r="E3477" i="6"/>
  <c r="E6937" i="6"/>
  <c r="E2605" i="6"/>
  <c r="E6005" i="6"/>
  <c r="E7617" i="6"/>
  <c r="E2524" i="6"/>
  <c r="E7157" i="6"/>
  <c r="E3812" i="6"/>
  <c r="E6931" i="6"/>
  <c r="E856" i="6"/>
  <c r="E5015" i="6"/>
  <c r="E6222" i="6"/>
  <c r="E6344" i="6"/>
  <c r="E6757" i="6"/>
  <c r="E6597" i="6"/>
  <c r="E2241" i="6"/>
  <c r="E7417" i="6"/>
  <c r="E7248" i="6"/>
  <c r="E2220" i="6"/>
  <c r="E4733" i="6"/>
  <c r="E3928" i="6"/>
  <c r="E5898" i="6"/>
  <c r="E3266" i="6"/>
  <c r="E6797" i="6"/>
  <c r="E7586" i="6"/>
  <c r="E118" i="6"/>
  <c r="E4385" i="6"/>
  <c r="E3400" i="6"/>
  <c r="E6729" i="6"/>
  <c r="E6529" i="6"/>
  <c r="E7525" i="6"/>
  <c r="E7892" i="6"/>
  <c r="E6702" i="6"/>
  <c r="E7184" i="6"/>
  <c r="E2960" i="6"/>
  <c r="E6644" i="6"/>
  <c r="E6329" i="6"/>
  <c r="E6309" i="6"/>
  <c r="E7226" i="6"/>
  <c r="E1283" i="6"/>
  <c r="E4851" i="6"/>
  <c r="E560" i="6"/>
  <c r="E196" i="6"/>
  <c r="E4700" i="6"/>
  <c r="E1576" i="6"/>
  <c r="E4736" i="6"/>
  <c r="E155" i="6"/>
  <c r="E6243" i="6"/>
  <c r="E6358" i="6"/>
  <c r="E7412" i="6"/>
  <c r="E1140" i="6"/>
  <c r="E541" i="6"/>
  <c r="E8100" i="6"/>
  <c r="E4579" i="6"/>
  <c r="E2085" i="6"/>
  <c r="E2209" i="6"/>
  <c r="E7446" i="6"/>
  <c r="E3495" i="6"/>
  <c r="E6750" i="6"/>
  <c r="E5489" i="6"/>
  <c r="E958" i="6"/>
  <c r="E2073" i="6"/>
  <c r="E1104" i="6"/>
  <c r="E3456" i="6"/>
  <c r="E5606" i="6"/>
  <c r="E6212" i="6"/>
  <c r="E843" i="6"/>
  <c r="E844" i="6"/>
  <c r="E7217" i="6"/>
  <c r="E746" i="6"/>
  <c r="E6349" i="6"/>
  <c r="E714" i="6"/>
  <c r="E812" i="6"/>
  <c r="E776" i="6"/>
  <c r="E763" i="6"/>
  <c r="E3306" i="6"/>
  <c r="E5724" i="6"/>
  <c r="E8040" i="6"/>
  <c r="E7372" i="6"/>
  <c r="E4958" i="6"/>
  <c r="E3120" i="6"/>
  <c r="E569" i="6"/>
  <c r="E2251" i="6"/>
  <c r="E1630" i="6"/>
  <c r="E3450" i="6"/>
  <c r="E6748" i="6"/>
  <c r="E1345" i="6"/>
  <c r="E7016" i="6"/>
  <c r="E2617" i="6"/>
  <c r="E2587" i="6"/>
  <c r="E997" i="6"/>
  <c r="E5103" i="6"/>
  <c r="E2990" i="6"/>
  <c r="E2991" i="6"/>
  <c r="E3328" i="6"/>
  <c r="E504" i="6"/>
  <c r="E2992" i="6"/>
  <c r="E3613" i="6"/>
  <c r="E180" i="6"/>
  <c r="E1102" i="6"/>
  <c r="E8020" i="6"/>
  <c r="E1955" i="6"/>
  <c r="E4792" i="6"/>
  <c r="E8026" i="6"/>
  <c r="E5781" i="6"/>
  <c r="E6779" i="6"/>
  <c r="E1045" i="6"/>
  <c r="E7854" i="6"/>
  <c r="E3842" i="6"/>
  <c r="E7109" i="6"/>
  <c r="E4936" i="6"/>
  <c r="E6356" i="6"/>
  <c r="E2714" i="6"/>
  <c r="E3090" i="6"/>
  <c r="E2432" i="6"/>
  <c r="E2694" i="6"/>
  <c r="E7574" i="6"/>
  <c r="E6574" i="6"/>
  <c r="E174" i="6"/>
  <c r="E5583" i="6"/>
  <c r="E5411" i="6"/>
  <c r="E2974" i="6"/>
  <c r="E4530" i="6"/>
  <c r="E2299" i="6"/>
  <c r="E902" i="6"/>
  <c r="E1876" i="6"/>
  <c r="E7088" i="6"/>
  <c r="E1486" i="6"/>
  <c r="E4402" i="6"/>
  <c r="E2300" i="6"/>
  <c r="E2301" i="6"/>
  <c r="E6291" i="6"/>
  <c r="E8156" i="6"/>
  <c r="E2010" i="6"/>
  <c r="E5908" i="6"/>
  <c r="E4841" i="6"/>
  <c r="E4137" i="6"/>
  <c r="E6697" i="6"/>
  <c r="E471" i="6"/>
  <c r="E3297" i="6"/>
  <c r="E6336" i="6"/>
  <c r="E1371" i="6"/>
  <c r="E2188" i="6"/>
  <c r="E4490" i="6"/>
  <c r="E3307" i="6"/>
  <c r="E3717" i="6"/>
  <c r="E4341" i="6"/>
  <c r="E5692" i="6"/>
  <c r="E2168" i="6"/>
  <c r="E7287" i="6"/>
  <c r="E6934" i="6"/>
  <c r="E4131" i="6"/>
  <c r="E3375" i="6"/>
  <c r="E1521" i="6"/>
  <c r="E6260" i="6"/>
  <c r="E3231" i="6"/>
  <c r="E576" i="6"/>
  <c r="E1880" i="6"/>
  <c r="E851" i="6"/>
  <c r="E1235" i="6"/>
  <c r="E4409" i="6"/>
  <c r="E2227" i="6"/>
  <c r="E7884" i="6"/>
  <c r="E5882" i="6"/>
  <c r="E1107" i="6"/>
  <c r="E5656" i="6"/>
  <c r="E8015" i="6"/>
  <c r="E73" i="6"/>
  <c r="E1346" i="6"/>
  <c r="E1509" i="6"/>
  <c r="E6422" i="6"/>
  <c r="E657" i="6"/>
  <c r="E7209" i="6"/>
  <c r="E3151" i="6"/>
  <c r="E4536" i="6"/>
  <c r="E199" i="6"/>
  <c r="E3636" i="6"/>
  <c r="E7657" i="6"/>
  <c r="E1326" i="6"/>
  <c r="E2573" i="6"/>
  <c r="E4770" i="6"/>
  <c r="E5975" i="6"/>
  <c r="E6848" i="6"/>
  <c r="E5765" i="6"/>
  <c r="E4050" i="6"/>
  <c r="E296" i="6"/>
  <c r="E7509" i="6"/>
  <c r="E2449" i="6"/>
  <c r="E4821" i="6"/>
  <c r="E2081" i="6"/>
  <c r="E2057" i="6"/>
  <c r="E3206" i="6"/>
  <c r="E3558" i="6"/>
  <c r="E5806" i="6"/>
  <c r="E2082" i="6"/>
  <c r="E496" i="6"/>
  <c r="E2845" i="6"/>
  <c r="E4602" i="6"/>
  <c r="E7011" i="6"/>
  <c r="E2115" i="6"/>
  <c r="E2532" i="6"/>
  <c r="E254" i="6"/>
  <c r="E7909" i="6"/>
  <c r="E1006" i="6"/>
  <c r="E4071" i="6"/>
  <c r="E7777" i="6"/>
  <c r="E636" i="6"/>
  <c r="E7274" i="6"/>
  <c r="E637" i="6"/>
  <c r="E7313" i="6"/>
  <c r="E7409" i="6"/>
  <c r="E3844" i="6"/>
  <c r="E1788" i="6"/>
  <c r="E1743" i="6"/>
  <c r="E1789" i="6"/>
  <c r="E1790" i="6"/>
  <c r="E5003" i="6"/>
  <c r="E5276" i="6"/>
  <c r="E3998" i="6"/>
  <c r="E3999" i="6"/>
  <c r="E7341" i="6"/>
  <c r="E6107" i="6"/>
  <c r="E4000" i="6"/>
  <c r="E3615" i="6"/>
  <c r="E4735" i="6"/>
  <c r="E4001" i="6"/>
  <c r="E2538" i="6"/>
  <c r="E7423" i="6"/>
  <c r="E1067" i="6"/>
  <c r="E6840" i="6"/>
  <c r="E7479" i="6"/>
  <c r="E6451" i="6"/>
  <c r="E3976" i="6"/>
  <c r="E5356" i="6"/>
  <c r="E7555" i="6"/>
  <c r="E3503" i="6"/>
  <c r="E6234" i="6"/>
  <c r="E3956" i="6"/>
  <c r="E6164" i="6"/>
  <c r="E1470" i="6"/>
  <c r="E5534" i="6"/>
  <c r="E3819" i="6"/>
  <c r="E764" i="6"/>
  <c r="E765" i="6"/>
  <c r="E688" i="6"/>
  <c r="E660" i="6"/>
  <c r="E745" i="6"/>
  <c r="E1983" i="6"/>
  <c r="E2832" i="6"/>
  <c r="E1433" i="6"/>
  <c r="E4504" i="6"/>
  <c r="E1434" i="6"/>
  <c r="E2837" i="6"/>
  <c r="E6078" i="6"/>
  <c r="E551" i="6"/>
  <c r="E1658" i="6"/>
  <c r="E5011" i="6"/>
  <c r="E5528" i="6"/>
  <c r="E2918" i="6"/>
  <c r="E2763" i="6"/>
  <c r="E5857" i="6"/>
  <c r="E2359" i="6"/>
  <c r="E2238" i="6"/>
  <c r="E7731" i="6"/>
  <c r="E4124" i="6"/>
  <c r="E418" i="6"/>
  <c r="E6526" i="6"/>
  <c r="E26" i="6"/>
  <c r="E6591" i="6"/>
  <c r="E5731" i="6"/>
  <c r="E8116" i="6"/>
  <c r="E1303" i="6"/>
  <c r="E94" i="6"/>
  <c r="E89" i="6"/>
  <c r="E6576" i="6"/>
  <c r="E6904" i="6"/>
  <c r="E1169" i="6"/>
  <c r="E3810" i="6"/>
  <c r="E6541" i="6"/>
  <c r="E4807" i="6"/>
  <c r="E2224" i="6"/>
  <c r="E6534" i="6"/>
  <c r="E2122" i="6"/>
  <c r="E5127" i="6"/>
  <c r="E388" i="6"/>
  <c r="E6036" i="6"/>
  <c r="E3791" i="6"/>
  <c r="E7839" i="6"/>
  <c r="E7511" i="6"/>
  <c r="E7687" i="6"/>
  <c r="E4499" i="6"/>
  <c r="E7437" i="6"/>
  <c r="E6450" i="6"/>
  <c r="E7483" i="6"/>
  <c r="E1961" i="6"/>
  <c r="E8021" i="6"/>
  <c r="E7260" i="6"/>
  <c r="E6841" i="6"/>
  <c r="E6379" i="6"/>
  <c r="E5601" i="6"/>
  <c r="E597" i="6"/>
  <c r="E8049" i="6"/>
  <c r="E3932" i="6"/>
  <c r="E1010" i="6"/>
  <c r="E1185" i="6"/>
  <c r="E7948" i="6"/>
  <c r="E5293" i="6"/>
  <c r="E3811" i="6"/>
  <c r="E5861" i="6"/>
  <c r="E1165" i="6"/>
  <c r="E5947" i="6"/>
  <c r="E876" i="6"/>
  <c r="E1774" i="6"/>
  <c r="E122" i="6"/>
  <c r="E2764" i="6"/>
  <c r="E4103" i="6"/>
  <c r="E4773" i="6"/>
  <c r="E7275" i="6"/>
  <c r="E2350" i="6"/>
  <c r="E5984" i="6"/>
  <c r="E1791" i="6"/>
  <c r="E1792" i="6"/>
  <c r="E1123" i="6"/>
  <c r="E1793" i="6"/>
  <c r="E1794" i="6"/>
  <c r="E4002" i="6"/>
  <c r="E556" i="6"/>
  <c r="E1117" i="6"/>
  <c r="E4003" i="6"/>
  <c r="E7193" i="6"/>
  <c r="E4600" i="6"/>
  <c r="E2736" i="6"/>
  <c r="E7424" i="6"/>
  <c r="E346" i="6"/>
  <c r="E4728" i="6"/>
  <c r="E3170" i="6"/>
  <c r="E8002" i="6"/>
  <c r="E4555" i="6"/>
  <c r="E332" i="6"/>
  <c r="E7037" i="6"/>
  <c r="E488" i="6"/>
  <c r="E2981" i="6"/>
  <c r="E5340" i="6"/>
  <c r="E2919" i="6"/>
  <c r="E6811" i="6"/>
  <c r="E1659" i="6"/>
  <c r="E340" i="6"/>
  <c r="E6204" i="6"/>
  <c r="E7767" i="6"/>
  <c r="E5171" i="6"/>
  <c r="E6399" i="6"/>
  <c r="E2124" i="6"/>
  <c r="E6886" i="6"/>
  <c r="E1068" i="6"/>
  <c r="E8050" i="6"/>
  <c r="E992" i="6"/>
  <c r="E1995" i="6"/>
  <c r="E5285" i="6"/>
  <c r="E6046" i="6"/>
  <c r="E886" i="6"/>
  <c r="E982" i="6"/>
  <c r="E1011" i="6"/>
  <c r="E602" i="6"/>
  <c r="E3355" i="6"/>
  <c r="E206" i="6"/>
  <c r="E7458" i="6"/>
  <c r="E2275" i="6"/>
  <c r="E7931" i="6"/>
  <c r="E2302" i="6"/>
  <c r="E7516" i="6"/>
  <c r="E3588" i="6"/>
  <c r="E2025" i="6"/>
  <c r="E3626" i="6"/>
  <c r="E6957" i="6"/>
  <c r="E1455" i="6"/>
  <c r="E6544" i="6"/>
  <c r="E894" i="6"/>
  <c r="E2283" i="6"/>
  <c r="E451" i="6"/>
  <c r="E4500" i="6"/>
  <c r="E5831" i="6"/>
  <c r="E2618" i="6"/>
  <c r="E1517" i="6"/>
  <c r="E309" i="6"/>
  <c r="E7608" i="6"/>
  <c r="E2464" i="6"/>
  <c r="E6525" i="6"/>
  <c r="E1507" i="6"/>
  <c r="E2742" i="6"/>
  <c r="E4486" i="6"/>
  <c r="E194" i="6"/>
  <c r="E134" i="6"/>
  <c r="E69" i="6"/>
  <c r="E2827" i="6"/>
  <c r="E3550" i="6"/>
  <c r="E3700" i="6"/>
  <c r="E2850" i="6"/>
  <c r="E7314" i="6"/>
  <c r="E8033" i="6"/>
  <c r="E6009" i="6"/>
  <c r="E258" i="6"/>
  <c r="E2509" i="6"/>
  <c r="E7898" i="6"/>
  <c r="E2552" i="6"/>
  <c r="E4474" i="6"/>
  <c r="E7049" i="6"/>
  <c r="E3225" i="6"/>
  <c r="E6143" i="6"/>
  <c r="E7080" i="6"/>
  <c r="E4332" i="6"/>
  <c r="E3256" i="6"/>
  <c r="E371" i="6"/>
  <c r="E2395" i="6"/>
  <c r="E6144" i="6"/>
  <c r="E7050" i="6"/>
  <c r="E6121" i="6"/>
  <c r="E7943" i="6"/>
  <c r="E2930" i="6"/>
  <c r="E3926" i="6"/>
  <c r="E22" i="6"/>
  <c r="E2909" i="6"/>
  <c r="E592" i="6"/>
  <c r="E3986" i="6"/>
  <c r="E6134" i="6"/>
  <c r="E6657" i="6"/>
  <c r="E56" i="6"/>
  <c r="E448" i="6"/>
  <c r="E4053" i="6"/>
  <c r="E6240" i="6"/>
  <c r="E7622" i="6"/>
  <c r="E3556" i="6"/>
  <c r="E6285" i="6"/>
  <c r="E7973" i="6"/>
  <c r="E3121" i="6"/>
  <c r="E640" i="6"/>
  <c r="E4967" i="6"/>
  <c r="E355" i="6"/>
  <c r="E3668" i="6"/>
  <c r="E2993" i="6"/>
  <c r="E4514" i="6"/>
  <c r="E6184" i="6"/>
  <c r="E1306" i="6"/>
  <c r="E2994" i="6"/>
  <c r="E3394" i="6"/>
  <c r="E896" i="6"/>
  <c r="E4806" i="6"/>
  <c r="E5413" i="6"/>
  <c r="E2816" i="6"/>
  <c r="E3683" i="6"/>
  <c r="E4102" i="6"/>
  <c r="E7240" i="6"/>
  <c r="E3249" i="6"/>
  <c r="E2995" i="6"/>
  <c r="E3833" i="6"/>
  <c r="E549" i="6"/>
  <c r="E4201" i="6"/>
  <c r="E3865" i="6"/>
  <c r="E1608" i="6"/>
  <c r="E7318" i="6"/>
  <c r="E2882" i="6"/>
  <c r="E4276" i="6"/>
  <c r="E4263" i="6"/>
  <c r="E7791" i="6"/>
  <c r="E5167" i="6"/>
  <c r="E1510" i="6"/>
  <c r="E7117" i="6"/>
  <c r="E414" i="6"/>
  <c r="E8092" i="6"/>
  <c r="E3917" i="6"/>
  <c r="E1355" i="6"/>
  <c r="E4595" i="6"/>
  <c r="E7384" i="6"/>
  <c r="E5948" i="6"/>
  <c r="E6477" i="6"/>
  <c r="E7132" i="6"/>
  <c r="E4390" i="6"/>
  <c r="E895" i="6"/>
  <c r="E8138" i="6"/>
  <c r="E3444" i="6"/>
  <c r="E5511" i="6"/>
  <c r="E3581" i="6"/>
  <c r="E6024" i="6"/>
  <c r="E297" i="6"/>
  <c r="E6502" i="6"/>
  <c r="E2058" i="6"/>
  <c r="E298" i="6"/>
  <c r="E1825" i="6"/>
  <c r="E513" i="6"/>
  <c r="E7135" i="6"/>
  <c r="E3817" i="6"/>
  <c r="E2059" i="6"/>
  <c r="E6855" i="6"/>
  <c r="E2360" i="6"/>
  <c r="E5144" i="6"/>
  <c r="E6684" i="6"/>
  <c r="E7653" i="6"/>
  <c r="E4525" i="6"/>
  <c r="E5629" i="6"/>
  <c r="E3347" i="6"/>
  <c r="E635" i="6"/>
  <c r="E453" i="6"/>
  <c r="E1991" i="6"/>
  <c r="E7914" i="6"/>
  <c r="E5558" i="6"/>
  <c r="E2342" i="6"/>
  <c r="E6173" i="6"/>
  <c r="E1599" i="6"/>
  <c r="E5325" i="6"/>
  <c r="E3647" i="6"/>
  <c r="E618" i="6"/>
  <c r="E3198" i="6"/>
  <c r="E3188" i="6"/>
  <c r="E7710" i="6"/>
  <c r="E3403" i="6"/>
  <c r="E408" i="6"/>
  <c r="E6360" i="6"/>
  <c r="E2111" i="6"/>
  <c r="E5133" i="6"/>
  <c r="E3437" i="6"/>
  <c r="E4478" i="6"/>
  <c r="E4571" i="6"/>
  <c r="E387" i="6"/>
  <c r="E3086" i="6"/>
  <c r="E1174" i="6"/>
  <c r="E7105" i="6"/>
  <c r="E4434" i="6"/>
  <c r="E2851" i="6"/>
  <c r="E2680" i="6"/>
  <c r="E5197" i="6"/>
  <c r="E2255" i="6"/>
  <c r="E4242" i="6"/>
  <c r="E3824" i="6"/>
  <c r="E6468" i="6"/>
  <c r="E327" i="6"/>
  <c r="E3641" i="6"/>
  <c r="E5901" i="6"/>
  <c r="E4082" i="6"/>
  <c r="E6633" i="6"/>
  <c r="E2176" i="6"/>
  <c r="E5503" i="6"/>
  <c r="E5022" i="6"/>
  <c r="E5023" i="6"/>
  <c r="E3293" i="6"/>
  <c r="E4898" i="6"/>
  <c r="E2514" i="6"/>
  <c r="E7822" i="6"/>
  <c r="E860" i="6"/>
  <c r="E3331" i="6"/>
  <c r="E1452" i="6"/>
  <c r="E1847" i="6"/>
  <c r="E5493" i="6"/>
  <c r="E5868" i="6"/>
  <c r="E7916" i="6"/>
  <c r="E6831" i="6"/>
  <c r="E45" i="6"/>
  <c r="E1536" i="6"/>
  <c r="E7567" i="6"/>
  <c r="E373" i="6"/>
  <c r="E970" i="6"/>
  <c r="E971" i="6"/>
  <c r="E5442" i="6"/>
  <c r="E5269" i="6"/>
  <c r="E4349" i="6"/>
  <c r="E5188" i="6"/>
  <c r="E4998" i="6"/>
  <c r="E60" i="6"/>
  <c r="E6933" i="6"/>
  <c r="E7081" i="6"/>
  <c r="E2428" i="6"/>
  <c r="E1911" i="6"/>
  <c r="E7549" i="6"/>
  <c r="E7615" i="6"/>
  <c r="E8086" i="6"/>
  <c r="E2208" i="6"/>
  <c r="E2977" i="6"/>
  <c r="E7583" i="6"/>
  <c r="E6363" i="6"/>
  <c r="E5380" i="6"/>
  <c r="E2853" i="6"/>
  <c r="E5299" i="6"/>
  <c r="E2730" i="6"/>
  <c r="E3726" i="6"/>
  <c r="E5915" i="6"/>
  <c r="E1695" i="6"/>
  <c r="E2834" i="6"/>
  <c r="E718" i="6"/>
  <c r="E3305" i="6"/>
  <c r="E4509" i="6"/>
  <c r="E6197" i="6"/>
  <c r="E2978" i="6"/>
  <c r="E7229" i="6"/>
  <c r="E739" i="6"/>
  <c r="E6455" i="6"/>
  <c r="E2738" i="6"/>
  <c r="E142" i="6"/>
  <c r="E143" i="6"/>
  <c r="E4532" i="6"/>
  <c r="E8127" i="6"/>
  <c r="E1238" i="6"/>
  <c r="E2838" i="6"/>
  <c r="E4100" i="6"/>
  <c r="E3718" i="6"/>
  <c r="E7689" i="6"/>
  <c r="E5454" i="6"/>
  <c r="E5455" i="6"/>
  <c r="E1854" i="6"/>
  <c r="E5678" i="6"/>
  <c r="E5143" i="6"/>
  <c r="E2952" i="6"/>
  <c r="E1898" i="6"/>
  <c r="E7112" i="6"/>
  <c r="E7113" i="6"/>
  <c r="E2051" i="6"/>
  <c r="E1365" i="6"/>
  <c r="E7720" i="6"/>
  <c r="E246" i="6"/>
  <c r="E121" i="6"/>
  <c r="E2493" i="6"/>
  <c r="E5795" i="6"/>
  <c r="E1049" i="6"/>
  <c r="E7723" i="6"/>
  <c r="E6756" i="6"/>
  <c r="E4599" i="6"/>
  <c r="E2821" i="6"/>
  <c r="E3441" i="6"/>
  <c r="E4147" i="6"/>
  <c r="E2071" i="6"/>
  <c r="E5233" i="6"/>
  <c r="E5191" i="6"/>
  <c r="E972" i="6"/>
  <c r="E6248" i="6"/>
  <c r="E6714" i="6"/>
  <c r="E1259" i="6"/>
  <c r="E8159" i="6"/>
  <c r="E4999" i="6"/>
  <c r="E8032" i="6"/>
  <c r="E6587" i="6"/>
  <c r="E8161" i="6"/>
  <c r="E2702" i="6"/>
  <c r="E5388" i="6"/>
  <c r="E5563" i="6"/>
  <c r="E1423" i="6"/>
  <c r="E5531" i="6"/>
  <c r="E1178" i="6"/>
  <c r="E5300" i="6"/>
  <c r="E6166" i="6"/>
  <c r="E6672" i="6"/>
  <c r="E862" i="6"/>
  <c r="E1350" i="6"/>
  <c r="E2113" i="6"/>
  <c r="E1291" i="6"/>
  <c r="E5797" i="6"/>
  <c r="E2198" i="6"/>
  <c r="E833" i="6"/>
  <c r="E703" i="6"/>
  <c r="E1694" i="6"/>
  <c r="E2345" i="6"/>
  <c r="E827" i="6"/>
  <c r="E2446" i="6"/>
  <c r="E783" i="6"/>
  <c r="E6588" i="6"/>
  <c r="E741" i="6"/>
  <c r="E847" i="6"/>
  <c r="E751" i="6"/>
  <c r="E2672" i="6"/>
  <c r="E6601" i="6"/>
  <c r="E4160" i="6"/>
  <c r="E1460" i="6"/>
  <c r="E7945" i="6"/>
  <c r="E5207" i="6"/>
  <c r="E5850" i="6"/>
  <c r="E175" i="6"/>
  <c r="E3692" i="6"/>
  <c r="E564" i="6"/>
  <c r="E5024" i="6"/>
  <c r="E5025" i="6"/>
  <c r="E5026" i="6"/>
  <c r="E7741" i="6"/>
  <c r="E1625" i="6"/>
  <c r="E4631" i="6"/>
  <c r="E4157" i="6"/>
  <c r="E7465" i="6"/>
  <c r="E4610" i="6"/>
  <c r="E4951" i="6"/>
  <c r="E4751" i="6"/>
  <c r="E2049" i="6"/>
  <c r="E2032" i="6"/>
  <c r="E3633" i="6"/>
  <c r="E6636" i="6"/>
  <c r="E4891" i="6"/>
  <c r="E5890" i="6"/>
  <c r="E3642" i="6"/>
  <c r="E2277" i="6"/>
  <c r="E1354" i="6"/>
  <c r="E1241" i="6"/>
  <c r="E545" i="6"/>
  <c r="E4670" i="6"/>
  <c r="E7656" i="6"/>
  <c r="E5338" i="6"/>
  <c r="E3536" i="6"/>
  <c r="E2303" i="6"/>
  <c r="E903" i="6"/>
  <c r="E2304" i="6"/>
  <c r="E4199" i="6"/>
  <c r="E6506" i="6"/>
  <c r="E2305" i="6"/>
  <c r="E6635" i="6"/>
  <c r="E5832" i="6"/>
  <c r="E7864" i="6"/>
  <c r="E6219" i="6"/>
  <c r="E7115" i="6"/>
  <c r="E1878" i="6"/>
  <c r="E2719" i="6"/>
  <c r="E2942" i="6"/>
  <c r="E5589" i="6"/>
  <c r="E6985" i="6"/>
  <c r="E4874" i="6"/>
  <c r="E3106" i="6"/>
  <c r="E3288" i="6"/>
  <c r="E1002" i="6"/>
  <c r="E7678" i="6"/>
  <c r="E3290" i="6"/>
  <c r="E3957" i="6"/>
  <c r="E3825" i="6"/>
  <c r="E5881" i="6"/>
  <c r="E291" i="6"/>
  <c r="E6075" i="6"/>
  <c r="E925" i="6"/>
  <c r="E2189" i="6"/>
  <c r="E5841" i="6"/>
  <c r="E4068" i="6"/>
  <c r="E7051" i="6"/>
  <c r="E1286" i="6"/>
  <c r="E8135" i="6"/>
  <c r="E1376" i="6"/>
  <c r="E7266" i="6"/>
  <c r="E1516" i="6"/>
  <c r="E3722" i="6"/>
  <c r="E3533" i="6"/>
  <c r="E4165" i="6"/>
  <c r="E312" i="6"/>
  <c r="E7124" i="6"/>
  <c r="E5187" i="6"/>
  <c r="E3414" i="6"/>
  <c r="E7107" i="6"/>
  <c r="E3432" i="6"/>
  <c r="E3210" i="6"/>
  <c r="E2996" i="6"/>
  <c r="E2178" i="6"/>
  <c r="E15" i="6"/>
  <c r="E6571" i="6"/>
  <c r="E2997" i="6"/>
  <c r="E538" i="6"/>
  <c r="E3866" i="6"/>
  <c r="E383" i="6"/>
  <c r="E2998" i="6"/>
  <c r="E1579" i="6"/>
  <c r="E7100" i="6"/>
  <c r="E455" i="6"/>
  <c r="E7746" i="6"/>
  <c r="E4977" i="6"/>
  <c r="E4715" i="6"/>
  <c r="E1629" i="6"/>
  <c r="E7346" i="6"/>
  <c r="E2240" i="6"/>
  <c r="E6849" i="6"/>
  <c r="E1900" i="6"/>
  <c r="E5996" i="6"/>
  <c r="E3662" i="6"/>
  <c r="E4537" i="6"/>
  <c r="E102" i="6"/>
  <c r="E1461" i="6"/>
  <c r="E7094" i="6"/>
  <c r="E6669" i="6"/>
  <c r="E7447" i="6"/>
  <c r="E7009" i="6"/>
  <c r="E8126" i="6"/>
  <c r="E7432" i="6"/>
  <c r="E7190" i="6"/>
  <c r="E2398" i="6"/>
  <c r="E3969" i="6"/>
  <c r="E563" i="6"/>
  <c r="E4947" i="6"/>
  <c r="E2437" i="6"/>
  <c r="E7349" i="6"/>
  <c r="E5587" i="6"/>
  <c r="E3178" i="6"/>
  <c r="E3118" i="6"/>
  <c r="E7155" i="6"/>
  <c r="E4578" i="6"/>
  <c r="E5216" i="6"/>
  <c r="E2855" i="6"/>
  <c r="E4457" i="6"/>
  <c r="E766" i="6"/>
  <c r="E7699" i="6"/>
  <c r="E7769" i="6"/>
  <c r="E7873" i="6"/>
  <c r="E1843" i="6"/>
  <c r="E1704" i="6"/>
  <c r="E2938" i="6"/>
  <c r="E1705" i="6"/>
  <c r="E4142" i="6"/>
  <c r="E6891" i="6"/>
  <c r="E8003" i="6"/>
  <c r="E4440" i="6"/>
  <c r="E491" i="6"/>
  <c r="E983" i="6"/>
  <c r="E6734" i="6"/>
  <c r="E557" i="6"/>
  <c r="E1239" i="6"/>
  <c r="E5604" i="6"/>
  <c r="E4922" i="6"/>
  <c r="E6393" i="6"/>
  <c r="E7896" i="6"/>
  <c r="E1007" i="6"/>
  <c r="E4265" i="6"/>
  <c r="E4104" i="6"/>
  <c r="E5788" i="6"/>
  <c r="E7593" i="6"/>
  <c r="E1795" i="6"/>
  <c r="E2182" i="6"/>
  <c r="E3830" i="6"/>
  <c r="E4004" i="6"/>
  <c r="E6554" i="6"/>
  <c r="E5004" i="6"/>
  <c r="E1796" i="6"/>
  <c r="E7286" i="6"/>
  <c r="E4005" i="6"/>
  <c r="E1654" i="6"/>
  <c r="E2631" i="6"/>
  <c r="E4006" i="6"/>
  <c r="E2125" i="6"/>
  <c r="E4415" i="6"/>
  <c r="E2539" i="6"/>
  <c r="E7106" i="6"/>
  <c r="E1660" i="6"/>
  <c r="E5105" i="6"/>
  <c r="E6471" i="6"/>
  <c r="E7394" i="6"/>
  <c r="E7605" i="6"/>
  <c r="E5175" i="6"/>
  <c r="E5153" i="6"/>
  <c r="E5966" i="6"/>
  <c r="E6789" i="6"/>
  <c r="E5598" i="6"/>
  <c r="E5681" i="6"/>
  <c r="E2516" i="6"/>
  <c r="E6453" i="6"/>
  <c r="E2498" i="6"/>
  <c r="E1985" i="6"/>
  <c r="E3387" i="6"/>
  <c r="E4292" i="6"/>
  <c r="E4460" i="6"/>
  <c r="E1568" i="6"/>
  <c r="E7393" i="6"/>
  <c r="E6877" i="6"/>
  <c r="E7390" i="6"/>
  <c r="E3091" i="6"/>
  <c r="E1908" i="6"/>
  <c r="E4833" i="6"/>
  <c r="E5142" i="6"/>
  <c r="E3417" i="6"/>
  <c r="E6150" i="6"/>
  <c r="E1012" i="6"/>
  <c r="E4971" i="6"/>
  <c r="E4512" i="6"/>
  <c r="E3317" i="6"/>
  <c r="E5318" i="6"/>
  <c r="E3308" i="6"/>
  <c r="E2126" i="6"/>
  <c r="E6446" i="6"/>
  <c r="E5736" i="6"/>
  <c r="E1420" i="6"/>
  <c r="E3655" i="6"/>
  <c r="E8051" i="6"/>
  <c r="E2012" i="6"/>
  <c r="E6115" i="6"/>
  <c r="E5326" i="6"/>
  <c r="E870" i="6"/>
  <c r="E447" i="6"/>
  <c r="E3883" i="6"/>
  <c r="E4636" i="6"/>
  <c r="E5739" i="6"/>
  <c r="E7661" i="6"/>
  <c r="E2667" i="6"/>
  <c r="E7623" i="6"/>
  <c r="E3732" i="6"/>
  <c r="E5225" i="6"/>
  <c r="E4350" i="6"/>
  <c r="E5985" i="6"/>
  <c r="E6076" i="6"/>
  <c r="E4351" i="6"/>
  <c r="E5405" i="6"/>
  <c r="E5799" i="6"/>
  <c r="E4857" i="6"/>
  <c r="E2712" i="6"/>
  <c r="E7236" i="6"/>
  <c r="E7920" i="6"/>
  <c r="E3929" i="6"/>
  <c r="E7669" i="6"/>
  <c r="E1624" i="6"/>
  <c r="E2454" i="6"/>
  <c r="E6944" i="6"/>
  <c r="E5550" i="6"/>
  <c r="E1395" i="6"/>
  <c r="E1503" i="6"/>
  <c r="E1396" i="6"/>
  <c r="E6535" i="6"/>
  <c r="E4979" i="6"/>
  <c r="E5264" i="6"/>
  <c r="E8097" i="6"/>
  <c r="E6806" i="6"/>
  <c r="E349" i="6"/>
  <c r="E7023" i="6"/>
  <c r="E713" i="6"/>
  <c r="E7024" i="6"/>
  <c r="E613" i="6"/>
  <c r="E632" i="6"/>
  <c r="E804" i="6"/>
  <c r="E792" i="6"/>
  <c r="E819" i="6"/>
  <c r="E661" i="6"/>
  <c r="E2775" i="6"/>
  <c r="E793" i="6"/>
  <c r="E978" i="6"/>
  <c r="E7601" i="6"/>
  <c r="E704" i="6"/>
  <c r="E3772" i="6"/>
  <c r="E2442" i="6"/>
  <c r="E6112" i="6"/>
  <c r="E2433" i="6"/>
  <c r="E625" i="6"/>
  <c r="E2762" i="6"/>
  <c r="E3122" i="6"/>
  <c r="E1830" i="6"/>
  <c r="E4162" i="6"/>
  <c r="E2659" i="6"/>
  <c r="E3123" i="6"/>
  <c r="E2792" i="6"/>
  <c r="E7212" i="6"/>
  <c r="E5579" i="6"/>
  <c r="E7614" i="6"/>
  <c r="E7974" i="6"/>
  <c r="E4328" i="6"/>
  <c r="E3165" i="6"/>
  <c r="E381" i="6"/>
  <c r="E3158" i="6"/>
  <c r="E5281" i="6"/>
  <c r="E7411" i="6"/>
  <c r="E4862" i="6"/>
  <c r="E7336" i="6"/>
  <c r="E6337" i="6"/>
  <c r="E5164" i="6"/>
  <c r="E2999" i="6"/>
  <c r="E511" i="6"/>
  <c r="E6458" i="6"/>
  <c r="E6799" i="6"/>
  <c r="E3487" i="6"/>
  <c r="E3085" i="6"/>
  <c r="E7734" i="6"/>
  <c r="E3000" i="6"/>
  <c r="E4135" i="6"/>
  <c r="E1862" i="6"/>
  <c r="E5535" i="6"/>
  <c r="E4344" i="6"/>
  <c r="E652" i="6"/>
  <c r="E1920" i="6"/>
  <c r="E7871" i="6"/>
  <c r="E192" i="6"/>
  <c r="E5997" i="6"/>
  <c r="E5373" i="6"/>
  <c r="E2616" i="6"/>
  <c r="E3853" i="6"/>
  <c r="E6687" i="6"/>
  <c r="E6138" i="6"/>
  <c r="E7175" i="6"/>
  <c r="E389" i="6"/>
  <c r="E6723" i="6"/>
  <c r="E4295" i="6"/>
  <c r="E5499" i="6"/>
  <c r="E7881" i="6"/>
  <c r="E78" i="6"/>
  <c r="E6267" i="6"/>
  <c r="E3117" i="6"/>
  <c r="E2419" i="6"/>
  <c r="E552" i="6"/>
  <c r="E2803" i="6"/>
  <c r="E7554" i="6"/>
  <c r="E3" i="6"/>
  <c r="E4" i="6"/>
  <c r="E6052" i="6"/>
  <c r="E6220" i="6"/>
  <c r="E7452" i="6"/>
  <c r="E4123" i="6"/>
  <c r="E5787" i="6"/>
  <c r="E6776" i="6"/>
  <c r="E638" i="6"/>
  <c r="E3404" i="6"/>
  <c r="E6690" i="6"/>
  <c r="E6510" i="6"/>
  <c r="E2833" i="6"/>
  <c r="E1797" i="6"/>
  <c r="E1798" i="6"/>
  <c r="E3725" i="6"/>
  <c r="E5408" i="6"/>
  <c r="E2127" i="6"/>
  <c r="E4007" i="6"/>
  <c r="E4695" i="6"/>
  <c r="E4763" i="6"/>
  <c r="E4008" i="6"/>
  <c r="E1996" i="6"/>
  <c r="E6380" i="6"/>
  <c r="E5382" i="6"/>
  <c r="E1069" i="6"/>
  <c r="E7425" i="6"/>
  <c r="E3193" i="6"/>
  <c r="E1253" i="6"/>
  <c r="E1308" i="6"/>
  <c r="E6000" i="6"/>
  <c r="E7192" i="6"/>
  <c r="E7683" i="6"/>
  <c r="E5815" i="6"/>
  <c r="E6353" i="6"/>
  <c r="E6083" i="6"/>
  <c r="E348" i="6"/>
  <c r="E5027" i="6"/>
  <c r="E2098" i="6"/>
  <c r="E5028" i="6"/>
  <c r="E6938" i="6"/>
  <c r="E6988" i="6"/>
  <c r="E5029" i="6"/>
  <c r="E267" i="6"/>
  <c r="E7396" i="6"/>
  <c r="E2157" i="6"/>
  <c r="E499" i="6"/>
  <c r="E3213" i="6"/>
  <c r="E6542" i="6"/>
  <c r="E2347" i="6"/>
  <c r="E3332" i="6"/>
  <c r="E7319" i="6"/>
  <c r="E1449" i="6"/>
  <c r="E1706" i="6"/>
  <c r="E6685" i="6"/>
  <c r="E1707" i="6"/>
  <c r="E133" i="6"/>
  <c r="E4297" i="6"/>
  <c r="E1697" i="6"/>
  <c r="E1435" i="6"/>
  <c r="E5343" i="6"/>
  <c r="E1615" i="6"/>
  <c r="E6318" i="6"/>
  <c r="E6666" i="6"/>
  <c r="E5173" i="6"/>
  <c r="E7637" i="6"/>
  <c r="E202" i="6"/>
  <c r="E7712" i="6"/>
  <c r="E1686" i="6"/>
  <c r="E5479" i="6"/>
  <c r="E639" i="6"/>
  <c r="E4171" i="6"/>
  <c r="E7004" i="6"/>
  <c r="E2591" i="6"/>
  <c r="E858" i="6"/>
  <c r="E4937" i="6"/>
  <c r="E4671" i="6"/>
  <c r="E178" i="6"/>
  <c r="E2642" i="6"/>
  <c r="E7031" i="6"/>
  <c r="E2777" i="6"/>
  <c r="E1250" i="6"/>
  <c r="E7812" i="6"/>
  <c r="E3835" i="6"/>
  <c r="E8025" i="6"/>
  <c r="E6440" i="6"/>
  <c r="E2099" i="6"/>
  <c r="E7136" i="6"/>
  <c r="E101" i="6"/>
  <c r="E1487" i="6"/>
  <c r="E2306" i="6"/>
  <c r="E1191" i="6"/>
  <c r="E2307" i="6"/>
  <c r="E1526" i="6"/>
  <c r="E1357" i="6"/>
  <c r="E443" i="6"/>
  <c r="E5621" i="6"/>
  <c r="E1543" i="6"/>
  <c r="E4750" i="6"/>
  <c r="E113" i="6"/>
  <c r="E6097" i="6"/>
  <c r="E8072" i="6"/>
  <c r="E6592" i="6"/>
  <c r="E190" i="6"/>
  <c r="E5245" i="6"/>
  <c r="E1108" i="6"/>
  <c r="E1192" i="6"/>
  <c r="E2626" i="6"/>
  <c r="E5591" i="6"/>
  <c r="E7027" i="6"/>
  <c r="E4435" i="6"/>
  <c r="E3472" i="6"/>
  <c r="E3300" i="6"/>
  <c r="E2371" i="6"/>
  <c r="E991" i="6"/>
  <c r="E6504" i="6"/>
  <c r="E5236" i="6"/>
  <c r="E3908" i="6"/>
  <c r="E7052" i="6"/>
  <c r="E7053" i="6"/>
  <c r="E158" i="6"/>
  <c r="E4069" i="6"/>
  <c r="E7170" i="6"/>
  <c r="E6145" i="6"/>
  <c r="E6405" i="6"/>
  <c r="E5160" i="6"/>
  <c r="E1126" i="6"/>
  <c r="E3382" i="6"/>
  <c r="E5226" i="6"/>
  <c r="E4041" i="6"/>
  <c r="E1865" i="6"/>
  <c r="E2352" i="6"/>
  <c r="E2748" i="6"/>
  <c r="E1056" i="6"/>
  <c r="E1512" i="6"/>
  <c r="E5253" i="6"/>
  <c r="E2076" i="6"/>
  <c r="E523" i="6"/>
  <c r="E1152" i="6"/>
  <c r="E5251" i="6"/>
  <c r="E7150" i="6"/>
  <c r="E7138" i="6"/>
  <c r="E6448" i="6"/>
  <c r="E3697" i="6"/>
  <c r="E2883" i="6"/>
  <c r="E4180" i="6"/>
  <c r="E6767" i="6"/>
  <c r="E1171" i="6"/>
  <c r="E5420" i="6"/>
  <c r="E1295" i="6"/>
  <c r="E7021" i="6"/>
  <c r="E7151" i="6"/>
  <c r="E7995" i="6"/>
  <c r="E1527" i="6"/>
  <c r="E2459" i="6"/>
  <c r="E5211" i="6"/>
  <c r="E6917" i="6"/>
  <c r="E485" i="6"/>
  <c r="E6536" i="6"/>
  <c r="E6605" i="6"/>
  <c r="E3430" i="6"/>
  <c r="E2732" i="6"/>
  <c r="E3368" i="6"/>
  <c r="E326" i="6"/>
  <c r="E4961" i="6"/>
  <c r="E2562" i="6"/>
  <c r="E2060" i="6"/>
  <c r="E7910" i="6"/>
  <c r="E6226" i="6"/>
  <c r="E7403" i="6"/>
  <c r="E5663" i="6"/>
  <c r="E6456" i="6"/>
  <c r="E2280" i="6"/>
  <c r="E3354" i="6"/>
  <c r="E6437" i="6"/>
  <c r="E4200" i="6"/>
  <c r="E3826" i="6"/>
  <c r="E7794" i="6"/>
  <c r="E404" i="6"/>
  <c r="E3211" i="6"/>
  <c r="E1338" i="6"/>
  <c r="E8128" i="6"/>
  <c r="E342" i="6"/>
  <c r="E6827" i="6"/>
  <c r="E2559" i="6"/>
  <c r="E3923" i="6"/>
  <c r="E7580" i="6"/>
  <c r="E578" i="6"/>
  <c r="E4423" i="6"/>
  <c r="E4213" i="6"/>
  <c r="E6444" i="6"/>
  <c r="E4448" i="6"/>
  <c r="E1986" i="6"/>
  <c r="E1462" i="6"/>
  <c r="E6039" i="6"/>
  <c r="E5228" i="6"/>
  <c r="E6735" i="6"/>
  <c r="E91" i="6"/>
  <c r="E5567" i="6"/>
  <c r="E7643" i="6"/>
  <c r="E4166" i="6"/>
  <c r="E1693" i="6"/>
  <c r="E3934" i="6"/>
  <c r="E5633" i="6"/>
  <c r="E2875" i="6"/>
  <c r="E2401" i="6"/>
  <c r="E5202" i="6"/>
  <c r="E2877" i="6"/>
  <c r="E573" i="6"/>
  <c r="E1587" i="6"/>
  <c r="E1645" i="6"/>
  <c r="E4207" i="6"/>
  <c r="E4756" i="6"/>
  <c r="E7840" i="6"/>
  <c r="E2627" i="6"/>
  <c r="E1886" i="6"/>
  <c r="E2961" i="6"/>
  <c r="E4720" i="6"/>
  <c r="E1261" i="6"/>
  <c r="E5810" i="6"/>
  <c r="E3987" i="6"/>
  <c r="E7722" i="6"/>
  <c r="E6312" i="6"/>
  <c r="E6031" i="6"/>
  <c r="E7662" i="6"/>
  <c r="E6054" i="6"/>
  <c r="E7044" i="6"/>
  <c r="E6520" i="6"/>
  <c r="E330" i="6"/>
  <c r="E5317" i="6"/>
  <c r="E8036" i="6"/>
  <c r="E973" i="6"/>
  <c r="E4389" i="6"/>
  <c r="E6432" i="6"/>
  <c r="E5976" i="6"/>
  <c r="E4352" i="6"/>
  <c r="E8112" i="6"/>
  <c r="E4093" i="6"/>
  <c r="E2716" i="6"/>
  <c r="E3966" i="6"/>
  <c r="E4353" i="6"/>
  <c r="E7953" i="6"/>
  <c r="E2424" i="6"/>
  <c r="E8141" i="6"/>
  <c r="E7230" i="6"/>
  <c r="E4915" i="6"/>
  <c r="E1397" i="6"/>
  <c r="E1474" i="6"/>
  <c r="E3303" i="6"/>
  <c r="E3603" i="6"/>
  <c r="E2836" i="6"/>
  <c r="E7171" i="6"/>
  <c r="E712" i="6"/>
  <c r="E835" i="6"/>
  <c r="E4427" i="6"/>
  <c r="E794" i="6"/>
  <c r="E979" i="6"/>
  <c r="E5450" i="6"/>
  <c r="E2754" i="6"/>
  <c r="E767" i="6"/>
  <c r="E825" i="6"/>
  <c r="E811" i="6"/>
  <c r="E662" i="6"/>
  <c r="E663" i="6"/>
  <c r="E722" i="6"/>
  <c r="E1708" i="6"/>
  <c r="E5979" i="6"/>
  <c r="E5859" i="6"/>
  <c r="E7474" i="6"/>
  <c r="E7652" i="6"/>
  <c r="E6771" i="6"/>
  <c r="E1436" i="6"/>
  <c r="E3687" i="6"/>
  <c r="E2337" i="6"/>
  <c r="E3092" i="6"/>
  <c r="E5359" i="6"/>
  <c r="E405" i="6"/>
  <c r="E2028" i="6"/>
  <c r="E2361" i="6"/>
  <c r="E4650" i="6"/>
  <c r="E3930" i="6"/>
  <c r="E1459" i="6"/>
  <c r="E6894" i="6"/>
  <c r="E238" i="6"/>
  <c r="E1380" i="6"/>
  <c r="E5682" i="6"/>
  <c r="E6790" i="6"/>
  <c r="E3418" i="6"/>
  <c r="E2119" i="6"/>
  <c r="E5" i="6"/>
  <c r="E7405" i="6"/>
  <c r="E7010" i="6"/>
  <c r="E7323" i="6"/>
  <c r="E3855" i="6"/>
  <c r="E3727" i="6"/>
  <c r="E2231" i="6"/>
  <c r="E3672" i="6"/>
  <c r="E969" i="6"/>
  <c r="E480" i="6"/>
  <c r="E7276" i="6"/>
  <c r="E7277" i="6"/>
  <c r="E3848" i="6"/>
  <c r="E1744" i="6"/>
  <c r="E5676" i="6"/>
  <c r="E7566" i="6"/>
  <c r="E6089" i="6"/>
  <c r="E7686" i="6"/>
  <c r="E1799" i="6"/>
  <c r="E1800" i="6"/>
  <c r="E5005" i="6"/>
  <c r="E2603" i="6"/>
  <c r="E2128" i="6"/>
  <c r="E5001" i="6"/>
  <c r="E8052" i="6"/>
  <c r="E4320" i="6"/>
  <c r="E6983" i="6"/>
  <c r="E4589" i="6"/>
  <c r="E646" i="6"/>
  <c r="E3760" i="6"/>
  <c r="E5106" i="6"/>
  <c r="E2824" i="6"/>
  <c r="E6472" i="6"/>
  <c r="E651" i="6"/>
  <c r="E2759" i="6"/>
  <c r="E4126" i="6"/>
  <c r="E4662" i="6"/>
  <c r="E2190" i="6"/>
  <c r="E6623" i="6"/>
  <c r="E3738" i="6"/>
  <c r="E7760" i="6"/>
  <c r="E6620" i="6"/>
  <c r="E2362" i="6"/>
  <c r="E127" i="6"/>
  <c r="E276" i="6"/>
  <c r="E601" i="6"/>
  <c r="E4400" i="6"/>
  <c r="E4816" i="6"/>
  <c r="E7463" i="6"/>
  <c r="E5648" i="6"/>
  <c r="E2271" i="6"/>
  <c r="E4637" i="6"/>
  <c r="E2097" i="6"/>
  <c r="E8022" i="6"/>
  <c r="E6631" i="6"/>
  <c r="E4281" i="6"/>
  <c r="E7444" i="6"/>
  <c r="E1013" i="6"/>
  <c r="E5121" i="6"/>
  <c r="E1661" i="6"/>
  <c r="E3974" i="6"/>
  <c r="E6762" i="6"/>
  <c r="E6842" i="6"/>
  <c r="E5809" i="6"/>
  <c r="E6047" i="6"/>
  <c r="E1997" i="6"/>
  <c r="E5902" i="6"/>
  <c r="E3302" i="6"/>
  <c r="E1632" i="6"/>
  <c r="E2578" i="6"/>
  <c r="E7429" i="6"/>
  <c r="E4304" i="6"/>
  <c r="E1856" i="6"/>
  <c r="E2640" i="6"/>
  <c r="E8077" i="6"/>
  <c r="E5030" i="6"/>
  <c r="E2092" i="6"/>
  <c r="E5031" i="6"/>
  <c r="E7364" i="6"/>
  <c r="E1644" i="6"/>
  <c r="E4611" i="6"/>
  <c r="E283" i="6"/>
  <c r="E3673" i="6"/>
  <c r="E3838" i="6"/>
  <c r="E400" i="6"/>
  <c r="E929" i="6"/>
  <c r="E3904" i="6"/>
  <c r="E7320" i="6"/>
  <c r="E7196" i="6"/>
  <c r="E343" i="6"/>
  <c r="E5636" i="6"/>
  <c r="E1058" i="6"/>
  <c r="E4648" i="6"/>
  <c r="E2199" i="6"/>
  <c r="E7784" i="6"/>
  <c r="E398" i="6"/>
  <c r="E7214" i="6"/>
  <c r="E2951" i="6"/>
  <c r="E2681" i="6"/>
  <c r="E938" i="6"/>
  <c r="E2859" i="6"/>
  <c r="E1148" i="6"/>
  <c r="E3001" i="6"/>
  <c r="E3376" i="6"/>
  <c r="E3002" i="6"/>
  <c r="E7345" i="6"/>
  <c r="E7975" i="6"/>
  <c r="E3703" i="6"/>
  <c r="E5436" i="6"/>
  <c r="E3003" i="6"/>
  <c r="E7337" i="6"/>
  <c r="E7338" i="6"/>
  <c r="E3004" i="6"/>
  <c r="E2704" i="6"/>
  <c r="E3005" i="6"/>
  <c r="E2531" i="6"/>
  <c r="E7355" i="6"/>
  <c r="E3867" i="6"/>
  <c r="E2501" i="6"/>
  <c r="E3006" i="6"/>
  <c r="E1127" i="6"/>
  <c r="E3007" i="6"/>
  <c r="E3008" i="6"/>
  <c r="E5447" i="6"/>
  <c r="E3009" i="6"/>
  <c r="E5782" i="6"/>
  <c r="E7222" i="6"/>
  <c r="E2234" i="6"/>
  <c r="E5560" i="6"/>
  <c r="E479" i="6"/>
  <c r="E4158" i="6"/>
  <c r="E4745" i="6"/>
  <c r="E6230" i="6"/>
  <c r="E1186" i="6"/>
  <c r="E3595" i="6"/>
  <c r="E1969" i="6"/>
  <c r="E2661" i="6"/>
  <c r="E430" i="6"/>
  <c r="E521" i="6"/>
  <c r="E7861" i="6"/>
  <c r="E2815" i="6"/>
  <c r="E3217" i="6"/>
  <c r="E140" i="6"/>
  <c r="E2382" i="6"/>
  <c r="E6716" i="6"/>
  <c r="E1848" i="6"/>
  <c r="E2267" i="6"/>
  <c r="E2511" i="6"/>
  <c r="E2044" i="6"/>
  <c r="E3521" i="6"/>
  <c r="E7634" i="6"/>
  <c r="E3779" i="6"/>
  <c r="E4742" i="6"/>
  <c r="E7045" i="6"/>
  <c r="E5358" i="6"/>
  <c r="E7457" i="6"/>
  <c r="E4672" i="6"/>
  <c r="E6579" i="6"/>
  <c r="E1488" i="6"/>
  <c r="E5486" i="6"/>
  <c r="E5135" i="6"/>
  <c r="E2308" i="6"/>
  <c r="E1193" i="6"/>
  <c r="E5432" i="6"/>
  <c r="E3972" i="6"/>
  <c r="E5622" i="6"/>
  <c r="E5623" i="6"/>
  <c r="E1116" i="6"/>
  <c r="E7619" i="6"/>
  <c r="E4625" i="6"/>
  <c r="E6105" i="6"/>
  <c r="E141" i="6"/>
  <c r="E5155" i="6"/>
  <c r="E4995" i="6"/>
  <c r="E3792" i="6"/>
  <c r="E1233" i="6"/>
  <c r="E6815" i="6"/>
  <c r="E1860" i="6"/>
  <c r="E7054" i="6"/>
  <c r="E3257" i="6"/>
  <c r="E47" i="6"/>
  <c r="E5619" i="6"/>
  <c r="E5693" i="6"/>
  <c r="E7924" i="6"/>
  <c r="E7055" i="6"/>
  <c r="E3721" i="6"/>
  <c r="E5608" i="6"/>
  <c r="E7600" i="6"/>
  <c r="E5480" i="6"/>
  <c r="E2794" i="6"/>
  <c r="E6995" i="6"/>
  <c r="E420" i="6"/>
  <c r="E555" i="6"/>
  <c r="E3528" i="6"/>
  <c r="E1504" i="6"/>
  <c r="E5723" i="6"/>
  <c r="E6191" i="6"/>
  <c r="E6484" i="6"/>
  <c r="E474" i="6"/>
  <c r="E360" i="6"/>
  <c r="E1833" i="6"/>
  <c r="E6784" i="6"/>
  <c r="E2945" i="6"/>
  <c r="E6991" i="6"/>
  <c r="E3247" i="6"/>
  <c r="E6016" i="6"/>
  <c r="E4257" i="6"/>
  <c r="E7268" i="6"/>
  <c r="E5552" i="6"/>
  <c r="E5732" i="6"/>
  <c r="E977" i="6"/>
  <c r="E6569" i="6"/>
  <c r="E6355" i="6"/>
  <c r="E2808" i="6"/>
  <c r="E6332" i="6"/>
  <c r="E5491" i="6"/>
  <c r="E6333" i="6"/>
  <c r="E3685" i="6"/>
  <c r="E4547" i="6"/>
  <c r="E1362" i="6"/>
  <c r="E3799" i="6"/>
  <c r="E6037" i="6"/>
  <c r="E6924" i="6"/>
  <c r="E6416" i="6"/>
  <c r="E3823" i="6"/>
  <c r="E6096" i="6"/>
  <c r="E6464" i="6"/>
  <c r="E3769" i="6"/>
  <c r="E3720" i="6"/>
  <c r="E6715" i="6"/>
  <c r="E2865" i="6"/>
  <c r="E2912" i="6"/>
  <c r="E5401" i="6"/>
  <c r="E365" i="6"/>
  <c r="E1287" i="6"/>
  <c r="E4628" i="6"/>
  <c r="E2677" i="6"/>
  <c r="E3577" i="6"/>
  <c r="E7441" i="6"/>
  <c r="E6" i="6"/>
  <c r="E7629" i="6"/>
  <c r="E3747" i="6"/>
  <c r="E5440" i="6"/>
  <c r="E4522" i="6"/>
  <c r="E3849" i="6"/>
  <c r="E1745" i="6"/>
  <c r="E5514" i="6"/>
  <c r="E1801" i="6"/>
  <c r="E6923" i="6"/>
  <c r="E4009" i="6"/>
  <c r="E2920" i="6"/>
  <c r="E1662" i="6"/>
  <c r="E7220" i="6"/>
  <c r="E629" i="6"/>
  <c r="E5341" i="6"/>
  <c r="E1663" i="6"/>
  <c r="E4884" i="6"/>
  <c r="E3535" i="6"/>
  <c r="E6539" i="6"/>
  <c r="E4298" i="6"/>
  <c r="E7841" i="6"/>
  <c r="E1184" i="6"/>
  <c r="E6969" i="6"/>
  <c r="E2726" i="6"/>
  <c r="E2095" i="6"/>
  <c r="E5364" i="6"/>
  <c r="E2958" i="6"/>
  <c r="E5666" i="6"/>
  <c r="E4556" i="6"/>
  <c r="E5107" i="6"/>
  <c r="E2425" i="6"/>
  <c r="E7468" i="6"/>
  <c r="E7169" i="6"/>
  <c r="E4391" i="6"/>
  <c r="E1057" i="6"/>
  <c r="E5434" i="6"/>
  <c r="E6820" i="6"/>
  <c r="E3156" i="6"/>
  <c r="E6470" i="6"/>
  <c r="E1014" i="6"/>
  <c r="E6109" i="6"/>
  <c r="E1070" i="6"/>
  <c r="E1534" i="6"/>
  <c r="E3691" i="6"/>
  <c r="E3235" i="6"/>
  <c r="E5968" i="6"/>
  <c r="E3164" i="6"/>
  <c r="E6655" i="6"/>
  <c r="E6909" i="6"/>
  <c r="E4663" i="6"/>
  <c r="E4097" i="6"/>
  <c r="E5936" i="6"/>
  <c r="E535" i="6"/>
  <c r="E3679" i="6"/>
  <c r="E136" i="6"/>
  <c r="E619" i="6"/>
  <c r="E2774" i="6"/>
  <c r="E32" i="6"/>
  <c r="E2235" i="6"/>
  <c r="E1042" i="6"/>
  <c r="E7604" i="6"/>
  <c r="E169" i="6"/>
  <c r="E119" i="6"/>
  <c r="E1429" i="6"/>
  <c r="E3010" i="6"/>
  <c r="E4236" i="6"/>
  <c r="E6488" i="6"/>
  <c r="E3011" i="6"/>
  <c r="E2705" i="6"/>
  <c r="E5846" i="6"/>
  <c r="E1337" i="6"/>
  <c r="E7497" i="6"/>
  <c r="E2706" i="6"/>
  <c r="E6744" i="6"/>
  <c r="E7339" i="6"/>
  <c r="E6551" i="6"/>
  <c r="E5282" i="6"/>
  <c r="E3012" i="6"/>
  <c r="E5337" i="6"/>
  <c r="E3013" i="6"/>
  <c r="E4172" i="6"/>
  <c r="E7588" i="6"/>
  <c r="E6781" i="6"/>
  <c r="E3265" i="6"/>
  <c r="E3014" i="6"/>
  <c r="E1386" i="6"/>
  <c r="E4138" i="6"/>
  <c r="E4309" i="6"/>
  <c r="E2533" i="6"/>
  <c r="E6323" i="6"/>
  <c r="E3015" i="6"/>
  <c r="E2107" i="6"/>
  <c r="E2225" i="6"/>
  <c r="E7377" i="6"/>
  <c r="E3868" i="6"/>
  <c r="E7595" i="6"/>
  <c r="E6326" i="6"/>
  <c r="E4189" i="6"/>
  <c r="E6749" i="6"/>
  <c r="E6674" i="6"/>
  <c r="E4339" i="6"/>
  <c r="E1181" i="6"/>
  <c r="E4277" i="6"/>
  <c r="E7418" i="6"/>
  <c r="E2077" i="6"/>
  <c r="E7979" i="6"/>
  <c r="E3114" i="6"/>
  <c r="E317" i="6"/>
  <c r="E6712" i="6"/>
  <c r="E4707" i="6"/>
  <c r="E7772" i="6"/>
  <c r="E3759" i="6"/>
  <c r="E1557" i="6"/>
  <c r="E6201" i="6"/>
  <c r="E4261" i="6"/>
  <c r="E1653" i="6"/>
  <c r="E6429" i="6"/>
  <c r="E2749" i="6"/>
  <c r="E510" i="6"/>
  <c r="E5323" i="6"/>
  <c r="E1146" i="6"/>
  <c r="E8129" i="6"/>
  <c r="E3447" i="6"/>
  <c r="E6064" i="6"/>
  <c r="E162" i="6"/>
  <c r="E4757" i="6"/>
  <c r="E6481" i="6"/>
  <c r="E6043" i="6"/>
  <c r="E6989" i="6"/>
  <c r="E5237" i="6"/>
  <c r="E6084" i="6"/>
  <c r="E7254" i="6"/>
  <c r="E4354" i="6"/>
  <c r="E6079" i="6"/>
  <c r="E5366" i="6"/>
  <c r="E1890" i="6"/>
  <c r="E4952" i="6"/>
  <c r="E3719" i="6"/>
  <c r="E3892" i="6"/>
  <c r="E1135" i="6"/>
  <c r="E6372" i="6"/>
  <c r="E5147" i="6"/>
  <c r="E4212" i="6"/>
  <c r="E1916" i="6"/>
  <c r="E8170" i="6"/>
  <c r="E4691" i="6"/>
  <c r="E7780" i="6"/>
  <c r="E4896" i="6"/>
  <c r="E4466" i="6"/>
  <c r="E960" i="6"/>
  <c r="E1398" i="6"/>
  <c r="E595" i="6"/>
  <c r="E4494" i="6"/>
  <c r="E6301" i="6"/>
  <c r="E3893" i="6"/>
  <c r="E5669" i="6"/>
  <c r="E7181" i="6"/>
  <c r="E946" i="6"/>
  <c r="E694" i="6"/>
  <c r="E2648" i="6"/>
  <c r="E805" i="6"/>
  <c r="E705" i="6"/>
  <c r="E820" i="6"/>
  <c r="E664" i="6"/>
  <c r="E752" i="6"/>
  <c r="E6190" i="6"/>
  <c r="E728" i="6"/>
  <c r="E689" i="6"/>
  <c r="E729" i="6"/>
  <c r="E777" i="6"/>
  <c r="E536" i="6"/>
  <c r="E2105" i="6"/>
  <c r="E900" i="6"/>
  <c r="E1310" i="6"/>
  <c r="E4673" i="6"/>
  <c r="E904" i="6"/>
  <c r="E4197" i="6"/>
  <c r="E1511" i="6"/>
  <c r="E612" i="6"/>
  <c r="E3385" i="6"/>
  <c r="E7291" i="6"/>
  <c r="E2678" i="6"/>
  <c r="E2399" i="6"/>
  <c r="E2309" i="6"/>
  <c r="E5713" i="6"/>
  <c r="E423" i="6"/>
  <c r="E2692" i="6"/>
  <c r="E2230" i="6"/>
  <c r="E8027" i="6"/>
  <c r="E6993" i="6"/>
  <c r="E2494" i="6"/>
  <c r="E7488" i="6"/>
  <c r="E6130" i="6"/>
  <c r="E1089" i="6"/>
  <c r="E3544" i="6"/>
  <c r="E1248" i="6"/>
  <c r="E4329" i="6"/>
  <c r="E7002" i="6"/>
  <c r="E7296" i="6"/>
  <c r="E5792" i="6"/>
  <c r="E7297" i="6"/>
  <c r="E2555" i="6"/>
  <c r="E1351" i="6"/>
  <c r="E7298" i="6"/>
  <c r="E3183" i="6"/>
  <c r="E4581" i="6"/>
  <c r="E4702" i="6"/>
  <c r="E3186" i="6"/>
  <c r="E4444" i="6"/>
  <c r="E7545" i="6"/>
  <c r="E7056" i="6"/>
  <c r="E1978" i="6"/>
  <c r="E3585" i="6"/>
  <c r="E2256" i="6"/>
  <c r="E610" i="6"/>
  <c r="E2357" i="6"/>
  <c r="E195" i="6"/>
  <c r="E2747" i="6"/>
  <c r="E6483" i="6"/>
  <c r="E4899" i="6"/>
  <c r="E7521" i="6"/>
  <c r="E1652" i="6"/>
  <c r="E1963" i="6"/>
  <c r="E7853" i="6"/>
  <c r="E3617" i="6"/>
  <c r="E3087" i="6"/>
  <c r="E3155" i="6"/>
  <c r="E3221" i="6"/>
  <c r="E4778" i="6"/>
  <c r="E1088" i="6"/>
  <c r="E6085" i="6"/>
  <c r="E5240" i="6"/>
  <c r="E2858" i="6"/>
  <c r="E5032" i="6"/>
  <c r="E3161" i="6"/>
  <c r="E3795" i="6"/>
  <c r="E939" i="6"/>
  <c r="E5033" i="6"/>
  <c r="E4719" i="6"/>
  <c r="E6185" i="6"/>
  <c r="E5034" i="6"/>
  <c r="E4612" i="6"/>
  <c r="E6926" i="6"/>
  <c r="E4613" i="6"/>
  <c r="E3469" i="6"/>
  <c r="E2905" i="6"/>
  <c r="E520" i="6"/>
  <c r="E362" i="6"/>
  <c r="E2033" i="6"/>
  <c r="E1133" i="6"/>
  <c r="E6556" i="6"/>
  <c r="E4819" i="6"/>
  <c r="E439" i="6"/>
  <c r="E4786" i="6"/>
  <c r="E611" i="6"/>
  <c r="E6396" i="6"/>
  <c r="E7969" i="6"/>
  <c r="E4752" i="6"/>
  <c r="E5512" i="6"/>
  <c r="E7993" i="6"/>
  <c r="E4208" i="6"/>
  <c r="E6263" i="6"/>
  <c r="E2728" i="6"/>
  <c r="E5903" i="6"/>
  <c r="E634" i="6"/>
  <c r="E191" i="6"/>
  <c r="E19" i="6"/>
  <c r="E244" i="6"/>
  <c r="E6645" i="6"/>
  <c r="E2737" i="6"/>
  <c r="E4428" i="6"/>
  <c r="E3827" i="6"/>
  <c r="E5250" i="6"/>
  <c r="E4117" i="6"/>
  <c r="E1834" i="6"/>
  <c r="E3800" i="6"/>
  <c r="E316" i="6"/>
  <c r="E5119" i="6"/>
  <c r="E6325" i="6"/>
  <c r="E4195" i="6"/>
  <c r="E1339" i="6"/>
  <c r="E6232" i="6"/>
  <c r="E6196" i="6"/>
  <c r="E452" i="6"/>
  <c r="E1370" i="6"/>
  <c r="E7401" i="6"/>
  <c r="E6572" i="6"/>
  <c r="E4990" i="6"/>
  <c r="E105" i="6"/>
  <c r="E2472" i="6"/>
  <c r="E716" i="6"/>
  <c r="E677" i="6"/>
  <c r="E665" i="6"/>
  <c r="E682" i="6"/>
  <c r="E4799" i="6"/>
  <c r="E2638" i="6"/>
  <c r="E517" i="6"/>
  <c r="E208" i="6"/>
  <c r="E5304" i="6"/>
  <c r="E4403" i="6"/>
  <c r="E8145" i="6"/>
  <c r="E2685" i="6"/>
  <c r="E3905" i="6"/>
  <c r="E239" i="6"/>
  <c r="E2031" i="6"/>
  <c r="E4127" i="6"/>
  <c r="E6733" i="6"/>
  <c r="E7666" i="6"/>
  <c r="E240" i="6"/>
  <c r="E5222" i="6"/>
  <c r="E5683" i="6"/>
  <c r="E5546" i="6"/>
  <c r="E6902" i="6"/>
  <c r="E7613" i="6"/>
  <c r="E3961" i="6"/>
  <c r="E7648" i="6"/>
  <c r="E4472" i="6"/>
  <c r="E3839" i="6"/>
  <c r="E7238" i="6"/>
  <c r="E4923" i="6"/>
  <c r="E4847" i="6"/>
  <c r="E4105" i="6"/>
  <c r="E4106" i="6"/>
  <c r="E5308" i="6"/>
  <c r="E1746" i="6"/>
  <c r="E4380" i="6"/>
  <c r="E3378" i="6"/>
  <c r="E1802" i="6"/>
  <c r="E1803" i="6"/>
  <c r="E6018" i="6"/>
  <c r="E1804" i="6"/>
  <c r="E4010" i="6"/>
  <c r="E2129" i="6"/>
  <c r="E341" i="6"/>
  <c r="E2414" i="6"/>
  <c r="E1071" i="6"/>
  <c r="E2540" i="6"/>
  <c r="E5409" i="6"/>
  <c r="E8053" i="6"/>
  <c r="E3356" i="6"/>
  <c r="E7288" i="6"/>
  <c r="E7389" i="6"/>
  <c r="E926" i="6"/>
  <c r="E1290" i="6"/>
  <c r="E7644" i="6"/>
  <c r="E5345" i="6"/>
  <c r="E203" i="6"/>
  <c r="E5660" i="6"/>
  <c r="E5355" i="6"/>
  <c r="E2636" i="6"/>
  <c r="E7730" i="6"/>
  <c r="E3651" i="6"/>
  <c r="E6473" i="6"/>
  <c r="E3157" i="6"/>
  <c r="E3353" i="6"/>
  <c r="E6664" i="6"/>
  <c r="E7942" i="6"/>
  <c r="E2374" i="6"/>
  <c r="E5878" i="6"/>
  <c r="E7900" i="6"/>
  <c r="E1982" i="6"/>
  <c r="E8131" i="6"/>
  <c r="E2783" i="6"/>
  <c r="E1709" i="6"/>
  <c r="E5296" i="6"/>
  <c r="E4115" i="6"/>
  <c r="E2353" i="6"/>
  <c r="E6347" i="6"/>
  <c r="E1710" i="6"/>
  <c r="E1711" i="6"/>
  <c r="E5715" i="6"/>
  <c r="E2181" i="6"/>
  <c r="E5035" i="6"/>
  <c r="E3459" i="6"/>
  <c r="E5036" i="6"/>
  <c r="E5969" i="6"/>
  <c r="E3735" i="6"/>
  <c r="E3149" i="6"/>
  <c r="E5204" i="6"/>
  <c r="E3984" i="6"/>
  <c r="E565" i="6"/>
  <c r="E2941" i="6"/>
  <c r="E5037" i="6"/>
  <c r="E8008" i="6"/>
  <c r="E5038" i="6"/>
  <c r="E7427" i="6"/>
  <c r="E2481" i="6"/>
  <c r="E6398" i="6"/>
  <c r="E130" i="6"/>
  <c r="E411" i="6"/>
  <c r="E901" i="6"/>
  <c r="E5141" i="6"/>
  <c r="E5205" i="6"/>
  <c r="E7716" i="6"/>
  <c r="E4781" i="6"/>
  <c r="E2894" i="6"/>
  <c r="E2228" i="6"/>
  <c r="E1129" i="6"/>
  <c r="E3894" i="6"/>
  <c r="E6961" i="6"/>
  <c r="E7838" i="6"/>
  <c r="E5891" i="6"/>
  <c r="E4909" i="6"/>
  <c r="E2917" i="6"/>
  <c r="E6310" i="6"/>
  <c r="E519" i="6"/>
  <c r="E7428" i="6"/>
  <c r="E2691" i="6"/>
  <c r="E8137" i="6"/>
  <c r="E6211" i="6"/>
  <c r="E4355" i="6"/>
  <c r="E6063" i="6"/>
  <c r="E4955" i="6"/>
  <c r="E4356" i="6"/>
  <c r="E461" i="6"/>
  <c r="E4357" i="6"/>
  <c r="E5151" i="6"/>
  <c r="E5756" i="6"/>
  <c r="E6167" i="6"/>
  <c r="E7134" i="6"/>
  <c r="E4878" i="6"/>
  <c r="E5360" i="6"/>
  <c r="E6025" i="6"/>
  <c r="E5383" i="6"/>
  <c r="E1340" i="6"/>
  <c r="E1329" i="6"/>
  <c r="E6584" i="6"/>
  <c r="E4843" i="6"/>
  <c r="E1465" i="6"/>
  <c r="E7939" i="6"/>
  <c r="E8152" i="6"/>
  <c r="E7025" i="6"/>
  <c r="E5916" i="6"/>
  <c r="E2768" i="6"/>
  <c r="E799" i="6"/>
  <c r="E720" i="6"/>
  <c r="E4604" i="6"/>
  <c r="E744" i="6"/>
  <c r="E836" i="6"/>
  <c r="E6509" i="6"/>
  <c r="E666" i="6"/>
  <c r="E7628" i="6"/>
  <c r="E265" i="6"/>
  <c r="E6331" i="6"/>
  <c r="E3638" i="6"/>
  <c r="E6963" i="6"/>
  <c r="E2830" i="6"/>
  <c r="E1858" i="6"/>
  <c r="E5128" i="6"/>
  <c r="E3016" i="6"/>
  <c r="E2117" i="6"/>
  <c r="E3102" i="6"/>
  <c r="E2707" i="6"/>
  <c r="E1936" i="6"/>
  <c r="E5904" i="6"/>
  <c r="E6637" i="6"/>
  <c r="E3604" i="6"/>
  <c r="E3017" i="6"/>
  <c r="E7422" i="6"/>
  <c r="E4266" i="6"/>
  <c r="E3018" i="6"/>
  <c r="E5679" i="6"/>
  <c r="E3019" i="6"/>
  <c r="E1390" i="6"/>
  <c r="E151" i="6"/>
  <c r="E3020" i="6"/>
  <c r="E3522" i="6"/>
  <c r="E1333" i="6"/>
  <c r="E3869" i="6"/>
  <c r="E6691" i="6"/>
  <c r="E6854" i="6"/>
  <c r="E2507" i="6"/>
  <c r="E6006" i="6"/>
  <c r="E2910" i="6"/>
  <c r="E3021" i="6"/>
  <c r="E6692" i="6"/>
  <c r="E7083" i="6"/>
  <c r="E4188" i="6"/>
  <c r="E6775" i="6"/>
  <c r="E7008" i="6"/>
  <c r="E7148" i="6"/>
  <c r="E5883" i="6"/>
  <c r="E4586" i="6"/>
  <c r="E3402" i="6"/>
  <c r="E6274" i="6"/>
  <c r="E6978" i="6"/>
  <c r="E6410" i="6"/>
  <c r="E7966" i="6"/>
  <c r="E6720" i="6"/>
  <c r="E4325" i="6"/>
  <c r="E3184" i="6"/>
  <c r="E7749" i="6"/>
  <c r="E5840" i="6"/>
  <c r="E2683" i="6"/>
  <c r="E347" i="6"/>
  <c r="E869" i="6"/>
  <c r="E1769" i="6"/>
  <c r="E456" i="6"/>
  <c r="E7813" i="6"/>
  <c r="E996" i="6"/>
  <c r="E8139" i="6"/>
  <c r="E4526" i="6"/>
  <c r="E125" i="6"/>
  <c r="E3227" i="6"/>
  <c r="E4133" i="6"/>
  <c r="E4283" i="6"/>
  <c r="E1578" i="6"/>
  <c r="E2020" i="6"/>
  <c r="E2310" i="6"/>
  <c r="E7154" i="6"/>
  <c r="E3236" i="6"/>
  <c r="E2311" i="6"/>
  <c r="E4334" i="6"/>
  <c r="E2879" i="6"/>
  <c r="E3770" i="6"/>
  <c r="E4901" i="6"/>
  <c r="E2312" i="6"/>
  <c r="E2983" i="6"/>
  <c r="E5500" i="6"/>
  <c r="E2247" i="6"/>
  <c r="E1194" i="6"/>
  <c r="E2289" i="6"/>
  <c r="E2412" i="6"/>
  <c r="E3107" i="6"/>
  <c r="E1254" i="6"/>
  <c r="E1255" i="6"/>
  <c r="E1195" i="6"/>
  <c r="E6072" i="6"/>
  <c r="E532" i="6"/>
  <c r="E363" i="6"/>
  <c r="E5672" i="6"/>
  <c r="E6816" i="6"/>
  <c r="E4598" i="6"/>
  <c r="E4772" i="6"/>
  <c r="E7679" i="6"/>
  <c r="E3916" i="6"/>
  <c r="E5392" i="6"/>
  <c r="E3372" i="6"/>
  <c r="E2236" i="6"/>
  <c r="E379" i="6"/>
  <c r="E3207" i="6"/>
  <c r="E3182" i="6"/>
  <c r="E4436" i="6"/>
  <c r="E950" i="6"/>
  <c r="E2007" i="6"/>
  <c r="E7506" i="6"/>
  <c r="E4684" i="6"/>
  <c r="E6261" i="6"/>
  <c r="E5735" i="6"/>
  <c r="E424" i="6"/>
  <c r="E37" i="6"/>
  <c r="E3571" i="6"/>
  <c r="E6905" i="6"/>
  <c r="E7765" i="6"/>
  <c r="E3446" i="6"/>
  <c r="E539" i="6"/>
  <c r="E6829" i="6"/>
  <c r="E952" i="6"/>
  <c r="E6498" i="6"/>
  <c r="E1621" i="6"/>
  <c r="E377" i="6"/>
  <c r="E7303" i="6"/>
  <c r="E5456" i="6"/>
  <c r="E6051" i="6"/>
  <c r="E3992" i="6"/>
  <c r="E7610" i="6"/>
  <c r="E2624" i="6"/>
  <c r="E6741" i="6"/>
  <c r="E863" i="6"/>
  <c r="E7921" i="6"/>
  <c r="E3887" i="6"/>
  <c r="E2005" i="6"/>
  <c r="E5945" i="6"/>
  <c r="E6730" i="6"/>
  <c r="E616" i="6"/>
  <c r="E311" i="6"/>
  <c r="E156" i="6"/>
  <c r="E1984" i="6"/>
  <c r="E987" i="6"/>
  <c r="E4538" i="6"/>
  <c r="E3411" i="6"/>
  <c r="E1262" i="6"/>
  <c r="E1082" i="6"/>
  <c r="E5547" i="6"/>
  <c r="E6131" i="6"/>
  <c r="E7592" i="6"/>
  <c r="E1471" i="6"/>
  <c r="E3605" i="6"/>
  <c r="E6651" i="6"/>
  <c r="E1372" i="6"/>
  <c r="E7300" i="6"/>
  <c r="E6557" i="6"/>
  <c r="E6418" i="6"/>
  <c r="E6461" i="6"/>
  <c r="E6128" i="6"/>
  <c r="E6851" i="6"/>
  <c r="E4484" i="6"/>
  <c r="E5923" i="6"/>
  <c r="E1330" i="6"/>
  <c r="E5457" i="6"/>
  <c r="E1889" i="6"/>
  <c r="E71" i="6"/>
  <c r="E4253" i="6"/>
  <c r="E6364" i="6"/>
  <c r="E7887" i="6"/>
  <c r="E3408" i="6"/>
  <c r="E3205" i="6"/>
  <c r="E6553" i="6"/>
  <c r="E3440" i="6"/>
  <c r="E2502" i="6"/>
  <c r="E5626" i="6"/>
  <c r="E4942" i="6"/>
  <c r="E4638" i="6"/>
  <c r="E2592" i="6"/>
  <c r="E5649" i="6"/>
  <c r="E1080" i="6"/>
  <c r="E4594" i="6"/>
  <c r="E3435" i="6"/>
  <c r="E4493" i="6"/>
  <c r="E3565" i="6"/>
  <c r="E1588" i="6"/>
  <c r="E5295" i="6"/>
  <c r="E7459" i="6"/>
  <c r="E2295" i="6"/>
  <c r="E3116" i="6"/>
  <c r="E1882" i="6"/>
  <c r="E6265" i="6"/>
  <c r="E6281" i="6"/>
  <c r="E120" i="6"/>
  <c r="E3433" i="6"/>
  <c r="E7013" i="6"/>
  <c r="E7385" i="6"/>
  <c r="E1779" i="6"/>
  <c r="E6838" i="6"/>
  <c r="E6942" i="6"/>
  <c r="E7858" i="6"/>
  <c r="E575" i="6"/>
  <c r="E5445" i="6"/>
  <c r="E112" i="6"/>
  <c r="E2348" i="6"/>
  <c r="E2497" i="6"/>
  <c r="E7673" i="6"/>
  <c r="E2048" i="6"/>
  <c r="E338" i="6"/>
  <c r="E4387" i="6"/>
  <c r="E6303" i="6"/>
  <c r="E366" i="6"/>
  <c r="E1634" i="6"/>
  <c r="E6304" i="6"/>
  <c r="E4656" i="6"/>
  <c r="E7508" i="6"/>
  <c r="E2771" i="6"/>
  <c r="E5986" i="6"/>
  <c r="E1039" i="6"/>
  <c r="E2273" i="6"/>
  <c r="E6599" i="6"/>
  <c r="E8074" i="6"/>
  <c r="E7531" i="6"/>
  <c r="E4358" i="6"/>
  <c r="E4359" i="6"/>
  <c r="E4360" i="6"/>
  <c r="E6568" i="6"/>
  <c r="E4488" i="6"/>
  <c r="E450" i="6"/>
  <c r="E1378" i="6"/>
  <c r="E7954" i="6"/>
  <c r="E7272" i="6"/>
  <c r="E6259" i="6"/>
  <c r="E7582" i="6"/>
  <c r="E235" i="6"/>
  <c r="E7281" i="6"/>
  <c r="E5946" i="6"/>
  <c r="E2290" i="6"/>
  <c r="E4725" i="6"/>
  <c r="E6053" i="6"/>
  <c r="E5488" i="6"/>
  <c r="E3360" i="6"/>
  <c r="E8151" i="6"/>
  <c r="E5888" i="6"/>
  <c r="E1094" i="6"/>
  <c r="E4438" i="6"/>
  <c r="E3463" i="6"/>
  <c r="E742" i="6"/>
  <c r="E4986" i="6"/>
  <c r="E806" i="6"/>
  <c r="E832" i="6"/>
  <c r="E667" i="6"/>
  <c r="E4060" i="6"/>
  <c r="E3780" i="6"/>
  <c r="E1257" i="6"/>
  <c r="E905" i="6"/>
  <c r="E906" i="6"/>
  <c r="E1456" i="6"/>
  <c r="E1518" i="6"/>
  <c r="E3762" i="6"/>
  <c r="E5199" i="6"/>
  <c r="E5614" i="6"/>
  <c r="E2313" i="6"/>
  <c r="E1846" i="6"/>
  <c r="E416" i="6"/>
  <c r="E1937" i="6"/>
  <c r="E3320" i="6"/>
  <c r="E940" i="6"/>
  <c r="E4685" i="6"/>
  <c r="E4686" i="6"/>
  <c r="E5347" i="6"/>
  <c r="E6653" i="6"/>
  <c r="E8099" i="6"/>
  <c r="E7855" i="6"/>
  <c r="E6074" i="6"/>
  <c r="E6598" i="6"/>
  <c r="E1196" i="6"/>
  <c r="E7239" i="6"/>
  <c r="E4056" i="6"/>
  <c r="E3616" i="6"/>
  <c r="E6397" i="6"/>
  <c r="E7413" i="6"/>
  <c r="E6656" i="6"/>
  <c r="E2740" i="6"/>
  <c r="E1631" i="6"/>
  <c r="E6217" i="6"/>
  <c r="E1301" i="6"/>
  <c r="E8132" i="6"/>
  <c r="E7469" i="6"/>
  <c r="E3319" i="6"/>
  <c r="E217" i="6"/>
  <c r="E7057" i="6"/>
  <c r="E5430" i="6"/>
  <c r="E4694" i="6"/>
  <c r="E7058" i="6"/>
  <c r="E7059" i="6"/>
  <c r="E927" i="6"/>
  <c r="E7060" i="6"/>
  <c r="E5873" i="6"/>
  <c r="E2423" i="6"/>
  <c r="E6402" i="6"/>
  <c r="E2222" i="6"/>
  <c r="E4815" i="6"/>
  <c r="E7500" i="6"/>
  <c r="E4300" i="6"/>
  <c r="E1475" i="6"/>
  <c r="E4776" i="6"/>
  <c r="E3630" i="6"/>
  <c r="E2674" i="6"/>
  <c r="E5575" i="6"/>
  <c r="E132" i="6"/>
  <c r="E3801" i="6"/>
  <c r="E5102" i="6"/>
  <c r="E3596" i="6"/>
  <c r="E1524" i="6"/>
  <c r="E7030" i="6"/>
  <c r="E6113" i="6"/>
  <c r="E3693" i="6"/>
  <c r="E3423" i="6"/>
  <c r="E566" i="6"/>
  <c r="E931" i="6"/>
  <c r="E1177" i="6"/>
  <c r="E5039" i="6"/>
  <c r="E459" i="6"/>
  <c r="E5389" i="6"/>
  <c r="E6596" i="6"/>
  <c r="E2515" i="6"/>
  <c r="E6479" i="6"/>
  <c r="E2956" i="6"/>
  <c r="E1374" i="6"/>
  <c r="E6794" i="6"/>
  <c r="E3448" i="6"/>
  <c r="E2962" i="6"/>
  <c r="E3964" i="6"/>
  <c r="E3176" i="6"/>
  <c r="E7790" i="6"/>
  <c r="E1030" i="6"/>
  <c r="E887" i="6"/>
  <c r="E6833" i="6"/>
  <c r="E8028" i="6"/>
  <c r="E6824" i="6"/>
  <c r="E3253" i="6"/>
  <c r="E468" i="6"/>
  <c r="E6852" i="6"/>
  <c r="E1095" i="6"/>
  <c r="E3022" i="6"/>
  <c r="E3152" i="6"/>
  <c r="E3124" i="6"/>
  <c r="E3125" i="6"/>
  <c r="E5487" i="6"/>
  <c r="E3625" i="6"/>
  <c r="E7347" i="6"/>
  <c r="E1560" i="6"/>
  <c r="E2293" i="6"/>
  <c r="E6314" i="6"/>
  <c r="E2708" i="6"/>
  <c r="E605" i="6"/>
  <c r="E3023" i="6"/>
  <c r="E3024" i="6"/>
  <c r="E7000" i="6"/>
  <c r="E598" i="6"/>
  <c r="E4716" i="6"/>
  <c r="E93" i="6"/>
  <c r="E7636" i="6"/>
  <c r="E446" i="6"/>
  <c r="E7486" i="6"/>
  <c r="E3910" i="6"/>
  <c r="E328" i="6"/>
  <c r="E581" i="6"/>
  <c r="E5564" i="6"/>
  <c r="E6411" i="6"/>
  <c r="E2953" i="6"/>
  <c r="E1318" i="6"/>
  <c r="E4333" i="6"/>
  <c r="E6996" i="6"/>
  <c r="E7395" i="6"/>
  <c r="E5813" i="6"/>
  <c r="E2651" i="6"/>
  <c r="E4968" i="6"/>
  <c r="E2185" i="6"/>
  <c r="E2244" i="6"/>
  <c r="E6499" i="6"/>
  <c r="E6545" i="6"/>
  <c r="E7787" i="6"/>
  <c r="E855" i="6"/>
  <c r="E4791" i="6"/>
  <c r="E4539" i="6"/>
  <c r="E81" i="6"/>
  <c r="E6069" i="6"/>
  <c r="E3263" i="6"/>
  <c r="E2948" i="6"/>
  <c r="E2083" i="6"/>
  <c r="E3802" i="6"/>
  <c r="E3993" i="6"/>
  <c r="E968" i="6"/>
  <c r="E2409" i="6"/>
  <c r="E2811" i="6"/>
  <c r="E4762" i="6"/>
  <c r="E6760" i="6"/>
  <c r="E6742" i="6"/>
  <c r="E6867" i="6"/>
  <c r="E5407" i="6"/>
  <c r="E3203" i="6"/>
  <c r="E1110" i="6"/>
  <c r="E3579" i="6"/>
  <c r="E4639" i="6"/>
  <c r="E2753" i="6"/>
  <c r="E3545" i="6"/>
  <c r="E7419" i="6"/>
  <c r="E7842" i="6"/>
  <c r="E4640" i="6"/>
  <c r="E1696" i="6"/>
  <c r="E2895" i="6"/>
  <c r="E2207" i="6"/>
  <c r="E1893" i="6"/>
  <c r="E4603" i="6"/>
  <c r="E2112" i="6"/>
  <c r="E3601" i="6"/>
  <c r="E5965" i="6"/>
  <c r="E3512" i="6"/>
  <c r="E6342" i="6"/>
  <c r="E229" i="6"/>
  <c r="E5912" i="6"/>
  <c r="E2684" i="6"/>
  <c r="E818" i="6"/>
  <c r="E702" i="6"/>
  <c r="E5962" i="6"/>
  <c r="E5877" i="6"/>
  <c r="E726" i="6"/>
  <c r="E1712" i="6"/>
  <c r="E1713" i="6"/>
  <c r="E7034" i="6"/>
  <c r="E7033" i="6"/>
  <c r="E3991" i="6"/>
  <c r="E1437" i="6"/>
  <c r="E3857" i="6"/>
  <c r="E7639" i="6"/>
  <c r="E1975" i="6"/>
  <c r="E5344" i="6"/>
  <c r="E6394" i="6"/>
  <c r="E5394" i="6"/>
  <c r="E1805" i="6"/>
  <c r="E1747" i="6"/>
  <c r="E6407" i="6"/>
  <c r="E5006" i="6"/>
  <c r="E53" i="6"/>
  <c r="E5849" i="6"/>
  <c r="E5007" i="6"/>
  <c r="E2038" i="6"/>
  <c r="E2541" i="6"/>
  <c r="E6843" i="6"/>
  <c r="E6381" i="6"/>
  <c r="E3765" i="6"/>
  <c r="E1664" i="6"/>
  <c r="E1960" i="6"/>
  <c r="E4557" i="6"/>
  <c r="E6087" i="6"/>
  <c r="E6436" i="6"/>
  <c r="E407" i="6"/>
  <c r="E4190" i="6"/>
  <c r="E5725" i="6"/>
  <c r="E1258" i="6"/>
  <c r="E3739" i="6"/>
  <c r="E6798" i="6"/>
  <c r="E1665" i="6"/>
  <c r="E4322" i="6"/>
  <c r="E7912" i="6"/>
  <c r="E3575" i="6"/>
  <c r="E5825" i="6"/>
  <c r="E2610" i="6"/>
  <c r="E3898" i="6"/>
  <c r="E7949" i="6"/>
  <c r="E508" i="6"/>
  <c r="E1353" i="6"/>
  <c r="E5959" i="6"/>
  <c r="E1015" i="6"/>
  <c r="E4820" i="6"/>
  <c r="E3952" i="6"/>
  <c r="E6787" i="6"/>
  <c r="E650" i="6"/>
  <c r="E5773" i="6"/>
  <c r="E5933" i="6"/>
  <c r="E6294" i="6"/>
  <c r="E3208" i="6"/>
  <c r="E2963" i="6"/>
  <c r="E5957" i="6"/>
  <c r="E87" i="6"/>
  <c r="E6564" i="6"/>
  <c r="E4264" i="6"/>
  <c r="E3661" i="6"/>
  <c r="E3483" i="6"/>
  <c r="E6055" i="6"/>
  <c r="E3348" i="6"/>
  <c r="E2566" i="6"/>
  <c r="E5994" i="6"/>
  <c r="E2887" i="6"/>
  <c r="E5322" i="6"/>
  <c r="E574" i="6"/>
  <c r="E1928" i="6"/>
  <c r="E292" i="6"/>
  <c r="E262" i="6"/>
  <c r="E331" i="6"/>
  <c r="E4703" i="6"/>
  <c r="E5668" i="6"/>
  <c r="E1431" i="6"/>
  <c r="E1228" i="6"/>
  <c r="E5590" i="6"/>
  <c r="E7551" i="6"/>
  <c r="E4731" i="6"/>
  <c r="E7158" i="6"/>
  <c r="E6293" i="6"/>
  <c r="E7198" i="6"/>
  <c r="E6607" i="6"/>
  <c r="E7156" i="6"/>
  <c r="E5899" i="6"/>
  <c r="E2480" i="6"/>
  <c r="E6899" i="6"/>
  <c r="E7249" i="6"/>
  <c r="E7251" i="6"/>
  <c r="E3813" i="6"/>
  <c r="E6805" i="6"/>
  <c r="E2343" i="6"/>
  <c r="E5738" i="6"/>
  <c r="E5393" i="6"/>
  <c r="E435" i="6"/>
  <c r="E1399" i="6"/>
  <c r="E7556" i="6"/>
  <c r="E2773" i="6"/>
  <c r="E1887" i="6"/>
  <c r="E7256" i="6"/>
  <c r="E2854" i="6"/>
  <c r="E3386" i="6"/>
  <c r="E828" i="6"/>
  <c r="E821" i="6"/>
  <c r="E784" i="6"/>
  <c r="E837" i="6"/>
  <c r="E757" i="6"/>
  <c r="E737" i="6"/>
  <c r="E4128" i="6"/>
  <c r="E795" i="6"/>
  <c r="E668" i="6"/>
  <c r="E4321" i="6"/>
  <c r="E7295" i="6"/>
  <c r="E5934" i="6"/>
  <c r="E3573" i="6"/>
  <c r="E518" i="6"/>
  <c r="E5040" i="6"/>
  <c r="E963" i="6"/>
  <c r="E6561" i="6"/>
  <c r="E7140" i="6"/>
  <c r="E5562" i="6"/>
  <c r="E5041" i="6"/>
  <c r="E1446" i="6"/>
  <c r="E5042" i="6"/>
  <c r="E289" i="6"/>
  <c r="E5043" i="6"/>
  <c r="E5272" i="6"/>
  <c r="E6460" i="6"/>
  <c r="E2390" i="6"/>
  <c r="E2016" i="6"/>
  <c r="E8133" i="6"/>
  <c r="E4614" i="6"/>
  <c r="E5880" i="6"/>
  <c r="E1367" i="6"/>
  <c r="E1932" i="6"/>
  <c r="E5404" i="6"/>
  <c r="E3093" i="6"/>
  <c r="E4835" i="6"/>
  <c r="E6351" i="6"/>
  <c r="E2635" i="6"/>
  <c r="E7119" i="6"/>
  <c r="E5615" i="6"/>
  <c r="E3498" i="6"/>
  <c r="E2889" i="6"/>
  <c r="E2167" i="6"/>
  <c r="E241" i="6"/>
  <c r="E854" i="6"/>
  <c r="E3506" i="6"/>
  <c r="E6487" i="6"/>
  <c r="E4985" i="6"/>
  <c r="E4805" i="6"/>
  <c r="E7878" i="6"/>
  <c r="E2921" i="6"/>
  <c r="E5449" i="6"/>
  <c r="E6088" i="6"/>
  <c r="E5426" i="6"/>
  <c r="E3461" i="6"/>
  <c r="E7925" i="6"/>
  <c r="E948" i="6"/>
  <c r="E6171" i="6"/>
  <c r="E7162" i="6"/>
  <c r="E6920" i="6"/>
  <c r="E4182" i="6"/>
  <c r="E4902" i="6"/>
  <c r="E5515" i="6"/>
  <c r="E5516" i="6"/>
  <c r="E2079" i="6"/>
  <c r="E1655" i="6"/>
  <c r="E2130" i="6"/>
  <c r="E4416" i="6"/>
  <c r="E4011" i="6"/>
  <c r="E4956" i="6"/>
  <c r="E4012" i="6"/>
  <c r="E2131" i="6"/>
  <c r="E6382" i="6"/>
  <c r="E2132" i="6"/>
  <c r="E5327" i="6"/>
  <c r="E6721" i="6"/>
  <c r="E7843" i="6"/>
  <c r="E6764" i="6"/>
  <c r="E4641" i="6"/>
  <c r="E6168" i="6"/>
  <c r="E5395" i="6"/>
  <c r="E6507" i="6"/>
  <c r="E3454" i="6"/>
  <c r="E3781" i="6"/>
  <c r="E3782" i="6"/>
  <c r="E3933" i="6"/>
  <c r="E1666" i="6"/>
  <c r="E3663" i="6"/>
  <c r="E153" i="6"/>
  <c r="E5108" i="6"/>
  <c r="E8094" i="6"/>
  <c r="E5363" i="6"/>
  <c r="E3100" i="6"/>
  <c r="E6474" i="6"/>
  <c r="E6765" i="6"/>
  <c r="E6966" i="6"/>
  <c r="E6193" i="6"/>
  <c r="E6837" i="6"/>
  <c r="E394" i="6"/>
  <c r="E1667" i="6"/>
  <c r="E1668" i="6"/>
  <c r="E1236" i="6"/>
  <c r="E6825" i="6"/>
  <c r="E6774" i="6"/>
  <c r="E5458" i="6"/>
  <c r="E5896" i="6"/>
  <c r="E7959" i="6"/>
  <c r="E6654" i="6"/>
  <c r="E350" i="6"/>
  <c r="E7308" i="6"/>
  <c r="E7257" i="6"/>
  <c r="E4682" i="6"/>
  <c r="E5645" i="6"/>
  <c r="E4546" i="6"/>
  <c r="E4393" i="6"/>
  <c r="E5258" i="6"/>
  <c r="E4243" i="6"/>
  <c r="E7624" i="6"/>
  <c r="E5000" i="6"/>
  <c r="E107" i="6"/>
  <c r="E1839" i="6"/>
  <c r="E6493" i="6"/>
  <c r="E1364" i="6"/>
  <c r="E8115" i="6"/>
  <c r="E6140" i="6"/>
  <c r="E5594" i="6"/>
  <c r="E23" i="6"/>
  <c r="E3379" i="6"/>
  <c r="E3025" i="6"/>
  <c r="E6313" i="6"/>
  <c r="E3026" i="6"/>
  <c r="E3027" i="6"/>
  <c r="E5593" i="6"/>
  <c r="E1885" i="6"/>
  <c r="E3028" i="6"/>
  <c r="E2264" i="6"/>
  <c r="E3029" i="6"/>
  <c r="E1368" i="6"/>
  <c r="E3870" i="6"/>
  <c r="E7448" i="6"/>
  <c r="E7913" i="6"/>
  <c r="E5944" i="6"/>
  <c r="E58" i="6"/>
  <c r="E1925" i="6"/>
  <c r="E7570" i="6"/>
  <c r="E878" i="6"/>
  <c r="E2204" i="6"/>
  <c r="E522" i="6"/>
  <c r="E7872" i="6"/>
  <c r="E3476" i="6"/>
  <c r="E6095" i="6"/>
  <c r="E6890" i="6"/>
  <c r="E1111" i="6"/>
  <c r="E2252" i="6"/>
  <c r="E1153" i="6"/>
  <c r="E6881" i="6"/>
  <c r="E3851" i="6"/>
  <c r="E5539" i="6"/>
  <c r="E2037" i="6"/>
  <c r="E5092" i="6"/>
  <c r="E7484" i="6"/>
  <c r="E5749" i="6"/>
  <c r="E7874" i="6"/>
  <c r="E2619" i="6"/>
  <c r="E7738" i="6"/>
  <c r="E5221" i="6"/>
  <c r="E5893" i="6"/>
  <c r="E2314" i="6"/>
  <c r="E4074" i="6"/>
  <c r="E6812" i="6"/>
  <c r="E1689" i="6"/>
  <c r="E5717" i="6"/>
  <c r="E3345" i="6"/>
  <c r="E3911" i="6"/>
  <c r="E2840" i="6"/>
  <c r="E962" i="6"/>
  <c r="E3108" i="6"/>
  <c r="E3224" i="6"/>
  <c r="E6008" i="6"/>
  <c r="E3103" i="6"/>
  <c r="E5234" i="6"/>
  <c r="E2089" i="6"/>
  <c r="E6463" i="6"/>
  <c r="E6235" i="6"/>
  <c r="E1822" i="6"/>
  <c r="E1272" i="6"/>
  <c r="E6788" i="6"/>
  <c r="E1547" i="6"/>
  <c r="E5381" i="6"/>
  <c r="E5163" i="6"/>
  <c r="E5607" i="6"/>
  <c r="E4563" i="6"/>
  <c r="E7137" i="6"/>
  <c r="E6441" i="6"/>
  <c r="E7061" i="6"/>
  <c r="E7363" i="6"/>
  <c r="E1114" i="6"/>
  <c r="E6315" i="6"/>
  <c r="E3491" i="6"/>
  <c r="E3803" i="6"/>
  <c r="E57" i="6"/>
  <c r="E2746" i="6"/>
  <c r="E5498" i="6"/>
  <c r="E8166" i="6"/>
  <c r="E2654" i="6"/>
  <c r="E2713" i="6"/>
  <c r="E6906" i="6"/>
  <c r="E6093" i="6"/>
  <c r="E6102" i="6"/>
  <c r="E1051" i="6"/>
  <c r="E1375" i="6"/>
  <c r="E7736" i="6"/>
  <c r="E7095" i="6"/>
  <c r="E6698" i="6"/>
  <c r="E2841" i="6"/>
  <c r="E6604" i="6"/>
  <c r="E7885" i="6"/>
  <c r="E3690" i="6"/>
  <c r="E6300" i="6"/>
  <c r="E585" i="6"/>
  <c r="E7120" i="6"/>
  <c r="E7611" i="6"/>
  <c r="E7435" i="6"/>
  <c r="E2873" i="6"/>
  <c r="E3421" i="6"/>
  <c r="E8101" i="6"/>
  <c r="E3457" i="6"/>
  <c r="E3592" i="6"/>
  <c r="E7785" i="6"/>
  <c r="E2802" i="6"/>
  <c r="E1899" i="6"/>
  <c r="E3540" i="6"/>
  <c r="E4597" i="6"/>
  <c r="E179" i="6"/>
  <c r="E3915" i="6"/>
  <c r="E3511" i="6"/>
  <c r="E3681" i="6"/>
  <c r="E6459" i="6"/>
  <c r="E172" i="6"/>
  <c r="E2517" i="6"/>
  <c r="E222" i="6"/>
  <c r="E3744" i="6"/>
  <c r="E4552" i="6"/>
  <c r="E936" i="6"/>
  <c r="E685" i="6"/>
  <c r="E922" i="6"/>
  <c r="E5845" i="6"/>
  <c r="E4049" i="6"/>
  <c r="E1714" i="6"/>
  <c r="E7243" i="6"/>
  <c r="E1934" i="6"/>
  <c r="E8144" i="6"/>
  <c r="E6324" i="6"/>
  <c r="E5012" i="6"/>
  <c r="E6940" i="6"/>
  <c r="E3280" i="6"/>
  <c r="E3527" i="6"/>
  <c r="E3593" i="6"/>
  <c r="E2245" i="6"/>
  <c r="E1701" i="6"/>
  <c r="E5109" i="6"/>
  <c r="E2400" i="6"/>
  <c r="E4861" i="6"/>
  <c r="E7932" i="6"/>
  <c r="E3295" i="6"/>
  <c r="E406" i="6"/>
  <c r="E3568" i="6"/>
  <c r="E7888" i="6"/>
  <c r="E5721" i="6"/>
  <c r="E1029" i="6"/>
  <c r="E3918" i="6"/>
  <c r="E7680" i="6"/>
  <c r="E4642" i="6"/>
  <c r="E5650" i="6"/>
  <c r="E6151" i="6"/>
  <c r="E4802" i="6"/>
  <c r="E436" i="6"/>
  <c r="E7470" i="6"/>
  <c r="E7844" i="6"/>
  <c r="E2388" i="6"/>
  <c r="E599" i="6"/>
  <c r="E2585" i="6"/>
  <c r="E4658" i="6"/>
  <c r="E7690" i="6"/>
  <c r="E1589" i="6"/>
  <c r="E1626" i="6"/>
  <c r="E4890" i="6"/>
  <c r="E874" i="6"/>
  <c r="E4382" i="6"/>
  <c r="E1768" i="6"/>
  <c r="E3357" i="6"/>
  <c r="E1072" i="6"/>
  <c r="E6116" i="6"/>
  <c r="E3415" i="6"/>
  <c r="E3968" i="6"/>
  <c r="E5286" i="6"/>
  <c r="E1016" i="6"/>
  <c r="E935" i="6"/>
  <c r="E3552" i="6"/>
  <c r="E1473" i="6"/>
  <c r="E2751" i="6"/>
  <c r="E5950" i="6"/>
  <c r="E4924" i="6"/>
  <c r="E1775" i="6"/>
  <c r="E324" i="6"/>
  <c r="E3657" i="6"/>
  <c r="E6639" i="6"/>
  <c r="E3731" i="6"/>
  <c r="E1748" i="6"/>
  <c r="E1499" i="6"/>
  <c r="E5008" i="6"/>
  <c r="E5517" i="6"/>
  <c r="E8121" i="6"/>
  <c r="E110" i="6"/>
  <c r="E2980" i="6"/>
  <c r="E6834" i="6"/>
  <c r="E320" i="6"/>
  <c r="E2116" i="6"/>
  <c r="E5858" i="6"/>
  <c r="E3977" i="6"/>
  <c r="E3978" i="6"/>
  <c r="E2166" i="6"/>
  <c r="E1669" i="6"/>
  <c r="E5954" i="6"/>
  <c r="E3632" i="6"/>
  <c r="E5555" i="6"/>
  <c r="E2876" i="6"/>
  <c r="E7558" i="6"/>
  <c r="E2670" i="6"/>
  <c r="E6203" i="6"/>
  <c r="E395" i="6"/>
  <c r="E2689" i="6"/>
  <c r="E18" i="6"/>
  <c r="E5684" i="6"/>
  <c r="E3530" i="6"/>
  <c r="E4144" i="6"/>
  <c r="E8157" i="6"/>
  <c r="E1670" i="6"/>
  <c r="E4121" i="6"/>
  <c r="E3180" i="6"/>
  <c r="E2553" i="6"/>
  <c r="E1620" i="6"/>
  <c r="E375" i="6"/>
  <c r="E2790" i="6"/>
  <c r="E6994" i="6"/>
  <c r="E6914" i="6"/>
  <c r="E1041" i="6"/>
  <c r="E6403" i="6"/>
  <c r="E3126" i="6"/>
  <c r="E3127" i="6"/>
  <c r="E2405" i="6"/>
  <c r="E2572" i="6"/>
  <c r="E3030" i="6"/>
  <c r="E181" i="6"/>
  <c r="E3031" i="6"/>
  <c r="E2609" i="6"/>
  <c r="E2598" i="6"/>
  <c r="E1443" i="6"/>
  <c r="E5414" i="6"/>
  <c r="E5571" i="6"/>
  <c r="E3670" i="6"/>
  <c r="E2179" i="6"/>
  <c r="E4606" i="6"/>
  <c r="E4231" i="6"/>
  <c r="E3032" i="6"/>
  <c r="E1546" i="6"/>
  <c r="E3033" i="6"/>
  <c r="E1279" i="6"/>
  <c r="E4316" i="6"/>
  <c r="E4187" i="6"/>
  <c r="E8029" i="6"/>
  <c r="E7348" i="6"/>
  <c r="E4710" i="6"/>
  <c r="E4787" i="6"/>
  <c r="E1622" i="6"/>
  <c r="E7093" i="6"/>
  <c r="E5939" i="6"/>
  <c r="E5201" i="6"/>
  <c r="E473" i="6"/>
  <c r="E5565" i="6"/>
  <c r="E5120" i="6"/>
  <c r="E3471" i="6"/>
  <c r="E7863" i="6"/>
  <c r="E3971" i="6"/>
  <c r="E4654" i="6"/>
  <c r="E893" i="6"/>
  <c r="E5278" i="6"/>
  <c r="E1508" i="6"/>
  <c r="E5044" i="6"/>
  <c r="E5910" i="6"/>
  <c r="E4487" i="6"/>
  <c r="E5231" i="6"/>
  <c r="E7664" i="6"/>
  <c r="E3610" i="6"/>
  <c r="E2933" i="6"/>
  <c r="E193" i="6"/>
  <c r="E4163" i="6"/>
  <c r="E1553" i="6"/>
  <c r="E8030" i="6"/>
  <c r="E5459" i="6"/>
  <c r="E2482" i="6"/>
  <c r="E5585" i="6"/>
  <c r="E5854" i="6"/>
  <c r="E3701" i="6"/>
  <c r="E4150" i="6"/>
  <c r="E8035" i="6"/>
  <c r="E4132" i="6"/>
  <c r="E5863" i="6"/>
  <c r="E2468" i="6"/>
  <c r="E3226" i="6"/>
  <c r="E6911" i="6"/>
  <c r="E7460" i="6"/>
  <c r="E5252" i="6"/>
  <c r="E4572" i="6"/>
  <c r="E7565" i="6"/>
  <c r="E470" i="6"/>
  <c r="E1197" i="6"/>
  <c r="E4386" i="6"/>
  <c r="E4503" i="6"/>
  <c r="E1519" i="6"/>
  <c r="E2315" i="6"/>
  <c r="E2316" i="6"/>
  <c r="E1520" i="6"/>
  <c r="E2317" i="6"/>
  <c r="E3237" i="6"/>
  <c r="E1198" i="6"/>
  <c r="E3410" i="6"/>
  <c r="E2908" i="6"/>
  <c r="E4462" i="6"/>
  <c r="E50" i="6"/>
  <c r="E2272" i="6"/>
  <c r="E329" i="6"/>
  <c r="E1199" i="6"/>
  <c r="E6129" i="6"/>
  <c r="E4800" i="6"/>
  <c r="E115" i="6"/>
  <c r="E930" i="6"/>
  <c r="E974" i="6"/>
  <c r="E1292" i="6"/>
  <c r="E2192" i="6"/>
  <c r="E2874" i="6"/>
  <c r="E7062" i="6"/>
  <c r="E1234" i="6"/>
  <c r="E5897" i="6"/>
  <c r="E6269" i="6"/>
  <c r="E8011" i="6"/>
  <c r="E7439" i="6"/>
  <c r="E4099" i="6"/>
  <c r="E6802" i="6"/>
  <c r="E5244" i="6"/>
  <c r="E5754" i="6"/>
  <c r="E2386" i="6"/>
  <c r="E3187" i="6"/>
  <c r="E5287" i="6"/>
  <c r="E7923" i="6"/>
  <c r="E335" i="6"/>
  <c r="E6907" i="6"/>
  <c r="E6189" i="6"/>
  <c r="E5094" i="6"/>
  <c r="E3623" i="6"/>
  <c r="E2892" i="6"/>
  <c r="E4860" i="6"/>
  <c r="E4148" i="6"/>
  <c r="E1179" i="6"/>
  <c r="E1363" i="6"/>
  <c r="E1000" i="6"/>
  <c r="E2658" i="6"/>
  <c r="E3755" i="6"/>
  <c r="E3743" i="6"/>
  <c r="E2604" i="6"/>
  <c r="E2612" i="6"/>
  <c r="E5828" i="6"/>
  <c r="E3620" i="6"/>
  <c r="E5960" i="6"/>
  <c r="E7721" i="6"/>
  <c r="E2239" i="6"/>
  <c r="E3150" i="6"/>
  <c r="E1428" i="6"/>
  <c r="E2282" i="6"/>
  <c r="E3804" i="6"/>
  <c r="E2807" i="6"/>
  <c r="E1053" i="6"/>
  <c r="E7688" i="6"/>
  <c r="E5170" i="6"/>
  <c r="E6649" i="6"/>
  <c r="E4169" i="6"/>
  <c r="E1740" i="6"/>
  <c r="E5777" i="6"/>
  <c r="E337" i="6"/>
  <c r="E6311" i="6"/>
  <c r="E2964" i="6"/>
  <c r="E5871" i="6"/>
  <c r="E6683" i="6"/>
  <c r="E6056" i="6"/>
  <c r="E7164" i="6"/>
  <c r="E5952" i="6"/>
  <c r="E4877" i="6"/>
  <c r="E2776" i="6"/>
  <c r="E2891" i="6"/>
  <c r="E2274" i="6"/>
  <c r="E5860" i="6"/>
  <c r="E3705" i="6"/>
  <c r="E2200" i="6"/>
  <c r="E6736" i="6"/>
  <c r="E603" i="6"/>
  <c r="E1136" i="6"/>
  <c r="E2784" i="6"/>
  <c r="E7431" i="6"/>
  <c r="E5263" i="6"/>
  <c r="E4982" i="6"/>
  <c r="E3684" i="6"/>
  <c r="E1400" i="6"/>
  <c r="E4379" i="6"/>
  <c r="E4859" i="6"/>
  <c r="E5379" i="6"/>
  <c r="E4167" i="6"/>
  <c r="E6338" i="6"/>
  <c r="E6198" i="6"/>
  <c r="E415" i="6"/>
  <c r="E3688" i="6"/>
  <c r="E184" i="6"/>
  <c r="E1633" i="6"/>
  <c r="E771" i="6"/>
  <c r="E787" i="6"/>
  <c r="E7215" i="6"/>
  <c r="E2381" i="6"/>
  <c r="E3711" i="6"/>
  <c r="E6617" i="6"/>
  <c r="E4531" i="6"/>
  <c r="E1715" i="6"/>
  <c r="E614" i="6"/>
  <c r="E584" i="6"/>
  <c r="E6722" i="6"/>
  <c r="E7962" i="6"/>
  <c r="E4485" i="6"/>
  <c r="E5303" i="6"/>
  <c r="E5758" i="6"/>
  <c r="E669" i="6"/>
  <c r="E6859" i="6"/>
  <c r="E378" i="6"/>
  <c r="E5247" i="6"/>
  <c r="E2673" i="6"/>
  <c r="E866" i="6"/>
  <c r="E1267" i="6"/>
  <c r="E7" i="6"/>
  <c r="E5183" i="6"/>
  <c r="E7937" i="6"/>
  <c r="E4080" i="6"/>
  <c r="E6862" i="6"/>
  <c r="E7632" i="6"/>
  <c r="E4760" i="6"/>
  <c r="E4903" i="6"/>
  <c r="E7581" i="6"/>
  <c r="E7278" i="6"/>
  <c r="E7778" i="6"/>
  <c r="E2055" i="6"/>
  <c r="E6213" i="6"/>
  <c r="E1749" i="6"/>
  <c r="E1750" i="6"/>
  <c r="E4013" i="6"/>
  <c r="E139" i="6"/>
  <c r="E3244" i="6"/>
  <c r="E6383" i="6"/>
  <c r="E4014" i="6"/>
  <c r="E2133" i="6"/>
  <c r="E8054" i="6"/>
  <c r="E1554" i="6"/>
  <c r="E1607" i="6"/>
  <c r="E3680" i="6"/>
  <c r="E7984" i="6"/>
  <c r="E1948" i="6"/>
  <c r="E7803" i="6"/>
  <c r="E3185" i="6"/>
  <c r="E344" i="6"/>
  <c r="E4646" i="6"/>
  <c r="E2403" i="6"/>
  <c r="E6900" i="6"/>
  <c r="E3538" i="6"/>
  <c r="E7879" i="6"/>
  <c r="E3783" i="6"/>
  <c r="E1548" i="6"/>
  <c r="E7828" i="6"/>
  <c r="E2526" i="6"/>
  <c r="E6176" i="6"/>
  <c r="E1771" i="6"/>
  <c r="E2499" i="6"/>
  <c r="E3490" i="6"/>
  <c r="E173" i="6"/>
  <c r="E4449" i="6"/>
  <c r="E5110" i="6"/>
  <c r="E4521" i="6"/>
  <c r="E5111" i="6"/>
  <c r="E6044" i="6"/>
  <c r="E7968" i="6"/>
  <c r="E3594" i="6"/>
  <c r="E4779" i="6"/>
  <c r="E3740" i="6"/>
  <c r="E6007" i="6"/>
  <c r="E3741" i="6"/>
  <c r="E1733" i="6"/>
  <c r="E4906" i="6"/>
  <c r="E867" i="6"/>
  <c r="E7598" i="6"/>
  <c r="E5995" i="6"/>
  <c r="E2867" i="6"/>
  <c r="E7538" i="6"/>
  <c r="E4832" i="6"/>
  <c r="E3366" i="6"/>
  <c r="E3419" i="6"/>
  <c r="E2848" i="6"/>
  <c r="E6438" i="6"/>
  <c r="E1766" i="6"/>
  <c r="E3334" i="6"/>
  <c r="E4842" i="6"/>
  <c r="E8055" i="6"/>
  <c r="E5154" i="6"/>
  <c r="E1894" i="6"/>
  <c r="E5045" i="6"/>
  <c r="E494" i="6"/>
  <c r="E5418" i="6"/>
  <c r="E3281" i="6"/>
  <c r="E5695" i="6"/>
  <c r="E4880" i="6"/>
  <c r="E5046" i="6"/>
  <c r="E6560" i="6"/>
  <c r="E5047" i="6"/>
  <c r="E955" i="6"/>
  <c r="E7727" i="6"/>
  <c r="E7618" i="6"/>
  <c r="E2650" i="6"/>
  <c r="E2212" i="6"/>
  <c r="E4183" i="6"/>
  <c r="E2172" i="6"/>
  <c r="E5460" i="6"/>
  <c r="E6858" i="6"/>
  <c r="E7667" i="6"/>
  <c r="E7694" i="6"/>
  <c r="E3776" i="6"/>
  <c r="E2843" i="6"/>
  <c r="E3431" i="6"/>
  <c r="E6958" i="6"/>
  <c r="E4881" i="6"/>
  <c r="E279" i="6"/>
  <c r="E361" i="6"/>
  <c r="E5775" i="6"/>
  <c r="E3128" i="6"/>
  <c r="E6648" i="6"/>
  <c r="E7880" i="6"/>
  <c r="E4336" i="6"/>
  <c r="E7674" i="6"/>
  <c r="E656" i="6"/>
  <c r="E3272" i="6"/>
  <c r="E6783" i="6"/>
  <c r="E3034" i="6"/>
  <c r="E3035" i="6"/>
  <c r="E3036" i="6"/>
  <c r="E7374" i="6"/>
  <c r="E6362" i="6"/>
  <c r="E3037" i="6"/>
  <c r="E3038" i="6"/>
  <c r="E1949" i="6"/>
  <c r="E3902" i="6"/>
  <c r="E3878" i="6"/>
  <c r="E3591" i="6"/>
  <c r="E2205" i="6"/>
  <c r="E3508" i="6"/>
  <c r="E3039" i="6"/>
  <c r="E6668" i="6"/>
  <c r="E3250" i="6"/>
  <c r="E6981" i="6"/>
  <c r="E7940" i="6"/>
  <c r="E6700" i="6"/>
  <c r="E5176" i="6"/>
  <c r="E1945" i="6"/>
  <c r="E1282" i="6"/>
  <c r="E5632" i="6"/>
  <c r="E413" i="6"/>
  <c r="E1783" i="6"/>
  <c r="E1273" i="6"/>
  <c r="E4587" i="6"/>
  <c r="E1154" i="6"/>
  <c r="E4047" i="6"/>
  <c r="E215" i="6"/>
  <c r="E4077" i="6"/>
  <c r="E6558" i="6"/>
  <c r="E954" i="6"/>
  <c r="E4674" i="6"/>
  <c r="E7539" i="6"/>
  <c r="E8076" i="6"/>
  <c r="E2922" i="6"/>
  <c r="E3773" i="6"/>
  <c r="E5275" i="6"/>
  <c r="E2984" i="6"/>
  <c r="E5843" i="6"/>
  <c r="E3238" i="6"/>
  <c r="E1220" i="6"/>
  <c r="E6284" i="6"/>
  <c r="E2318" i="6"/>
  <c r="E5750" i="6"/>
  <c r="E5641" i="6"/>
  <c r="E2024" i="6"/>
  <c r="E2690" i="6"/>
  <c r="E1558" i="6"/>
  <c r="E2795" i="6"/>
  <c r="E1502" i="6"/>
  <c r="E7087" i="6"/>
  <c r="E1200" i="6"/>
  <c r="E1201" i="6"/>
  <c r="E7782" i="6"/>
  <c r="E5728" i="6"/>
  <c r="E1855" i="6"/>
  <c r="E3676" i="6"/>
  <c r="E3109" i="6"/>
  <c r="E4858" i="6"/>
  <c r="E3656" i="6"/>
  <c r="E5729" i="6"/>
  <c r="E6817" i="6"/>
  <c r="E3519" i="6"/>
  <c r="E7869" i="6"/>
  <c r="E7006" i="6"/>
  <c r="E6433" i="6"/>
  <c r="E3299" i="6"/>
  <c r="E4340" i="6"/>
  <c r="E7139" i="6"/>
  <c r="E4964" i="6"/>
  <c r="E7548" i="6"/>
  <c r="E7992" i="6"/>
  <c r="E500" i="6"/>
  <c r="E4918" i="6"/>
  <c r="E7086" i="6"/>
  <c r="E5162" i="6"/>
  <c r="E7063" i="6"/>
  <c r="E7334" i="6"/>
  <c r="E5161" i="6"/>
  <c r="E4464" i="6"/>
  <c r="E7904" i="6"/>
  <c r="E2050" i="6"/>
  <c r="E1525" i="6"/>
  <c r="E1637" i="6"/>
  <c r="E6638" i="6"/>
  <c r="E1038" i="6"/>
  <c r="E1946" i="6"/>
  <c r="E6903" i="6"/>
  <c r="E6057" i="6"/>
  <c r="E4256" i="6"/>
  <c r="E8110" i="6"/>
  <c r="E4895" i="6"/>
  <c r="E7376" i="6"/>
  <c r="E188" i="6"/>
  <c r="E8089" i="6"/>
  <c r="E4361" i="6"/>
  <c r="E1954" i="6"/>
  <c r="E6319" i="6"/>
  <c r="E3216" i="6"/>
  <c r="E8162" i="6"/>
  <c r="E4771" i="6"/>
  <c r="E3927" i="6"/>
  <c r="E6737" i="6"/>
  <c r="E364" i="6"/>
  <c r="E6120" i="6"/>
  <c r="E6953" i="6"/>
  <c r="E4247" i="6"/>
  <c r="E7167" i="6"/>
  <c r="E4431" i="6"/>
  <c r="E1331" i="6"/>
  <c r="E7166" i="6"/>
  <c r="E7161" i="6"/>
  <c r="E6208" i="6"/>
  <c r="E5913" i="6"/>
  <c r="E2613" i="6"/>
  <c r="E562" i="6"/>
  <c r="E287" i="6"/>
  <c r="E5333" i="6"/>
  <c r="E5917" i="6"/>
  <c r="E4226" i="6"/>
  <c r="E800" i="6"/>
  <c r="E165" i="6"/>
  <c r="E796" i="6"/>
  <c r="E730" i="6"/>
  <c r="E2755" i="6"/>
  <c r="E753" i="6"/>
  <c r="E6227" i="6"/>
  <c r="E7003" i="6"/>
  <c r="E4250" i="6"/>
  <c r="E2014" i="6"/>
  <c r="E4544" i="6"/>
  <c r="E7964" i="6"/>
  <c r="E4987" i="6"/>
  <c r="E3268" i="6"/>
  <c r="E6853" i="6"/>
  <c r="E2599" i="6"/>
  <c r="E7996" i="6"/>
  <c r="E2789" i="6"/>
  <c r="E7205" i="6"/>
  <c r="E299" i="6"/>
  <c r="E300" i="6"/>
  <c r="E1297" i="6"/>
  <c r="E6178" i="6"/>
  <c r="E4156" i="6"/>
  <c r="E2262" i="6"/>
  <c r="E5719" i="6"/>
  <c r="E3598" i="6"/>
  <c r="E2477" i="6"/>
  <c r="E5166" i="6"/>
  <c r="E7404" i="6"/>
  <c r="E5705" i="6"/>
  <c r="E4856" i="6"/>
  <c r="E7550" i="6"/>
  <c r="E5098" i="6"/>
  <c r="E3279" i="6"/>
  <c r="E25" i="6"/>
  <c r="E1505" i="6"/>
  <c r="E226" i="6"/>
  <c r="E419" i="6"/>
  <c r="E1942" i="6"/>
  <c r="E2628" i="6"/>
  <c r="E3129" i="6"/>
  <c r="E3434" i="6"/>
  <c r="E3130" i="6"/>
  <c r="E3941" i="6"/>
  <c r="E2080" i="6"/>
  <c r="E5970" i="6"/>
  <c r="E2589" i="6"/>
  <c r="E2985" i="6"/>
  <c r="E3040" i="6"/>
  <c r="E4210" i="6"/>
  <c r="E1348" i="6"/>
  <c r="E7875" i="6"/>
  <c r="E6320" i="6"/>
  <c r="E6929" i="6"/>
  <c r="E2158" i="6"/>
  <c r="E3041" i="6"/>
  <c r="E7202" i="6"/>
  <c r="E1572" i="6"/>
  <c r="E351" i="6"/>
  <c r="E3042" i="6"/>
  <c r="E653" i="6"/>
  <c r="E3815" i="6"/>
  <c r="E2393" i="6"/>
  <c r="E3043" i="6"/>
  <c r="E976" i="6"/>
  <c r="E5136" i="6"/>
  <c r="E7262" i="6"/>
  <c r="E3990" i="6"/>
  <c r="E3232" i="6"/>
  <c r="E1277" i="6"/>
  <c r="E1879" i="6"/>
  <c r="E4865" i="6"/>
  <c r="E3359" i="6"/>
  <c r="E6614" i="6"/>
  <c r="E7116" i="6"/>
  <c r="E1784" i="6"/>
  <c r="E4596" i="6"/>
  <c r="E4588" i="6"/>
  <c r="E2577" i="6"/>
  <c r="E1596" i="6"/>
  <c r="E3920" i="6"/>
  <c r="E44" i="6"/>
  <c r="E8102" i="6"/>
  <c r="E2695" i="6"/>
  <c r="E7098" i="6"/>
  <c r="E7929" i="6"/>
  <c r="E1823" i="6"/>
  <c r="E7781" i="6"/>
  <c r="E1155" i="6"/>
  <c r="E3646" i="6"/>
  <c r="E3907" i="6"/>
  <c r="E5048" i="6"/>
  <c r="E5853" i="6"/>
  <c r="E5049" i="6"/>
  <c r="E5050" i="6"/>
  <c r="E5213" i="6"/>
  <c r="E4059" i="6"/>
  <c r="E5051" i="6"/>
  <c r="E2669" i="6"/>
  <c r="E6532" i="6"/>
  <c r="E7165" i="6"/>
  <c r="E5865" i="6"/>
  <c r="E2471" i="6"/>
  <c r="E7302" i="6"/>
  <c r="E1853" i="6"/>
  <c r="E4220" i="6"/>
  <c r="E3862" i="6"/>
  <c r="E2265" i="6"/>
  <c r="E7195" i="6"/>
  <c r="E6058" i="6"/>
  <c r="E1537" i="6"/>
  <c r="E624" i="6"/>
  <c r="E6518" i="6"/>
  <c r="E6426" i="6"/>
  <c r="E6188" i="6"/>
  <c r="E7269" i="6"/>
  <c r="E2828" i="6"/>
  <c r="E7387" i="6"/>
  <c r="E3879" i="6"/>
  <c r="E8088" i="6"/>
  <c r="E6106" i="6"/>
  <c r="E6610" i="6"/>
  <c r="E7252" i="6"/>
  <c r="E4664" i="6"/>
  <c r="E5875" i="6"/>
  <c r="E7955" i="6"/>
  <c r="E8153" i="6"/>
  <c r="E1260" i="6"/>
  <c r="E7517" i="6"/>
  <c r="E7029" i="6"/>
  <c r="E3900" i="6"/>
  <c r="E5821" i="6"/>
  <c r="E1401" i="6"/>
  <c r="E1402" i="6"/>
  <c r="E4404" i="6"/>
  <c r="E6575" i="6"/>
  <c r="E322" i="6"/>
  <c r="E2216" i="6"/>
  <c r="E2041" i="6"/>
  <c r="E695" i="6"/>
  <c r="E749" i="6"/>
  <c r="E786" i="6"/>
  <c r="E5770" i="6"/>
  <c r="E774" i="6"/>
  <c r="E686" i="6"/>
  <c r="E7739" i="6"/>
  <c r="E168" i="6"/>
  <c r="E5518" i="6"/>
  <c r="E5991" i="6"/>
  <c r="E1872" i="6"/>
  <c r="E6954" i="6"/>
  <c r="E5566" i="6"/>
  <c r="E4727" i="6"/>
  <c r="E176" i="6"/>
  <c r="E116" i="6"/>
  <c r="E7529" i="6"/>
  <c r="E3599" i="6"/>
  <c r="E6015" i="6"/>
  <c r="E4724" i="6"/>
  <c r="E4601" i="6"/>
  <c r="E8155" i="6"/>
  <c r="E7801" i="6"/>
  <c r="E7786" i="6"/>
  <c r="E2791" i="6"/>
  <c r="E2608" i="6"/>
  <c r="E4540" i="6"/>
  <c r="E4259" i="6"/>
  <c r="E463" i="6"/>
  <c r="E7997" i="6"/>
  <c r="E2664" i="6"/>
  <c r="E4885" i="6"/>
  <c r="E4217" i="6"/>
  <c r="E2383" i="6"/>
  <c r="E103" i="6"/>
  <c r="E5785" i="6"/>
  <c r="E7456" i="6"/>
  <c r="E5988" i="6"/>
  <c r="E3289" i="6"/>
  <c r="E3557" i="6"/>
  <c r="E6500" i="6"/>
  <c r="E1636" i="6"/>
  <c r="E7559" i="6"/>
  <c r="E5544" i="6"/>
  <c r="E4043" i="6"/>
  <c r="E2078" i="6"/>
  <c r="E2829" i="6"/>
  <c r="E3466" i="6"/>
  <c r="E2427" i="6"/>
  <c r="E4882" i="6"/>
  <c r="E3373" i="6"/>
  <c r="E2276" i="6"/>
  <c r="E7715" i="6"/>
  <c r="E3276" i="6"/>
  <c r="E6688" i="6"/>
  <c r="E5013" i="6"/>
  <c r="E5714" i="6"/>
  <c r="E2813" i="6"/>
  <c r="E5148" i="6"/>
  <c r="E3784" i="6"/>
  <c r="E2711" i="6"/>
  <c r="E1314" i="6"/>
  <c r="E550" i="6"/>
  <c r="E2319" i="6"/>
  <c r="E1221" i="6"/>
  <c r="E3321" i="6"/>
  <c r="E3380" i="6"/>
  <c r="E2320" i="6"/>
  <c r="E5533" i="6"/>
  <c r="E4228" i="6"/>
  <c r="E4458" i="6"/>
  <c r="E3322" i="6"/>
  <c r="E1489" i="6"/>
  <c r="E4308" i="6"/>
  <c r="E7307" i="6"/>
  <c r="E3401" i="6"/>
  <c r="E5833" i="6"/>
  <c r="E2321" i="6"/>
  <c r="E8140" i="6"/>
  <c r="E4421" i="6"/>
  <c r="E6238" i="6"/>
  <c r="E1422" i="6"/>
  <c r="E1850" i="6"/>
  <c r="E7221" i="6"/>
  <c r="E5112" i="6"/>
  <c r="E5807" i="6"/>
  <c r="E4635" i="6"/>
  <c r="E6218" i="6"/>
  <c r="E4943" i="6"/>
  <c r="E2108" i="6"/>
  <c r="E5638" i="6"/>
  <c r="E5481" i="6"/>
  <c r="E4965" i="6"/>
  <c r="E5671" i="6"/>
  <c r="E1565" i="6"/>
  <c r="E5217" i="6"/>
  <c r="E51" i="6"/>
  <c r="E4191" i="6"/>
  <c r="E1866" i="6"/>
  <c r="E96" i="6"/>
  <c r="E5157" i="6"/>
  <c r="E259" i="6"/>
  <c r="E7064" i="6"/>
  <c r="E3258" i="6"/>
  <c r="E7104" i="6"/>
  <c r="E1684" i="6"/>
  <c r="E4564" i="6"/>
  <c r="E587" i="6"/>
  <c r="E6146" i="6"/>
  <c r="E2102" i="6"/>
  <c r="E1891" i="6"/>
  <c r="E135" i="6"/>
  <c r="E1246" i="6"/>
  <c r="E5262" i="6"/>
  <c r="E3847" i="6"/>
  <c r="E3115" i="6"/>
  <c r="E269" i="6"/>
  <c r="E7821" i="6"/>
  <c r="E8041" i="6"/>
  <c r="E7773" i="6"/>
  <c r="E1552" i="6"/>
  <c r="E5640" i="6"/>
  <c r="E4590" i="6"/>
  <c r="E2868" i="6"/>
  <c r="E5596" i="6"/>
  <c r="E1671" i="6"/>
  <c r="E2923" i="6"/>
  <c r="E6830" i="6"/>
  <c r="E7312" i="6"/>
  <c r="E3859" i="6"/>
  <c r="E4107" i="6"/>
  <c r="E4108" i="6"/>
  <c r="E875" i="6"/>
  <c r="E1593" i="6"/>
  <c r="E5519" i="6"/>
  <c r="E4015" i="6"/>
  <c r="E42" i="6"/>
  <c r="E6384" i="6"/>
  <c r="E4016" i="6"/>
  <c r="E2134" i="6"/>
  <c r="E8042" i="6"/>
  <c r="E2542" i="6"/>
  <c r="E4417" i="6"/>
  <c r="E4837" i="6"/>
  <c r="E1867" i="6"/>
  <c r="E3358" i="6"/>
  <c r="E7845" i="6"/>
  <c r="E3314" i="6"/>
  <c r="E1609" i="6"/>
  <c r="E7846" i="6"/>
  <c r="E1605" i="6"/>
  <c r="E1035" i="6"/>
  <c r="E4301" i="6"/>
  <c r="E7802" i="6"/>
  <c r="E4470" i="6"/>
  <c r="E7774" i="6"/>
  <c r="E892" i="6"/>
  <c r="E1168" i="6"/>
  <c r="E6850" i="6"/>
  <c r="E4780" i="6"/>
  <c r="E4501" i="6"/>
  <c r="E2363" i="6"/>
  <c r="E2155" i="6"/>
  <c r="E3816" i="6"/>
  <c r="E440" i="6"/>
  <c r="E2215" i="6"/>
  <c r="E1381" i="6"/>
  <c r="E2268" i="6"/>
  <c r="E6813" i="6"/>
  <c r="E1183" i="6"/>
  <c r="E5609" i="6"/>
  <c r="E6844" i="6"/>
  <c r="E1285" i="6"/>
  <c r="E425" i="6"/>
  <c r="E1073" i="6"/>
  <c r="E3194" i="6"/>
  <c r="E7763" i="6"/>
  <c r="E1017" i="6"/>
  <c r="E6117" i="6"/>
  <c r="E7082" i="6"/>
  <c r="E7350" i="6"/>
  <c r="E4517" i="6"/>
  <c r="E2455" i="6"/>
  <c r="E7491" i="6"/>
  <c r="E7163" i="6"/>
  <c r="E3192" i="6"/>
  <c r="E2211" i="6"/>
  <c r="E6409" i="6"/>
  <c r="E7804" i="6"/>
  <c r="E3219" i="6"/>
  <c r="E571" i="6"/>
  <c r="E1672" i="6"/>
  <c r="E7810" i="6"/>
  <c r="E5808" i="6"/>
  <c r="E5872" i="6"/>
  <c r="E6927" i="6"/>
  <c r="E6727" i="6"/>
  <c r="E4567" i="6"/>
  <c r="E5052" i="6"/>
  <c r="E345" i="6"/>
  <c r="E4863" i="6"/>
  <c r="E219" i="6"/>
  <c r="E2372" i="6"/>
  <c r="E2384" i="6"/>
  <c r="E2341" i="6"/>
  <c r="E5134" i="6"/>
  <c r="E2571" i="6"/>
  <c r="E4407" i="6"/>
  <c r="E6059" i="6"/>
  <c r="E4223" i="6"/>
  <c r="E2402" i="6"/>
  <c r="E88" i="6"/>
  <c r="E1767" i="6"/>
  <c r="E6272" i="6"/>
  <c r="E6675" i="6"/>
  <c r="E1538" i="6"/>
  <c r="E6017" i="6"/>
  <c r="E354" i="6"/>
  <c r="E4362" i="6"/>
  <c r="E7972" i="6"/>
  <c r="E6562" i="6"/>
  <c r="E290" i="6"/>
  <c r="E1137" i="6"/>
  <c r="E4363" i="6"/>
  <c r="E2019" i="6"/>
  <c r="E5851" i="6"/>
  <c r="E5789" i="6"/>
  <c r="E7564" i="6"/>
  <c r="E6533" i="6"/>
  <c r="E7270" i="6"/>
  <c r="E3889" i="6"/>
  <c r="E3171" i="6"/>
  <c r="E4091" i="6"/>
  <c r="E200" i="6"/>
  <c r="E2266" i="6"/>
  <c r="E4870" i="6"/>
  <c r="E6199" i="6"/>
  <c r="E6887" i="6"/>
  <c r="E790" i="6"/>
  <c r="E2444" i="6"/>
  <c r="E785" i="6"/>
  <c r="E2900" i="6"/>
  <c r="E747" i="6"/>
  <c r="E6237" i="6"/>
  <c r="E7903" i="6"/>
  <c r="E778" i="6"/>
  <c r="E7199" i="6"/>
  <c r="E852" i="6"/>
  <c r="E679" i="6"/>
  <c r="E707" i="6"/>
  <c r="E1635" i="6"/>
  <c r="E7187" i="6"/>
  <c r="E2407" i="6"/>
  <c r="E670" i="6"/>
  <c r="E873" i="6"/>
  <c r="E1884" i="6"/>
  <c r="E2662" i="6"/>
  <c r="E5461" i="6"/>
  <c r="E5599" i="6"/>
  <c r="E5753" i="6"/>
  <c r="E4218" i="6"/>
  <c r="E6724" i="6"/>
  <c r="E8013" i="6"/>
  <c r="E4151" i="6"/>
  <c r="E4576" i="6"/>
  <c r="E4399" i="6"/>
  <c r="E7659" i="6"/>
  <c r="E607" i="6"/>
  <c r="E7188" i="6"/>
  <c r="E8" i="6"/>
  <c r="E7453" i="6"/>
  <c r="E4925" i="6"/>
  <c r="E3763" i="6"/>
  <c r="E1776" i="6"/>
  <c r="E5928" i="6"/>
  <c r="E1600" i="6"/>
  <c r="E6497" i="6"/>
  <c r="E1096" i="6"/>
  <c r="E1806" i="6"/>
  <c r="E4017" i="6"/>
  <c r="E7127" i="6"/>
  <c r="E3531" i="6"/>
  <c r="E65" i="6"/>
  <c r="E4018" i="6"/>
  <c r="E2135" i="6"/>
  <c r="E7398" i="6"/>
  <c r="E2632" i="6"/>
  <c r="E4822" i="6"/>
  <c r="E1074" i="6"/>
  <c r="E2869" i="6"/>
  <c r="E1542" i="6"/>
  <c r="E4608" i="6"/>
  <c r="E3564" i="6"/>
  <c r="E5982" i="6"/>
  <c r="E7950" i="6"/>
  <c r="E255" i="6"/>
  <c r="E4314" i="6"/>
  <c r="E2548" i="6"/>
  <c r="E6625" i="6"/>
  <c r="E3335" i="6"/>
  <c r="E5412" i="6"/>
  <c r="E5529" i="6"/>
  <c r="E8056" i="6"/>
  <c r="E1309" i="6"/>
  <c r="E3336" i="6"/>
  <c r="E356" i="6"/>
  <c r="E7568" i="6"/>
  <c r="E2474" i="6"/>
  <c r="E7311" i="6"/>
  <c r="E3159" i="6"/>
  <c r="E5820" i="6"/>
  <c r="E4675" i="6"/>
  <c r="E7733" i="6"/>
  <c r="E391" i="6"/>
  <c r="E4046" i="6"/>
  <c r="E7806" i="6"/>
  <c r="E7805" i="6"/>
  <c r="E7697" i="6"/>
  <c r="E4996" i="6"/>
  <c r="E1087" i="6"/>
  <c r="E2322" i="6"/>
  <c r="E2620" i="6"/>
  <c r="E4960" i="6"/>
  <c r="E1566" i="6"/>
  <c r="E1344" i="6"/>
  <c r="E4687" i="6"/>
  <c r="E2710" i="6"/>
  <c r="E7472" i="6"/>
  <c r="E4424" i="6"/>
  <c r="E1060" i="6"/>
  <c r="E1202" i="6"/>
  <c r="E5158" i="6"/>
  <c r="E6035" i="6"/>
  <c r="E3274" i="6"/>
  <c r="E5218" i="6"/>
  <c r="E97" i="6"/>
  <c r="E1032" i="6"/>
  <c r="E1611" i="6"/>
  <c r="E4401" i="6"/>
  <c r="E4211" i="6"/>
  <c r="E5634" i="6"/>
  <c r="E3429" i="6"/>
  <c r="E2842" i="6"/>
  <c r="E6918" i="6"/>
  <c r="E3370" i="6"/>
  <c r="E7359" i="6"/>
  <c r="E433" i="6"/>
  <c r="E1692" i="6"/>
  <c r="E7005" i="6"/>
  <c r="E8047" i="6"/>
  <c r="E1424" i="6"/>
  <c r="E457" i="6"/>
  <c r="E4528" i="6"/>
  <c r="E3113" i="6"/>
  <c r="E6884" i="6"/>
  <c r="E2258" i="6"/>
  <c r="E2722" i="6"/>
  <c r="E3131" i="6"/>
  <c r="E201" i="6"/>
  <c r="E5941" i="6"/>
  <c r="E2046" i="6"/>
  <c r="E6366" i="6"/>
  <c r="E7571" i="6"/>
  <c r="E5502" i="6"/>
  <c r="E6108" i="6"/>
  <c r="E7211" i="6"/>
  <c r="E7433" i="6"/>
  <c r="E1048" i="6"/>
  <c r="E3767" i="6"/>
  <c r="E3044" i="6"/>
  <c r="E1323" i="6"/>
  <c r="E3395" i="6"/>
  <c r="E6002" i="6"/>
  <c r="E3045" i="6"/>
  <c r="E7527" i="6"/>
  <c r="E3046" i="6"/>
  <c r="E865" i="6"/>
  <c r="E3047" i="6"/>
  <c r="E5658" i="6"/>
  <c r="E1967" i="6"/>
  <c r="E3048" i="6"/>
  <c r="E5177" i="6"/>
  <c r="E5702" i="6"/>
  <c r="E1738" i="6"/>
  <c r="E1933" i="6"/>
  <c r="E3452" i="6"/>
  <c r="E2649" i="6"/>
  <c r="E6699" i="6"/>
  <c r="E5977" i="6"/>
  <c r="E263" i="6"/>
  <c r="E6590" i="6"/>
  <c r="E4141" i="6"/>
  <c r="E3147" i="6"/>
  <c r="E4711" i="6"/>
  <c r="E7584" i="6"/>
  <c r="E1156" i="6"/>
  <c r="E66" i="6"/>
  <c r="E7493" i="6"/>
  <c r="E6317" i="6"/>
  <c r="E1157" i="6"/>
  <c r="E5495" i="6"/>
  <c r="E7671" i="6"/>
  <c r="E3938" i="6"/>
  <c r="E7627" i="6"/>
  <c r="E7442" i="6"/>
  <c r="E923" i="6"/>
  <c r="E1324" i="6"/>
  <c r="E8119" i="6"/>
  <c r="E5759" i="6"/>
  <c r="E6183" i="6"/>
  <c r="E7096" i="6"/>
  <c r="E3174" i="6"/>
  <c r="E2814" i="6"/>
  <c r="E7097" i="6"/>
  <c r="E4268" i="6"/>
  <c r="E5538" i="6"/>
  <c r="E5113" i="6"/>
  <c r="E6086" i="6"/>
  <c r="E6608" i="6"/>
  <c r="E3523" i="6"/>
  <c r="E7354" i="6"/>
  <c r="E6919" i="6"/>
  <c r="E5490" i="6"/>
  <c r="E1481" i="6"/>
  <c r="E877" i="6"/>
  <c r="E1868" i="6"/>
  <c r="E3318" i="6"/>
  <c r="E2487" i="6"/>
  <c r="E227" i="6"/>
  <c r="E1418" i="6"/>
  <c r="E409" i="6"/>
  <c r="E8031" i="6"/>
  <c r="E6365" i="6"/>
  <c r="E3361" i="6"/>
  <c r="E7335" i="6"/>
  <c r="E3547" i="6"/>
  <c r="E6912" i="6"/>
  <c r="E2584" i="6"/>
  <c r="E6368" i="6"/>
  <c r="E4573" i="6"/>
  <c r="E2896" i="6"/>
  <c r="E74" i="6"/>
  <c r="E6543" i="6"/>
  <c r="E5354" i="6"/>
  <c r="E131" i="6"/>
  <c r="E1495" i="6"/>
  <c r="E2191" i="6"/>
  <c r="E6490" i="6"/>
  <c r="E2682" i="6"/>
  <c r="E5397" i="6"/>
  <c r="E3832" i="6"/>
  <c r="E2434" i="6"/>
  <c r="E3756" i="6"/>
  <c r="E4303" i="6"/>
  <c r="E4962" i="6"/>
  <c r="E3664" i="6"/>
  <c r="E369" i="6"/>
  <c r="E7682" i="6"/>
  <c r="E1062" i="6"/>
  <c r="E7534" i="6"/>
  <c r="E7798" i="6"/>
  <c r="E5527" i="6"/>
  <c r="E7706" i="6"/>
  <c r="E3752" i="6"/>
  <c r="E4548" i="6"/>
  <c r="E6252" i="6"/>
  <c r="E6305" i="6"/>
  <c r="E7207" i="6"/>
  <c r="E2072" i="6"/>
  <c r="E3985" i="6"/>
  <c r="E1627" i="6"/>
  <c r="E368" i="6"/>
  <c r="E4234" i="6"/>
  <c r="E7481" i="6"/>
  <c r="E7118" i="6"/>
  <c r="E5277" i="6"/>
  <c r="E4817" i="6"/>
  <c r="E2743" i="6"/>
  <c r="E4844" i="6"/>
  <c r="E5932" i="6"/>
  <c r="E4255" i="6"/>
  <c r="E7306" i="6"/>
  <c r="E6898" i="6"/>
  <c r="E6026" i="6"/>
  <c r="E2574" i="6"/>
  <c r="E5798" i="6"/>
  <c r="E596" i="6"/>
  <c r="E1574" i="6"/>
  <c r="E6375" i="6"/>
  <c r="E3168" i="6"/>
  <c r="E6618" i="6"/>
  <c r="E7837" i="6"/>
  <c r="E5918" i="6"/>
  <c r="E1004" i="6"/>
  <c r="E4205" i="6"/>
  <c r="E7041" i="6"/>
  <c r="E5711" i="6"/>
  <c r="E1352" i="6"/>
  <c r="E5195" i="6"/>
  <c r="E801" i="6"/>
  <c r="E380" i="6"/>
  <c r="E845" i="6"/>
  <c r="E808" i="6"/>
  <c r="E5771" i="6"/>
  <c r="E6098" i="6"/>
  <c r="E2756" i="6"/>
  <c r="E3733" i="6"/>
  <c r="E731" i="6"/>
  <c r="E671" i="6"/>
  <c r="E775" i="6"/>
  <c r="E708" i="6"/>
  <c r="E6214" i="6"/>
  <c r="E2023" i="6"/>
  <c r="E591" i="6"/>
  <c r="E7589" i="6"/>
  <c r="E5297" i="6"/>
  <c r="E5956" i="6"/>
  <c r="E5053" i="6"/>
  <c r="E6292" i="6"/>
  <c r="E2723" i="6"/>
  <c r="E4872" i="6"/>
  <c r="E3412" i="6"/>
  <c r="E4278" i="6"/>
  <c r="E4726" i="6"/>
  <c r="E6888" i="6"/>
  <c r="E7498" i="6"/>
  <c r="E1271" i="6"/>
  <c r="E7620" i="6"/>
  <c r="E1861" i="6"/>
  <c r="E5801" i="6"/>
  <c r="E7492" i="6"/>
  <c r="E4139" i="6"/>
  <c r="E5804" i="6"/>
  <c r="E3424" i="6"/>
  <c r="E4972" i="6"/>
  <c r="E20" i="6"/>
  <c r="E399" i="6"/>
  <c r="E4712" i="6"/>
  <c r="E403" i="6"/>
  <c r="E1265" i="6"/>
  <c r="E773" i="6"/>
  <c r="E5931" i="6"/>
  <c r="E4044" i="6"/>
  <c r="E5720" i="6"/>
  <c r="E7750" i="6"/>
  <c r="E1275" i="6"/>
  <c r="E5301" i="6"/>
  <c r="E6157" i="6"/>
  <c r="E5210" i="6"/>
  <c r="E5600" i="6"/>
  <c r="E2017" i="6"/>
  <c r="E6565" i="6"/>
  <c r="E3094" i="6"/>
  <c r="E5123" i="6"/>
  <c r="E2171" i="6"/>
  <c r="E4661" i="6"/>
  <c r="E6141" i="6"/>
  <c r="E4926" i="6"/>
  <c r="E4927" i="6"/>
  <c r="E5800" i="6"/>
  <c r="E3674" i="6"/>
  <c r="E579" i="6"/>
  <c r="E7779" i="6"/>
  <c r="E7445" i="6"/>
  <c r="E6268" i="6"/>
  <c r="E7496" i="6"/>
  <c r="E1751" i="6"/>
  <c r="E5139" i="6"/>
  <c r="E2823" i="6"/>
  <c r="E4019" i="6"/>
  <c r="E4020" i="6"/>
  <c r="E1807" i="6"/>
  <c r="E1656" i="6"/>
  <c r="E4021" i="6"/>
  <c r="E4022" i="6"/>
  <c r="E6845" i="6"/>
  <c r="E6385" i="6"/>
  <c r="E3840" i="6"/>
  <c r="E7503" i="6"/>
  <c r="E7941" i="6"/>
  <c r="E6367" i="6"/>
  <c r="E7537" i="6"/>
  <c r="E2924" i="6"/>
  <c r="E1256" i="6"/>
  <c r="E321" i="6"/>
  <c r="E7289" i="6"/>
  <c r="E8057" i="6"/>
  <c r="E2029" i="6"/>
  <c r="E3534" i="6"/>
  <c r="E8058" i="6"/>
  <c r="E6048" i="6"/>
  <c r="E5612" i="6"/>
  <c r="E8059" i="6"/>
  <c r="E1018" i="6"/>
  <c r="E6158" i="6"/>
  <c r="E3337" i="6"/>
  <c r="E3363" i="6"/>
  <c r="E5462" i="6"/>
  <c r="E6029" i="6"/>
  <c r="E7406" i="6"/>
  <c r="E7332" i="6"/>
  <c r="E5463" i="6"/>
  <c r="E7833" i="6"/>
  <c r="E5464" i="6"/>
  <c r="E6857" i="6"/>
  <c r="E7649" i="6"/>
  <c r="E5465" i="6"/>
  <c r="E5466" i="6"/>
  <c r="E5248" i="6"/>
  <c r="E1857" i="6"/>
  <c r="E4249" i="6"/>
  <c r="E231" i="6"/>
  <c r="E1941" i="6"/>
  <c r="E5581" i="6"/>
  <c r="E5339" i="6"/>
  <c r="E1549" i="6"/>
  <c r="E2586" i="6"/>
  <c r="E1222" i="6"/>
  <c r="E7897" i="6"/>
  <c r="E4192" i="6"/>
  <c r="E7301" i="6"/>
  <c r="E3301" i="6"/>
  <c r="E7577" i="6"/>
  <c r="E1875" i="6"/>
  <c r="E3671" i="6"/>
  <c r="E1490" i="6"/>
  <c r="E6870" i="6"/>
  <c r="E2336" i="6"/>
  <c r="E444" i="6"/>
  <c r="E5427" i="6"/>
  <c r="E24" i="6"/>
  <c r="E3428" i="6"/>
  <c r="E4173" i="6"/>
  <c r="E1203" i="6"/>
  <c r="E79" i="6"/>
  <c r="E5691" i="6"/>
  <c r="E5332" i="6"/>
  <c r="E1227" i="6"/>
  <c r="E3586" i="6"/>
  <c r="E2864" i="6"/>
  <c r="E7540" i="6"/>
  <c r="E2581" i="6"/>
  <c r="E4629" i="6"/>
  <c r="E6763" i="6"/>
  <c r="E5421" i="6"/>
  <c r="E3233" i="6"/>
  <c r="E6967" i="6"/>
  <c r="E6652" i="6"/>
  <c r="E5149" i="6"/>
  <c r="E6524" i="6"/>
  <c r="E4921" i="6"/>
  <c r="E4560" i="6"/>
  <c r="E2027" i="6"/>
  <c r="E6187" i="6"/>
  <c r="E3271" i="6"/>
  <c r="E4290" i="6"/>
  <c r="E2720" i="6"/>
  <c r="E2862" i="6"/>
  <c r="E1550" i="6"/>
  <c r="E3088" i="6"/>
  <c r="E1099" i="6"/>
  <c r="E5667" i="6"/>
  <c r="E2109" i="6"/>
  <c r="E941" i="6"/>
  <c r="E4913" i="6"/>
  <c r="E3202" i="6"/>
  <c r="E6465" i="6"/>
  <c r="E357" i="6"/>
  <c r="E2697" i="6"/>
  <c r="E2184" i="6"/>
  <c r="E1166" i="6"/>
  <c r="E4397" i="6"/>
  <c r="E3111" i="6"/>
  <c r="E985" i="6"/>
  <c r="E6011" i="6"/>
  <c r="E247" i="6"/>
  <c r="E3049" i="6"/>
  <c r="E3050" i="6"/>
  <c r="E33" i="6"/>
  <c r="E3051" i="6"/>
  <c r="E3052" i="6"/>
  <c r="E6585" i="6"/>
  <c r="E5572" i="6"/>
  <c r="E7800" i="6"/>
  <c r="E2607" i="6"/>
  <c r="E1085" i="6"/>
  <c r="E4761" i="6"/>
  <c r="E1347" i="6"/>
  <c r="E4285" i="6"/>
  <c r="E7327" i="6"/>
  <c r="E86" i="6"/>
  <c r="E8134" i="6"/>
  <c r="E7519" i="6"/>
  <c r="E5706" i="6"/>
  <c r="E6270" i="6"/>
  <c r="E454" i="6"/>
  <c r="E6298" i="6"/>
  <c r="E4541" i="6"/>
  <c r="E301" i="6"/>
  <c r="E7370" i="6"/>
  <c r="E7356" i="6"/>
  <c r="E8143" i="6"/>
  <c r="E6334" i="6"/>
  <c r="E2170" i="6"/>
  <c r="E2061" i="6"/>
  <c r="E7726" i="6"/>
  <c r="E7647" i="6"/>
  <c r="E4052" i="6"/>
  <c r="E5467" i="6"/>
  <c r="E2062" i="6"/>
  <c r="E1845" i="6"/>
  <c r="E4288" i="6"/>
  <c r="E5665" i="6"/>
  <c r="E437" i="6"/>
  <c r="E2091" i="6"/>
  <c r="E7271" i="6"/>
  <c r="E2928" i="6"/>
  <c r="E2376" i="6"/>
  <c r="E4980" i="6"/>
  <c r="E4233" i="6"/>
  <c r="E1484" i="6"/>
  <c r="E6987" i="6"/>
  <c r="E7754" i="6"/>
  <c r="E3169" i="6"/>
  <c r="E7042" i="6"/>
  <c r="E3761" i="6"/>
  <c r="E8023" i="6"/>
  <c r="E3785" i="6"/>
  <c r="E2270" i="6"/>
  <c r="E6192" i="6"/>
  <c r="E4574" i="6"/>
  <c r="E2418" i="6"/>
  <c r="E4850" i="6"/>
  <c r="E8006" i="6"/>
  <c r="E6948" i="6"/>
  <c r="E6425" i="6"/>
  <c r="E6791" i="6"/>
  <c r="E3861" i="6"/>
  <c r="E5685" i="6"/>
  <c r="E6547" i="6"/>
  <c r="E6266" i="6"/>
  <c r="E6627" i="6"/>
  <c r="E3549" i="6"/>
  <c r="E5637" i="6"/>
  <c r="E3546" i="6"/>
  <c r="E7391" i="6"/>
  <c r="E5885" i="6"/>
  <c r="E31" i="6"/>
  <c r="E1563" i="6"/>
  <c r="E1059" i="6"/>
  <c r="E7040" i="6"/>
  <c r="E7244" i="6"/>
  <c r="E3709" i="6"/>
  <c r="E2897" i="6"/>
  <c r="E6667" i="6"/>
  <c r="E907" i="6"/>
  <c r="E7514" i="6"/>
  <c r="E2769" i="6"/>
  <c r="E7814" i="6"/>
  <c r="E1223" i="6"/>
  <c r="E3311" i="6"/>
  <c r="E462" i="6"/>
  <c r="E1230" i="6"/>
  <c r="E2323" i="6"/>
  <c r="E1491" i="6"/>
  <c r="E1564" i="6"/>
  <c r="E5274" i="6"/>
  <c r="E4429" i="6"/>
  <c r="E6224" i="6"/>
  <c r="E5751" i="6"/>
  <c r="E2324" i="6"/>
  <c r="E2940" i="6"/>
  <c r="E1204" i="6"/>
  <c r="E5156" i="6"/>
  <c r="E4970" i="6"/>
  <c r="E2421" i="6"/>
  <c r="E5972" i="6"/>
  <c r="E1205" i="6"/>
  <c r="E5978" i="6"/>
  <c r="E3398" i="6"/>
  <c r="E1827" i="6"/>
  <c r="E2047" i="6"/>
  <c r="E98" i="6"/>
  <c r="E4455" i="6"/>
  <c r="E994" i="6"/>
  <c r="E1296" i="6"/>
  <c r="E7895" i="6"/>
  <c r="E6997" i="6"/>
  <c r="E6271" i="6"/>
  <c r="E4267" i="6"/>
  <c r="E6801" i="6"/>
  <c r="E5742" i="6"/>
  <c r="E6147" i="6"/>
  <c r="E270" i="6"/>
  <c r="E7065" i="6"/>
  <c r="E7066" i="6"/>
  <c r="E6577" i="6"/>
  <c r="E3259" i="6"/>
  <c r="E7067" i="6"/>
  <c r="E6634" i="6"/>
  <c r="E4306" i="6"/>
  <c r="E3560" i="6"/>
  <c r="E2159" i="6"/>
  <c r="E3254" i="6"/>
  <c r="E5235" i="6"/>
  <c r="E3101" i="6"/>
  <c r="E3162" i="6"/>
  <c r="E2914" i="6"/>
  <c r="E1917" i="6"/>
  <c r="E1685" i="6"/>
  <c r="E3298" i="6"/>
  <c r="E5431" i="6"/>
  <c r="E7343" i="6"/>
  <c r="E6449" i="6"/>
  <c r="E1293" i="6"/>
  <c r="E1109" i="6"/>
  <c r="E3323" i="6"/>
  <c r="E3940" i="6"/>
  <c r="E4796" i="6"/>
  <c r="E2614" i="6"/>
  <c r="E5554" i="6"/>
  <c r="E7799" i="6"/>
  <c r="E1090" i="6"/>
  <c r="E6975" i="6"/>
  <c r="E1910" i="6"/>
  <c r="E3053" i="6"/>
  <c r="E1028" i="6"/>
  <c r="E2600" i="6"/>
  <c r="E3054" i="6"/>
  <c r="E3055" i="6"/>
  <c r="E7331" i="6"/>
  <c r="E3871" i="6"/>
  <c r="E3056" i="6"/>
  <c r="E3057" i="6"/>
  <c r="E3058" i="6"/>
  <c r="E3059" i="6"/>
  <c r="E1243" i="6"/>
  <c r="E1447" i="6"/>
  <c r="E6609" i="6"/>
  <c r="E3330" i="6"/>
  <c r="E7475" i="6"/>
  <c r="E1555" i="6"/>
  <c r="E2623" i="6"/>
  <c r="E1158" i="6"/>
  <c r="E1698" i="6"/>
  <c r="E989" i="6"/>
  <c r="E7986" i="6"/>
  <c r="E5616" i="6"/>
  <c r="E4935" i="6"/>
  <c r="E7203" i="6"/>
  <c r="E4559" i="6"/>
  <c r="E2174" i="6"/>
  <c r="E1824" i="6"/>
  <c r="E4583" i="6"/>
  <c r="E186" i="6"/>
  <c r="E7824" i="6"/>
  <c r="E7225" i="6"/>
  <c r="E4830" i="6"/>
  <c r="E3699" i="6"/>
  <c r="E514" i="6"/>
  <c r="E6251" i="6"/>
  <c r="E5874" i="6"/>
  <c r="E302" i="6"/>
  <c r="E2972" i="6"/>
  <c r="E5761" i="6"/>
  <c r="E2486" i="6"/>
  <c r="E2846" i="6"/>
  <c r="E3509" i="6"/>
  <c r="E3831" i="6"/>
  <c r="E2931" i="6"/>
  <c r="E3682" i="6"/>
  <c r="E5577" i="6"/>
  <c r="E4395" i="6"/>
  <c r="E4410" i="6"/>
  <c r="E7753" i="6"/>
  <c r="E6671" i="6"/>
  <c r="E1619" i="6"/>
  <c r="E1043" i="6"/>
  <c r="E4042" i="6"/>
  <c r="E1902" i="6"/>
  <c r="E2074" i="6"/>
  <c r="E7757" i="6"/>
  <c r="E8118" i="6"/>
  <c r="E3507" i="6"/>
  <c r="E313" i="6"/>
  <c r="E7603" i="6"/>
  <c r="E3291" i="6"/>
  <c r="E1923" i="6"/>
  <c r="E5132" i="6"/>
  <c r="E2103" i="6"/>
  <c r="E2439" i="6"/>
  <c r="E3608" i="6"/>
  <c r="E3665" i="6"/>
  <c r="E6752" i="6"/>
  <c r="E7351" i="6"/>
  <c r="E3313" i="6"/>
  <c r="E3852" i="6"/>
  <c r="E3095" i="6"/>
  <c r="E4450" i="6"/>
  <c r="E2857" i="6"/>
  <c r="E5592" i="6"/>
  <c r="E6239" i="6"/>
  <c r="E3369" i="6"/>
  <c r="E6821" i="6"/>
  <c r="E6973" i="6"/>
  <c r="E2668" i="6"/>
  <c r="E6766" i="6"/>
  <c r="E5249" i="6"/>
  <c r="E6642" i="6"/>
  <c r="E3922" i="6"/>
  <c r="E953" i="6"/>
  <c r="E1863" i="6"/>
  <c r="E7831" i="6"/>
  <c r="E3365" i="6"/>
  <c r="E5365" i="6"/>
  <c r="E4260" i="6"/>
  <c r="E6600" i="6"/>
  <c r="E1464" i="6"/>
  <c r="E4482" i="6"/>
  <c r="E3658" i="6"/>
  <c r="E5309" i="6"/>
  <c r="E7279" i="6"/>
  <c r="E5310" i="6"/>
  <c r="E1808" i="6"/>
  <c r="E1601" i="6"/>
  <c r="E218" i="6"/>
  <c r="E1809" i="6"/>
  <c r="E6386" i="6"/>
  <c r="E6101" i="6"/>
  <c r="E2625" i="6"/>
  <c r="E7430" i="6"/>
  <c r="E4023" i="6"/>
  <c r="E2136" i="6"/>
  <c r="E861" i="6"/>
  <c r="E109" i="6"/>
  <c r="E5423" i="6"/>
  <c r="E1075" i="6"/>
  <c r="E2137" i="6"/>
  <c r="E6971" i="6"/>
  <c r="E2818" i="6"/>
  <c r="E3543" i="6"/>
  <c r="E4413" i="6"/>
  <c r="E6400" i="6"/>
  <c r="E2377" i="6"/>
  <c r="E6153" i="6"/>
  <c r="E3906" i="6"/>
  <c r="E4086" i="6"/>
  <c r="E1734" i="6"/>
  <c r="E2965" i="6"/>
  <c r="E1280" i="6"/>
  <c r="E6977" i="6"/>
  <c r="E4852" i="6"/>
  <c r="E3480" i="6"/>
  <c r="E2177" i="6"/>
  <c r="E5131" i="6"/>
  <c r="E4405" i="6"/>
  <c r="E148" i="6"/>
  <c r="E4186" i="6"/>
  <c r="E4364" i="6"/>
  <c r="E4203" i="6"/>
  <c r="E4136" i="6"/>
  <c r="E5497" i="6"/>
  <c r="E7186" i="6"/>
  <c r="E5879" i="6"/>
  <c r="E4365" i="6"/>
  <c r="E1412" i="6"/>
  <c r="E52" i="6"/>
  <c r="E1595" i="6"/>
  <c r="E6341" i="6"/>
  <c r="E1922" i="6"/>
  <c r="E68" i="6"/>
  <c r="E6221" i="6"/>
  <c r="E4607" i="6"/>
  <c r="E6913" i="6"/>
  <c r="E7899" i="6"/>
  <c r="E7242" i="6"/>
  <c r="E7144" i="6"/>
  <c r="E1453" i="6"/>
  <c r="E3715" i="6"/>
  <c r="E5774" i="6"/>
  <c r="E7961" i="6"/>
  <c r="E211" i="6"/>
  <c r="E4085" i="6"/>
  <c r="E6359" i="6"/>
  <c r="E6538" i="6"/>
  <c r="E696" i="6"/>
  <c r="E697" i="6"/>
  <c r="E807" i="6"/>
  <c r="E758" i="6"/>
  <c r="E5200" i="6"/>
  <c r="E732" i="6"/>
  <c r="E715" i="6"/>
  <c r="E5802" i="6"/>
  <c r="E6626" i="6"/>
  <c r="E709" i="6"/>
  <c r="E768" i="6"/>
  <c r="E2063" i="6"/>
  <c r="E1623" i="6"/>
  <c r="E4088" i="6"/>
  <c r="E1832" i="6"/>
  <c r="E6876" i="6"/>
  <c r="E1829" i="6"/>
  <c r="E6731" i="6"/>
  <c r="E8018" i="6"/>
  <c r="E7528" i="6"/>
  <c r="E6563" i="6"/>
  <c r="E7695" i="6"/>
  <c r="E647" i="6"/>
  <c r="E3884" i="6"/>
  <c r="E4634" i="6"/>
  <c r="E3982" i="6"/>
  <c r="E5953" i="6"/>
  <c r="E6081" i="6"/>
  <c r="E6703" i="6"/>
  <c r="E6503" i="6"/>
  <c r="E6773" i="6"/>
  <c r="E6984" i="6"/>
  <c r="E5054" i="6"/>
  <c r="E3774" i="6"/>
  <c r="E3967" i="6"/>
  <c r="E106" i="6"/>
  <c r="E2825" i="6"/>
  <c r="E5055" i="6"/>
  <c r="E531" i="6"/>
  <c r="E5056" i="6"/>
  <c r="E6082" i="6"/>
  <c r="E7956" i="6"/>
  <c r="E5755" i="6"/>
  <c r="E5767" i="6"/>
  <c r="E6875" i="6"/>
  <c r="E3541" i="6"/>
  <c r="E4319" i="6"/>
  <c r="E5091" i="6"/>
  <c r="E8039" i="6"/>
  <c r="E449" i="6"/>
  <c r="E5335" i="6"/>
  <c r="E2861" i="6"/>
  <c r="E770" i="6"/>
  <c r="E4279" i="6"/>
  <c r="E7399" i="6"/>
  <c r="E4591" i="6"/>
  <c r="E1673" i="6"/>
  <c r="E1515" i="6"/>
  <c r="E3542" i="6"/>
  <c r="E2001" i="6"/>
  <c r="E5437" i="6"/>
  <c r="E3589" i="6"/>
  <c r="E1430" i="6"/>
  <c r="E4755" i="6"/>
  <c r="E7362" i="6"/>
  <c r="E5973" i="6"/>
  <c r="E7026" i="6"/>
  <c r="E5769" i="6"/>
  <c r="E4430" i="6"/>
  <c r="E4084" i="6"/>
  <c r="E243" i="6"/>
  <c r="E3163" i="6"/>
  <c r="E2890" i="6"/>
  <c r="E1299" i="6"/>
  <c r="E483" i="6"/>
  <c r="E5651" i="6"/>
  <c r="E197" i="6"/>
  <c r="E3786" i="6"/>
  <c r="E124" i="6"/>
  <c r="E4055" i="6"/>
  <c r="E6882" i="6"/>
  <c r="E5844" i="6"/>
  <c r="E6586" i="6"/>
  <c r="E7901" i="6"/>
  <c r="E1530" i="6"/>
  <c r="E3438" i="6"/>
  <c r="E2364" i="6"/>
  <c r="E3635" i="6"/>
  <c r="E7709" i="6"/>
  <c r="E582" i="6"/>
  <c r="E3757" i="6"/>
  <c r="E4092" i="6"/>
  <c r="E1438" i="6"/>
  <c r="E1439" i="6"/>
  <c r="E4697" i="6"/>
  <c r="E2686" i="6"/>
  <c r="E3708" i="6"/>
  <c r="E2717" i="6"/>
  <c r="E6704" i="6"/>
  <c r="E7114" i="6"/>
  <c r="E460" i="6"/>
  <c r="E6726" i="6"/>
  <c r="E5057" i="6"/>
  <c r="E5058" i="6"/>
  <c r="E2378" i="6"/>
  <c r="E5150" i="6"/>
  <c r="E3828" i="6"/>
  <c r="E3470" i="6"/>
  <c r="E3473" i="6"/>
  <c r="E5894" i="6"/>
  <c r="E1838" i="6"/>
  <c r="E4561" i="6"/>
  <c r="E4193" i="6"/>
  <c r="E6603" i="6"/>
  <c r="E5219" i="6"/>
  <c r="E5595" i="6"/>
  <c r="E7951" i="6"/>
  <c r="E152" i="6"/>
  <c r="E2138" i="6"/>
  <c r="E7867" i="6"/>
  <c r="E2543" i="6"/>
  <c r="E8114" i="6"/>
  <c r="E6118" i="6"/>
  <c r="E8060" i="6"/>
  <c r="E393" i="6"/>
  <c r="E150" i="6"/>
  <c r="E6768" i="6"/>
  <c r="E1674" i="6"/>
  <c r="E1873" i="6"/>
  <c r="E4946" i="6"/>
  <c r="E3343" i="6"/>
  <c r="E8090" i="6"/>
  <c r="E2064" i="6"/>
  <c r="E4054" i="6"/>
  <c r="E5468" i="6"/>
  <c r="E1332" i="6"/>
  <c r="E6682" i="6"/>
  <c r="E2729" i="6"/>
  <c r="E7180" i="6"/>
  <c r="E1270" i="6"/>
  <c r="E5101" i="6"/>
  <c r="E5576" i="6"/>
  <c r="E4828" i="6"/>
  <c r="E7282" i="6"/>
  <c r="E8046" i="6"/>
  <c r="E2966" i="6"/>
  <c r="E2447" i="6"/>
  <c r="E4683" i="6"/>
  <c r="E3215" i="6"/>
  <c r="E2757" i="6"/>
  <c r="E3485" i="6"/>
  <c r="E5838" i="6"/>
  <c r="E4704" i="6"/>
  <c r="E4095" i="6"/>
  <c r="E137" i="6"/>
  <c r="E5819" i="6"/>
  <c r="E4366" i="6"/>
  <c r="E280" i="6"/>
  <c r="E4701" i="6"/>
  <c r="E7857" i="6"/>
  <c r="E2644" i="6"/>
  <c r="E3943" i="6"/>
  <c r="E7218" i="6"/>
  <c r="E412" i="6"/>
  <c r="E6795" i="6"/>
  <c r="E608" i="6"/>
  <c r="E7259" i="6"/>
  <c r="E4655" i="6"/>
  <c r="E3854" i="6"/>
  <c r="E5926" i="6"/>
  <c r="E212" i="6"/>
  <c r="E4291" i="6"/>
  <c r="E617" i="6"/>
  <c r="E2739" i="6"/>
  <c r="E5353" i="6"/>
  <c r="E5677" i="6"/>
  <c r="E5919" i="6"/>
  <c r="E829" i="6"/>
  <c r="E5196" i="6"/>
  <c r="E838" i="6"/>
  <c r="E848" i="6"/>
  <c r="E684" i="6"/>
  <c r="E779" i="6"/>
  <c r="E6401" i="6"/>
  <c r="E274" i="6"/>
  <c r="E4676" i="6"/>
  <c r="E1130" i="6"/>
  <c r="E4677" i="6"/>
  <c r="E4441" i="6"/>
  <c r="E1366" i="6"/>
  <c r="E2120" i="6"/>
  <c r="E908" i="6"/>
  <c r="E7102" i="6"/>
  <c r="E8168" i="6"/>
  <c r="E3925" i="6"/>
  <c r="E1687" i="6"/>
  <c r="E5834" i="6"/>
  <c r="E1206" i="6"/>
  <c r="E2621" i="6"/>
  <c r="E2325" i="6"/>
  <c r="E4988" i="6"/>
  <c r="E1207" i="6"/>
  <c r="E5644" i="6"/>
  <c r="E6580" i="6"/>
  <c r="E7128" i="6"/>
  <c r="E171" i="6"/>
  <c r="E516" i="6"/>
  <c r="E7886" i="6"/>
  <c r="E2340" i="6"/>
  <c r="E4875" i="6"/>
  <c r="E7981" i="6"/>
  <c r="E5346" i="6"/>
  <c r="E3197" i="6"/>
  <c r="E2551" i="6"/>
  <c r="E7017" i="6"/>
  <c r="E5190" i="6"/>
  <c r="E3890" i="6"/>
  <c r="E7299" i="6"/>
  <c r="E7490" i="6"/>
  <c r="E4919" i="6"/>
  <c r="E3260" i="6"/>
  <c r="E5536" i="6"/>
  <c r="E7532" i="6"/>
  <c r="E472" i="6"/>
  <c r="E4293" i="6"/>
  <c r="E7609" i="6"/>
  <c r="E1316" i="6"/>
  <c r="E5159" i="6"/>
  <c r="E3261" i="6"/>
  <c r="E310" i="6"/>
  <c r="E7068" i="6"/>
  <c r="E6718" i="6"/>
  <c r="E3515" i="6"/>
  <c r="E881" i="6"/>
  <c r="E3502" i="6"/>
  <c r="E1159" i="6"/>
  <c r="E4337" i="6"/>
  <c r="E3660" i="6"/>
  <c r="E7575" i="6"/>
  <c r="E3388" i="6"/>
  <c r="E993" i="6"/>
  <c r="E5513" i="6"/>
  <c r="E7998" i="6"/>
  <c r="E5822" i="6"/>
  <c r="E5655" i="6"/>
  <c r="E6277" i="6"/>
  <c r="E6589" i="6"/>
  <c r="E5929" i="6"/>
  <c r="E256" i="6"/>
  <c r="E2758" i="6"/>
  <c r="E2505" i="6"/>
  <c r="E6713" i="6"/>
  <c r="E999" i="6"/>
  <c r="E149" i="6"/>
  <c r="E5260" i="6"/>
  <c r="E2767" i="6"/>
  <c r="E5469" i="6"/>
  <c r="E4551" i="6"/>
  <c r="E2065" i="6"/>
  <c r="E2066" i="6"/>
  <c r="E7676" i="6"/>
  <c r="E4381" i="6"/>
  <c r="E4198" i="6"/>
  <c r="E2237" i="6"/>
  <c r="E5114" i="6"/>
  <c r="E3979" i="6"/>
  <c r="E6361" i="6"/>
  <c r="E4793" i="6"/>
  <c r="E484" i="6"/>
  <c r="E3405" i="6"/>
  <c r="E3950" i="6"/>
  <c r="E509" i="6"/>
  <c r="E7495" i="6"/>
  <c r="E6527" i="6"/>
  <c r="E4185" i="6"/>
  <c r="E7557" i="6"/>
  <c r="E986" i="6"/>
  <c r="E198" i="6"/>
  <c r="E1478" i="6"/>
  <c r="E29" i="6"/>
  <c r="E5435" i="6"/>
  <c r="E3060" i="6"/>
  <c r="E3309" i="6"/>
  <c r="E170" i="6"/>
  <c r="E3611" i="6"/>
  <c r="E4048" i="6"/>
  <c r="E4879" i="6"/>
  <c r="E529" i="6"/>
  <c r="E3872" i="6"/>
  <c r="E5305" i="6"/>
  <c r="E6094" i="6"/>
  <c r="E4227" i="6"/>
  <c r="E1320" i="6"/>
  <c r="E4769" i="6"/>
  <c r="E4584" i="6"/>
  <c r="E2878" i="6"/>
  <c r="E9" i="6"/>
  <c r="E10" i="6"/>
  <c r="E2975" i="6"/>
  <c r="E4109" i="6"/>
  <c r="E4110" i="6"/>
  <c r="E4774" i="6"/>
  <c r="E5311" i="6"/>
  <c r="E421" i="6"/>
  <c r="E7092" i="6"/>
  <c r="E7905" i="6"/>
  <c r="E1810" i="6"/>
  <c r="E1811" i="6"/>
  <c r="E4024" i="6"/>
  <c r="E6155" i="6"/>
  <c r="E1118" i="6"/>
  <c r="E2633" i="6"/>
  <c r="E6387" i="6"/>
  <c r="E4418" i="6"/>
  <c r="E7246" i="6"/>
  <c r="E6612" i="6"/>
  <c r="E3218" i="6"/>
  <c r="E1463" i="6"/>
  <c r="E2671" i="6"/>
  <c r="E1972" i="6"/>
  <c r="E2957" i="6"/>
  <c r="E5532" i="6"/>
  <c r="E3189" i="6"/>
  <c r="E4202" i="6"/>
  <c r="E3576" i="6"/>
  <c r="E6040" i="6"/>
  <c r="E2967" i="6"/>
  <c r="E5848" i="6"/>
  <c r="E6665" i="6"/>
  <c r="E7552" i="6"/>
  <c r="E2567" i="6"/>
  <c r="E3988" i="6"/>
  <c r="E6287" i="6"/>
  <c r="E5778" i="6"/>
  <c r="E7019" i="6"/>
  <c r="E5184" i="6"/>
  <c r="E1432" i="6"/>
  <c r="E4367" i="6"/>
  <c r="E2489" i="6"/>
  <c r="E7859" i="6"/>
  <c r="E4368" i="6"/>
  <c r="E4369" i="6"/>
  <c r="E3836" i="6"/>
  <c r="E7524" i="6"/>
  <c r="E84" i="6"/>
  <c r="E5483" i="6"/>
  <c r="E2197" i="6"/>
  <c r="E7513" i="6"/>
  <c r="E6041" i="6"/>
  <c r="E2936" i="6"/>
  <c r="E4524" i="6"/>
  <c r="E1392" i="6"/>
  <c r="E8071" i="6"/>
  <c r="E248" i="6"/>
  <c r="E7759" i="6"/>
  <c r="E4116" i="6"/>
  <c r="E6296" i="6"/>
  <c r="E5920" i="6"/>
  <c r="E1907" i="6"/>
  <c r="E1613" i="6"/>
  <c r="E2196" i="6"/>
  <c r="E2040" i="6"/>
  <c r="E809" i="6"/>
  <c r="E70" i="6"/>
  <c r="E759" i="6"/>
  <c r="E1005" i="6"/>
  <c r="E754" i="6"/>
  <c r="E2410" i="6"/>
  <c r="E6042" i="6"/>
  <c r="E654" i="6"/>
  <c r="E5398" i="6"/>
  <c r="E1835" i="6"/>
  <c r="E4101" i="6"/>
  <c r="E5212" i="6"/>
  <c r="E3132" i="6"/>
  <c r="E492" i="6"/>
  <c r="E1298" i="6"/>
  <c r="E4892" i="6"/>
  <c r="E672" i="6"/>
  <c r="E2947" i="6"/>
  <c r="E1716" i="6"/>
  <c r="E1175" i="6"/>
  <c r="E1373" i="6"/>
  <c r="E5496" i="6"/>
  <c r="E2817" i="6"/>
  <c r="E589" i="6"/>
  <c r="E5712" i="6"/>
  <c r="E1413" i="6"/>
  <c r="E4114" i="6"/>
  <c r="E570" i="6"/>
  <c r="E6885" i="6"/>
  <c r="E2521" i="6"/>
  <c r="E945" i="6"/>
  <c r="E7883" i="6"/>
  <c r="E4811" i="6"/>
  <c r="E3888" i="6"/>
  <c r="E1562" i="6"/>
  <c r="E3710" i="6"/>
  <c r="E213" i="6"/>
  <c r="E6629" i="6"/>
  <c r="E6154" i="6"/>
  <c r="E1952" i="6"/>
  <c r="E1054" i="6"/>
  <c r="E6123" i="6"/>
  <c r="E1700" i="6"/>
  <c r="E498" i="6"/>
  <c r="E7541" i="6"/>
  <c r="E4025" i="6"/>
  <c r="E2139" i="6"/>
  <c r="E6090" i="6"/>
  <c r="E6508" i="6"/>
  <c r="E8061" i="6"/>
  <c r="E4467" i="6"/>
  <c r="E1019" i="6"/>
  <c r="E1020" i="6"/>
  <c r="E7808" i="6"/>
  <c r="E1173" i="6"/>
  <c r="E1021" i="6"/>
  <c r="E4475" i="6"/>
  <c r="E7807" i="6"/>
  <c r="E1649" i="6"/>
  <c r="E6439" i="6"/>
  <c r="E1943" i="6"/>
  <c r="E6160" i="6"/>
  <c r="E294" i="6"/>
  <c r="E7131" i="6"/>
  <c r="E533" i="6"/>
  <c r="E3133" i="6"/>
  <c r="E3134" i="6"/>
  <c r="E1647" i="6"/>
  <c r="E631" i="6"/>
  <c r="E3516" i="6"/>
  <c r="E4305" i="6"/>
  <c r="E6275" i="6"/>
  <c r="E1958" i="6"/>
  <c r="E965" i="6"/>
  <c r="E7685" i="6"/>
  <c r="E7340" i="6"/>
  <c r="E5174" i="6"/>
  <c r="E1001" i="6"/>
  <c r="E3392" i="6"/>
  <c r="E6482" i="6"/>
  <c r="E3325" i="6"/>
  <c r="E3897" i="6"/>
  <c r="E6696" i="6"/>
  <c r="E3061" i="6"/>
  <c r="E75" i="6"/>
  <c r="E6491" i="6"/>
  <c r="E658" i="6"/>
  <c r="E7039" i="6"/>
  <c r="E2253" i="6"/>
  <c r="E16" i="6"/>
  <c r="E5391" i="6"/>
  <c r="E6986" i="6"/>
  <c r="E3062" i="6"/>
  <c r="E3063" i="6"/>
  <c r="E3653" i="6"/>
  <c r="E5905" i="6"/>
  <c r="E3315" i="6"/>
  <c r="E5613" i="6"/>
  <c r="E5099" i="6"/>
  <c r="E7809" i="6"/>
  <c r="E4119" i="6"/>
  <c r="E1289" i="6"/>
  <c r="E3631" i="6"/>
  <c r="E5783" i="6"/>
  <c r="E3648" i="6"/>
  <c r="E5639" i="6"/>
  <c r="E3954" i="6"/>
  <c r="E3220" i="6"/>
  <c r="E6796" i="6"/>
  <c r="E1994" i="6"/>
  <c r="E6412" i="6"/>
  <c r="E1841" i="6"/>
  <c r="E7388" i="6"/>
  <c r="E5745" i="6"/>
  <c r="E4798" i="6"/>
  <c r="E6250" i="6"/>
  <c r="E2602" i="6"/>
  <c r="E7197" i="6"/>
  <c r="E1966" i="6"/>
  <c r="E543" i="6"/>
  <c r="E2590" i="6"/>
  <c r="E5924" i="6"/>
  <c r="E4889" i="6"/>
  <c r="E6431" i="6"/>
  <c r="E5291" i="6"/>
  <c r="E7747" i="6"/>
  <c r="E5203" i="6"/>
  <c r="E293" i="6"/>
  <c r="E5568" i="6"/>
  <c r="E6514" i="6"/>
  <c r="E2483" i="6"/>
  <c r="E1369" i="6"/>
  <c r="E216" i="6"/>
  <c r="E5793" i="6"/>
  <c r="E4989" i="6"/>
  <c r="E6705" i="6"/>
  <c r="E3310" i="6"/>
  <c r="E5864" i="6"/>
  <c r="E6133" i="6"/>
  <c r="E6780" i="6"/>
  <c r="E7480" i="6"/>
  <c r="E278" i="6"/>
  <c r="E3478" i="6"/>
  <c r="E2218" i="6"/>
  <c r="E1315" i="6"/>
  <c r="E7146" i="6"/>
  <c r="E7487" i="6"/>
  <c r="E2831" i="6"/>
  <c r="E6244" i="6"/>
  <c r="E4134" i="6"/>
  <c r="E1361" i="6"/>
  <c r="E4678" i="6"/>
  <c r="E6659" i="6"/>
  <c r="E898" i="6"/>
  <c r="E942" i="6"/>
  <c r="E5553" i="6"/>
  <c r="E7316" i="6"/>
  <c r="E4767" i="6"/>
  <c r="E2326" i="6"/>
  <c r="E1208" i="6"/>
  <c r="E5835" i="6"/>
  <c r="E1457" i="6"/>
  <c r="E5350" i="6"/>
  <c r="E3239" i="6"/>
  <c r="E3240" i="6"/>
  <c r="E3706" i="6"/>
  <c r="E6936" i="6"/>
  <c r="E502" i="6"/>
  <c r="E4981" i="6"/>
  <c r="E6073" i="6"/>
  <c r="E1359" i="6"/>
  <c r="E6003" i="6"/>
  <c r="E5448" i="6"/>
  <c r="E1209" i="6"/>
  <c r="E1904" i="6"/>
  <c r="E5983" i="6"/>
  <c r="E1828" i="6"/>
  <c r="E3439" i="6"/>
  <c r="E2822" i="6"/>
  <c r="E1128" i="6"/>
  <c r="E4698" i="6"/>
  <c r="E1081" i="6"/>
  <c r="E4078" i="6"/>
  <c r="E4768" i="6"/>
  <c r="E2641" i="6"/>
  <c r="E2087" i="6"/>
  <c r="E5657" i="6"/>
  <c r="E4179" i="6"/>
  <c r="E2160" i="6"/>
  <c r="E2370" i="6"/>
  <c r="E7658" i="6"/>
  <c r="E6322" i="6"/>
  <c r="E1342" i="6"/>
  <c r="E3278" i="6"/>
  <c r="E6956" i="6"/>
  <c r="E3312" i="6"/>
  <c r="E2788" i="6"/>
  <c r="E396" i="6"/>
  <c r="E4721" i="6"/>
  <c r="E1570" i="6"/>
  <c r="E3821" i="6"/>
  <c r="E7770" i="6"/>
  <c r="E2457" i="6"/>
  <c r="E4777" i="6"/>
  <c r="E4826" i="6"/>
  <c r="E7771" i="6"/>
  <c r="E2579" i="6"/>
  <c r="E4997" i="6"/>
  <c r="E1559" i="6"/>
  <c r="E7999" i="6"/>
  <c r="E4938" i="6"/>
  <c r="E1284" i="6"/>
  <c r="E3364" i="6"/>
  <c r="E8103" i="6"/>
  <c r="E5178" i="6"/>
  <c r="E4181" i="6"/>
  <c r="E5605" i="6"/>
  <c r="E2084" i="6"/>
  <c r="E2475" i="6"/>
  <c r="E3856" i="6"/>
  <c r="E3858" i="6"/>
  <c r="E3285" i="6"/>
  <c r="E7231" i="6"/>
  <c r="E5349" i="6"/>
  <c r="E5402" i="6"/>
  <c r="E4904" i="6"/>
  <c r="E4775" i="6"/>
  <c r="E4219" i="6"/>
  <c r="E1752" i="6"/>
  <c r="E1753" i="6"/>
  <c r="E7512" i="6"/>
  <c r="E1812" i="6"/>
  <c r="E6658" i="6"/>
  <c r="E1639" i="6"/>
  <c r="E7967" i="6"/>
  <c r="E6194" i="6"/>
  <c r="E7328" i="6"/>
  <c r="E2140" i="6"/>
  <c r="E2141" i="6"/>
  <c r="E4026" i="6"/>
  <c r="E5406" i="6"/>
  <c r="E7309" i="6"/>
  <c r="E3737" i="6"/>
  <c r="E4643" i="6"/>
  <c r="E4479" i="6"/>
  <c r="E4498" i="6"/>
  <c r="E2279" i="6"/>
  <c r="E7698" i="6"/>
  <c r="E1582" i="6"/>
  <c r="E4644" i="6"/>
  <c r="E2630" i="6"/>
  <c r="E8024" i="6"/>
  <c r="E1909" i="6"/>
  <c r="E4803" i="6"/>
  <c r="E1912" i="6"/>
  <c r="E909" i="6"/>
  <c r="E6747" i="6"/>
  <c r="E3154" i="6"/>
  <c r="E2968" i="6"/>
  <c r="E1618" i="6"/>
  <c r="E6335" i="6"/>
  <c r="E1142" i="6"/>
  <c r="E8111" i="6"/>
  <c r="E6279" i="6"/>
  <c r="E2568" i="6"/>
  <c r="E7766" i="6"/>
  <c r="E4221" i="6"/>
  <c r="E7477" i="6"/>
  <c r="E3468" i="6"/>
  <c r="E5779" i="6"/>
  <c r="E4065" i="6"/>
  <c r="E6427" i="6"/>
  <c r="E7572" i="6"/>
  <c r="E7147" i="6"/>
  <c r="E5823" i="6"/>
  <c r="E2491" i="6"/>
  <c r="E5930" i="6"/>
  <c r="E5257" i="6"/>
  <c r="E5270" i="6"/>
  <c r="E6241" i="6"/>
  <c r="E8163" i="6"/>
  <c r="E2725" i="6"/>
  <c r="E7253" i="6"/>
  <c r="E257" i="6"/>
  <c r="E4072" i="6"/>
  <c r="E8017" i="6"/>
  <c r="E7014" i="6"/>
  <c r="E5256" i="6"/>
  <c r="E2646" i="6"/>
  <c r="E4900" i="6"/>
  <c r="E4718" i="6"/>
  <c r="E7168" i="6"/>
  <c r="E6719" i="6"/>
  <c r="E817" i="6"/>
  <c r="E8167" i="6"/>
  <c r="E830" i="6"/>
  <c r="E3644" i="6"/>
  <c r="E2793" i="6"/>
  <c r="E846" i="6"/>
  <c r="E822" i="6"/>
  <c r="E6540" i="6"/>
  <c r="E1244" i="6"/>
  <c r="E6970" i="6"/>
  <c r="E2000" i="6"/>
  <c r="E7928" i="6"/>
  <c r="E2529" i="6"/>
  <c r="E5530" i="6"/>
  <c r="E1603" i="6"/>
  <c r="E6595" i="6"/>
  <c r="E3294" i="6"/>
  <c r="E2979" i="6"/>
  <c r="E3517" i="6"/>
  <c r="E3753" i="6"/>
  <c r="E8079" i="6"/>
  <c r="E2519" i="6"/>
  <c r="E1305" i="6"/>
  <c r="E3486" i="6"/>
  <c r="E8080" i="6"/>
  <c r="E7665" i="6"/>
  <c r="E441" i="6"/>
  <c r="E6282" i="6"/>
  <c r="E5505" i="6"/>
  <c r="E6745" i="6"/>
  <c r="E6415" i="6"/>
  <c r="E1551" i="6"/>
  <c r="E7330" i="6"/>
  <c r="E1387" i="6"/>
  <c r="E3064" i="6"/>
  <c r="E159" i="6"/>
  <c r="E4318" i="6"/>
  <c r="E5990" i="6"/>
  <c r="E6177" i="6"/>
  <c r="E3891" i="6"/>
  <c r="E7250" i="6"/>
  <c r="E5876" i="6"/>
  <c r="E609" i="6"/>
  <c r="E7935" i="6"/>
  <c r="E1597" i="6"/>
  <c r="E4804" i="6"/>
  <c r="E2232" i="6"/>
  <c r="E2760" i="6"/>
  <c r="E1950" i="6"/>
  <c r="E4437" i="6"/>
  <c r="E8136" i="6"/>
  <c r="E4153" i="6"/>
  <c r="E920" i="6"/>
  <c r="E410" i="6"/>
  <c r="E2781" i="6"/>
  <c r="E7596" i="6"/>
  <c r="E1592" i="6"/>
  <c r="E6406" i="6"/>
  <c r="E6174" i="6"/>
  <c r="E3464" i="6"/>
  <c r="E910" i="6"/>
  <c r="E911" i="6"/>
  <c r="E1646" i="6"/>
  <c r="E2634" i="6"/>
  <c r="E1498" i="6"/>
  <c r="E6621" i="6"/>
  <c r="E6091" i="6"/>
  <c r="E4262" i="6"/>
  <c r="E6340" i="6"/>
  <c r="E1492" i="6"/>
  <c r="E2327" i="6"/>
  <c r="E2946" i="6"/>
  <c r="E2039" i="6"/>
  <c r="E1773" i="6"/>
  <c r="E6254" i="6"/>
  <c r="E2328" i="6"/>
  <c r="E6209" i="6"/>
  <c r="E501" i="6"/>
  <c r="E2042" i="6"/>
  <c r="E7825" i="6"/>
  <c r="E1772" i="6"/>
  <c r="E5624" i="6"/>
  <c r="E6819" i="6"/>
  <c r="E7523" i="6"/>
  <c r="E3989" i="6"/>
  <c r="E7365" i="6"/>
  <c r="E7612" i="6"/>
  <c r="E4949" i="6"/>
  <c r="E434" i="6"/>
  <c r="E4633" i="6"/>
  <c r="E1040" i="6"/>
  <c r="E6777" i="6"/>
  <c r="E8169" i="6"/>
  <c r="E2389" i="6"/>
  <c r="E7069" i="6"/>
  <c r="E2090" i="6"/>
  <c r="E6828" i="6"/>
  <c r="E4215" i="6"/>
  <c r="E7342" i="6"/>
  <c r="E4869" i="6"/>
  <c r="E1091" i="6"/>
  <c r="E4565" i="6"/>
  <c r="E76" i="6"/>
  <c r="E3637" i="6"/>
  <c r="E2356" i="6"/>
  <c r="E2520" i="6"/>
  <c r="E4566" i="6"/>
  <c r="E604" i="6"/>
  <c r="E2054" i="6"/>
  <c r="E4838" i="6"/>
  <c r="E7522" i="6"/>
  <c r="E5710" i="6"/>
  <c r="E6804" i="6"/>
  <c r="E77" i="6"/>
  <c r="E3805" i="6"/>
  <c r="E4161" i="6"/>
  <c r="E6257" i="6"/>
  <c r="E7449" i="6"/>
  <c r="E5059" i="6"/>
  <c r="E1938" i="6"/>
  <c r="E4130" i="6"/>
  <c r="E5060" i="6"/>
  <c r="E6939" i="6"/>
  <c r="E5061" i="6"/>
  <c r="E2899" i="6"/>
  <c r="E6694" i="6"/>
  <c r="E5062" i="6"/>
  <c r="E5232" i="6"/>
  <c r="E5063" i="6"/>
  <c r="E3618" i="6"/>
  <c r="E7189" i="6"/>
  <c r="E4954" i="6"/>
  <c r="E5319" i="6"/>
  <c r="E7247" i="6"/>
  <c r="E3814" i="6"/>
  <c r="E7877" i="6"/>
  <c r="E7089" i="6"/>
  <c r="E7684" i="6"/>
  <c r="E1274" i="6"/>
  <c r="E3229" i="6"/>
  <c r="E5935" i="6"/>
  <c r="E6732" i="6"/>
  <c r="E64" i="6"/>
  <c r="E1336" i="6"/>
  <c r="E990" i="6"/>
  <c r="E3228" i="6"/>
  <c r="E7830" i="6"/>
  <c r="E3924" i="6"/>
  <c r="E2863" i="6"/>
  <c r="E6778" i="6"/>
  <c r="E7420" i="6"/>
  <c r="E6045" i="6"/>
  <c r="E245" i="6"/>
  <c r="E2557" i="6"/>
  <c r="E889" i="6"/>
  <c r="E6871" i="6"/>
  <c r="E4254" i="6"/>
  <c r="E3886" i="6"/>
  <c r="E5796" i="6"/>
  <c r="E4307" i="6"/>
  <c r="E2450" i="6"/>
  <c r="E2067" i="6"/>
  <c r="E5470" i="6"/>
  <c r="E4660" i="6"/>
  <c r="E7471" i="6"/>
  <c r="E2901" i="6"/>
  <c r="E5824" i="6"/>
  <c r="E3362" i="6"/>
  <c r="E2653" i="6"/>
  <c r="E7645" i="6"/>
  <c r="E7333" i="6"/>
  <c r="E4495" i="6"/>
  <c r="E620" i="6"/>
  <c r="E7792" i="6"/>
  <c r="E3496" i="6"/>
  <c r="E7369" i="6"/>
  <c r="E7237" i="6"/>
  <c r="E1781" i="6"/>
  <c r="E3135" i="6"/>
  <c r="E3136" i="6"/>
  <c r="E6258" i="6"/>
  <c r="E1294" i="6"/>
  <c r="E678" i="6"/>
  <c r="E1717" i="6"/>
  <c r="E8014" i="6"/>
  <c r="E1718" i="6"/>
  <c r="E6348" i="6"/>
  <c r="E438" i="6"/>
  <c r="E1440" i="6"/>
  <c r="E6835" i="6"/>
  <c r="E2687" i="6"/>
  <c r="E5826" i="6"/>
  <c r="E8001" i="6"/>
  <c r="E5763" i="6"/>
  <c r="E4271" i="6"/>
  <c r="E6447" i="6"/>
  <c r="E6306" i="6"/>
  <c r="E5869" i="6"/>
  <c r="E2194" i="6"/>
  <c r="E6559" i="6"/>
  <c r="E7758" i="6"/>
  <c r="E6175" i="6"/>
  <c r="E853" i="6"/>
  <c r="E7752" i="6"/>
  <c r="E1036" i="6"/>
  <c r="E6738" i="6"/>
  <c r="E7315" i="6"/>
  <c r="E6962" i="6"/>
  <c r="E4370" i="6"/>
  <c r="E5540" i="6"/>
  <c r="E7032" i="6"/>
  <c r="E1106" i="6"/>
  <c r="E1141" i="6"/>
  <c r="E177" i="6"/>
  <c r="E5611" i="6"/>
  <c r="E6223" i="6"/>
  <c r="E61" i="6"/>
  <c r="E1237" i="6"/>
  <c r="E253" i="6"/>
  <c r="E1403" i="6"/>
  <c r="E6290" i="6"/>
  <c r="E249" i="6"/>
  <c r="E7436" i="6"/>
  <c r="E6480" i="6"/>
  <c r="E1037" i="6"/>
  <c r="E2744" i="6"/>
  <c r="E4983" i="6"/>
  <c r="E717" i="6"/>
  <c r="E8150" i="6"/>
  <c r="E698" i="6"/>
  <c r="E7172" i="6"/>
  <c r="E797" i="6"/>
  <c r="E755" i="6"/>
  <c r="E6874" i="6"/>
  <c r="E3771" i="6"/>
  <c r="E1268" i="6"/>
  <c r="E4679" i="6"/>
  <c r="E4529" i="6"/>
  <c r="E7103" i="6"/>
  <c r="E2104" i="6"/>
  <c r="E2408" i="6"/>
  <c r="E1210" i="6"/>
  <c r="E2380" i="6"/>
  <c r="E5836" i="6"/>
  <c r="E4508" i="6"/>
  <c r="E2512" i="6"/>
  <c r="E2329" i="6"/>
  <c r="E5243" i="6"/>
  <c r="E428" i="6"/>
  <c r="E4246" i="6"/>
  <c r="E7651" i="6"/>
  <c r="E429" i="6"/>
  <c r="E1211" i="6"/>
  <c r="E6023" i="6"/>
  <c r="E4384" i="6"/>
  <c r="E4993" i="6"/>
  <c r="E5348" i="6"/>
  <c r="E268" i="6"/>
  <c r="E3529" i="6"/>
  <c r="E7982" i="6"/>
  <c r="E5746" i="6"/>
  <c r="E7919" i="6"/>
  <c r="E7641" i="6"/>
  <c r="E3561" i="6"/>
  <c r="E1131" i="6"/>
  <c r="E3931" i="6"/>
  <c r="E2169" i="6"/>
  <c r="E6661" i="6"/>
  <c r="E2535" i="6"/>
  <c r="E4284" i="6"/>
  <c r="E7438" i="6"/>
  <c r="E2937" i="6"/>
  <c r="E7505" i="6"/>
  <c r="E1097" i="6"/>
  <c r="E6264" i="6"/>
  <c r="E4849" i="6"/>
  <c r="E2161" i="6"/>
  <c r="E431" i="6"/>
  <c r="E3895" i="6"/>
  <c r="E2394" i="6"/>
  <c r="E5839" i="6"/>
  <c r="E1232" i="6"/>
  <c r="E2269" i="6"/>
  <c r="E6494" i="6"/>
  <c r="E6681" i="6"/>
  <c r="E1034" i="6"/>
  <c r="E2752" i="6"/>
  <c r="E1467" i="6"/>
  <c r="E3569" i="6"/>
  <c r="E35" i="6"/>
  <c r="E250" i="6"/>
  <c r="E2460" i="6"/>
  <c r="E6935" i="6"/>
  <c r="E5292" i="6"/>
  <c r="E3324" i="6"/>
  <c r="E6469" i="6"/>
  <c r="E5064" i="6"/>
  <c r="E2576" i="6"/>
  <c r="E4615" i="6"/>
  <c r="E4098" i="6"/>
  <c r="E5065" i="6"/>
  <c r="E5066" i="6"/>
  <c r="E5067" i="6"/>
  <c r="E4064" i="6"/>
  <c r="E4616" i="6"/>
  <c r="E80" i="6"/>
  <c r="E3919" i="6"/>
  <c r="E5762" i="6"/>
  <c r="E7284" i="6"/>
  <c r="E4066" i="6"/>
  <c r="E681" i="6"/>
  <c r="E6861" i="6"/>
  <c r="E3214" i="6"/>
  <c r="E3416" i="6"/>
  <c r="E831" i="6"/>
  <c r="E3686" i="6"/>
  <c r="E782" i="6"/>
  <c r="E1719" i="6"/>
  <c r="E5675" i="6"/>
  <c r="E1720" i="6"/>
  <c r="E1721" i="6"/>
  <c r="E4497" i="6"/>
  <c r="E959" i="6"/>
  <c r="E5329" i="6"/>
  <c r="E1441" i="6"/>
  <c r="E4411" i="6"/>
  <c r="E5643" i="6"/>
  <c r="E2254" i="6"/>
  <c r="E1675" i="6"/>
  <c r="E6739" i="6"/>
  <c r="E209" i="6"/>
  <c r="E4224" i="6"/>
  <c r="E7392" i="6"/>
  <c r="E606" i="6"/>
  <c r="E233" i="6"/>
  <c r="E1421" i="6"/>
  <c r="E4729" i="6"/>
  <c r="E2544" i="6"/>
  <c r="E3269" i="6"/>
  <c r="E2915" i="6"/>
  <c r="E8062" i="6"/>
  <c r="E7264" i="6"/>
  <c r="E7952" i="6"/>
  <c r="E1382" i="6"/>
  <c r="E4749" i="6"/>
  <c r="E4175" i="6"/>
  <c r="E7793" i="6"/>
  <c r="E3587" i="6"/>
  <c r="E4245" i="6"/>
  <c r="E5172" i="6"/>
  <c r="E3793" i="6"/>
  <c r="E6889" i="6"/>
  <c r="E3137" i="6"/>
  <c r="E7737" i="6"/>
  <c r="E1778" i="6"/>
  <c r="E2770" i="6"/>
  <c r="E4152" i="6"/>
  <c r="E7963" i="6"/>
  <c r="E3138" i="6"/>
  <c r="E6080" i="6"/>
  <c r="E4461" i="6"/>
  <c r="E2430" i="6"/>
  <c r="E8081" i="6"/>
  <c r="E6573" i="6"/>
  <c r="E3329" i="6"/>
  <c r="E6769" i="6"/>
  <c r="E3896" i="6"/>
  <c r="E3942" i="6"/>
  <c r="E8044" i="6"/>
  <c r="E426" i="6"/>
  <c r="E891" i="6"/>
  <c r="E528" i="6"/>
  <c r="E3255" i="6"/>
  <c r="E6693" i="6"/>
  <c r="E1594" i="6"/>
  <c r="E2470" i="6"/>
  <c r="E4388" i="6"/>
  <c r="E6552" i="6"/>
  <c r="E1968" i="6"/>
  <c r="E333" i="6"/>
  <c r="E334" i="6"/>
  <c r="E6413" i="6"/>
  <c r="E4738" i="6"/>
  <c r="E880" i="6"/>
  <c r="E1252" i="6"/>
  <c r="E5507" i="6"/>
  <c r="E3548" i="6"/>
  <c r="E1529" i="6"/>
  <c r="E7692" i="6"/>
  <c r="E83" i="6"/>
  <c r="E7987" i="6"/>
  <c r="E1312" i="6"/>
  <c r="E4214" i="6"/>
  <c r="E4886" i="6"/>
  <c r="E6476" i="6"/>
  <c r="E6182" i="6"/>
  <c r="E6028" i="6"/>
  <c r="E1999" i="6"/>
  <c r="E7020" i="6"/>
  <c r="E2782" i="6"/>
  <c r="E4511" i="6"/>
  <c r="E3201" i="6"/>
  <c r="E1610" i="6"/>
  <c r="E7499" i="6"/>
  <c r="E7708" i="6"/>
  <c r="E3837" i="6"/>
  <c r="E1962" i="6"/>
  <c r="E303" i="6"/>
  <c r="E7191" i="6"/>
  <c r="E7035" i="6"/>
  <c r="E4808" i="6"/>
  <c r="E2292" i="6"/>
  <c r="E2451" i="6"/>
  <c r="E3327" i="6"/>
  <c r="E7958" i="6"/>
  <c r="E1494" i="6"/>
  <c r="E2281" i="6"/>
  <c r="E3970" i="6"/>
  <c r="E11" i="6"/>
  <c r="E7022" i="6"/>
  <c r="E3582" i="6"/>
  <c r="E8095" i="6"/>
  <c r="E4273" i="6"/>
  <c r="E4111" i="6"/>
  <c r="E4081" i="6"/>
  <c r="E5182" i="6"/>
  <c r="E949" i="6"/>
  <c r="E6872" i="6"/>
  <c r="E3580" i="6"/>
  <c r="E3583" i="6"/>
  <c r="E1813" i="6"/>
  <c r="E6019" i="6"/>
  <c r="E1814" i="6"/>
  <c r="E4310" i="6"/>
  <c r="E5963" i="6"/>
  <c r="E5009" i="6"/>
  <c r="E2142" i="6"/>
  <c r="E1119" i="6"/>
  <c r="E3389" i="6"/>
  <c r="E7938" i="6"/>
  <c r="E2143" i="6"/>
  <c r="E4027" i="6"/>
  <c r="E5362" i="6"/>
  <c r="E6388" i="6"/>
  <c r="E4028" i="6"/>
  <c r="E6846" i="6"/>
  <c r="E3948" i="6"/>
  <c r="E2121" i="6"/>
  <c r="E7930" i="6"/>
  <c r="E8158" i="6"/>
  <c r="E2257" i="6"/>
  <c r="E883" i="6"/>
  <c r="E6346" i="6"/>
  <c r="E3806" i="6"/>
  <c r="E2478" i="6"/>
  <c r="E358" i="6"/>
  <c r="E5227" i="6"/>
  <c r="E5369" i="6"/>
  <c r="E7630" i="6"/>
  <c r="E1170" i="6"/>
  <c r="E3818" i="6"/>
  <c r="E5115" i="6"/>
  <c r="E4510" i="6"/>
  <c r="E7970" i="6"/>
  <c r="E4823" i="6"/>
  <c r="E3399" i="6"/>
  <c r="E506" i="6"/>
  <c r="E6941" i="6"/>
  <c r="E221" i="6"/>
  <c r="E5242" i="6"/>
  <c r="E6163" i="6"/>
  <c r="E2365" i="6"/>
  <c r="E4624" i="6"/>
  <c r="E6350" i="6"/>
  <c r="E54" i="6"/>
  <c r="E3768" i="6"/>
  <c r="E1506" i="6"/>
  <c r="E3764" i="6"/>
  <c r="E1304" i="6"/>
  <c r="E2888" i="6"/>
  <c r="E5371" i="6"/>
  <c r="E5370" i="6"/>
  <c r="E7847" i="6"/>
  <c r="E7129" i="6"/>
  <c r="E4845" i="6"/>
  <c r="E4335" i="6"/>
  <c r="E3492" i="6"/>
  <c r="E6632" i="6"/>
  <c r="E1974" i="6"/>
  <c r="E7761" i="6"/>
  <c r="E868" i="6"/>
  <c r="E7638" i="6"/>
  <c r="E1931" i="6"/>
  <c r="E1990" i="6"/>
  <c r="E4206" i="6"/>
  <c r="E2249" i="6"/>
  <c r="E2660" i="6"/>
  <c r="E487" i="6"/>
  <c r="E988" i="6"/>
  <c r="E7504" i="6"/>
  <c r="E5993" i="6"/>
  <c r="E3748" i="6"/>
  <c r="E1754" i="6"/>
  <c r="E5312" i="6"/>
  <c r="E2183" i="6"/>
  <c r="E7489" i="6"/>
  <c r="E1755" i="6"/>
  <c r="E1815" i="6"/>
  <c r="E7325" i="6"/>
  <c r="E1816" i="6"/>
  <c r="E1817" i="6"/>
  <c r="E1101" i="6"/>
  <c r="E2144" i="6"/>
  <c r="E2175" i="6"/>
  <c r="E4419" i="6"/>
  <c r="E4331" i="6"/>
  <c r="E5971" i="6"/>
  <c r="E2145" i="6"/>
  <c r="E2146" i="6"/>
  <c r="E4029" i="6"/>
  <c r="E6013" i="6"/>
  <c r="E6581" i="6"/>
  <c r="E3751" i="6"/>
  <c r="E214" i="6"/>
  <c r="E1360" i="6"/>
  <c r="E7848" i="6"/>
  <c r="E7849" i="6"/>
  <c r="E1780" i="6"/>
  <c r="E7936" i="6"/>
  <c r="E1147" i="6"/>
  <c r="E4383" i="6"/>
  <c r="E4480" i="6"/>
  <c r="E1590" i="6"/>
  <c r="E1737" i="6"/>
  <c r="E4209" i="6"/>
  <c r="E7007" i="6"/>
  <c r="E5122" i="6"/>
  <c r="E2366" i="6"/>
  <c r="E2367" i="6"/>
  <c r="E5630" i="6"/>
  <c r="E7235" i="6"/>
  <c r="E5686" i="6"/>
  <c r="E6792" i="6"/>
  <c r="E5631" i="6"/>
  <c r="E5999" i="6"/>
  <c r="E5635" i="6"/>
  <c r="E2564" i="6"/>
  <c r="E5125" i="6"/>
  <c r="E6546" i="6"/>
  <c r="E6030" i="6"/>
  <c r="E138" i="6"/>
  <c r="E7352" i="6"/>
  <c r="E4518" i="6"/>
  <c r="E5116" i="6"/>
  <c r="E6770" i="6"/>
  <c r="E1919" i="6"/>
  <c r="E3096" i="6"/>
  <c r="E2420" i="6"/>
  <c r="E6225" i="6"/>
  <c r="E4944" i="6"/>
  <c r="E5817" i="6"/>
  <c r="E2368" i="6"/>
  <c r="E1022" i="6"/>
  <c r="E5140" i="6"/>
  <c r="E641" i="6"/>
  <c r="E7654" i="6"/>
  <c r="E3338" i="6"/>
  <c r="E1650" i="6"/>
  <c r="E1383" i="6"/>
  <c r="E5433" i="6"/>
  <c r="E1676" i="6"/>
  <c r="E4592" i="6"/>
  <c r="E4912" i="6"/>
  <c r="E3139" i="6"/>
  <c r="E984" i="6"/>
  <c r="E6803" i="6"/>
  <c r="E2856" i="6"/>
  <c r="E7476" i="6"/>
  <c r="E5438" i="6"/>
  <c r="E8009" i="6"/>
  <c r="E3140" i="6"/>
  <c r="E6286" i="6"/>
  <c r="E2404" i="6"/>
  <c r="E4343" i="6"/>
  <c r="E5283" i="6"/>
  <c r="E2114" i="6"/>
  <c r="E1444" i="6"/>
  <c r="E5415" i="6"/>
  <c r="E1388" i="6"/>
  <c r="E85" i="6"/>
  <c r="E3612" i="6"/>
  <c r="E1061" i="6"/>
  <c r="E6740" i="6"/>
  <c r="E7718" i="6"/>
  <c r="E4809" i="6"/>
  <c r="E3873" i="6"/>
  <c r="E1083" i="6"/>
  <c r="E4280" i="6"/>
  <c r="E7991" i="6"/>
  <c r="E3500" i="6"/>
  <c r="E7755" i="6"/>
  <c r="E1851" i="6"/>
  <c r="E3614" i="6"/>
  <c r="E5561" i="6"/>
  <c r="E8016" i="6"/>
  <c r="E1864" i="6"/>
  <c r="E7358" i="6"/>
  <c r="E4722" i="6"/>
  <c r="E251" i="6"/>
  <c r="E6033" i="6"/>
  <c r="E2637" i="6"/>
  <c r="E2606" i="6"/>
  <c r="E5523" i="6"/>
  <c r="E7815" i="6"/>
  <c r="E3199" i="6"/>
  <c r="E912" i="6"/>
  <c r="E7820" i="6"/>
  <c r="E913" i="6"/>
  <c r="E914" i="6"/>
  <c r="E915" i="6"/>
  <c r="E2622" i="6"/>
  <c r="E2330" i="6"/>
  <c r="E3241" i="6"/>
  <c r="E2331" i="6"/>
  <c r="E1212" i="6"/>
  <c r="E445" i="6"/>
  <c r="E2332" i="6"/>
  <c r="E7101" i="6"/>
  <c r="E5267" i="6"/>
  <c r="E2484" i="6"/>
  <c r="E5551" i="6"/>
  <c r="E3212" i="6"/>
  <c r="E4753" i="6"/>
  <c r="E7677" i="6"/>
  <c r="E6195" i="6"/>
  <c r="E1213" i="6"/>
  <c r="E5541" i="6"/>
  <c r="E7836" i="6"/>
  <c r="E3606" i="6"/>
  <c r="E3110" i="6"/>
  <c r="E3749" i="6"/>
  <c r="E2554" i="6"/>
  <c r="E6370" i="6"/>
  <c r="E7326" i="6"/>
  <c r="E2643" i="6"/>
  <c r="E3936" i="6"/>
  <c r="E2809" i="6"/>
  <c r="E4315" i="6"/>
  <c r="E7911" i="6"/>
  <c r="E2665" i="6"/>
  <c r="E5390" i="6"/>
  <c r="E5842" i="6"/>
  <c r="E7070" i="6"/>
  <c r="E4580" i="6"/>
  <c r="E4287" i="6"/>
  <c r="E5707" i="6"/>
  <c r="E1732" i="6"/>
  <c r="E3262" i="6"/>
  <c r="E1472" i="6"/>
  <c r="E6949" i="6"/>
  <c r="E1842" i="6"/>
  <c r="E3453" i="6"/>
  <c r="E3160" i="6"/>
  <c r="E6925" i="6"/>
  <c r="E588" i="6"/>
  <c r="E7827" i="6"/>
  <c r="E3497" i="6"/>
  <c r="E7866" i="6"/>
  <c r="E7179" i="6"/>
  <c r="E4713" i="6"/>
  <c r="E7255" i="6"/>
  <c r="E7324" i="6"/>
  <c r="E5316" i="6"/>
  <c r="E5509" i="6"/>
  <c r="E2950" i="6"/>
  <c r="E554" i="6"/>
  <c r="E1935" i="6"/>
  <c r="E5410" i="6"/>
  <c r="E2761" i="6"/>
  <c r="E36" i="6"/>
  <c r="E6126" i="6"/>
  <c r="E1895" i="6"/>
  <c r="E3484" i="6"/>
  <c r="E6236" i="6"/>
  <c r="E2068" i="6"/>
  <c r="E5506" i="6"/>
  <c r="E7762" i="6"/>
  <c r="E7414" i="6"/>
  <c r="E6066" i="6"/>
  <c r="E6327" i="6"/>
  <c r="E7865" i="6"/>
  <c r="E5096" i="6"/>
  <c r="E540" i="6"/>
  <c r="E3292" i="6"/>
  <c r="E7283" i="6"/>
  <c r="E5690" i="6"/>
  <c r="E5298" i="6"/>
  <c r="E7174" i="6"/>
  <c r="E4754" i="6"/>
  <c r="E1849" i="6"/>
  <c r="E2506" i="6"/>
  <c r="E183" i="6"/>
  <c r="E7160" i="6"/>
  <c r="E7507" i="6"/>
  <c r="E234" i="6"/>
  <c r="E2939" i="6"/>
  <c r="E3436" i="6"/>
  <c r="E1617" i="6"/>
  <c r="E6980" i="6"/>
  <c r="E7621" i="6"/>
  <c r="E359" i="6"/>
  <c r="E7850" i="6"/>
  <c r="E7702" i="6"/>
  <c r="E4154" i="6"/>
  <c r="E3677" i="6"/>
  <c r="E2243" i="6"/>
  <c r="E1826" i="6"/>
  <c r="E5320" i="6"/>
  <c r="E3525" i="6"/>
  <c r="E5446" i="6"/>
  <c r="E1356" i="6"/>
  <c r="E7700" i="6"/>
  <c r="E3344" i="6"/>
  <c r="E123" i="6"/>
  <c r="E7353" i="6"/>
  <c r="E1231" i="6"/>
  <c r="E4978" i="6"/>
  <c r="E4451" i="6"/>
  <c r="E7889" i="6"/>
  <c r="E3374" i="6"/>
  <c r="E864" i="6"/>
  <c r="E3501" i="6"/>
  <c r="E6892" i="6"/>
  <c r="E5259" i="6"/>
  <c r="E6717" i="6"/>
  <c r="E7906" i="6"/>
  <c r="E826" i="6"/>
  <c r="E687" i="6"/>
  <c r="E673" i="6"/>
  <c r="E1604" i="6"/>
  <c r="E1722" i="6"/>
  <c r="E7660" i="6"/>
  <c r="E964" i="6"/>
  <c r="E7994" i="6"/>
  <c r="E3223" i="6"/>
  <c r="E7944" i="6"/>
  <c r="E5068" i="6"/>
  <c r="E7383" i="6"/>
  <c r="E6253" i="6"/>
  <c r="E7670" i="6"/>
  <c r="E2886" i="6"/>
  <c r="E4168" i="6"/>
  <c r="E1266" i="6"/>
  <c r="E4617" i="6"/>
  <c r="E3694" i="6"/>
  <c r="E5069" i="6"/>
  <c r="E5766" i="6"/>
  <c r="E2741" i="6"/>
  <c r="E3983" i="6"/>
  <c r="E38" i="6"/>
  <c r="E5471" i="6"/>
  <c r="E7228" i="6"/>
  <c r="E154" i="6"/>
  <c r="E7597" i="6"/>
  <c r="E2750" i="6"/>
  <c r="E2391" i="6"/>
  <c r="E1913" i="6"/>
  <c r="E6647" i="6"/>
  <c r="E4324" i="6"/>
  <c r="E12" i="6"/>
  <c r="E2518" i="6"/>
  <c r="E3846" i="6"/>
  <c r="E6530" i="6"/>
  <c r="E3104" i="6"/>
  <c r="E3729" i="6"/>
  <c r="E7907" i="6"/>
  <c r="E7473" i="6"/>
  <c r="E4905" i="6"/>
  <c r="E1818" i="6"/>
  <c r="E7510" i="6"/>
  <c r="E1120" i="6"/>
  <c r="E5520" i="6"/>
  <c r="E3391" i="6"/>
  <c r="E4240" i="6"/>
  <c r="E6389" i="6"/>
  <c r="E6390" i="6"/>
  <c r="E2147" i="6"/>
  <c r="E4030" i="6"/>
  <c r="E2545" i="6"/>
  <c r="E1532" i="6"/>
  <c r="E7832" i="6"/>
  <c r="E3551" i="6"/>
  <c r="E7028" i="6"/>
  <c r="E6149" i="6"/>
  <c r="E2164" i="6"/>
  <c r="E8063" i="6"/>
  <c r="E4174" i="6"/>
  <c r="E8064" i="6"/>
  <c r="E7563" i="6"/>
  <c r="E4392" i="6"/>
  <c r="E5193" i="6"/>
  <c r="E4489" i="6"/>
  <c r="E4251" i="6"/>
  <c r="E6280" i="6"/>
  <c r="E1334" i="6"/>
  <c r="E8130" i="6"/>
  <c r="E6065" i="6"/>
  <c r="E2560" i="6"/>
  <c r="E1970" i="6"/>
  <c r="E1281" i="6"/>
  <c r="E7206" i="6"/>
  <c r="E46" i="6"/>
  <c r="E2429" i="6"/>
  <c r="E4222" i="6"/>
  <c r="E6255" i="6"/>
  <c r="E5855" i="6"/>
  <c r="E6428" i="6"/>
  <c r="E5911" i="6"/>
  <c r="E1569" i="6"/>
  <c r="E2522" i="6"/>
  <c r="E6528" i="6"/>
  <c r="E7177" i="6"/>
  <c r="E2601" i="6"/>
  <c r="E2860" i="6"/>
  <c r="E4505" i="6"/>
  <c r="E3426" i="6"/>
  <c r="E1888" i="6"/>
  <c r="E2476" i="6"/>
  <c r="E2530" i="6"/>
  <c r="E1044" i="6"/>
  <c r="E4445" i="6"/>
  <c r="E8098" i="6"/>
  <c r="E4783" i="6"/>
  <c r="E5268" i="6"/>
  <c r="E2580" i="6"/>
  <c r="E7764" i="6"/>
  <c r="E2534" i="6"/>
  <c r="E1404" i="6"/>
  <c r="E1690" i="6"/>
  <c r="E4692" i="6"/>
  <c r="E4313" i="6"/>
  <c r="E7036" i="6"/>
  <c r="E719" i="6"/>
  <c r="E849" i="6"/>
  <c r="E2805" i="6"/>
  <c r="E4794" i="6"/>
  <c r="E4051" i="6"/>
  <c r="E7579" i="6"/>
  <c r="E5070" i="6"/>
  <c r="E5331" i="6"/>
  <c r="E5071" i="6"/>
  <c r="E3695" i="6"/>
  <c r="E5072" i="6"/>
  <c r="E5727" i="6"/>
  <c r="E621" i="6"/>
  <c r="E187" i="6"/>
  <c r="E3609" i="6"/>
  <c r="E3629" i="6"/>
  <c r="E1149" i="6"/>
  <c r="E6679" i="6"/>
  <c r="E7292" i="6"/>
  <c r="E3750" i="6"/>
  <c r="E1739" i="6"/>
  <c r="E2203" i="6"/>
  <c r="E5472" i="6"/>
  <c r="E3350" i="6"/>
  <c r="E6606" i="6"/>
  <c r="E6376" i="6"/>
  <c r="E5186" i="6"/>
  <c r="E980" i="6"/>
  <c r="E1343" i="6"/>
  <c r="E6014" i="6"/>
  <c r="E5922" i="6"/>
  <c r="E3946" i="6"/>
  <c r="E7382" i="6"/>
  <c r="E5805" i="6"/>
  <c r="E4883" i="6"/>
  <c r="E4244" i="6"/>
  <c r="E7542" i="6"/>
  <c r="E6915" i="6"/>
  <c r="E3602" i="6"/>
  <c r="E3958" i="6"/>
  <c r="E4690" i="6"/>
  <c r="E4513" i="6"/>
  <c r="E4864" i="6"/>
  <c r="E5208" i="6"/>
  <c r="E2217" i="6"/>
  <c r="E3065" i="6"/>
  <c r="E3148" i="6"/>
  <c r="E5974" i="6"/>
  <c r="E111" i="6"/>
  <c r="E5416" i="6"/>
  <c r="E3066" i="6"/>
  <c r="E397" i="6"/>
  <c r="E3937" i="6"/>
  <c r="E3067" i="6"/>
  <c r="E1389" i="6"/>
  <c r="E3475" i="6"/>
  <c r="E284" i="6"/>
  <c r="E3068" i="6"/>
  <c r="E6512" i="6"/>
  <c r="E6922" i="6"/>
  <c r="E384" i="6"/>
  <c r="E7607" i="6"/>
  <c r="E2932" i="6"/>
  <c r="E6865" i="6"/>
  <c r="E3069" i="6"/>
  <c r="E5146" i="6"/>
  <c r="E5733" i="6"/>
  <c r="E3505" i="6"/>
  <c r="E7204" i="6"/>
  <c r="E4854" i="6"/>
  <c r="E1160" i="6"/>
  <c r="E5545" i="6"/>
  <c r="E5428" i="6"/>
  <c r="E7450" i="6"/>
  <c r="E3995" i="6"/>
  <c r="E8037" i="6"/>
  <c r="E3455" i="6"/>
  <c r="E1161" i="6"/>
  <c r="E7515" i="6"/>
  <c r="E3689" i="6"/>
  <c r="E1598" i="6"/>
  <c r="E568" i="6"/>
  <c r="E7185" i="6"/>
  <c r="E2969" i="6"/>
  <c r="E6423" i="6"/>
  <c r="E6060" i="6"/>
  <c r="E5580" i="6"/>
  <c r="E252" i="6"/>
  <c r="E4184" i="6"/>
  <c r="E6519" i="6"/>
  <c r="E4371" i="6"/>
  <c r="E4372" i="6"/>
  <c r="E1046" i="6"/>
  <c r="E1172" i="6"/>
  <c r="E586" i="6"/>
  <c r="E4373" i="6"/>
  <c r="E7922" i="6"/>
  <c r="E2195" i="6"/>
  <c r="E1027" i="6"/>
  <c r="E3714" i="6"/>
  <c r="E3499" i="6"/>
  <c r="E5294" i="6"/>
  <c r="E6104" i="6"/>
  <c r="E4894" i="6"/>
  <c r="E6435" i="6"/>
  <c r="E1414" i="6"/>
  <c r="E5921" i="6"/>
  <c r="E3955" i="6"/>
  <c r="E772" i="6"/>
  <c r="E8123" i="6"/>
  <c r="E3903" i="6"/>
  <c r="E3462" i="6"/>
  <c r="E1468" i="6"/>
  <c r="E544" i="6"/>
  <c r="E823" i="6"/>
  <c r="E815" i="6"/>
  <c r="E760" i="6"/>
  <c r="E1614" i="6"/>
  <c r="E2786" i="6"/>
  <c r="E813" i="6"/>
  <c r="E6443" i="6"/>
  <c r="E780" i="6"/>
  <c r="E781" i="6"/>
  <c r="E674" i="6"/>
  <c r="E1513" i="6"/>
  <c r="E4129" i="6"/>
  <c r="E7816" i="6"/>
  <c r="E367" i="6"/>
  <c r="E1226" i="6"/>
  <c r="E3572" i="6"/>
  <c r="E1214" i="6"/>
  <c r="E548" i="6"/>
  <c r="E4659" i="6"/>
  <c r="E1379" i="6"/>
  <c r="E6297" i="6"/>
  <c r="E7681" i="6"/>
  <c r="E1642" i="6"/>
  <c r="E6242" i="6"/>
  <c r="E1215" i="6"/>
  <c r="E2" i="6"/>
  <c r="E1921" i="6"/>
  <c r="E2849" i="6"/>
  <c r="E2800" i="6"/>
  <c r="E525" i="6"/>
  <c r="E2656" i="6"/>
  <c r="E27" i="6"/>
  <c r="E6916" i="6"/>
  <c r="E6974" i="6"/>
  <c r="E5387" i="6"/>
  <c r="E7071" i="6"/>
  <c r="E3951" i="6"/>
  <c r="E4459" i="6"/>
  <c r="E3413" i="6"/>
  <c r="E932" i="6"/>
  <c r="E6662" i="6"/>
  <c r="E3316" i="6"/>
  <c r="E6467" i="6"/>
  <c r="E4238" i="6"/>
  <c r="E5573" i="6"/>
  <c r="E6901" i="6"/>
  <c r="E48" i="6"/>
  <c r="E3277" i="6"/>
  <c r="E2259" i="6"/>
  <c r="E3089" i="6"/>
  <c r="E3807" i="6"/>
  <c r="E7305" i="6"/>
  <c r="E6725" i="6"/>
  <c r="E7775" i="6"/>
  <c r="E4734" i="6"/>
  <c r="E7304" i="6"/>
  <c r="E6593" i="6"/>
  <c r="E7402" i="6"/>
  <c r="E1466" i="6"/>
  <c r="E5680" i="6"/>
  <c r="E6650" i="6"/>
  <c r="E5900" i="6"/>
  <c r="E6228" i="6"/>
  <c r="E2929" i="6"/>
  <c r="E4299" i="6"/>
  <c r="E5302" i="6"/>
  <c r="E7788" i="6"/>
  <c r="E4706" i="6"/>
  <c r="E1249" i="6"/>
  <c r="E5185" i="6"/>
  <c r="E7121" i="6"/>
  <c r="E49" i="6"/>
  <c r="E5812" i="6"/>
  <c r="E304" i="6"/>
  <c r="E3796" i="6"/>
  <c r="E489" i="6"/>
  <c r="E1288" i="6"/>
  <c r="E649" i="6"/>
  <c r="E3973" i="6"/>
  <c r="E4502" i="6"/>
  <c r="E6743" i="6"/>
  <c r="E8010" i="6"/>
  <c r="E3860" i="6"/>
  <c r="E6038" i="6"/>
  <c r="E4887" i="6"/>
  <c r="E6273" i="6"/>
  <c r="E4516" i="6"/>
  <c r="E3371" i="6"/>
  <c r="E690" i="6"/>
  <c r="E710" i="6"/>
  <c r="E3962" i="6"/>
  <c r="E791" i="6"/>
  <c r="E6641" i="6"/>
  <c r="E1735" i="6"/>
  <c r="E1723" i="6"/>
  <c r="E1724" i="6"/>
  <c r="E1725" i="6"/>
  <c r="E6772" i="6"/>
  <c r="E2445" i="6"/>
  <c r="E5016" i="6"/>
  <c r="E3562" i="6"/>
  <c r="E1454" i="6"/>
  <c r="E2338" i="6"/>
  <c r="E6207" i="6"/>
  <c r="E5744" i="6"/>
  <c r="E5230" i="6"/>
  <c r="E1055" i="6"/>
  <c r="E2387" i="6"/>
  <c r="E8154" i="6"/>
  <c r="E981" i="6"/>
  <c r="E577" i="6"/>
  <c r="E1756" i="6"/>
  <c r="E3675" i="6"/>
  <c r="E5313" i="6"/>
  <c r="E1602" i="6"/>
  <c r="E1640" i="6"/>
  <c r="E6020" i="6"/>
  <c r="E5521" i="6"/>
  <c r="E4939" i="6"/>
  <c r="E4031" i="6"/>
  <c r="E4032" i="6"/>
  <c r="E3390" i="6"/>
  <c r="E4033" i="6"/>
  <c r="E2148" i="6"/>
  <c r="E2149" i="6"/>
  <c r="E5578" i="6"/>
  <c r="E4558" i="6"/>
  <c r="E1302" i="6"/>
  <c r="E6369" i="6"/>
  <c r="E4812" i="6"/>
  <c r="E3766" i="6"/>
  <c r="E2187" i="6"/>
  <c r="E5661" i="6"/>
  <c r="E8117" i="6"/>
  <c r="E2354" i="6"/>
  <c r="E108" i="6"/>
  <c r="E1105" i="6"/>
  <c r="E477" i="6"/>
  <c r="E4476" i="6"/>
  <c r="E5288" i="6"/>
  <c r="E5180" i="6"/>
  <c r="E6127" i="6"/>
  <c r="E5760" i="6"/>
  <c r="E5342" i="6"/>
  <c r="E1427" i="6"/>
  <c r="E144" i="6"/>
  <c r="E3949" i="6"/>
  <c r="E2456" i="6"/>
  <c r="E2375" i="6"/>
  <c r="E5652" i="6"/>
  <c r="E924" i="6"/>
  <c r="E2458" i="6"/>
  <c r="E374" i="6"/>
  <c r="E6205" i="6"/>
  <c r="E4920" i="6"/>
  <c r="E3787" i="6"/>
  <c r="E8091" i="6"/>
  <c r="E2150" i="6"/>
  <c r="E1076" i="6"/>
  <c r="E4730" i="6"/>
  <c r="E2546" i="6"/>
  <c r="E6434" i="6"/>
  <c r="E6049" i="6"/>
  <c r="E1023" i="6"/>
  <c r="E6809" i="6"/>
  <c r="E6125" i="6"/>
  <c r="E2799" i="6"/>
  <c r="E5117" i="6"/>
  <c r="E1677" i="6"/>
  <c r="E264" i="6"/>
  <c r="E2733" i="6"/>
  <c r="E4723" i="6"/>
  <c r="E5818" i="6"/>
  <c r="E1871" i="6"/>
  <c r="E6142" i="6"/>
  <c r="E5867" i="6"/>
  <c r="E1539" i="6"/>
  <c r="E7631" i="6"/>
  <c r="E6611" i="6"/>
  <c r="E164" i="6"/>
  <c r="E4653" i="6"/>
  <c r="E5584" i="6"/>
  <c r="E7560" i="6"/>
  <c r="E8164" i="6"/>
  <c r="E1469" i="6"/>
  <c r="E4374" i="6"/>
  <c r="E1100" i="6"/>
  <c r="E2219" i="6"/>
  <c r="E5014" i="6"/>
  <c r="E2416" i="6"/>
  <c r="E6100" i="6"/>
  <c r="E5909" i="6"/>
  <c r="E6103" i="6"/>
  <c r="E7373" i="6"/>
  <c r="E6930" i="6"/>
  <c r="E3574" i="6"/>
  <c r="E2647" i="6"/>
  <c r="E3222" i="6"/>
  <c r="E3994" i="6"/>
  <c r="E5628" i="6"/>
  <c r="E1405" i="6"/>
  <c r="E82" i="6"/>
  <c r="E2734" i="6"/>
  <c r="E4506" i="6"/>
  <c r="E524" i="6"/>
  <c r="E2440" i="6"/>
  <c r="E2826" i="6"/>
  <c r="E288" i="6"/>
  <c r="E6578" i="6"/>
  <c r="E7917" i="6"/>
  <c r="E5889" i="6"/>
  <c r="E5642" i="6"/>
  <c r="E700" i="6"/>
  <c r="E743" i="6"/>
  <c r="E839" i="6"/>
  <c r="E5266" i="6"/>
  <c r="E816" i="6"/>
  <c r="E733" i="6"/>
  <c r="E3643" i="6"/>
  <c r="E7494" i="6"/>
  <c r="E4317" i="6"/>
  <c r="E5073" i="6"/>
  <c r="E5074" i="6"/>
  <c r="E2469" i="6"/>
  <c r="E5265" i="6"/>
  <c r="E6374" i="6"/>
  <c r="E5075" i="6"/>
  <c r="E5138" i="6"/>
  <c r="E5076" i="6"/>
  <c r="E5734" i="6"/>
  <c r="E3669" i="6"/>
  <c r="E5964" i="6"/>
  <c r="E323" i="6"/>
  <c r="E6330" i="6"/>
  <c r="E1897" i="6"/>
  <c r="E1944" i="6"/>
  <c r="E2504" i="6"/>
  <c r="E3449" i="6"/>
  <c r="E314" i="6"/>
  <c r="E1840" i="6"/>
  <c r="E4853" i="6"/>
  <c r="E3190" i="6"/>
  <c r="E7860" i="6"/>
  <c r="E1477" i="6"/>
  <c r="E4155" i="6"/>
  <c r="E2884" i="6"/>
  <c r="E7862" i="6"/>
  <c r="E623" i="6"/>
  <c r="E7696" i="6"/>
  <c r="E4338" i="6"/>
  <c r="E4577" i="6"/>
  <c r="E3494" i="6"/>
  <c r="E7386" i="6"/>
  <c r="E5485" i="6"/>
  <c r="E1162" i="6"/>
  <c r="E228" i="6"/>
  <c r="E6856" i="6"/>
  <c r="E2700" i="6"/>
  <c r="E7965" i="6"/>
  <c r="E4917" i="6"/>
  <c r="E3798" i="6"/>
  <c r="E4294" i="6"/>
  <c r="E4797" i="6"/>
  <c r="E1901" i="6"/>
  <c r="E4396" i="6"/>
  <c r="E160" i="6"/>
  <c r="E2069" i="6"/>
  <c r="E4741" i="6"/>
  <c r="E1964" i="6"/>
  <c r="E305" i="6"/>
  <c r="E306" i="6"/>
  <c r="E7381" i="6"/>
  <c r="E2461" i="6"/>
  <c r="E4911" i="6"/>
  <c r="E2452" i="6"/>
  <c r="E5473" i="6"/>
  <c r="E5241" i="6"/>
  <c r="E2804" i="6"/>
  <c r="E740" i="6"/>
  <c r="E4545" i="6"/>
  <c r="E769" i="6"/>
  <c r="E3172" i="6"/>
  <c r="E3252" i="6"/>
  <c r="E1844" i="6"/>
  <c r="E5786" i="6"/>
  <c r="E1616" i="6"/>
  <c r="E6754" i="6"/>
  <c r="E4089" i="6"/>
  <c r="E3097" i="6"/>
  <c r="E4680" i="6"/>
  <c r="E3834" i="6"/>
  <c r="E5189" i="6"/>
  <c r="E7701" i="6"/>
  <c r="E5827" i="6"/>
  <c r="E4957" i="6"/>
  <c r="E2513" i="6"/>
  <c r="E5209" i="6"/>
  <c r="E3704" i="6"/>
  <c r="E3451" i="6"/>
  <c r="E6233" i="6"/>
  <c r="E916" i="6"/>
  <c r="E2333" i="6"/>
  <c r="E1224" i="6"/>
  <c r="E1493" i="6"/>
  <c r="E6430" i="6"/>
  <c r="E7173" i="6"/>
  <c r="E8045" i="6"/>
  <c r="E1458" i="6"/>
  <c r="E2011" i="6"/>
  <c r="E2528" i="6"/>
  <c r="E205" i="6"/>
  <c r="E8073" i="6"/>
  <c r="E3267" i="6"/>
  <c r="E7989" i="6"/>
  <c r="E4765" i="6"/>
  <c r="E2500" i="6"/>
  <c r="E1544" i="6"/>
  <c r="E3578" i="6"/>
  <c r="E3209" i="6"/>
  <c r="E2043" i="6"/>
  <c r="E6878" i="6"/>
  <c r="E3420" i="6"/>
  <c r="E7713" i="6"/>
  <c r="E6785" i="6"/>
  <c r="E882" i="6"/>
  <c r="E7546" i="6"/>
  <c r="E6673" i="6"/>
  <c r="E3234" i="6"/>
  <c r="E4966" i="6"/>
  <c r="E3566" i="6"/>
  <c r="E7934" i="6"/>
  <c r="E3650" i="6"/>
  <c r="E260" i="6"/>
  <c r="E3963" i="6"/>
  <c r="E4527" i="6"/>
  <c r="E1993" i="6"/>
  <c r="E7072" i="6"/>
  <c r="E6976" i="6"/>
  <c r="E4432" i="6"/>
  <c r="E6485" i="6"/>
  <c r="E5324" i="6"/>
  <c r="E2415" i="6"/>
  <c r="E7980" i="6"/>
  <c r="E7153" i="6"/>
  <c r="E2288" i="6"/>
  <c r="E7751" i="6"/>
  <c r="E1965" i="6"/>
  <c r="E2096" i="6"/>
  <c r="E6800" i="6"/>
  <c r="E7012" i="6"/>
  <c r="E4928" i="6"/>
  <c r="E1300" i="6"/>
  <c r="E1757" i="6"/>
  <c r="E1758" i="6"/>
  <c r="E5314" i="6"/>
  <c r="E6395" i="6"/>
  <c r="E547" i="6"/>
  <c r="E1033" i="6"/>
  <c r="E4034" i="6"/>
  <c r="E1121" i="6"/>
  <c r="E6391" i="6"/>
  <c r="E2106" i="6"/>
  <c r="E4420" i="6"/>
  <c r="E7426" i="6"/>
  <c r="E7642" i="6"/>
  <c r="E7397" i="6"/>
  <c r="E3510" i="6"/>
  <c r="E8120" i="6"/>
  <c r="E527" i="6"/>
  <c r="E2780" i="6"/>
  <c r="E4855" i="6"/>
  <c r="E7976" i="6"/>
  <c r="E3914" i="6"/>
  <c r="E2663" i="6"/>
  <c r="E8082" i="6"/>
  <c r="E2801" i="6"/>
  <c r="E4414" i="6"/>
  <c r="E2709" i="6"/>
  <c r="E3070" i="6"/>
  <c r="E7633" i="6"/>
  <c r="E3071" i="6"/>
  <c r="E5273" i="6"/>
  <c r="E3072" i="6"/>
  <c r="E7635" i="6"/>
  <c r="E3874" i="6"/>
  <c r="E2615" i="6"/>
  <c r="E1531" i="6"/>
  <c r="E7602" i="6"/>
  <c r="E3622" i="6"/>
  <c r="E4090" i="6"/>
  <c r="E315" i="6"/>
  <c r="E7876" i="6"/>
  <c r="E7265" i="6"/>
  <c r="E7085" i="6"/>
  <c r="E4871" i="6"/>
  <c r="E1327" i="6"/>
  <c r="E4627" i="6"/>
  <c r="E7926" i="6"/>
  <c r="E281" i="6"/>
  <c r="E7826" i="6"/>
  <c r="E6643" i="6"/>
  <c r="E3098" i="6"/>
  <c r="E2369" i="6"/>
  <c r="E7742" i="6"/>
  <c r="E5673" i="6"/>
  <c r="E2558" i="6"/>
  <c r="E5687" i="6"/>
  <c r="E7416" i="6"/>
  <c r="E1947" i="6"/>
  <c r="E2015" i="6"/>
  <c r="E5653" i="6"/>
  <c r="E6616" i="6"/>
  <c r="E282" i="6"/>
  <c r="E8106" i="6"/>
  <c r="E961" i="6"/>
  <c r="E4406" i="6"/>
  <c r="E1047" i="6"/>
  <c r="E2898" i="6"/>
  <c r="E2045" i="6"/>
  <c r="E7707" i="6"/>
  <c r="E2173" i="6"/>
  <c r="E4483" i="6"/>
  <c r="E3829" i="6"/>
  <c r="E857" i="6"/>
  <c r="E3181" i="6"/>
  <c r="E62" i="6"/>
  <c r="E7182" i="6"/>
  <c r="E4120" i="6"/>
  <c r="E7743" i="6"/>
  <c r="E6062" i="6"/>
  <c r="E1992" i="6"/>
  <c r="E3488" i="6"/>
  <c r="E642" i="6"/>
  <c r="E643" i="6"/>
  <c r="E1077" i="6"/>
  <c r="E4758" i="6"/>
  <c r="E5385" i="6"/>
  <c r="E6295" i="6"/>
  <c r="E2597" i="6"/>
  <c r="E3195" i="6"/>
  <c r="E3597" i="6"/>
  <c r="E3304" i="6"/>
  <c r="E2250" i="6"/>
  <c r="E3666" i="6"/>
  <c r="E5603" i="6"/>
  <c r="E4818" i="6"/>
  <c r="E1533" i="6"/>
  <c r="E3607" i="6"/>
  <c r="E4468" i="6"/>
  <c r="E4976" i="6"/>
  <c r="E1263" i="6"/>
  <c r="E2925" i="6"/>
  <c r="E4269" i="6"/>
  <c r="E995" i="6"/>
  <c r="E5627" i="6"/>
  <c r="E2287" i="6"/>
  <c r="E1031" i="6"/>
  <c r="E5306" i="6"/>
  <c r="E2970" i="6"/>
  <c r="E7672" i="6"/>
  <c r="E2971" i="6"/>
  <c r="E336" i="6"/>
  <c r="E5610" i="6"/>
  <c r="E4216" i="6"/>
  <c r="E6307" i="6"/>
  <c r="E8147" i="6"/>
  <c r="E2006" i="6"/>
  <c r="E6288" i="6"/>
  <c r="E7219" i="6"/>
  <c r="E1981" i="6"/>
  <c r="E5884" i="6"/>
  <c r="E6262" i="6"/>
  <c r="E2955" i="6"/>
  <c r="E2344" i="6"/>
  <c r="E7856" i="6"/>
  <c r="E7464" i="6"/>
  <c r="E5940" i="6"/>
  <c r="E2561" i="6"/>
  <c r="E4626" i="6"/>
  <c r="E4984" i="6"/>
  <c r="E6952" i="6"/>
  <c r="E7357" i="6"/>
  <c r="E4593" i="6"/>
  <c r="E6570" i="6"/>
  <c r="E3649" i="6"/>
  <c r="E5261" i="6"/>
  <c r="E2008" i="6"/>
  <c r="E207" i="6"/>
  <c r="E242" i="6"/>
  <c r="E5811" i="6"/>
  <c r="E3730" i="6"/>
  <c r="E5998" i="6"/>
  <c r="E28" i="6"/>
  <c r="E4916" i="6"/>
  <c r="E1523" i="6"/>
  <c r="E4425" i="6"/>
  <c r="E1406" i="6"/>
  <c r="E2373" i="6"/>
  <c r="E802" i="6"/>
  <c r="E1426" i="6"/>
  <c r="E8104" i="6"/>
  <c r="E8107" i="6"/>
  <c r="E5772" i="6"/>
  <c r="E706" i="6"/>
  <c r="E824" i="6"/>
  <c r="E721" i="6"/>
  <c r="E1914" i="6"/>
  <c r="E7378" i="6"/>
  <c r="E5077" i="6"/>
  <c r="E5078" i="6"/>
  <c r="E5079" i="6"/>
  <c r="E5080" i="6"/>
  <c r="E4618" i="6"/>
  <c r="E4122" i="6"/>
  <c r="E5081" i="6"/>
  <c r="E5082" i="6"/>
  <c r="E4426" i="6"/>
  <c r="E1325" i="6"/>
  <c r="E6880" i="6"/>
  <c r="E2379" i="6"/>
  <c r="E2110" i="6"/>
  <c r="E4619" i="6"/>
  <c r="E1977" i="6"/>
  <c r="E5549" i="6"/>
  <c r="E3422" i="6"/>
  <c r="E5474" i="6"/>
  <c r="E5475" i="6"/>
  <c r="E41" i="6"/>
  <c r="E2443" i="6"/>
  <c r="E6321" i="6"/>
  <c r="E4709" i="6"/>
  <c r="E3777" i="6"/>
  <c r="E789" i="6"/>
  <c r="E3945" i="6"/>
  <c r="E6602" i="6"/>
  <c r="E7650" i="6"/>
  <c r="E7018" i="6"/>
  <c r="E5602" i="6"/>
  <c r="E6515" i="6"/>
  <c r="E8142" i="6"/>
  <c r="E2339" i="6"/>
  <c r="E2004" i="6"/>
  <c r="E6663" i="6"/>
  <c r="E3270" i="6"/>
  <c r="E4929" i="6"/>
  <c r="E4930" i="6"/>
  <c r="E1777" i="6"/>
  <c r="E4931" i="6"/>
  <c r="E2765" i="6"/>
  <c r="E7280" i="6"/>
  <c r="E2766" i="6"/>
  <c r="E6152" i="6"/>
  <c r="E1759" i="6"/>
  <c r="E7711" i="6"/>
  <c r="E3384" i="6"/>
  <c r="E6021" i="6"/>
  <c r="E4035" i="6"/>
  <c r="E2779" i="6"/>
  <c r="E5254" i="6"/>
  <c r="E2151" i="6"/>
  <c r="E2152" i="6"/>
  <c r="E7728" i="6"/>
  <c r="E6161" i="6"/>
  <c r="E2013" i="6"/>
  <c r="E1092" i="6"/>
  <c r="E1086" i="6"/>
  <c r="E3980" i="6"/>
  <c r="E2926" i="6"/>
  <c r="E1678" i="6"/>
  <c r="E3880" i="6"/>
  <c r="E644" i="6"/>
  <c r="E4666" i="6"/>
  <c r="E8065" i="6"/>
  <c r="E3339" i="6"/>
  <c r="E1024" i="6"/>
  <c r="E1025" i="6"/>
  <c r="E8066" i="6"/>
  <c r="E1026" i="6"/>
  <c r="E4465" i="6"/>
  <c r="E6695" i="6"/>
  <c r="E1679" i="6"/>
  <c r="E5662" i="6"/>
  <c r="E5730" i="6"/>
  <c r="E372" i="6"/>
  <c r="E7440" i="6"/>
  <c r="E6810" i="6"/>
  <c r="E4681" i="6"/>
  <c r="E1612" i="6"/>
  <c r="E1242" i="6"/>
  <c r="E7461" i="6"/>
  <c r="E7462" i="6"/>
  <c r="E917" i="6"/>
  <c r="E4239" i="6"/>
  <c r="E6709" i="6"/>
  <c r="E1225" i="6"/>
  <c r="E2527" i="6"/>
  <c r="E6276" i="6"/>
  <c r="E6032" i="6"/>
  <c r="E2296" i="6"/>
  <c r="E3242" i="6"/>
  <c r="E6755" i="6"/>
  <c r="E2453" i="6"/>
  <c r="E2844" i="6"/>
  <c r="E6823" i="6"/>
  <c r="E7908" i="6"/>
  <c r="E4443" i="6"/>
  <c r="E4605" i="6"/>
  <c r="E1216" i="6"/>
  <c r="E7310" i="6"/>
  <c r="E6180" i="6"/>
  <c r="E2943" i="6"/>
  <c r="E6759" i="6"/>
  <c r="E339" i="6"/>
  <c r="E5814" i="6"/>
  <c r="E4888" i="6"/>
  <c r="E1003" i="6"/>
  <c r="E182" i="6"/>
  <c r="E6582" i="6"/>
  <c r="E6707" i="6"/>
  <c r="E5543" i="6"/>
  <c r="E6067" i="6"/>
  <c r="E7073" i="6"/>
  <c r="E4070" i="6"/>
  <c r="E4146" i="6"/>
  <c r="E6148" i="6"/>
  <c r="E2223" i="6"/>
  <c r="E220" i="6"/>
  <c r="E4473" i="6"/>
  <c r="E466" i="6"/>
  <c r="E4235" i="6"/>
  <c r="E7594" i="6"/>
  <c r="E2411" i="6"/>
  <c r="E507" i="6"/>
  <c r="E3526" i="6"/>
  <c r="E888" i="6"/>
  <c r="E3141" i="6"/>
  <c r="E5852" i="6"/>
  <c r="E5664" i="6"/>
  <c r="E475" i="6"/>
  <c r="E2101" i="6"/>
  <c r="E4744" i="6"/>
  <c r="E7626" i="6"/>
  <c r="E5375" i="6"/>
  <c r="E7224" i="6"/>
  <c r="E3396" i="6"/>
  <c r="E7834" i="6"/>
  <c r="E3073" i="6"/>
  <c r="E6186" i="6"/>
  <c r="E7655" i="6"/>
  <c r="E2893" i="6"/>
  <c r="E3381" i="6"/>
  <c r="E3074" i="6"/>
  <c r="E4907" i="6"/>
  <c r="E593" i="6"/>
  <c r="E3075" i="6"/>
  <c r="E7933" i="6"/>
  <c r="E4740" i="6"/>
  <c r="E3076" i="6"/>
  <c r="E3166" i="6"/>
  <c r="E7149" i="6"/>
  <c r="E7143" i="6"/>
  <c r="E3077" i="6"/>
  <c r="E8038" i="6"/>
  <c r="E273" i="6"/>
  <c r="E1929" i="6"/>
  <c r="E6660" i="6"/>
  <c r="E4810" i="6"/>
  <c r="E1319" i="6"/>
  <c r="E2871" i="6"/>
  <c r="E3843" i="6"/>
  <c r="E7478" i="6"/>
  <c r="E4412" i="6"/>
  <c r="E6964" i="6"/>
  <c r="E2954" i="6"/>
  <c r="E1924" i="6"/>
  <c r="E5704" i="6"/>
  <c r="E5925" i="6"/>
  <c r="E7732" i="6"/>
  <c r="E5152" i="6"/>
  <c r="E5586" i="6"/>
  <c r="E7946" i="6"/>
  <c r="E3845" i="6"/>
  <c r="E5224" i="6"/>
  <c r="E7344" i="6"/>
  <c r="E4795" i="6"/>
  <c r="E2973" i="6"/>
  <c r="E1903" i="6"/>
  <c r="E3443" i="6"/>
  <c r="E7988" i="6"/>
  <c r="E2003" i="6"/>
  <c r="E4714" i="6"/>
  <c r="E5165" i="6"/>
  <c r="E3539" i="6"/>
  <c r="E1052" i="6"/>
  <c r="E6027" i="6"/>
  <c r="E4543" i="6"/>
  <c r="E2438" i="6"/>
  <c r="E5137" i="6"/>
  <c r="E7216" i="6"/>
  <c r="E6646" i="6"/>
  <c r="E5961" i="6"/>
  <c r="E307" i="6"/>
  <c r="E515" i="6"/>
  <c r="E3822" i="6"/>
  <c r="E1480" i="6"/>
  <c r="E1419" i="6"/>
  <c r="E2778" i="6"/>
  <c r="E6249" i="6"/>
  <c r="E4825" i="6"/>
  <c r="E5361" i="6"/>
  <c r="E4813" i="6"/>
  <c r="E3200" i="6"/>
  <c r="E7971" i="6"/>
  <c r="E3537" i="6"/>
  <c r="E55" i="6"/>
  <c r="E600" i="6"/>
  <c r="E1112" i="6"/>
  <c r="E2927" i="6"/>
  <c r="E3175" i="6"/>
  <c r="E1987" i="6"/>
  <c r="E5688" i="6"/>
  <c r="E5510" i="6"/>
  <c r="E1988" i="6"/>
  <c r="E2284" i="6"/>
  <c r="E1050" i="6"/>
  <c r="E4764" i="6"/>
  <c r="E1093" i="6"/>
  <c r="E944" i="6"/>
  <c r="E4645" i="6"/>
  <c r="E594" i="6"/>
  <c r="E1567" i="6"/>
  <c r="E1144" i="6"/>
  <c r="E2880" i="6"/>
  <c r="E956" i="6"/>
  <c r="E5444" i="6"/>
  <c r="E3628" i="6"/>
  <c r="E2263" i="6"/>
  <c r="E4785" i="6"/>
  <c r="E4963" i="6"/>
  <c r="E7273" i="6"/>
  <c r="E3518" i="6"/>
  <c r="E3105" i="6"/>
  <c r="E2479" i="6"/>
  <c r="E5570" i="6"/>
  <c r="E2246" i="6"/>
  <c r="E2346" i="6"/>
  <c r="E6555" i="6"/>
  <c r="E3723" i="6"/>
  <c r="E1540" i="6"/>
  <c r="E1514" i="6"/>
  <c r="E1541" i="6"/>
  <c r="E6686" i="6"/>
  <c r="E3282" i="6"/>
  <c r="E261" i="6"/>
  <c r="E3965" i="6"/>
  <c r="E8165" i="6"/>
  <c r="E1138" i="6"/>
  <c r="E7894" i="6"/>
  <c r="E2657" i="6"/>
  <c r="E2772" i="6"/>
  <c r="E3167" i="6"/>
  <c r="E1485" i="6"/>
  <c r="E6486" i="6"/>
  <c r="E6711" i="6"/>
  <c r="E7960" i="6"/>
  <c r="E1407" i="6"/>
  <c r="E1408" i="6"/>
  <c r="E1409" i="6"/>
  <c r="E2944" i="6"/>
  <c r="E8004" i="6"/>
  <c r="E7467" i="6"/>
  <c r="E814" i="6"/>
  <c r="E6004" i="6"/>
  <c r="E7983" i="6"/>
  <c r="E748" i="6"/>
  <c r="E2406" i="6"/>
  <c r="E7084" i="6"/>
  <c r="E465" i="6"/>
  <c r="E3142" i="6"/>
  <c r="E7985" i="6"/>
  <c r="E1959" i="6"/>
  <c r="E1926" i="6"/>
  <c r="E3078" i="6"/>
  <c r="E7977" i="6"/>
  <c r="E5747" i="6"/>
  <c r="E458" i="6"/>
  <c r="E1957" i="6"/>
  <c r="E1651" i="6"/>
  <c r="E8083" i="6"/>
  <c r="E957" i="6"/>
  <c r="E3079" i="6"/>
  <c r="E7145" i="6"/>
  <c r="E6215" i="6"/>
  <c r="E2093" i="6"/>
  <c r="E4790" i="6"/>
  <c r="E3080" i="6"/>
  <c r="E3081" i="6"/>
  <c r="E5526" i="6"/>
  <c r="E5708" i="6"/>
  <c r="E5949" i="6"/>
  <c r="E5181" i="6"/>
  <c r="E3875" i="6"/>
  <c r="E5694" i="6"/>
  <c r="E3082" i="6"/>
  <c r="E6511" i="6"/>
  <c r="E7368" i="6"/>
  <c r="E4940" i="6"/>
  <c r="E4630" i="6"/>
  <c r="E6247" i="6"/>
  <c r="E6414" i="6"/>
  <c r="E104" i="6"/>
  <c r="E1770" i="6"/>
  <c r="E185" i="6"/>
  <c r="E6179" i="6"/>
  <c r="E3707" i="6"/>
  <c r="E7947" i="6"/>
  <c r="E43" i="6"/>
  <c r="E3654" i="6"/>
  <c r="E6523" i="6"/>
  <c r="E3465" i="6"/>
  <c r="E385" i="6"/>
  <c r="E6932" i="6"/>
  <c r="E5780" i="6"/>
  <c r="E3275" i="6"/>
  <c r="E2193" i="6"/>
  <c r="E2588" i="6"/>
  <c r="E5198" i="6"/>
  <c r="E5083" i="6"/>
  <c r="E5829" i="6"/>
  <c r="E5084" i="6"/>
  <c r="E8113" i="6"/>
  <c r="E2676" i="6"/>
  <c r="E5701" i="6"/>
  <c r="E6343" i="6"/>
  <c r="E6345" i="6"/>
  <c r="E2563" i="6"/>
  <c r="E1528" i="6"/>
  <c r="E5100" i="6"/>
  <c r="E1573" i="6"/>
  <c r="E5803" i="6"/>
  <c r="E1628" i="6"/>
  <c r="E7099" i="6"/>
  <c r="E7893" i="6"/>
  <c r="E40" i="6"/>
  <c r="E1905" i="6"/>
  <c r="E546" i="6"/>
  <c r="E7201" i="6"/>
  <c r="E21" i="6"/>
  <c r="E7735" i="6"/>
  <c r="E4229" i="6"/>
  <c r="E63" i="6"/>
  <c r="E1180" i="6"/>
  <c r="E2819" i="6"/>
  <c r="E2949" i="6"/>
  <c r="E223" i="6"/>
  <c r="E7038" i="6"/>
  <c r="E5476" i="6"/>
  <c r="E1276" i="6"/>
  <c r="E5477" i="6"/>
  <c r="E3406" i="6"/>
  <c r="E1918" i="6"/>
  <c r="E3442" i="6"/>
  <c r="E3283" i="6"/>
  <c r="E6566" i="6"/>
  <c r="E7725" i="6"/>
  <c r="E2907" i="6"/>
  <c r="E6706" i="6"/>
  <c r="E1680" i="6"/>
  <c r="E7587" i="6"/>
  <c r="E4748" i="6"/>
  <c r="E6708" i="6"/>
  <c r="E3981" i="6"/>
  <c r="E6170" i="6"/>
  <c r="E788" i="6"/>
  <c r="E3479" i="6"/>
  <c r="E675" i="6"/>
  <c r="E5215" i="6"/>
  <c r="E4045" i="6"/>
  <c r="E1726" i="6"/>
  <c r="E1727" i="6"/>
  <c r="E6516" i="6"/>
  <c r="E4439" i="6"/>
  <c r="E6893" i="6"/>
  <c r="E1837" i="6"/>
  <c r="E2035" i="6"/>
  <c r="E6034" i="6"/>
  <c r="E3567" i="6"/>
  <c r="E3445" i="6"/>
  <c r="E7451" i="6"/>
  <c r="E3425" i="6"/>
  <c r="E4688" i="6"/>
  <c r="E1906" i="6"/>
  <c r="E1699" i="6"/>
  <c r="E2335" i="6"/>
  <c r="E5837" i="6"/>
  <c r="E4737" i="6"/>
  <c r="E5625" i="6"/>
  <c r="E4839" i="6"/>
  <c r="E1581" i="6"/>
  <c r="E5752" i="6"/>
  <c r="E1217" i="6"/>
  <c r="E2508" i="6"/>
  <c r="E1218" i="6"/>
  <c r="E1545" i="6"/>
  <c r="E2036" i="6"/>
  <c r="E161" i="6"/>
  <c r="E4275" i="6"/>
  <c r="E401" i="6"/>
  <c r="E7200" i="6"/>
  <c r="E1307" i="6"/>
  <c r="E4739" i="6"/>
  <c r="E3728" i="6"/>
  <c r="E2413" i="6"/>
  <c r="E2675" i="6"/>
  <c r="E476" i="6"/>
  <c r="E4908" i="6"/>
  <c r="E128" i="6"/>
  <c r="E2086" i="6"/>
  <c r="E885" i="6"/>
  <c r="E2026" i="6"/>
  <c r="E3953" i="6"/>
  <c r="E2162" i="6"/>
  <c r="E633" i="6"/>
  <c r="E1915" i="6"/>
  <c r="E3513" i="6"/>
  <c r="E5696" i="6"/>
  <c r="E145" i="6"/>
  <c r="E4140" i="6"/>
  <c r="E2441" i="6"/>
  <c r="E6122" i="6"/>
  <c r="E2260" i="6"/>
  <c r="E2075" i="6"/>
  <c r="E7454" i="6"/>
  <c r="E4932" i="6"/>
  <c r="E4836" i="6"/>
  <c r="E2593" i="6"/>
  <c r="E3850" i="6"/>
  <c r="E6879" i="6"/>
  <c r="E1008" i="6"/>
  <c r="E1760" i="6"/>
  <c r="E1761" i="6"/>
  <c r="E1641" i="6"/>
  <c r="E4667" i="6"/>
  <c r="E1819" i="6"/>
  <c r="E4784" i="6"/>
  <c r="E6022" i="6"/>
  <c r="E4848" i="6"/>
  <c r="E6139" i="6"/>
  <c r="E2904" i="6"/>
  <c r="E1078" i="6"/>
  <c r="E6452" i="6"/>
  <c r="E6908" i="6"/>
  <c r="E2806" i="6"/>
  <c r="E1164" i="6"/>
  <c r="E7569" i="6"/>
  <c r="E4824" i="6"/>
  <c r="E5716" i="6"/>
  <c r="E3712" i="6"/>
  <c r="E7851" i="6"/>
  <c r="E6513" i="6"/>
  <c r="E8093" i="6"/>
  <c r="E3960" i="6"/>
  <c r="E4523" i="6"/>
  <c r="E6786" i="6"/>
  <c r="E2745" i="6"/>
  <c r="E1976" i="6"/>
  <c r="E6895" i="6"/>
  <c r="E3808" i="6"/>
  <c r="E286" i="6"/>
  <c r="E4125" i="6"/>
  <c r="E5743" i="6"/>
  <c r="E2435" i="6"/>
  <c r="E4225" i="6"/>
  <c r="E7329" i="6"/>
  <c r="E7795" i="6"/>
  <c r="E3246" i="6"/>
  <c r="E6640" i="6"/>
  <c r="E3736" i="6"/>
  <c r="E1328" i="6"/>
  <c r="E7797" i="6"/>
  <c r="E6229" i="6"/>
  <c r="E626" i="6"/>
  <c r="E3742" i="6"/>
  <c r="E4519" i="6"/>
  <c r="E1377" i="6"/>
  <c r="E1122" i="6"/>
  <c r="E2701" i="6"/>
  <c r="E2417" i="6"/>
  <c r="E6839" i="6"/>
  <c r="E4914" i="6"/>
  <c r="E4274" i="6"/>
  <c r="E2002" i="6"/>
  <c r="E5399" i="6"/>
  <c r="E6501" i="6"/>
  <c r="E1132" i="6"/>
  <c r="E478" i="6"/>
  <c r="E3251" i="6"/>
  <c r="E7408" i="6"/>
  <c r="E7234" i="6"/>
  <c r="E5689" i="6"/>
  <c r="E1643" i="6"/>
  <c r="E7890" i="6"/>
  <c r="E8067" i="6"/>
  <c r="E5443" i="6"/>
  <c r="E1245" i="6"/>
  <c r="E553" i="6"/>
  <c r="E1384" i="6"/>
  <c r="E6945" i="6"/>
  <c r="E630" i="6"/>
  <c r="E1311" i="6"/>
  <c r="E2510" i="6"/>
  <c r="E7125" i="6"/>
  <c r="E6119" i="6"/>
  <c r="E5740" i="6"/>
  <c r="E3340" i="6"/>
  <c r="E3341" i="6"/>
  <c r="E3481" i="6"/>
  <c r="E6677" i="6"/>
  <c r="E6092" i="6"/>
  <c r="E5794" i="6"/>
  <c r="E6061" i="6"/>
  <c r="E2569" i="6"/>
  <c r="E7183" i="6"/>
  <c r="E7159" i="6"/>
  <c r="E6615" i="6"/>
  <c r="E6979" i="6"/>
  <c r="E6289" i="6"/>
  <c r="E2156" i="6"/>
  <c r="E4375" i="6"/>
  <c r="E4550" i="6"/>
  <c r="E2490" i="6"/>
  <c r="E3555" i="6"/>
  <c r="E2349" i="6"/>
  <c r="E4376" i="6"/>
  <c r="E4377" i="6"/>
  <c r="E4969" i="6"/>
  <c r="E4378" i="6"/>
  <c r="E5279" i="6"/>
  <c r="E7261" i="6"/>
  <c r="E4507" i="6"/>
  <c r="E2595" i="6"/>
  <c r="E1881" i="6"/>
  <c r="E4868" i="6"/>
  <c r="E3702" i="6"/>
  <c r="E583" i="6"/>
  <c r="E6010" i="6"/>
  <c r="E7194" i="6"/>
  <c r="E2688" i="6"/>
  <c r="E841" i="6"/>
  <c r="E6200" i="6"/>
  <c r="E810" i="6"/>
  <c r="E5220" i="6"/>
  <c r="E7321" i="6"/>
  <c r="E6404" i="6"/>
  <c r="E6753" i="6"/>
  <c r="E734" i="6"/>
  <c r="E5907" i="6"/>
  <c r="E4398" i="6"/>
  <c r="E7258" i="6"/>
  <c r="E1577" i="6"/>
  <c r="E5508" i="6"/>
  <c r="E4620" i="6"/>
  <c r="E4621" i="6"/>
  <c r="E5085" i="6"/>
  <c r="E3909" i="6"/>
  <c r="E4622" i="6"/>
  <c r="E5086" i="6"/>
  <c r="E7415" i="6"/>
  <c r="E6521" i="6"/>
  <c r="E6992" i="6"/>
  <c r="E4232" i="6"/>
  <c r="E2902" i="6"/>
  <c r="E6135" i="6"/>
  <c r="E5943" i="6"/>
  <c r="E4789" i="6"/>
  <c r="E683" i="6"/>
  <c r="E680" i="6"/>
  <c r="E676" i="6"/>
  <c r="E725" i="6"/>
  <c r="E5958" i="6"/>
  <c r="E7443" i="6"/>
  <c r="E5791" i="6"/>
  <c r="E2798" i="6"/>
  <c r="E422" i="6"/>
  <c r="E5396" i="6"/>
  <c r="E2916" i="6"/>
  <c r="E6793" i="6"/>
  <c r="E4394" i="6"/>
  <c r="E271" i="6"/>
  <c r="E6955" i="6"/>
  <c r="E4452" i="6"/>
  <c r="E1134" i="6"/>
  <c r="E2436" i="6"/>
  <c r="E6316" i="6"/>
  <c r="E2466" i="6"/>
  <c r="E7868" i="6"/>
  <c r="E3143" i="6"/>
  <c r="E3144" i="6"/>
  <c r="E2596" i="6"/>
  <c r="E6866" i="6"/>
  <c r="E7789" i="6"/>
  <c r="E6751" i="6"/>
  <c r="E230" i="6"/>
  <c r="E2645" i="6"/>
  <c r="E30" i="6"/>
  <c r="E3397" i="6"/>
  <c r="E1084" i="6"/>
  <c r="E6746" i="6"/>
  <c r="E3746" i="6"/>
  <c r="E3083" i="6"/>
  <c r="E2226" i="6"/>
  <c r="E2248" i="6"/>
  <c r="E17" i="6"/>
  <c r="E3876" i="6"/>
  <c r="E7724" i="6"/>
  <c r="E3877" i="6"/>
  <c r="E5378" i="6"/>
  <c r="E6836" i="6"/>
  <c r="E5927" i="6"/>
  <c r="E2070" i="6"/>
  <c r="E7379" i="6"/>
  <c r="E1606" i="6"/>
  <c r="E3204" i="6"/>
  <c r="E6137" i="6"/>
  <c r="E4145" i="6"/>
  <c r="E5214" i="6"/>
  <c r="E5372" i="6"/>
  <c r="E7176" i="6"/>
  <c r="E1240" i="6"/>
  <c r="E5145" i="6"/>
  <c r="E402" i="6"/>
  <c r="E5179" i="6"/>
  <c r="E4241" i="6"/>
  <c r="E967" i="6"/>
  <c r="E4549" i="6"/>
  <c r="E6594" i="6"/>
  <c r="E5492" i="6"/>
  <c r="E6670" i="6"/>
  <c r="E4058" i="6"/>
  <c r="E4164" i="6"/>
  <c r="E4533" i="6"/>
  <c r="E4289" i="6"/>
  <c r="E850" i="6"/>
  <c r="E4237" i="6"/>
  <c r="E6818" i="6"/>
  <c r="E6946" i="6"/>
  <c r="E7817" i="6"/>
  <c r="E1648" i="6"/>
  <c r="E7818" i="6"/>
  <c r="E1501" i="6"/>
  <c r="E918" i="6"/>
  <c r="E7533" i="6"/>
  <c r="E6622" i="6"/>
  <c r="E7819" i="6"/>
  <c r="E1219" i="6"/>
  <c r="E6445" i="6"/>
  <c r="E114" i="6"/>
  <c r="E5255" i="6"/>
  <c r="E392" i="6"/>
  <c r="E3627" i="6"/>
  <c r="E4094" i="6"/>
  <c r="E3243" i="6"/>
  <c r="E5124" i="6"/>
  <c r="E2422" i="6"/>
  <c r="E1561" i="6"/>
  <c r="E1500" i="6"/>
  <c r="E6206" i="6"/>
  <c r="E5386" i="6"/>
  <c r="E7317" i="6"/>
  <c r="E4876" i="6"/>
  <c r="E4994" i="6"/>
  <c r="E5289" i="6"/>
  <c r="E4252" i="6"/>
  <c r="E537" i="6"/>
  <c r="E4975" i="6"/>
  <c r="E6466" i="6"/>
  <c r="E3713" i="6"/>
  <c r="E5537" i="6"/>
  <c r="E7074" i="6"/>
  <c r="E7573" i="6"/>
  <c r="E7075" i="6"/>
  <c r="E7796" i="6"/>
  <c r="E6868" i="6"/>
  <c r="E7076" i="6"/>
  <c r="E7077" i="6"/>
  <c r="E2473" i="6"/>
  <c r="E5097" i="6"/>
  <c r="E7078" i="6"/>
  <c r="E2796" i="6"/>
  <c r="E6478" i="6"/>
  <c r="E7704" i="6"/>
  <c r="E2021" i="6"/>
  <c r="E5351" i="6"/>
  <c r="E4327" i="6"/>
  <c r="E8087" i="6"/>
  <c r="E1385" i="6"/>
  <c r="E4948" i="6"/>
  <c r="E4469" i="6"/>
  <c r="E7915" i="6"/>
  <c r="E2022" i="6"/>
  <c r="E6162" i="6"/>
  <c r="E1681" i="6"/>
  <c r="E2547" i="6"/>
  <c r="E5424" i="6"/>
  <c r="E7290" i="6"/>
  <c r="E1079" i="6"/>
  <c r="E6896" i="6"/>
  <c r="E4945" i="6"/>
  <c r="E6050" i="6"/>
  <c r="E4087" i="6"/>
  <c r="E1497" i="6"/>
  <c r="E1682" i="6"/>
  <c r="E2696" i="6"/>
  <c r="E497" i="6"/>
  <c r="E6548" i="6"/>
  <c r="E157" i="6"/>
  <c r="E1163" i="6"/>
  <c r="E8105" i="6"/>
  <c r="E1251" i="6"/>
  <c r="E7776" i="6"/>
  <c r="E1335" i="6"/>
  <c r="E5830" i="6"/>
  <c r="E7640" i="6"/>
  <c r="E7663" i="6"/>
  <c r="E5617" i="6"/>
  <c r="E7745" i="6"/>
  <c r="E3407" i="6"/>
  <c r="E325" i="6"/>
  <c r="E7918" i="6"/>
  <c r="E6071" i="6"/>
  <c r="E3326" i="6"/>
  <c r="E6972" i="6"/>
  <c r="E1953" i="6"/>
  <c r="E1417" i="6"/>
  <c r="E7675" i="6"/>
  <c r="E2797" i="6"/>
  <c r="E3296" i="6"/>
  <c r="E2549" i="6"/>
  <c r="E1571" i="6"/>
  <c r="E4177" i="6"/>
  <c r="E2052" i="6"/>
  <c r="E4096" i="6"/>
  <c r="E8075" i="6"/>
  <c r="E3563" i="6"/>
  <c r="E3634" i="6"/>
  <c r="E4933" i="6"/>
  <c r="E4834" i="6"/>
  <c r="E4075" i="6"/>
  <c r="E8122" i="6"/>
  <c r="E1098" i="6"/>
  <c r="E4829" i="6"/>
  <c r="E1820" i="6"/>
  <c r="E1762" i="6"/>
  <c r="E1763" i="6"/>
  <c r="E1764" i="6"/>
  <c r="E1821" i="6"/>
  <c r="E4036" i="6"/>
  <c r="E1269" i="6"/>
  <c r="E3264" i="6"/>
  <c r="E7783" i="6"/>
  <c r="E4037" i="6"/>
  <c r="E3230" i="6"/>
  <c r="E2153" i="6"/>
  <c r="E7714" i="6"/>
  <c r="E3809" i="6"/>
  <c r="E4717" i="6"/>
  <c r="E4282" i="6"/>
  <c r="E6124" i="6"/>
  <c r="E1998" i="6"/>
  <c r="E7407" i="6"/>
  <c r="E5118" i="6"/>
  <c r="E5504" i="6"/>
  <c r="E3667" i="6"/>
  <c r="E7223" i="6"/>
  <c r="E3600" i="6"/>
  <c r="E1476" i="6"/>
  <c r="E5654" i="6"/>
  <c r="E7852" i="6"/>
  <c r="E2679" i="6"/>
  <c r="E3173" i="6"/>
  <c r="E2463" i="6"/>
  <c r="E4575" i="6"/>
  <c r="E5129" i="6"/>
  <c r="E1859" i="6"/>
  <c r="E2715" i="6"/>
  <c r="E5087" i="6"/>
  <c r="E8007" i="6"/>
  <c r="E6678" i="6"/>
  <c r="E1451" i="6"/>
  <c r="E567" i="6"/>
  <c r="E5088" i="6"/>
  <c r="E5089" i="6"/>
  <c r="E4270" i="6"/>
  <c r="E3524" i="6"/>
  <c r="E7361" i="6"/>
  <c r="E5090" i="6"/>
  <c r="E2731" i="6"/>
  <c r="E469" i="6"/>
  <c r="E4973" i="6"/>
  <c r="E615" i="6"/>
  <c r="E5906" i="6"/>
  <c r="E8148" i="6"/>
  <c r="E2666" i="6"/>
  <c r="E1831" i="6"/>
  <c r="E8124" i="6"/>
  <c r="E2570" i="6"/>
  <c r="E5870" i="6"/>
  <c r="E4582" i="6"/>
  <c r="E7466" i="6"/>
  <c r="E6308" i="6"/>
  <c r="E5403" i="6"/>
  <c r="E6420" i="6"/>
  <c r="E5334" i="6"/>
  <c r="E2525" i="6"/>
  <c r="E5130" i="6"/>
  <c r="E2202" i="6"/>
  <c r="E5352" i="6"/>
  <c r="E534" i="6"/>
  <c r="E5377" i="6"/>
  <c r="E146" i="6"/>
  <c r="E5989" i="6"/>
  <c r="E4330" i="6"/>
  <c r="E7133" i="6"/>
  <c r="E1411" i="6"/>
  <c r="E6628" i="6"/>
  <c r="E4652" i="6"/>
  <c r="E4893" i="6"/>
  <c r="E285" i="6"/>
  <c r="E6990" i="6"/>
  <c r="E5847" i="6"/>
  <c r="E1410" i="6"/>
  <c r="E4950" i="6"/>
  <c r="E3716" i="6"/>
  <c r="E4553" i="6"/>
  <c r="E803" i="6"/>
  <c r="E561" i="6"/>
  <c r="E5441" i="6"/>
  <c r="E798" i="6"/>
  <c r="E840" i="6"/>
  <c r="E699" i="6"/>
  <c r="E6099" i="6"/>
  <c r="E750" i="6"/>
  <c r="E735" i="6"/>
  <c r="E7400" i="6"/>
  <c r="E3788" i="6"/>
  <c r="E3789" i="6"/>
  <c r="E919" i="6"/>
  <c r="E4520" i="6"/>
  <c r="E2334" i="6"/>
  <c r="E7043" i="6"/>
  <c r="E2426" i="6"/>
  <c r="E7375" i="6"/>
  <c r="E2291" i="6"/>
  <c r="E2186" i="6"/>
  <c r="E3881" i="6"/>
  <c r="E7178" i="6"/>
  <c r="E4992" i="6"/>
  <c r="E7562" i="6"/>
  <c r="E1278" i="6"/>
  <c r="E5169" i="6"/>
  <c r="E4974" i="6"/>
  <c r="E2465" i="6"/>
  <c r="E1416" i="6"/>
  <c r="E6442" i="6"/>
  <c r="E4840" i="6"/>
  <c r="E503" i="6"/>
  <c r="E5168" i="6"/>
  <c r="E934" i="6"/>
  <c r="E486" i="6"/>
  <c r="E4178" i="6"/>
  <c r="E59" i="6"/>
  <c r="E3367" i="6"/>
  <c r="E1691" i="6"/>
  <c r="E5229" i="6"/>
  <c r="E90" i="6"/>
  <c r="E7079" i="6"/>
  <c r="E3624" i="6"/>
  <c r="E2810" i="6"/>
  <c r="E5206" i="6"/>
  <c r="E897" i="6"/>
  <c r="E7410" i="6"/>
  <c r="E2163" i="6"/>
  <c r="E7360" i="6"/>
  <c r="E4696" i="6"/>
  <c r="E7705" i="6"/>
  <c r="E4073" i="6"/>
  <c r="E4286" i="6"/>
  <c r="E5246" i="6"/>
  <c r="E711" i="6"/>
  <c r="E724" i="6"/>
  <c r="E6761" i="6"/>
  <c r="E5981" i="6"/>
  <c r="E2229" i="6"/>
  <c r="E1728" i="6"/>
  <c r="E1729" i="6"/>
  <c r="E1730" i="6"/>
  <c r="E6517" i="6"/>
  <c r="E382" i="6"/>
  <c r="E7322" i="6"/>
  <c r="E4061" i="6"/>
  <c r="E1317" i="6"/>
  <c r="E7744" i="6"/>
  <c r="E4062" i="6"/>
  <c r="E2495" i="6"/>
  <c r="E1442" i="6"/>
  <c r="E3349" i="6"/>
  <c r="E7823" i="6"/>
  <c r="E1683" i="6"/>
  <c r="E4196" i="6"/>
  <c r="E5542" i="6"/>
  <c r="E4788" i="6"/>
  <c r="E7110" i="6"/>
  <c r="E6549" i="6"/>
  <c r="E6216" i="6"/>
  <c r="E4689" i="6"/>
  <c r="E3099" i="6"/>
  <c r="E7748" i="6"/>
  <c r="E645" i="6"/>
  <c r="E2018" i="6"/>
  <c r="E8068" i="6"/>
  <c r="E5290" i="6"/>
  <c r="E8069" i="6"/>
  <c r="E7530" i="6"/>
  <c r="E4063" i="6"/>
  <c r="E8070" i="6"/>
  <c r="E1956" i="6"/>
  <c r="E2094" i="6"/>
  <c r="E2030" i="6"/>
  <c r="E3351" i="6"/>
  <c r="E5328" i="6"/>
  <c r="E5478" i="6"/>
  <c r="E3645" i="6"/>
  <c r="E1877" i="6"/>
  <c r="E6676" i="6"/>
  <c r="E2201" i="6"/>
  <c r="E266" i="6"/>
  <c r="E7543" i="6"/>
  <c r="E2852" i="6"/>
  <c r="E3145" i="6"/>
  <c r="E166" i="6"/>
  <c r="E3146" i="6"/>
  <c r="E530" i="6"/>
  <c r="E2881" i="6"/>
  <c r="E3084" i="6"/>
  <c r="E34" i="6"/>
  <c r="E6210" i="6"/>
  <c r="E6339" i="6"/>
  <c r="E3590" i="6"/>
  <c r="E8084" i="6"/>
  <c r="E655" i="6"/>
  <c r="E8085" i="6"/>
  <c r="E5417" i="6"/>
  <c r="E1182" i="6"/>
  <c r="E2165" i="6"/>
  <c r="E7485" i="6"/>
  <c r="E6001" i="6"/>
  <c r="E6832" i="6"/>
  <c r="E39" i="6"/>
  <c r="E5816" i="6"/>
  <c r="E8019" i="6"/>
  <c r="E3652" i="6"/>
  <c r="E1415" i="6"/>
  <c r="E3913" i="6"/>
  <c r="E2594" i="6"/>
  <c r="E7233" i="6"/>
  <c r="E6863" i="6"/>
  <c r="E6921" i="6"/>
  <c r="E2462" i="6"/>
  <c r="E1425" i="6"/>
  <c r="E5556" i="6"/>
  <c r="E2787" i="6"/>
  <c r="E2866" i="6"/>
  <c r="E572" i="6"/>
  <c r="E7111" i="6"/>
  <c r="E6537" i="6"/>
  <c r="E2582" i="6"/>
  <c r="E7502" i="6"/>
  <c r="E4542" i="6"/>
  <c r="E7990" i="6"/>
  <c r="E6475" i="6"/>
  <c r="E951" i="6"/>
  <c r="E6947" i="6"/>
  <c r="E2976" i="6"/>
  <c r="E7421" i="6"/>
  <c r="E3678" i="6"/>
  <c r="E3474" i="6"/>
  <c r="E2485" i="6"/>
  <c r="E308" i="6"/>
  <c r="E1496" i="6"/>
  <c r="E8012" i="6"/>
  <c r="E6951" i="6"/>
  <c r="E3939" i="6"/>
  <c r="E6328" i="6"/>
  <c r="E2835" i="6"/>
  <c r="E6965" i="6"/>
  <c r="E2053" i="6"/>
  <c r="E7455" i="6"/>
  <c r="E4934" i="6"/>
  <c r="E3724" i="6"/>
  <c r="E4112" i="6"/>
  <c r="E2100" i="6"/>
  <c r="E4113" i="6"/>
  <c r="E2278" i="6"/>
  <c r="E2221" i="6"/>
  <c r="E1765" i="6"/>
  <c r="E5522" i="6"/>
  <c r="E3944" i="6"/>
  <c r="E5010" i="6"/>
  <c r="E4038" i="6"/>
  <c r="E2154" i="6"/>
  <c r="E6847" i="6"/>
  <c r="E4039" i="6"/>
  <c r="E6392" i="6"/>
  <c r="E5425" i="6"/>
  <c r="E4759" i="6"/>
  <c r="E4149" i="6"/>
  <c r="E4040" i="6"/>
  <c r="E7434" i="6"/>
  <c r="E2261" i="6"/>
  <c r="E3584" i="6"/>
  <c r="E4632" i="6"/>
  <c r="E1973" i="6"/>
  <c r="E6068" i="6"/>
  <c r="E6943" i="6"/>
  <c r="E2556" i="6"/>
  <c r="E1125" i="6"/>
  <c r="E5559" i="6"/>
  <c r="E7978" i="6"/>
  <c r="E2385" i="6"/>
  <c r="E7606" i="6"/>
  <c r="E933" i="6"/>
  <c r="E6782" i="6"/>
  <c r="E1482" i="6"/>
  <c r="E6165" i="6"/>
  <c r="E1313" i="6"/>
  <c r="E4732" i="6"/>
  <c r="E2935" i="6"/>
  <c r="E1989" i="6"/>
  <c r="E7891" i="6"/>
  <c r="E4453" i="6"/>
  <c r="E6462" i="6"/>
  <c r="E1930" i="6"/>
  <c r="E1591" i="6"/>
  <c r="E495" i="6"/>
  <c r="E5709" i="6"/>
  <c r="E7547" i="6"/>
  <c r="E998" i="6"/>
  <c r="E4471" i="6"/>
  <c r="E3790" i="6"/>
  <c r="F4176" i="6"/>
  <c r="F4647" i="6"/>
  <c r="F6169" i="6"/>
  <c r="F1584" i="6"/>
  <c r="F3778" i="6"/>
  <c r="F129" i="6"/>
  <c r="F6910" i="6"/>
  <c r="F6689" i="6"/>
  <c r="F4477" i="6"/>
  <c r="F1688" i="6"/>
  <c r="F6371" i="6"/>
  <c r="F4454" i="6"/>
  <c r="F6950" i="6"/>
  <c r="F1782" i="6"/>
  <c r="F3885" i="6"/>
  <c r="F7536" i="6"/>
  <c r="F1940" i="6"/>
  <c r="F3427" i="6"/>
  <c r="F1103" i="6"/>
  <c r="F5482" i="6"/>
  <c r="F4657" i="6"/>
  <c r="F3820" i="6"/>
  <c r="F5726" i="6"/>
  <c r="F4846" i="6"/>
  <c r="F370" i="6"/>
  <c r="F4515" i="6"/>
  <c r="F2911" i="6"/>
  <c r="F2009" i="6"/>
  <c r="F4442" i="6"/>
  <c r="F6959" i="6"/>
  <c r="F7561" i="6"/>
  <c r="F5095" i="6"/>
  <c r="F2034" i="6"/>
  <c r="F1583" i="6"/>
  <c r="F947" i="6"/>
  <c r="F2294" i="6"/>
  <c r="F7585" i="6"/>
  <c r="F4910" i="6"/>
  <c r="F237" i="6"/>
  <c r="F7902" i="6"/>
  <c r="F95" i="6"/>
  <c r="F5429" i="6"/>
  <c r="F7501" i="6"/>
  <c r="F7123" i="6"/>
  <c r="F4258" i="6"/>
  <c r="F1115" i="6"/>
  <c r="F7553" i="6"/>
  <c r="F4554" i="6"/>
  <c r="F5104" i="6"/>
  <c r="F4814" i="6"/>
  <c r="F648" i="6"/>
  <c r="F1556" i="6"/>
  <c r="F5895" i="6"/>
  <c r="F5703" i="6"/>
  <c r="F1939" i="6"/>
  <c r="F5718" i="6"/>
  <c r="F6496" i="6"/>
  <c r="F4296" i="6"/>
  <c r="F1124" i="6"/>
  <c r="F3119" i="6"/>
  <c r="F7870" i="6"/>
  <c r="F232" i="6"/>
  <c r="F3393" i="6"/>
  <c r="F236" i="6"/>
  <c r="F542" i="6"/>
  <c r="F2703" i="6"/>
  <c r="F6424" i="6"/>
  <c r="F2986" i="6"/>
  <c r="F13" i="6"/>
  <c r="F5422" i="6"/>
  <c r="F7518" i="6"/>
  <c r="F3863" i="6"/>
  <c r="F14" i="6"/>
  <c r="F7526" i="6"/>
  <c r="F2987" i="6"/>
  <c r="F3248" i="6"/>
  <c r="F4705" i="6"/>
  <c r="F5376" i="6"/>
  <c r="F3196" i="6"/>
  <c r="F7294" i="6"/>
  <c r="F3520" i="6"/>
  <c r="F6864" i="6"/>
  <c r="F7130" i="6"/>
  <c r="F6550" i="6"/>
  <c r="F7576" i="6"/>
  <c r="F2693" i="6"/>
  <c r="F3758" i="6"/>
  <c r="F6758" i="6"/>
  <c r="F189" i="6"/>
  <c r="F2523" i="6"/>
  <c r="F6246" i="6"/>
  <c r="F7285" i="6"/>
  <c r="F224" i="6"/>
  <c r="F1575" i="6"/>
  <c r="F1150" i="6"/>
  <c r="F4569" i="6"/>
  <c r="F5937" i="6"/>
  <c r="F6417" i="6"/>
  <c r="F7811" i="6"/>
  <c r="F1927" i="6"/>
  <c r="F1113" i="6"/>
  <c r="F6110" i="6"/>
  <c r="F7599" i="6"/>
  <c r="F3559" i="6"/>
  <c r="F7703" i="6"/>
  <c r="F1187" i="6"/>
  <c r="F884" i="6"/>
  <c r="F2297" i="6"/>
  <c r="F467" i="6"/>
  <c r="F417" i="6"/>
  <c r="F8005" i="6"/>
  <c r="F490" i="6"/>
  <c r="F3383" i="6"/>
  <c r="F4873" i="6"/>
  <c r="F427" i="6"/>
  <c r="F1229" i="6"/>
  <c r="F5737" i="6"/>
  <c r="F6999" i="6"/>
  <c r="F6814" i="6"/>
  <c r="F4585" i="6"/>
  <c r="F4623" i="6"/>
  <c r="F1188" i="6"/>
  <c r="F5238" i="6"/>
  <c r="F7152" i="6"/>
  <c r="F5557" i="6"/>
  <c r="F4746" i="6"/>
  <c r="F5315" i="6"/>
  <c r="F6630" i="6"/>
  <c r="F4866" i="6"/>
  <c r="F7829" i="6"/>
  <c r="F5419" i="6"/>
  <c r="F4079" i="6"/>
  <c r="F3553" i="6"/>
  <c r="F4562" i="6"/>
  <c r="F7578" i="6"/>
  <c r="F7535" i="6"/>
  <c r="F7520" i="6"/>
  <c r="F5892" i="6"/>
  <c r="F3153" i="6"/>
  <c r="F3921" i="6"/>
  <c r="F4708" i="6"/>
  <c r="F6354" i="6"/>
  <c r="F1445" i="6"/>
  <c r="F6111" i="6"/>
  <c r="F4326" i="6"/>
  <c r="F352" i="6"/>
  <c r="F5670" i="6"/>
  <c r="F4422" i="6"/>
  <c r="F3570" i="6"/>
  <c r="F6998" i="6"/>
  <c r="F890" i="6"/>
  <c r="F2812" i="6"/>
  <c r="F2431" i="6"/>
  <c r="F7371" i="6"/>
  <c r="F5548" i="6"/>
  <c r="F295" i="6"/>
  <c r="F3342" i="6"/>
  <c r="F505" i="6"/>
  <c r="F5451" i="6"/>
  <c r="F1483" i="6"/>
  <c r="F6077" i="6"/>
  <c r="F442" i="6"/>
  <c r="F4076" i="6"/>
  <c r="F7232" i="6"/>
  <c r="F72" i="6"/>
  <c r="F2982" i="6"/>
  <c r="F353" i="6"/>
  <c r="F6873" i="6"/>
  <c r="F2847" i="6"/>
  <c r="F6968" i="6"/>
  <c r="F1971" i="6"/>
  <c r="F272" i="6"/>
  <c r="F622" i="6"/>
  <c r="F6701" i="6"/>
  <c r="F2639" i="6"/>
  <c r="F4665" i="6"/>
  <c r="F5017" i="6"/>
  <c r="F5776" i="6"/>
  <c r="F117" i="6"/>
  <c r="F1852" i="6"/>
  <c r="F5018" i="6"/>
  <c r="F4609" i="6"/>
  <c r="F3794" i="6"/>
  <c r="F3286" i="6"/>
  <c r="F5192" i="6"/>
  <c r="F3901" i="6"/>
  <c r="F7108" i="6"/>
  <c r="F2655" i="6"/>
  <c r="F6408" i="6"/>
  <c r="F2233" i="6"/>
  <c r="F277" i="6"/>
  <c r="F3659" i="6"/>
  <c r="F4953" i="6"/>
  <c r="F6181" i="6"/>
  <c r="F3935" i="6"/>
  <c r="F7141" i="6"/>
  <c r="F6826" i="6"/>
  <c r="F6522" i="6"/>
  <c r="F376" i="6"/>
  <c r="F2286" i="6"/>
  <c r="F3493" i="6"/>
  <c r="F4649" i="6"/>
  <c r="F2870" i="6"/>
  <c r="F2903" i="6"/>
  <c r="F4867" i="6"/>
  <c r="F5484" i="6"/>
  <c r="F8108" i="6"/>
  <c r="F1535" i="6"/>
  <c r="F6172" i="6"/>
  <c r="F2724" i="6"/>
  <c r="F2698" i="6"/>
  <c r="F4345" i="6"/>
  <c r="F4433" i="6"/>
  <c r="F4346" i="6"/>
  <c r="F4347" i="6"/>
  <c r="F1450" i="6"/>
  <c r="F4323" i="6"/>
  <c r="F7668" i="6"/>
  <c r="F2210" i="6"/>
  <c r="F4302" i="6"/>
  <c r="F1393" i="6"/>
  <c r="F2397" i="6"/>
  <c r="F975" i="6"/>
  <c r="F5866" i="6"/>
  <c r="F5588" i="6"/>
  <c r="F5699" i="6"/>
  <c r="F1522" i="6"/>
  <c r="F5992" i="6"/>
  <c r="F100" i="6"/>
  <c r="F5914" i="6"/>
  <c r="F4204" i="6"/>
  <c r="F559" i="6"/>
  <c r="F5887" i="6"/>
  <c r="F2496" i="6"/>
  <c r="F2629" i="6"/>
  <c r="F1139" i="6"/>
  <c r="F7213" i="6"/>
  <c r="F5194" i="6"/>
  <c r="F834" i="6"/>
  <c r="F691" i="6"/>
  <c r="F736" i="6"/>
  <c r="F7719" i="6"/>
  <c r="F2718" i="6"/>
  <c r="F2056" i="6"/>
  <c r="F2180" i="6"/>
  <c r="F5452" i="6"/>
  <c r="F5453" i="6"/>
  <c r="F5126" i="6"/>
  <c r="F6256" i="6"/>
  <c r="F5757" i="6"/>
  <c r="F3409" i="6"/>
  <c r="F3797" i="6"/>
  <c r="F6299" i="6"/>
  <c r="F2583" i="6"/>
  <c r="F5938" i="6"/>
  <c r="F5722" i="6"/>
  <c r="F3377" i="6"/>
  <c r="F7015" i="6"/>
  <c r="F921" i="6"/>
  <c r="F1349" i="6"/>
  <c r="F7717" i="6"/>
  <c r="F7267" i="6"/>
  <c r="F2285" i="6"/>
  <c r="F1836" i="6"/>
  <c r="F6419" i="6"/>
  <c r="F3467" i="6"/>
  <c r="F2242" i="6"/>
  <c r="F4959" i="6"/>
  <c r="F210" i="6"/>
  <c r="F6357" i="6"/>
  <c r="F3775" i="6"/>
  <c r="F627" i="6"/>
  <c r="F628" i="6"/>
  <c r="F558" i="6"/>
  <c r="F204" i="6"/>
  <c r="F3514" i="6"/>
  <c r="F4083" i="6"/>
  <c r="F4827" i="6"/>
  <c r="F7625" i="6"/>
  <c r="F6492" i="6"/>
  <c r="F5697" i="6"/>
  <c r="F6278" i="6"/>
  <c r="F7544" i="6"/>
  <c r="F1247" i="6"/>
  <c r="F2550" i="6"/>
  <c r="F5569" i="6"/>
  <c r="F2988" i="6"/>
  <c r="F2989" i="6"/>
  <c r="F8078" i="6"/>
  <c r="F1951" i="6"/>
  <c r="F2351" i="6"/>
  <c r="F5280" i="6"/>
  <c r="F2575" i="6"/>
  <c r="F5336" i="6"/>
  <c r="F7768" i="6"/>
  <c r="F2785" i="6"/>
  <c r="F7142" i="6"/>
  <c r="F1479" i="6"/>
  <c r="F3754" i="6"/>
  <c r="F8043" i="6"/>
  <c r="F3864" i="6"/>
  <c r="F526" i="6"/>
  <c r="F2492" i="6"/>
  <c r="F7835" i="6"/>
  <c r="F3273" i="6"/>
  <c r="F67" i="6"/>
  <c r="F2727" i="6"/>
  <c r="F1322" i="6"/>
  <c r="F6231" i="6"/>
  <c r="F7957" i="6"/>
  <c r="F5574" i="6"/>
  <c r="F7927" i="6"/>
  <c r="F3841" i="6"/>
  <c r="F8149" i="6"/>
  <c r="F6132" i="6"/>
  <c r="F3504" i="6"/>
  <c r="F4272" i="6"/>
  <c r="F1176" i="6"/>
  <c r="F4991" i="6"/>
  <c r="F3346" i="6"/>
  <c r="F6489" i="6"/>
  <c r="F4456" i="6"/>
  <c r="F1883" i="6"/>
  <c r="F899" i="6"/>
  <c r="F3191" i="6"/>
  <c r="F4668" i="6"/>
  <c r="F390" i="6"/>
  <c r="F4669" i="6"/>
  <c r="F5987" i="6"/>
  <c r="F163" i="6"/>
  <c r="F2298" i="6"/>
  <c r="F1870" i="6"/>
  <c r="F6728" i="6"/>
  <c r="F1358" i="6"/>
  <c r="F5700" i="6"/>
  <c r="F4194" i="6"/>
  <c r="F5748" i="6"/>
  <c r="F2467" i="6"/>
  <c r="F6583" i="6"/>
  <c r="F5620" i="6"/>
  <c r="F5357" i="6"/>
  <c r="F7482" i="6"/>
  <c r="F5582" i="6"/>
  <c r="F1189" i="6"/>
  <c r="F1167" i="6"/>
  <c r="F8096" i="6"/>
  <c r="F5659" i="6"/>
  <c r="F1190" i="6"/>
  <c r="F2396" i="6"/>
  <c r="F4312" i="6"/>
  <c r="F7001" i="6"/>
  <c r="F3734" i="6"/>
  <c r="F3458" i="6"/>
  <c r="F6710" i="6"/>
  <c r="F7046" i="6"/>
  <c r="F4067" i="6"/>
  <c r="F5367" i="6"/>
  <c r="F2214" i="6"/>
  <c r="F6860" i="6"/>
  <c r="F7047" i="6"/>
  <c r="F7048" i="6"/>
  <c r="F3179" i="6"/>
  <c r="F3959" i="6"/>
  <c r="F2820" i="6"/>
  <c r="F871" i="6"/>
  <c r="F872" i="6"/>
  <c r="F6567" i="6"/>
  <c r="F3112" i="6"/>
  <c r="F1341" i="6"/>
  <c r="F8000" i="6"/>
  <c r="F3489" i="6"/>
  <c r="F7263" i="6"/>
  <c r="F5618" i="6"/>
  <c r="F7126" i="6"/>
  <c r="F5494" i="6"/>
  <c r="F4118" i="6"/>
  <c r="F5741" i="6"/>
  <c r="F5439" i="6"/>
  <c r="F4248" i="6"/>
  <c r="F2872" i="6"/>
  <c r="F3460" i="6"/>
  <c r="F2358" i="6"/>
  <c r="F7616" i="6"/>
  <c r="F92" i="6"/>
  <c r="F3284" i="6"/>
  <c r="F5400" i="6"/>
  <c r="F2652" i="6"/>
  <c r="F147" i="6"/>
  <c r="F928" i="6"/>
  <c r="F2913" i="6"/>
  <c r="F5525" i="6"/>
  <c r="F5368" i="6"/>
  <c r="F6897" i="6"/>
  <c r="F4446" i="6"/>
  <c r="F4447" i="6"/>
  <c r="F6982" i="6"/>
  <c r="F5698" i="6"/>
  <c r="F7590" i="6"/>
  <c r="F482" i="6"/>
  <c r="F432" i="6"/>
  <c r="F5647" i="6"/>
  <c r="F4170" i="6"/>
  <c r="F1585" i="6"/>
  <c r="F1586" i="6"/>
  <c r="F4801" i="6"/>
  <c r="F1979" i="6"/>
  <c r="F6495" i="6"/>
  <c r="F7691" i="6"/>
  <c r="F7366" i="6"/>
  <c r="F4492" i="6"/>
  <c r="F4570" i="6"/>
  <c r="F3554" i="6"/>
  <c r="F2206" i="6"/>
  <c r="F2839" i="6"/>
  <c r="F5768" i="6"/>
  <c r="F4230" i="6"/>
  <c r="F3482" i="6"/>
  <c r="F6822" i="6"/>
  <c r="F2088" i="6"/>
  <c r="F8109" i="6"/>
  <c r="F3287" i="6"/>
  <c r="F4693" i="6"/>
  <c r="F1657" i="6"/>
  <c r="F6202" i="6"/>
  <c r="F4342" i="6"/>
  <c r="F4766" i="6"/>
  <c r="F3975" i="6"/>
  <c r="F5856" i="6"/>
  <c r="F937" i="6"/>
  <c r="F4463" i="6"/>
  <c r="F1143" i="6"/>
  <c r="F4831" i="6"/>
  <c r="F6159" i="6"/>
  <c r="F319" i="6"/>
  <c r="F5967" i="6"/>
  <c r="F2735" i="6"/>
  <c r="F7367" i="6"/>
  <c r="F7693" i="6"/>
  <c r="F2721" i="6"/>
  <c r="F6352" i="6"/>
  <c r="F4897" i="6"/>
  <c r="F1896" i="6"/>
  <c r="F3745" i="6"/>
  <c r="F2699" i="6"/>
  <c r="F3639" i="6"/>
  <c r="F2213" i="6"/>
  <c r="F2503" i="6"/>
  <c r="F6807" i="6"/>
  <c r="F5862" i="6"/>
  <c r="F879" i="6"/>
  <c r="F3899" i="6"/>
  <c r="F275" i="6"/>
  <c r="F7591" i="6"/>
  <c r="F3698" i="6"/>
  <c r="F2565" i="6"/>
  <c r="F6505" i="6"/>
  <c r="F6302" i="6"/>
  <c r="F7756" i="6"/>
  <c r="F5951" i="6"/>
  <c r="F167" i="6"/>
  <c r="F493" i="6"/>
  <c r="F1980" i="6"/>
  <c r="F859" i="6"/>
  <c r="F6869" i="6"/>
  <c r="F2488" i="6"/>
  <c r="F5284" i="6"/>
  <c r="F1448" i="6"/>
  <c r="F8034" i="6"/>
  <c r="F4348" i="6"/>
  <c r="F6136" i="6"/>
  <c r="F8160" i="6"/>
  <c r="F2118" i="6"/>
  <c r="F7293" i="6"/>
  <c r="F6613" i="6"/>
  <c r="F1391" i="6"/>
  <c r="F5764" i="6"/>
  <c r="F4747" i="6"/>
  <c r="F5790" i="6"/>
  <c r="F3177" i="6"/>
  <c r="F7122" i="6"/>
  <c r="F6680" i="6"/>
  <c r="F1394" i="6"/>
  <c r="F7210" i="6"/>
  <c r="F7241" i="6"/>
  <c r="F2906" i="6"/>
  <c r="F6421" i="6"/>
  <c r="F4568" i="6"/>
  <c r="F5674" i="6"/>
  <c r="F1892" i="6"/>
  <c r="F3912" i="6"/>
  <c r="F701" i="6"/>
  <c r="F842" i="6"/>
  <c r="F2355" i="6"/>
  <c r="F692" i="6"/>
  <c r="F6883" i="6"/>
  <c r="F723" i="6"/>
  <c r="F756" i="6"/>
  <c r="F693" i="6"/>
  <c r="F5239" i="6"/>
  <c r="F761" i="6"/>
  <c r="F4143" i="6"/>
  <c r="F2536" i="6"/>
  <c r="F2537" i="6"/>
  <c r="F1064" i="6"/>
  <c r="F1869" i="6"/>
  <c r="F1065" i="6"/>
  <c r="F5597" i="6"/>
  <c r="F943" i="6"/>
  <c r="F1066" i="6"/>
  <c r="F8048" i="6"/>
  <c r="F6114" i="6"/>
  <c r="F4496" i="6"/>
  <c r="F3333" i="6"/>
  <c r="F1009" i="6"/>
  <c r="F1321" i="6"/>
  <c r="F7646" i="6"/>
  <c r="F99" i="6"/>
  <c r="F6156" i="6"/>
  <c r="F6070" i="6"/>
  <c r="F5307" i="6"/>
  <c r="F8125" i="6"/>
  <c r="F1742" i="6"/>
  <c r="F1787" i="6"/>
  <c r="F1638" i="6"/>
  <c r="F4651" i="6"/>
  <c r="F3997" i="6"/>
  <c r="F2123" i="6"/>
  <c r="F6378" i="6"/>
  <c r="F3640" i="6"/>
  <c r="F225" i="6"/>
  <c r="F3621" i="6"/>
  <c r="F464" i="6"/>
  <c r="F1580" i="6"/>
  <c r="F5019" i="6"/>
  <c r="F3696" i="6"/>
  <c r="F5223" i="6"/>
  <c r="F5093" i="6"/>
  <c r="F5330" i="6"/>
  <c r="F5321" i="6"/>
  <c r="F8146" i="6"/>
  <c r="F5501" i="6"/>
  <c r="F4743" i="6"/>
  <c r="F4408" i="6"/>
  <c r="F6457" i="6"/>
  <c r="F7091" i="6"/>
  <c r="F7090" i="6"/>
  <c r="F4159" i="6"/>
  <c r="F2959" i="6"/>
  <c r="F6373" i="6"/>
  <c r="F6960" i="6"/>
  <c r="F3947" i="6"/>
  <c r="F1151" i="6"/>
  <c r="F6454" i="6"/>
  <c r="F4534" i="6"/>
  <c r="F1145" i="6"/>
  <c r="F7380" i="6"/>
  <c r="F3532" i="6"/>
  <c r="F6624" i="6"/>
  <c r="F4481" i="6"/>
  <c r="F6619" i="6"/>
  <c r="F5524" i="6"/>
  <c r="F4535" i="6"/>
  <c r="F4311" i="6"/>
  <c r="F7245" i="6"/>
  <c r="F318" i="6"/>
  <c r="F3619" i="6"/>
  <c r="F512" i="6"/>
  <c r="F4057" i="6"/>
  <c r="F590" i="6"/>
  <c r="F5374" i="6"/>
  <c r="F5942" i="6"/>
  <c r="F7882" i="6"/>
  <c r="F6928" i="6"/>
  <c r="F2448" i="6"/>
  <c r="F3882" i="6"/>
  <c r="F5784" i="6"/>
  <c r="F762" i="6"/>
  <c r="F738" i="6"/>
  <c r="F2392" i="6"/>
  <c r="F727" i="6"/>
  <c r="F1702" i="6"/>
  <c r="F5980" i="6"/>
  <c r="F4699" i="6"/>
  <c r="F3245" i="6"/>
  <c r="F1703" i="6"/>
  <c r="F4491" i="6"/>
  <c r="F6531" i="6"/>
  <c r="F7729" i="6"/>
  <c r="F2934" i="6"/>
  <c r="F1874" i="6"/>
  <c r="F3352" i="6"/>
  <c r="F386" i="6"/>
  <c r="F5020" i="6"/>
  <c r="F5021" i="6"/>
  <c r="F3477" i="6"/>
  <c r="F6937" i="6"/>
  <c r="F2605" i="6"/>
  <c r="F6005" i="6"/>
  <c r="F7617" i="6"/>
  <c r="F2524" i="6"/>
  <c r="F7157" i="6"/>
  <c r="F3812" i="6"/>
  <c r="F6931" i="6"/>
  <c r="F856" i="6"/>
  <c r="F5015" i="6"/>
  <c r="F6222" i="6"/>
  <c r="F6344" i="6"/>
  <c r="F6757" i="6"/>
  <c r="F6597" i="6"/>
  <c r="F2241" i="6"/>
  <c r="F7417" i="6"/>
  <c r="F7248" i="6"/>
  <c r="F2220" i="6"/>
  <c r="F4733" i="6"/>
  <c r="F3928" i="6"/>
  <c r="F5898" i="6"/>
  <c r="F3266" i="6"/>
  <c r="F6797" i="6"/>
  <c r="F7586" i="6"/>
  <c r="F118" i="6"/>
  <c r="F4385" i="6"/>
  <c r="F3400" i="6"/>
  <c r="F6729" i="6"/>
  <c r="F6529" i="6"/>
  <c r="F7525" i="6"/>
  <c r="F7892" i="6"/>
  <c r="F6702" i="6"/>
  <c r="F7184" i="6"/>
  <c r="F2960" i="6"/>
  <c r="F6644" i="6"/>
  <c r="F6329" i="6"/>
  <c r="F6309" i="6"/>
  <c r="F7226" i="6"/>
  <c r="F1283" i="6"/>
  <c r="F4851" i="6"/>
  <c r="F560" i="6"/>
  <c r="F196" i="6"/>
  <c r="F4700" i="6"/>
  <c r="F1576" i="6"/>
  <c r="F4736" i="6"/>
  <c r="F155" i="6"/>
  <c r="F6243" i="6"/>
  <c r="F6358" i="6"/>
  <c r="F7412" i="6"/>
  <c r="F1140" i="6"/>
  <c r="F541" i="6"/>
  <c r="F8100" i="6"/>
  <c r="F4579" i="6"/>
  <c r="F2085" i="6"/>
  <c r="F2209" i="6"/>
  <c r="F7446" i="6"/>
  <c r="F3495" i="6"/>
  <c r="F6750" i="6"/>
  <c r="F5489" i="6"/>
  <c r="F958" i="6"/>
  <c r="F2073" i="6"/>
  <c r="F1104" i="6"/>
  <c r="F3456" i="6"/>
  <c r="F5606" i="6"/>
  <c r="F6212" i="6"/>
  <c r="F843" i="6"/>
  <c r="F844" i="6"/>
  <c r="F7217" i="6"/>
  <c r="F746" i="6"/>
  <c r="F6349" i="6"/>
  <c r="F714" i="6"/>
  <c r="F812" i="6"/>
  <c r="F776" i="6"/>
  <c r="F763" i="6"/>
  <c r="F3306" i="6"/>
  <c r="F5724" i="6"/>
  <c r="F8040" i="6"/>
  <c r="F7372" i="6"/>
  <c r="F4958" i="6"/>
  <c r="F3120" i="6"/>
  <c r="F569" i="6"/>
  <c r="F2251" i="6"/>
  <c r="F1630" i="6"/>
  <c r="F3450" i="6"/>
  <c r="F6748" i="6"/>
  <c r="F1345" i="6"/>
  <c r="F7016" i="6"/>
  <c r="F2617" i="6"/>
  <c r="F2587" i="6"/>
  <c r="F997" i="6"/>
  <c r="F5103" i="6"/>
  <c r="F2990" i="6"/>
  <c r="F2991" i="6"/>
  <c r="F3328" i="6"/>
  <c r="F504" i="6"/>
  <c r="F2992" i="6"/>
  <c r="F3613" i="6"/>
  <c r="F180" i="6"/>
  <c r="F1102" i="6"/>
  <c r="F8020" i="6"/>
  <c r="F1955" i="6"/>
  <c r="F4792" i="6"/>
  <c r="F8026" i="6"/>
  <c r="F5781" i="6"/>
  <c r="F6779" i="6"/>
  <c r="F1045" i="6"/>
  <c r="F7854" i="6"/>
  <c r="F3842" i="6"/>
  <c r="F7109" i="6"/>
  <c r="F4936" i="6"/>
  <c r="F6356" i="6"/>
  <c r="F2714" i="6"/>
  <c r="F3090" i="6"/>
  <c r="F2432" i="6"/>
  <c r="F2694" i="6"/>
  <c r="F7574" i="6"/>
  <c r="F6574" i="6"/>
  <c r="F174" i="6"/>
  <c r="F5583" i="6"/>
  <c r="F5411" i="6"/>
  <c r="F2974" i="6"/>
  <c r="F4530" i="6"/>
  <c r="F2299" i="6"/>
  <c r="F902" i="6"/>
  <c r="F1876" i="6"/>
  <c r="F7088" i="6"/>
  <c r="F1486" i="6"/>
  <c r="F4402" i="6"/>
  <c r="F2300" i="6"/>
  <c r="F2301" i="6"/>
  <c r="F6291" i="6"/>
  <c r="F8156" i="6"/>
  <c r="F2010" i="6"/>
  <c r="F5908" i="6"/>
  <c r="F4841" i="6"/>
  <c r="F4137" i="6"/>
  <c r="F6697" i="6"/>
  <c r="F471" i="6"/>
  <c r="F3297" i="6"/>
  <c r="F6336" i="6"/>
  <c r="F1371" i="6"/>
  <c r="F2188" i="6"/>
  <c r="F4490" i="6"/>
  <c r="F3307" i="6"/>
  <c r="F3717" i="6"/>
  <c r="F4341" i="6"/>
  <c r="F5692" i="6"/>
  <c r="F2168" i="6"/>
  <c r="F7287" i="6"/>
  <c r="F6934" i="6"/>
  <c r="F4131" i="6"/>
  <c r="F3375" i="6"/>
  <c r="F1521" i="6"/>
  <c r="F6260" i="6"/>
  <c r="F3231" i="6"/>
  <c r="F576" i="6"/>
  <c r="F1880" i="6"/>
  <c r="F851" i="6"/>
  <c r="F1235" i="6"/>
  <c r="F4409" i="6"/>
  <c r="F2227" i="6"/>
  <c r="F7884" i="6"/>
  <c r="F5882" i="6"/>
  <c r="F1107" i="6"/>
  <c r="F5656" i="6"/>
  <c r="F8015" i="6"/>
  <c r="F73" i="6"/>
  <c r="F1346" i="6"/>
  <c r="F1509" i="6"/>
  <c r="F6422" i="6"/>
  <c r="F657" i="6"/>
  <c r="F7209" i="6"/>
  <c r="F3151" i="6"/>
  <c r="F4536" i="6"/>
  <c r="F199" i="6"/>
  <c r="F3636" i="6"/>
  <c r="F7657" i="6"/>
  <c r="F1326" i="6"/>
  <c r="F2573" i="6"/>
  <c r="F4770" i="6"/>
  <c r="F5975" i="6"/>
  <c r="F6848" i="6"/>
  <c r="F5765" i="6"/>
  <c r="F4050" i="6"/>
  <c r="F296" i="6"/>
  <c r="F7509" i="6"/>
  <c r="F2449" i="6"/>
  <c r="F4821" i="6"/>
  <c r="F2081" i="6"/>
  <c r="F2057" i="6"/>
  <c r="F3206" i="6"/>
  <c r="F3558" i="6"/>
  <c r="F5806" i="6"/>
  <c r="F2082" i="6"/>
  <c r="F496" i="6"/>
  <c r="F2845" i="6"/>
  <c r="F4602" i="6"/>
  <c r="F7011" i="6"/>
  <c r="F2115" i="6"/>
  <c r="F2532" i="6"/>
  <c r="F254" i="6"/>
  <c r="F7909" i="6"/>
  <c r="F1006" i="6"/>
  <c r="F4071" i="6"/>
  <c r="F7777" i="6"/>
  <c r="F636" i="6"/>
  <c r="F7274" i="6"/>
  <c r="F637" i="6"/>
  <c r="F7313" i="6"/>
  <c r="F7409" i="6"/>
  <c r="F3844" i="6"/>
  <c r="F1788" i="6"/>
  <c r="F1743" i="6"/>
  <c r="F1789" i="6"/>
  <c r="F1790" i="6"/>
  <c r="F5003" i="6"/>
  <c r="F5276" i="6"/>
  <c r="F3998" i="6"/>
  <c r="F3999" i="6"/>
  <c r="F7341" i="6"/>
  <c r="F6107" i="6"/>
  <c r="F4000" i="6"/>
  <c r="F3615" i="6"/>
  <c r="F4735" i="6"/>
  <c r="F4001" i="6"/>
  <c r="F2538" i="6"/>
  <c r="F7423" i="6"/>
  <c r="F1067" i="6"/>
  <c r="F6840" i="6"/>
  <c r="F7479" i="6"/>
  <c r="F6451" i="6"/>
  <c r="F3976" i="6"/>
  <c r="F5356" i="6"/>
  <c r="F7555" i="6"/>
  <c r="F3503" i="6"/>
  <c r="F6234" i="6"/>
  <c r="F3956" i="6"/>
  <c r="F6164" i="6"/>
  <c r="F1470" i="6"/>
  <c r="F5534" i="6"/>
  <c r="F3819" i="6"/>
  <c r="F764" i="6"/>
  <c r="F765" i="6"/>
  <c r="F688" i="6"/>
  <c r="F660" i="6"/>
  <c r="F745" i="6"/>
  <c r="F1983" i="6"/>
  <c r="F2832" i="6"/>
  <c r="F1433" i="6"/>
  <c r="F4504" i="6"/>
  <c r="F1434" i="6"/>
  <c r="F2837" i="6"/>
  <c r="F6078" i="6"/>
  <c r="F551" i="6"/>
  <c r="F1658" i="6"/>
  <c r="F5011" i="6"/>
  <c r="F5528" i="6"/>
  <c r="F2918" i="6"/>
  <c r="F2763" i="6"/>
  <c r="F5857" i="6"/>
  <c r="F2359" i="6"/>
  <c r="F2238" i="6"/>
  <c r="F7731" i="6"/>
  <c r="F4124" i="6"/>
  <c r="F418" i="6"/>
  <c r="F6526" i="6"/>
  <c r="F26" i="6"/>
  <c r="F6591" i="6"/>
  <c r="F5731" i="6"/>
  <c r="F8116" i="6"/>
  <c r="F1303" i="6"/>
  <c r="F94" i="6"/>
  <c r="F89" i="6"/>
  <c r="F6576" i="6"/>
  <c r="F6904" i="6"/>
  <c r="F1169" i="6"/>
  <c r="F3810" i="6"/>
  <c r="F6541" i="6"/>
  <c r="F4807" i="6"/>
  <c r="F2224" i="6"/>
  <c r="F6534" i="6"/>
  <c r="F2122" i="6"/>
  <c r="F5127" i="6"/>
  <c r="F388" i="6"/>
  <c r="F6036" i="6"/>
  <c r="F3791" i="6"/>
  <c r="F7839" i="6"/>
  <c r="F7511" i="6"/>
  <c r="F7687" i="6"/>
  <c r="F4499" i="6"/>
  <c r="F7437" i="6"/>
  <c r="F6450" i="6"/>
  <c r="F7483" i="6"/>
  <c r="F1961" i="6"/>
  <c r="F8021" i="6"/>
  <c r="F7260" i="6"/>
  <c r="F6841" i="6"/>
  <c r="F6379" i="6"/>
  <c r="F5601" i="6"/>
  <c r="F597" i="6"/>
  <c r="F8049" i="6"/>
  <c r="F3932" i="6"/>
  <c r="F1010" i="6"/>
  <c r="F1185" i="6"/>
  <c r="F7948" i="6"/>
  <c r="F5293" i="6"/>
  <c r="F3811" i="6"/>
  <c r="F5861" i="6"/>
  <c r="F1165" i="6"/>
  <c r="F5947" i="6"/>
  <c r="F876" i="6"/>
  <c r="F1774" i="6"/>
  <c r="F122" i="6"/>
  <c r="F2764" i="6"/>
  <c r="F4103" i="6"/>
  <c r="F4773" i="6"/>
  <c r="F7275" i="6"/>
  <c r="F2350" i="6"/>
  <c r="F5984" i="6"/>
  <c r="F1791" i="6"/>
  <c r="F1792" i="6"/>
  <c r="F1123" i="6"/>
  <c r="F1793" i="6"/>
  <c r="F1794" i="6"/>
  <c r="F4002" i="6"/>
  <c r="F556" i="6"/>
  <c r="F1117" i="6"/>
  <c r="F4003" i="6"/>
  <c r="F7193" i="6"/>
  <c r="F4600" i="6"/>
  <c r="F2736" i="6"/>
  <c r="F7424" i="6"/>
  <c r="F346" i="6"/>
  <c r="F4728" i="6"/>
  <c r="F3170" i="6"/>
  <c r="F8002" i="6"/>
  <c r="F4555" i="6"/>
  <c r="F332" i="6"/>
  <c r="F7037" i="6"/>
  <c r="F488" i="6"/>
  <c r="F2981" i="6"/>
  <c r="F5340" i="6"/>
  <c r="F2919" i="6"/>
  <c r="F6811" i="6"/>
  <c r="F1659" i="6"/>
  <c r="F340" i="6"/>
  <c r="F6204" i="6"/>
  <c r="F7767" i="6"/>
  <c r="F5171" i="6"/>
  <c r="F6399" i="6"/>
  <c r="F2124" i="6"/>
  <c r="F6886" i="6"/>
  <c r="F1068" i="6"/>
  <c r="F8050" i="6"/>
  <c r="F992" i="6"/>
  <c r="F1995" i="6"/>
  <c r="F5285" i="6"/>
  <c r="F6046" i="6"/>
  <c r="F886" i="6"/>
  <c r="F982" i="6"/>
  <c r="F1011" i="6"/>
  <c r="F602" i="6"/>
  <c r="F3355" i="6"/>
  <c r="F206" i="6"/>
  <c r="F7458" i="6"/>
  <c r="F2275" i="6"/>
  <c r="F7931" i="6"/>
  <c r="F2302" i="6"/>
  <c r="F7516" i="6"/>
  <c r="F3588" i="6"/>
  <c r="F2025" i="6"/>
  <c r="F3626" i="6"/>
  <c r="F6957" i="6"/>
  <c r="F1455" i="6"/>
  <c r="F6544" i="6"/>
  <c r="F894" i="6"/>
  <c r="F2283" i="6"/>
  <c r="F451" i="6"/>
  <c r="F4500" i="6"/>
  <c r="F5831" i="6"/>
  <c r="F2618" i="6"/>
  <c r="F1517" i="6"/>
  <c r="F309" i="6"/>
  <c r="F7608" i="6"/>
  <c r="F2464" i="6"/>
  <c r="F6525" i="6"/>
  <c r="F1507" i="6"/>
  <c r="F2742" i="6"/>
  <c r="F4486" i="6"/>
  <c r="F194" i="6"/>
  <c r="F134" i="6"/>
  <c r="F69" i="6"/>
  <c r="F2827" i="6"/>
  <c r="F3550" i="6"/>
  <c r="F3700" i="6"/>
  <c r="F2850" i="6"/>
  <c r="F7314" i="6"/>
  <c r="F8033" i="6"/>
  <c r="F6009" i="6"/>
  <c r="F258" i="6"/>
  <c r="F2509" i="6"/>
  <c r="F7898" i="6"/>
  <c r="F2552" i="6"/>
  <c r="F4474" i="6"/>
  <c r="F7049" i="6"/>
  <c r="F3225" i="6"/>
  <c r="F6143" i="6"/>
  <c r="F7080" i="6"/>
  <c r="F4332" i="6"/>
  <c r="F3256" i="6"/>
  <c r="F371" i="6"/>
  <c r="F2395" i="6"/>
  <c r="F6144" i="6"/>
  <c r="F7050" i="6"/>
  <c r="F6121" i="6"/>
  <c r="F7943" i="6"/>
  <c r="F2930" i="6"/>
  <c r="F3926" i="6"/>
  <c r="F22" i="6"/>
  <c r="F2909" i="6"/>
  <c r="F592" i="6"/>
  <c r="F3986" i="6"/>
  <c r="F6134" i="6"/>
  <c r="F6657" i="6"/>
  <c r="F56" i="6"/>
  <c r="F448" i="6"/>
  <c r="F4053" i="6"/>
  <c r="F6240" i="6"/>
  <c r="F7622" i="6"/>
  <c r="F3556" i="6"/>
  <c r="F6285" i="6"/>
  <c r="F7973" i="6"/>
  <c r="F3121" i="6"/>
  <c r="F640" i="6"/>
  <c r="F4967" i="6"/>
  <c r="F355" i="6"/>
  <c r="F3668" i="6"/>
  <c r="F2993" i="6"/>
  <c r="F4514" i="6"/>
  <c r="F6184" i="6"/>
  <c r="F1306" i="6"/>
  <c r="F2994" i="6"/>
  <c r="F3394" i="6"/>
  <c r="F896" i="6"/>
  <c r="F4806" i="6"/>
  <c r="F5413" i="6"/>
  <c r="F2816" i="6"/>
  <c r="F3683" i="6"/>
  <c r="F4102" i="6"/>
  <c r="F7240" i="6"/>
  <c r="F3249" i="6"/>
  <c r="F2995" i="6"/>
  <c r="F3833" i="6"/>
  <c r="F549" i="6"/>
  <c r="F4201" i="6"/>
  <c r="F3865" i="6"/>
  <c r="F1608" i="6"/>
  <c r="F7318" i="6"/>
  <c r="F2882" i="6"/>
  <c r="F4276" i="6"/>
  <c r="F4263" i="6"/>
  <c r="F7791" i="6"/>
  <c r="F5167" i="6"/>
  <c r="F1510" i="6"/>
  <c r="F7117" i="6"/>
  <c r="F414" i="6"/>
  <c r="F8092" i="6"/>
  <c r="F3917" i="6"/>
  <c r="F1355" i="6"/>
  <c r="F4595" i="6"/>
  <c r="F7384" i="6"/>
  <c r="F5948" i="6"/>
  <c r="F6477" i="6"/>
  <c r="F7132" i="6"/>
  <c r="F4390" i="6"/>
  <c r="F895" i="6"/>
  <c r="F8138" i="6"/>
  <c r="F3444" i="6"/>
  <c r="F5511" i="6"/>
  <c r="F3581" i="6"/>
  <c r="F6024" i="6"/>
  <c r="F297" i="6"/>
  <c r="F6502" i="6"/>
  <c r="F2058" i="6"/>
  <c r="F298" i="6"/>
  <c r="F1825" i="6"/>
  <c r="F513" i="6"/>
  <c r="F7135" i="6"/>
  <c r="F3817" i="6"/>
  <c r="F2059" i="6"/>
  <c r="F6855" i="6"/>
  <c r="F2360" i="6"/>
  <c r="F5144" i="6"/>
  <c r="F6684" i="6"/>
  <c r="F7653" i="6"/>
  <c r="F4525" i="6"/>
  <c r="F5629" i="6"/>
  <c r="F3347" i="6"/>
  <c r="F635" i="6"/>
  <c r="F453" i="6"/>
  <c r="F1991" i="6"/>
  <c r="F7914" i="6"/>
  <c r="F5558" i="6"/>
  <c r="F2342" i="6"/>
  <c r="F6173" i="6"/>
  <c r="F1599" i="6"/>
  <c r="F5325" i="6"/>
  <c r="F3647" i="6"/>
  <c r="F618" i="6"/>
  <c r="F3198" i="6"/>
  <c r="F3188" i="6"/>
  <c r="F7710" i="6"/>
  <c r="F3403" i="6"/>
  <c r="F408" i="6"/>
  <c r="F6360" i="6"/>
  <c r="F2111" i="6"/>
  <c r="F5133" i="6"/>
  <c r="F3437" i="6"/>
  <c r="F4478" i="6"/>
  <c r="F4571" i="6"/>
  <c r="F387" i="6"/>
  <c r="F3086" i="6"/>
  <c r="F1174" i="6"/>
  <c r="F7105" i="6"/>
  <c r="F4434" i="6"/>
  <c r="F2851" i="6"/>
  <c r="F2680" i="6"/>
  <c r="F5197" i="6"/>
  <c r="F2255" i="6"/>
  <c r="F4242" i="6"/>
  <c r="F3824" i="6"/>
  <c r="F6468" i="6"/>
  <c r="F327" i="6"/>
  <c r="F3641" i="6"/>
  <c r="F5901" i="6"/>
  <c r="F4082" i="6"/>
  <c r="F6633" i="6"/>
  <c r="F2176" i="6"/>
  <c r="F5503" i="6"/>
  <c r="F5022" i="6"/>
  <c r="F5023" i="6"/>
  <c r="F3293" i="6"/>
  <c r="F4898" i="6"/>
  <c r="F2514" i="6"/>
  <c r="F7822" i="6"/>
  <c r="F860" i="6"/>
  <c r="F3331" i="6"/>
  <c r="F1452" i="6"/>
  <c r="F1847" i="6"/>
  <c r="F5493" i="6"/>
  <c r="F5868" i="6"/>
  <c r="F7916" i="6"/>
  <c r="F6831" i="6"/>
  <c r="F45" i="6"/>
  <c r="F1536" i="6"/>
  <c r="F7567" i="6"/>
  <c r="F373" i="6"/>
  <c r="F970" i="6"/>
  <c r="F971" i="6"/>
  <c r="F5442" i="6"/>
  <c r="F5269" i="6"/>
  <c r="F4349" i="6"/>
  <c r="F5188" i="6"/>
  <c r="F4998" i="6"/>
  <c r="F60" i="6"/>
  <c r="F6933" i="6"/>
  <c r="F7081" i="6"/>
  <c r="F2428" i="6"/>
  <c r="F1911" i="6"/>
  <c r="F7549" i="6"/>
  <c r="F7615" i="6"/>
  <c r="F8086" i="6"/>
  <c r="F2208" i="6"/>
  <c r="F2977" i="6"/>
  <c r="F7583" i="6"/>
  <c r="F6363" i="6"/>
  <c r="F5380" i="6"/>
  <c r="F2853" i="6"/>
  <c r="F5299" i="6"/>
  <c r="F2730" i="6"/>
  <c r="F3726" i="6"/>
  <c r="F5915" i="6"/>
  <c r="F1695" i="6"/>
  <c r="F2834" i="6"/>
  <c r="F718" i="6"/>
  <c r="F3305" i="6"/>
  <c r="F4509" i="6"/>
  <c r="F6197" i="6"/>
  <c r="F2978" i="6"/>
  <c r="F7229" i="6"/>
  <c r="F739" i="6"/>
  <c r="F6455" i="6"/>
  <c r="F2738" i="6"/>
  <c r="F142" i="6"/>
  <c r="F143" i="6"/>
  <c r="F4532" i="6"/>
  <c r="F8127" i="6"/>
  <c r="F1238" i="6"/>
  <c r="F2838" i="6"/>
  <c r="F4100" i="6"/>
  <c r="F3718" i="6"/>
  <c r="F7689" i="6"/>
  <c r="F5454" i="6"/>
  <c r="F5455" i="6"/>
  <c r="F1854" i="6"/>
  <c r="F5678" i="6"/>
  <c r="F5143" i="6"/>
  <c r="F2952" i="6"/>
  <c r="F1898" i="6"/>
  <c r="F7112" i="6"/>
  <c r="F7113" i="6"/>
  <c r="F2051" i="6"/>
  <c r="F1365" i="6"/>
  <c r="F7720" i="6"/>
  <c r="F246" i="6"/>
  <c r="F121" i="6"/>
  <c r="F2493" i="6"/>
  <c r="F5795" i="6"/>
  <c r="F1049" i="6"/>
  <c r="F7723" i="6"/>
  <c r="F6756" i="6"/>
  <c r="F4599" i="6"/>
  <c r="F2821" i="6"/>
  <c r="F3441" i="6"/>
  <c r="F4147" i="6"/>
  <c r="F2071" i="6"/>
  <c r="F5233" i="6"/>
  <c r="F5191" i="6"/>
  <c r="F972" i="6"/>
  <c r="F6248" i="6"/>
  <c r="F6714" i="6"/>
  <c r="F1259" i="6"/>
  <c r="F8159" i="6"/>
  <c r="F4999" i="6"/>
  <c r="F8032" i="6"/>
  <c r="F6587" i="6"/>
  <c r="F8161" i="6"/>
  <c r="F2702" i="6"/>
  <c r="F5388" i="6"/>
  <c r="F5563" i="6"/>
  <c r="F1423" i="6"/>
  <c r="F5531" i="6"/>
  <c r="F1178" i="6"/>
  <c r="F5300" i="6"/>
  <c r="F6166" i="6"/>
  <c r="F6672" i="6"/>
  <c r="F862" i="6"/>
  <c r="F1350" i="6"/>
  <c r="F2113" i="6"/>
  <c r="F1291" i="6"/>
  <c r="F5797" i="6"/>
  <c r="F2198" i="6"/>
  <c r="F833" i="6"/>
  <c r="F703" i="6"/>
  <c r="F1694" i="6"/>
  <c r="F2345" i="6"/>
  <c r="F827" i="6"/>
  <c r="F2446" i="6"/>
  <c r="F783" i="6"/>
  <c r="F6588" i="6"/>
  <c r="F741" i="6"/>
  <c r="F847" i="6"/>
  <c r="F751" i="6"/>
  <c r="F2672" i="6"/>
  <c r="F6601" i="6"/>
  <c r="F4160" i="6"/>
  <c r="F1460" i="6"/>
  <c r="F7945" i="6"/>
  <c r="F5207" i="6"/>
  <c r="F5850" i="6"/>
  <c r="F175" i="6"/>
  <c r="F3692" i="6"/>
  <c r="F564" i="6"/>
  <c r="F5024" i="6"/>
  <c r="F5025" i="6"/>
  <c r="F5026" i="6"/>
  <c r="F7741" i="6"/>
  <c r="F1625" i="6"/>
  <c r="F4631" i="6"/>
  <c r="F4157" i="6"/>
  <c r="F7465" i="6"/>
  <c r="F4610" i="6"/>
  <c r="F4951" i="6"/>
  <c r="F4751" i="6"/>
  <c r="F2049" i="6"/>
  <c r="F2032" i="6"/>
  <c r="F3633" i="6"/>
  <c r="F6636" i="6"/>
  <c r="F4891" i="6"/>
  <c r="F5890" i="6"/>
  <c r="F3642" i="6"/>
  <c r="F2277" i="6"/>
  <c r="F1354" i="6"/>
  <c r="F1241" i="6"/>
  <c r="F545" i="6"/>
  <c r="F4670" i="6"/>
  <c r="F7656" i="6"/>
  <c r="F5338" i="6"/>
  <c r="F3536" i="6"/>
  <c r="F2303" i="6"/>
  <c r="F903" i="6"/>
  <c r="F2304" i="6"/>
  <c r="F4199" i="6"/>
  <c r="F6506" i="6"/>
  <c r="F2305" i="6"/>
  <c r="F6635" i="6"/>
  <c r="F5832" i="6"/>
  <c r="F7864" i="6"/>
  <c r="F6219" i="6"/>
  <c r="F7115" i="6"/>
  <c r="F1878" i="6"/>
  <c r="F2719" i="6"/>
  <c r="F2942" i="6"/>
  <c r="F5589" i="6"/>
  <c r="F6985" i="6"/>
  <c r="F4874" i="6"/>
  <c r="F3106" i="6"/>
  <c r="F3288" i="6"/>
  <c r="F1002" i="6"/>
  <c r="F7678" i="6"/>
  <c r="F3290" i="6"/>
  <c r="F3957" i="6"/>
  <c r="F3825" i="6"/>
  <c r="F5881" i="6"/>
  <c r="F291" i="6"/>
  <c r="F6075" i="6"/>
  <c r="F925" i="6"/>
  <c r="F2189" i="6"/>
  <c r="F5841" i="6"/>
  <c r="F4068" i="6"/>
  <c r="F7051" i="6"/>
  <c r="F1286" i="6"/>
  <c r="F8135" i="6"/>
  <c r="F1376" i="6"/>
  <c r="F7266" i="6"/>
  <c r="F1516" i="6"/>
  <c r="F3722" i="6"/>
  <c r="F3533" i="6"/>
  <c r="F4165" i="6"/>
  <c r="F312" i="6"/>
  <c r="F7124" i="6"/>
  <c r="F5187" i="6"/>
  <c r="F3414" i="6"/>
  <c r="F7107" i="6"/>
  <c r="F3432" i="6"/>
  <c r="F3210" i="6"/>
  <c r="F2996" i="6"/>
  <c r="F2178" i="6"/>
  <c r="F15" i="6"/>
  <c r="F6571" i="6"/>
  <c r="F2997" i="6"/>
  <c r="F538" i="6"/>
  <c r="F3866" i="6"/>
  <c r="F383" i="6"/>
  <c r="F2998" i="6"/>
  <c r="F1579" i="6"/>
  <c r="F7100" i="6"/>
  <c r="F455" i="6"/>
  <c r="F7746" i="6"/>
  <c r="F4977" i="6"/>
  <c r="F4715" i="6"/>
  <c r="F1629" i="6"/>
  <c r="F7346" i="6"/>
  <c r="F2240" i="6"/>
  <c r="F6849" i="6"/>
  <c r="F1900" i="6"/>
  <c r="F5996" i="6"/>
  <c r="F3662" i="6"/>
  <c r="F4537" i="6"/>
  <c r="F102" i="6"/>
  <c r="F1461" i="6"/>
  <c r="F7094" i="6"/>
  <c r="F6669" i="6"/>
  <c r="F7447" i="6"/>
  <c r="F7009" i="6"/>
  <c r="F8126" i="6"/>
  <c r="F7432" i="6"/>
  <c r="F7190" i="6"/>
  <c r="F2398" i="6"/>
  <c r="F3969" i="6"/>
  <c r="F563" i="6"/>
  <c r="F4947" i="6"/>
  <c r="F2437" i="6"/>
  <c r="F7349" i="6"/>
  <c r="F5587" i="6"/>
  <c r="F3178" i="6"/>
  <c r="F3118" i="6"/>
  <c r="F7155" i="6"/>
  <c r="F4578" i="6"/>
  <c r="F5216" i="6"/>
  <c r="F2855" i="6"/>
  <c r="F4457" i="6"/>
  <c r="F766" i="6"/>
  <c r="F7699" i="6"/>
  <c r="F7769" i="6"/>
  <c r="F7873" i="6"/>
  <c r="F1843" i="6"/>
  <c r="F1704" i="6"/>
  <c r="F2938" i="6"/>
  <c r="F1705" i="6"/>
  <c r="F4142" i="6"/>
  <c r="F6891" i="6"/>
  <c r="F8003" i="6"/>
  <c r="F4440" i="6"/>
  <c r="F491" i="6"/>
  <c r="F983" i="6"/>
  <c r="F6734" i="6"/>
  <c r="F557" i="6"/>
  <c r="F1239" i="6"/>
  <c r="F5604" i="6"/>
  <c r="F4922" i="6"/>
  <c r="F6393" i="6"/>
  <c r="F7896" i="6"/>
  <c r="F1007" i="6"/>
  <c r="F4265" i="6"/>
  <c r="F4104" i="6"/>
  <c r="F5788" i="6"/>
  <c r="F7593" i="6"/>
  <c r="F1795" i="6"/>
  <c r="F2182" i="6"/>
  <c r="F3830" i="6"/>
  <c r="F4004" i="6"/>
  <c r="F6554" i="6"/>
  <c r="F5004" i="6"/>
  <c r="F1796" i="6"/>
  <c r="F7286" i="6"/>
  <c r="F4005" i="6"/>
  <c r="F1654" i="6"/>
  <c r="F2631" i="6"/>
  <c r="F4006" i="6"/>
  <c r="F2125" i="6"/>
  <c r="F4415" i="6"/>
  <c r="F2539" i="6"/>
  <c r="F7106" i="6"/>
  <c r="F1660" i="6"/>
  <c r="F5105" i="6"/>
  <c r="F6471" i="6"/>
  <c r="F7394" i="6"/>
  <c r="F7605" i="6"/>
  <c r="F5175" i="6"/>
  <c r="F5153" i="6"/>
  <c r="F5966" i="6"/>
  <c r="F6789" i="6"/>
  <c r="F5598" i="6"/>
  <c r="F5681" i="6"/>
  <c r="F2516" i="6"/>
  <c r="F6453" i="6"/>
  <c r="F2498" i="6"/>
  <c r="F1985" i="6"/>
  <c r="F3387" i="6"/>
  <c r="F4292" i="6"/>
  <c r="F4460" i="6"/>
  <c r="F1568" i="6"/>
  <c r="F7393" i="6"/>
  <c r="F6877" i="6"/>
  <c r="F7390" i="6"/>
  <c r="F3091" i="6"/>
  <c r="F1908" i="6"/>
  <c r="F4833" i="6"/>
  <c r="F5142" i="6"/>
  <c r="F3417" i="6"/>
  <c r="F6150" i="6"/>
  <c r="F1012" i="6"/>
  <c r="F4971" i="6"/>
  <c r="F4512" i="6"/>
  <c r="F3317" i="6"/>
  <c r="F5318" i="6"/>
  <c r="F3308" i="6"/>
  <c r="F2126" i="6"/>
  <c r="F6446" i="6"/>
  <c r="F5736" i="6"/>
  <c r="F1420" i="6"/>
  <c r="F3655" i="6"/>
  <c r="F8051" i="6"/>
  <c r="F2012" i="6"/>
  <c r="F6115" i="6"/>
  <c r="F5326" i="6"/>
  <c r="F870" i="6"/>
  <c r="F447" i="6"/>
  <c r="F3883" i="6"/>
  <c r="F4636" i="6"/>
  <c r="F5739" i="6"/>
  <c r="F7661" i="6"/>
  <c r="F2667" i="6"/>
  <c r="F7623" i="6"/>
  <c r="F3732" i="6"/>
  <c r="F5225" i="6"/>
  <c r="F4350" i="6"/>
  <c r="F5985" i="6"/>
  <c r="F6076" i="6"/>
  <c r="F4351" i="6"/>
  <c r="F5405" i="6"/>
  <c r="F5799" i="6"/>
  <c r="F4857" i="6"/>
  <c r="F2712" i="6"/>
  <c r="F7236" i="6"/>
  <c r="F7920" i="6"/>
  <c r="F3929" i="6"/>
  <c r="F7669" i="6"/>
  <c r="F1624" i="6"/>
  <c r="F2454" i="6"/>
  <c r="F6944" i="6"/>
  <c r="F5550" i="6"/>
  <c r="F1395" i="6"/>
  <c r="F1503" i="6"/>
  <c r="F1396" i="6"/>
  <c r="F6535" i="6"/>
  <c r="F4979" i="6"/>
  <c r="F5264" i="6"/>
  <c r="F8097" i="6"/>
  <c r="F6806" i="6"/>
  <c r="F349" i="6"/>
  <c r="F7023" i="6"/>
  <c r="F713" i="6"/>
  <c r="F7024" i="6"/>
  <c r="F613" i="6"/>
  <c r="F632" i="6"/>
  <c r="F804" i="6"/>
  <c r="F792" i="6"/>
  <c r="F819" i="6"/>
  <c r="F661" i="6"/>
  <c r="F2775" i="6"/>
  <c r="F793" i="6"/>
  <c r="F978" i="6"/>
  <c r="F7601" i="6"/>
  <c r="F704" i="6"/>
  <c r="F3772" i="6"/>
  <c r="F2442" i="6"/>
  <c r="F6112" i="6"/>
  <c r="F2433" i="6"/>
  <c r="F625" i="6"/>
  <c r="F2762" i="6"/>
  <c r="F3122" i="6"/>
  <c r="F1830" i="6"/>
  <c r="F4162" i="6"/>
  <c r="F2659" i="6"/>
  <c r="F3123" i="6"/>
  <c r="F2792" i="6"/>
  <c r="F7212" i="6"/>
  <c r="F5579" i="6"/>
  <c r="F7614" i="6"/>
  <c r="F7974" i="6"/>
  <c r="F4328" i="6"/>
  <c r="F3165" i="6"/>
  <c r="F381" i="6"/>
  <c r="F3158" i="6"/>
  <c r="F5281" i="6"/>
  <c r="F7411" i="6"/>
  <c r="F4862" i="6"/>
  <c r="F7336" i="6"/>
  <c r="F6337" i="6"/>
  <c r="F5164" i="6"/>
  <c r="F2999" i="6"/>
  <c r="F511" i="6"/>
  <c r="F6458" i="6"/>
  <c r="F6799" i="6"/>
  <c r="F3487" i="6"/>
  <c r="F3085" i="6"/>
  <c r="F7734" i="6"/>
  <c r="F3000" i="6"/>
  <c r="F4135" i="6"/>
  <c r="F1862" i="6"/>
  <c r="F5535" i="6"/>
  <c r="F4344" i="6"/>
  <c r="F652" i="6"/>
  <c r="F1920" i="6"/>
  <c r="F7871" i="6"/>
  <c r="F192" i="6"/>
  <c r="F5997" i="6"/>
  <c r="F5373" i="6"/>
  <c r="F2616" i="6"/>
  <c r="F3853" i="6"/>
  <c r="F6687" i="6"/>
  <c r="F6138" i="6"/>
  <c r="F7175" i="6"/>
  <c r="F389" i="6"/>
  <c r="F6723" i="6"/>
  <c r="F4295" i="6"/>
  <c r="F5499" i="6"/>
  <c r="F7881" i="6"/>
  <c r="F78" i="6"/>
  <c r="F6267" i="6"/>
  <c r="F3117" i="6"/>
  <c r="F2419" i="6"/>
  <c r="F552" i="6"/>
  <c r="F2803" i="6"/>
  <c r="F7554" i="6"/>
  <c r="F3" i="6"/>
  <c r="F4" i="6"/>
  <c r="F6052" i="6"/>
  <c r="F6220" i="6"/>
  <c r="F7452" i="6"/>
  <c r="F4123" i="6"/>
  <c r="F5787" i="6"/>
  <c r="F6776" i="6"/>
  <c r="F638" i="6"/>
  <c r="F3404" i="6"/>
  <c r="F6690" i="6"/>
  <c r="F6510" i="6"/>
  <c r="F2833" i="6"/>
  <c r="F1797" i="6"/>
  <c r="F1798" i="6"/>
  <c r="F3725" i="6"/>
  <c r="F5408" i="6"/>
  <c r="F2127" i="6"/>
  <c r="F4007" i="6"/>
  <c r="F4695" i="6"/>
  <c r="F4763" i="6"/>
  <c r="F4008" i="6"/>
  <c r="F1996" i="6"/>
  <c r="F6380" i="6"/>
  <c r="F5382" i="6"/>
  <c r="F1069" i="6"/>
  <c r="F7425" i="6"/>
  <c r="F3193" i="6"/>
  <c r="F1253" i="6"/>
  <c r="F1308" i="6"/>
  <c r="F6000" i="6"/>
  <c r="F7192" i="6"/>
  <c r="F7683" i="6"/>
  <c r="F5815" i="6"/>
  <c r="F6353" i="6"/>
  <c r="F6083" i="6"/>
  <c r="F348" i="6"/>
  <c r="F5027" i="6"/>
  <c r="F2098" i="6"/>
  <c r="F5028" i="6"/>
  <c r="F6938" i="6"/>
  <c r="F6988" i="6"/>
  <c r="F5029" i="6"/>
  <c r="F267" i="6"/>
  <c r="F7396" i="6"/>
  <c r="F2157" i="6"/>
  <c r="F499" i="6"/>
  <c r="F3213" i="6"/>
  <c r="F6542" i="6"/>
  <c r="F2347" i="6"/>
  <c r="F3332" i="6"/>
  <c r="F7319" i="6"/>
  <c r="F1449" i="6"/>
  <c r="F1706" i="6"/>
  <c r="F6685" i="6"/>
  <c r="F1707" i="6"/>
  <c r="F133" i="6"/>
  <c r="F4297" i="6"/>
  <c r="F1697" i="6"/>
  <c r="F1435" i="6"/>
  <c r="F5343" i="6"/>
  <c r="F1615" i="6"/>
  <c r="F6318" i="6"/>
  <c r="F6666" i="6"/>
  <c r="F5173" i="6"/>
  <c r="F7637" i="6"/>
  <c r="F202" i="6"/>
  <c r="F7712" i="6"/>
  <c r="F1686" i="6"/>
  <c r="F5479" i="6"/>
  <c r="F639" i="6"/>
  <c r="F4171" i="6"/>
  <c r="F7004" i="6"/>
  <c r="F2591" i="6"/>
  <c r="F858" i="6"/>
  <c r="F4937" i="6"/>
  <c r="F4671" i="6"/>
  <c r="F178" i="6"/>
  <c r="F2642" i="6"/>
  <c r="F7031" i="6"/>
  <c r="F2777" i="6"/>
  <c r="F1250" i="6"/>
  <c r="F7812" i="6"/>
  <c r="F3835" i="6"/>
  <c r="F8025" i="6"/>
  <c r="F6440" i="6"/>
  <c r="F2099" i="6"/>
  <c r="F7136" i="6"/>
  <c r="F101" i="6"/>
  <c r="F1487" i="6"/>
  <c r="F2306" i="6"/>
  <c r="F1191" i="6"/>
  <c r="F2307" i="6"/>
  <c r="F1526" i="6"/>
  <c r="F1357" i="6"/>
  <c r="F443" i="6"/>
  <c r="F5621" i="6"/>
  <c r="F1543" i="6"/>
  <c r="F4750" i="6"/>
  <c r="F113" i="6"/>
  <c r="F6097" i="6"/>
  <c r="F8072" i="6"/>
  <c r="F6592" i="6"/>
  <c r="F190" i="6"/>
  <c r="F5245" i="6"/>
  <c r="F1108" i="6"/>
  <c r="F1192" i="6"/>
  <c r="F2626" i="6"/>
  <c r="F5591" i="6"/>
  <c r="F7027" i="6"/>
  <c r="F4435" i="6"/>
  <c r="F3472" i="6"/>
  <c r="F3300" i="6"/>
  <c r="F2371" i="6"/>
  <c r="F991" i="6"/>
  <c r="F6504" i="6"/>
  <c r="F5236" i="6"/>
  <c r="F3908" i="6"/>
  <c r="F7052" i="6"/>
  <c r="F7053" i="6"/>
  <c r="F158" i="6"/>
  <c r="F4069" i="6"/>
  <c r="F7170" i="6"/>
  <c r="F6145" i="6"/>
  <c r="F6405" i="6"/>
  <c r="F5160" i="6"/>
  <c r="F1126" i="6"/>
  <c r="F3382" i="6"/>
  <c r="F5226" i="6"/>
  <c r="F4041" i="6"/>
  <c r="F1865" i="6"/>
  <c r="F2352" i="6"/>
  <c r="F2748" i="6"/>
  <c r="F1056" i="6"/>
  <c r="F1512" i="6"/>
  <c r="F5253" i="6"/>
  <c r="F2076" i="6"/>
  <c r="F523" i="6"/>
  <c r="F1152" i="6"/>
  <c r="F5251" i="6"/>
  <c r="F7150" i="6"/>
  <c r="F7138" i="6"/>
  <c r="F6448" i="6"/>
  <c r="F3697" i="6"/>
  <c r="F2883" i="6"/>
  <c r="F4180" i="6"/>
  <c r="F6767" i="6"/>
  <c r="F1171" i="6"/>
  <c r="F5420" i="6"/>
  <c r="F1295" i="6"/>
  <c r="F7021" i="6"/>
  <c r="F7151" i="6"/>
  <c r="F7995" i="6"/>
  <c r="F1527" i="6"/>
  <c r="F2459" i="6"/>
  <c r="F5211" i="6"/>
  <c r="F6917" i="6"/>
  <c r="F485" i="6"/>
  <c r="F6536" i="6"/>
  <c r="F6605" i="6"/>
  <c r="F3430" i="6"/>
  <c r="F2732" i="6"/>
  <c r="F3368" i="6"/>
  <c r="F326" i="6"/>
  <c r="F4961" i="6"/>
  <c r="F2562" i="6"/>
  <c r="F2060" i="6"/>
  <c r="F7910" i="6"/>
  <c r="F6226" i="6"/>
  <c r="F7403" i="6"/>
  <c r="F5663" i="6"/>
  <c r="F6456" i="6"/>
  <c r="F2280" i="6"/>
  <c r="F3354" i="6"/>
  <c r="F6437" i="6"/>
  <c r="F4200" i="6"/>
  <c r="F3826" i="6"/>
  <c r="F7794" i="6"/>
  <c r="F404" i="6"/>
  <c r="F3211" i="6"/>
  <c r="F1338" i="6"/>
  <c r="F8128" i="6"/>
  <c r="F342" i="6"/>
  <c r="F6827" i="6"/>
  <c r="F2559" i="6"/>
  <c r="F3923" i="6"/>
  <c r="F7580" i="6"/>
  <c r="F578" i="6"/>
  <c r="F4423" i="6"/>
  <c r="F4213" i="6"/>
  <c r="F6444" i="6"/>
  <c r="F4448" i="6"/>
  <c r="F1986" i="6"/>
  <c r="F1462" i="6"/>
  <c r="F6039" i="6"/>
  <c r="F5228" i="6"/>
  <c r="F6735" i="6"/>
  <c r="F91" i="6"/>
  <c r="F5567" i="6"/>
  <c r="F7643" i="6"/>
  <c r="F4166" i="6"/>
  <c r="F1693" i="6"/>
  <c r="F3934" i="6"/>
  <c r="F5633" i="6"/>
  <c r="F2875" i="6"/>
  <c r="F2401" i="6"/>
  <c r="F5202" i="6"/>
  <c r="F2877" i="6"/>
  <c r="F573" i="6"/>
  <c r="F1587" i="6"/>
  <c r="F1645" i="6"/>
  <c r="F4207" i="6"/>
  <c r="F4756" i="6"/>
  <c r="F7840" i="6"/>
  <c r="F2627" i="6"/>
  <c r="F1886" i="6"/>
  <c r="F2961" i="6"/>
  <c r="F4720" i="6"/>
  <c r="F1261" i="6"/>
  <c r="F5810" i="6"/>
  <c r="F3987" i="6"/>
  <c r="F7722" i="6"/>
  <c r="F6312" i="6"/>
  <c r="F6031" i="6"/>
  <c r="F7662" i="6"/>
  <c r="F6054" i="6"/>
  <c r="F7044" i="6"/>
  <c r="F6520" i="6"/>
  <c r="F330" i="6"/>
  <c r="F5317" i="6"/>
  <c r="F8036" i="6"/>
  <c r="F973" i="6"/>
  <c r="F4389" i="6"/>
  <c r="F6432" i="6"/>
  <c r="F5976" i="6"/>
  <c r="F4352" i="6"/>
  <c r="F8112" i="6"/>
  <c r="F4093" i="6"/>
  <c r="F2716" i="6"/>
  <c r="F3966" i="6"/>
  <c r="F4353" i="6"/>
  <c r="F7953" i="6"/>
  <c r="F2424" i="6"/>
  <c r="F8141" i="6"/>
  <c r="F7230" i="6"/>
  <c r="F4915" i="6"/>
  <c r="F1397" i="6"/>
  <c r="F1474" i="6"/>
  <c r="F3303" i="6"/>
  <c r="F3603" i="6"/>
  <c r="F2836" i="6"/>
  <c r="F7171" i="6"/>
  <c r="F712" i="6"/>
  <c r="F835" i="6"/>
  <c r="F4427" i="6"/>
  <c r="F794" i="6"/>
  <c r="F979" i="6"/>
  <c r="F5450" i="6"/>
  <c r="F2754" i="6"/>
  <c r="F767" i="6"/>
  <c r="F825" i="6"/>
  <c r="F811" i="6"/>
  <c r="F662" i="6"/>
  <c r="F663" i="6"/>
  <c r="F722" i="6"/>
  <c r="F1708" i="6"/>
  <c r="F5979" i="6"/>
  <c r="F5859" i="6"/>
  <c r="F7474" i="6"/>
  <c r="F7652" i="6"/>
  <c r="F6771" i="6"/>
  <c r="F1436" i="6"/>
  <c r="F3687" i="6"/>
  <c r="F2337" i="6"/>
  <c r="F3092" i="6"/>
  <c r="F5359" i="6"/>
  <c r="F405" i="6"/>
  <c r="F2028" i="6"/>
  <c r="F2361" i="6"/>
  <c r="F4650" i="6"/>
  <c r="F3930" i="6"/>
  <c r="F1459" i="6"/>
  <c r="F6894" i="6"/>
  <c r="F238" i="6"/>
  <c r="F1380" i="6"/>
  <c r="F5682" i="6"/>
  <c r="F6790" i="6"/>
  <c r="F3418" i="6"/>
  <c r="F2119" i="6"/>
  <c r="F5" i="6"/>
  <c r="F7405" i="6"/>
  <c r="F7010" i="6"/>
  <c r="F7323" i="6"/>
  <c r="F3855" i="6"/>
  <c r="F3727" i="6"/>
  <c r="F2231" i="6"/>
  <c r="F3672" i="6"/>
  <c r="F969" i="6"/>
  <c r="F480" i="6"/>
  <c r="F7276" i="6"/>
  <c r="F7277" i="6"/>
  <c r="F3848" i="6"/>
  <c r="F1744" i="6"/>
  <c r="F5676" i="6"/>
  <c r="F7566" i="6"/>
  <c r="F6089" i="6"/>
  <c r="F7686" i="6"/>
  <c r="F1799" i="6"/>
  <c r="F1800" i="6"/>
  <c r="F5005" i="6"/>
  <c r="F2603" i="6"/>
  <c r="F2128" i="6"/>
  <c r="F5001" i="6"/>
  <c r="F8052" i="6"/>
  <c r="F4320" i="6"/>
  <c r="F6983" i="6"/>
  <c r="F4589" i="6"/>
  <c r="F646" i="6"/>
  <c r="F3760" i="6"/>
  <c r="F5106" i="6"/>
  <c r="F2824" i="6"/>
  <c r="F6472" i="6"/>
  <c r="F651" i="6"/>
  <c r="F2759" i="6"/>
  <c r="F4126" i="6"/>
  <c r="F4662" i="6"/>
  <c r="F2190" i="6"/>
  <c r="F6623" i="6"/>
  <c r="F3738" i="6"/>
  <c r="F7760" i="6"/>
  <c r="F6620" i="6"/>
  <c r="F2362" i="6"/>
  <c r="F127" i="6"/>
  <c r="F276" i="6"/>
  <c r="F601" i="6"/>
  <c r="F4400" i="6"/>
  <c r="F4816" i="6"/>
  <c r="F7463" i="6"/>
  <c r="F5648" i="6"/>
  <c r="F2271" i="6"/>
  <c r="F4637" i="6"/>
  <c r="F2097" i="6"/>
  <c r="F8022" i="6"/>
  <c r="F6631" i="6"/>
  <c r="F4281" i="6"/>
  <c r="F7444" i="6"/>
  <c r="F1013" i="6"/>
  <c r="F5121" i="6"/>
  <c r="F1661" i="6"/>
  <c r="F3974" i="6"/>
  <c r="F6762" i="6"/>
  <c r="F6842" i="6"/>
  <c r="F5809" i="6"/>
  <c r="F6047" i="6"/>
  <c r="F1997" i="6"/>
  <c r="F5902" i="6"/>
  <c r="F3302" i="6"/>
  <c r="F1632" i="6"/>
  <c r="F2578" i="6"/>
  <c r="F7429" i="6"/>
  <c r="F4304" i="6"/>
  <c r="F1856" i="6"/>
  <c r="F2640" i="6"/>
  <c r="F8077" i="6"/>
  <c r="F5030" i="6"/>
  <c r="F2092" i="6"/>
  <c r="F5031" i="6"/>
  <c r="F7364" i="6"/>
  <c r="F1644" i="6"/>
  <c r="F4611" i="6"/>
  <c r="F283" i="6"/>
  <c r="F3673" i="6"/>
  <c r="F3838" i="6"/>
  <c r="F400" i="6"/>
  <c r="F929" i="6"/>
  <c r="F3904" i="6"/>
  <c r="F7320" i="6"/>
  <c r="F7196" i="6"/>
  <c r="F343" i="6"/>
  <c r="F5636" i="6"/>
  <c r="F1058" i="6"/>
  <c r="F4648" i="6"/>
  <c r="F2199" i="6"/>
  <c r="F7784" i="6"/>
  <c r="F398" i="6"/>
  <c r="F7214" i="6"/>
  <c r="F2951" i="6"/>
  <c r="F2681" i="6"/>
  <c r="F938" i="6"/>
  <c r="F2859" i="6"/>
  <c r="F1148" i="6"/>
  <c r="F3001" i="6"/>
  <c r="F3376" i="6"/>
  <c r="F3002" i="6"/>
  <c r="F7345" i="6"/>
  <c r="F7975" i="6"/>
  <c r="F3703" i="6"/>
  <c r="F5436" i="6"/>
  <c r="F3003" i="6"/>
  <c r="F7337" i="6"/>
  <c r="F7338" i="6"/>
  <c r="F3004" i="6"/>
  <c r="F2704" i="6"/>
  <c r="F3005" i="6"/>
  <c r="F2531" i="6"/>
  <c r="F7355" i="6"/>
  <c r="F3867" i="6"/>
  <c r="F2501" i="6"/>
  <c r="F3006" i="6"/>
  <c r="F1127" i="6"/>
  <c r="F3007" i="6"/>
  <c r="F3008" i="6"/>
  <c r="F5447" i="6"/>
  <c r="F3009" i="6"/>
  <c r="F5782" i="6"/>
  <c r="F7222" i="6"/>
  <c r="F2234" i="6"/>
  <c r="F5560" i="6"/>
  <c r="F479" i="6"/>
  <c r="F4158" i="6"/>
  <c r="F4745" i="6"/>
  <c r="F6230" i="6"/>
  <c r="F1186" i="6"/>
  <c r="F3595" i="6"/>
  <c r="F1969" i="6"/>
  <c r="F2661" i="6"/>
  <c r="F430" i="6"/>
  <c r="F521" i="6"/>
  <c r="F7861" i="6"/>
  <c r="F2815" i="6"/>
  <c r="F3217" i="6"/>
  <c r="F140" i="6"/>
  <c r="F2382" i="6"/>
  <c r="F6716" i="6"/>
  <c r="F1848" i="6"/>
  <c r="F2267" i="6"/>
  <c r="F2511" i="6"/>
  <c r="F2044" i="6"/>
  <c r="F3521" i="6"/>
  <c r="F7634" i="6"/>
  <c r="F3779" i="6"/>
  <c r="F4742" i="6"/>
  <c r="F7045" i="6"/>
  <c r="F5358" i="6"/>
  <c r="F7457" i="6"/>
  <c r="F4672" i="6"/>
  <c r="F6579" i="6"/>
  <c r="F1488" i="6"/>
  <c r="F5486" i="6"/>
  <c r="F5135" i="6"/>
  <c r="F2308" i="6"/>
  <c r="F1193" i="6"/>
  <c r="F5432" i="6"/>
  <c r="F3972" i="6"/>
  <c r="F5622" i="6"/>
  <c r="F5623" i="6"/>
  <c r="F1116" i="6"/>
  <c r="F7619" i="6"/>
  <c r="F4625" i="6"/>
  <c r="F6105" i="6"/>
  <c r="F141" i="6"/>
  <c r="F5155" i="6"/>
  <c r="F4995" i="6"/>
  <c r="F3792" i="6"/>
  <c r="F1233" i="6"/>
  <c r="F6815" i="6"/>
  <c r="F1860" i="6"/>
  <c r="F7054" i="6"/>
  <c r="F3257" i="6"/>
  <c r="F47" i="6"/>
  <c r="F5619" i="6"/>
  <c r="F5693" i="6"/>
  <c r="F7924" i="6"/>
  <c r="F7055" i="6"/>
  <c r="F3721" i="6"/>
  <c r="F5608" i="6"/>
  <c r="F7600" i="6"/>
  <c r="F5480" i="6"/>
  <c r="F2794" i="6"/>
  <c r="F6995" i="6"/>
  <c r="F420" i="6"/>
  <c r="F555" i="6"/>
  <c r="F3528" i="6"/>
  <c r="F1504" i="6"/>
  <c r="F5723" i="6"/>
  <c r="F6191" i="6"/>
  <c r="F6484" i="6"/>
  <c r="F474" i="6"/>
  <c r="F360" i="6"/>
  <c r="F1833" i="6"/>
  <c r="F6784" i="6"/>
  <c r="F2945" i="6"/>
  <c r="F6991" i="6"/>
  <c r="F3247" i="6"/>
  <c r="F6016" i="6"/>
  <c r="F4257" i="6"/>
  <c r="F7268" i="6"/>
  <c r="F5552" i="6"/>
  <c r="F5732" i="6"/>
  <c r="F977" i="6"/>
  <c r="F6569" i="6"/>
  <c r="F6355" i="6"/>
  <c r="F2808" i="6"/>
  <c r="F6332" i="6"/>
  <c r="F5491" i="6"/>
  <c r="F6333" i="6"/>
  <c r="F3685" i="6"/>
  <c r="F4547" i="6"/>
  <c r="F1362" i="6"/>
  <c r="F3799" i="6"/>
  <c r="F6037" i="6"/>
  <c r="F6924" i="6"/>
  <c r="F6416" i="6"/>
  <c r="F3823" i="6"/>
  <c r="F6096" i="6"/>
  <c r="F6464" i="6"/>
  <c r="F3769" i="6"/>
  <c r="F3720" i="6"/>
  <c r="F6715" i="6"/>
  <c r="F2865" i="6"/>
  <c r="F2912" i="6"/>
  <c r="F5401" i="6"/>
  <c r="F365" i="6"/>
  <c r="F1287" i="6"/>
  <c r="F4628" i="6"/>
  <c r="F2677" i="6"/>
  <c r="F3577" i="6"/>
  <c r="F7441" i="6"/>
  <c r="F6" i="6"/>
  <c r="F7629" i="6"/>
  <c r="F3747" i="6"/>
  <c r="F5440" i="6"/>
  <c r="F4522" i="6"/>
  <c r="F3849" i="6"/>
  <c r="F1745" i="6"/>
  <c r="F5514" i="6"/>
  <c r="F1801" i="6"/>
  <c r="F6923" i="6"/>
  <c r="F4009" i="6"/>
  <c r="F2920" i="6"/>
  <c r="F1662" i="6"/>
  <c r="F7220" i="6"/>
  <c r="F629" i="6"/>
  <c r="F5341" i="6"/>
  <c r="F1663" i="6"/>
  <c r="F4884" i="6"/>
  <c r="F3535" i="6"/>
  <c r="F6539" i="6"/>
  <c r="F4298" i="6"/>
  <c r="F7841" i="6"/>
  <c r="F1184" i="6"/>
  <c r="F6969" i="6"/>
  <c r="F2726" i="6"/>
  <c r="F2095" i="6"/>
  <c r="F5364" i="6"/>
  <c r="F2958" i="6"/>
  <c r="F5666" i="6"/>
  <c r="F4556" i="6"/>
  <c r="F5107" i="6"/>
  <c r="F2425" i="6"/>
  <c r="F7468" i="6"/>
  <c r="F7169" i="6"/>
  <c r="F4391" i="6"/>
  <c r="F1057" i="6"/>
  <c r="F5434" i="6"/>
  <c r="F6820" i="6"/>
  <c r="F3156" i="6"/>
  <c r="F6470" i="6"/>
  <c r="F1014" i="6"/>
  <c r="F6109" i="6"/>
  <c r="F1070" i="6"/>
  <c r="F1534" i="6"/>
  <c r="F3691" i="6"/>
  <c r="F3235" i="6"/>
  <c r="F5968" i="6"/>
  <c r="F3164" i="6"/>
  <c r="F6655" i="6"/>
  <c r="F6909" i="6"/>
  <c r="F4663" i="6"/>
  <c r="F4097" i="6"/>
  <c r="F5936" i="6"/>
  <c r="F535" i="6"/>
  <c r="F3679" i="6"/>
  <c r="F136" i="6"/>
  <c r="F619" i="6"/>
  <c r="F2774" i="6"/>
  <c r="F32" i="6"/>
  <c r="F2235" i="6"/>
  <c r="F1042" i="6"/>
  <c r="F7604" i="6"/>
  <c r="F169" i="6"/>
  <c r="F119" i="6"/>
  <c r="F1429" i="6"/>
  <c r="F3010" i="6"/>
  <c r="F4236" i="6"/>
  <c r="F6488" i="6"/>
  <c r="F3011" i="6"/>
  <c r="F2705" i="6"/>
  <c r="F5846" i="6"/>
  <c r="F1337" i="6"/>
  <c r="F7497" i="6"/>
  <c r="F2706" i="6"/>
  <c r="F6744" i="6"/>
  <c r="F7339" i="6"/>
  <c r="F6551" i="6"/>
  <c r="F5282" i="6"/>
  <c r="F3012" i="6"/>
  <c r="F5337" i="6"/>
  <c r="F3013" i="6"/>
  <c r="F4172" i="6"/>
  <c r="F7588" i="6"/>
  <c r="F6781" i="6"/>
  <c r="F3265" i="6"/>
  <c r="F3014" i="6"/>
  <c r="F1386" i="6"/>
  <c r="F4138" i="6"/>
  <c r="F4309" i="6"/>
  <c r="F2533" i="6"/>
  <c r="F6323" i="6"/>
  <c r="F3015" i="6"/>
  <c r="F2107" i="6"/>
  <c r="F2225" i="6"/>
  <c r="F7377" i="6"/>
  <c r="F3868" i="6"/>
  <c r="F7595" i="6"/>
  <c r="F6326" i="6"/>
  <c r="F4189" i="6"/>
  <c r="F6749" i="6"/>
  <c r="F6674" i="6"/>
  <c r="F4339" i="6"/>
  <c r="F1181" i="6"/>
  <c r="F4277" i="6"/>
  <c r="F7418" i="6"/>
  <c r="F2077" i="6"/>
  <c r="F7979" i="6"/>
  <c r="F3114" i="6"/>
  <c r="F317" i="6"/>
  <c r="F6712" i="6"/>
  <c r="F4707" i="6"/>
  <c r="F7772" i="6"/>
  <c r="F3759" i="6"/>
  <c r="F1557" i="6"/>
  <c r="F6201" i="6"/>
  <c r="F4261" i="6"/>
  <c r="F1653" i="6"/>
  <c r="F6429" i="6"/>
  <c r="F2749" i="6"/>
  <c r="F510" i="6"/>
  <c r="F5323" i="6"/>
  <c r="F1146" i="6"/>
  <c r="F8129" i="6"/>
  <c r="F3447" i="6"/>
  <c r="F6064" i="6"/>
  <c r="F162" i="6"/>
  <c r="F4757" i="6"/>
  <c r="F6481" i="6"/>
  <c r="F6043" i="6"/>
  <c r="F6989" i="6"/>
  <c r="F5237" i="6"/>
  <c r="F6084" i="6"/>
  <c r="F7254" i="6"/>
  <c r="F4354" i="6"/>
  <c r="F6079" i="6"/>
  <c r="F5366" i="6"/>
  <c r="F1890" i="6"/>
  <c r="F4952" i="6"/>
  <c r="F3719" i="6"/>
  <c r="F3892" i="6"/>
  <c r="F1135" i="6"/>
  <c r="F6372" i="6"/>
  <c r="F5147" i="6"/>
  <c r="F4212" i="6"/>
  <c r="F1916" i="6"/>
  <c r="F8170" i="6"/>
  <c r="F4691" i="6"/>
  <c r="F7780" i="6"/>
  <c r="F4896" i="6"/>
  <c r="F4466" i="6"/>
  <c r="F960" i="6"/>
  <c r="F1398" i="6"/>
  <c r="F595" i="6"/>
  <c r="F4494" i="6"/>
  <c r="F6301" i="6"/>
  <c r="F3893" i="6"/>
  <c r="F5669" i="6"/>
  <c r="F7181" i="6"/>
  <c r="F946" i="6"/>
  <c r="F694" i="6"/>
  <c r="F2648" i="6"/>
  <c r="F805" i="6"/>
  <c r="F705" i="6"/>
  <c r="F820" i="6"/>
  <c r="F664" i="6"/>
  <c r="F752" i="6"/>
  <c r="F6190" i="6"/>
  <c r="F728" i="6"/>
  <c r="F689" i="6"/>
  <c r="F729" i="6"/>
  <c r="F777" i="6"/>
  <c r="F536" i="6"/>
  <c r="F2105" i="6"/>
  <c r="F900" i="6"/>
  <c r="F1310" i="6"/>
  <c r="F4673" i="6"/>
  <c r="F904" i="6"/>
  <c r="F4197" i="6"/>
  <c r="F1511" i="6"/>
  <c r="F612" i="6"/>
  <c r="F3385" i="6"/>
  <c r="F7291" i="6"/>
  <c r="F2678" i="6"/>
  <c r="F2399" i="6"/>
  <c r="F2309" i="6"/>
  <c r="F5713" i="6"/>
  <c r="F423" i="6"/>
  <c r="F2692" i="6"/>
  <c r="F2230" i="6"/>
  <c r="F8027" i="6"/>
  <c r="F6993" i="6"/>
  <c r="F2494" i="6"/>
  <c r="F7488" i="6"/>
  <c r="F6130" i="6"/>
  <c r="F1089" i="6"/>
  <c r="F3544" i="6"/>
  <c r="F1248" i="6"/>
  <c r="F4329" i="6"/>
  <c r="F7002" i="6"/>
  <c r="F7296" i="6"/>
  <c r="F5792" i="6"/>
  <c r="F7297" i="6"/>
  <c r="F2555" i="6"/>
  <c r="F1351" i="6"/>
  <c r="F7298" i="6"/>
  <c r="F3183" i="6"/>
  <c r="F4581" i="6"/>
  <c r="F4702" i="6"/>
  <c r="F3186" i="6"/>
  <c r="F4444" i="6"/>
  <c r="F7545" i="6"/>
  <c r="F7056" i="6"/>
  <c r="F1978" i="6"/>
  <c r="F3585" i="6"/>
  <c r="F2256" i="6"/>
  <c r="F610" i="6"/>
  <c r="F2357" i="6"/>
  <c r="F195" i="6"/>
  <c r="F2747" i="6"/>
  <c r="F6483" i="6"/>
  <c r="F4899" i="6"/>
  <c r="F7521" i="6"/>
  <c r="F1652" i="6"/>
  <c r="F1963" i="6"/>
  <c r="F7853" i="6"/>
  <c r="F3617" i="6"/>
  <c r="F3087" i="6"/>
  <c r="F3155" i="6"/>
  <c r="F3221" i="6"/>
  <c r="F4778" i="6"/>
  <c r="F1088" i="6"/>
  <c r="F6085" i="6"/>
  <c r="F5240" i="6"/>
  <c r="F2858" i="6"/>
  <c r="F5032" i="6"/>
  <c r="F3161" i="6"/>
  <c r="F3795" i="6"/>
  <c r="F939" i="6"/>
  <c r="F5033" i="6"/>
  <c r="F4719" i="6"/>
  <c r="F6185" i="6"/>
  <c r="F5034" i="6"/>
  <c r="F4612" i="6"/>
  <c r="F6926" i="6"/>
  <c r="F4613" i="6"/>
  <c r="F3469" i="6"/>
  <c r="F2905" i="6"/>
  <c r="F520" i="6"/>
  <c r="F362" i="6"/>
  <c r="F2033" i="6"/>
  <c r="F1133" i="6"/>
  <c r="F6556" i="6"/>
  <c r="F4819" i="6"/>
  <c r="F439" i="6"/>
  <c r="F4786" i="6"/>
  <c r="F611" i="6"/>
  <c r="F6396" i="6"/>
  <c r="F7969" i="6"/>
  <c r="F4752" i="6"/>
  <c r="F5512" i="6"/>
  <c r="F7993" i="6"/>
  <c r="F4208" i="6"/>
  <c r="F6263" i="6"/>
  <c r="F2728" i="6"/>
  <c r="F5903" i="6"/>
  <c r="F634" i="6"/>
  <c r="F191" i="6"/>
  <c r="F19" i="6"/>
  <c r="F244" i="6"/>
  <c r="F6645" i="6"/>
  <c r="F2737" i="6"/>
  <c r="F4428" i="6"/>
  <c r="F3827" i="6"/>
  <c r="F5250" i="6"/>
  <c r="F4117" i="6"/>
  <c r="F1834" i="6"/>
  <c r="F3800" i="6"/>
  <c r="F316" i="6"/>
  <c r="F5119" i="6"/>
  <c r="F6325" i="6"/>
  <c r="F4195" i="6"/>
  <c r="F1339" i="6"/>
  <c r="F6232" i="6"/>
  <c r="F6196" i="6"/>
  <c r="F452" i="6"/>
  <c r="F1370" i="6"/>
  <c r="F7401" i="6"/>
  <c r="F6572" i="6"/>
  <c r="F4990" i="6"/>
  <c r="F105" i="6"/>
  <c r="F2472" i="6"/>
  <c r="F716" i="6"/>
  <c r="F677" i="6"/>
  <c r="F665" i="6"/>
  <c r="F682" i="6"/>
  <c r="F4799" i="6"/>
  <c r="F2638" i="6"/>
  <c r="F517" i="6"/>
  <c r="F208" i="6"/>
  <c r="F5304" i="6"/>
  <c r="F4403" i="6"/>
  <c r="F8145" i="6"/>
  <c r="F2685" i="6"/>
  <c r="F3905" i="6"/>
  <c r="F239" i="6"/>
  <c r="F2031" i="6"/>
  <c r="F4127" i="6"/>
  <c r="F6733" i="6"/>
  <c r="F7666" i="6"/>
  <c r="F240" i="6"/>
  <c r="F5222" i="6"/>
  <c r="F5683" i="6"/>
  <c r="F5546" i="6"/>
  <c r="F6902" i="6"/>
  <c r="F7613" i="6"/>
  <c r="F3961" i="6"/>
  <c r="F7648" i="6"/>
  <c r="F4472" i="6"/>
  <c r="F3839" i="6"/>
  <c r="F7238" i="6"/>
  <c r="F4923" i="6"/>
  <c r="F4847" i="6"/>
  <c r="F4105" i="6"/>
  <c r="F4106" i="6"/>
  <c r="F5308" i="6"/>
  <c r="F1746" i="6"/>
  <c r="F4380" i="6"/>
  <c r="F3378" i="6"/>
  <c r="F1802" i="6"/>
  <c r="F1803" i="6"/>
  <c r="F6018" i="6"/>
  <c r="F1804" i="6"/>
  <c r="F4010" i="6"/>
  <c r="F2129" i="6"/>
  <c r="F341" i="6"/>
  <c r="F2414" i="6"/>
  <c r="F1071" i="6"/>
  <c r="F2540" i="6"/>
  <c r="F5409" i="6"/>
  <c r="F8053" i="6"/>
  <c r="F3356" i="6"/>
  <c r="F7288" i="6"/>
  <c r="F7389" i="6"/>
  <c r="F926" i="6"/>
  <c r="F1290" i="6"/>
  <c r="F7644" i="6"/>
  <c r="F5345" i="6"/>
  <c r="F203" i="6"/>
  <c r="F5660" i="6"/>
  <c r="F5355" i="6"/>
  <c r="F2636" i="6"/>
  <c r="F7730" i="6"/>
  <c r="F3651" i="6"/>
  <c r="F6473" i="6"/>
  <c r="F3157" i="6"/>
  <c r="F3353" i="6"/>
  <c r="F6664" i="6"/>
  <c r="F7942" i="6"/>
  <c r="F2374" i="6"/>
  <c r="F5878" i="6"/>
  <c r="F7900" i="6"/>
  <c r="F1982" i="6"/>
  <c r="F8131" i="6"/>
  <c r="F2783" i="6"/>
  <c r="F1709" i="6"/>
  <c r="F5296" i="6"/>
  <c r="F4115" i="6"/>
  <c r="F2353" i="6"/>
  <c r="F6347" i="6"/>
  <c r="F1710" i="6"/>
  <c r="F1711" i="6"/>
  <c r="F5715" i="6"/>
  <c r="F2181" i="6"/>
  <c r="F5035" i="6"/>
  <c r="F3459" i="6"/>
  <c r="F5036" i="6"/>
  <c r="F5969" i="6"/>
  <c r="F3735" i="6"/>
  <c r="F3149" i="6"/>
  <c r="F5204" i="6"/>
  <c r="F3984" i="6"/>
  <c r="F565" i="6"/>
  <c r="F2941" i="6"/>
  <c r="F5037" i="6"/>
  <c r="F8008" i="6"/>
  <c r="F5038" i="6"/>
  <c r="F7427" i="6"/>
  <c r="F2481" i="6"/>
  <c r="F6398" i="6"/>
  <c r="F130" i="6"/>
  <c r="F411" i="6"/>
  <c r="F901" i="6"/>
  <c r="F5141" i="6"/>
  <c r="F5205" i="6"/>
  <c r="F7716" i="6"/>
  <c r="F4781" i="6"/>
  <c r="F2894" i="6"/>
  <c r="F2228" i="6"/>
  <c r="F1129" i="6"/>
  <c r="F3894" i="6"/>
  <c r="F6961" i="6"/>
  <c r="F7838" i="6"/>
  <c r="F5891" i="6"/>
  <c r="F4909" i="6"/>
  <c r="F2917" i="6"/>
  <c r="F6310" i="6"/>
  <c r="F519" i="6"/>
  <c r="F7428" i="6"/>
  <c r="F2691" i="6"/>
  <c r="F8137" i="6"/>
  <c r="F6211" i="6"/>
  <c r="F4355" i="6"/>
  <c r="F6063" i="6"/>
  <c r="F4955" i="6"/>
  <c r="F4356" i="6"/>
  <c r="F461" i="6"/>
  <c r="F4357" i="6"/>
  <c r="F5151" i="6"/>
  <c r="F5756" i="6"/>
  <c r="F6167" i="6"/>
  <c r="F7134" i="6"/>
  <c r="F4878" i="6"/>
  <c r="F5360" i="6"/>
  <c r="F6025" i="6"/>
  <c r="F5383" i="6"/>
  <c r="F1340" i="6"/>
  <c r="F1329" i="6"/>
  <c r="F6584" i="6"/>
  <c r="F4843" i="6"/>
  <c r="F1465" i="6"/>
  <c r="F7939" i="6"/>
  <c r="F8152" i="6"/>
  <c r="F7025" i="6"/>
  <c r="F5916" i="6"/>
  <c r="F2768" i="6"/>
  <c r="F799" i="6"/>
  <c r="F720" i="6"/>
  <c r="F4604" i="6"/>
  <c r="F744" i="6"/>
  <c r="F836" i="6"/>
  <c r="F6509" i="6"/>
  <c r="F666" i="6"/>
  <c r="F7628" i="6"/>
  <c r="F265" i="6"/>
  <c r="F6331" i="6"/>
  <c r="F3638" i="6"/>
  <c r="F6963" i="6"/>
  <c r="F2830" i="6"/>
  <c r="F1858" i="6"/>
  <c r="F5128" i="6"/>
  <c r="F3016" i="6"/>
  <c r="F2117" i="6"/>
  <c r="F3102" i="6"/>
  <c r="F2707" i="6"/>
  <c r="F1936" i="6"/>
  <c r="F5904" i="6"/>
  <c r="F6637" i="6"/>
  <c r="F3604" i="6"/>
  <c r="F3017" i="6"/>
  <c r="F7422" i="6"/>
  <c r="F4266" i="6"/>
  <c r="F3018" i="6"/>
  <c r="F5679" i="6"/>
  <c r="F3019" i="6"/>
  <c r="F1390" i="6"/>
  <c r="F151" i="6"/>
  <c r="F3020" i="6"/>
  <c r="F3522" i="6"/>
  <c r="F1333" i="6"/>
  <c r="F3869" i="6"/>
  <c r="F6691" i="6"/>
  <c r="F6854" i="6"/>
  <c r="F2507" i="6"/>
  <c r="F6006" i="6"/>
  <c r="F2910" i="6"/>
  <c r="F3021" i="6"/>
  <c r="F6692" i="6"/>
  <c r="F7083" i="6"/>
  <c r="F4188" i="6"/>
  <c r="F6775" i="6"/>
  <c r="F7008" i="6"/>
  <c r="F7148" i="6"/>
  <c r="F5883" i="6"/>
  <c r="F4586" i="6"/>
  <c r="F3402" i="6"/>
  <c r="F6274" i="6"/>
  <c r="F6978" i="6"/>
  <c r="F6410" i="6"/>
  <c r="F7966" i="6"/>
  <c r="F6720" i="6"/>
  <c r="F4325" i="6"/>
  <c r="F3184" i="6"/>
  <c r="F7749" i="6"/>
  <c r="F5840" i="6"/>
  <c r="F2683" i="6"/>
  <c r="F347" i="6"/>
  <c r="F869" i="6"/>
  <c r="F1769" i="6"/>
  <c r="F456" i="6"/>
  <c r="F7813" i="6"/>
  <c r="F996" i="6"/>
  <c r="F8139" i="6"/>
  <c r="F4526" i="6"/>
  <c r="F125" i="6"/>
  <c r="F3227" i="6"/>
  <c r="F4133" i="6"/>
  <c r="F4283" i="6"/>
  <c r="F1578" i="6"/>
  <c r="F2020" i="6"/>
  <c r="F2310" i="6"/>
  <c r="F7154" i="6"/>
  <c r="F3236" i="6"/>
  <c r="F2311" i="6"/>
  <c r="F4334" i="6"/>
  <c r="F2879" i="6"/>
  <c r="F3770" i="6"/>
  <c r="F4901" i="6"/>
  <c r="F2312" i="6"/>
  <c r="F2983" i="6"/>
  <c r="F5500" i="6"/>
  <c r="F2247" i="6"/>
  <c r="F1194" i="6"/>
  <c r="F2289" i="6"/>
  <c r="F2412" i="6"/>
  <c r="F3107" i="6"/>
  <c r="F1254" i="6"/>
  <c r="F1255" i="6"/>
  <c r="F1195" i="6"/>
  <c r="F6072" i="6"/>
  <c r="F532" i="6"/>
  <c r="F363" i="6"/>
  <c r="F5672" i="6"/>
  <c r="F6816" i="6"/>
  <c r="F4598" i="6"/>
  <c r="F4772" i="6"/>
  <c r="F7679" i="6"/>
  <c r="F3916" i="6"/>
  <c r="F5392" i="6"/>
  <c r="F3372" i="6"/>
  <c r="F2236" i="6"/>
  <c r="F379" i="6"/>
  <c r="F3207" i="6"/>
  <c r="F3182" i="6"/>
  <c r="F4436" i="6"/>
  <c r="F950" i="6"/>
  <c r="F2007" i="6"/>
  <c r="F7506" i="6"/>
  <c r="F4684" i="6"/>
  <c r="F6261" i="6"/>
  <c r="F5735" i="6"/>
  <c r="F424" i="6"/>
  <c r="F37" i="6"/>
  <c r="F3571" i="6"/>
  <c r="F6905" i="6"/>
  <c r="F7765" i="6"/>
  <c r="F3446" i="6"/>
  <c r="F539" i="6"/>
  <c r="F6829" i="6"/>
  <c r="F952" i="6"/>
  <c r="F6498" i="6"/>
  <c r="F1621" i="6"/>
  <c r="F377" i="6"/>
  <c r="F7303" i="6"/>
  <c r="F5456" i="6"/>
  <c r="F6051" i="6"/>
  <c r="F3992" i="6"/>
  <c r="F7610" i="6"/>
  <c r="F2624" i="6"/>
  <c r="F6741" i="6"/>
  <c r="F863" i="6"/>
  <c r="F7921" i="6"/>
  <c r="F3887" i="6"/>
  <c r="F2005" i="6"/>
  <c r="F5945" i="6"/>
  <c r="F6730" i="6"/>
  <c r="F616" i="6"/>
  <c r="F311" i="6"/>
  <c r="F156" i="6"/>
  <c r="F1984" i="6"/>
  <c r="F987" i="6"/>
  <c r="F4538" i="6"/>
  <c r="F3411" i="6"/>
  <c r="F1262" i="6"/>
  <c r="F1082" i="6"/>
  <c r="F5547" i="6"/>
  <c r="F6131" i="6"/>
  <c r="F7592" i="6"/>
  <c r="F1471" i="6"/>
  <c r="F3605" i="6"/>
  <c r="F6651" i="6"/>
  <c r="F1372" i="6"/>
  <c r="F7300" i="6"/>
  <c r="F6557" i="6"/>
  <c r="F6418" i="6"/>
  <c r="F6461" i="6"/>
  <c r="F6128" i="6"/>
  <c r="F6851" i="6"/>
  <c r="F4484" i="6"/>
  <c r="F5923" i="6"/>
  <c r="F1330" i="6"/>
  <c r="F5457" i="6"/>
  <c r="F1889" i="6"/>
  <c r="F71" i="6"/>
  <c r="F4253" i="6"/>
  <c r="F6364" i="6"/>
  <c r="F7887" i="6"/>
  <c r="F3408" i="6"/>
  <c r="F3205" i="6"/>
  <c r="F6553" i="6"/>
  <c r="F3440" i="6"/>
  <c r="F2502" i="6"/>
  <c r="F5626" i="6"/>
  <c r="F4942" i="6"/>
  <c r="F4638" i="6"/>
  <c r="F2592" i="6"/>
  <c r="F5649" i="6"/>
  <c r="F1080" i="6"/>
  <c r="F4594" i="6"/>
  <c r="F3435" i="6"/>
  <c r="F4493" i="6"/>
  <c r="F3565" i="6"/>
  <c r="F1588" i="6"/>
  <c r="F5295" i="6"/>
  <c r="F7459" i="6"/>
  <c r="F2295" i="6"/>
  <c r="F3116" i="6"/>
  <c r="F1882" i="6"/>
  <c r="F6265" i="6"/>
  <c r="F6281" i="6"/>
  <c r="F120" i="6"/>
  <c r="F3433" i="6"/>
  <c r="F7013" i="6"/>
  <c r="F7385" i="6"/>
  <c r="F1779" i="6"/>
  <c r="F6838" i="6"/>
  <c r="F6942" i="6"/>
  <c r="F7858" i="6"/>
  <c r="F575" i="6"/>
  <c r="F5445" i="6"/>
  <c r="F112" i="6"/>
  <c r="F2348" i="6"/>
  <c r="F2497" i="6"/>
  <c r="F7673" i="6"/>
  <c r="F2048" i="6"/>
  <c r="F338" i="6"/>
  <c r="F4387" i="6"/>
  <c r="F6303" i="6"/>
  <c r="F366" i="6"/>
  <c r="F1634" i="6"/>
  <c r="F6304" i="6"/>
  <c r="F4656" i="6"/>
  <c r="F7508" i="6"/>
  <c r="F2771" i="6"/>
  <c r="F5986" i="6"/>
  <c r="F1039" i="6"/>
  <c r="F2273" i="6"/>
  <c r="F6599" i="6"/>
  <c r="F8074" i="6"/>
  <c r="F7531" i="6"/>
  <c r="F4358" i="6"/>
  <c r="F4359" i="6"/>
  <c r="F4360" i="6"/>
  <c r="F6568" i="6"/>
  <c r="F4488" i="6"/>
  <c r="F450" i="6"/>
  <c r="F1378" i="6"/>
  <c r="F7954" i="6"/>
  <c r="F7272" i="6"/>
  <c r="F6259" i="6"/>
  <c r="F7582" i="6"/>
  <c r="F235" i="6"/>
  <c r="F7281" i="6"/>
  <c r="F5946" i="6"/>
  <c r="F2290" i="6"/>
  <c r="F4725" i="6"/>
  <c r="F6053" i="6"/>
  <c r="F5488" i="6"/>
  <c r="F3360" i="6"/>
  <c r="F8151" i="6"/>
  <c r="F5888" i="6"/>
  <c r="F1094" i="6"/>
  <c r="F4438" i="6"/>
  <c r="F3463" i="6"/>
  <c r="F742" i="6"/>
  <c r="F4986" i="6"/>
  <c r="F806" i="6"/>
  <c r="F832" i="6"/>
  <c r="F667" i="6"/>
  <c r="F4060" i="6"/>
  <c r="F3780" i="6"/>
  <c r="F1257" i="6"/>
  <c r="F905" i="6"/>
  <c r="F906" i="6"/>
  <c r="F1456" i="6"/>
  <c r="F1518" i="6"/>
  <c r="F3762" i="6"/>
  <c r="F5199" i="6"/>
  <c r="F5614" i="6"/>
  <c r="F2313" i="6"/>
  <c r="F1846" i="6"/>
  <c r="F416" i="6"/>
  <c r="F1937" i="6"/>
  <c r="F3320" i="6"/>
  <c r="F940" i="6"/>
  <c r="F4685" i="6"/>
  <c r="F4686" i="6"/>
  <c r="F5347" i="6"/>
  <c r="F6653" i="6"/>
  <c r="F8099" i="6"/>
  <c r="F7855" i="6"/>
  <c r="F6074" i="6"/>
  <c r="F6598" i="6"/>
  <c r="F1196" i="6"/>
  <c r="F7239" i="6"/>
  <c r="F4056" i="6"/>
  <c r="F3616" i="6"/>
  <c r="F6397" i="6"/>
  <c r="F7413" i="6"/>
  <c r="F6656" i="6"/>
  <c r="F2740" i="6"/>
  <c r="F1631" i="6"/>
  <c r="F6217" i="6"/>
  <c r="F1301" i="6"/>
  <c r="F8132" i="6"/>
  <c r="F7469" i="6"/>
  <c r="F3319" i="6"/>
  <c r="F217" i="6"/>
  <c r="F7057" i="6"/>
  <c r="F5430" i="6"/>
  <c r="F4694" i="6"/>
  <c r="F7058" i="6"/>
  <c r="F7059" i="6"/>
  <c r="F927" i="6"/>
  <c r="F7060" i="6"/>
  <c r="F5873" i="6"/>
  <c r="F2423" i="6"/>
  <c r="F6402" i="6"/>
  <c r="F2222" i="6"/>
  <c r="F4815" i="6"/>
  <c r="F7500" i="6"/>
  <c r="F4300" i="6"/>
  <c r="F1475" i="6"/>
  <c r="F4776" i="6"/>
  <c r="F3630" i="6"/>
  <c r="F2674" i="6"/>
  <c r="F5575" i="6"/>
  <c r="F132" i="6"/>
  <c r="F3801" i="6"/>
  <c r="F5102" i="6"/>
  <c r="F3596" i="6"/>
  <c r="F1524" i="6"/>
  <c r="F7030" i="6"/>
  <c r="F6113" i="6"/>
  <c r="F3693" i="6"/>
  <c r="F3423" i="6"/>
  <c r="F566" i="6"/>
  <c r="F931" i="6"/>
  <c r="F1177" i="6"/>
  <c r="F5039" i="6"/>
  <c r="F459" i="6"/>
  <c r="F5389" i="6"/>
  <c r="F6596" i="6"/>
  <c r="F2515" i="6"/>
  <c r="F6479" i="6"/>
  <c r="F2956" i="6"/>
  <c r="F1374" i="6"/>
  <c r="F6794" i="6"/>
  <c r="F3448" i="6"/>
  <c r="F2962" i="6"/>
  <c r="F3964" i="6"/>
  <c r="F3176" i="6"/>
  <c r="F7790" i="6"/>
  <c r="F1030" i="6"/>
  <c r="F887" i="6"/>
  <c r="F6833" i="6"/>
  <c r="F8028" i="6"/>
  <c r="F6824" i="6"/>
  <c r="F3253" i="6"/>
  <c r="F468" i="6"/>
  <c r="F6852" i="6"/>
  <c r="F1095" i="6"/>
  <c r="F3022" i="6"/>
  <c r="F3152" i="6"/>
  <c r="F3124" i="6"/>
  <c r="F3125" i="6"/>
  <c r="F5487" i="6"/>
  <c r="F3625" i="6"/>
  <c r="F7347" i="6"/>
  <c r="F1560" i="6"/>
  <c r="F2293" i="6"/>
  <c r="F6314" i="6"/>
  <c r="F2708" i="6"/>
  <c r="F605" i="6"/>
  <c r="F3023" i="6"/>
  <c r="F3024" i="6"/>
  <c r="F7000" i="6"/>
  <c r="F598" i="6"/>
  <c r="F4716" i="6"/>
  <c r="F93" i="6"/>
  <c r="F7636" i="6"/>
  <c r="F446" i="6"/>
  <c r="F7486" i="6"/>
  <c r="F3910" i="6"/>
  <c r="F328" i="6"/>
  <c r="F581" i="6"/>
  <c r="F5564" i="6"/>
  <c r="F6411" i="6"/>
  <c r="F2953" i="6"/>
  <c r="F1318" i="6"/>
  <c r="F4333" i="6"/>
  <c r="F6996" i="6"/>
  <c r="F7395" i="6"/>
  <c r="F5813" i="6"/>
  <c r="F2651" i="6"/>
  <c r="F4968" i="6"/>
  <c r="F2185" i="6"/>
  <c r="F2244" i="6"/>
  <c r="F6499" i="6"/>
  <c r="F6545" i="6"/>
  <c r="F7787" i="6"/>
  <c r="F855" i="6"/>
  <c r="F4791" i="6"/>
  <c r="F4539" i="6"/>
  <c r="F81" i="6"/>
  <c r="F6069" i="6"/>
  <c r="F3263" i="6"/>
  <c r="F2948" i="6"/>
  <c r="F2083" i="6"/>
  <c r="F3802" i="6"/>
  <c r="F3993" i="6"/>
  <c r="F968" i="6"/>
  <c r="F2409" i="6"/>
  <c r="F2811" i="6"/>
  <c r="F4762" i="6"/>
  <c r="F6760" i="6"/>
  <c r="F6742" i="6"/>
  <c r="F6867" i="6"/>
  <c r="F5407" i="6"/>
  <c r="F3203" i="6"/>
  <c r="F1110" i="6"/>
  <c r="F3579" i="6"/>
  <c r="F4639" i="6"/>
  <c r="F2753" i="6"/>
  <c r="F3545" i="6"/>
  <c r="F7419" i="6"/>
  <c r="F7842" i="6"/>
  <c r="F4640" i="6"/>
  <c r="F1696" i="6"/>
  <c r="F2895" i="6"/>
  <c r="F2207" i="6"/>
  <c r="F1893" i="6"/>
  <c r="F4603" i="6"/>
  <c r="F2112" i="6"/>
  <c r="F3601" i="6"/>
  <c r="F5965" i="6"/>
  <c r="F3512" i="6"/>
  <c r="F6342" i="6"/>
  <c r="F229" i="6"/>
  <c r="F5912" i="6"/>
  <c r="F2684" i="6"/>
  <c r="F818" i="6"/>
  <c r="F702" i="6"/>
  <c r="F5962" i="6"/>
  <c r="F5877" i="6"/>
  <c r="F726" i="6"/>
  <c r="F1712" i="6"/>
  <c r="F1713" i="6"/>
  <c r="F7034" i="6"/>
  <c r="F7033" i="6"/>
  <c r="F3991" i="6"/>
  <c r="F1437" i="6"/>
  <c r="F3857" i="6"/>
  <c r="F7639" i="6"/>
  <c r="F1975" i="6"/>
  <c r="F5344" i="6"/>
  <c r="F6394" i="6"/>
  <c r="F5394" i="6"/>
  <c r="F1805" i="6"/>
  <c r="F1747" i="6"/>
  <c r="F6407" i="6"/>
  <c r="F5006" i="6"/>
  <c r="F53" i="6"/>
  <c r="F5849" i="6"/>
  <c r="F5007" i="6"/>
  <c r="F2038" i="6"/>
  <c r="F2541" i="6"/>
  <c r="F6843" i="6"/>
  <c r="F6381" i="6"/>
  <c r="F3765" i="6"/>
  <c r="F1664" i="6"/>
  <c r="F1960" i="6"/>
  <c r="F4557" i="6"/>
  <c r="F6087" i="6"/>
  <c r="F6436" i="6"/>
  <c r="F407" i="6"/>
  <c r="F4190" i="6"/>
  <c r="F5725" i="6"/>
  <c r="F1258" i="6"/>
  <c r="F3739" i="6"/>
  <c r="F6798" i="6"/>
  <c r="F1665" i="6"/>
  <c r="F4322" i="6"/>
  <c r="F7912" i="6"/>
  <c r="F3575" i="6"/>
  <c r="F5825" i="6"/>
  <c r="F2610" i="6"/>
  <c r="F3898" i="6"/>
  <c r="F7949" i="6"/>
  <c r="F508" i="6"/>
  <c r="F1353" i="6"/>
  <c r="F5959" i="6"/>
  <c r="F1015" i="6"/>
  <c r="F4820" i="6"/>
  <c r="F3952" i="6"/>
  <c r="F6787" i="6"/>
  <c r="F650" i="6"/>
  <c r="F5773" i="6"/>
  <c r="F5933" i="6"/>
  <c r="F6294" i="6"/>
  <c r="F3208" i="6"/>
  <c r="F2963" i="6"/>
  <c r="F5957" i="6"/>
  <c r="F87" i="6"/>
  <c r="F6564" i="6"/>
  <c r="F4264" i="6"/>
  <c r="F3661" i="6"/>
  <c r="F3483" i="6"/>
  <c r="F6055" i="6"/>
  <c r="F3348" i="6"/>
  <c r="F2566" i="6"/>
  <c r="F5994" i="6"/>
  <c r="F2887" i="6"/>
  <c r="F5322" i="6"/>
  <c r="F574" i="6"/>
  <c r="F1928" i="6"/>
  <c r="F292" i="6"/>
  <c r="F262" i="6"/>
  <c r="F331" i="6"/>
  <c r="F4703" i="6"/>
  <c r="F5668" i="6"/>
  <c r="F1431" i="6"/>
  <c r="F1228" i="6"/>
  <c r="F5590" i="6"/>
  <c r="F7551" i="6"/>
  <c r="F4731" i="6"/>
  <c r="F7158" i="6"/>
  <c r="F6293" i="6"/>
  <c r="F7198" i="6"/>
  <c r="F6607" i="6"/>
  <c r="F7156" i="6"/>
  <c r="F5899" i="6"/>
  <c r="F2480" i="6"/>
  <c r="F6899" i="6"/>
  <c r="F7249" i="6"/>
  <c r="F7251" i="6"/>
  <c r="F3813" i="6"/>
  <c r="F6805" i="6"/>
  <c r="F2343" i="6"/>
  <c r="F5738" i="6"/>
  <c r="F5393" i="6"/>
  <c r="F435" i="6"/>
  <c r="F1399" i="6"/>
  <c r="F7556" i="6"/>
  <c r="F2773" i="6"/>
  <c r="F1887" i="6"/>
  <c r="F7256" i="6"/>
  <c r="F2854" i="6"/>
  <c r="F3386" i="6"/>
  <c r="F828" i="6"/>
  <c r="F821" i="6"/>
  <c r="F784" i="6"/>
  <c r="F837" i="6"/>
  <c r="F757" i="6"/>
  <c r="F737" i="6"/>
  <c r="F4128" i="6"/>
  <c r="F795" i="6"/>
  <c r="F668" i="6"/>
  <c r="F4321" i="6"/>
  <c r="F7295" i="6"/>
  <c r="F5934" i="6"/>
  <c r="F3573" i="6"/>
  <c r="F518" i="6"/>
  <c r="F5040" i="6"/>
  <c r="F963" i="6"/>
  <c r="F6561" i="6"/>
  <c r="F7140" i="6"/>
  <c r="F5562" i="6"/>
  <c r="F5041" i="6"/>
  <c r="F1446" i="6"/>
  <c r="F5042" i="6"/>
  <c r="F289" i="6"/>
  <c r="F5043" i="6"/>
  <c r="F5272" i="6"/>
  <c r="F6460" i="6"/>
  <c r="F2390" i="6"/>
  <c r="F2016" i="6"/>
  <c r="F8133" i="6"/>
  <c r="F4614" i="6"/>
  <c r="F5880" i="6"/>
  <c r="F1367" i="6"/>
  <c r="F1932" i="6"/>
  <c r="F5404" i="6"/>
  <c r="F3093" i="6"/>
  <c r="F4835" i="6"/>
  <c r="F6351" i="6"/>
  <c r="F2635" i="6"/>
  <c r="F7119" i="6"/>
  <c r="F5615" i="6"/>
  <c r="F3498" i="6"/>
  <c r="F2889" i="6"/>
  <c r="F2167" i="6"/>
  <c r="F241" i="6"/>
  <c r="F854" i="6"/>
  <c r="F3506" i="6"/>
  <c r="F6487" i="6"/>
  <c r="F4985" i="6"/>
  <c r="F4805" i="6"/>
  <c r="F7878" i="6"/>
  <c r="F2921" i="6"/>
  <c r="F5449" i="6"/>
  <c r="F6088" i="6"/>
  <c r="F5426" i="6"/>
  <c r="F3461" i="6"/>
  <c r="F7925" i="6"/>
  <c r="F948" i="6"/>
  <c r="F6171" i="6"/>
  <c r="F7162" i="6"/>
  <c r="F6920" i="6"/>
  <c r="F4182" i="6"/>
  <c r="F4902" i="6"/>
  <c r="F5515" i="6"/>
  <c r="F5516" i="6"/>
  <c r="F2079" i="6"/>
  <c r="F1655" i="6"/>
  <c r="F2130" i="6"/>
  <c r="F4416" i="6"/>
  <c r="F4011" i="6"/>
  <c r="F4956" i="6"/>
  <c r="F4012" i="6"/>
  <c r="F2131" i="6"/>
  <c r="F6382" i="6"/>
  <c r="F2132" i="6"/>
  <c r="F5327" i="6"/>
  <c r="F6721" i="6"/>
  <c r="F7843" i="6"/>
  <c r="F6764" i="6"/>
  <c r="F4641" i="6"/>
  <c r="F6168" i="6"/>
  <c r="F5395" i="6"/>
  <c r="F6507" i="6"/>
  <c r="F3454" i="6"/>
  <c r="F3781" i="6"/>
  <c r="F3782" i="6"/>
  <c r="F3933" i="6"/>
  <c r="F1666" i="6"/>
  <c r="F3663" i="6"/>
  <c r="F153" i="6"/>
  <c r="F5108" i="6"/>
  <c r="F8094" i="6"/>
  <c r="F5363" i="6"/>
  <c r="F3100" i="6"/>
  <c r="F6474" i="6"/>
  <c r="F6765" i="6"/>
  <c r="F6966" i="6"/>
  <c r="F6193" i="6"/>
  <c r="F6837" i="6"/>
  <c r="F394" i="6"/>
  <c r="F1667" i="6"/>
  <c r="F1668" i="6"/>
  <c r="F1236" i="6"/>
  <c r="F6825" i="6"/>
  <c r="F6774" i="6"/>
  <c r="F5458" i="6"/>
  <c r="F5896" i="6"/>
  <c r="F7959" i="6"/>
  <c r="F6654" i="6"/>
  <c r="F350" i="6"/>
  <c r="F7308" i="6"/>
  <c r="F7257" i="6"/>
  <c r="F4682" i="6"/>
  <c r="F5645" i="6"/>
  <c r="F4546" i="6"/>
  <c r="F4393" i="6"/>
  <c r="F5258" i="6"/>
  <c r="F4243" i="6"/>
  <c r="F7624" i="6"/>
  <c r="F5000" i="6"/>
  <c r="F107" i="6"/>
  <c r="F1839" i="6"/>
  <c r="F6493" i="6"/>
  <c r="F1364" i="6"/>
  <c r="F8115" i="6"/>
  <c r="F6140" i="6"/>
  <c r="F5594" i="6"/>
  <c r="F23" i="6"/>
  <c r="F3379" i="6"/>
  <c r="F3025" i="6"/>
  <c r="F6313" i="6"/>
  <c r="F3026" i="6"/>
  <c r="F3027" i="6"/>
  <c r="F5593" i="6"/>
  <c r="F1885" i="6"/>
  <c r="F3028" i="6"/>
  <c r="F2264" i="6"/>
  <c r="F3029" i="6"/>
  <c r="F1368" i="6"/>
  <c r="F3870" i="6"/>
  <c r="F7448" i="6"/>
  <c r="F7913" i="6"/>
  <c r="F5944" i="6"/>
  <c r="F58" i="6"/>
  <c r="F1925" i="6"/>
  <c r="F7570" i="6"/>
  <c r="F878" i="6"/>
  <c r="F2204" i="6"/>
  <c r="F522" i="6"/>
  <c r="F7872" i="6"/>
  <c r="F3476" i="6"/>
  <c r="F6095" i="6"/>
  <c r="F6890" i="6"/>
  <c r="F1111" i="6"/>
  <c r="F2252" i="6"/>
  <c r="F1153" i="6"/>
  <c r="F6881" i="6"/>
  <c r="F3851" i="6"/>
  <c r="F5539" i="6"/>
  <c r="F2037" i="6"/>
  <c r="F5092" i="6"/>
  <c r="F7484" i="6"/>
  <c r="F5749" i="6"/>
  <c r="F7874" i="6"/>
  <c r="F2619" i="6"/>
  <c r="F7738" i="6"/>
  <c r="F5221" i="6"/>
  <c r="F5893" i="6"/>
  <c r="F2314" i="6"/>
  <c r="F4074" i="6"/>
  <c r="F6812" i="6"/>
  <c r="F1689" i="6"/>
  <c r="F5717" i="6"/>
  <c r="F3345" i="6"/>
  <c r="F3911" i="6"/>
  <c r="F2840" i="6"/>
  <c r="F962" i="6"/>
  <c r="F3108" i="6"/>
  <c r="F3224" i="6"/>
  <c r="F6008" i="6"/>
  <c r="F3103" i="6"/>
  <c r="F5234" i="6"/>
  <c r="F2089" i="6"/>
  <c r="F6463" i="6"/>
  <c r="F6235" i="6"/>
  <c r="F1822" i="6"/>
  <c r="F1272" i="6"/>
  <c r="F6788" i="6"/>
  <c r="F1547" i="6"/>
  <c r="F5381" i="6"/>
  <c r="F5163" i="6"/>
  <c r="F5607" i="6"/>
  <c r="F4563" i="6"/>
  <c r="F7137" i="6"/>
  <c r="F6441" i="6"/>
  <c r="F7061" i="6"/>
  <c r="F7363" i="6"/>
  <c r="F1114" i="6"/>
  <c r="F6315" i="6"/>
  <c r="F3491" i="6"/>
  <c r="F3803" i="6"/>
  <c r="F57" i="6"/>
  <c r="F2746" i="6"/>
  <c r="F5498" i="6"/>
  <c r="F8166" i="6"/>
  <c r="F2654" i="6"/>
  <c r="F2713" i="6"/>
  <c r="F6906" i="6"/>
  <c r="F6093" i="6"/>
  <c r="F6102" i="6"/>
  <c r="F1051" i="6"/>
  <c r="F1375" i="6"/>
  <c r="F7736" i="6"/>
  <c r="F7095" i="6"/>
  <c r="F6698" i="6"/>
  <c r="F2841" i="6"/>
  <c r="F6604" i="6"/>
  <c r="F7885" i="6"/>
  <c r="F3690" i="6"/>
  <c r="F6300" i="6"/>
  <c r="F585" i="6"/>
  <c r="F7120" i="6"/>
  <c r="F7611" i="6"/>
  <c r="F7435" i="6"/>
  <c r="F2873" i="6"/>
  <c r="F3421" i="6"/>
  <c r="F8101" i="6"/>
  <c r="F3457" i="6"/>
  <c r="F3592" i="6"/>
  <c r="F7785" i="6"/>
  <c r="F2802" i="6"/>
  <c r="F1899" i="6"/>
  <c r="F3540" i="6"/>
  <c r="F4597" i="6"/>
  <c r="F179" i="6"/>
  <c r="F3915" i="6"/>
  <c r="F3511" i="6"/>
  <c r="F3681" i="6"/>
  <c r="F6459" i="6"/>
  <c r="F172" i="6"/>
  <c r="F2517" i="6"/>
  <c r="F222" i="6"/>
  <c r="F3744" i="6"/>
  <c r="F4552" i="6"/>
  <c r="F936" i="6"/>
  <c r="F685" i="6"/>
  <c r="F922" i="6"/>
  <c r="F5845" i="6"/>
  <c r="F4049" i="6"/>
  <c r="F1714" i="6"/>
  <c r="F7243" i="6"/>
  <c r="F1934" i="6"/>
  <c r="F8144" i="6"/>
  <c r="F6324" i="6"/>
  <c r="F5012" i="6"/>
  <c r="F6940" i="6"/>
  <c r="F3280" i="6"/>
  <c r="F3527" i="6"/>
  <c r="F3593" i="6"/>
  <c r="F2245" i="6"/>
  <c r="F1701" i="6"/>
  <c r="F5109" i="6"/>
  <c r="F2400" i="6"/>
  <c r="F4861" i="6"/>
  <c r="F7932" i="6"/>
  <c r="F3295" i="6"/>
  <c r="F406" i="6"/>
  <c r="F3568" i="6"/>
  <c r="F7888" i="6"/>
  <c r="F5721" i="6"/>
  <c r="F1029" i="6"/>
  <c r="F3918" i="6"/>
  <c r="F7680" i="6"/>
  <c r="F4642" i="6"/>
  <c r="F5650" i="6"/>
  <c r="F6151" i="6"/>
  <c r="F4802" i="6"/>
  <c r="F436" i="6"/>
  <c r="F7470" i="6"/>
  <c r="F7844" i="6"/>
  <c r="F2388" i="6"/>
  <c r="F599" i="6"/>
  <c r="F2585" i="6"/>
  <c r="F4658" i="6"/>
  <c r="F7690" i="6"/>
  <c r="F1589" i="6"/>
  <c r="F1626" i="6"/>
  <c r="F4890" i="6"/>
  <c r="F874" i="6"/>
  <c r="F4382" i="6"/>
  <c r="F1768" i="6"/>
  <c r="F3357" i="6"/>
  <c r="F1072" i="6"/>
  <c r="F6116" i="6"/>
  <c r="F3415" i="6"/>
  <c r="F3968" i="6"/>
  <c r="F5286" i="6"/>
  <c r="F1016" i="6"/>
  <c r="F935" i="6"/>
  <c r="F3552" i="6"/>
  <c r="F1473" i="6"/>
  <c r="F2751" i="6"/>
  <c r="F5950" i="6"/>
  <c r="F4924" i="6"/>
  <c r="F1775" i="6"/>
  <c r="F324" i="6"/>
  <c r="F3657" i="6"/>
  <c r="F6639" i="6"/>
  <c r="F3731" i="6"/>
  <c r="F1748" i="6"/>
  <c r="F1499" i="6"/>
  <c r="F5008" i="6"/>
  <c r="F5517" i="6"/>
  <c r="F8121" i="6"/>
  <c r="F110" i="6"/>
  <c r="F2980" i="6"/>
  <c r="F6834" i="6"/>
  <c r="F320" i="6"/>
  <c r="F2116" i="6"/>
  <c r="F5858" i="6"/>
  <c r="F3977" i="6"/>
  <c r="F3978" i="6"/>
  <c r="F2166" i="6"/>
  <c r="F1669" i="6"/>
  <c r="F5954" i="6"/>
  <c r="F3632" i="6"/>
  <c r="F5555" i="6"/>
  <c r="F2876" i="6"/>
  <c r="F7558" i="6"/>
  <c r="F2670" i="6"/>
  <c r="F6203" i="6"/>
  <c r="F395" i="6"/>
  <c r="F2689" i="6"/>
  <c r="F18" i="6"/>
  <c r="F5684" i="6"/>
  <c r="F3530" i="6"/>
  <c r="F4144" i="6"/>
  <c r="F8157" i="6"/>
  <c r="F1670" i="6"/>
  <c r="F4121" i="6"/>
  <c r="F3180" i="6"/>
  <c r="F2553" i="6"/>
  <c r="F1620" i="6"/>
  <c r="F375" i="6"/>
  <c r="F2790" i="6"/>
  <c r="F6994" i="6"/>
  <c r="F6914" i="6"/>
  <c r="F1041" i="6"/>
  <c r="F6403" i="6"/>
  <c r="F3126" i="6"/>
  <c r="F3127" i="6"/>
  <c r="F2405" i="6"/>
  <c r="F2572" i="6"/>
  <c r="F3030" i="6"/>
  <c r="F181" i="6"/>
  <c r="F3031" i="6"/>
  <c r="F2609" i="6"/>
  <c r="F2598" i="6"/>
  <c r="F1443" i="6"/>
  <c r="F5414" i="6"/>
  <c r="F5571" i="6"/>
  <c r="F3670" i="6"/>
  <c r="F2179" i="6"/>
  <c r="F4606" i="6"/>
  <c r="F4231" i="6"/>
  <c r="F3032" i="6"/>
  <c r="F1546" i="6"/>
  <c r="F3033" i="6"/>
  <c r="F1279" i="6"/>
  <c r="F4316" i="6"/>
  <c r="F4187" i="6"/>
  <c r="F8029" i="6"/>
  <c r="F7348" i="6"/>
  <c r="F4710" i="6"/>
  <c r="F4787" i="6"/>
  <c r="F1622" i="6"/>
  <c r="F7093" i="6"/>
  <c r="F5939" i="6"/>
  <c r="F5201" i="6"/>
  <c r="F473" i="6"/>
  <c r="F5565" i="6"/>
  <c r="F5120" i="6"/>
  <c r="F3471" i="6"/>
  <c r="F7863" i="6"/>
  <c r="F3971" i="6"/>
  <c r="F4654" i="6"/>
  <c r="F893" i="6"/>
  <c r="F5278" i="6"/>
  <c r="F1508" i="6"/>
  <c r="F5044" i="6"/>
  <c r="F5910" i="6"/>
  <c r="F4487" i="6"/>
  <c r="F5231" i="6"/>
  <c r="F7664" i="6"/>
  <c r="F3610" i="6"/>
  <c r="F2933" i="6"/>
  <c r="F193" i="6"/>
  <c r="F4163" i="6"/>
  <c r="F1553" i="6"/>
  <c r="F8030" i="6"/>
  <c r="F5459" i="6"/>
  <c r="F2482" i="6"/>
  <c r="F5585" i="6"/>
  <c r="F5854" i="6"/>
  <c r="F3701" i="6"/>
  <c r="F4150" i="6"/>
  <c r="F8035" i="6"/>
  <c r="F4132" i="6"/>
  <c r="F5863" i="6"/>
  <c r="F2468" i="6"/>
  <c r="F3226" i="6"/>
  <c r="F6911" i="6"/>
  <c r="F7460" i="6"/>
  <c r="F5252" i="6"/>
  <c r="F4572" i="6"/>
  <c r="F7565" i="6"/>
  <c r="F470" i="6"/>
  <c r="F1197" i="6"/>
  <c r="F4386" i="6"/>
  <c r="F4503" i="6"/>
  <c r="F1519" i="6"/>
  <c r="F2315" i="6"/>
  <c r="F2316" i="6"/>
  <c r="F1520" i="6"/>
  <c r="F2317" i="6"/>
  <c r="F3237" i="6"/>
  <c r="F1198" i="6"/>
  <c r="F3410" i="6"/>
  <c r="F2908" i="6"/>
  <c r="F4462" i="6"/>
  <c r="F50" i="6"/>
  <c r="F2272" i="6"/>
  <c r="F329" i="6"/>
  <c r="F1199" i="6"/>
  <c r="F6129" i="6"/>
  <c r="F4800" i="6"/>
  <c r="F115" i="6"/>
  <c r="F930" i="6"/>
  <c r="F974" i="6"/>
  <c r="F1292" i="6"/>
  <c r="F2192" i="6"/>
  <c r="F2874" i="6"/>
  <c r="F7062" i="6"/>
  <c r="F1234" i="6"/>
  <c r="F5897" i="6"/>
  <c r="F6269" i="6"/>
  <c r="F8011" i="6"/>
  <c r="F7439" i="6"/>
  <c r="F4099" i="6"/>
  <c r="F6802" i="6"/>
  <c r="F5244" i="6"/>
  <c r="F5754" i="6"/>
  <c r="F2386" i="6"/>
  <c r="F3187" i="6"/>
  <c r="F5287" i="6"/>
  <c r="F7923" i="6"/>
  <c r="F335" i="6"/>
  <c r="F6907" i="6"/>
  <c r="F6189" i="6"/>
  <c r="F5094" i="6"/>
  <c r="F3623" i="6"/>
  <c r="F2892" i="6"/>
  <c r="F4860" i="6"/>
  <c r="F4148" i="6"/>
  <c r="F1179" i="6"/>
  <c r="F1363" i="6"/>
  <c r="F1000" i="6"/>
  <c r="F2658" i="6"/>
  <c r="F3755" i="6"/>
  <c r="F3743" i="6"/>
  <c r="F2604" i="6"/>
  <c r="F2612" i="6"/>
  <c r="F5828" i="6"/>
  <c r="F3620" i="6"/>
  <c r="F5960" i="6"/>
  <c r="F7721" i="6"/>
  <c r="F2239" i="6"/>
  <c r="F3150" i="6"/>
  <c r="F1428" i="6"/>
  <c r="F2282" i="6"/>
  <c r="F3804" i="6"/>
  <c r="F2807" i="6"/>
  <c r="F1053" i="6"/>
  <c r="F7688" i="6"/>
  <c r="F5170" i="6"/>
  <c r="F6649" i="6"/>
  <c r="F4169" i="6"/>
  <c r="F1740" i="6"/>
  <c r="F5777" i="6"/>
  <c r="F337" i="6"/>
  <c r="F6311" i="6"/>
  <c r="F2964" i="6"/>
  <c r="F5871" i="6"/>
  <c r="F6683" i="6"/>
  <c r="F6056" i="6"/>
  <c r="F7164" i="6"/>
  <c r="F5952" i="6"/>
  <c r="F4877" i="6"/>
  <c r="F2776" i="6"/>
  <c r="F2891" i="6"/>
  <c r="F2274" i="6"/>
  <c r="F5860" i="6"/>
  <c r="F3705" i="6"/>
  <c r="F2200" i="6"/>
  <c r="F6736" i="6"/>
  <c r="F603" i="6"/>
  <c r="F1136" i="6"/>
  <c r="F2784" i="6"/>
  <c r="F7431" i="6"/>
  <c r="F5263" i="6"/>
  <c r="F4982" i="6"/>
  <c r="F3684" i="6"/>
  <c r="F1400" i="6"/>
  <c r="F4379" i="6"/>
  <c r="F4859" i="6"/>
  <c r="F5379" i="6"/>
  <c r="F4167" i="6"/>
  <c r="F6338" i="6"/>
  <c r="F6198" i="6"/>
  <c r="F415" i="6"/>
  <c r="F3688" i="6"/>
  <c r="F184" i="6"/>
  <c r="F1633" i="6"/>
  <c r="F771" i="6"/>
  <c r="F787" i="6"/>
  <c r="F7215" i="6"/>
  <c r="F2381" i="6"/>
  <c r="F3711" i="6"/>
  <c r="F6617" i="6"/>
  <c r="F4531" i="6"/>
  <c r="F1715" i="6"/>
  <c r="F614" i="6"/>
  <c r="F584" i="6"/>
  <c r="F6722" i="6"/>
  <c r="F7962" i="6"/>
  <c r="F4485" i="6"/>
  <c r="F5303" i="6"/>
  <c r="F5758" i="6"/>
  <c r="F669" i="6"/>
  <c r="F6859" i="6"/>
  <c r="F378" i="6"/>
  <c r="F5247" i="6"/>
  <c r="F2673" i="6"/>
  <c r="F866" i="6"/>
  <c r="F1267" i="6"/>
  <c r="F7" i="6"/>
  <c r="F5183" i="6"/>
  <c r="F7937" i="6"/>
  <c r="F4080" i="6"/>
  <c r="F6862" i="6"/>
  <c r="F7632" i="6"/>
  <c r="F4760" i="6"/>
  <c r="F4903" i="6"/>
  <c r="F7581" i="6"/>
  <c r="F7278" i="6"/>
  <c r="F7778" i="6"/>
  <c r="F2055" i="6"/>
  <c r="F6213" i="6"/>
  <c r="F1749" i="6"/>
  <c r="F1750" i="6"/>
  <c r="F4013" i="6"/>
  <c r="F139" i="6"/>
  <c r="F3244" i="6"/>
  <c r="F6383" i="6"/>
  <c r="F4014" i="6"/>
  <c r="F2133" i="6"/>
  <c r="F8054" i="6"/>
  <c r="F1554" i="6"/>
  <c r="F1607" i="6"/>
  <c r="F3680" i="6"/>
  <c r="F7984" i="6"/>
  <c r="F1948" i="6"/>
  <c r="F7803" i="6"/>
  <c r="F3185" i="6"/>
  <c r="F344" i="6"/>
  <c r="F4646" i="6"/>
  <c r="F2403" i="6"/>
  <c r="F6900" i="6"/>
  <c r="F3538" i="6"/>
  <c r="F7879" i="6"/>
  <c r="F3783" i="6"/>
  <c r="F1548" i="6"/>
  <c r="F7828" i="6"/>
  <c r="F2526" i="6"/>
  <c r="F6176" i="6"/>
  <c r="F1771" i="6"/>
  <c r="F2499" i="6"/>
  <c r="F3490" i="6"/>
  <c r="F173" i="6"/>
  <c r="F4449" i="6"/>
  <c r="F5110" i="6"/>
  <c r="F4521" i="6"/>
  <c r="F5111" i="6"/>
  <c r="F6044" i="6"/>
  <c r="F7968" i="6"/>
  <c r="F3594" i="6"/>
  <c r="F4779" i="6"/>
  <c r="F3740" i="6"/>
  <c r="F6007" i="6"/>
  <c r="F3741" i="6"/>
  <c r="F1733" i="6"/>
  <c r="F4906" i="6"/>
  <c r="F867" i="6"/>
  <c r="F7598" i="6"/>
  <c r="F5995" i="6"/>
  <c r="F2867" i="6"/>
  <c r="F7538" i="6"/>
  <c r="F4832" i="6"/>
  <c r="F3366" i="6"/>
  <c r="F3419" i="6"/>
  <c r="F2848" i="6"/>
  <c r="F6438" i="6"/>
  <c r="F1766" i="6"/>
  <c r="F3334" i="6"/>
  <c r="F4842" i="6"/>
  <c r="F8055" i="6"/>
  <c r="F5154" i="6"/>
  <c r="F1894" i="6"/>
  <c r="F5045" i="6"/>
  <c r="F494" i="6"/>
  <c r="F5418" i="6"/>
  <c r="F3281" i="6"/>
  <c r="F5695" i="6"/>
  <c r="F4880" i="6"/>
  <c r="F5046" i="6"/>
  <c r="F6560" i="6"/>
  <c r="F5047" i="6"/>
  <c r="F955" i="6"/>
  <c r="F7727" i="6"/>
  <c r="F7618" i="6"/>
  <c r="F2650" i="6"/>
  <c r="F2212" i="6"/>
  <c r="F4183" i="6"/>
  <c r="F2172" i="6"/>
  <c r="F5460" i="6"/>
  <c r="F6858" i="6"/>
  <c r="F7667" i="6"/>
  <c r="F7694" i="6"/>
  <c r="F3776" i="6"/>
  <c r="F2843" i="6"/>
  <c r="F3431" i="6"/>
  <c r="F6958" i="6"/>
  <c r="F4881" i="6"/>
  <c r="F279" i="6"/>
  <c r="F361" i="6"/>
  <c r="F5775" i="6"/>
  <c r="F3128" i="6"/>
  <c r="F6648" i="6"/>
  <c r="F7880" i="6"/>
  <c r="F4336" i="6"/>
  <c r="F7674" i="6"/>
  <c r="F656" i="6"/>
  <c r="F3272" i="6"/>
  <c r="F6783" i="6"/>
  <c r="F3034" i="6"/>
  <c r="F3035" i="6"/>
  <c r="F3036" i="6"/>
  <c r="F7374" i="6"/>
  <c r="F6362" i="6"/>
  <c r="F3037" i="6"/>
  <c r="F3038" i="6"/>
  <c r="F1949" i="6"/>
  <c r="F3902" i="6"/>
  <c r="F3878" i="6"/>
  <c r="F3591" i="6"/>
  <c r="F2205" i="6"/>
  <c r="F3508" i="6"/>
  <c r="F3039" i="6"/>
  <c r="F6668" i="6"/>
  <c r="F3250" i="6"/>
  <c r="F6981" i="6"/>
  <c r="F7940" i="6"/>
  <c r="F6700" i="6"/>
  <c r="F5176" i="6"/>
  <c r="F1945" i="6"/>
  <c r="F1282" i="6"/>
  <c r="F5632" i="6"/>
  <c r="F413" i="6"/>
  <c r="F1783" i="6"/>
  <c r="F1273" i="6"/>
  <c r="F4587" i="6"/>
  <c r="F1154" i="6"/>
  <c r="F4047" i="6"/>
  <c r="F215" i="6"/>
  <c r="F4077" i="6"/>
  <c r="F6558" i="6"/>
  <c r="F954" i="6"/>
  <c r="F4674" i="6"/>
  <c r="F7539" i="6"/>
  <c r="F8076" i="6"/>
  <c r="F2922" i="6"/>
  <c r="F3773" i="6"/>
  <c r="F5275" i="6"/>
  <c r="F2984" i="6"/>
  <c r="F5843" i="6"/>
  <c r="F3238" i="6"/>
  <c r="F1220" i="6"/>
  <c r="F6284" i="6"/>
  <c r="F2318" i="6"/>
  <c r="F5750" i="6"/>
  <c r="F5641" i="6"/>
  <c r="F2024" i="6"/>
  <c r="F2690" i="6"/>
  <c r="F1558" i="6"/>
  <c r="F2795" i="6"/>
  <c r="F1502" i="6"/>
  <c r="F7087" i="6"/>
  <c r="F1200" i="6"/>
  <c r="F1201" i="6"/>
  <c r="F7782" i="6"/>
  <c r="F5728" i="6"/>
  <c r="F1855" i="6"/>
  <c r="F3676" i="6"/>
  <c r="F3109" i="6"/>
  <c r="F4858" i="6"/>
  <c r="F3656" i="6"/>
  <c r="F5729" i="6"/>
  <c r="F6817" i="6"/>
  <c r="F3519" i="6"/>
  <c r="F7869" i="6"/>
  <c r="F7006" i="6"/>
  <c r="F6433" i="6"/>
  <c r="F3299" i="6"/>
  <c r="F4340" i="6"/>
  <c r="F7139" i="6"/>
  <c r="F4964" i="6"/>
  <c r="F7548" i="6"/>
  <c r="F7992" i="6"/>
  <c r="F500" i="6"/>
  <c r="F4918" i="6"/>
  <c r="F7086" i="6"/>
  <c r="F5162" i="6"/>
  <c r="F7063" i="6"/>
  <c r="F7334" i="6"/>
  <c r="F5161" i="6"/>
  <c r="F4464" i="6"/>
  <c r="F7904" i="6"/>
  <c r="F2050" i="6"/>
  <c r="F1525" i="6"/>
  <c r="F1637" i="6"/>
  <c r="F6638" i="6"/>
  <c r="F1038" i="6"/>
  <c r="F1946" i="6"/>
  <c r="F6903" i="6"/>
  <c r="F6057" i="6"/>
  <c r="F4256" i="6"/>
  <c r="F8110" i="6"/>
  <c r="F4895" i="6"/>
  <c r="F7376" i="6"/>
  <c r="F188" i="6"/>
  <c r="F8089" i="6"/>
  <c r="F4361" i="6"/>
  <c r="F1954" i="6"/>
  <c r="F6319" i="6"/>
  <c r="F3216" i="6"/>
  <c r="F8162" i="6"/>
  <c r="F4771" i="6"/>
  <c r="F3927" i="6"/>
  <c r="F6737" i="6"/>
  <c r="F364" i="6"/>
  <c r="F6120" i="6"/>
  <c r="F6953" i="6"/>
  <c r="F4247" i="6"/>
  <c r="F7167" i="6"/>
  <c r="F4431" i="6"/>
  <c r="F1331" i="6"/>
  <c r="F7166" i="6"/>
  <c r="F7161" i="6"/>
  <c r="F6208" i="6"/>
  <c r="F5913" i="6"/>
  <c r="F2613" i="6"/>
  <c r="F562" i="6"/>
  <c r="F287" i="6"/>
  <c r="F5333" i="6"/>
  <c r="F5917" i="6"/>
  <c r="F4226" i="6"/>
  <c r="F800" i="6"/>
  <c r="F165" i="6"/>
  <c r="F796" i="6"/>
  <c r="F730" i="6"/>
  <c r="F2755" i="6"/>
  <c r="F753" i="6"/>
  <c r="F6227" i="6"/>
  <c r="F7003" i="6"/>
  <c r="F4250" i="6"/>
  <c r="F2014" i="6"/>
  <c r="F4544" i="6"/>
  <c r="F7964" i="6"/>
  <c r="F4987" i="6"/>
  <c r="F3268" i="6"/>
  <c r="F6853" i="6"/>
  <c r="F2599" i="6"/>
  <c r="F7996" i="6"/>
  <c r="F2789" i="6"/>
  <c r="F7205" i="6"/>
  <c r="F299" i="6"/>
  <c r="F300" i="6"/>
  <c r="F1297" i="6"/>
  <c r="F6178" i="6"/>
  <c r="F4156" i="6"/>
  <c r="F2262" i="6"/>
  <c r="F5719" i="6"/>
  <c r="F3598" i="6"/>
  <c r="F2477" i="6"/>
  <c r="F5166" i="6"/>
  <c r="F7404" i="6"/>
  <c r="F5705" i="6"/>
  <c r="F4856" i="6"/>
  <c r="F7550" i="6"/>
  <c r="F5098" i="6"/>
  <c r="F3279" i="6"/>
  <c r="F25" i="6"/>
  <c r="F1505" i="6"/>
  <c r="F226" i="6"/>
  <c r="F419" i="6"/>
  <c r="F1942" i="6"/>
  <c r="F2628" i="6"/>
  <c r="F3129" i="6"/>
  <c r="F3434" i="6"/>
  <c r="F3130" i="6"/>
  <c r="F3941" i="6"/>
  <c r="F2080" i="6"/>
  <c r="F5970" i="6"/>
  <c r="F2589" i="6"/>
  <c r="F2985" i="6"/>
  <c r="F3040" i="6"/>
  <c r="F4210" i="6"/>
  <c r="F1348" i="6"/>
  <c r="F7875" i="6"/>
  <c r="F6320" i="6"/>
  <c r="F6929" i="6"/>
  <c r="F2158" i="6"/>
  <c r="F3041" i="6"/>
  <c r="F7202" i="6"/>
  <c r="F1572" i="6"/>
  <c r="F351" i="6"/>
  <c r="F3042" i="6"/>
  <c r="F653" i="6"/>
  <c r="F3815" i="6"/>
  <c r="F2393" i="6"/>
  <c r="F3043" i="6"/>
  <c r="F976" i="6"/>
  <c r="F5136" i="6"/>
  <c r="F7262" i="6"/>
  <c r="F3990" i="6"/>
  <c r="F3232" i="6"/>
  <c r="F1277" i="6"/>
  <c r="F1879" i="6"/>
  <c r="F4865" i="6"/>
  <c r="F3359" i="6"/>
  <c r="F6614" i="6"/>
  <c r="F7116" i="6"/>
  <c r="F1784" i="6"/>
  <c r="F4596" i="6"/>
  <c r="F4588" i="6"/>
  <c r="F2577" i="6"/>
  <c r="F1596" i="6"/>
  <c r="F3920" i="6"/>
  <c r="F44" i="6"/>
  <c r="F8102" i="6"/>
  <c r="F2695" i="6"/>
  <c r="F7098" i="6"/>
  <c r="F7929" i="6"/>
  <c r="F1823" i="6"/>
  <c r="F7781" i="6"/>
  <c r="F1155" i="6"/>
  <c r="F3646" i="6"/>
  <c r="F3907" i="6"/>
  <c r="F5048" i="6"/>
  <c r="F5853" i="6"/>
  <c r="F5049" i="6"/>
  <c r="F5050" i="6"/>
  <c r="F5213" i="6"/>
  <c r="F4059" i="6"/>
  <c r="F5051" i="6"/>
  <c r="F2669" i="6"/>
  <c r="F6532" i="6"/>
  <c r="F7165" i="6"/>
  <c r="F5865" i="6"/>
  <c r="F2471" i="6"/>
  <c r="F7302" i="6"/>
  <c r="F1853" i="6"/>
  <c r="F4220" i="6"/>
  <c r="F3862" i="6"/>
  <c r="F2265" i="6"/>
  <c r="F7195" i="6"/>
  <c r="F6058" i="6"/>
  <c r="F1537" i="6"/>
  <c r="F624" i="6"/>
  <c r="F6518" i="6"/>
  <c r="F6426" i="6"/>
  <c r="F6188" i="6"/>
  <c r="F7269" i="6"/>
  <c r="F2828" i="6"/>
  <c r="F7387" i="6"/>
  <c r="F3879" i="6"/>
  <c r="F8088" i="6"/>
  <c r="F6106" i="6"/>
  <c r="F6610" i="6"/>
  <c r="F7252" i="6"/>
  <c r="F4664" i="6"/>
  <c r="F5875" i="6"/>
  <c r="F7955" i="6"/>
  <c r="F8153" i="6"/>
  <c r="F1260" i="6"/>
  <c r="F7517" i="6"/>
  <c r="F7029" i="6"/>
  <c r="F3900" i="6"/>
  <c r="F5821" i="6"/>
  <c r="F1401" i="6"/>
  <c r="F1402" i="6"/>
  <c r="F4404" i="6"/>
  <c r="F6575" i="6"/>
  <c r="F322" i="6"/>
  <c r="F2216" i="6"/>
  <c r="F2041" i="6"/>
  <c r="F695" i="6"/>
  <c r="F749" i="6"/>
  <c r="F786" i="6"/>
  <c r="F5770" i="6"/>
  <c r="F774" i="6"/>
  <c r="F686" i="6"/>
  <c r="F7739" i="6"/>
  <c r="F168" i="6"/>
  <c r="F5518" i="6"/>
  <c r="F5991" i="6"/>
  <c r="F1872" i="6"/>
  <c r="F6954" i="6"/>
  <c r="F5566" i="6"/>
  <c r="F4727" i="6"/>
  <c r="F176" i="6"/>
  <c r="F116" i="6"/>
  <c r="F7529" i="6"/>
  <c r="F3599" i="6"/>
  <c r="F6015" i="6"/>
  <c r="F4724" i="6"/>
  <c r="F4601" i="6"/>
  <c r="F8155" i="6"/>
  <c r="F7801" i="6"/>
  <c r="F7786" i="6"/>
  <c r="F2791" i="6"/>
  <c r="F2608" i="6"/>
  <c r="F4540" i="6"/>
  <c r="F4259" i="6"/>
  <c r="F463" i="6"/>
  <c r="F7997" i="6"/>
  <c r="F2664" i="6"/>
  <c r="F4885" i="6"/>
  <c r="F4217" i="6"/>
  <c r="F2383" i="6"/>
  <c r="F103" i="6"/>
  <c r="F5785" i="6"/>
  <c r="F7456" i="6"/>
  <c r="F5988" i="6"/>
  <c r="F3289" i="6"/>
  <c r="F3557" i="6"/>
  <c r="F6500" i="6"/>
  <c r="F1636" i="6"/>
  <c r="F7559" i="6"/>
  <c r="F5544" i="6"/>
  <c r="F4043" i="6"/>
  <c r="F2078" i="6"/>
  <c r="F2829" i="6"/>
  <c r="F3466" i="6"/>
  <c r="F2427" i="6"/>
  <c r="F4882" i="6"/>
  <c r="F3373" i="6"/>
  <c r="F2276" i="6"/>
  <c r="F7715" i="6"/>
  <c r="F3276" i="6"/>
  <c r="F6688" i="6"/>
  <c r="F5013" i="6"/>
  <c r="F5714" i="6"/>
  <c r="F2813" i="6"/>
  <c r="F5148" i="6"/>
  <c r="F3784" i="6"/>
  <c r="F2711" i="6"/>
  <c r="F1314" i="6"/>
  <c r="F550" i="6"/>
  <c r="F2319" i="6"/>
  <c r="F1221" i="6"/>
  <c r="F3321" i="6"/>
  <c r="F3380" i="6"/>
  <c r="F2320" i="6"/>
  <c r="F5533" i="6"/>
  <c r="F4228" i="6"/>
  <c r="F4458" i="6"/>
  <c r="F3322" i="6"/>
  <c r="F1489" i="6"/>
  <c r="F4308" i="6"/>
  <c r="F7307" i="6"/>
  <c r="F3401" i="6"/>
  <c r="F5833" i="6"/>
  <c r="F2321" i="6"/>
  <c r="F8140" i="6"/>
  <c r="F4421" i="6"/>
  <c r="F6238" i="6"/>
  <c r="F1422" i="6"/>
  <c r="F1850" i="6"/>
  <c r="F7221" i="6"/>
  <c r="F5112" i="6"/>
  <c r="F5807" i="6"/>
  <c r="F4635" i="6"/>
  <c r="F6218" i="6"/>
  <c r="F4943" i="6"/>
  <c r="F2108" i="6"/>
  <c r="F5638" i="6"/>
  <c r="F5481" i="6"/>
  <c r="F4965" i="6"/>
  <c r="F5671" i="6"/>
  <c r="F1565" i="6"/>
  <c r="F5217" i="6"/>
  <c r="F51" i="6"/>
  <c r="F4191" i="6"/>
  <c r="F1866" i="6"/>
  <c r="F96" i="6"/>
  <c r="F5157" i="6"/>
  <c r="F259" i="6"/>
  <c r="F7064" i="6"/>
  <c r="F3258" i="6"/>
  <c r="F7104" i="6"/>
  <c r="F1684" i="6"/>
  <c r="F4564" i="6"/>
  <c r="F587" i="6"/>
  <c r="F6146" i="6"/>
  <c r="F2102" i="6"/>
  <c r="F1891" i="6"/>
  <c r="F135" i="6"/>
  <c r="F1246" i="6"/>
  <c r="F5262" i="6"/>
  <c r="F3847" i="6"/>
  <c r="F3115" i="6"/>
  <c r="F269" i="6"/>
  <c r="F7821" i="6"/>
  <c r="F8041" i="6"/>
  <c r="F7773" i="6"/>
  <c r="F1552" i="6"/>
  <c r="F5640" i="6"/>
  <c r="F4590" i="6"/>
  <c r="F2868" i="6"/>
  <c r="F5596" i="6"/>
  <c r="F1671" i="6"/>
  <c r="F2923" i="6"/>
  <c r="F6830" i="6"/>
  <c r="F7312" i="6"/>
  <c r="F3859" i="6"/>
  <c r="F4107" i="6"/>
  <c r="F4108" i="6"/>
  <c r="F875" i="6"/>
  <c r="F1593" i="6"/>
  <c r="F5519" i="6"/>
  <c r="F4015" i="6"/>
  <c r="F42" i="6"/>
  <c r="F6384" i="6"/>
  <c r="F4016" i="6"/>
  <c r="F2134" i="6"/>
  <c r="F8042" i="6"/>
  <c r="F2542" i="6"/>
  <c r="F4417" i="6"/>
  <c r="F4837" i="6"/>
  <c r="F1867" i="6"/>
  <c r="F3358" i="6"/>
  <c r="F7845" i="6"/>
  <c r="F3314" i="6"/>
  <c r="F1609" i="6"/>
  <c r="F7846" i="6"/>
  <c r="F1605" i="6"/>
  <c r="F1035" i="6"/>
  <c r="F4301" i="6"/>
  <c r="F7802" i="6"/>
  <c r="F4470" i="6"/>
  <c r="F7774" i="6"/>
  <c r="F892" i="6"/>
  <c r="F1168" i="6"/>
  <c r="F6850" i="6"/>
  <c r="F4780" i="6"/>
  <c r="F4501" i="6"/>
  <c r="F2363" i="6"/>
  <c r="F2155" i="6"/>
  <c r="F3816" i="6"/>
  <c r="F440" i="6"/>
  <c r="F2215" i="6"/>
  <c r="F1381" i="6"/>
  <c r="F2268" i="6"/>
  <c r="F6813" i="6"/>
  <c r="F1183" i="6"/>
  <c r="F5609" i="6"/>
  <c r="F6844" i="6"/>
  <c r="F1285" i="6"/>
  <c r="F425" i="6"/>
  <c r="F1073" i="6"/>
  <c r="F3194" i="6"/>
  <c r="F7763" i="6"/>
  <c r="F1017" i="6"/>
  <c r="F6117" i="6"/>
  <c r="F7082" i="6"/>
  <c r="F7350" i="6"/>
  <c r="F4517" i="6"/>
  <c r="F2455" i="6"/>
  <c r="F7491" i="6"/>
  <c r="F7163" i="6"/>
  <c r="F3192" i="6"/>
  <c r="F2211" i="6"/>
  <c r="F6409" i="6"/>
  <c r="F7804" i="6"/>
  <c r="F3219" i="6"/>
  <c r="F571" i="6"/>
  <c r="F1672" i="6"/>
  <c r="F7810" i="6"/>
  <c r="F5808" i="6"/>
  <c r="F5872" i="6"/>
  <c r="F6927" i="6"/>
  <c r="F6727" i="6"/>
  <c r="F4567" i="6"/>
  <c r="F5052" i="6"/>
  <c r="F345" i="6"/>
  <c r="F4863" i="6"/>
  <c r="F219" i="6"/>
  <c r="F2372" i="6"/>
  <c r="F2384" i="6"/>
  <c r="F2341" i="6"/>
  <c r="F5134" i="6"/>
  <c r="F2571" i="6"/>
  <c r="F4407" i="6"/>
  <c r="F6059" i="6"/>
  <c r="F4223" i="6"/>
  <c r="F2402" i="6"/>
  <c r="F88" i="6"/>
  <c r="F1767" i="6"/>
  <c r="F6272" i="6"/>
  <c r="F6675" i="6"/>
  <c r="F1538" i="6"/>
  <c r="F6017" i="6"/>
  <c r="F354" i="6"/>
  <c r="F4362" i="6"/>
  <c r="F7972" i="6"/>
  <c r="F6562" i="6"/>
  <c r="F290" i="6"/>
  <c r="F1137" i="6"/>
  <c r="F4363" i="6"/>
  <c r="F2019" i="6"/>
  <c r="F5851" i="6"/>
  <c r="F5789" i="6"/>
  <c r="F7564" i="6"/>
  <c r="F6533" i="6"/>
  <c r="F7270" i="6"/>
  <c r="F3889" i="6"/>
  <c r="F3171" i="6"/>
  <c r="F4091" i="6"/>
  <c r="F200" i="6"/>
  <c r="F2266" i="6"/>
  <c r="F4870" i="6"/>
  <c r="F6199" i="6"/>
  <c r="F6887" i="6"/>
  <c r="F790" i="6"/>
  <c r="F2444" i="6"/>
  <c r="F785" i="6"/>
  <c r="F2900" i="6"/>
  <c r="F747" i="6"/>
  <c r="F6237" i="6"/>
  <c r="F7903" i="6"/>
  <c r="F778" i="6"/>
  <c r="F7199" i="6"/>
  <c r="F852" i="6"/>
  <c r="F679" i="6"/>
  <c r="F707" i="6"/>
  <c r="F1635" i="6"/>
  <c r="F7187" i="6"/>
  <c r="F2407" i="6"/>
  <c r="F670" i="6"/>
  <c r="F873" i="6"/>
  <c r="F1884" i="6"/>
  <c r="F2662" i="6"/>
  <c r="F5461" i="6"/>
  <c r="F5599" i="6"/>
  <c r="F5753" i="6"/>
  <c r="F4218" i="6"/>
  <c r="F6724" i="6"/>
  <c r="F8013" i="6"/>
  <c r="F4151" i="6"/>
  <c r="F4576" i="6"/>
  <c r="F4399" i="6"/>
  <c r="F7659" i="6"/>
  <c r="F607" i="6"/>
  <c r="F7188" i="6"/>
  <c r="F8" i="6"/>
  <c r="F7453" i="6"/>
  <c r="F4925" i="6"/>
  <c r="F3763" i="6"/>
  <c r="F1776" i="6"/>
  <c r="F5928" i="6"/>
  <c r="F1600" i="6"/>
  <c r="F6497" i="6"/>
  <c r="F1096" i="6"/>
  <c r="F1806" i="6"/>
  <c r="F4017" i="6"/>
  <c r="F7127" i="6"/>
  <c r="F3531" i="6"/>
  <c r="F65" i="6"/>
  <c r="F4018" i="6"/>
  <c r="F2135" i="6"/>
  <c r="F7398" i="6"/>
  <c r="F2632" i="6"/>
  <c r="F4822" i="6"/>
  <c r="F1074" i="6"/>
  <c r="F2869" i="6"/>
  <c r="F1542" i="6"/>
  <c r="F4608" i="6"/>
  <c r="F3564" i="6"/>
  <c r="F5982" i="6"/>
  <c r="F7950" i="6"/>
  <c r="F255" i="6"/>
  <c r="F4314" i="6"/>
  <c r="F2548" i="6"/>
  <c r="F6625" i="6"/>
  <c r="F3335" i="6"/>
  <c r="F5412" i="6"/>
  <c r="F5529" i="6"/>
  <c r="F8056" i="6"/>
  <c r="F1309" i="6"/>
  <c r="F3336" i="6"/>
  <c r="F356" i="6"/>
  <c r="F7568" i="6"/>
  <c r="F2474" i="6"/>
  <c r="F7311" i="6"/>
  <c r="F3159" i="6"/>
  <c r="F5820" i="6"/>
  <c r="F4675" i="6"/>
  <c r="F7733" i="6"/>
  <c r="F391" i="6"/>
  <c r="F4046" i="6"/>
  <c r="F7806" i="6"/>
  <c r="F7805" i="6"/>
  <c r="F7697" i="6"/>
  <c r="F4996" i="6"/>
  <c r="F1087" i="6"/>
  <c r="F2322" i="6"/>
  <c r="F2620" i="6"/>
  <c r="F4960" i="6"/>
  <c r="F1566" i="6"/>
  <c r="F1344" i="6"/>
  <c r="F4687" i="6"/>
  <c r="F2710" i="6"/>
  <c r="F7472" i="6"/>
  <c r="F4424" i="6"/>
  <c r="F1060" i="6"/>
  <c r="F1202" i="6"/>
  <c r="F5158" i="6"/>
  <c r="F6035" i="6"/>
  <c r="F3274" i="6"/>
  <c r="F5218" i="6"/>
  <c r="F97" i="6"/>
  <c r="F1032" i="6"/>
  <c r="F1611" i="6"/>
  <c r="F4401" i="6"/>
  <c r="F4211" i="6"/>
  <c r="F5634" i="6"/>
  <c r="F3429" i="6"/>
  <c r="F2842" i="6"/>
  <c r="F6918" i="6"/>
  <c r="F3370" i="6"/>
  <c r="F7359" i="6"/>
  <c r="F433" i="6"/>
  <c r="F1692" i="6"/>
  <c r="F7005" i="6"/>
  <c r="F8047" i="6"/>
  <c r="F1424" i="6"/>
  <c r="F457" i="6"/>
  <c r="F4528" i="6"/>
  <c r="F3113" i="6"/>
  <c r="F6884" i="6"/>
  <c r="F2258" i="6"/>
  <c r="F2722" i="6"/>
  <c r="F3131" i="6"/>
  <c r="F201" i="6"/>
  <c r="F5941" i="6"/>
  <c r="F2046" i="6"/>
  <c r="F6366" i="6"/>
  <c r="F7571" i="6"/>
  <c r="F5502" i="6"/>
  <c r="F6108" i="6"/>
  <c r="F7211" i="6"/>
  <c r="F7433" i="6"/>
  <c r="F1048" i="6"/>
  <c r="F3767" i="6"/>
  <c r="F3044" i="6"/>
  <c r="F1323" i="6"/>
  <c r="F3395" i="6"/>
  <c r="F6002" i="6"/>
  <c r="F3045" i="6"/>
  <c r="F7527" i="6"/>
  <c r="F3046" i="6"/>
  <c r="F865" i="6"/>
  <c r="F3047" i="6"/>
  <c r="F5658" i="6"/>
  <c r="F1967" i="6"/>
  <c r="F3048" i="6"/>
  <c r="F5177" i="6"/>
  <c r="F5702" i="6"/>
  <c r="F1738" i="6"/>
  <c r="F1933" i="6"/>
  <c r="F3452" i="6"/>
  <c r="F2649" i="6"/>
  <c r="F6699" i="6"/>
  <c r="F5977" i="6"/>
  <c r="F263" i="6"/>
  <c r="F6590" i="6"/>
  <c r="F4141" i="6"/>
  <c r="F3147" i="6"/>
  <c r="F4711" i="6"/>
  <c r="F7584" i="6"/>
  <c r="F1156" i="6"/>
  <c r="F66" i="6"/>
  <c r="F7493" i="6"/>
  <c r="F6317" i="6"/>
  <c r="F1157" i="6"/>
  <c r="F5495" i="6"/>
  <c r="F7671" i="6"/>
  <c r="F3938" i="6"/>
  <c r="F7627" i="6"/>
  <c r="F7442" i="6"/>
  <c r="F923" i="6"/>
  <c r="F1324" i="6"/>
  <c r="F8119" i="6"/>
  <c r="F5759" i="6"/>
  <c r="F6183" i="6"/>
  <c r="F7096" i="6"/>
  <c r="F3174" i="6"/>
  <c r="F2814" i="6"/>
  <c r="F7097" i="6"/>
  <c r="F4268" i="6"/>
  <c r="F5538" i="6"/>
  <c r="F5113" i="6"/>
  <c r="F6086" i="6"/>
  <c r="F6608" i="6"/>
  <c r="F3523" i="6"/>
  <c r="F7354" i="6"/>
  <c r="F6919" i="6"/>
  <c r="F5490" i="6"/>
  <c r="F1481" i="6"/>
  <c r="F877" i="6"/>
  <c r="F1868" i="6"/>
  <c r="F3318" i="6"/>
  <c r="F2487" i="6"/>
  <c r="F227" i="6"/>
  <c r="F1418" i="6"/>
  <c r="F409" i="6"/>
  <c r="F8031" i="6"/>
  <c r="F6365" i="6"/>
  <c r="F3361" i="6"/>
  <c r="F7335" i="6"/>
  <c r="F3547" i="6"/>
  <c r="F6912" i="6"/>
  <c r="F2584" i="6"/>
  <c r="F6368" i="6"/>
  <c r="F4573" i="6"/>
  <c r="F2896" i="6"/>
  <c r="F74" i="6"/>
  <c r="F6543" i="6"/>
  <c r="F5354" i="6"/>
  <c r="F131" i="6"/>
  <c r="F1495" i="6"/>
  <c r="F2191" i="6"/>
  <c r="F6490" i="6"/>
  <c r="F2682" i="6"/>
  <c r="F5397" i="6"/>
  <c r="F3832" i="6"/>
  <c r="F2434" i="6"/>
  <c r="F3756" i="6"/>
  <c r="F4303" i="6"/>
  <c r="F4962" i="6"/>
  <c r="F3664" i="6"/>
  <c r="F369" i="6"/>
  <c r="F7682" i="6"/>
  <c r="F1062" i="6"/>
  <c r="F7534" i="6"/>
  <c r="F7798" i="6"/>
  <c r="F5527" i="6"/>
  <c r="F7706" i="6"/>
  <c r="F3752" i="6"/>
  <c r="F4548" i="6"/>
  <c r="F6252" i="6"/>
  <c r="F6305" i="6"/>
  <c r="F7207" i="6"/>
  <c r="F2072" i="6"/>
  <c r="F3985" i="6"/>
  <c r="F1627" i="6"/>
  <c r="F368" i="6"/>
  <c r="F4234" i="6"/>
  <c r="F7481" i="6"/>
  <c r="F7118" i="6"/>
  <c r="F5277" i="6"/>
  <c r="F4817" i="6"/>
  <c r="F2743" i="6"/>
  <c r="F4844" i="6"/>
  <c r="F5932" i="6"/>
  <c r="F4255" i="6"/>
  <c r="F7306" i="6"/>
  <c r="F6898" i="6"/>
  <c r="F6026" i="6"/>
  <c r="F2574" i="6"/>
  <c r="F5798" i="6"/>
  <c r="F596" i="6"/>
  <c r="F1574" i="6"/>
  <c r="F6375" i="6"/>
  <c r="F3168" i="6"/>
  <c r="F6618" i="6"/>
  <c r="F7837" i="6"/>
  <c r="F5918" i="6"/>
  <c r="F1004" i="6"/>
  <c r="F4205" i="6"/>
  <c r="F7041" i="6"/>
  <c r="F5711" i="6"/>
  <c r="F1352" i="6"/>
  <c r="F5195" i="6"/>
  <c r="F801" i="6"/>
  <c r="F380" i="6"/>
  <c r="F845" i="6"/>
  <c r="F808" i="6"/>
  <c r="F5771" i="6"/>
  <c r="F6098" i="6"/>
  <c r="F2756" i="6"/>
  <c r="F3733" i="6"/>
  <c r="F731" i="6"/>
  <c r="F671" i="6"/>
  <c r="F775" i="6"/>
  <c r="F708" i="6"/>
  <c r="F6214" i="6"/>
  <c r="F2023" i="6"/>
  <c r="F591" i="6"/>
  <c r="F7589" i="6"/>
  <c r="F5297" i="6"/>
  <c r="F5956" i="6"/>
  <c r="F5053" i="6"/>
  <c r="F6292" i="6"/>
  <c r="F2723" i="6"/>
  <c r="F4872" i="6"/>
  <c r="F3412" i="6"/>
  <c r="F4278" i="6"/>
  <c r="F4726" i="6"/>
  <c r="F6888" i="6"/>
  <c r="F7498" i="6"/>
  <c r="F1271" i="6"/>
  <c r="F7620" i="6"/>
  <c r="F1861" i="6"/>
  <c r="F5801" i="6"/>
  <c r="F7492" i="6"/>
  <c r="F4139" i="6"/>
  <c r="F5804" i="6"/>
  <c r="F3424" i="6"/>
  <c r="F4972" i="6"/>
  <c r="F20" i="6"/>
  <c r="F399" i="6"/>
  <c r="F4712" i="6"/>
  <c r="F403" i="6"/>
  <c r="F1265" i="6"/>
  <c r="F773" i="6"/>
  <c r="F5931" i="6"/>
  <c r="F4044" i="6"/>
  <c r="F5720" i="6"/>
  <c r="F7750" i="6"/>
  <c r="F1275" i="6"/>
  <c r="F5301" i="6"/>
  <c r="F6157" i="6"/>
  <c r="F5210" i="6"/>
  <c r="F5600" i="6"/>
  <c r="F2017" i="6"/>
  <c r="F6565" i="6"/>
  <c r="F3094" i="6"/>
  <c r="F5123" i="6"/>
  <c r="F2171" i="6"/>
  <c r="F4661" i="6"/>
  <c r="F6141" i="6"/>
  <c r="F4926" i="6"/>
  <c r="F4927" i="6"/>
  <c r="F5800" i="6"/>
  <c r="F3674" i="6"/>
  <c r="F579" i="6"/>
  <c r="F7779" i="6"/>
  <c r="F7445" i="6"/>
  <c r="F6268" i="6"/>
  <c r="F7496" i="6"/>
  <c r="F1751" i="6"/>
  <c r="F5139" i="6"/>
  <c r="F2823" i="6"/>
  <c r="F4019" i="6"/>
  <c r="F4020" i="6"/>
  <c r="F1807" i="6"/>
  <c r="F1656" i="6"/>
  <c r="F4021" i="6"/>
  <c r="F4022" i="6"/>
  <c r="F6845" i="6"/>
  <c r="F6385" i="6"/>
  <c r="F3840" i="6"/>
  <c r="F7503" i="6"/>
  <c r="F7941" i="6"/>
  <c r="F6367" i="6"/>
  <c r="F7537" i="6"/>
  <c r="F2924" i="6"/>
  <c r="F1256" i="6"/>
  <c r="F321" i="6"/>
  <c r="F7289" i="6"/>
  <c r="F8057" i="6"/>
  <c r="F2029" i="6"/>
  <c r="F3534" i="6"/>
  <c r="F8058" i="6"/>
  <c r="F6048" i="6"/>
  <c r="F5612" i="6"/>
  <c r="F8059" i="6"/>
  <c r="F1018" i="6"/>
  <c r="F6158" i="6"/>
  <c r="F3337" i="6"/>
  <c r="F3363" i="6"/>
  <c r="F5462" i="6"/>
  <c r="F6029" i="6"/>
  <c r="F7406" i="6"/>
  <c r="F7332" i="6"/>
  <c r="F5463" i="6"/>
  <c r="F7833" i="6"/>
  <c r="F5464" i="6"/>
  <c r="F6857" i="6"/>
  <c r="F7649" i="6"/>
  <c r="F5465" i="6"/>
  <c r="F5466" i="6"/>
  <c r="F5248" i="6"/>
  <c r="F1857" i="6"/>
  <c r="F4249" i="6"/>
  <c r="F231" i="6"/>
  <c r="F1941" i="6"/>
  <c r="F5581" i="6"/>
  <c r="F5339" i="6"/>
  <c r="F1549" i="6"/>
  <c r="F2586" i="6"/>
  <c r="F1222" i="6"/>
  <c r="F7897" i="6"/>
  <c r="F4192" i="6"/>
  <c r="F7301" i="6"/>
  <c r="F3301" i="6"/>
  <c r="F7577" i="6"/>
  <c r="F1875" i="6"/>
  <c r="F3671" i="6"/>
  <c r="F1490" i="6"/>
  <c r="F6870" i="6"/>
  <c r="F2336" i="6"/>
  <c r="F444" i="6"/>
  <c r="F5427" i="6"/>
  <c r="F24" i="6"/>
  <c r="F3428" i="6"/>
  <c r="F4173" i="6"/>
  <c r="F1203" i="6"/>
  <c r="F79" i="6"/>
  <c r="F5691" i="6"/>
  <c r="F5332" i="6"/>
  <c r="F1227" i="6"/>
  <c r="F3586" i="6"/>
  <c r="F2864" i="6"/>
  <c r="F7540" i="6"/>
  <c r="F2581" i="6"/>
  <c r="F4629" i="6"/>
  <c r="F6763" i="6"/>
  <c r="F5421" i="6"/>
  <c r="F3233" i="6"/>
  <c r="F6967" i="6"/>
  <c r="F6652" i="6"/>
  <c r="F5149" i="6"/>
  <c r="F6524" i="6"/>
  <c r="F4921" i="6"/>
  <c r="F4560" i="6"/>
  <c r="F2027" i="6"/>
  <c r="F6187" i="6"/>
  <c r="F3271" i="6"/>
  <c r="F4290" i="6"/>
  <c r="F2720" i="6"/>
  <c r="F2862" i="6"/>
  <c r="F1550" i="6"/>
  <c r="F3088" i="6"/>
  <c r="F1099" i="6"/>
  <c r="F5667" i="6"/>
  <c r="F2109" i="6"/>
  <c r="F941" i="6"/>
  <c r="F4913" i="6"/>
  <c r="F3202" i="6"/>
  <c r="F6465" i="6"/>
  <c r="F357" i="6"/>
  <c r="F2697" i="6"/>
  <c r="F2184" i="6"/>
  <c r="F1166" i="6"/>
  <c r="F4397" i="6"/>
  <c r="F3111" i="6"/>
  <c r="F985" i="6"/>
  <c r="F6011" i="6"/>
  <c r="F247" i="6"/>
  <c r="F3049" i="6"/>
  <c r="F3050" i="6"/>
  <c r="F33" i="6"/>
  <c r="F3051" i="6"/>
  <c r="F3052" i="6"/>
  <c r="F6585" i="6"/>
  <c r="F5572" i="6"/>
  <c r="F7800" i="6"/>
  <c r="F2607" i="6"/>
  <c r="F1085" i="6"/>
  <c r="F4761" i="6"/>
  <c r="F1347" i="6"/>
  <c r="F4285" i="6"/>
  <c r="F7327" i="6"/>
  <c r="F86" i="6"/>
  <c r="F8134" i="6"/>
  <c r="F7519" i="6"/>
  <c r="F5706" i="6"/>
  <c r="F6270" i="6"/>
  <c r="F454" i="6"/>
  <c r="F6298" i="6"/>
  <c r="F4541" i="6"/>
  <c r="F301" i="6"/>
  <c r="F7370" i="6"/>
  <c r="F7356" i="6"/>
  <c r="F8143" i="6"/>
  <c r="F6334" i="6"/>
  <c r="F2170" i="6"/>
  <c r="F2061" i="6"/>
  <c r="F7726" i="6"/>
  <c r="F7647" i="6"/>
  <c r="F4052" i="6"/>
  <c r="F5467" i="6"/>
  <c r="F2062" i="6"/>
  <c r="F1845" i="6"/>
  <c r="F4288" i="6"/>
  <c r="F5665" i="6"/>
  <c r="F437" i="6"/>
  <c r="F2091" i="6"/>
  <c r="F7271" i="6"/>
  <c r="F2928" i="6"/>
  <c r="F2376" i="6"/>
  <c r="F4980" i="6"/>
  <c r="F4233" i="6"/>
  <c r="F1484" i="6"/>
  <c r="F6987" i="6"/>
  <c r="F7754" i="6"/>
  <c r="F3169" i="6"/>
  <c r="F7042" i="6"/>
  <c r="F3761" i="6"/>
  <c r="F8023" i="6"/>
  <c r="F3785" i="6"/>
  <c r="F2270" i="6"/>
  <c r="F6192" i="6"/>
  <c r="F4574" i="6"/>
  <c r="F2418" i="6"/>
  <c r="F4850" i="6"/>
  <c r="F8006" i="6"/>
  <c r="F6948" i="6"/>
  <c r="F6425" i="6"/>
  <c r="F6791" i="6"/>
  <c r="F3861" i="6"/>
  <c r="F5685" i="6"/>
  <c r="F6547" i="6"/>
  <c r="F6266" i="6"/>
  <c r="F6627" i="6"/>
  <c r="F3549" i="6"/>
  <c r="F5637" i="6"/>
  <c r="F3546" i="6"/>
  <c r="F7391" i="6"/>
  <c r="F5885" i="6"/>
  <c r="F31" i="6"/>
  <c r="F1563" i="6"/>
  <c r="F1059" i="6"/>
  <c r="F7040" i="6"/>
  <c r="F7244" i="6"/>
  <c r="F3709" i="6"/>
  <c r="F2897" i="6"/>
  <c r="F6667" i="6"/>
  <c r="F907" i="6"/>
  <c r="F7514" i="6"/>
  <c r="F2769" i="6"/>
  <c r="F7814" i="6"/>
  <c r="F1223" i="6"/>
  <c r="F3311" i="6"/>
  <c r="F462" i="6"/>
  <c r="F1230" i="6"/>
  <c r="F2323" i="6"/>
  <c r="F1491" i="6"/>
  <c r="F1564" i="6"/>
  <c r="F5274" i="6"/>
  <c r="F4429" i="6"/>
  <c r="F6224" i="6"/>
  <c r="F5751" i="6"/>
  <c r="F2324" i="6"/>
  <c r="F2940" i="6"/>
  <c r="F1204" i="6"/>
  <c r="F5156" i="6"/>
  <c r="F4970" i="6"/>
  <c r="F2421" i="6"/>
  <c r="F5972" i="6"/>
  <c r="F1205" i="6"/>
  <c r="F5978" i="6"/>
  <c r="F3398" i="6"/>
  <c r="F1827" i="6"/>
  <c r="F2047" i="6"/>
  <c r="F98" i="6"/>
  <c r="F4455" i="6"/>
  <c r="F994" i="6"/>
  <c r="F1296" i="6"/>
  <c r="F7895" i="6"/>
  <c r="F6997" i="6"/>
  <c r="F6271" i="6"/>
  <c r="F4267" i="6"/>
  <c r="F6801" i="6"/>
  <c r="F5742" i="6"/>
  <c r="F6147" i="6"/>
  <c r="F270" i="6"/>
  <c r="F7065" i="6"/>
  <c r="F7066" i="6"/>
  <c r="F6577" i="6"/>
  <c r="F3259" i="6"/>
  <c r="F7067" i="6"/>
  <c r="F6634" i="6"/>
  <c r="F4306" i="6"/>
  <c r="F3560" i="6"/>
  <c r="F2159" i="6"/>
  <c r="F3254" i="6"/>
  <c r="F5235" i="6"/>
  <c r="F3101" i="6"/>
  <c r="F3162" i="6"/>
  <c r="F2914" i="6"/>
  <c r="F1917" i="6"/>
  <c r="F1685" i="6"/>
  <c r="F3298" i="6"/>
  <c r="F5431" i="6"/>
  <c r="F7343" i="6"/>
  <c r="F6449" i="6"/>
  <c r="F1293" i="6"/>
  <c r="F1109" i="6"/>
  <c r="F3323" i="6"/>
  <c r="F3940" i="6"/>
  <c r="F4796" i="6"/>
  <c r="F2614" i="6"/>
  <c r="F5554" i="6"/>
  <c r="F7799" i="6"/>
  <c r="F1090" i="6"/>
  <c r="F6975" i="6"/>
  <c r="F1910" i="6"/>
  <c r="F3053" i="6"/>
  <c r="F1028" i="6"/>
  <c r="F2600" i="6"/>
  <c r="F3054" i="6"/>
  <c r="F3055" i="6"/>
  <c r="F7331" i="6"/>
  <c r="F3871" i="6"/>
  <c r="F3056" i="6"/>
  <c r="F3057" i="6"/>
  <c r="F3058" i="6"/>
  <c r="F3059" i="6"/>
  <c r="F1243" i="6"/>
  <c r="F1447" i="6"/>
  <c r="F6609" i="6"/>
  <c r="F3330" i="6"/>
  <c r="F7475" i="6"/>
  <c r="F1555" i="6"/>
  <c r="F2623" i="6"/>
  <c r="F1158" i="6"/>
  <c r="F1698" i="6"/>
  <c r="F989" i="6"/>
  <c r="F7986" i="6"/>
  <c r="F5616" i="6"/>
  <c r="F4935" i="6"/>
  <c r="F7203" i="6"/>
  <c r="F4559" i="6"/>
  <c r="F2174" i="6"/>
  <c r="F1824" i="6"/>
  <c r="F4583" i="6"/>
  <c r="F186" i="6"/>
  <c r="F7824" i="6"/>
  <c r="F7225" i="6"/>
  <c r="F4830" i="6"/>
  <c r="F3699" i="6"/>
  <c r="F514" i="6"/>
  <c r="F6251" i="6"/>
  <c r="F5874" i="6"/>
  <c r="F302" i="6"/>
  <c r="F2972" i="6"/>
  <c r="F5761" i="6"/>
  <c r="F2486" i="6"/>
  <c r="F2846" i="6"/>
  <c r="F3509" i="6"/>
  <c r="F3831" i="6"/>
  <c r="F2931" i="6"/>
  <c r="F3682" i="6"/>
  <c r="F5577" i="6"/>
  <c r="F4395" i="6"/>
  <c r="F4410" i="6"/>
  <c r="F7753" i="6"/>
  <c r="F6671" i="6"/>
  <c r="F1619" i="6"/>
  <c r="F1043" i="6"/>
  <c r="F4042" i="6"/>
  <c r="F1902" i="6"/>
  <c r="F2074" i="6"/>
  <c r="F7757" i="6"/>
  <c r="F8118" i="6"/>
  <c r="F3507" i="6"/>
  <c r="F313" i="6"/>
  <c r="F7603" i="6"/>
  <c r="F3291" i="6"/>
  <c r="F1923" i="6"/>
  <c r="F5132" i="6"/>
  <c r="F2103" i="6"/>
  <c r="F2439" i="6"/>
  <c r="F3608" i="6"/>
  <c r="F3665" i="6"/>
  <c r="F6752" i="6"/>
  <c r="F7351" i="6"/>
  <c r="F3313" i="6"/>
  <c r="F3852" i="6"/>
  <c r="F3095" i="6"/>
  <c r="F4450" i="6"/>
  <c r="F2857" i="6"/>
  <c r="F5592" i="6"/>
  <c r="F6239" i="6"/>
  <c r="F3369" i="6"/>
  <c r="F6821" i="6"/>
  <c r="F6973" i="6"/>
  <c r="F2668" i="6"/>
  <c r="F6766" i="6"/>
  <c r="F5249" i="6"/>
  <c r="F6642" i="6"/>
  <c r="F3922" i="6"/>
  <c r="F953" i="6"/>
  <c r="F1863" i="6"/>
  <c r="F7831" i="6"/>
  <c r="F3365" i="6"/>
  <c r="F5365" i="6"/>
  <c r="F4260" i="6"/>
  <c r="F6600" i="6"/>
  <c r="F1464" i="6"/>
  <c r="F4482" i="6"/>
  <c r="F3658" i="6"/>
  <c r="F5309" i="6"/>
  <c r="F7279" i="6"/>
  <c r="F5310" i="6"/>
  <c r="F1808" i="6"/>
  <c r="F1601" i="6"/>
  <c r="F218" i="6"/>
  <c r="F1809" i="6"/>
  <c r="F6386" i="6"/>
  <c r="F6101" i="6"/>
  <c r="F2625" i="6"/>
  <c r="F7430" i="6"/>
  <c r="F4023" i="6"/>
  <c r="F2136" i="6"/>
  <c r="F861" i="6"/>
  <c r="F109" i="6"/>
  <c r="F5423" i="6"/>
  <c r="F1075" i="6"/>
  <c r="F2137" i="6"/>
  <c r="F6971" i="6"/>
  <c r="F2818" i="6"/>
  <c r="F3543" i="6"/>
  <c r="F4413" i="6"/>
  <c r="F6400" i="6"/>
  <c r="F2377" i="6"/>
  <c r="F6153" i="6"/>
  <c r="F3906" i="6"/>
  <c r="F4086" i="6"/>
  <c r="F1734" i="6"/>
  <c r="F2965" i="6"/>
  <c r="F1280" i="6"/>
  <c r="F6977" i="6"/>
  <c r="F4852" i="6"/>
  <c r="F3480" i="6"/>
  <c r="F2177" i="6"/>
  <c r="F5131" i="6"/>
  <c r="F4405" i="6"/>
  <c r="F148" i="6"/>
  <c r="F4186" i="6"/>
  <c r="F4364" i="6"/>
  <c r="F4203" i="6"/>
  <c r="F4136" i="6"/>
  <c r="F5497" i="6"/>
  <c r="F7186" i="6"/>
  <c r="F5879" i="6"/>
  <c r="F4365" i="6"/>
  <c r="F1412" i="6"/>
  <c r="F52" i="6"/>
  <c r="F1595" i="6"/>
  <c r="F6341" i="6"/>
  <c r="F1922" i="6"/>
  <c r="F68" i="6"/>
  <c r="F6221" i="6"/>
  <c r="F4607" i="6"/>
  <c r="F6913" i="6"/>
  <c r="F7899" i="6"/>
  <c r="F7242" i="6"/>
  <c r="F7144" i="6"/>
  <c r="F1453" i="6"/>
  <c r="F3715" i="6"/>
  <c r="F5774" i="6"/>
  <c r="F7961" i="6"/>
  <c r="F211" i="6"/>
  <c r="F4085" i="6"/>
  <c r="F6359" i="6"/>
  <c r="F6538" i="6"/>
  <c r="F696" i="6"/>
  <c r="F697" i="6"/>
  <c r="F807" i="6"/>
  <c r="F758" i="6"/>
  <c r="F5200" i="6"/>
  <c r="F732" i="6"/>
  <c r="F715" i="6"/>
  <c r="F5802" i="6"/>
  <c r="F6626" i="6"/>
  <c r="F709" i="6"/>
  <c r="F768" i="6"/>
  <c r="F2063" i="6"/>
  <c r="F1623" i="6"/>
  <c r="F4088" i="6"/>
  <c r="F1832" i="6"/>
  <c r="F6876" i="6"/>
  <c r="F1829" i="6"/>
  <c r="F6731" i="6"/>
  <c r="F8018" i="6"/>
  <c r="F7528" i="6"/>
  <c r="F6563" i="6"/>
  <c r="F7695" i="6"/>
  <c r="F647" i="6"/>
  <c r="F3884" i="6"/>
  <c r="F4634" i="6"/>
  <c r="F3982" i="6"/>
  <c r="F5953" i="6"/>
  <c r="F6081" i="6"/>
  <c r="F6703" i="6"/>
  <c r="F6503" i="6"/>
  <c r="F6773" i="6"/>
  <c r="F6984" i="6"/>
  <c r="F5054" i="6"/>
  <c r="F3774" i="6"/>
  <c r="F3967" i="6"/>
  <c r="F106" i="6"/>
  <c r="F2825" i="6"/>
  <c r="F5055" i="6"/>
  <c r="F531" i="6"/>
  <c r="F5056" i="6"/>
  <c r="F6082" i="6"/>
  <c r="F7956" i="6"/>
  <c r="F5755" i="6"/>
  <c r="F5767" i="6"/>
  <c r="F6875" i="6"/>
  <c r="F3541" i="6"/>
  <c r="F4319" i="6"/>
  <c r="F5091" i="6"/>
  <c r="F8039" i="6"/>
  <c r="F449" i="6"/>
  <c r="F5335" i="6"/>
  <c r="F2861" i="6"/>
  <c r="F770" i="6"/>
  <c r="F4279" i="6"/>
  <c r="F7399" i="6"/>
  <c r="F4591" i="6"/>
  <c r="F1673" i="6"/>
  <c r="F1515" i="6"/>
  <c r="F3542" i="6"/>
  <c r="F2001" i="6"/>
  <c r="F5437" i="6"/>
  <c r="F3589" i="6"/>
  <c r="F1430" i="6"/>
  <c r="F4755" i="6"/>
  <c r="F7362" i="6"/>
  <c r="F5973" i="6"/>
  <c r="F7026" i="6"/>
  <c r="F5769" i="6"/>
  <c r="F4430" i="6"/>
  <c r="F4084" i="6"/>
  <c r="F243" i="6"/>
  <c r="F3163" i="6"/>
  <c r="F2890" i="6"/>
  <c r="F1299" i="6"/>
  <c r="F483" i="6"/>
  <c r="F5651" i="6"/>
  <c r="F197" i="6"/>
  <c r="F3786" i="6"/>
  <c r="F124" i="6"/>
  <c r="F4055" i="6"/>
  <c r="F6882" i="6"/>
  <c r="F5844" i="6"/>
  <c r="F6586" i="6"/>
  <c r="F7901" i="6"/>
  <c r="F1530" i="6"/>
  <c r="F3438" i="6"/>
  <c r="F2364" i="6"/>
  <c r="F3635" i="6"/>
  <c r="F7709" i="6"/>
  <c r="F582" i="6"/>
  <c r="F3757" i="6"/>
  <c r="F4092" i="6"/>
  <c r="F1438" i="6"/>
  <c r="F1439" i="6"/>
  <c r="F4697" i="6"/>
  <c r="F2686" i="6"/>
  <c r="F3708" i="6"/>
  <c r="F2717" i="6"/>
  <c r="F6704" i="6"/>
  <c r="F7114" i="6"/>
  <c r="F460" i="6"/>
  <c r="F6726" i="6"/>
  <c r="F5057" i="6"/>
  <c r="F5058" i="6"/>
  <c r="F2378" i="6"/>
  <c r="F5150" i="6"/>
  <c r="F3828" i="6"/>
  <c r="F3470" i="6"/>
  <c r="F3473" i="6"/>
  <c r="F5894" i="6"/>
  <c r="F1838" i="6"/>
  <c r="F4561" i="6"/>
  <c r="F4193" i="6"/>
  <c r="F6603" i="6"/>
  <c r="F5219" i="6"/>
  <c r="F5595" i="6"/>
  <c r="F7951" i="6"/>
  <c r="F152" i="6"/>
  <c r="F2138" i="6"/>
  <c r="F7867" i="6"/>
  <c r="F2543" i="6"/>
  <c r="F8114" i="6"/>
  <c r="F6118" i="6"/>
  <c r="F8060" i="6"/>
  <c r="F393" i="6"/>
  <c r="F150" i="6"/>
  <c r="F6768" i="6"/>
  <c r="F1674" i="6"/>
  <c r="F1873" i="6"/>
  <c r="F4946" i="6"/>
  <c r="F3343" i="6"/>
  <c r="F8090" i="6"/>
  <c r="F2064" i="6"/>
  <c r="F4054" i="6"/>
  <c r="F5468" i="6"/>
  <c r="F1332" i="6"/>
  <c r="F6682" i="6"/>
  <c r="F2729" i="6"/>
  <c r="F7180" i="6"/>
  <c r="F1270" i="6"/>
  <c r="F5101" i="6"/>
  <c r="F5576" i="6"/>
  <c r="F4828" i="6"/>
  <c r="F7282" i="6"/>
  <c r="F8046" i="6"/>
  <c r="F2966" i="6"/>
  <c r="F2447" i="6"/>
  <c r="F4683" i="6"/>
  <c r="F3215" i="6"/>
  <c r="F2757" i="6"/>
  <c r="F3485" i="6"/>
  <c r="F5838" i="6"/>
  <c r="F4704" i="6"/>
  <c r="F4095" i="6"/>
  <c r="F137" i="6"/>
  <c r="F5819" i="6"/>
  <c r="F4366" i="6"/>
  <c r="F280" i="6"/>
  <c r="F4701" i="6"/>
  <c r="F7857" i="6"/>
  <c r="F2644" i="6"/>
  <c r="F3943" i="6"/>
  <c r="F7218" i="6"/>
  <c r="F412" i="6"/>
  <c r="F6795" i="6"/>
  <c r="F608" i="6"/>
  <c r="F7259" i="6"/>
  <c r="F4655" i="6"/>
  <c r="F3854" i="6"/>
  <c r="F5926" i="6"/>
  <c r="F212" i="6"/>
  <c r="F4291" i="6"/>
  <c r="F617" i="6"/>
  <c r="F2739" i="6"/>
  <c r="F5353" i="6"/>
  <c r="F5677" i="6"/>
  <c r="F5919" i="6"/>
  <c r="F829" i="6"/>
  <c r="F5196" i="6"/>
  <c r="F838" i="6"/>
  <c r="F848" i="6"/>
  <c r="F684" i="6"/>
  <c r="F779" i="6"/>
  <c r="F6401" i="6"/>
  <c r="F274" i="6"/>
  <c r="F4676" i="6"/>
  <c r="F1130" i="6"/>
  <c r="F4677" i="6"/>
  <c r="F4441" i="6"/>
  <c r="F1366" i="6"/>
  <c r="F2120" i="6"/>
  <c r="F908" i="6"/>
  <c r="F7102" i="6"/>
  <c r="F8168" i="6"/>
  <c r="F3925" i="6"/>
  <c r="F1687" i="6"/>
  <c r="F5834" i="6"/>
  <c r="F1206" i="6"/>
  <c r="F2621" i="6"/>
  <c r="F2325" i="6"/>
  <c r="F4988" i="6"/>
  <c r="F1207" i="6"/>
  <c r="F5644" i="6"/>
  <c r="F6580" i="6"/>
  <c r="F7128" i="6"/>
  <c r="F171" i="6"/>
  <c r="F516" i="6"/>
  <c r="F7886" i="6"/>
  <c r="F2340" i="6"/>
  <c r="F4875" i="6"/>
  <c r="F7981" i="6"/>
  <c r="F5346" i="6"/>
  <c r="F3197" i="6"/>
  <c r="F2551" i="6"/>
  <c r="F7017" i="6"/>
  <c r="F5190" i="6"/>
  <c r="F3890" i="6"/>
  <c r="F7299" i="6"/>
  <c r="F7490" i="6"/>
  <c r="F4919" i="6"/>
  <c r="F3260" i="6"/>
  <c r="F5536" i="6"/>
  <c r="F7532" i="6"/>
  <c r="F472" i="6"/>
  <c r="F4293" i="6"/>
  <c r="F7609" i="6"/>
  <c r="F1316" i="6"/>
  <c r="F5159" i="6"/>
  <c r="F3261" i="6"/>
  <c r="F310" i="6"/>
  <c r="F7068" i="6"/>
  <c r="F6718" i="6"/>
  <c r="F3515" i="6"/>
  <c r="F881" i="6"/>
  <c r="F3502" i="6"/>
  <c r="F1159" i="6"/>
  <c r="F4337" i="6"/>
  <c r="F3660" i="6"/>
  <c r="F7575" i="6"/>
  <c r="F3388" i="6"/>
  <c r="F993" i="6"/>
  <c r="F5513" i="6"/>
  <c r="F7998" i="6"/>
  <c r="F5822" i="6"/>
  <c r="F5655" i="6"/>
  <c r="F6277" i="6"/>
  <c r="F6589" i="6"/>
  <c r="F5929" i="6"/>
  <c r="F256" i="6"/>
  <c r="F2758" i="6"/>
  <c r="F2505" i="6"/>
  <c r="F6713" i="6"/>
  <c r="F999" i="6"/>
  <c r="F149" i="6"/>
  <c r="F5260" i="6"/>
  <c r="F2767" i="6"/>
  <c r="F5469" i="6"/>
  <c r="F4551" i="6"/>
  <c r="F2065" i="6"/>
  <c r="F2066" i="6"/>
  <c r="F7676" i="6"/>
  <c r="F4381" i="6"/>
  <c r="F4198" i="6"/>
  <c r="F2237" i="6"/>
  <c r="F5114" i="6"/>
  <c r="F3979" i="6"/>
  <c r="F6361" i="6"/>
  <c r="F4793" i="6"/>
  <c r="F484" i="6"/>
  <c r="F3405" i="6"/>
  <c r="F3950" i="6"/>
  <c r="F509" i="6"/>
  <c r="F7495" i="6"/>
  <c r="F6527" i="6"/>
  <c r="F4185" i="6"/>
  <c r="F7557" i="6"/>
  <c r="F986" i="6"/>
  <c r="F198" i="6"/>
  <c r="F1478" i="6"/>
  <c r="F29" i="6"/>
  <c r="F5435" i="6"/>
  <c r="F3060" i="6"/>
  <c r="F3309" i="6"/>
  <c r="F170" i="6"/>
  <c r="F3611" i="6"/>
  <c r="F4048" i="6"/>
  <c r="F4879" i="6"/>
  <c r="F529" i="6"/>
  <c r="F3872" i="6"/>
  <c r="F5305" i="6"/>
  <c r="F6094" i="6"/>
  <c r="F4227" i="6"/>
  <c r="F1320" i="6"/>
  <c r="F4769" i="6"/>
  <c r="F4584" i="6"/>
  <c r="F2878" i="6"/>
  <c r="F9" i="6"/>
  <c r="F10" i="6"/>
  <c r="F2975" i="6"/>
  <c r="F4109" i="6"/>
  <c r="F4110" i="6"/>
  <c r="F4774" i="6"/>
  <c r="F5311" i="6"/>
  <c r="F421" i="6"/>
  <c r="F7092" i="6"/>
  <c r="F7905" i="6"/>
  <c r="F1810" i="6"/>
  <c r="F1811" i="6"/>
  <c r="F4024" i="6"/>
  <c r="F6155" i="6"/>
  <c r="F1118" i="6"/>
  <c r="F2633" i="6"/>
  <c r="F6387" i="6"/>
  <c r="F4418" i="6"/>
  <c r="F7246" i="6"/>
  <c r="F6612" i="6"/>
  <c r="F3218" i="6"/>
  <c r="F1463" i="6"/>
  <c r="F2671" i="6"/>
  <c r="F1972" i="6"/>
  <c r="F2957" i="6"/>
  <c r="F5532" i="6"/>
  <c r="F3189" i="6"/>
  <c r="F4202" i="6"/>
  <c r="F3576" i="6"/>
  <c r="F6040" i="6"/>
  <c r="F2967" i="6"/>
  <c r="F5848" i="6"/>
  <c r="F6665" i="6"/>
  <c r="F7552" i="6"/>
  <c r="F2567" i="6"/>
  <c r="F3988" i="6"/>
  <c r="F6287" i="6"/>
  <c r="F5778" i="6"/>
  <c r="F7019" i="6"/>
  <c r="F5184" i="6"/>
  <c r="F1432" i="6"/>
  <c r="F4367" i="6"/>
  <c r="F2489" i="6"/>
  <c r="F7859" i="6"/>
  <c r="F4368" i="6"/>
  <c r="F4369" i="6"/>
  <c r="F3836" i="6"/>
  <c r="F7524" i="6"/>
  <c r="F84" i="6"/>
  <c r="F5483" i="6"/>
  <c r="F2197" i="6"/>
  <c r="F7513" i="6"/>
  <c r="F6041" i="6"/>
  <c r="F2936" i="6"/>
  <c r="F4524" i="6"/>
  <c r="F1392" i="6"/>
  <c r="F8071" i="6"/>
  <c r="F248" i="6"/>
  <c r="F7759" i="6"/>
  <c r="F4116" i="6"/>
  <c r="F6296" i="6"/>
  <c r="F5920" i="6"/>
  <c r="F1907" i="6"/>
  <c r="F1613" i="6"/>
  <c r="F2196" i="6"/>
  <c r="F2040" i="6"/>
  <c r="F809" i="6"/>
  <c r="F70" i="6"/>
  <c r="F759" i="6"/>
  <c r="F1005" i="6"/>
  <c r="F754" i="6"/>
  <c r="F2410" i="6"/>
  <c r="F6042" i="6"/>
  <c r="F654" i="6"/>
  <c r="F5398" i="6"/>
  <c r="F1835" i="6"/>
  <c r="F4101" i="6"/>
  <c r="F5212" i="6"/>
  <c r="F3132" i="6"/>
  <c r="F492" i="6"/>
  <c r="F1298" i="6"/>
  <c r="F4892" i="6"/>
  <c r="F672" i="6"/>
  <c r="F2947" i="6"/>
  <c r="F1716" i="6"/>
  <c r="F1175" i="6"/>
  <c r="F1373" i="6"/>
  <c r="F5496" i="6"/>
  <c r="F2817" i="6"/>
  <c r="F589" i="6"/>
  <c r="F5712" i="6"/>
  <c r="F1413" i="6"/>
  <c r="F4114" i="6"/>
  <c r="F570" i="6"/>
  <c r="F6885" i="6"/>
  <c r="F2521" i="6"/>
  <c r="F945" i="6"/>
  <c r="F7883" i="6"/>
  <c r="F4811" i="6"/>
  <c r="F3888" i="6"/>
  <c r="F1562" i="6"/>
  <c r="F3710" i="6"/>
  <c r="F213" i="6"/>
  <c r="F6629" i="6"/>
  <c r="F6154" i="6"/>
  <c r="F1952" i="6"/>
  <c r="F1054" i="6"/>
  <c r="F6123" i="6"/>
  <c r="F1700" i="6"/>
  <c r="F498" i="6"/>
  <c r="F7541" i="6"/>
  <c r="F4025" i="6"/>
  <c r="F2139" i="6"/>
  <c r="F6090" i="6"/>
  <c r="F6508" i="6"/>
  <c r="F8061" i="6"/>
  <c r="F4467" i="6"/>
  <c r="F1019" i="6"/>
  <c r="F1020" i="6"/>
  <c r="F7808" i="6"/>
  <c r="F1173" i="6"/>
  <c r="F1021" i="6"/>
  <c r="F4475" i="6"/>
  <c r="F7807" i="6"/>
  <c r="F1649" i="6"/>
  <c r="F6439" i="6"/>
  <c r="F1943" i="6"/>
  <c r="F6160" i="6"/>
  <c r="F294" i="6"/>
  <c r="F7131" i="6"/>
  <c r="F533" i="6"/>
  <c r="F3133" i="6"/>
  <c r="F3134" i="6"/>
  <c r="F1647" i="6"/>
  <c r="F631" i="6"/>
  <c r="F3516" i="6"/>
  <c r="F4305" i="6"/>
  <c r="F6275" i="6"/>
  <c r="F1958" i="6"/>
  <c r="F965" i="6"/>
  <c r="F7685" i="6"/>
  <c r="F7340" i="6"/>
  <c r="F5174" i="6"/>
  <c r="F1001" i="6"/>
  <c r="F3392" i="6"/>
  <c r="F6482" i="6"/>
  <c r="F3325" i="6"/>
  <c r="F3897" i="6"/>
  <c r="F6696" i="6"/>
  <c r="F3061" i="6"/>
  <c r="F75" i="6"/>
  <c r="F6491" i="6"/>
  <c r="F658" i="6"/>
  <c r="F7039" i="6"/>
  <c r="F2253" i="6"/>
  <c r="F16" i="6"/>
  <c r="F5391" i="6"/>
  <c r="F6986" i="6"/>
  <c r="F3062" i="6"/>
  <c r="F3063" i="6"/>
  <c r="F3653" i="6"/>
  <c r="F5905" i="6"/>
  <c r="F3315" i="6"/>
  <c r="F5613" i="6"/>
  <c r="F5099" i="6"/>
  <c r="F7809" i="6"/>
  <c r="F4119" i="6"/>
  <c r="F1289" i="6"/>
  <c r="F3631" i="6"/>
  <c r="F5783" i="6"/>
  <c r="F3648" i="6"/>
  <c r="F5639" i="6"/>
  <c r="F3954" i="6"/>
  <c r="F3220" i="6"/>
  <c r="F6796" i="6"/>
  <c r="F1994" i="6"/>
  <c r="F6412" i="6"/>
  <c r="F1841" i="6"/>
  <c r="F7388" i="6"/>
  <c r="F5745" i="6"/>
  <c r="F4798" i="6"/>
  <c r="F6250" i="6"/>
  <c r="F2602" i="6"/>
  <c r="F7197" i="6"/>
  <c r="F1966" i="6"/>
  <c r="F543" i="6"/>
  <c r="F2590" i="6"/>
  <c r="F5924" i="6"/>
  <c r="F4889" i="6"/>
  <c r="F6431" i="6"/>
  <c r="F5291" i="6"/>
  <c r="F7747" i="6"/>
  <c r="F5203" i="6"/>
  <c r="F293" i="6"/>
  <c r="F5568" i="6"/>
  <c r="F6514" i="6"/>
  <c r="F2483" i="6"/>
  <c r="F1369" i="6"/>
  <c r="F216" i="6"/>
  <c r="F5793" i="6"/>
  <c r="F4989" i="6"/>
  <c r="F6705" i="6"/>
  <c r="F3310" i="6"/>
  <c r="F5864" i="6"/>
  <c r="F6133" i="6"/>
  <c r="F6780" i="6"/>
  <c r="F7480" i="6"/>
  <c r="F278" i="6"/>
  <c r="F3478" i="6"/>
  <c r="F2218" i="6"/>
  <c r="F1315" i="6"/>
  <c r="F7146" i="6"/>
  <c r="F7487" i="6"/>
  <c r="F2831" i="6"/>
  <c r="F6244" i="6"/>
  <c r="F4134" i="6"/>
  <c r="F1361" i="6"/>
  <c r="F4678" i="6"/>
  <c r="F6659" i="6"/>
  <c r="F898" i="6"/>
  <c r="F942" i="6"/>
  <c r="F5553" i="6"/>
  <c r="F7316" i="6"/>
  <c r="F4767" i="6"/>
  <c r="F2326" i="6"/>
  <c r="F1208" i="6"/>
  <c r="F5835" i="6"/>
  <c r="F1457" i="6"/>
  <c r="F5350" i="6"/>
  <c r="F3239" i="6"/>
  <c r="F3240" i="6"/>
  <c r="F3706" i="6"/>
  <c r="F6936" i="6"/>
  <c r="F502" i="6"/>
  <c r="F4981" i="6"/>
  <c r="F6073" i="6"/>
  <c r="F1359" i="6"/>
  <c r="F6003" i="6"/>
  <c r="F5448" i="6"/>
  <c r="F1209" i="6"/>
  <c r="F1904" i="6"/>
  <c r="F5983" i="6"/>
  <c r="F1828" i="6"/>
  <c r="F3439" i="6"/>
  <c r="F2822" i="6"/>
  <c r="F1128" i="6"/>
  <c r="F4698" i="6"/>
  <c r="F1081" i="6"/>
  <c r="F4078" i="6"/>
  <c r="F4768" i="6"/>
  <c r="F2641" i="6"/>
  <c r="F2087" i="6"/>
  <c r="F5657" i="6"/>
  <c r="F4179" i="6"/>
  <c r="F2160" i="6"/>
  <c r="F2370" i="6"/>
  <c r="F7658" i="6"/>
  <c r="F6322" i="6"/>
  <c r="F1342" i="6"/>
  <c r="F3278" i="6"/>
  <c r="F6956" i="6"/>
  <c r="F3312" i="6"/>
  <c r="F2788" i="6"/>
  <c r="F396" i="6"/>
  <c r="F4721" i="6"/>
  <c r="F1570" i="6"/>
  <c r="F3821" i="6"/>
  <c r="F7770" i="6"/>
  <c r="F2457" i="6"/>
  <c r="F4777" i="6"/>
  <c r="F4826" i="6"/>
  <c r="F7771" i="6"/>
  <c r="F2579" i="6"/>
  <c r="F4997" i="6"/>
  <c r="F1559" i="6"/>
  <c r="F7999" i="6"/>
  <c r="F4938" i="6"/>
  <c r="F1284" i="6"/>
  <c r="F3364" i="6"/>
  <c r="F8103" i="6"/>
  <c r="F5178" i="6"/>
  <c r="F4181" i="6"/>
  <c r="F5605" i="6"/>
  <c r="F2084" i="6"/>
  <c r="F2475" i="6"/>
  <c r="F3856" i="6"/>
  <c r="F3858" i="6"/>
  <c r="F3285" i="6"/>
  <c r="F7231" i="6"/>
  <c r="F5349" i="6"/>
  <c r="F5402" i="6"/>
  <c r="F4904" i="6"/>
  <c r="F4775" i="6"/>
  <c r="F4219" i="6"/>
  <c r="F1752" i="6"/>
  <c r="F1753" i="6"/>
  <c r="F7512" i="6"/>
  <c r="F1812" i="6"/>
  <c r="F6658" i="6"/>
  <c r="F1639" i="6"/>
  <c r="F7967" i="6"/>
  <c r="F6194" i="6"/>
  <c r="F7328" i="6"/>
  <c r="F2140" i="6"/>
  <c r="F2141" i="6"/>
  <c r="F4026" i="6"/>
  <c r="F5406" i="6"/>
  <c r="F7309" i="6"/>
  <c r="F3737" i="6"/>
  <c r="F4643" i="6"/>
  <c r="F4479" i="6"/>
  <c r="F4498" i="6"/>
  <c r="F2279" i="6"/>
  <c r="F7698" i="6"/>
  <c r="F1582" i="6"/>
  <c r="F4644" i="6"/>
  <c r="F2630" i="6"/>
  <c r="F8024" i="6"/>
  <c r="F1909" i="6"/>
  <c r="F4803" i="6"/>
  <c r="F1912" i="6"/>
  <c r="F909" i="6"/>
  <c r="F6747" i="6"/>
  <c r="F3154" i="6"/>
  <c r="F2968" i="6"/>
  <c r="F1618" i="6"/>
  <c r="F6335" i="6"/>
  <c r="F1142" i="6"/>
  <c r="F8111" i="6"/>
  <c r="F6279" i="6"/>
  <c r="F2568" i="6"/>
  <c r="F7766" i="6"/>
  <c r="F4221" i="6"/>
  <c r="F7477" i="6"/>
  <c r="F3468" i="6"/>
  <c r="F5779" i="6"/>
  <c r="F4065" i="6"/>
  <c r="F6427" i="6"/>
  <c r="F7572" i="6"/>
  <c r="F7147" i="6"/>
  <c r="F5823" i="6"/>
  <c r="F2491" i="6"/>
  <c r="F5930" i="6"/>
  <c r="F5257" i="6"/>
  <c r="F5270" i="6"/>
  <c r="F6241" i="6"/>
  <c r="F8163" i="6"/>
  <c r="F2725" i="6"/>
  <c r="F7253" i="6"/>
  <c r="F257" i="6"/>
  <c r="F4072" i="6"/>
  <c r="F8017" i="6"/>
  <c r="F7014" i="6"/>
  <c r="F5256" i="6"/>
  <c r="F2646" i="6"/>
  <c r="F4900" i="6"/>
  <c r="F4718" i="6"/>
  <c r="F7168" i="6"/>
  <c r="F6719" i="6"/>
  <c r="F817" i="6"/>
  <c r="F8167" i="6"/>
  <c r="F830" i="6"/>
  <c r="F3644" i="6"/>
  <c r="F2793" i="6"/>
  <c r="F846" i="6"/>
  <c r="F822" i="6"/>
  <c r="F6540" i="6"/>
  <c r="F1244" i="6"/>
  <c r="F6970" i="6"/>
  <c r="F2000" i="6"/>
  <c r="F7928" i="6"/>
  <c r="F2529" i="6"/>
  <c r="F5530" i="6"/>
  <c r="F1603" i="6"/>
  <c r="F6595" i="6"/>
  <c r="F3294" i="6"/>
  <c r="F2979" i="6"/>
  <c r="F3517" i="6"/>
  <c r="F3753" i="6"/>
  <c r="F8079" i="6"/>
  <c r="F2519" i="6"/>
  <c r="F1305" i="6"/>
  <c r="F3486" i="6"/>
  <c r="F8080" i="6"/>
  <c r="F7665" i="6"/>
  <c r="F441" i="6"/>
  <c r="F6282" i="6"/>
  <c r="F5505" i="6"/>
  <c r="F6745" i="6"/>
  <c r="F6415" i="6"/>
  <c r="F1551" i="6"/>
  <c r="F7330" i="6"/>
  <c r="F1387" i="6"/>
  <c r="F3064" i="6"/>
  <c r="F159" i="6"/>
  <c r="F4318" i="6"/>
  <c r="F5990" i="6"/>
  <c r="F6177" i="6"/>
  <c r="F3891" i="6"/>
  <c r="F7250" i="6"/>
  <c r="F5876" i="6"/>
  <c r="F609" i="6"/>
  <c r="F7935" i="6"/>
  <c r="F1597" i="6"/>
  <c r="F4804" i="6"/>
  <c r="F2232" i="6"/>
  <c r="F2760" i="6"/>
  <c r="F1950" i="6"/>
  <c r="F4437" i="6"/>
  <c r="F8136" i="6"/>
  <c r="F4153" i="6"/>
  <c r="F920" i="6"/>
  <c r="F410" i="6"/>
  <c r="F2781" i="6"/>
  <c r="F7596" i="6"/>
  <c r="F1592" i="6"/>
  <c r="F6406" i="6"/>
  <c r="F6174" i="6"/>
  <c r="F3464" i="6"/>
  <c r="F910" i="6"/>
  <c r="F911" i="6"/>
  <c r="F1646" i="6"/>
  <c r="F2634" i="6"/>
  <c r="F1498" i="6"/>
  <c r="F6621" i="6"/>
  <c r="F6091" i="6"/>
  <c r="F4262" i="6"/>
  <c r="F6340" i="6"/>
  <c r="F1492" i="6"/>
  <c r="F2327" i="6"/>
  <c r="F2946" i="6"/>
  <c r="F2039" i="6"/>
  <c r="F1773" i="6"/>
  <c r="F6254" i="6"/>
  <c r="F2328" i="6"/>
  <c r="F6209" i="6"/>
  <c r="F501" i="6"/>
  <c r="F2042" i="6"/>
  <c r="F7825" i="6"/>
  <c r="F1772" i="6"/>
  <c r="F5624" i="6"/>
  <c r="F6819" i="6"/>
  <c r="F7523" i="6"/>
  <c r="F3989" i="6"/>
  <c r="F7365" i="6"/>
  <c r="F7612" i="6"/>
  <c r="F4949" i="6"/>
  <c r="F434" i="6"/>
  <c r="F4633" i="6"/>
  <c r="F1040" i="6"/>
  <c r="F6777" i="6"/>
  <c r="F8169" i="6"/>
  <c r="F2389" i="6"/>
  <c r="F7069" i="6"/>
  <c r="F2090" i="6"/>
  <c r="F6828" i="6"/>
  <c r="F4215" i="6"/>
  <c r="F7342" i="6"/>
  <c r="F4869" i="6"/>
  <c r="F1091" i="6"/>
  <c r="F4565" i="6"/>
  <c r="F76" i="6"/>
  <c r="F3637" i="6"/>
  <c r="F2356" i="6"/>
  <c r="F2520" i="6"/>
  <c r="F4566" i="6"/>
  <c r="F604" i="6"/>
  <c r="F2054" i="6"/>
  <c r="F4838" i="6"/>
  <c r="F7522" i="6"/>
  <c r="F5710" i="6"/>
  <c r="F6804" i="6"/>
  <c r="F77" i="6"/>
  <c r="F3805" i="6"/>
  <c r="F4161" i="6"/>
  <c r="F6257" i="6"/>
  <c r="F7449" i="6"/>
  <c r="F5059" i="6"/>
  <c r="F1938" i="6"/>
  <c r="F4130" i="6"/>
  <c r="F5060" i="6"/>
  <c r="F6939" i="6"/>
  <c r="F5061" i="6"/>
  <c r="F2899" i="6"/>
  <c r="F6694" i="6"/>
  <c r="F5062" i="6"/>
  <c r="F5232" i="6"/>
  <c r="F5063" i="6"/>
  <c r="F3618" i="6"/>
  <c r="F7189" i="6"/>
  <c r="F4954" i="6"/>
  <c r="F5319" i="6"/>
  <c r="F7247" i="6"/>
  <c r="F3814" i="6"/>
  <c r="F7877" i="6"/>
  <c r="F7089" i="6"/>
  <c r="F7684" i="6"/>
  <c r="F1274" i="6"/>
  <c r="F3229" i="6"/>
  <c r="F5935" i="6"/>
  <c r="F6732" i="6"/>
  <c r="F64" i="6"/>
  <c r="F1336" i="6"/>
  <c r="F990" i="6"/>
  <c r="F3228" i="6"/>
  <c r="F7830" i="6"/>
  <c r="F3924" i="6"/>
  <c r="F2863" i="6"/>
  <c r="F6778" i="6"/>
  <c r="F7420" i="6"/>
  <c r="F6045" i="6"/>
  <c r="F245" i="6"/>
  <c r="F2557" i="6"/>
  <c r="F889" i="6"/>
  <c r="F6871" i="6"/>
  <c r="F4254" i="6"/>
  <c r="F3886" i="6"/>
  <c r="F5796" i="6"/>
  <c r="F4307" i="6"/>
  <c r="F2450" i="6"/>
  <c r="F2067" i="6"/>
  <c r="F5470" i="6"/>
  <c r="F4660" i="6"/>
  <c r="F7471" i="6"/>
  <c r="F2901" i="6"/>
  <c r="F5824" i="6"/>
  <c r="F3362" i="6"/>
  <c r="F2653" i="6"/>
  <c r="F7645" i="6"/>
  <c r="F7333" i="6"/>
  <c r="F4495" i="6"/>
  <c r="F620" i="6"/>
  <c r="F7792" i="6"/>
  <c r="F3496" i="6"/>
  <c r="F7369" i="6"/>
  <c r="F7237" i="6"/>
  <c r="F1781" i="6"/>
  <c r="F3135" i="6"/>
  <c r="F3136" i="6"/>
  <c r="F6258" i="6"/>
  <c r="F1294" i="6"/>
  <c r="F678" i="6"/>
  <c r="F1717" i="6"/>
  <c r="F8014" i="6"/>
  <c r="F1718" i="6"/>
  <c r="F6348" i="6"/>
  <c r="F438" i="6"/>
  <c r="F1440" i="6"/>
  <c r="F6835" i="6"/>
  <c r="F2687" i="6"/>
  <c r="F5826" i="6"/>
  <c r="F8001" i="6"/>
  <c r="F5763" i="6"/>
  <c r="F4271" i="6"/>
  <c r="F6447" i="6"/>
  <c r="F6306" i="6"/>
  <c r="F5869" i="6"/>
  <c r="F2194" i="6"/>
  <c r="F6559" i="6"/>
  <c r="F7758" i="6"/>
  <c r="F6175" i="6"/>
  <c r="F853" i="6"/>
  <c r="F7752" i="6"/>
  <c r="F1036" i="6"/>
  <c r="F6738" i="6"/>
  <c r="F7315" i="6"/>
  <c r="F6962" i="6"/>
  <c r="F4370" i="6"/>
  <c r="F5540" i="6"/>
  <c r="F7032" i="6"/>
  <c r="F1106" i="6"/>
  <c r="F1141" i="6"/>
  <c r="F177" i="6"/>
  <c r="F5611" i="6"/>
  <c r="F6223" i="6"/>
  <c r="F61" i="6"/>
  <c r="F1237" i="6"/>
  <c r="F253" i="6"/>
  <c r="F1403" i="6"/>
  <c r="F6290" i="6"/>
  <c r="F249" i="6"/>
  <c r="F7436" i="6"/>
  <c r="F6480" i="6"/>
  <c r="F1037" i="6"/>
  <c r="F2744" i="6"/>
  <c r="F4983" i="6"/>
  <c r="F717" i="6"/>
  <c r="F8150" i="6"/>
  <c r="F698" i="6"/>
  <c r="F7172" i="6"/>
  <c r="F797" i="6"/>
  <c r="F755" i="6"/>
  <c r="F6874" i="6"/>
  <c r="F3771" i="6"/>
  <c r="F1268" i="6"/>
  <c r="F4679" i="6"/>
  <c r="F4529" i="6"/>
  <c r="F7103" i="6"/>
  <c r="F2104" i="6"/>
  <c r="F2408" i="6"/>
  <c r="F1210" i="6"/>
  <c r="F2380" i="6"/>
  <c r="F5836" i="6"/>
  <c r="F4508" i="6"/>
  <c r="F2512" i="6"/>
  <c r="F2329" i="6"/>
  <c r="F5243" i="6"/>
  <c r="F428" i="6"/>
  <c r="F4246" i="6"/>
  <c r="F7651" i="6"/>
  <c r="F429" i="6"/>
  <c r="F1211" i="6"/>
  <c r="F6023" i="6"/>
  <c r="F4384" i="6"/>
  <c r="F4993" i="6"/>
  <c r="F5348" i="6"/>
  <c r="F268" i="6"/>
  <c r="F3529" i="6"/>
  <c r="F7982" i="6"/>
  <c r="F5746" i="6"/>
  <c r="F7919" i="6"/>
  <c r="F7641" i="6"/>
  <c r="F3561" i="6"/>
  <c r="F1131" i="6"/>
  <c r="F3931" i="6"/>
  <c r="F2169" i="6"/>
  <c r="F6661" i="6"/>
  <c r="F2535" i="6"/>
  <c r="F4284" i="6"/>
  <c r="F7438" i="6"/>
  <c r="F2937" i="6"/>
  <c r="F7505" i="6"/>
  <c r="F1097" i="6"/>
  <c r="F6264" i="6"/>
  <c r="F4849" i="6"/>
  <c r="F2161" i="6"/>
  <c r="F431" i="6"/>
  <c r="F3895" i="6"/>
  <c r="F2394" i="6"/>
  <c r="F5839" i="6"/>
  <c r="F1232" i="6"/>
  <c r="F2269" i="6"/>
  <c r="F6494" i="6"/>
  <c r="F6681" i="6"/>
  <c r="F1034" i="6"/>
  <c r="F2752" i="6"/>
  <c r="F1467" i="6"/>
  <c r="F3569" i="6"/>
  <c r="F35" i="6"/>
  <c r="F250" i="6"/>
  <c r="F2460" i="6"/>
  <c r="F6935" i="6"/>
  <c r="F5292" i="6"/>
  <c r="F3324" i="6"/>
  <c r="F6469" i="6"/>
  <c r="F5064" i="6"/>
  <c r="F2576" i="6"/>
  <c r="F4615" i="6"/>
  <c r="F4098" i="6"/>
  <c r="F5065" i="6"/>
  <c r="F5066" i="6"/>
  <c r="F5067" i="6"/>
  <c r="F4064" i="6"/>
  <c r="F4616" i="6"/>
  <c r="F80" i="6"/>
  <c r="F3919" i="6"/>
  <c r="F5762" i="6"/>
  <c r="F7284" i="6"/>
  <c r="F4066" i="6"/>
  <c r="F681" i="6"/>
  <c r="F6861" i="6"/>
  <c r="F3214" i="6"/>
  <c r="F3416" i="6"/>
  <c r="F831" i="6"/>
  <c r="F3686" i="6"/>
  <c r="F782" i="6"/>
  <c r="F1719" i="6"/>
  <c r="F5675" i="6"/>
  <c r="F1720" i="6"/>
  <c r="F1721" i="6"/>
  <c r="F4497" i="6"/>
  <c r="F959" i="6"/>
  <c r="F5329" i="6"/>
  <c r="F1441" i="6"/>
  <c r="F4411" i="6"/>
  <c r="F5643" i="6"/>
  <c r="F2254" i="6"/>
  <c r="F1675" i="6"/>
  <c r="F6739" i="6"/>
  <c r="F209" i="6"/>
  <c r="F4224" i="6"/>
  <c r="F7392" i="6"/>
  <c r="F606" i="6"/>
  <c r="F233" i="6"/>
  <c r="F1421" i="6"/>
  <c r="F4729" i="6"/>
  <c r="F2544" i="6"/>
  <c r="F3269" i="6"/>
  <c r="F2915" i="6"/>
  <c r="F8062" i="6"/>
  <c r="F7264" i="6"/>
  <c r="F7952" i="6"/>
  <c r="F1382" i="6"/>
  <c r="F4749" i="6"/>
  <c r="F4175" i="6"/>
  <c r="F7793" i="6"/>
  <c r="F3587" i="6"/>
  <c r="F4245" i="6"/>
  <c r="F5172" i="6"/>
  <c r="F3793" i="6"/>
  <c r="F6889" i="6"/>
  <c r="F3137" i="6"/>
  <c r="F7737" i="6"/>
  <c r="F1778" i="6"/>
  <c r="F2770" i="6"/>
  <c r="F4152" i="6"/>
  <c r="F7963" i="6"/>
  <c r="F3138" i="6"/>
  <c r="F6080" i="6"/>
  <c r="F4461" i="6"/>
  <c r="F2430" i="6"/>
  <c r="F8081" i="6"/>
  <c r="F6573" i="6"/>
  <c r="F3329" i="6"/>
  <c r="F6769" i="6"/>
  <c r="F3896" i="6"/>
  <c r="F3942" i="6"/>
  <c r="F8044" i="6"/>
  <c r="F426" i="6"/>
  <c r="F891" i="6"/>
  <c r="F528" i="6"/>
  <c r="F3255" i="6"/>
  <c r="F6693" i="6"/>
  <c r="F1594" i="6"/>
  <c r="F2470" i="6"/>
  <c r="F4388" i="6"/>
  <c r="F6552" i="6"/>
  <c r="F1968" i="6"/>
  <c r="F333" i="6"/>
  <c r="F334" i="6"/>
  <c r="F6413" i="6"/>
  <c r="F4738" i="6"/>
  <c r="F880" i="6"/>
  <c r="F1252" i="6"/>
  <c r="F5507" i="6"/>
  <c r="F3548" i="6"/>
  <c r="F1529" i="6"/>
  <c r="F7692" i="6"/>
  <c r="F83" i="6"/>
  <c r="F7987" i="6"/>
  <c r="F1312" i="6"/>
  <c r="F4214" i="6"/>
  <c r="F4886" i="6"/>
  <c r="F6476" i="6"/>
  <c r="F6182" i="6"/>
  <c r="F6028" i="6"/>
  <c r="F1999" i="6"/>
  <c r="F7020" i="6"/>
  <c r="F2782" i="6"/>
  <c r="F4511" i="6"/>
  <c r="F3201" i="6"/>
  <c r="F1610" i="6"/>
  <c r="F7499" i="6"/>
  <c r="F7708" i="6"/>
  <c r="F3837" i="6"/>
  <c r="F1962" i="6"/>
  <c r="F303" i="6"/>
  <c r="F7191" i="6"/>
  <c r="F7035" i="6"/>
  <c r="F4808" i="6"/>
  <c r="F2292" i="6"/>
  <c r="F2451" i="6"/>
  <c r="F3327" i="6"/>
  <c r="F7958" i="6"/>
  <c r="F1494" i="6"/>
  <c r="F2281" i="6"/>
  <c r="F3970" i="6"/>
  <c r="F11" i="6"/>
  <c r="F7022" i="6"/>
  <c r="F3582" i="6"/>
  <c r="F8095" i="6"/>
  <c r="F4273" i="6"/>
  <c r="F4111" i="6"/>
  <c r="F4081" i="6"/>
  <c r="F5182" i="6"/>
  <c r="F949" i="6"/>
  <c r="F6872" i="6"/>
  <c r="F3580" i="6"/>
  <c r="F3583" i="6"/>
  <c r="F1813" i="6"/>
  <c r="F6019" i="6"/>
  <c r="F1814" i="6"/>
  <c r="F4310" i="6"/>
  <c r="F5963" i="6"/>
  <c r="F5009" i="6"/>
  <c r="F2142" i="6"/>
  <c r="F1119" i="6"/>
  <c r="F3389" i="6"/>
  <c r="F7938" i="6"/>
  <c r="F2143" i="6"/>
  <c r="F4027" i="6"/>
  <c r="F5362" i="6"/>
  <c r="F6388" i="6"/>
  <c r="F4028" i="6"/>
  <c r="F6846" i="6"/>
  <c r="F3948" i="6"/>
  <c r="F2121" i="6"/>
  <c r="F7930" i="6"/>
  <c r="F8158" i="6"/>
  <c r="F2257" i="6"/>
  <c r="F883" i="6"/>
  <c r="F6346" i="6"/>
  <c r="F3806" i="6"/>
  <c r="F2478" i="6"/>
  <c r="F358" i="6"/>
  <c r="F5227" i="6"/>
  <c r="F5369" i="6"/>
  <c r="F7630" i="6"/>
  <c r="F1170" i="6"/>
  <c r="F3818" i="6"/>
  <c r="F5115" i="6"/>
  <c r="F4510" i="6"/>
  <c r="F7970" i="6"/>
  <c r="F4823" i="6"/>
  <c r="F3399" i="6"/>
  <c r="F506" i="6"/>
  <c r="F6941" i="6"/>
  <c r="F221" i="6"/>
  <c r="F5242" i="6"/>
  <c r="F6163" i="6"/>
  <c r="F2365" i="6"/>
  <c r="F4624" i="6"/>
  <c r="F6350" i="6"/>
  <c r="F54" i="6"/>
  <c r="F3768" i="6"/>
  <c r="F1506" i="6"/>
  <c r="F3764" i="6"/>
  <c r="F1304" i="6"/>
  <c r="F2888" i="6"/>
  <c r="F5371" i="6"/>
  <c r="F5370" i="6"/>
  <c r="F7847" i="6"/>
  <c r="F7129" i="6"/>
  <c r="F4845" i="6"/>
  <c r="F4335" i="6"/>
  <c r="F3492" i="6"/>
  <c r="F6632" i="6"/>
  <c r="F1974" i="6"/>
  <c r="F7761" i="6"/>
  <c r="F868" i="6"/>
  <c r="F7638" i="6"/>
  <c r="F1931" i="6"/>
  <c r="F1990" i="6"/>
  <c r="F4206" i="6"/>
  <c r="F2249" i="6"/>
  <c r="F2660" i="6"/>
  <c r="F487" i="6"/>
  <c r="F988" i="6"/>
  <c r="F7504" i="6"/>
  <c r="F5993" i="6"/>
  <c r="F3748" i="6"/>
  <c r="F1754" i="6"/>
  <c r="F5312" i="6"/>
  <c r="F2183" i="6"/>
  <c r="F7489" i="6"/>
  <c r="F1755" i="6"/>
  <c r="F1815" i="6"/>
  <c r="F7325" i="6"/>
  <c r="F1816" i="6"/>
  <c r="F1817" i="6"/>
  <c r="F1101" i="6"/>
  <c r="F2144" i="6"/>
  <c r="F2175" i="6"/>
  <c r="F4419" i="6"/>
  <c r="F4331" i="6"/>
  <c r="F5971" i="6"/>
  <c r="F2145" i="6"/>
  <c r="F2146" i="6"/>
  <c r="F4029" i="6"/>
  <c r="F6013" i="6"/>
  <c r="F6581" i="6"/>
  <c r="F3751" i="6"/>
  <c r="F214" i="6"/>
  <c r="F1360" i="6"/>
  <c r="F7848" i="6"/>
  <c r="F7849" i="6"/>
  <c r="F1780" i="6"/>
  <c r="F7936" i="6"/>
  <c r="F1147" i="6"/>
  <c r="F4383" i="6"/>
  <c r="F4480" i="6"/>
  <c r="F1590" i="6"/>
  <c r="F1737" i="6"/>
  <c r="F4209" i="6"/>
  <c r="F7007" i="6"/>
  <c r="F5122" i="6"/>
  <c r="F2366" i="6"/>
  <c r="F2367" i="6"/>
  <c r="F5630" i="6"/>
  <c r="F7235" i="6"/>
  <c r="F5686" i="6"/>
  <c r="F6792" i="6"/>
  <c r="F5631" i="6"/>
  <c r="F5999" i="6"/>
  <c r="F5635" i="6"/>
  <c r="F2564" i="6"/>
  <c r="F5125" i="6"/>
  <c r="F6546" i="6"/>
  <c r="F6030" i="6"/>
  <c r="F138" i="6"/>
  <c r="F7352" i="6"/>
  <c r="F4518" i="6"/>
  <c r="F5116" i="6"/>
  <c r="F6770" i="6"/>
  <c r="F1919" i="6"/>
  <c r="F3096" i="6"/>
  <c r="F2420" i="6"/>
  <c r="F6225" i="6"/>
  <c r="F4944" i="6"/>
  <c r="F5817" i="6"/>
  <c r="F2368" i="6"/>
  <c r="F1022" i="6"/>
  <c r="F5140" i="6"/>
  <c r="F641" i="6"/>
  <c r="F7654" i="6"/>
  <c r="F3338" i="6"/>
  <c r="F1650" i="6"/>
  <c r="F1383" i="6"/>
  <c r="F5433" i="6"/>
  <c r="F1676" i="6"/>
  <c r="F4592" i="6"/>
  <c r="F4912" i="6"/>
  <c r="F3139" i="6"/>
  <c r="F984" i="6"/>
  <c r="F6803" i="6"/>
  <c r="F2856" i="6"/>
  <c r="F7476" i="6"/>
  <c r="F5438" i="6"/>
  <c r="F8009" i="6"/>
  <c r="F3140" i="6"/>
  <c r="F6286" i="6"/>
  <c r="F2404" i="6"/>
  <c r="F4343" i="6"/>
  <c r="F5283" i="6"/>
  <c r="F2114" i="6"/>
  <c r="F1444" i="6"/>
  <c r="F5415" i="6"/>
  <c r="F1388" i="6"/>
  <c r="F85" i="6"/>
  <c r="F3612" i="6"/>
  <c r="F1061" i="6"/>
  <c r="F6740" i="6"/>
  <c r="F7718" i="6"/>
  <c r="F4809" i="6"/>
  <c r="F3873" i="6"/>
  <c r="F1083" i="6"/>
  <c r="F4280" i="6"/>
  <c r="F7991" i="6"/>
  <c r="F3500" i="6"/>
  <c r="F7755" i="6"/>
  <c r="F1851" i="6"/>
  <c r="F3614" i="6"/>
  <c r="F5561" i="6"/>
  <c r="F8016" i="6"/>
  <c r="F1864" i="6"/>
  <c r="F7358" i="6"/>
  <c r="F4722" i="6"/>
  <c r="F251" i="6"/>
  <c r="F6033" i="6"/>
  <c r="F2637" i="6"/>
  <c r="F2606" i="6"/>
  <c r="F5523" i="6"/>
  <c r="F7815" i="6"/>
  <c r="F3199" i="6"/>
  <c r="F912" i="6"/>
  <c r="F7820" i="6"/>
  <c r="F913" i="6"/>
  <c r="F914" i="6"/>
  <c r="F915" i="6"/>
  <c r="F2622" i="6"/>
  <c r="F2330" i="6"/>
  <c r="F3241" i="6"/>
  <c r="F2331" i="6"/>
  <c r="F1212" i="6"/>
  <c r="F445" i="6"/>
  <c r="F2332" i="6"/>
  <c r="F7101" i="6"/>
  <c r="F5267" i="6"/>
  <c r="F2484" i="6"/>
  <c r="F5551" i="6"/>
  <c r="F3212" i="6"/>
  <c r="F4753" i="6"/>
  <c r="F7677" i="6"/>
  <c r="F6195" i="6"/>
  <c r="F1213" i="6"/>
  <c r="F5541" i="6"/>
  <c r="F7836" i="6"/>
  <c r="F3606" i="6"/>
  <c r="F3110" i="6"/>
  <c r="F3749" i="6"/>
  <c r="F2554" i="6"/>
  <c r="F6370" i="6"/>
  <c r="F7326" i="6"/>
  <c r="F2643" i="6"/>
  <c r="F3936" i="6"/>
  <c r="F2809" i="6"/>
  <c r="F4315" i="6"/>
  <c r="F7911" i="6"/>
  <c r="F2665" i="6"/>
  <c r="F5390" i="6"/>
  <c r="F5842" i="6"/>
  <c r="F7070" i="6"/>
  <c r="F4580" i="6"/>
  <c r="F4287" i="6"/>
  <c r="F5707" i="6"/>
  <c r="F1732" i="6"/>
  <c r="F3262" i="6"/>
  <c r="F1472" i="6"/>
  <c r="F6949" i="6"/>
  <c r="F1842" i="6"/>
  <c r="F3453" i="6"/>
  <c r="F3160" i="6"/>
  <c r="F6925" i="6"/>
  <c r="F588" i="6"/>
  <c r="F7827" i="6"/>
  <c r="F3497" i="6"/>
  <c r="F7866" i="6"/>
  <c r="F7179" i="6"/>
  <c r="F4713" i="6"/>
  <c r="F7255" i="6"/>
  <c r="F7324" i="6"/>
  <c r="F5316" i="6"/>
  <c r="F5509" i="6"/>
  <c r="F2950" i="6"/>
  <c r="F554" i="6"/>
  <c r="F1935" i="6"/>
  <c r="F5410" i="6"/>
  <c r="F2761" i="6"/>
  <c r="F36" i="6"/>
  <c r="F6126" i="6"/>
  <c r="F1895" i="6"/>
  <c r="F3484" i="6"/>
  <c r="F6236" i="6"/>
  <c r="F2068" i="6"/>
  <c r="F5506" i="6"/>
  <c r="F7762" i="6"/>
  <c r="F7414" i="6"/>
  <c r="F6066" i="6"/>
  <c r="F6327" i="6"/>
  <c r="F7865" i="6"/>
  <c r="F5096" i="6"/>
  <c r="F540" i="6"/>
  <c r="F3292" i="6"/>
  <c r="F7283" i="6"/>
  <c r="F5690" i="6"/>
  <c r="F5298" i="6"/>
  <c r="F7174" i="6"/>
  <c r="F4754" i="6"/>
  <c r="F1849" i="6"/>
  <c r="F2506" i="6"/>
  <c r="F183" i="6"/>
  <c r="F7160" i="6"/>
  <c r="F7507" i="6"/>
  <c r="F234" i="6"/>
  <c r="F2939" i="6"/>
  <c r="F3436" i="6"/>
  <c r="F1617" i="6"/>
  <c r="F6980" i="6"/>
  <c r="F7621" i="6"/>
  <c r="F359" i="6"/>
  <c r="F7850" i="6"/>
  <c r="F7702" i="6"/>
  <c r="F4154" i="6"/>
  <c r="F3677" i="6"/>
  <c r="F2243" i="6"/>
  <c r="F1826" i="6"/>
  <c r="F5320" i="6"/>
  <c r="F3525" i="6"/>
  <c r="F5446" i="6"/>
  <c r="F1356" i="6"/>
  <c r="F7700" i="6"/>
  <c r="F3344" i="6"/>
  <c r="F123" i="6"/>
  <c r="F7353" i="6"/>
  <c r="F1231" i="6"/>
  <c r="F4978" i="6"/>
  <c r="F4451" i="6"/>
  <c r="F7889" i="6"/>
  <c r="F3374" i="6"/>
  <c r="F864" i="6"/>
  <c r="F3501" i="6"/>
  <c r="F6892" i="6"/>
  <c r="F5259" i="6"/>
  <c r="F6717" i="6"/>
  <c r="F7906" i="6"/>
  <c r="F826" i="6"/>
  <c r="F687" i="6"/>
  <c r="F673" i="6"/>
  <c r="F1604" i="6"/>
  <c r="F1722" i="6"/>
  <c r="F7660" i="6"/>
  <c r="F964" i="6"/>
  <c r="F7994" i="6"/>
  <c r="F3223" i="6"/>
  <c r="F7944" i="6"/>
  <c r="F5068" i="6"/>
  <c r="F7383" i="6"/>
  <c r="F6253" i="6"/>
  <c r="F7670" i="6"/>
  <c r="F2886" i="6"/>
  <c r="F4168" i="6"/>
  <c r="F1266" i="6"/>
  <c r="F4617" i="6"/>
  <c r="F3694" i="6"/>
  <c r="F5069" i="6"/>
  <c r="F5766" i="6"/>
  <c r="F2741" i="6"/>
  <c r="F3983" i="6"/>
  <c r="F38" i="6"/>
  <c r="F5471" i="6"/>
  <c r="F7228" i="6"/>
  <c r="F154" i="6"/>
  <c r="F7597" i="6"/>
  <c r="F2750" i="6"/>
  <c r="F2391" i="6"/>
  <c r="F1913" i="6"/>
  <c r="F6647" i="6"/>
  <c r="F4324" i="6"/>
  <c r="F12" i="6"/>
  <c r="F2518" i="6"/>
  <c r="F3846" i="6"/>
  <c r="F6530" i="6"/>
  <c r="F3104" i="6"/>
  <c r="F3729" i="6"/>
  <c r="F7907" i="6"/>
  <c r="F7473" i="6"/>
  <c r="F4905" i="6"/>
  <c r="F1818" i="6"/>
  <c r="F7510" i="6"/>
  <c r="F1120" i="6"/>
  <c r="F5520" i="6"/>
  <c r="F3391" i="6"/>
  <c r="F4240" i="6"/>
  <c r="F6389" i="6"/>
  <c r="F6390" i="6"/>
  <c r="F2147" i="6"/>
  <c r="F4030" i="6"/>
  <c r="F2545" i="6"/>
  <c r="F1532" i="6"/>
  <c r="F7832" i="6"/>
  <c r="F3551" i="6"/>
  <c r="F7028" i="6"/>
  <c r="F6149" i="6"/>
  <c r="F2164" i="6"/>
  <c r="F8063" i="6"/>
  <c r="F4174" i="6"/>
  <c r="F8064" i="6"/>
  <c r="F7563" i="6"/>
  <c r="F4392" i="6"/>
  <c r="F5193" i="6"/>
  <c r="F4489" i="6"/>
  <c r="F4251" i="6"/>
  <c r="F6280" i="6"/>
  <c r="F1334" i="6"/>
  <c r="F8130" i="6"/>
  <c r="F6065" i="6"/>
  <c r="F2560" i="6"/>
  <c r="F1970" i="6"/>
  <c r="F1281" i="6"/>
  <c r="F7206" i="6"/>
  <c r="F46" i="6"/>
  <c r="F2429" i="6"/>
  <c r="F4222" i="6"/>
  <c r="F6255" i="6"/>
  <c r="F5855" i="6"/>
  <c r="F6428" i="6"/>
  <c r="F5911" i="6"/>
  <c r="F1569" i="6"/>
  <c r="F2522" i="6"/>
  <c r="F6528" i="6"/>
  <c r="F7177" i="6"/>
  <c r="F2601" i="6"/>
  <c r="F2860" i="6"/>
  <c r="F4505" i="6"/>
  <c r="F3426" i="6"/>
  <c r="F1888" i="6"/>
  <c r="F2476" i="6"/>
  <c r="F2530" i="6"/>
  <c r="F1044" i="6"/>
  <c r="F4445" i="6"/>
  <c r="F8098" i="6"/>
  <c r="F4783" i="6"/>
  <c r="F5268" i="6"/>
  <c r="F2580" i="6"/>
  <c r="F7764" i="6"/>
  <c r="F2534" i="6"/>
  <c r="F1404" i="6"/>
  <c r="F1690" i="6"/>
  <c r="F4692" i="6"/>
  <c r="F4313" i="6"/>
  <c r="F7036" i="6"/>
  <c r="F719" i="6"/>
  <c r="F849" i="6"/>
  <c r="F2805" i="6"/>
  <c r="F4794" i="6"/>
  <c r="F4051" i="6"/>
  <c r="F7579" i="6"/>
  <c r="F5070" i="6"/>
  <c r="F5331" i="6"/>
  <c r="F5071" i="6"/>
  <c r="F3695" i="6"/>
  <c r="F5072" i="6"/>
  <c r="F5727" i="6"/>
  <c r="F621" i="6"/>
  <c r="F187" i="6"/>
  <c r="F3609" i="6"/>
  <c r="F3629" i="6"/>
  <c r="F1149" i="6"/>
  <c r="F6679" i="6"/>
  <c r="F7292" i="6"/>
  <c r="F3750" i="6"/>
  <c r="F1739" i="6"/>
  <c r="F2203" i="6"/>
  <c r="F5472" i="6"/>
  <c r="F3350" i="6"/>
  <c r="F6606" i="6"/>
  <c r="F6376" i="6"/>
  <c r="F5186" i="6"/>
  <c r="F980" i="6"/>
  <c r="F1343" i="6"/>
  <c r="F6014" i="6"/>
  <c r="F5922" i="6"/>
  <c r="F3946" i="6"/>
  <c r="F7382" i="6"/>
  <c r="F5805" i="6"/>
  <c r="F4883" i="6"/>
  <c r="F4244" i="6"/>
  <c r="F7542" i="6"/>
  <c r="F6915" i="6"/>
  <c r="F3602" i="6"/>
  <c r="F3958" i="6"/>
  <c r="F4690" i="6"/>
  <c r="F4513" i="6"/>
  <c r="F4864" i="6"/>
  <c r="F5208" i="6"/>
  <c r="F2217" i="6"/>
  <c r="F3065" i="6"/>
  <c r="F3148" i="6"/>
  <c r="F5974" i="6"/>
  <c r="F111" i="6"/>
  <c r="F5416" i="6"/>
  <c r="F3066" i="6"/>
  <c r="F397" i="6"/>
  <c r="F3937" i="6"/>
  <c r="F3067" i="6"/>
  <c r="F1389" i="6"/>
  <c r="F3475" i="6"/>
  <c r="F284" i="6"/>
  <c r="F3068" i="6"/>
  <c r="F6512" i="6"/>
  <c r="F6922" i="6"/>
  <c r="F384" i="6"/>
  <c r="F7607" i="6"/>
  <c r="F2932" i="6"/>
  <c r="F6865" i="6"/>
  <c r="F3069" i="6"/>
  <c r="F5146" i="6"/>
  <c r="F5733" i="6"/>
  <c r="F3505" i="6"/>
  <c r="F7204" i="6"/>
  <c r="F4854" i="6"/>
  <c r="F1160" i="6"/>
  <c r="F5545" i="6"/>
  <c r="F5428" i="6"/>
  <c r="F7450" i="6"/>
  <c r="F3995" i="6"/>
  <c r="F8037" i="6"/>
  <c r="F3455" i="6"/>
  <c r="F1161" i="6"/>
  <c r="F7515" i="6"/>
  <c r="F3689" i="6"/>
  <c r="F1598" i="6"/>
  <c r="F568" i="6"/>
  <c r="F7185" i="6"/>
  <c r="F2969" i="6"/>
  <c r="F6423" i="6"/>
  <c r="F6060" i="6"/>
  <c r="F5580" i="6"/>
  <c r="F252" i="6"/>
  <c r="F4184" i="6"/>
  <c r="F6519" i="6"/>
  <c r="F4371" i="6"/>
  <c r="F4372" i="6"/>
  <c r="F1046" i="6"/>
  <c r="F1172" i="6"/>
  <c r="F586" i="6"/>
  <c r="F4373" i="6"/>
  <c r="F7922" i="6"/>
  <c r="F2195" i="6"/>
  <c r="F1027" i="6"/>
  <c r="F3714" i="6"/>
  <c r="F3499" i="6"/>
  <c r="F5294" i="6"/>
  <c r="F6104" i="6"/>
  <c r="F4894" i="6"/>
  <c r="F6435" i="6"/>
  <c r="F1414" i="6"/>
  <c r="F5921" i="6"/>
  <c r="F3955" i="6"/>
  <c r="F772" i="6"/>
  <c r="F8123" i="6"/>
  <c r="F3903" i="6"/>
  <c r="F3462" i="6"/>
  <c r="F1468" i="6"/>
  <c r="F544" i="6"/>
  <c r="F823" i="6"/>
  <c r="F815" i="6"/>
  <c r="F760" i="6"/>
  <c r="F1614" i="6"/>
  <c r="F2786" i="6"/>
  <c r="F813" i="6"/>
  <c r="F6443" i="6"/>
  <c r="F780" i="6"/>
  <c r="F781" i="6"/>
  <c r="F674" i="6"/>
  <c r="F1513" i="6"/>
  <c r="F4129" i="6"/>
  <c r="F7816" i="6"/>
  <c r="F367" i="6"/>
  <c r="F1226" i="6"/>
  <c r="F3572" i="6"/>
  <c r="F1214" i="6"/>
  <c r="F548" i="6"/>
  <c r="F4659" i="6"/>
  <c r="F1379" i="6"/>
  <c r="F6297" i="6"/>
  <c r="F7681" i="6"/>
  <c r="F1642" i="6"/>
  <c r="F6242" i="6"/>
  <c r="F1215" i="6"/>
  <c r="F2" i="6"/>
  <c r="F1921" i="6"/>
  <c r="F2849" i="6"/>
  <c r="F2800" i="6"/>
  <c r="F525" i="6"/>
  <c r="F2656" i="6"/>
  <c r="F27" i="6"/>
  <c r="F6916" i="6"/>
  <c r="F6974" i="6"/>
  <c r="F5387" i="6"/>
  <c r="F7071" i="6"/>
  <c r="F3951" i="6"/>
  <c r="F4459" i="6"/>
  <c r="F3413" i="6"/>
  <c r="F932" i="6"/>
  <c r="F6662" i="6"/>
  <c r="F3316" i="6"/>
  <c r="F6467" i="6"/>
  <c r="F4238" i="6"/>
  <c r="F5573" i="6"/>
  <c r="F6901" i="6"/>
  <c r="F48" i="6"/>
  <c r="F3277" i="6"/>
  <c r="F2259" i="6"/>
  <c r="F3089" i="6"/>
  <c r="F3807" i="6"/>
  <c r="F7305" i="6"/>
  <c r="F6725" i="6"/>
  <c r="F7775" i="6"/>
  <c r="F4734" i="6"/>
  <c r="F7304" i="6"/>
  <c r="F6593" i="6"/>
  <c r="F7402" i="6"/>
  <c r="F1466" i="6"/>
  <c r="F5680" i="6"/>
  <c r="F6650" i="6"/>
  <c r="F5900" i="6"/>
  <c r="F6228" i="6"/>
  <c r="F2929" i="6"/>
  <c r="F4299" i="6"/>
  <c r="F5302" i="6"/>
  <c r="F7788" i="6"/>
  <c r="F4706" i="6"/>
  <c r="F1249" i="6"/>
  <c r="F5185" i="6"/>
  <c r="F7121" i="6"/>
  <c r="F49" i="6"/>
  <c r="F5812" i="6"/>
  <c r="F304" i="6"/>
  <c r="F3796" i="6"/>
  <c r="F489" i="6"/>
  <c r="F1288" i="6"/>
  <c r="F649" i="6"/>
  <c r="F3973" i="6"/>
  <c r="F4502" i="6"/>
  <c r="F6743" i="6"/>
  <c r="F8010" i="6"/>
  <c r="F3860" i="6"/>
  <c r="F6038" i="6"/>
  <c r="F4887" i="6"/>
  <c r="F6273" i="6"/>
  <c r="F4516" i="6"/>
  <c r="F3371" i="6"/>
  <c r="F690" i="6"/>
  <c r="F710" i="6"/>
  <c r="F3962" i="6"/>
  <c r="F791" i="6"/>
  <c r="F6641" i="6"/>
  <c r="F1735" i="6"/>
  <c r="F1723" i="6"/>
  <c r="F1724" i="6"/>
  <c r="F1725" i="6"/>
  <c r="F6772" i="6"/>
  <c r="F2445" i="6"/>
  <c r="F5016" i="6"/>
  <c r="F3562" i="6"/>
  <c r="F1454" i="6"/>
  <c r="F2338" i="6"/>
  <c r="F6207" i="6"/>
  <c r="F5744" i="6"/>
  <c r="F5230" i="6"/>
  <c r="F1055" i="6"/>
  <c r="F2387" i="6"/>
  <c r="F8154" i="6"/>
  <c r="F981" i="6"/>
  <c r="F577" i="6"/>
  <c r="F1756" i="6"/>
  <c r="F3675" i="6"/>
  <c r="F5313" i="6"/>
  <c r="F1602" i="6"/>
  <c r="F1640" i="6"/>
  <c r="F6020" i="6"/>
  <c r="F5521" i="6"/>
  <c r="F4939" i="6"/>
  <c r="F4031" i="6"/>
  <c r="F4032" i="6"/>
  <c r="F3390" i="6"/>
  <c r="F4033" i="6"/>
  <c r="F2148" i="6"/>
  <c r="F2149" i="6"/>
  <c r="F5578" i="6"/>
  <c r="F4558" i="6"/>
  <c r="F1302" i="6"/>
  <c r="F6369" i="6"/>
  <c r="F4812" i="6"/>
  <c r="F3766" i="6"/>
  <c r="F2187" i="6"/>
  <c r="F5661" i="6"/>
  <c r="F8117" i="6"/>
  <c r="F2354" i="6"/>
  <c r="F108" i="6"/>
  <c r="F1105" i="6"/>
  <c r="F477" i="6"/>
  <c r="F4476" i="6"/>
  <c r="F5288" i="6"/>
  <c r="F5180" i="6"/>
  <c r="F6127" i="6"/>
  <c r="F5760" i="6"/>
  <c r="F5342" i="6"/>
  <c r="F1427" i="6"/>
  <c r="F144" i="6"/>
  <c r="F3949" i="6"/>
  <c r="F2456" i="6"/>
  <c r="F2375" i="6"/>
  <c r="F5652" i="6"/>
  <c r="F924" i="6"/>
  <c r="F2458" i="6"/>
  <c r="F374" i="6"/>
  <c r="F6205" i="6"/>
  <c r="F4920" i="6"/>
  <c r="F3787" i="6"/>
  <c r="F8091" i="6"/>
  <c r="F2150" i="6"/>
  <c r="F1076" i="6"/>
  <c r="F4730" i="6"/>
  <c r="F2546" i="6"/>
  <c r="F6434" i="6"/>
  <c r="F6049" i="6"/>
  <c r="F1023" i="6"/>
  <c r="F6809" i="6"/>
  <c r="F6125" i="6"/>
  <c r="F2799" i="6"/>
  <c r="F5117" i="6"/>
  <c r="F1677" i="6"/>
  <c r="F264" i="6"/>
  <c r="F2733" i="6"/>
  <c r="F4723" i="6"/>
  <c r="F5818" i="6"/>
  <c r="F1871" i="6"/>
  <c r="F6142" i="6"/>
  <c r="F5867" i="6"/>
  <c r="F1539" i="6"/>
  <c r="F7631" i="6"/>
  <c r="F6611" i="6"/>
  <c r="F164" i="6"/>
  <c r="F4653" i="6"/>
  <c r="F5584" i="6"/>
  <c r="F7560" i="6"/>
  <c r="F8164" i="6"/>
  <c r="F1469" i="6"/>
  <c r="F4374" i="6"/>
  <c r="F1100" i="6"/>
  <c r="F2219" i="6"/>
  <c r="F5014" i="6"/>
  <c r="F2416" i="6"/>
  <c r="F6100" i="6"/>
  <c r="F5909" i="6"/>
  <c r="F6103" i="6"/>
  <c r="F7373" i="6"/>
  <c r="F6930" i="6"/>
  <c r="F3574" i="6"/>
  <c r="F2647" i="6"/>
  <c r="F3222" i="6"/>
  <c r="F3994" i="6"/>
  <c r="F5628" i="6"/>
  <c r="F1405" i="6"/>
  <c r="F82" i="6"/>
  <c r="F2734" i="6"/>
  <c r="F4506" i="6"/>
  <c r="F524" i="6"/>
  <c r="F2440" i="6"/>
  <c r="F2826" i="6"/>
  <c r="F288" i="6"/>
  <c r="F6578" i="6"/>
  <c r="F7917" i="6"/>
  <c r="F5889" i="6"/>
  <c r="F5642" i="6"/>
  <c r="F700" i="6"/>
  <c r="F743" i="6"/>
  <c r="F839" i="6"/>
  <c r="F5266" i="6"/>
  <c r="F816" i="6"/>
  <c r="F733" i="6"/>
  <c r="F3643" i="6"/>
  <c r="F7494" i="6"/>
  <c r="F4317" i="6"/>
  <c r="F5073" i="6"/>
  <c r="F5074" i="6"/>
  <c r="F2469" i="6"/>
  <c r="F5265" i="6"/>
  <c r="F6374" i="6"/>
  <c r="F5075" i="6"/>
  <c r="F5138" i="6"/>
  <c r="F5076" i="6"/>
  <c r="F5734" i="6"/>
  <c r="F3669" i="6"/>
  <c r="F5964" i="6"/>
  <c r="F323" i="6"/>
  <c r="F6330" i="6"/>
  <c r="F1897" i="6"/>
  <c r="F1944" i="6"/>
  <c r="F2504" i="6"/>
  <c r="F3449" i="6"/>
  <c r="F314" i="6"/>
  <c r="F1840" i="6"/>
  <c r="F4853" i="6"/>
  <c r="F3190" i="6"/>
  <c r="F7860" i="6"/>
  <c r="F1477" i="6"/>
  <c r="F4155" i="6"/>
  <c r="F2884" i="6"/>
  <c r="F7862" i="6"/>
  <c r="F623" i="6"/>
  <c r="F7696" i="6"/>
  <c r="F4338" i="6"/>
  <c r="F4577" i="6"/>
  <c r="F3494" i="6"/>
  <c r="F7386" i="6"/>
  <c r="F5485" i="6"/>
  <c r="F1162" i="6"/>
  <c r="F228" i="6"/>
  <c r="F6856" i="6"/>
  <c r="F2700" i="6"/>
  <c r="F7965" i="6"/>
  <c r="F4917" i="6"/>
  <c r="F3798" i="6"/>
  <c r="F4294" i="6"/>
  <c r="F4797" i="6"/>
  <c r="F1901" i="6"/>
  <c r="F4396" i="6"/>
  <c r="F160" i="6"/>
  <c r="F2069" i="6"/>
  <c r="F4741" i="6"/>
  <c r="F1964" i="6"/>
  <c r="F305" i="6"/>
  <c r="F306" i="6"/>
  <c r="F7381" i="6"/>
  <c r="F2461" i="6"/>
  <c r="F4911" i="6"/>
  <c r="F2452" i="6"/>
  <c r="F5473" i="6"/>
  <c r="F5241" i="6"/>
  <c r="F2804" i="6"/>
  <c r="F740" i="6"/>
  <c r="F4545" i="6"/>
  <c r="F769" i="6"/>
  <c r="F3172" i="6"/>
  <c r="F3252" i="6"/>
  <c r="F1844" i="6"/>
  <c r="F5786" i="6"/>
  <c r="F1616" i="6"/>
  <c r="F6754" i="6"/>
  <c r="F4089" i="6"/>
  <c r="F3097" i="6"/>
  <c r="F4680" i="6"/>
  <c r="F3834" i="6"/>
  <c r="F5189" i="6"/>
  <c r="F7701" i="6"/>
  <c r="F5827" i="6"/>
  <c r="F4957" i="6"/>
  <c r="F2513" i="6"/>
  <c r="F5209" i="6"/>
  <c r="F3704" i="6"/>
  <c r="F3451" i="6"/>
  <c r="F6233" i="6"/>
  <c r="F916" i="6"/>
  <c r="F2333" i="6"/>
  <c r="F1224" i="6"/>
  <c r="F1493" i="6"/>
  <c r="F6430" i="6"/>
  <c r="F7173" i="6"/>
  <c r="F8045" i="6"/>
  <c r="F1458" i="6"/>
  <c r="F2011" i="6"/>
  <c r="F2528" i="6"/>
  <c r="F205" i="6"/>
  <c r="F8073" i="6"/>
  <c r="F3267" i="6"/>
  <c r="F7989" i="6"/>
  <c r="F4765" i="6"/>
  <c r="F2500" i="6"/>
  <c r="F1544" i="6"/>
  <c r="F3578" i="6"/>
  <c r="F3209" i="6"/>
  <c r="F2043" i="6"/>
  <c r="F6878" i="6"/>
  <c r="F3420" i="6"/>
  <c r="F7713" i="6"/>
  <c r="F6785" i="6"/>
  <c r="F882" i="6"/>
  <c r="F7546" i="6"/>
  <c r="F6673" i="6"/>
  <c r="F3234" i="6"/>
  <c r="F4966" i="6"/>
  <c r="F3566" i="6"/>
  <c r="F7934" i="6"/>
  <c r="F3650" i="6"/>
  <c r="F260" i="6"/>
  <c r="F3963" i="6"/>
  <c r="F4527" i="6"/>
  <c r="F1993" i="6"/>
  <c r="F7072" i="6"/>
  <c r="F6976" i="6"/>
  <c r="F4432" i="6"/>
  <c r="F6485" i="6"/>
  <c r="F5324" i="6"/>
  <c r="F2415" i="6"/>
  <c r="F7980" i="6"/>
  <c r="F7153" i="6"/>
  <c r="F2288" i="6"/>
  <c r="F7751" i="6"/>
  <c r="F1965" i="6"/>
  <c r="F2096" i="6"/>
  <c r="F6800" i="6"/>
  <c r="F7012" i="6"/>
  <c r="F4928" i="6"/>
  <c r="F1300" i="6"/>
  <c r="F1757" i="6"/>
  <c r="F1758" i="6"/>
  <c r="F5314" i="6"/>
  <c r="F6395" i="6"/>
  <c r="F547" i="6"/>
  <c r="F1033" i="6"/>
  <c r="F4034" i="6"/>
  <c r="F1121" i="6"/>
  <c r="F6391" i="6"/>
  <c r="F2106" i="6"/>
  <c r="F4420" i="6"/>
  <c r="F7426" i="6"/>
  <c r="F7642" i="6"/>
  <c r="F7397" i="6"/>
  <c r="F3510" i="6"/>
  <c r="F8120" i="6"/>
  <c r="F527" i="6"/>
  <c r="F2780" i="6"/>
  <c r="F4855" i="6"/>
  <c r="F7976" i="6"/>
  <c r="F3914" i="6"/>
  <c r="F2663" i="6"/>
  <c r="F8082" i="6"/>
  <c r="F2801" i="6"/>
  <c r="F4414" i="6"/>
  <c r="F2709" i="6"/>
  <c r="F3070" i="6"/>
  <c r="F7633" i="6"/>
  <c r="F3071" i="6"/>
  <c r="F5273" i="6"/>
  <c r="F3072" i="6"/>
  <c r="F7635" i="6"/>
  <c r="F3874" i="6"/>
  <c r="F2615" i="6"/>
  <c r="F1531" i="6"/>
  <c r="F7602" i="6"/>
  <c r="F3622" i="6"/>
  <c r="F4090" i="6"/>
  <c r="F315" i="6"/>
  <c r="F7876" i="6"/>
  <c r="F7265" i="6"/>
  <c r="F7085" i="6"/>
  <c r="F4871" i="6"/>
  <c r="F1327" i="6"/>
  <c r="F4627" i="6"/>
  <c r="F7926" i="6"/>
  <c r="F281" i="6"/>
  <c r="F7826" i="6"/>
  <c r="F6643" i="6"/>
  <c r="F3098" i="6"/>
  <c r="F2369" i="6"/>
  <c r="F7742" i="6"/>
  <c r="F5673" i="6"/>
  <c r="F2558" i="6"/>
  <c r="F5687" i="6"/>
  <c r="F7416" i="6"/>
  <c r="F1947" i="6"/>
  <c r="F2015" i="6"/>
  <c r="F5653" i="6"/>
  <c r="F6616" i="6"/>
  <c r="F282" i="6"/>
  <c r="F8106" i="6"/>
  <c r="F961" i="6"/>
  <c r="F4406" i="6"/>
  <c r="F1047" i="6"/>
  <c r="F2898" i="6"/>
  <c r="F2045" i="6"/>
  <c r="F7707" i="6"/>
  <c r="F2173" i="6"/>
  <c r="F4483" i="6"/>
  <c r="F3829" i="6"/>
  <c r="F857" i="6"/>
  <c r="F3181" i="6"/>
  <c r="F62" i="6"/>
  <c r="F7182" i="6"/>
  <c r="F4120" i="6"/>
  <c r="F7743" i="6"/>
  <c r="F6062" i="6"/>
  <c r="F1992" i="6"/>
  <c r="F3488" i="6"/>
  <c r="F642" i="6"/>
  <c r="F643" i="6"/>
  <c r="F1077" i="6"/>
  <c r="F4758" i="6"/>
  <c r="F5385" i="6"/>
  <c r="F6295" i="6"/>
  <c r="F2597" i="6"/>
  <c r="F3195" i="6"/>
  <c r="F3597" i="6"/>
  <c r="F3304" i="6"/>
  <c r="F2250" i="6"/>
  <c r="F3666" i="6"/>
  <c r="F5603" i="6"/>
  <c r="F4818" i="6"/>
  <c r="F1533" i="6"/>
  <c r="F3607" i="6"/>
  <c r="F4468" i="6"/>
  <c r="F4976" i="6"/>
  <c r="F1263" i="6"/>
  <c r="F2925" i="6"/>
  <c r="F4269" i="6"/>
  <c r="F995" i="6"/>
  <c r="F5627" i="6"/>
  <c r="F2287" i="6"/>
  <c r="F1031" i="6"/>
  <c r="F5306" i="6"/>
  <c r="F2970" i="6"/>
  <c r="F7672" i="6"/>
  <c r="F2971" i="6"/>
  <c r="F336" i="6"/>
  <c r="F5610" i="6"/>
  <c r="F4216" i="6"/>
  <c r="F6307" i="6"/>
  <c r="F8147" i="6"/>
  <c r="F2006" i="6"/>
  <c r="F6288" i="6"/>
  <c r="F7219" i="6"/>
  <c r="F1981" i="6"/>
  <c r="F5884" i="6"/>
  <c r="F6262" i="6"/>
  <c r="F2955" i="6"/>
  <c r="F2344" i="6"/>
  <c r="F7856" i="6"/>
  <c r="F7464" i="6"/>
  <c r="F5940" i="6"/>
  <c r="F2561" i="6"/>
  <c r="F4626" i="6"/>
  <c r="F4984" i="6"/>
  <c r="F6952" i="6"/>
  <c r="F7357" i="6"/>
  <c r="F4593" i="6"/>
  <c r="F6570" i="6"/>
  <c r="F3649" i="6"/>
  <c r="F5261" i="6"/>
  <c r="F2008" i="6"/>
  <c r="F207" i="6"/>
  <c r="F242" i="6"/>
  <c r="F5811" i="6"/>
  <c r="F3730" i="6"/>
  <c r="F5998" i="6"/>
  <c r="F28" i="6"/>
  <c r="F4916" i="6"/>
  <c r="F1523" i="6"/>
  <c r="F4425" i="6"/>
  <c r="F1406" i="6"/>
  <c r="F2373" i="6"/>
  <c r="F802" i="6"/>
  <c r="F1426" i="6"/>
  <c r="F8104" i="6"/>
  <c r="F8107" i="6"/>
  <c r="F5772" i="6"/>
  <c r="F706" i="6"/>
  <c r="F824" i="6"/>
  <c r="F721" i="6"/>
  <c r="F1914" i="6"/>
  <c r="F7378" i="6"/>
  <c r="F5077" i="6"/>
  <c r="F5078" i="6"/>
  <c r="F5079" i="6"/>
  <c r="F5080" i="6"/>
  <c r="F4618" i="6"/>
  <c r="F4122" i="6"/>
  <c r="F5081" i="6"/>
  <c r="F5082" i="6"/>
  <c r="F4426" i="6"/>
  <c r="F1325" i="6"/>
  <c r="F6880" i="6"/>
  <c r="F2379" i="6"/>
  <c r="F2110" i="6"/>
  <c r="F4619" i="6"/>
  <c r="F1977" i="6"/>
  <c r="F5549" i="6"/>
  <c r="F3422" i="6"/>
  <c r="F5474" i="6"/>
  <c r="F5475" i="6"/>
  <c r="F41" i="6"/>
  <c r="F2443" i="6"/>
  <c r="F6321" i="6"/>
  <c r="F4709" i="6"/>
  <c r="F3777" i="6"/>
  <c r="F789" i="6"/>
  <c r="F3945" i="6"/>
  <c r="F6602" i="6"/>
  <c r="F7650" i="6"/>
  <c r="F7018" i="6"/>
  <c r="F5602" i="6"/>
  <c r="F6515" i="6"/>
  <c r="F8142" i="6"/>
  <c r="F2339" i="6"/>
  <c r="F2004" i="6"/>
  <c r="F6663" i="6"/>
  <c r="F3270" i="6"/>
  <c r="F4929" i="6"/>
  <c r="F4930" i="6"/>
  <c r="F1777" i="6"/>
  <c r="F4931" i="6"/>
  <c r="F2765" i="6"/>
  <c r="F7280" i="6"/>
  <c r="F2766" i="6"/>
  <c r="F6152" i="6"/>
  <c r="F1759" i="6"/>
  <c r="F7711" i="6"/>
  <c r="F3384" i="6"/>
  <c r="F6021" i="6"/>
  <c r="F4035" i="6"/>
  <c r="F2779" i="6"/>
  <c r="F5254" i="6"/>
  <c r="F2151" i="6"/>
  <c r="F2152" i="6"/>
  <c r="F7728" i="6"/>
  <c r="F6161" i="6"/>
  <c r="F2013" i="6"/>
  <c r="F1092" i="6"/>
  <c r="F1086" i="6"/>
  <c r="F3980" i="6"/>
  <c r="F2926" i="6"/>
  <c r="F1678" i="6"/>
  <c r="F3880" i="6"/>
  <c r="F644" i="6"/>
  <c r="F4666" i="6"/>
  <c r="F8065" i="6"/>
  <c r="F3339" i="6"/>
  <c r="F1024" i="6"/>
  <c r="F1025" i="6"/>
  <c r="F8066" i="6"/>
  <c r="F1026" i="6"/>
  <c r="F4465" i="6"/>
  <c r="F6695" i="6"/>
  <c r="F1679" i="6"/>
  <c r="F5662" i="6"/>
  <c r="F5730" i="6"/>
  <c r="F372" i="6"/>
  <c r="F7440" i="6"/>
  <c r="F6810" i="6"/>
  <c r="F4681" i="6"/>
  <c r="F1612" i="6"/>
  <c r="F1242" i="6"/>
  <c r="F7461" i="6"/>
  <c r="F7462" i="6"/>
  <c r="F917" i="6"/>
  <c r="F4239" i="6"/>
  <c r="F6709" i="6"/>
  <c r="F1225" i="6"/>
  <c r="F2527" i="6"/>
  <c r="F6276" i="6"/>
  <c r="F6032" i="6"/>
  <c r="F2296" i="6"/>
  <c r="F3242" i="6"/>
  <c r="F6755" i="6"/>
  <c r="F2453" i="6"/>
  <c r="F2844" i="6"/>
  <c r="F6823" i="6"/>
  <c r="F7908" i="6"/>
  <c r="F4443" i="6"/>
  <c r="F4605" i="6"/>
  <c r="F1216" i="6"/>
  <c r="F7310" i="6"/>
  <c r="F6180" i="6"/>
  <c r="F2943" i="6"/>
  <c r="F6759" i="6"/>
  <c r="F339" i="6"/>
  <c r="F5814" i="6"/>
  <c r="F4888" i="6"/>
  <c r="F1003" i="6"/>
  <c r="F182" i="6"/>
  <c r="F6582" i="6"/>
  <c r="F6707" i="6"/>
  <c r="F5543" i="6"/>
  <c r="F6067" i="6"/>
  <c r="F7073" i="6"/>
  <c r="F4070" i="6"/>
  <c r="F4146" i="6"/>
  <c r="F6148" i="6"/>
  <c r="F2223" i="6"/>
  <c r="F220" i="6"/>
  <c r="F4473" i="6"/>
  <c r="F466" i="6"/>
  <c r="F4235" i="6"/>
  <c r="F7594" i="6"/>
  <c r="F2411" i="6"/>
  <c r="F507" i="6"/>
  <c r="F3526" i="6"/>
  <c r="F888" i="6"/>
  <c r="F3141" i="6"/>
  <c r="F5852" i="6"/>
  <c r="F5664" i="6"/>
  <c r="F475" i="6"/>
  <c r="F2101" i="6"/>
  <c r="F4744" i="6"/>
  <c r="F7626" i="6"/>
  <c r="F5375" i="6"/>
  <c r="F7224" i="6"/>
  <c r="F3396" i="6"/>
  <c r="F7834" i="6"/>
  <c r="F3073" i="6"/>
  <c r="F6186" i="6"/>
  <c r="F7655" i="6"/>
  <c r="F2893" i="6"/>
  <c r="F3381" i="6"/>
  <c r="F3074" i="6"/>
  <c r="F4907" i="6"/>
  <c r="F593" i="6"/>
  <c r="F3075" i="6"/>
  <c r="F7933" i="6"/>
  <c r="F4740" i="6"/>
  <c r="F3076" i="6"/>
  <c r="F3166" i="6"/>
  <c r="F7149" i="6"/>
  <c r="F7143" i="6"/>
  <c r="F3077" i="6"/>
  <c r="F8038" i="6"/>
  <c r="F273" i="6"/>
  <c r="F1929" i="6"/>
  <c r="F6660" i="6"/>
  <c r="F4810" i="6"/>
  <c r="F1319" i="6"/>
  <c r="F2871" i="6"/>
  <c r="F3843" i="6"/>
  <c r="F7478" i="6"/>
  <c r="F4412" i="6"/>
  <c r="F6964" i="6"/>
  <c r="F2954" i="6"/>
  <c r="F1924" i="6"/>
  <c r="F5704" i="6"/>
  <c r="F5925" i="6"/>
  <c r="F7732" i="6"/>
  <c r="F5152" i="6"/>
  <c r="F5586" i="6"/>
  <c r="F7946" i="6"/>
  <c r="F3845" i="6"/>
  <c r="F5224" i="6"/>
  <c r="F7344" i="6"/>
  <c r="F4795" i="6"/>
  <c r="F2973" i="6"/>
  <c r="F1903" i="6"/>
  <c r="F3443" i="6"/>
  <c r="F7988" i="6"/>
  <c r="F2003" i="6"/>
  <c r="F4714" i="6"/>
  <c r="F5165" i="6"/>
  <c r="F3539" i="6"/>
  <c r="F1052" i="6"/>
  <c r="F6027" i="6"/>
  <c r="F4543" i="6"/>
  <c r="F2438" i="6"/>
  <c r="F5137" i="6"/>
  <c r="F7216" i="6"/>
  <c r="F6646" i="6"/>
  <c r="F5961" i="6"/>
  <c r="F307" i="6"/>
  <c r="F515" i="6"/>
  <c r="F3822" i="6"/>
  <c r="F1480" i="6"/>
  <c r="F1419" i="6"/>
  <c r="F2778" i="6"/>
  <c r="F6249" i="6"/>
  <c r="F4825" i="6"/>
  <c r="F5361" i="6"/>
  <c r="F4813" i="6"/>
  <c r="F3200" i="6"/>
  <c r="F7971" i="6"/>
  <c r="F3537" i="6"/>
  <c r="F55" i="6"/>
  <c r="F600" i="6"/>
  <c r="F1112" i="6"/>
  <c r="F2927" i="6"/>
  <c r="F3175" i="6"/>
  <c r="F1987" i="6"/>
  <c r="F5688" i="6"/>
  <c r="F5510" i="6"/>
  <c r="F1988" i="6"/>
  <c r="F2284" i="6"/>
  <c r="F1050" i="6"/>
  <c r="F4764" i="6"/>
  <c r="F1093" i="6"/>
  <c r="F944" i="6"/>
  <c r="F4645" i="6"/>
  <c r="F594" i="6"/>
  <c r="F1567" i="6"/>
  <c r="F1144" i="6"/>
  <c r="F2880" i="6"/>
  <c r="F956" i="6"/>
  <c r="F5444" i="6"/>
  <c r="F3628" i="6"/>
  <c r="F2263" i="6"/>
  <c r="F4785" i="6"/>
  <c r="F4963" i="6"/>
  <c r="F7273" i="6"/>
  <c r="F3518" i="6"/>
  <c r="F3105" i="6"/>
  <c r="F2479" i="6"/>
  <c r="F5570" i="6"/>
  <c r="F2246" i="6"/>
  <c r="F2346" i="6"/>
  <c r="F6555" i="6"/>
  <c r="F3723" i="6"/>
  <c r="F1540" i="6"/>
  <c r="F1514" i="6"/>
  <c r="F1541" i="6"/>
  <c r="F6686" i="6"/>
  <c r="F3282" i="6"/>
  <c r="F261" i="6"/>
  <c r="F3965" i="6"/>
  <c r="F8165" i="6"/>
  <c r="F1138" i="6"/>
  <c r="F7894" i="6"/>
  <c r="F2657" i="6"/>
  <c r="F2772" i="6"/>
  <c r="F3167" i="6"/>
  <c r="F1485" i="6"/>
  <c r="F6486" i="6"/>
  <c r="F6711" i="6"/>
  <c r="F7960" i="6"/>
  <c r="F1407" i="6"/>
  <c r="F1408" i="6"/>
  <c r="F1409" i="6"/>
  <c r="F2944" i="6"/>
  <c r="F8004" i="6"/>
  <c r="F7467" i="6"/>
  <c r="F814" i="6"/>
  <c r="F6004" i="6"/>
  <c r="F7983" i="6"/>
  <c r="F748" i="6"/>
  <c r="F2406" i="6"/>
  <c r="F7084" i="6"/>
  <c r="F465" i="6"/>
  <c r="F3142" i="6"/>
  <c r="F7985" i="6"/>
  <c r="F1959" i="6"/>
  <c r="F1926" i="6"/>
  <c r="F3078" i="6"/>
  <c r="F7977" i="6"/>
  <c r="F5747" i="6"/>
  <c r="F458" i="6"/>
  <c r="F1957" i="6"/>
  <c r="F1651" i="6"/>
  <c r="F8083" i="6"/>
  <c r="F957" i="6"/>
  <c r="F3079" i="6"/>
  <c r="F7145" i="6"/>
  <c r="F6215" i="6"/>
  <c r="F2093" i="6"/>
  <c r="F4790" i="6"/>
  <c r="F3080" i="6"/>
  <c r="F3081" i="6"/>
  <c r="F5526" i="6"/>
  <c r="F5708" i="6"/>
  <c r="F5949" i="6"/>
  <c r="F5181" i="6"/>
  <c r="F3875" i="6"/>
  <c r="F5694" i="6"/>
  <c r="F3082" i="6"/>
  <c r="F6511" i="6"/>
  <c r="F7368" i="6"/>
  <c r="F4940" i="6"/>
  <c r="F4630" i="6"/>
  <c r="F6247" i="6"/>
  <c r="F6414" i="6"/>
  <c r="F104" i="6"/>
  <c r="F1770" i="6"/>
  <c r="F185" i="6"/>
  <c r="F6179" i="6"/>
  <c r="F3707" i="6"/>
  <c r="F7947" i="6"/>
  <c r="F43" i="6"/>
  <c r="F3654" i="6"/>
  <c r="F6523" i="6"/>
  <c r="F3465" i="6"/>
  <c r="F385" i="6"/>
  <c r="F6932" i="6"/>
  <c r="F5780" i="6"/>
  <c r="F3275" i="6"/>
  <c r="F2193" i="6"/>
  <c r="F2588" i="6"/>
  <c r="F5198" i="6"/>
  <c r="F5083" i="6"/>
  <c r="F5829" i="6"/>
  <c r="F5084" i="6"/>
  <c r="F8113" i="6"/>
  <c r="F2676" i="6"/>
  <c r="F5701" i="6"/>
  <c r="F6343" i="6"/>
  <c r="F6345" i="6"/>
  <c r="F2563" i="6"/>
  <c r="F1528" i="6"/>
  <c r="F5100" i="6"/>
  <c r="F1573" i="6"/>
  <c r="F5803" i="6"/>
  <c r="F1628" i="6"/>
  <c r="F7099" i="6"/>
  <c r="F7893" i="6"/>
  <c r="F40" i="6"/>
  <c r="F1905" i="6"/>
  <c r="F546" i="6"/>
  <c r="F7201" i="6"/>
  <c r="F21" i="6"/>
  <c r="F7735" i="6"/>
  <c r="F4229" i="6"/>
  <c r="F63" i="6"/>
  <c r="F1180" i="6"/>
  <c r="F2819" i="6"/>
  <c r="F2949" i="6"/>
  <c r="F223" i="6"/>
  <c r="F7038" i="6"/>
  <c r="F5476" i="6"/>
  <c r="F1276" i="6"/>
  <c r="F5477" i="6"/>
  <c r="F3406" i="6"/>
  <c r="F1918" i="6"/>
  <c r="F3442" i="6"/>
  <c r="F3283" i="6"/>
  <c r="F6566" i="6"/>
  <c r="F7725" i="6"/>
  <c r="F2907" i="6"/>
  <c r="F6706" i="6"/>
  <c r="F1680" i="6"/>
  <c r="F7587" i="6"/>
  <c r="F4748" i="6"/>
  <c r="F6708" i="6"/>
  <c r="F3981" i="6"/>
  <c r="F6170" i="6"/>
  <c r="F788" i="6"/>
  <c r="F3479" i="6"/>
  <c r="F675" i="6"/>
  <c r="F5215" i="6"/>
  <c r="F4045" i="6"/>
  <c r="F1726" i="6"/>
  <c r="F1727" i="6"/>
  <c r="F6516" i="6"/>
  <c r="F4439" i="6"/>
  <c r="F6893" i="6"/>
  <c r="F1837" i="6"/>
  <c r="F2035" i="6"/>
  <c r="F6034" i="6"/>
  <c r="F3567" i="6"/>
  <c r="F3445" i="6"/>
  <c r="F7451" i="6"/>
  <c r="F3425" i="6"/>
  <c r="F4688" i="6"/>
  <c r="F1906" i="6"/>
  <c r="F1699" i="6"/>
  <c r="F2335" i="6"/>
  <c r="F5837" i="6"/>
  <c r="F4737" i="6"/>
  <c r="F5625" i="6"/>
  <c r="F4839" i="6"/>
  <c r="F1581" i="6"/>
  <c r="F5752" i="6"/>
  <c r="F1217" i="6"/>
  <c r="F2508" i="6"/>
  <c r="F1218" i="6"/>
  <c r="F1545" i="6"/>
  <c r="F2036" i="6"/>
  <c r="F161" i="6"/>
  <c r="F4275" i="6"/>
  <c r="F401" i="6"/>
  <c r="F7200" i="6"/>
  <c r="F1307" i="6"/>
  <c r="F4739" i="6"/>
  <c r="F3728" i="6"/>
  <c r="F2413" i="6"/>
  <c r="F2675" i="6"/>
  <c r="F476" i="6"/>
  <c r="F4908" i="6"/>
  <c r="F128" i="6"/>
  <c r="F2086" i="6"/>
  <c r="F885" i="6"/>
  <c r="F2026" i="6"/>
  <c r="F3953" i="6"/>
  <c r="F2162" i="6"/>
  <c r="F633" i="6"/>
  <c r="F1915" i="6"/>
  <c r="F3513" i="6"/>
  <c r="F5696" i="6"/>
  <c r="F145" i="6"/>
  <c r="F4140" i="6"/>
  <c r="F2441" i="6"/>
  <c r="F6122" i="6"/>
  <c r="F2260" i="6"/>
  <c r="F2075" i="6"/>
  <c r="F7454" i="6"/>
  <c r="F4932" i="6"/>
  <c r="F4836" i="6"/>
  <c r="F2593" i="6"/>
  <c r="F3850" i="6"/>
  <c r="F6879" i="6"/>
  <c r="F1008" i="6"/>
  <c r="F1760" i="6"/>
  <c r="F1761" i="6"/>
  <c r="F1641" i="6"/>
  <c r="F4667" i="6"/>
  <c r="F1819" i="6"/>
  <c r="F4784" i="6"/>
  <c r="F6022" i="6"/>
  <c r="F4848" i="6"/>
  <c r="F6139" i="6"/>
  <c r="F2904" i="6"/>
  <c r="F1078" i="6"/>
  <c r="F6452" i="6"/>
  <c r="F6908" i="6"/>
  <c r="F2806" i="6"/>
  <c r="F1164" i="6"/>
  <c r="F7569" i="6"/>
  <c r="F4824" i="6"/>
  <c r="F5716" i="6"/>
  <c r="F3712" i="6"/>
  <c r="F7851" i="6"/>
  <c r="F6513" i="6"/>
  <c r="F8093" i="6"/>
  <c r="F3960" i="6"/>
  <c r="F4523" i="6"/>
  <c r="F6786" i="6"/>
  <c r="F2745" i="6"/>
  <c r="F1976" i="6"/>
  <c r="F6895" i="6"/>
  <c r="F3808" i="6"/>
  <c r="F286" i="6"/>
  <c r="F4125" i="6"/>
  <c r="F5743" i="6"/>
  <c r="F2435" i="6"/>
  <c r="F4225" i="6"/>
  <c r="F7329" i="6"/>
  <c r="F7795" i="6"/>
  <c r="F3246" i="6"/>
  <c r="F6640" i="6"/>
  <c r="F3736" i="6"/>
  <c r="F1328" i="6"/>
  <c r="F7797" i="6"/>
  <c r="F6229" i="6"/>
  <c r="F626" i="6"/>
  <c r="F3742" i="6"/>
  <c r="F4519" i="6"/>
  <c r="F1377" i="6"/>
  <c r="F1122" i="6"/>
  <c r="F2701" i="6"/>
  <c r="F2417" i="6"/>
  <c r="F6839" i="6"/>
  <c r="F4914" i="6"/>
  <c r="F4274" i="6"/>
  <c r="F2002" i="6"/>
  <c r="F5399" i="6"/>
  <c r="F6501" i="6"/>
  <c r="F1132" i="6"/>
  <c r="F478" i="6"/>
  <c r="F3251" i="6"/>
  <c r="F7408" i="6"/>
  <c r="F7234" i="6"/>
  <c r="F5689" i="6"/>
  <c r="F1643" i="6"/>
  <c r="F7890" i="6"/>
  <c r="F8067" i="6"/>
  <c r="F5443" i="6"/>
  <c r="F1245" i="6"/>
  <c r="F553" i="6"/>
  <c r="F1384" i="6"/>
  <c r="F6945" i="6"/>
  <c r="F630" i="6"/>
  <c r="F1311" i="6"/>
  <c r="F2510" i="6"/>
  <c r="F7125" i="6"/>
  <c r="F6119" i="6"/>
  <c r="F5740" i="6"/>
  <c r="F3340" i="6"/>
  <c r="F3341" i="6"/>
  <c r="F3481" i="6"/>
  <c r="F6677" i="6"/>
  <c r="F6092" i="6"/>
  <c r="F5794" i="6"/>
  <c r="F6061" i="6"/>
  <c r="F2569" i="6"/>
  <c r="F7183" i="6"/>
  <c r="F7159" i="6"/>
  <c r="F6615" i="6"/>
  <c r="F6979" i="6"/>
  <c r="F6289" i="6"/>
  <c r="F2156" i="6"/>
  <c r="F4375" i="6"/>
  <c r="F4550" i="6"/>
  <c r="F2490" i="6"/>
  <c r="F3555" i="6"/>
  <c r="F2349" i="6"/>
  <c r="F4376" i="6"/>
  <c r="F4377" i="6"/>
  <c r="F4969" i="6"/>
  <c r="F4378" i="6"/>
  <c r="F5279" i="6"/>
  <c r="F7261" i="6"/>
  <c r="F4507" i="6"/>
  <c r="F2595" i="6"/>
  <c r="F1881" i="6"/>
  <c r="F4868" i="6"/>
  <c r="F3702" i="6"/>
  <c r="F583" i="6"/>
  <c r="F6010" i="6"/>
  <c r="F7194" i="6"/>
  <c r="F2688" i="6"/>
  <c r="F841" i="6"/>
  <c r="F6200" i="6"/>
  <c r="F810" i="6"/>
  <c r="F5220" i="6"/>
  <c r="F7321" i="6"/>
  <c r="F6404" i="6"/>
  <c r="F6753" i="6"/>
  <c r="F734" i="6"/>
  <c r="F5907" i="6"/>
  <c r="F4398" i="6"/>
  <c r="F7258" i="6"/>
  <c r="F1577" i="6"/>
  <c r="F5508" i="6"/>
  <c r="F4620" i="6"/>
  <c r="F4621" i="6"/>
  <c r="F5085" i="6"/>
  <c r="F3909" i="6"/>
  <c r="F4622" i="6"/>
  <c r="F5086" i="6"/>
  <c r="F7415" i="6"/>
  <c r="F6521" i="6"/>
  <c r="F6992" i="6"/>
  <c r="F4232" i="6"/>
  <c r="F2902" i="6"/>
  <c r="F6135" i="6"/>
  <c r="F5943" i="6"/>
  <c r="F4789" i="6"/>
  <c r="F683" i="6"/>
  <c r="F680" i="6"/>
  <c r="F676" i="6"/>
  <c r="F725" i="6"/>
  <c r="F5958" i="6"/>
  <c r="F7443" i="6"/>
  <c r="F5791" i="6"/>
  <c r="F2798" i="6"/>
  <c r="F422" i="6"/>
  <c r="F5396" i="6"/>
  <c r="F2916" i="6"/>
  <c r="F6793" i="6"/>
  <c r="F4394" i="6"/>
  <c r="F271" i="6"/>
  <c r="F6955" i="6"/>
  <c r="F4452" i="6"/>
  <c r="F1134" i="6"/>
  <c r="F2436" i="6"/>
  <c r="F6316" i="6"/>
  <c r="F2466" i="6"/>
  <c r="F7868" i="6"/>
  <c r="F3143" i="6"/>
  <c r="F3144" i="6"/>
  <c r="F2596" i="6"/>
  <c r="F6866" i="6"/>
  <c r="F7789" i="6"/>
  <c r="F6751" i="6"/>
  <c r="F230" i="6"/>
  <c r="F2645" i="6"/>
  <c r="F30" i="6"/>
  <c r="F3397" i="6"/>
  <c r="F1084" i="6"/>
  <c r="F6746" i="6"/>
  <c r="F3746" i="6"/>
  <c r="F3083" i="6"/>
  <c r="F2226" i="6"/>
  <c r="F2248" i="6"/>
  <c r="F17" i="6"/>
  <c r="F3876" i="6"/>
  <c r="F7724" i="6"/>
  <c r="F3877" i="6"/>
  <c r="F5378" i="6"/>
  <c r="F6836" i="6"/>
  <c r="F5927" i="6"/>
  <c r="F2070" i="6"/>
  <c r="F7379" i="6"/>
  <c r="F1606" i="6"/>
  <c r="F3204" i="6"/>
  <c r="F6137" i="6"/>
  <c r="F4145" i="6"/>
  <c r="F5214" i="6"/>
  <c r="F5372" i="6"/>
  <c r="F7176" i="6"/>
  <c r="F1240" i="6"/>
  <c r="F5145" i="6"/>
  <c r="F402" i="6"/>
  <c r="F5179" i="6"/>
  <c r="F4241" i="6"/>
  <c r="F967" i="6"/>
  <c r="F4549" i="6"/>
  <c r="F6594" i="6"/>
  <c r="F5492" i="6"/>
  <c r="F6670" i="6"/>
  <c r="F4058" i="6"/>
  <c r="F4164" i="6"/>
  <c r="F4533" i="6"/>
  <c r="F4289" i="6"/>
  <c r="F850" i="6"/>
  <c r="F4237" i="6"/>
  <c r="F6818" i="6"/>
  <c r="F6946" i="6"/>
  <c r="F7817" i="6"/>
  <c r="F1648" i="6"/>
  <c r="F7818" i="6"/>
  <c r="F1501" i="6"/>
  <c r="F918" i="6"/>
  <c r="F7533" i="6"/>
  <c r="F6622" i="6"/>
  <c r="F7819" i="6"/>
  <c r="F1219" i="6"/>
  <c r="F6445" i="6"/>
  <c r="F114" i="6"/>
  <c r="F5255" i="6"/>
  <c r="F392" i="6"/>
  <c r="F3627" i="6"/>
  <c r="F4094" i="6"/>
  <c r="F3243" i="6"/>
  <c r="F5124" i="6"/>
  <c r="F2422" i="6"/>
  <c r="F1561" i="6"/>
  <c r="F1500" i="6"/>
  <c r="F6206" i="6"/>
  <c r="F5386" i="6"/>
  <c r="F7317" i="6"/>
  <c r="F4876" i="6"/>
  <c r="F4994" i="6"/>
  <c r="F5289" i="6"/>
  <c r="F4252" i="6"/>
  <c r="F537" i="6"/>
  <c r="F4975" i="6"/>
  <c r="F6466" i="6"/>
  <c r="F3713" i="6"/>
  <c r="F5537" i="6"/>
  <c r="F7074" i="6"/>
  <c r="F7573" i="6"/>
  <c r="F7075" i="6"/>
  <c r="F7796" i="6"/>
  <c r="F6868" i="6"/>
  <c r="F7076" i="6"/>
  <c r="F7077" i="6"/>
  <c r="F2473" i="6"/>
  <c r="F5097" i="6"/>
  <c r="F7078" i="6"/>
  <c r="F2796" i="6"/>
  <c r="F6478" i="6"/>
  <c r="F7704" i="6"/>
  <c r="F2021" i="6"/>
  <c r="F5351" i="6"/>
  <c r="F4327" i="6"/>
  <c r="F8087" i="6"/>
  <c r="F1385" i="6"/>
  <c r="F4948" i="6"/>
  <c r="F4469" i="6"/>
  <c r="F7915" i="6"/>
  <c r="F2022" i="6"/>
  <c r="F6162" i="6"/>
  <c r="F1681" i="6"/>
  <c r="F2547" i="6"/>
  <c r="F5424" i="6"/>
  <c r="F7290" i="6"/>
  <c r="F1079" i="6"/>
  <c r="F6896" i="6"/>
  <c r="F4945" i="6"/>
  <c r="F6050" i="6"/>
  <c r="F4087" i="6"/>
  <c r="F1497" i="6"/>
  <c r="F1682" i="6"/>
  <c r="F2696" i="6"/>
  <c r="F497" i="6"/>
  <c r="F6548" i="6"/>
  <c r="F157" i="6"/>
  <c r="F1163" i="6"/>
  <c r="F8105" i="6"/>
  <c r="F1251" i="6"/>
  <c r="F7776" i="6"/>
  <c r="F1335" i="6"/>
  <c r="F5830" i="6"/>
  <c r="F7640" i="6"/>
  <c r="F7663" i="6"/>
  <c r="F5617" i="6"/>
  <c r="F7745" i="6"/>
  <c r="F3407" i="6"/>
  <c r="F325" i="6"/>
  <c r="F7918" i="6"/>
  <c r="F6071" i="6"/>
  <c r="F3326" i="6"/>
  <c r="F6972" i="6"/>
  <c r="F1953" i="6"/>
  <c r="F1417" i="6"/>
  <c r="F7675" i="6"/>
  <c r="F2797" i="6"/>
  <c r="F3296" i="6"/>
  <c r="F2549" i="6"/>
  <c r="F1571" i="6"/>
  <c r="F4177" i="6"/>
  <c r="F2052" i="6"/>
  <c r="F4096" i="6"/>
  <c r="F8075" i="6"/>
  <c r="F3563" i="6"/>
  <c r="F3634" i="6"/>
  <c r="F4933" i="6"/>
  <c r="F4834" i="6"/>
  <c r="F4075" i="6"/>
  <c r="F8122" i="6"/>
  <c r="F1098" i="6"/>
  <c r="F4829" i="6"/>
  <c r="F1820" i="6"/>
  <c r="F1762" i="6"/>
  <c r="F1763" i="6"/>
  <c r="F1764" i="6"/>
  <c r="F1821" i="6"/>
  <c r="F4036" i="6"/>
  <c r="F1269" i="6"/>
  <c r="F3264" i="6"/>
  <c r="F7783" i="6"/>
  <c r="F4037" i="6"/>
  <c r="F3230" i="6"/>
  <c r="F2153" i="6"/>
  <c r="F7714" i="6"/>
  <c r="F3809" i="6"/>
  <c r="F4717" i="6"/>
  <c r="F4282" i="6"/>
  <c r="F6124" i="6"/>
  <c r="F1998" i="6"/>
  <c r="F7407" i="6"/>
  <c r="F5118" i="6"/>
  <c r="F5504" i="6"/>
  <c r="F3667" i="6"/>
  <c r="F7223" i="6"/>
  <c r="F3600" i="6"/>
  <c r="F1476" i="6"/>
  <c r="F5654" i="6"/>
  <c r="F7852" i="6"/>
  <c r="F2679" i="6"/>
  <c r="F3173" i="6"/>
  <c r="F2463" i="6"/>
  <c r="F4575" i="6"/>
  <c r="F5129" i="6"/>
  <c r="F1859" i="6"/>
  <c r="F2715" i="6"/>
  <c r="F5087" i="6"/>
  <c r="F8007" i="6"/>
  <c r="F6678" i="6"/>
  <c r="F1451" i="6"/>
  <c r="F567" i="6"/>
  <c r="F5088" i="6"/>
  <c r="F5089" i="6"/>
  <c r="F4270" i="6"/>
  <c r="F3524" i="6"/>
  <c r="F7361" i="6"/>
  <c r="F5090" i="6"/>
  <c r="F2731" i="6"/>
  <c r="F469" i="6"/>
  <c r="F4973" i="6"/>
  <c r="F615" i="6"/>
  <c r="F5906" i="6"/>
  <c r="F8148" i="6"/>
  <c r="F2666" i="6"/>
  <c r="F1831" i="6"/>
  <c r="F8124" i="6"/>
  <c r="F2570" i="6"/>
  <c r="F5870" i="6"/>
  <c r="F4582" i="6"/>
  <c r="F7466" i="6"/>
  <c r="F6308" i="6"/>
  <c r="F5403" i="6"/>
  <c r="F6420" i="6"/>
  <c r="F5334" i="6"/>
  <c r="F2525" i="6"/>
  <c r="F5130" i="6"/>
  <c r="F2202" i="6"/>
  <c r="F5352" i="6"/>
  <c r="F534" i="6"/>
  <c r="F5377" i="6"/>
  <c r="F146" i="6"/>
  <c r="F5989" i="6"/>
  <c r="F4330" i="6"/>
  <c r="F7133" i="6"/>
  <c r="F1411" i="6"/>
  <c r="F6628" i="6"/>
  <c r="F4652" i="6"/>
  <c r="F4893" i="6"/>
  <c r="F285" i="6"/>
  <c r="F6990" i="6"/>
  <c r="F5847" i="6"/>
  <c r="F1410" i="6"/>
  <c r="F4950" i="6"/>
  <c r="F3716" i="6"/>
  <c r="F4553" i="6"/>
  <c r="F803" i="6"/>
  <c r="F561" i="6"/>
  <c r="F5441" i="6"/>
  <c r="F798" i="6"/>
  <c r="F840" i="6"/>
  <c r="F699" i="6"/>
  <c r="F6099" i="6"/>
  <c r="F750" i="6"/>
  <c r="F735" i="6"/>
  <c r="F7400" i="6"/>
  <c r="F3788" i="6"/>
  <c r="F3789" i="6"/>
  <c r="F919" i="6"/>
  <c r="F4520" i="6"/>
  <c r="F2334" i="6"/>
  <c r="F7043" i="6"/>
  <c r="F2426" i="6"/>
  <c r="F7375" i="6"/>
  <c r="F2291" i="6"/>
  <c r="F2186" i="6"/>
  <c r="F3881" i="6"/>
  <c r="F7178" i="6"/>
  <c r="F4992" i="6"/>
  <c r="F7562" i="6"/>
  <c r="F1278" i="6"/>
  <c r="F5169" i="6"/>
  <c r="F4974" i="6"/>
  <c r="F2465" i="6"/>
  <c r="F1416" i="6"/>
  <c r="F6442" i="6"/>
  <c r="F4840" i="6"/>
  <c r="F503" i="6"/>
  <c r="F5168" i="6"/>
  <c r="F934" i="6"/>
  <c r="F486" i="6"/>
  <c r="F4178" i="6"/>
  <c r="F59" i="6"/>
  <c r="F3367" i="6"/>
  <c r="F1691" i="6"/>
  <c r="F5229" i="6"/>
  <c r="F90" i="6"/>
  <c r="F7079" i="6"/>
  <c r="F3624" i="6"/>
  <c r="F2810" i="6"/>
  <c r="F5206" i="6"/>
  <c r="F897" i="6"/>
  <c r="F7410" i="6"/>
  <c r="F2163" i="6"/>
  <c r="F7360" i="6"/>
  <c r="F4696" i="6"/>
  <c r="F7705" i="6"/>
  <c r="F4073" i="6"/>
  <c r="F4286" i="6"/>
  <c r="F5246" i="6"/>
  <c r="F711" i="6"/>
  <c r="F724" i="6"/>
  <c r="F6761" i="6"/>
  <c r="F5981" i="6"/>
  <c r="F2229" i="6"/>
  <c r="F1728" i="6"/>
  <c r="F1729" i="6"/>
  <c r="F1730" i="6"/>
  <c r="F6517" i="6"/>
  <c r="F382" i="6"/>
  <c r="F7322" i="6"/>
  <c r="F4061" i="6"/>
  <c r="F1317" i="6"/>
  <c r="F7744" i="6"/>
  <c r="F4062" i="6"/>
  <c r="F2495" i="6"/>
  <c r="F1442" i="6"/>
  <c r="F3349" i="6"/>
  <c r="F7823" i="6"/>
  <c r="F1683" i="6"/>
  <c r="F4196" i="6"/>
  <c r="F5542" i="6"/>
  <c r="F4788" i="6"/>
  <c r="F7110" i="6"/>
  <c r="F6549" i="6"/>
  <c r="F6216" i="6"/>
  <c r="F4689" i="6"/>
  <c r="F3099" i="6"/>
  <c r="F7748" i="6"/>
  <c r="F645" i="6"/>
  <c r="F2018" i="6"/>
  <c r="F8068" i="6"/>
  <c r="F5290" i="6"/>
  <c r="F8069" i="6"/>
  <c r="F7530" i="6"/>
  <c r="F4063" i="6"/>
  <c r="F8070" i="6"/>
  <c r="F1956" i="6"/>
  <c r="F2094" i="6"/>
  <c r="F2030" i="6"/>
  <c r="F3351" i="6"/>
  <c r="F5328" i="6"/>
  <c r="F5478" i="6"/>
  <c r="F3645" i="6"/>
  <c r="F1877" i="6"/>
  <c r="F6676" i="6"/>
  <c r="F2201" i="6"/>
  <c r="F266" i="6"/>
  <c r="F7543" i="6"/>
  <c r="F2852" i="6"/>
  <c r="F3145" i="6"/>
  <c r="F166" i="6"/>
  <c r="F3146" i="6"/>
  <c r="F530" i="6"/>
  <c r="F2881" i="6"/>
  <c r="F3084" i="6"/>
  <c r="F34" i="6"/>
  <c r="F6210" i="6"/>
  <c r="F6339" i="6"/>
  <c r="F3590" i="6"/>
  <c r="F8084" i="6"/>
  <c r="F655" i="6"/>
  <c r="F8085" i="6"/>
  <c r="F5417" i="6"/>
  <c r="F1182" i="6"/>
  <c r="F2165" i="6"/>
  <c r="F7485" i="6"/>
  <c r="F6001" i="6"/>
  <c r="F6832" i="6"/>
  <c r="F39" i="6"/>
  <c r="F5816" i="6"/>
  <c r="F8019" i="6"/>
  <c r="F3652" i="6"/>
  <c r="F1415" i="6"/>
  <c r="F3913" i="6"/>
  <c r="F2594" i="6"/>
  <c r="F7233" i="6"/>
  <c r="F6863" i="6"/>
  <c r="F6921" i="6"/>
  <c r="F2462" i="6"/>
  <c r="F1425" i="6"/>
  <c r="F5556" i="6"/>
  <c r="F2787" i="6"/>
  <c r="F2866" i="6"/>
  <c r="F572" i="6"/>
  <c r="F7111" i="6"/>
  <c r="F6537" i="6"/>
  <c r="F2582" i="6"/>
  <c r="F7502" i="6"/>
  <c r="F4542" i="6"/>
  <c r="F7990" i="6"/>
  <c r="F6475" i="6"/>
  <c r="F951" i="6"/>
  <c r="F6947" i="6"/>
  <c r="F2976" i="6"/>
  <c r="F7421" i="6"/>
  <c r="F3678" i="6"/>
  <c r="F3474" i="6"/>
  <c r="F2485" i="6"/>
  <c r="F308" i="6"/>
  <c r="F1496" i="6"/>
  <c r="F8012" i="6"/>
  <c r="F6951" i="6"/>
  <c r="F3939" i="6"/>
  <c r="F6328" i="6"/>
  <c r="F2835" i="6"/>
  <c r="F6965" i="6"/>
  <c r="F2053" i="6"/>
  <c r="F7455" i="6"/>
  <c r="F4934" i="6"/>
  <c r="F3724" i="6"/>
  <c r="F4112" i="6"/>
  <c r="F2100" i="6"/>
  <c r="F4113" i="6"/>
  <c r="F2278" i="6"/>
  <c r="F2221" i="6"/>
  <c r="F1765" i="6"/>
  <c r="F5522" i="6"/>
  <c r="F3944" i="6"/>
  <c r="F5010" i="6"/>
  <c r="F4038" i="6"/>
  <c r="F2154" i="6"/>
  <c r="F6847" i="6"/>
  <c r="F4039" i="6"/>
  <c r="F6392" i="6"/>
  <c r="F5425" i="6"/>
  <c r="F4759" i="6"/>
  <c r="F4149" i="6"/>
  <c r="F4040" i="6"/>
  <c r="F7434" i="6"/>
  <c r="F2261" i="6"/>
  <c r="F3584" i="6"/>
  <c r="F4632" i="6"/>
  <c r="F1973" i="6"/>
  <c r="F6068" i="6"/>
  <c r="F6943" i="6"/>
  <c r="F2556" i="6"/>
  <c r="F1125" i="6"/>
  <c r="F5559" i="6"/>
  <c r="F7978" i="6"/>
  <c r="F2385" i="6"/>
  <c r="F7606" i="6"/>
  <c r="F933" i="6"/>
  <c r="F6782" i="6"/>
  <c r="F1482" i="6"/>
  <c r="F6165" i="6"/>
  <c r="F1313" i="6"/>
  <c r="F4732" i="6"/>
  <c r="F2935" i="6"/>
  <c r="F1989" i="6"/>
  <c r="F7891" i="6"/>
  <c r="F4453" i="6"/>
  <c r="F6462" i="6"/>
  <c r="F1930" i="6"/>
  <c r="F1591" i="6"/>
  <c r="F495" i="6"/>
  <c r="F5709" i="6"/>
  <c r="F7547" i="6"/>
  <c r="F998" i="6"/>
  <c r="F4471" i="6"/>
  <c r="F3790" i="6"/>
  <c r="F580" i="6"/>
  <c r="F126" i="6"/>
  <c r="F6245" i="6"/>
  <c r="F4941" i="6"/>
  <c r="F6808" i="6"/>
  <c r="F5384" i="6"/>
  <c r="F7740" i="6"/>
  <c r="F5271" i="6"/>
  <c r="F1736" i="6"/>
  <c r="F5886" i="6"/>
  <c r="F1741" i="6"/>
  <c r="F5955" i="6"/>
  <c r="F1785" i="6"/>
  <c r="F4782" i="6"/>
  <c r="F1786" i="6"/>
  <c r="F2885" i="6"/>
  <c r="F5002" i="6"/>
  <c r="F3996" i="6"/>
  <c r="F7208" i="6"/>
  <c r="F6377" i="6"/>
  <c r="F2611" i="6"/>
  <c r="F1063" i="6"/>
  <c r="F1264" i="6"/>
  <c r="F6283" i="6"/>
  <c r="F7227" i="6"/>
  <c r="F1731" i="6"/>
  <c r="F6012" i="6"/>
  <c r="F966" i="6"/>
  <c r="F5646" i="6"/>
  <c r="F481" i="6"/>
  <c r="E580" i="6"/>
  <c r="E126" i="6"/>
  <c r="E6245" i="6"/>
  <c r="E4941" i="6"/>
  <c r="E6808" i="6"/>
  <c r="E5384" i="6"/>
  <c r="E7740" i="6"/>
  <c r="E5271" i="6"/>
  <c r="E1736" i="6"/>
  <c r="E5886" i="6"/>
  <c r="E1741" i="6"/>
  <c r="E5955" i="6"/>
  <c r="E1785" i="6"/>
  <c r="E4782" i="6"/>
  <c r="E1786" i="6"/>
  <c r="E2885" i="6"/>
  <c r="E5002" i="6"/>
  <c r="E3996" i="6"/>
  <c r="E7208" i="6"/>
  <c r="E6377" i="6"/>
  <c r="E2611" i="6"/>
  <c r="E1063" i="6"/>
  <c r="E1264" i="6"/>
  <c r="E6283" i="6"/>
  <c r="E7227" i="6"/>
  <c r="E1731" i="6"/>
  <c r="E6012" i="6"/>
  <c r="E966" i="6"/>
  <c r="E5646" i="6"/>
  <c r="E481" i="6"/>
  <c r="T22" i="2" l="1"/>
  <c r="S22" i="2"/>
  <c r="R21" i="2"/>
  <c r="AA21" i="2" s="1"/>
  <c r="AD21" i="2" s="1"/>
  <c r="T21" i="2"/>
  <c r="S21" i="2"/>
  <c r="D9" i="2"/>
  <c r="AA22" i="2" l="1"/>
  <c r="AD22" i="2" s="1"/>
  <c r="Z22" i="2"/>
  <c r="AC22" i="2" s="1"/>
  <c r="Z21" i="2"/>
  <c r="AC21" i="2" s="1"/>
  <c r="D10" i="2"/>
  <c r="D14" i="2"/>
  <c r="D8" i="2"/>
  <c r="H78" i="1"/>
  <c r="H199" i="1"/>
  <c r="H41" i="1"/>
  <c r="H259" i="1"/>
  <c r="H240" i="1"/>
  <c r="H246" i="1"/>
  <c r="H50" i="1"/>
  <c r="H257" i="1"/>
  <c r="H141" i="1"/>
  <c r="H122" i="1"/>
  <c r="H106" i="1"/>
  <c r="H109" i="1"/>
  <c r="H95" i="1"/>
  <c r="H52" i="1"/>
  <c r="H269" i="1"/>
  <c r="H242" i="1"/>
  <c r="H119" i="1"/>
  <c r="H193" i="1"/>
  <c r="H114" i="1"/>
  <c r="H91" i="1"/>
  <c r="H59" i="1"/>
  <c r="H190" i="1"/>
  <c r="H54" i="1"/>
  <c r="H247" i="1"/>
  <c r="H226" i="1"/>
  <c r="H202" i="1"/>
  <c r="H90" i="1"/>
  <c r="H161" i="1"/>
  <c r="H157" i="1"/>
  <c r="H221" i="1"/>
  <c r="H6" i="1"/>
  <c r="H70" i="1"/>
  <c r="H42" i="1"/>
  <c r="H73" i="1"/>
  <c r="D7" i="2" l="1"/>
  <c r="H213" i="1"/>
  <c r="H123" i="1"/>
  <c r="H3" i="1"/>
  <c r="H76" i="1"/>
  <c r="H256" i="1"/>
  <c r="H58" i="1"/>
  <c r="H189" i="1"/>
  <c r="H83" i="1"/>
  <c r="H183" i="1"/>
  <c r="H195" i="1"/>
  <c r="H206" i="1"/>
  <c r="H85" i="1"/>
  <c r="H97" i="1"/>
  <c r="H151" i="1"/>
  <c r="H112" i="1"/>
  <c r="H184" i="1"/>
  <c r="H82" i="1"/>
  <c r="H31" i="1"/>
  <c r="H74" i="1"/>
  <c r="H86" i="1"/>
  <c r="H252" i="1"/>
  <c r="H196" i="1"/>
  <c r="H111" i="1"/>
  <c r="H7" i="1"/>
  <c r="H147" i="1"/>
  <c r="H170" i="1"/>
  <c r="H60" i="1"/>
  <c r="H10" i="1"/>
  <c r="H261" i="1"/>
  <c r="H33" i="1"/>
  <c r="H81" i="1"/>
  <c r="H67" i="1"/>
  <c r="H68" i="1"/>
  <c r="H248" i="1"/>
  <c r="H128" i="1"/>
  <c r="H243" i="1"/>
  <c r="H200" i="1"/>
  <c r="H124" i="1"/>
  <c r="H26" i="1"/>
  <c r="H210" i="1"/>
  <c r="H87" i="1"/>
  <c r="H156" i="1"/>
  <c r="H40" i="1"/>
  <c r="H117" i="1"/>
  <c r="H36" i="1"/>
  <c r="H15" i="1"/>
  <c r="H94" i="1"/>
  <c r="H150" i="1"/>
  <c r="H55" i="1"/>
  <c r="H2" i="1"/>
  <c r="H126" i="1"/>
  <c r="H214" i="1"/>
  <c r="H22" i="1"/>
  <c r="H139" i="1"/>
  <c r="H159" i="1"/>
  <c r="H207" i="1"/>
  <c r="H250" i="1"/>
  <c r="H103" i="1"/>
  <c r="H99" i="1"/>
  <c r="H153" i="1"/>
  <c r="H230" i="1"/>
  <c r="H110" i="1"/>
  <c r="H51" i="1"/>
  <c r="H181" i="1"/>
  <c r="H241" i="1"/>
  <c r="H35" i="1"/>
  <c r="H209" i="1"/>
  <c r="H227" i="1"/>
  <c r="H137" i="1"/>
  <c r="H191" i="1"/>
  <c r="H168" i="1"/>
  <c r="H104" i="1"/>
  <c r="H113" i="1"/>
  <c r="H211" i="1"/>
  <c r="H18" i="1"/>
  <c r="H145" i="1"/>
  <c r="H220" i="1"/>
  <c r="H29" i="1"/>
  <c r="H115" i="1"/>
  <c r="H160" i="1"/>
  <c r="H134" i="1"/>
  <c r="H208" i="1"/>
  <c r="H258" i="1"/>
  <c r="H27" i="1"/>
  <c r="H105" i="1"/>
  <c r="H158" i="1"/>
  <c r="H218" i="1"/>
  <c r="H64" i="1"/>
  <c r="H225" i="1"/>
  <c r="H179" i="1"/>
  <c r="H238" i="1"/>
  <c r="H43" i="1"/>
  <c r="H72" i="1"/>
  <c r="H169" i="1"/>
  <c r="H239" i="1"/>
  <c r="H175" i="1"/>
  <c r="H265" i="1"/>
  <c r="H233" i="1"/>
  <c r="H215" i="1"/>
  <c r="H148" i="1"/>
  <c r="H57" i="1"/>
  <c r="H244" i="1"/>
  <c r="H32" i="1"/>
  <c r="H108" i="1"/>
  <c r="H155" i="1"/>
  <c r="H219" i="1"/>
  <c r="H25" i="1"/>
  <c r="H9" i="1"/>
  <c r="H174" i="1"/>
  <c r="H24" i="1"/>
  <c r="H131" i="1"/>
  <c r="H12" i="1"/>
  <c r="H223" i="1"/>
  <c r="H228" i="1"/>
  <c r="H39" i="1"/>
  <c r="H116" i="1"/>
  <c r="H66" i="1"/>
  <c r="H267" i="1"/>
  <c r="H8" i="1"/>
  <c r="H71" i="1"/>
  <c r="H143" i="1"/>
  <c r="H194" i="1"/>
  <c r="H254" i="1"/>
  <c r="H61" i="1"/>
  <c r="H53" i="1"/>
  <c r="H180" i="1"/>
  <c r="H237" i="1"/>
  <c r="H14" i="1"/>
  <c r="H182" i="1"/>
  <c r="H30" i="1"/>
  <c r="H186" i="1"/>
  <c r="H75" i="1"/>
  <c r="H197" i="1"/>
  <c r="H46" i="1"/>
  <c r="H264" i="1"/>
  <c r="H89" i="1"/>
  <c r="H17" i="1"/>
  <c r="H263" i="1"/>
  <c r="H118" i="1"/>
  <c r="H232" i="1"/>
  <c r="H49" i="1"/>
  <c r="H130" i="1"/>
  <c r="H34" i="1"/>
  <c r="H162" i="1"/>
  <c r="H222" i="1"/>
  <c r="H21" i="1"/>
  <c r="H132" i="1"/>
  <c r="H167" i="1"/>
  <c r="H224" i="1"/>
  <c r="H19" i="1"/>
  <c r="H84" i="1"/>
  <c r="H142" i="1"/>
  <c r="H203" i="1"/>
  <c r="H268" i="1"/>
  <c r="H65" i="1"/>
  <c r="H133" i="1"/>
  <c r="H48" i="1"/>
  <c r="H245" i="1"/>
  <c r="H146" i="1"/>
  <c r="H44" i="1"/>
  <c r="H173" i="1"/>
  <c r="H166" i="1"/>
  <c r="H129" i="1"/>
  <c r="H135" i="1"/>
  <c r="H253" i="1"/>
  <c r="H13" i="1"/>
  <c r="H80" i="1"/>
  <c r="H185" i="1"/>
  <c r="H198" i="1"/>
  <c r="H262" i="1"/>
  <c r="H47" i="1"/>
  <c r="H121" i="1"/>
  <c r="H77" i="1"/>
  <c r="H234" i="1"/>
  <c r="H56" i="1"/>
  <c r="H192" i="1"/>
  <c r="H249" i="1"/>
  <c r="H178" i="1"/>
  <c r="H127" i="1"/>
  <c r="H38" i="1"/>
  <c r="H235" i="1"/>
  <c r="H229" i="1"/>
  <c r="H62" i="1"/>
  <c r="H125" i="1"/>
  <c r="H176" i="1"/>
  <c r="H236" i="1"/>
  <c r="H45" i="1"/>
  <c r="H98" i="1"/>
  <c r="H154" i="1"/>
  <c r="H212" i="1"/>
  <c r="H11" i="1"/>
  <c r="H63" i="1"/>
  <c r="H152" i="1"/>
  <c r="H177" i="1"/>
  <c r="H260" i="1"/>
  <c r="H23" i="1"/>
  <c r="H88" i="1"/>
  <c r="H201" i="1"/>
  <c r="H107" i="1"/>
  <c r="H216" i="1"/>
  <c r="H16" i="1"/>
  <c r="H92" i="1"/>
  <c r="H136" i="1"/>
  <c r="H266" i="1"/>
  <c r="H28" i="1"/>
  <c r="H100" i="1"/>
  <c r="H144" i="1"/>
  <c r="H120" i="1"/>
  <c r="H205" i="1"/>
  <c r="H5" i="1"/>
  <c r="H188" i="1"/>
  <c r="H251" i="1"/>
  <c r="H101" i="1"/>
  <c r="H204" i="1"/>
  <c r="H171" i="1"/>
  <c r="H138" i="1"/>
  <c r="H93" i="1"/>
  <c r="H149" i="1"/>
  <c r="H102" i="1"/>
  <c r="H4" i="1"/>
  <c r="H69" i="1"/>
  <c r="H140" i="1"/>
  <c r="H187" i="1"/>
  <c r="H255" i="1"/>
  <c r="H37" i="1"/>
  <c r="H79" i="1"/>
  <c r="H165" i="1"/>
  <c r="H231" i="1"/>
  <c r="H20" i="1"/>
  <c r="H96" i="1"/>
  <c r="H164" i="1"/>
  <c r="H217" i="1"/>
  <c r="H172" i="1"/>
  <c r="H163" i="1"/>
</calcChain>
</file>

<file path=xl/sharedStrings.xml><?xml version="1.0" encoding="utf-8"?>
<sst xmlns="http://schemas.openxmlformats.org/spreadsheetml/2006/main" count="56691" uniqueCount="16260">
  <si>
    <t>Tirana</t>
  </si>
  <si>
    <t>TIA</t>
  </si>
  <si>
    <t>Albanien</t>
  </si>
  <si>
    <t>Armenien</t>
  </si>
  <si>
    <t>Baku</t>
  </si>
  <si>
    <t>GYD</t>
  </si>
  <si>
    <t>ANR</t>
  </si>
  <si>
    <t>Belgien</t>
  </si>
  <si>
    <t>Brüssel</t>
  </si>
  <si>
    <t>BRU</t>
  </si>
  <si>
    <t>CRL</t>
  </si>
  <si>
    <t>OST</t>
  </si>
  <si>
    <t>Tuzla</t>
  </si>
  <si>
    <t>TZL</t>
  </si>
  <si>
    <t>Sarajevo</t>
  </si>
  <si>
    <t>SJJ</t>
  </si>
  <si>
    <t>BOJ</t>
  </si>
  <si>
    <t>Bulgarien</t>
  </si>
  <si>
    <t>Sofia</t>
  </si>
  <si>
    <t>SOF</t>
  </si>
  <si>
    <t>VAR</t>
  </si>
  <si>
    <t>Aalborg</t>
  </si>
  <si>
    <t>AAL</t>
  </si>
  <si>
    <t>Dänemark</t>
  </si>
  <si>
    <t>Aarhus</t>
  </si>
  <si>
    <t>AAR</t>
  </si>
  <si>
    <t>Billund</t>
  </si>
  <si>
    <t>BLL</t>
  </si>
  <si>
    <t>Kopenhagen</t>
  </si>
  <si>
    <t>CPH</t>
  </si>
  <si>
    <t>Deutschland</t>
  </si>
  <si>
    <t>Augsburg</t>
  </si>
  <si>
    <t>Wangerooge</t>
  </si>
  <si>
    <t>Barth</t>
  </si>
  <si>
    <t>Berlin</t>
  </si>
  <si>
    <t>BER</t>
  </si>
  <si>
    <t>Bielefeld</t>
  </si>
  <si>
    <t>Bremen</t>
  </si>
  <si>
    <t>BRE</t>
  </si>
  <si>
    <t>CGN</t>
  </si>
  <si>
    <t>Dresden</t>
  </si>
  <si>
    <t>DRS</t>
  </si>
  <si>
    <t>Dortmund</t>
  </si>
  <si>
    <t>DTM</t>
  </si>
  <si>
    <t>Düsseldorf</t>
  </si>
  <si>
    <t>DUS</t>
  </si>
  <si>
    <t>Eisenach</t>
  </si>
  <si>
    <t>Cuxhaven</t>
  </si>
  <si>
    <t>Friedrichshafen</t>
  </si>
  <si>
    <t>FDH</t>
  </si>
  <si>
    <t>FKB</t>
  </si>
  <si>
    <t>Flensburg</t>
  </si>
  <si>
    <t>Memmingen</t>
  </si>
  <si>
    <t>FMM</t>
  </si>
  <si>
    <t>FMO</t>
  </si>
  <si>
    <t>Neubrandenburg</t>
  </si>
  <si>
    <t>Frankfurt</t>
  </si>
  <si>
    <t>FRA</t>
  </si>
  <si>
    <t>Fritzlar</t>
  </si>
  <si>
    <t>Hannover</t>
  </si>
  <si>
    <t>HAJ</t>
  </si>
  <si>
    <t>Hamburg</t>
  </si>
  <si>
    <t>HAM</t>
  </si>
  <si>
    <t>Heidelberg</t>
  </si>
  <si>
    <t>Heringsdorf</t>
  </si>
  <si>
    <t>Helgoland</t>
  </si>
  <si>
    <t>HHN</t>
  </si>
  <si>
    <t>Hof</t>
  </si>
  <si>
    <t>Kiel</t>
  </si>
  <si>
    <t>Kaiserslautern</t>
  </si>
  <si>
    <t>Kitzingen</t>
  </si>
  <si>
    <t>Lübeck</t>
  </si>
  <si>
    <t>Leipzig</t>
  </si>
  <si>
    <t>LEJ</t>
  </si>
  <si>
    <t>Langeoog</t>
  </si>
  <si>
    <t>Mönchengladbach</t>
  </si>
  <si>
    <t>Mannheim</t>
  </si>
  <si>
    <t>München</t>
  </si>
  <si>
    <t>MUC</t>
  </si>
  <si>
    <t>Norden</t>
  </si>
  <si>
    <t>NRN</t>
  </si>
  <si>
    <t>Nürnberg</t>
  </si>
  <si>
    <t>NUE</t>
  </si>
  <si>
    <t>PAD</t>
  </si>
  <si>
    <t>Rechlin</t>
  </si>
  <si>
    <t>Rostock</t>
  </si>
  <si>
    <t>Saarbrücken</t>
  </si>
  <si>
    <t>Sembach</t>
  </si>
  <si>
    <t>Siegen</t>
  </si>
  <si>
    <t>Stuttgart</t>
  </si>
  <si>
    <t>STR</t>
  </si>
  <si>
    <t>Berlin Tegel</t>
  </si>
  <si>
    <t>Wiesbaden</t>
  </si>
  <si>
    <t>Lemwerder</t>
  </si>
  <si>
    <t>Aue</t>
  </si>
  <si>
    <t>Bamberg</t>
  </si>
  <si>
    <t>Gera</t>
  </si>
  <si>
    <t>Gotha</t>
  </si>
  <si>
    <t>Greifswald</t>
  </si>
  <si>
    <t>Halle</t>
  </si>
  <si>
    <t>Aachen</t>
  </si>
  <si>
    <t>Jena</t>
  </si>
  <si>
    <t>Chemnitz</t>
  </si>
  <si>
    <t>Tallinn</t>
  </si>
  <si>
    <t>TLL</t>
  </si>
  <si>
    <t>Estland</t>
  </si>
  <si>
    <t>FAE</t>
  </si>
  <si>
    <t>Finnland</t>
  </si>
  <si>
    <t>Helsinki</t>
  </si>
  <si>
    <t>HEL</t>
  </si>
  <si>
    <t>KTT</t>
  </si>
  <si>
    <t>Oulu</t>
  </si>
  <si>
    <t>OUL</t>
  </si>
  <si>
    <t>Rovaniemi</t>
  </si>
  <si>
    <t>RVN</t>
  </si>
  <si>
    <t>Turku</t>
  </si>
  <si>
    <t>TKU</t>
  </si>
  <si>
    <t>Tampere</t>
  </si>
  <si>
    <t>TMP</t>
  </si>
  <si>
    <t>Vaasa</t>
  </si>
  <si>
    <t>VAA</t>
  </si>
  <si>
    <t>Frankreich</t>
  </si>
  <si>
    <t>Ajaccio</t>
  </si>
  <si>
    <t>AJA</t>
  </si>
  <si>
    <t>Brest</t>
  </si>
  <si>
    <t>BES</t>
  </si>
  <si>
    <t>Bastia</t>
  </si>
  <si>
    <t>BIA</t>
  </si>
  <si>
    <t>Biarritz</t>
  </si>
  <si>
    <t>BIQ</t>
  </si>
  <si>
    <t>Bordeaux</t>
  </si>
  <si>
    <t>BOD</t>
  </si>
  <si>
    <t>BVA</t>
  </si>
  <si>
    <t>CDG</t>
  </si>
  <si>
    <t>Bergerac</t>
  </si>
  <si>
    <t>EGC</t>
  </si>
  <si>
    <t>Figari</t>
  </si>
  <si>
    <t>FSC</t>
  </si>
  <si>
    <t>Lille</t>
  </si>
  <si>
    <t>LIL</t>
  </si>
  <si>
    <t>Lyon</t>
  </si>
  <si>
    <t>LYS</t>
  </si>
  <si>
    <t>Montpellier</t>
  </si>
  <si>
    <t>MPL</t>
  </si>
  <si>
    <t>Marseille</t>
  </si>
  <si>
    <t>MRS</t>
  </si>
  <si>
    <t>Nizza</t>
  </si>
  <si>
    <t>NCE</t>
  </si>
  <si>
    <t>Nantes</t>
  </si>
  <si>
    <t>NTE</t>
  </si>
  <si>
    <t>ORY</t>
  </si>
  <si>
    <t>Rennes</t>
  </si>
  <si>
    <t>RNS</t>
  </si>
  <si>
    <t>SXB</t>
  </si>
  <si>
    <t>TLN</t>
  </si>
  <si>
    <t>Toulouse</t>
  </si>
  <si>
    <t>TLS</t>
  </si>
  <si>
    <t>Georgien</t>
  </si>
  <si>
    <t>KUT</t>
  </si>
  <si>
    <t>TBS</t>
  </si>
  <si>
    <t>Griechenland</t>
  </si>
  <si>
    <t>ATH</t>
  </si>
  <si>
    <t>CFU</t>
  </si>
  <si>
    <t>Chania</t>
  </si>
  <si>
    <t>CHQ</t>
  </si>
  <si>
    <t>EFL</t>
  </si>
  <si>
    <t>Heraklion</t>
  </si>
  <si>
    <t>HER</t>
  </si>
  <si>
    <t>JMK</t>
  </si>
  <si>
    <t>Skiathos</t>
  </si>
  <si>
    <t>JSI</t>
  </si>
  <si>
    <t>JTR</t>
  </si>
  <si>
    <t>Kos</t>
  </si>
  <si>
    <t>KGS</t>
  </si>
  <si>
    <t>MJT</t>
  </si>
  <si>
    <t>PVK</t>
  </si>
  <si>
    <t>Rhodos</t>
  </si>
  <si>
    <t>RHO</t>
  </si>
  <si>
    <t>Thessaloniki</t>
  </si>
  <si>
    <t>SKG</t>
  </si>
  <si>
    <t>Samos</t>
  </si>
  <si>
    <t>SMI</t>
  </si>
  <si>
    <t>Zakynthos</t>
  </si>
  <si>
    <t>ZTH</t>
  </si>
  <si>
    <t>Aberdeen</t>
  </si>
  <si>
    <t>ABZ</t>
  </si>
  <si>
    <t>Birmingham</t>
  </si>
  <si>
    <t>BHX</t>
  </si>
  <si>
    <t>Bristol</t>
  </si>
  <si>
    <t>BRS</t>
  </si>
  <si>
    <t>Cardiff</t>
  </si>
  <si>
    <t>CWL</t>
  </si>
  <si>
    <t>Edinburgh</t>
  </si>
  <si>
    <t>EDI</t>
  </si>
  <si>
    <t>EMA</t>
  </si>
  <si>
    <t>EXT</t>
  </si>
  <si>
    <t>Glasgow</t>
  </si>
  <si>
    <t>GLA</t>
  </si>
  <si>
    <t>Jersey</t>
  </si>
  <si>
    <t>JER</t>
  </si>
  <si>
    <t>LBA</t>
  </si>
  <si>
    <t>LCY</t>
  </si>
  <si>
    <t>LGW</t>
  </si>
  <si>
    <t>LHR</t>
  </si>
  <si>
    <t>LPL</t>
  </si>
  <si>
    <t>LTN</t>
  </si>
  <si>
    <t>Manchester</t>
  </si>
  <si>
    <t>MAN</t>
  </si>
  <si>
    <t>Newcastle</t>
  </si>
  <si>
    <t>NCL</t>
  </si>
  <si>
    <t>PIK</t>
  </si>
  <si>
    <t>SEN</t>
  </si>
  <si>
    <t>Southampton</t>
  </si>
  <si>
    <t>SOU</t>
  </si>
  <si>
    <t>STN</t>
  </si>
  <si>
    <t>Nottingham</t>
  </si>
  <si>
    <t>Irland</t>
  </si>
  <si>
    <t>Dublin</t>
  </si>
  <si>
    <t>DUB</t>
  </si>
  <si>
    <t>Galway</t>
  </si>
  <si>
    <t>KIR</t>
  </si>
  <si>
    <t>NOC</t>
  </si>
  <si>
    <t>Cork</t>
  </si>
  <si>
    <t>ORK</t>
  </si>
  <si>
    <t>SNN</t>
  </si>
  <si>
    <t>Island</t>
  </si>
  <si>
    <t>KEF</t>
  </si>
  <si>
    <t>Alghero</t>
  </si>
  <si>
    <t>AHO</t>
  </si>
  <si>
    <t>Italien</t>
  </si>
  <si>
    <t>Brindisi</t>
  </si>
  <si>
    <t>BDS</t>
  </si>
  <si>
    <t>BGY</t>
  </si>
  <si>
    <t>Bologna</t>
  </si>
  <si>
    <t>BLQ</t>
  </si>
  <si>
    <t>Bari</t>
  </si>
  <si>
    <t>BRI</t>
  </si>
  <si>
    <t>Cagliari</t>
  </si>
  <si>
    <t>CAG</t>
  </si>
  <si>
    <t>CIA</t>
  </si>
  <si>
    <t>Catania</t>
  </si>
  <si>
    <t>CTA</t>
  </si>
  <si>
    <t>FCO</t>
  </si>
  <si>
    <t>Florenz</t>
  </si>
  <si>
    <t>FLR</t>
  </si>
  <si>
    <t>Genua</t>
  </si>
  <si>
    <t>GOA</t>
  </si>
  <si>
    <t>LIN</t>
  </si>
  <si>
    <t>MXP</t>
  </si>
  <si>
    <t>Neapel</t>
  </si>
  <si>
    <t>NAP</t>
  </si>
  <si>
    <t>Olbia</t>
  </si>
  <si>
    <t>OLB</t>
  </si>
  <si>
    <t>Perugia</t>
  </si>
  <si>
    <t>PEG</t>
  </si>
  <si>
    <t>Palermo</t>
  </si>
  <si>
    <t>PMO</t>
  </si>
  <si>
    <t>Pisa</t>
  </si>
  <si>
    <t>PSA</t>
  </si>
  <si>
    <t>Pescara</t>
  </si>
  <si>
    <t>PSR</t>
  </si>
  <si>
    <t>SUF</t>
  </si>
  <si>
    <t>TPS</t>
  </si>
  <si>
    <t>Turin</t>
  </si>
  <si>
    <t>TRN</t>
  </si>
  <si>
    <t>Triest</t>
  </si>
  <si>
    <t>TRS</t>
  </si>
  <si>
    <t>TSF</t>
  </si>
  <si>
    <t>Venedig</t>
  </si>
  <si>
    <t>VCE</t>
  </si>
  <si>
    <t>Verona</t>
  </si>
  <si>
    <t>VRN</t>
  </si>
  <si>
    <t>Ancona</t>
  </si>
  <si>
    <t>AOI</t>
  </si>
  <si>
    <t>Comiso</t>
  </si>
  <si>
    <t>CIY</t>
  </si>
  <si>
    <t>Belgrad</t>
  </si>
  <si>
    <t>BEG</t>
  </si>
  <si>
    <t>TGD</t>
  </si>
  <si>
    <t>TIV</t>
  </si>
  <si>
    <t>Pristina</t>
  </si>
  <si>
    <t>PRN</t>
  </si>
  <si>
    <t>Kosovo</t>
  </si>
  <si>
    <t>Kroatien</t>
  </si>
  <si>
    <t>Dubrovnik</t>
  </si>
  <si>
    <t>DBV</t>
  </si>
  <si>
    <t>Pula</t>
  </si>
  <si>
    <t>PUY</t>
  </si>
  <si>
    <t>RJK</t>
  </si>
  <si>
    <t>Split</t>
  </si>
  <si>
    <t>SPU</t>
  </si>
  <si>
    <t>Zadar</t>
  </si>
  <si>
    <t>ZAD</t>
  </si>
  <si>
    <t>Zagreb</t>
  </si>
  <si>
    <t>ZAG</t>
  </si>
  <si>
    <t>Lettland</t>
  </si>
  <si>
    <t>Riga</t>
  </si>
  <si>
    <t>RIX</t>
  </si>
  <si>
    <t>Kaunas</t>
  </si>
  <si>
    <t>KUN</t>
  </si>
  <si>
    <t>Litauen</t>
  </si>
  <si>
    <t>Vilnius</t>
  </si>
  <si>
    <t>VNO</t>
  </si>
  <si>
    <t>LUX</t>
  </si>
  <si>
    <t>Malta</t>
  </si>
  <si>
    <t>MLA</t>
  </si>
  <si>
    <t>Skopje</t>
  </si>
  <si>
    <t>SKP</t>
  </si>
  <si>
    <t>Montenegro</t>
  </si>
  <si>
    <t>Niederlande</t>
  </si>
  <si>
    <t>Amsterdam</t>
  </si>
  <si>
    <t>AMS</t>
  </si>
  <si>
    <t>Eindhoven</t>
  </si>
  <si>
    <t>EIN</t>
  </si>
  <si>
    <t>Maastricht</t>
  </si>
  <si>
    <t>MST</t>
  </si>
  <si>
    <t>RTM</t>
  </si>
  <si>
    <t>Belfast</t>
  </si>
  <si>
    <t>BFS</t>
  </si>
  <si>
    <t>BHD</t>
  </si>
  <si>
    <t>AES</t>
  </si>
  <si>
    <t>Norwegen</t>
  </si>
  <si>
    <t>Bergen</t>
  </si>
  <si>
    <t>BGO</t>
  </si>
  <si>
    <t>BOO</t>
  </si>
  <si>
    <t>Oslo</t>
  </si>
  <si>
    <t>Haugesund</t>
  </si>
  <si>
    <t>HAU</t>
  </si>
  <si>
    <t>Kristiansand</t>
  </si>
  <si>
    <t>KRS</t>
  </si>
  <si>
    <t>OSL</t>
  </si>
  <si>
    <t>Stavanger</t>
  </si>
  <si>
    <t>SVG</t>
  </si>
  <si>
    <t>TOS</t>
  </si>
  <si>
    <t>Trondheim</t>
  </si>
  <si>
    <t>TRD</t>
  </si>
  <si>
    <t>TRF</t>
  </si>
  <si>
    <t>Graz</t>
  </si>
  <si>
    <t>GRZ</t>
  </si>
  <si>
    <t>Österreich</t>
  </si>
  <si>
    <t>Innsbruck</t>
  </si>
  <si>
    <t>INN</t>
  </si>
  <si>
    <t>Klagenfurt</t>
  </si>
  <si>
    <t>KLU</t>
  </si>
  <si>
    <t>Linz</t>
  </si>
  <si>
    <t>LNZ</t>
  </si>
  <si>
    <t>Salzburg</t>
  </si>
  <si>
    <t>SZG</t>
  </si>
  <si>
    <t>Wien</t>
  </si>
  <si>
    <t>VIE</t>
  </si>
  <si>
    <t>Polen</t>
  </si>
  <si>
    <t>GDN</t>
  </si>
  <si>
    <t>Krakau</t>
  </si>
  <si>
    <t>KRK</t>
  </si>
  <si>
    <t>Katowice</t>
  </si>
  <si>
    <t>KTW</t>
  </si>
  <si>
    <t>POZ</t>
  </si>
  <si>
    <t>SZZ</t>
  </si>
  <si>
    <t>Warschau</t>
  </si>
  <si>
    <t>WAW</t>
  </si>
  <si>
    <t>WRO</t>
  </si>
  <si>
    <t>Portugal</t>
  </si>
  <si>
    <t>COV</t>
  </si>
  <si>
    <t>Faro</t>
  </si>
  <si>
    <t>FAO</t>
  </si>
  <si>
    <t>FNC</t>
  </si>
  <si>
    <t>Lissabon</t>
  </si>
  <si>
    <t>LIS</t>
  </si>
  <si>
    <t>OPO</t>
  </si>
  <si>
    <t>PDL</t>
  </si>
  <si>
    <t>Rumänien</t>
  </si>
  <si>
    <t>Bukarest</t>
  </si>
  <si>
    <t>CLJ</t>
  </si>
  <si>
    <t>IAS</t>
  </si>
  <si>
    <t>OTP</t>
  </si>
  <si>
    <t>Sibiu</t>
  </si>
  <si>
    <t>SBZ</t>
  </si>
  <si>
    <t>Timisoara</t>
  </si>
  <si>
    <t>TSR</t>
  </si>
  <si>
    <t>Russland</t>
  </si>
  <si>
    <t>AER</t>
  </si>
  <si>
    <t>DME</t>
  </si>
  <si>
    <t>EVN</t>
  </si>
  <si>
    <t>Krasnodar</t>
  </si>
  <si>
    <t>KRR</t>
  </si>
  <si>
    <t>LED</t>
  </si>
  <si>
    <t>LWO</t>
  </si>
  <si>
    <t>Minsk</t>
  </si>
  <si>
    <t>MSQ</t>
  </si>
  <si>
    <t>Odessa</t>
  </si>
  <si>
    <t>ODS</t>
  </si>
  <si>
    <t>Moskau</t>
  </si>
  <si>
    <t>SVO</t>
  </si>
  <si>
    <t>VKO</t>
  </si>
  <si>
    <t>Schweden</t>
  </si>
  <si>
    <t>ARN</t>
  </si>
  <si>
    <t>BMA</t>
  </si>
  <si>
    <t>GOT</t>
  </si>
  <si>
    <t>MMX</t>
  </si>
  <si>
    <t>NYO</t>
  </si>
  <si>
    <t>Falkenberg</t>
  </si>
  <si>
    <t>Schweiz</t>
  </si>
  <si>
    <t>BSL</t>
  </si>
  <si>
    <t>Genf</t>
  </si>
  <si>
    <t>GVA</t>
  </si>
  <si>
    <t>Zürich</t>
  </si>
  <si>
    <t>ZRH</t>
  </si>
  <si>
    <t>Serbien</t>
  </si>
  <si>
    <t>INI</t>
  </si>
  <si>
    <t>Bratislava</t>
  </si>
  <si>
    <t>BTS</t>
  </si>
  <si>
    <t>Slowakei</t>
  </si>
  <si>
    <t>KSC</t>
  </si>
  <si>
    <t>Ljubljana</t>
  </si>
  <si>
    <t>LJU</t>
  </si>
  <si>
    <t>Slowenien</t>
  </si>
  <si>
    <t>SPC</t>
  </si>
  <si>
    <t>Spanien</t>
  </si>
  <si>
    <t>AGP</t>
  </si>
  <si>
    <t>Alicante</t>
  </si>
  <si>
    <t>ALC</t>
  </si>
  <si>
    <t>Barcelona</t>
  </si>
  <si>
    <t>BCN</t>
  </si>
  <si>
    <t>Bilbao</t>
  </si>
  <si>
    <t>BIO</t>
  </si>
  <si>
    <t>GRO</t>
  </si>
  <si>
    <t>GRX</t>
  </si>
  <si>
    <t>Ibiza</t>
  </si>
  <si>
    <t>IBZ</t>
  </si>
  <si>
    <t>LEI</t>
  </si>
  <si>
    <t>Madrid</t>
  </si>
  <si>
    <t>MAD</t>
  </si>
  <si>
    <t>MAH</t>
  </si>
  <si>
    <t>OVD</t>
  </si>
  <si>
    <t>Palma de Mallorca</t>
  </si>
  <si>
    <t>PMI</t>
  </si>
  <si>
    <t>REU</t>
  </si>
  <si>
    <t>Santiago de Compostela</t>
  </si>
  <si>
    <t>SCQ</t>
  </si>
  <si>
    <t>Santander</t>
  </si>
  <si>
    <t>SDR</t>
  </si>
  <si>
    <t>Sevilla</t>
  </si>
  <si>
    <t>SVQ</t>
  </si>
  <si>
    <t>Valencia</t>
  </si>
  <si>
    <t>VLC</t>
  </si>
  <si>
    <t>XRY</t>
  </si>
  <si>
    <t>ZAZ</t>
  </si>
  <si>
    <t>BRQ</t>
  </si>
  <si>
    <t>Prag</t>
  </si>
  <si>
    <t>PRG</t>
  </si>
  <si>
    <t>Türkei</t>
  </si>
  <si>
    <t>ADB</t>
  </si>
  <si>
    <t>Ankara</t>
  </si>
  <si>
    <t>Antalya</t>
  </si>
  <si>
    <t>AYT</t>
  </si>
  <si>
    <t>BJV</t>
  </si>
  <si>
    <t>Dalaman</t>
  </si>
  <si>
    <t>DLM</t>
  </si>
  <si>
    <t>ESB</t>
  </si>
  <si>
    <t>Istanbul</t>
  </si>
  <si>
    <t>SAW</t>
  </si>
  <si>
    <t>Trabzon</t>
  </si>
  <si>
    <t>TZX</t>
  </si>
  <si>
    <t>IEV</t>
  </si>
  <si>
    <t>Ukraine</t>
  </si>
  <si>
    <t>KBP</t>
  </si>
  <si>
    <t>HRK</t>
  </si>
  <si>
    <t>Budapest</t>
  </si>
  <si>
    <t>BUD</t>
  </si>
  <si>
    <t>Ungarn</t>
  </si>
  <si>
    <t>DEB</t>
  </si>
  <si>
    <t>Weißrussland</t>
  </si>
  <si>
    <t>Zypern</t>
  </si>
  <si>
    <t>LCA</t>
  </si>
  <si>
    <t>IST</t>
  </si>
  <si>
    <t>Paphos</t>
  </si>
  <si>
    <t>PFO</t>
  </si>
  <si>
    <t>Stadt</t>
  </si>
  <si>
    <t>Flughafen</t>
  </si>
  <si>
    <t>IATA</t>
  </si>
  <si>
    <t>Land</t>
  </si>
  <si>
    <t>Antwerpen</t>
  </si>
  <si>
    <t>Charleroi</t>
  </si>
  <si>
    <t>Beförderungsmittel</t>
  </si>
  <si>
    <t>Flugzeug</t>
  </si>
  <si>
    <t>Eintrag Nr.</t>
  </si>
  <si>
    <t>Ortsname Start</t>
  </si>
  <si>
    <t>Ortsname Ziel</t>
  </si>
  <si>
    <t>PKW</t>
  </si>
  <si>
    <t>Bahn</t>
  </si>
  <si>
    <t>Warnhinweis</t>
  </si>
  <si>
    <t>PLZ</t>
  </si>
  <si>
    <t>Ort</t>
  </si>
  <si>
    <t>Lat_dez</t>
  </si>
  <si>
    <t>Lon_dez</t>
  </si>
  <si>
    <t>Lat_bog</t>
  </si>
  <si>
    <t>Lon_bog</t>
  </si>
  <si>
    <t>PLZ_PLZ</t>
  </si>
  <si>
    <t>PLZ_Ort</t>
  </si>
  <si>
    <t>Ort_PLZ</t>
  </si>
  <si>
    <t>Ort_Ort</t>
  </si>
  <si>
    <t>Bundesland</t>
  </si>
  <si>
    <t>Landkreis</t>
  </si>
  <si>
    <t>Bedburg-Hau</t>
  </si>
  <si>
    <t>Nordrhein-Westfalen</t>
  </si>
  <si>
    <t>Kreis Kleve</t>
  </si>
  <si>
    <t>Alsdorf</t>
  </si>
  <si>
    <t>Kreis Städteregion Aachen</t>
  </si>
  <si>
    <t>Roetgen</t>
  </si>
  <si>
    <t>Monschau</t>
  </si>
  <si>
    <t>Simmerath</t>
  </si>
  <si>
    <t>Niederzier</t>
  </si>
  <si>
    <t>Kreis Düren</t>
  </si>
  <si>
    <t>Welschbillig, Igel, Aach</t>
  </si>
  <si>
    <t>Rheinland-Pfalz</t>
  </si>
  <si>
    <t>Landkreis Eifelkreis Bitburg-Prüm</t>
  </si>
  <si>
    <t>Neukirchen-Vluyn</t>
  </si>
  <si>
    <t>Kreis Wesel</t>
  </si>
  <si>
    <t>Dudeldorf</t>
  </si>
  <si>
    <t>Pluwig</t>
  </si>
  <si>
    <t>Landkreis Trier-Saarburg</t>
  </si>
  <si>
    <t>Duisburg</t>
  </si>
  <si>
    <t>Kreisfreie Stadt Duisburg</t>
  </si>
  <si>
    <t>Pulheim</t>
  </si>
  <si>
    <t>Kreis Rhein-Erft-Kreis</t>
  </si>
  <si>
    <t>Kreisfreie Stadt Düsseldorf</t>
  </si>
  <si>
    <t>Mehren u.a.</t>
  </si>
  <si>
    <t>Landkreis Vulkaneifel</t>
  </si>
  <si>
    <t>Gusenburg</t>
  </si>
  <si>
    <t>Mülheim an der Ruhr</t>
  </si>
  <si>
    <t>Kreisfreie Stadt Mülheim an der Ruhr</t>
  </si>
  <si>
    <t>Köln</t>
  </si>
  <si>
    <t>Kreisfreie Stadt Köln</t>
  </si>
  <si>
    <t>Tholey</t>
  </si>
  <si>
    <t>Saarland</t>
  </si>
  <si>
    <t>Landkreis St. Wendel</t>
  </si>
  <si>
    <t>Landkreis Regionalverband Saarbrücken</t>
  </si>
  <si>
    <t>Gevenich</t>
  </si>
  <si>
    <t>Landkreis Cochem-Zell</t>
  </si>
  <si>
    <t>Bonn</t>
  </si>
  <si>
    <t>Kreisfreie Stadt Bonn</t>
  </si>
  <si>
    <t>Brücken, Oberbrombach u.a.</t>
  </si>
  <si>
    <t>Landkreis Birkenfeld</t>
  </si>
  <si>
    <t>Rosendahl</t>
  </si>
  <si>
    <t>Kreis Coesfeld</t>
  </si>
  <si>
    <t>Titisee-Neustadt</t>
  </si>
  <si>
    <t>Baden-Württemberg</t>
  </si>
  <si>
    <t>Landkreis Breisgau-Hochschwarzwald</t>
  </si>
  <si>
    <t>Driedorf</t>
  </si>
  <si>
    <t>Hessen</t>
  </si>
  <si>
    <t>Landkreis Lahn-Dill-Kreis</t>
  </si>
  <si>
    <t>Rastatt</t>
  </si>
  <si>
    <t>Landkreis Rastatt</t>
  </si>
  <si>
    <t>Bissendorf</t>
  </si>
  <si>
    <t>Niedersachsen</t>
  </si>
  <si>
    <t>Landkreis Osnabrück</t>
  </si>
  <si>
    <t>Oldenburg</t>
  </si>
  <si>
    <t>Kreisfreie Stadt Oldenburg (Oldb)</t>
  </si>
  <si>
    <t>Baden-Baden</t>
  </si>
  <si>
    <t>Stadtkreis Baden-Baden</t>
  </si>
  <si>
    <t>Küssaberg</t>
  </si>
  <si>
    <t>Landkreis Waldshut</t>
  </si>
  <si>
    <t>Mainz-Kastel</t>
  </si>
  <si>
    <t>Kreisfreie Stadt Wiesbaden</t>
  </si>
  <si>
    <t>Rheinzabern</t>
  </si>
  <si>
    <t>Landkreis Germersheim</t>
  </si>
  <si>
    <t>Dillenburg</t>
  </si>
  <si>
    <t>Karlsruhe</t>
  </si>
  <si>
    <t>Stadtkreis Karlsruhe</t>
  </si>
  <si>
    <t>Alsheim</t>
  </si>
  <si>
    <t>Landkreis Alzey-Worms</t>
  </si>
  <si>
    <t>Stadland</t>
  </si>
  <si>
    <t>Landkreis Wesermarsch</t>
  </si>
  <si>
    <t>Schwegenheim</t>
  </si>
  <si>
    <t>Lippstadt</t>
  </si>
  <si>
    <t>Kreis Soest</t>
  </si>
  <si>
    <t>Dötlingen</t>
  </si>
  <si>
    <t>Landkreis Oldenburg</t>
  </si>
  <si>
    <t>Rüthen</t>
  </si>
  <si>
    <t>Limburgerhof</t>
  </si>
  <si>
    <t>Landkreis Rhein-Pfalz-Kreis</t>
  </si>
  <si>
    <t>Steimel</t>
  </si>
  <si>
    <t>Landkreis Altenkirchen (Westerwald)</t>
  </si>
  <si>
    <t>Dürrholz</t>
  </si>
  <si>
    <t>Landkreis Neuwied</t>
  </si>
  <si>
    <t>Kindsbach</t>
  </si>
  <si>
    <t>Landkreis Kaiserslautern</t>
  </si>
  <si>
    <t>Waldböckelheim</t>
  </si>
  <si>
    <t>Landkreis Bad Kreuznach</t>
  </si>
  <si>
    <t>Eitelborn</t>
  </si>
  <si>
    <t>Landkreis Westerwaldkreis</t>
  </si>
  <si>
    <t>Hirschhorn</t>
  </si>
  <si>
    <t>Bornich, Patersberg</t>
  </si>
  <si>
    <t>Landkreis Rhein-Lahn-Kreis</t>
  </si>
  <si>
    <t>Nußbach</t>
  </si>
  <si>
    <t>Landkreis Donnersbergkreis</t>
  </si>
  <si>
    <t>Malsburg-Marzell</t>
  </si>
  <si>
    <t>Landkreis Lörrach</t>
  </si>
  <si>
    <t>Kaub</t>
  </si>
  <si>
    <t>Otterberg</t>
  </si>
  <si>
    <t>Mettingen</t>
  </si>
  <si>
    <t>Kreis Steinfurt</t>
  </si>
  <si>
    <t>Bad Ems Umland</t>
  </si>
  <si>
    <t>Lorch</t>
  </si>
  <si>
    <t>Hachenburg</t>
  </si>
  <si>
    <t>Emmerzhausen, Niederdreisbach, Steinebach</t>
  </si>
  <si>
    <t>Lienen</t>
  </si>
  <si>
    <t>Steinbach, Weitersweiler, Bennhausen, Mörsfeld, Würzweiler, Ruppertsecken u.a.</t>
  </si>
  <si>
    <t>Waldleiningen, Fischbach</t>
  </si>
  <si>
    <t>Münchweiler an der Alsenz</t>
  </si>
  <si>
    <t>Ense</t>
  </si>
  <si>
    <t>Diez, Hambach, Aull</t>
  </si>
  <si>
    <t>Birlenbach</t>
  </si>
  <si>
    <t>Frankenstein, Neidenfels, Frankeneck</t>
  </si>
  <si>
    <t>Wallertheim</t>
  </si>
  <si>
    <t>Möhnesee</t>
  </si>
  <si>
    <t>Arnsberg</t>
  </si>
  <si>
    <t>Kreis Hochsauerlandkreis</t>
  </si>
  <si>
    <t>Wilnsdorf</t>
  </si>
  <si>
    <t>Kreis Siegen-Wittgenstein</t>
  </si>
  <si>
    <t>Albisheim (Pfrimm)</t>
  </si>
  <si>
    <t>Nordrach</t>
  </si>
  <si>
    <t>Landkreis Ortenaukreis</t>
  </si>
  <si>
    <t>Wachenheim an der Weinstraße</t>
  </si>
  <si>
    <t>Landkreis Bad Dürkheim</t>
  </si>
  <si>
    <t>Surwold</t>
  </si>
  <si>
    <t>Landkreis Emsland</t>
  </si>
  <si>
    <t>Landkreis Wittmund</t>
  </si>
  <si>
    <t>Bottenbach</t>
  </si>
  <si>
    <t>Landkreis Südwestpfalz</t>
  </si>
  <si>
    <t>Waldesch, Hünenfeld</t>
  </si>
  <si>
    <t>Landkreis Mayen-Koblenz</t>
  </si>
  <si>
    <t>Lüdenscheid</t>
  </si>
  <si>
    <t>Kreis Märkischer Kreis</t>
  </si>
  <si>
    <t>Münster</t>
  </si>
  <si>
    <t>Kreisfreie Stadt Münster</t>
  </si>
  <si>
    <t>Mendig</t>
  </si>
  <si>
    <t>Berglangenbach, Ruschberg u.a.</t>
  </si>
  <si>
    <t>Dickenschied u.a.</t>
  </si>
  <si>
    <t>Polch</t>
  </si>
  <si>
    <t>Osterrönfeld</t>
  </si>
  <si>
    <t>Schleswig-Holstein</t>
  </si>
  <si>
    <t>Kreis Rendsburg-Eckernförde</t>
  </si>
  <si>
    <t>Eislingen/Fils</t>
  </si>
  <si>
    <t>Landkreis Göppingen</t>
  </si>
  <si>
    <t>Ottenbach</t>
  </si>
  <si>
    <t>Schenklengsfeld</t>
  </si>
  <si>
    <t>Landkreis Hersfeld-Rotenburg</t>
  </si>
  <si>
    <t>Laupheim</t>
  </si>
  <si>
    <t>Landkreis Biberach</t>
  </si>
  <si>
    <t>Bovenden</t>
  </si>
  <si>
    <t>Landkreis Göttingen</t>
  </si>
  <si>
    <t>Landkreis Region Hannover</t>
  </si>
  <si>
    <t>Wietzendorf</t>
  </si>
  <si>
    <t>Landkreis Heidekreis</t>
  </si>
  <si>
    <t>Argenbühl</t>
  </si>
  <si>
    <t>Landkreis Ravensburg</t>
  </si>
  <si>
    <t>Hildesheim</t>
  </si>
  <si>
    <t>Landkreis Hildesheim</t>
  </si>
  <si>
    <t>Arnis, Marienhof</t>
  </si>
  <si>
    <t>Kreis Schleswig-Flensburg</t>
  </si>
  <si>
    <t>Bartholomä</t>
  </si>
  <si>
    <t>Landkreis Ostalbkreis</t>
  </si>
  <si>
    <t>Göttingen</t>
  </si>
  <si>
    <t>Sandberg</t>
  </si>
  <si>
    <t>Bayern</t>
  </si>
  <si>
    <t>Landkreis Rhön-Grabfeld</t>
  </si>
  <si>
    <t>Kreisfreie Stadt Hamburg</t>
  </si>
  <si>
    <t>Aalen</t>
  </si>
  <si>
    <t>Nordheim v.d. Rhön</t>
  </si>
  <si>
    <t>Wahlstedt</t>
  </si>
  <si>
    <t>Kreis Segeberg</t>
  </si>
  <si>
    <t>Kreisfreie Stadt Kiel</t>
  </si>
  <si>
    <t>Waigolshausen</t>
  </si>
  <si>
    <t>Landkreis Schweinfurt</t>
  </si>
  <si>
    <t>Heidenheim an der Brenz</t>
  </si>
  <si>
    <t>Landkreis Heidenheim</t>
  </si>
  <si>
    <t>Marksuhl, Krauthausen u.a.</t>
  </si>
  <si>
    <t>Thüringen</t>
  </si>
  <si>
    <t>Landkreis Wartburgkreis</t>
  </si>
  <si>
    <t>Niederstotzingen</t>
  </si>
  <si>
    <t>Hattorf</t>
  </si>
  <si>
    <t>Trunkelsberg</t>
  </si>
  <si>
    <t>Landkreis Unterallgäu</t>
  </si>
  <si>
    <t>Holzgünz</t>
  </si>
  <si>
    <t>Sontheim an der Brenz</t>
  </si>
  <si>
    <t>Syrgenstein</t>
  </si>
  <si>
    <t>Landkreis Dillingen a.d. Donau</t>
  </si>
  <si>
    <t>Schmalensee</t>
  </si>
  <si>
    <t>Walldorf</t>
  </si>
  <si>
    <t>Landkreis Schmalkalden-Meiningen</t>
  </si>
  <si>
    <t>Goslar</t>
  </si>
  <si>
    <t>Landkreis Goslar</t>
  </si>
  <si>
    <t>Kammeltal</t>
  </si>
  <si>
    <t>Landkreis Günzburg</t>
  </si>
  <si>
    <t>Selent</t>
  </si>
  <si>
    <t>Kreis Plön</t>
  </si>
  <si>
    <t>Amerdingen</t>
  </si>
  <si>
    <t>Landkreis Donau-Ries</t>
  </si>
  <si>
    <t>Geiselwind</t>
  </si>
  <si>
    <t>Landkreis Kitzingen</t>
  </si>
  <si>
    <t>Röfingen</t>
  </si>
  <si>
    <t>Trittau</t>
  </si>
  <si>
    <t>Kreis Stormarn</t>
  </si>
  <si>
    <t>Apfeltrach</t>
  </si>
  <si>
    <t>Dietersheim</t>
  </si>
  <si>
    <t>Landkreis Neustadt a.d. Aisch-Bad Windsheim</t>
  </si>
  <si>
    <t>Braunschweig</t>
  </si>
  <si>
    <t>Kreisfreie Stadt Braunschweig</t>
  </si>
  <si>
    <t>Ludwigshafen am Rhein</t>
  </si>
  <si>
    <t>Kreisfreie Stadt Ludwigshafen am Rhein</t>
  </si>
  <si>
    <t>Preußisch Oldendorf</t>
  </si>
  <si>
    <t>Kreis Minden-Lübbecke</t>
  </si>
  <si>
    <t>Salzkotten</t>
  </si>
  <si>
    <t>Kreis Paderborn</t>
  </si>
  <si>
    <t>Wetzlar</t>
  </si>
  <si>
    <t>Einhausen</t>
  </si>
  <si>
    <t>Landkreis Bergstraße</t>
  </si>
  <si>
    <t>Bösingen</t>
  </si>
  <si>
    <t>Landkreis Rottweil</t>
  </si>
  <si>
    <t>Remchingen</t>
  </si>
  <si>
    <t>Landkreis Enzkreis</t>
  </si>
  <si>
    <t>Walzbachtal</t>
  </si>
  <si>
    <t>Landkreis Karlsruhe</t>
  </si>
  <si>
    <t>Hövelhof</t>
  </si>
  <si>
    <t>Weinheim</t>
  </si>
  <si>
    <t>Landkreis Rhein-Neckar-Kreis</t>
  </si>
  <si>
    <t>Kreisfreie Stadt Bremen</t>
  </si>
  <si>
    <t>Beverstedt</t>
  </si>
  <si>
    <t>Landkreis Cuxhaven</t>
  </si>
  <si>
    <t>Frankfurt am Main</t>
  </si>
  <si>
    <t>Kreisfreie Stadt Frankfurt am Main</t>
  </si>
  <si>
    <t>Bad Vilbel</t>
  </si>
  <si>
    <t>Landkreis Wetteraukreis</t>
  </si>
  <si>
    <t>Bad Lippspringe</t>
  </si>
  <si>
    <t>Wöllstadt</t>
  </si>
  <si>
    <t>Bahrenborstel, Barenburg, Kirchdorf</t>
  </si>
  <si>
    <t>Landkreis Diepholz</t>
  </si>
  <si>
    <t>Heusenstamm</t>
  </si>
  <si>
    <t>Landkreis Offenbach</t>
  </si>
  <si>
    <t>Minden</t>
  </si>
  <si>
    <t>Bad Oeynhausen</t>
  </si>
  <si>
    <t>Brensbach</t>
  </si>
  <si>
    <t>Landkreis Odenwaldkreis</t>
  </si>
  <si>
    <t>Otzberg</t>
  </si>
  <si>
    <t>Landkreis Darmstadt-Dieburg</t>
  </si>
  <si>
    <t>Steyerberg</t>
  </si>
  <si>
    <t>Landkreis Nienburg (Weser)</t>
  </si>
  <si>
    <t>Sindelfingen</t>
  </si>
  <si>
    <t>Landkreis Böblingen</t>
  </si>
  <si>
    <t>Lunden</t>
  </si>
  <si>
    <t>Kreis Dithmarschen</t>
  </si>
  <si>
    <t>Magstadt</t>
  </si>
  <si>
    <t>Neuhaus (Oste)</t>
  </si>
  <si>
    <t>Tarmstedt, Breddorf u.a.</t>
  </si>
  <si>
    <t>Landkreis Rotenburg (Wümme)</t>
  </si>
  <si>
    <t>Oberriexingen</t>
  </si>
  <si>
    <t>Landkreis Ludwigsburg</t>
  </si>
  <si>
    <t>Massenbachhausen</t>
  </si>
  <si>
    <t>Landkreis Heilbronn</t>
  </si>
  <si>
    <t>Neustadt</t>
  </si>
  <si>
    <t>Landkreis Marburg-Biedenkopf</t>
  </si>
  <si>
    <t>Schotten</t>
  </si>
  <si>
    <t>Landkreis Vogelsbergkreis</t>
  </si>
  <si>
    <t>Mildstedt</t>
  </si>
  <si>
    <t>Kreis Nordfriesland</t>
  </si>
  <si>
    <t>Wiedensahl</t>
  </si>
  <si>
    <t>Landkreis Schaumburg</t>
  </si>
  <si>
    <t>Nordhastedt</t>
  </si>
  <si>
    <t>Kornwestheim</t>
  </si>
  <si>
    <t>Hösbach</t>
  </si>
  <si>
    <t>Landkreis Aschaffenburg</t>
  </si>
  <si>
    <t>Ludwigsburg</t>
  </si>
  <si>
    <t>Walldürn</t>
  </si>
  <si>
    <t>Landkreis Neckar-Odenwald-Kreis</t>
  </si>
  <si>
    <t>Waldaschaff, Waldaschaffer Forst</t>
  </si>
  <si>
    <t>Waiblingen</t>
  </si>
  <si>
    <t>Landkreis Rems-Murr-Kreis</t>
  </si>
  <si>
    <t>Pohle, Lauenau, Messenkamp, Hülsede etc</t>
  </si>
  <si>
    <t>Hardheim</t>
  </si>
  <si>
    <t>Kirchheim unter Teck</t>
  </si>
  <si>
    <t>Landkreis Esslingen</t>
  </si>
  <si>
    <t>Markt Erlbach</t>
  </si>
  <si>
    <t>Rügland</t>
  </si>
  <si>
    <t>Landkreis Ansbach</t>
  </si>
  <si>
    <t>Cremlingen</t>
  </si>
  <si>
    <t>Landkreis Wolfenbüttel</t>
  </si>
  <si>
    <t>Remlingen</t>
  </si>
  <si>
    <t>Lehre</t>
  </si>
  <si>
    <t>Landkreis Helmstedt</t>
  </si>
  <si>
    <t>Bad Bodenteich</t>
  </si>
  <si>
    <t>Landkreis Uelzen</t>
  </si>
  <si>
    <t>Ornbau</t>
  </si>
  <si>
    <t>Lichtenau</t>
  </si>
  <si>
    <t>Huisheim</t>
  </si>
  <si>
    <t>Stettfeld</t>
  </si>
  <si>
    <t>Landkreis Haßberge</t>
  </si>
  <si>
    <t>Biberbach</t>
  </si>
  <si>
    <t>Landkreis Augsburg</t>
  </si>
  <si>
    <t>Großfahner, Dachwig u.a.</t>
  </si>
  <si>
    <t>Landkreis Gotha</t>
  </si>
  <si>
    <t>Fuchstal</t>
  </si>
  <si>
    <t>Landkreis Landsberg am Lech</t>
  </si>
  <si>
    <t>Untermerzbach</t>
  </si>
  <si>
    <t>Oberottmarshausen</t>
  </si>
  <si>
    <t>Kreisfreie Stadt Augsburg</t>
  </si>
  <si>
    <t>Heroldsbach</t>
  </si>
  <si>
    <t>Landkreis Forchheim</t>
  </si>
  <si>
    <t>Ballenstedt, Harzgerode</t>
  </si>
  <si>
    <t>Sachsen-Anhalt</t>
  </si>
  <si>
    <t>Landkreis Harz</t>
  </si>
  <si>
    <t>Kreisfreie Stadt Nürnberg</t>
  </si>
  <si>
    <t>Dannewerk</t>
  </si>
  <si>
    <t>Reichenbach an der Fils</t>
  </si>
  <si>
    <t>Bad Salzschlirf</t>
  </si>
  <si>
    <t>Landkreis Fulda</t>
  </si>
  <si>
    <t>Körle</t>
  </si>
  <si>
    <t>Landkreis Schwalm-Eder-Kreis</t>
  </si>
  <si>
    <t>Todenbüttel</t>
  </si>
  <si>
    <t>Aichelberg</t>
  </si>
  <si>
    <t>Halvesbostel</t>
  </si>
  <si>
    <t>Landkreis Harburg</t>
  </si>
  <si>
    <t>Bad Boll</t>
  </si>
  <si>
    <t>Spangenberg</t>
  </si>
  <si>
    <t>Gruibingen</t>
  </si>
  <si>
    <t>Steinfeld</t>
  </si>
  <si>
    <t>Landkreis Main-Spessart</t>
  </si>
  <si>
    <t>Elmshorn</t>
  </si>
  <si>
    <t>Kreis Pinneberg</t>
  </si>
  <si>
    <t>Assamstadt</t>
  </si>
  <si>
    <t>Landkreis Main-Tauber-Kreis</t>
  </si>
  <si>
    <t>Berg b.Neumarkt i.d.OPf.</t>
  </si>
  <si>
    <t>Landkreis Neumarkt i.d. OPf.</t>
  </si>
  <si>
    <t>Schwerin</t>
  </si>
  <si>
    <t>Mecklenburg-Vorpommern</t>
  </si>
  <si>
    <t>Kreisfreie Stadt Schwerin</t>
  </si>
  <si>
    <t>Glashütten</t>
  </si>
  <si>
    <t>Landkreis Bayreuth</t>
  </si>
  <si>
    <t>Manching</t>
  </si>
  <si>
    <t>Landkreis Pfaffenhofen a.d. Ilm</t>
  </si>
  <si>
    <t>Oberschleißheim</t>
  </si>
  <si>
    <t>Landkreis Dachau</t>
  </si>
  <si>
    <t>Kreisfreie Stadt München</t>
  </si>
  <si>
    <t>Paunzhausen</t>
  </si>
  <si>
    <t>Allershausen</t>
  </si>
  <si>
    <t>Landkreis Freising</t>
  </si>
  <si>
    <t>Eching</t>
  </si>
  <si>
    <t>Magdeburg</t>
  </si>
  <si>
    <t>Kreisfreie Stadt Magdeburg</t>
  </si>
  <si>
    <t>Karsdorf</t>
  </si>
  <si>
    <t>Landkreis Burgenlandkreis</t>
  </si>
  <si>
    <t>Helmbrechts</t>
  </si>
  <si>
    <t>Landkreis Hof</t>
  </si>
  <si>
    <t>Neubiberg</t>
  </si>
  <si>
    <t>Landkreis München</t>
  </si>
  <si>
    <t>Kirchdorf a.d. Amper</t>
  </si>
  <si>
    <t>Sulzbach-Rosenberg</t>
  </si>
  <si>
    <t>Landkreis Amberg-Sulzbach</t>
  </si>
  <si>
    <t>Gmund a. Tegernsee</t>
  </si>
  <si>
    <t>Landkreis Miesbach</t>
  </si>
  <si>
    <t>Salzatal</t>
  </si>
  <si>
    <t>Landkreis Saalekreis</t>
  </si>
  <si>
    <t>Fichtelberg</t>
  </si>
  <si>
    <t>Attenhofen</t>
  </si>
  <si>
    <t>Landkreis Kelheim</t>
  </si>
  <si>
    <t>Irschenberg</t>
  </si>
  <si>
    <t>Moosburg a.d. Isar</t>
  </si>
  <si>
    <t>Rieden</t>
  </si>
  <si>
    <t>Kirschkau, Pausa-Mühltroff</t>
  </si>
  <si>
    <t>Sachsen</t>
  </si>
  <si>
    <t>Landkreis Vogtlandkreis</t>
  </si>
  <si>
    <t>Tangermünde</t>
  </si>
  <si>
    <t>Landkreis Stendal</t>
  </si>
  <si>
    <t>Sinzing</t>
  </si>
  <si>
    <t>Landkreis Regensburg</t>
  </si>
  <si>
    <t>Schkopau</t>
  </si>
  <si>
    <t>Bad Feilnbach</t>
  </si>
  <si>
    <t>Landkreis Rosenheim</t>
  </si>
  <si>
    <t>Forstern</t>
  </si>
  <si>
    <t>Landkreis Erding</t>
  </si>
  <si>
    <t>Hohenthann</t>
  </si>
  <si>
    <t>Landkreis Landshut</t>
  </si>
  <si>
    <t>Maitenbeth</t>
  </si>
  <si>
    <t>Landkreis Mühldorf a. Inn</t>
  </si>
  <si>
    <t>Gumtow, Kyritz u.a.</t>
  </si>
  <si>
    <t>Brandenburg</t>
  </si>
  <si>
    <t>Landkreis Prignitz</t>
  </si>
  <si>
    <t>Haag i. OB</t>
  </si>
  <si>
    <t>Milower Land, Schollene, Nennhausen u.a.</t>
  </si>
  <si>
    <t>Nußdorf a. Inn</t>
  </si>
  <si>
    <t>Zeitlarn</t>
  </si>
  <si>
    <t>Dessau-Roßlau</t>
  </si>
  <si>
    <t>Kreisfreie Stadt Dessau-Roßlau</t>
  </si>
  <si>
    <t>Rhinow</t>
  </si>
  <si>
    <t>Landkreis Havelland</t>
  </si>
  <si>
    <t>Gräfenhainichen</t>
  </si>
  <si>
    <t>Landkreis Wittenberg</t>
  </si>
  <si>
    <t>Gößnitz</t>
  </si>
  <si>
    <t>Landkreis Altenburger Land</t>
  </si>
  <si>
    <t>Kreisfreie Stadt Leipzig</t>
  </si>
  <si>
    <t>Lichtentanne</t>
  </si>
  <si>
    <t>Landkreis Zwickau</t>
  </si>
  <si>
    <t>Crinitzberg</t>
  </si>
  <si>
    <t>Lehnin</t>
  </si>
  <si>
    <t>Landkreis Potsdam-Mittelmark</t>
  </si>
  <si>
    <t>Weiding</t>
  </si>
  <si>
    <t>Landkreis Schwandorf</t>
  </si>
  <si>
    <t>Feichten a.d. Alz</t>
  </si>
  <si>
    <t>Landkreis Altötting</t>
  </si>
  <si>
    <t>Lauter-Bernsbach</t>
  </si>
  <si>
    <t>Landkreis Erzgebirgskreis</t>
  </si>
  <si>
    <t>Kreisfreie Stadt Chemnitz</t>
  </si>
  <si>
    <t>Fridolfing</t>
  </si>
  <si>
    <t>Landkreis Traunstein</t>
  </si>
  <si>
    <t>Blaibach</t>
  </si>
  <si>
    <t>Landkreis Cham</t>
  </si>
  <si>
    <t>Plattling</t>
  </si>
  <si>
    <t>Landkreis Deggendorf</t>
  </si>
  <si>
    <t>Oberwiesenthal</t>
  </si>
  <si>
    <t>Osterhofen</t>
  </si>
  <si>
    <t>Demmin</t>
  </si>
  <si>
    <t>Landkreis Mecklenburgische Seenplatte</t>
  </si>
  <si>
    <t>Rakow</t>
  </si>
  <si>
    <t>Landkreis Vorpommern-Rügen</t>
  </si>
  <si>
    <t>Aldersbach</t>
  </si>
  <si>
    <t>Landkreis Passau</t>
  </si>
  <si>
    <t>Potsdam</t>
  </si>
  <si>
    <t>Kreisfreie Stadt Potsdam</t>
  </si>
  <si>
    <t>Lalling</t>
  </si>
  <si>
    <t>Bayerbach</t>
  </si>
  <si>
    <t>Landkreis Rottal-Inn</t>
  </si>
  <si>
    <t>Pockau-Lengefeld (Lengefeld)</t>
  </si>
  <si>
    <t>Garz/ Rügen</t>
  </si>
  <si>
    <t>Gingst</t>
  </si>
  <si>
    <t>Brand-Erbisdorf, Großhartmannsdorf</t>
  </si>
  <si>
    <t>Landkreis Mittelsachsen</t>
  </si>
  <si>
    <t>Thurmansbang</t>
  </si>
  <si>
    <t>Landkreis Freyung-Grafenau</t>
  </si>
  <si>
    <t>Berlin Wilmersdorf</t>
  </si>
  <si>
    <t>Kreisfreie Stadt Berlin</t>
  </si>
  <si>
    <t>Berlin Charlottenburg</t>
  </si>
  <si>
    <t>Berlin Lankwitz</t>
  </si>
  <si>
    <t>Weißenborn, Oberschöna</t>
  </si>
  <si>
    <t>Grafenau</t>
  </si>
  <si>
    <t>Erfurt</t>
  </si>
  <si>
    <t>Kreisfreie Stadt Erfurt</t>
  </si>
  <si>
    <t>Eurasburg</t>
  </si>
  <si>
    <t>Landkreis Aichach-Friedberg</t>
  </si>
  <si>
    <t>Murnau a. Staffelsee</t>
  </si>
  <si>
    <t>Landkreis Garmisch-Partenkirchen</t>
  </si>
  <si>
    <t>Rohrenfels</t>
  </si>
  <si>
    <t>Landkreis Neuburg-Schrobenhausen</t>
  </si>
  <si>
    <t>Pampow</t>
  </si>
  <si>
    <t>Landkreis Ludwigslust-Parchim</t>
  </si>
  <si>
    <t>Hiltpoltstein</t>
  </si>
  <si>
    <t>Kasendorf</t>
  </si>
  <si>
    <t>Landkreis Kulmbach</t>
  </si>
  <si>
    <t>Roßleben-Wiehe, Gehofen</t>
  </si>
  <si>
    <t>Landkreis Kyffhäuserkreis</t>
  </si>
  <si>
    <t>Germering</t>
  </si>
  <si>
    <t>Landkreis Fürstenfeldbruck</t>
  </si>
  <si>
    <t>Prezelle</t>
  </si>
  <si>
    <t>Landkreis Lüchow-Dannenberg</t>
  </si>
  <si>
    <t>Ottensoos</t>
  </si>
  <si>
    <t>Landkreis Nürnberger Land</t>
  </si>
  <si>
    <t>Hettstedt, Endorf</t>
  </si>
  <si>
    <t>Landkreis Mansfeld-Südharz</t>
  </si>
  <si>
    <t>Stolpen, Dürrröhrsdorf-Dittersbach</t>
  </si>
  <si>
    <t>Landkreis Sächsische Schweiz-Osterzgebirge</t>
  </si>
  <si>
    <t>Biesendahlshof, Berkholz-Meyenburg</t>
  </si>
  <si>
    <t>Landkreis Uckermark</t>
  </si>
  <si>
    <t>Burkau</t>
  </si>
  <si>
    <t>Landkreis Bautzen</t>
  </si>
  <si>
    <t>Weißenberg, Hochkirch u.a.</t>
  </si>
  <si>
    <t>Treplin, Jacobsdorf, Frankfurt (Oder)</t>
  </si>
  <si>
    <t>Landkreis Märkisch-Oderland</t>
  </si>
  <si>
    <t>Forst/ Lausitz</t>
  </si>
  <si>
    <t>Landkreis Spree-Neiße</t>
  </si>
  <si>
    <t>Ebersbach-Neugersdorf</t>
  </si>
  <si>
    <t>Landkreis Görlitz</t>
  </si>
  <si>
    <t>Salzweg</t>
  </si>
  <si>
    <t>Hohenau</t>
  </si>
  <si>
    <t>Finsterwalde</t>
  </si>
  <si>
    <t>Landkreis Elbe-Elster</t>
  </si>
  <si>
    <t>Moritzburg</t>
  </si>
  <si>
    <t>Landkreis Meißen</t>
  </si>
  <si>
    <t>Anklam</t>
  </si>
  <si>
    <t>Landkreis Vorpommern-Greifswald</t>
  </si>
  <si>
    <t>Ruhland</t>
  </si>
  <si>
    <t>Landkreis Oberspreewald-Lausitz</t>
  </si>
  <si>
    <t>Karlshagen</t>
  </si>
  <si>
    <t>Bawinkel</t>
  </si>
  <si>
    <t>Andervenne, Beesten, Freren, Messingen, Thuine</t>
  </si>
  <si>
    <t>Holm</t>
  </si>
  <si>
    <t>Kosel, Rieseby u.a.</t>
  </si>
  <si>
    <t>Merklingen</t>
  </si>
  <si>
    <t>Landkreis Alb-Donau-Kreis</t>
  </si>
  <si>
    <t>Wartmannsroth</t>
  </si>
  <si>
    <t>Landkreis Bad Kissingen</t>
  </si>
  <si>
    <t>Schemmerhofen</t>
  </si>
  <si>
    <t>Osterby</t>
  </si>
  <si>
    <t>Rosdorf</t>
  </si>
  <si>
    <t>Waldbüttelbrunn</t>
  </si>
  <si>
    <t>Landkreis Würzburg</t>
  </si>
  <si>
    <t>Brokstedt</t>
  </si>
  <si>
    <t>Kreis Steinburg</t>
  </si>
  <si>
    <t>Gelting</t>
  </si>
  <si>
    <t>Obersontheim</t>
  </si>
  <si>
    <t>Landkreis Schwäbisch Hall</t>
  </si>
  <si>
    <t>Würzburg</t>
  </si>
  <si>
    <t>Kreisfreie Stadt Würzburg</t>
  </si>
  <si>
    <t>Elfershausen</t>
  </si>
  <si>
    <t>Freden (Leine)</t>
  </si>
  <si>
    <t>Neumünster</t>
  </si>
  <si>
    <t>Kreisfreie Stadt Neumünster</t>
  </si>
  <si>
    <t>Gerbrunn</t>
  </si>
  <si>
    <t>Neu-Ulm</t>
  </si>
  <si>
    <t>Landkreis Neu-Ulm</t>
  </si>
  <si>
    <t>Werneck</t>
  </si>
  <si>
    <t>Groß Kummerfeld</t>
  </si>
  <si>
    <t>Tangstedt</t>
  </si>
  <si>
    <t>Dänischenhagen</t>
  </si>
  <si>
    <t>Kaltennordheim</t>
  </si>
  <si>
    <t>Wulfsen</t>
  </si>
  <si>
    <t>Bargfeld-Stegen</t>
  </si>
  <si>
    <t>Garstedt</t>
  </si>
  <si>
    <t>Wienhausen</t>
  </si>
  <si>
    <t>Landkreis Celle</t>
  </si>
  <si>
    <t>Heimertingen</t>
  </si>
  <si>
    <t>Ahrensburg</t>
  </si>
  <si>
    <t>Grafenrheinfeld</t>
  </si>
  <si>
    <t>Burgdorf</t>
  </si>
  <si>
    <t>Rödelsee</t>
  </si>
  <si>
    <t>Wittenborn</t>
  </si>
  <si>
    <t>Oberstreu</t>
  </si>
  <si>
    <t>Winsen</t>
  </si>
  <si>
    <t>Kempten (Allgäu)</t>
  </si>
  <si>
    <t>Kreisfreie Stadt Kempten (Allgäu)</t>
  </si>
  <si>
    <t>Zöschingen</t>
  </si>
  <si>
    <t>Reppenstedt, Lüneburg</t>
  </si>
  <si>
    <t>Landkreis Lüneburg</t>
  </si>
  <si>
    <t>Hoisdorf</t>
  </si>
  <si>
    <t>Lasbek</t>
  </si>
  <si>
    <t>Kreis Herzogtum Lauenburg</t>
  </si>
  <si>
    <t>Breitenbrunn</t>
  </si>
  <si>
    <t>Mühlhausen, Unstruttal</t>
  </si>
  <si>
    <t>Landkreis Unstrut-Hainich-Kreis</t>
  </si>
  <si>
    <t>Herrieden</t>
  </si>
  <si>
    <t>Scheinfeld</t>
  </si>
  <si>
    <t>Linau</t>
  </si>
  <si>
    <t>Eggenthal</t>
  </si>
  <si>
    <t>Landkreis Ostallgäu</t>
  </si>
  <si>
    <t>Biebesheim am Rhein</t>
  </si>
  <si>
    <t>Landkreis Groß-Gerau</t>
  </si>
  <si>
    <t>Hattersheim</t>
  </si>
  <si>
    <t>Landkreis Main-Taunus-Kreis</t>
  </si>
  <si>
    <t>Stadtkreis Mannheim</t>
  </si>
  <si>
    <t>Bad Homburg v.d. Höhe</t>
  </si>
  <si>
    <t>Landkreis Hochtaunuskreis</t>
  </si>
  <si>
    <t>Rahden</t>
  </si>
  <si>
    <t>Altensteig</t>
  </si>
  <si>
    <t>Landkreis Calw</t>
  </si>
  <si>
    <t>Edingen-Neckarhausen</t>
  </si>
  <si>
    <t>Seeheim-Jugenheim</t>
  </si>
  <si>
    <t>Büsingen am Hochrhein</t>
  </si>
  <si>
    <t>Landkreis Konstanz</t>
  </si>
  <si>
    <t>Osterholz-Scharmbeck</t>
  </si>
  <si>
    <t>Landkreis Osterholz</t>
  </si>
  <si>
    <t>Lage</t>
  </si>
  <si>
    <t>Kreis Lippe</t>
  </si>
  <si>
    <t>Paderborn</t>
  </si>
  <si>
    <t>Gailingen am Hochrhein</t>
  </si>
  <si>
    <t>Schönau</t>
  </si>
  <si>
    <t>Offenbach am Main</t>
  </si>
  <si>
    <t>Kreisfreie Stadt Offenbach am Main</t>
  </si>
  <si>
    <t>Niederdorfelden</t>
  </si>
  <si>
    <t>Landkreis Main-Kinzig-Kreis</t>
  </si>
  <si>
    <t>Vöhl</t>
  </si>
  <si>
    <t>Landkreis Waldeck-Frankenberg</t>
  </si>
  <si>
    <t>Obertshausen</t>
  </si>
  <si>
    <t>Bredstedt, Breklum u.a.</t>
  </si>
  <si>
    <t>Zaberfeld</t>
  </si>
  <si>
    <t>Oldenswort</t>
  </si>
  <si>
    <t>Fridingen an der Donau</t>
  </si>
  <si>
    <t>Landkreis Tuttlingen</t>
  </si>
  <si>
    <t>Leck</t>
  </si>
  <si>
    <t>Eberbach</t>
  </si>
  <si>
    <t>Stinstedt</t>
  </si>
  <si>
    <t>Kahl am Main</t>
  </si>
  <si>
    <t>Högel</t>
  </si>
  <si>
    <t>Schwieberdingen</t>
  </si>
  <si>
    <t>Stadtkreis Stuttgart</t>
  </si>
  <si>
    <t>Konstanz</t>
  </si>
  <si>
    <t>Waldenbuch</t>
  </si>
  <si>
    <t>Niedernberg</t>
  </si>
  <si>
    <t>Landkreis Miltenberg</t>
  </si>
  <si>
    <t>Feldatal</t>
  </si>
  <si>
    <t>Sonnenbühl</t>
  </si>
  <si>
    <t>Landkreis Reutlingen</t>
  </si>
  <si>
    <t>Haselund</t>
  </si>
  <si>
    <t>Kleinwallstadt</t>
  </si>
  <si>
    <t>Großheubach</t>
  </si>
  <si>
    <t>Besigheim</t>
  </si>
  <si>
    <t>Bessenbach</t>
  </si>
  <si>
    <t>Schneeberg</t>
  </si>
  <si>
    <t>Handewitt</t>
  </si>
  <si>
    <t>Bürgstadt</t>
  </si>
  <si>
    <t>Wolfschlugen</t>
  </si>
  <si>
    <t>Hohenstein</t>
  </si>
  <si>
    <t>Treia, Ahrenviölfeld</t>
  </si>
  <si>
    <t>Oeversee</t>
  </si>
  <si>
    <t>Suthfeld</t>
  </si>
  <si>
    <t>Oberaula</t>
  </si>
  <si>
    <t>Kremperheide</t>
  </si>
  <si>
    <t>Owen</t>
  </si>
  <si>
    <t>Nortrup</t>
  </si>
  <si>
    <t>Langenlonsheim</t>
  </si>
  <si>
    <t>Gundelfingen, Heuweiler</t>
  </si>
  <si>
    <t>Hohberg</t>
  </si>
  <si>
    <t>Freiburg im Breisgau</t>
  </si>
  <si>
    <t>Stadtkreis Freiburg im Breisgau</t>
  </si>
  <si>
    <t>Warendorf</t>
  </si>
  <si>
    <t>Kreis Warendorf</t>
  </si>
  <si>
    <t>Albersweiler, Silz u.a.</t>
  </si>
  <si>
    <t>Landkreis Südliche Weinstraße</t>
  </si>
  <si>
    <t>Nisterau u.a.</t>
  </si>
  <si>
    <t>Glottertal</t>
  </si>
  <si>
    <t>Altendiez</t>
  </si>
  <si>
    <t>Billigheim-Ingenheim, Birkweiler</t>
  </si>
  <si>
    <t>Hadamar</t>
  </si>
  <si>
    <t>Landkreis Limburg-Weilburg</t>
  </si>
  <si>
    <t>Oberkirch</t>
  </si>
  <si>
    <t>Niederneisen</t>
  </si>
  <si>
    <t>St. Blasien, Ibach</t>
  </si>
  <si>
    <t>Limburg</t>
  </si>
  <si>
    <t>Steinweiler</t>
  </si>
  <si>
    <t>Ostercappeln</t>
  </si>
  <si>
    <t>Walluf</t>
  </si>
  <si>
    <t>Landkreis Rheingau-Taunus-Kreis</t>
  </si>
  <si>
    <t>Bad Peterstal-Griesbach</t>
  </si>
  <si>
    <t>Oldenburg (Oldenburg)</t>
  </si>
  <si>
    <t>Kuppenheim</t>
  </si>
  <si>
    <t>Melle</t>
  </si>
  <si>
    <t>Elsfleth</t>
  </si>
  <si>
    <t>Schenkenzell</t>
  </si>
  <si>
    <t>Weilrod</t>
  </si>
  <si>
    <t>Unterkirnach</t>
  </si>
  <si>
    <t>Landkreis Schwarzwald-Baar-Kreis</t>
  </si>
  <si>
    <t>Loffenau</t>
  </si>
  <si>
    <t>Hosenfeld</t>
  </si>
  <si>
    <t>Faulbach</t>
  </si>
  <si>
    <t>Großsolt</t>
  </si>
  <si>
    <t>Partenstein</t>
  </si>
  <si>
    <t>Langenargen</t>
  </si>
  <si>
    <t>Landkreis Bodenseekreis</t>
  </si>
  <si>
    <t>Hohenlockstedt</t>
  </si>
  <si>
    <t>Sinntal</t>
  </si>
  <si>
    <t>Erlenbach b. Marktheidenfeld</t>
  </si>
  <si>
    <t>Zeitlofs</t>
  </si>
  <si>
    <t>Helmstadt</t>
  </si>
  <si>
    <t>Marienheide</t>
  </si>
  <si>
    <t>Kreis Oberbergischer Kreis</t>
  </si>
  <si>
    <t>Kreisfreie Stadt Dortmund</t>
  </si>
  <si>
    <t>Rieschweiler-Mühlbach</t>
  </si>
  <si>
    <t>Leiningen</t>
  </si>
  <si>
    <t>Landkreis Rhein-Hunsrück-Kreis</t>
  </si>
  <si>
    <t>Medard, Rathskirchen u.a.</t>
  </si>
  <si>
    <t>Koblenz</t>
  </si>
  <si>
    <t>Kreisfreie Stadt Koblenz</t>
  </si>
  <si>
    <t>Pirmasens</t>
  </si>
  <si>
    <t>Kreisfreie Stadt Pirmasens</t>
  </si>
  <si>
    <t>Binzen</t>
  </si>
  <si>
    <t>Lindern (Oldenburg)</t>
  </si>
  <si>
    <t>Landkreis Cloppenburg</t>
  </si>
  <si>
    <t>Braubach</t>
  </si>
  <si>
    <t>Mertloch, Welling u.a.</t>
  </si>
  <si>
    <t>Rheinbrohl</t>
  </si>
  <si>
    <t>Aurich</t>
  </si>
  <si>
    <t>Landkreis Aurich</t>
  </si>
  <si>
    <t>Quedlinburg</t>
  </si>
  <si>
    <t>Grafrath</t>
  </si>
  <si>
    <t>Unterleinleiter</t>
  </si>
  <si>
    <t>Weimar</t>
  </si>
  <si>
    <t>Kreisfreie Stadt Weimar</t>
  </si>
  <si>
    <t>Gräfenberg</t>
  </si>
  <si>
    <t>Rudolstadt</t>
  </si>
  <si>
    <t>Landkreis Saalfeld-Rudolstadt</t>
  </si>
  <si>
    <t>Mitwitz</t>
  </si>
  <si>
    <t>Landkreis Kronach</t>
  </si>
  <si>
    <t>Egloffstein</t>
  </si>
  <si>
    <t>Kalbe</t>
  </si>
  <si>
    <t>Landkreis Altmarkkreis Salzwedel</t>
  </si>
  <si>
    <t>Gößweinstein</t>
  </si>
  <si>
    <t>Ingolstadt</t>
  </si>
  <si>
    <t>Kreisfreie Stadt Ingolstadt</t>
  </si>
  <si>
    <t>Feldafing</t>
  </si>
  <si>
    <t>Landkreis Starnberg</t>
  </si>
  <si>
    <t>Gauting</t>
  </si>
  <si>
    <t>Simmelsdorf</t>
  </si>
  <si>
    <t>Planegg/Krailling</t>
  </si>
  <si>
    <t>Betzenstein</t>
  </si>
  <si>
    <t>Kirchdorf</t>
  </si>
  <si>
    <t>Aßling</t>
  </si>
  <si>
    <t>Landkreis Ebersberg</t>
  </si>
  <si>
    <t>Walpertskirchen</t>
  </si>
  <si>
    <t>Jerichow</t>
  </si>
  <si>
    <t>Landkreis Jerichower Land</t>
  </si>
  <si>
    <t>Kreisfreie Stadt Gera</t>
  </si>
  <si>
    <t>Schierling</t>
  </si>
  <si>
    <t>Kreisfreie Stadt Rostock</t>
  </si>
  <si>
    <t>Wenzenbach</t>
  </si>
  <si>
    <t>Prutting</t>
  </si>
  <si>
    <t>Altfraunhofen</t>
  </si>
  <si>
    <t>Baierbach</t>
  </si>
  <si>
    <t>Elsteraue</t>
  </si>
  <si>
    <t>Bernhardswald</t>
  </si>
  <si>
    <t>Soyen</t>
  </si>
  <si>
    <t>Gars a. Inn</t>
  </si>
  <si>
    <t>Neunburg vorm Wald</t>
  </si>
  <si>
    <t>Crimmitschau</t>
  </si>
  <si>
    <t>Wörth an der Donau</t>
  </si>
  <si>
    <t>Rettenbach</t>
  </si>
  <si>
    <t>Zwickau</t>
  </si>
  <si>
    <t>Eslarn</t>
  </si>
  <si>
    <t>Landkreis Neustadt a.d. Waldnaab</t>
  </si>
  <si>
    <t>Trostberg</t>
  </si>
  <si>
    <t>Schönthal</t>
  </si>
  <si>
    <t>Cham</t>
  </si>
  <si>
    <t>Parkstetten</t>
  </si>
  <si>
    <t>Landkreis Straubing-Bogen</t>
  </si>
  <si>
    <t>Massing</t>
  </si>
  <si>
    <t>Penig</t>
  </si>
  <si>
    <t>Haselbach</t>
  </si>
  <si>
    <t>Surberg</t>
  </si>
  <si>
    <t>Schwarzenberg/Erzgeb.</t>
  </si>
  <si>
    <t>Thum</t>
  </si>
  <si>
    <t>Torgau</t>
  </si>
  <si>
    <t>Landkreis Nordsachsen</t>
  </si>
  <si>
    <t>Haarbach</t>
  </si>
  <si>
    <t>Samtens</t>
  </si>
  <si>
    <t>Ludwigsfelde</t>
  </si>
  <si>
    <t>Landkreis Teltow-Fläming</t>
  </si>
  <si>
    <t>Ortenburg</t>
  </si>
  <si>
    <t>Eging a. See</t>
  </si>
  <si>
    <t>Kirchham</t>
  </si>
  <si>
    <t>Berlin Dahlem</t>
  </si>
  <si>
    <t>Berlin Zehlendorf</t>
  </si>
  <si>
    <t>Freiberg</t>
  </si>
  <si>
    <t>Spiegelau</t>
  </si>
  <si>
    <t>Berlin Hermsdorf</t>
  </si>
  <si>
    <t>Berlin Moabit</t>
  </si>
  <si>
    <t>Neuhaus a. Inn</t>
  </si>
  <si>
    <t>Berlin Neukölln</t>
  </si>
  <si>
    <t>Kröv</t>
  </si>
  <si>
    <t>Landkreis Bernkastel-Wittlich</t>
  </si>
  <si>
    <t>Gelsenkirchen</t>
  </si>
  <si>
    <t>Kreisfreie Stadt Gelsenkirchen</t>
  </si>
  <si>
    <t>Ediger-Eller</t>
  </si>
  <si>
    <t>Ochtrup</t>
  </si>
  <si>
    <t>Birkenfeld u.a.</t>
  </si>
  <si>
    <t>Wuppertal</t>
  </si>
  <si>
    <t>Kreisfreie Stadt Wuppertal</t>
  </si>
  <si>
    <t>Remscheid</t>
  </si>
  <si>
    <t>Kreisfreie Stadt Remscheid</t>
  </si>
  <si>
    <t>Lohmar</t>
  </si>
  <si>
    <t>Kreis Rhein-Sieg-Kreis</t>
  </si>
  <si>
    <t>Herne</t>
  </si>
  <si>
    <t>Kreisfreie Stadt Herne</t>
  </si>
  <si>
    <t>Bochum</t>
  </si>
  <si>
    <t>Kreisfreie Stadt Bochum</t>
  </si>
  <si>
    <t>Burgbrohl</t>
  </si>
  <si>
    <t>Landkreis Ahrweiler</t>
  </si>
  <si>
    <t>Weeze</t>
  </si>
  <si>
    <t>Aldenhoven</t>
  </si>
  <si>
    <t>Rheinberg</t>
  </si>
  <si>
    <t>Rehlingen-Siersburg</t>
  </si>
  <si>
    <t>Landkreis Saarlouis</t>
  </si>
  <si>
    <t>Neuss</t>
  </si>
  <si>
    <t>Kreis Rhein-Kreis Neuss</t>
  </si>
  <si>
    <t>Zerf</t>
  </si>
  <si>
    <t>Dormagen</t>
  </si>
  <si>
    <t>Malborn</t>
  </si>
  <si>
    <t>Essen</t>
  </si>
  <si>
    <t>Kreisfreie Stadt Essen</t>
  </si>
  <si>
    <t>Apolda</t>
  </si>
  <si>
    <t>Landkreis Weimarer Land</t>
  </si>
  <si>
    <t>Ilmmünster</t>
  </si>
  <si>
    <t>Bad Tölz, Wackersberg</t>
  </si>
  <si>
    <t>Landkreis Bad Tölz-Wolfratshausen</t>
  </si>
  <si>
    <t>Dietramszell</t>
  </si>
  <si>
    <t>Jena, Bucha, Großpürschütz u.a.</t>
  </si>
  <si>
    <t>Landkreis Saale-Holzland-Kreis</t>
  </si>
  <si>
    <t>Neuenmarkt</t>
  </si>
  <si>
    <t>Münchsmünster</t>
  </si>
  <si>
    <t>Neustadt/ Orla</t>
  </si>
  <si>
    <t>Landkreis Saale-Orla-Kreis</t>
  </si>
  <si>
    <t>Neustadt a.d. Donau</t>
  </si>
  <si>
    <t>Zolling</t>
  </si>
  <si>
    <t>Oberding</t>
  </si>
  <si>
    <t>Marzling</t>
  </si>
  <si>
    <t>Leupoldsgrün</t>
  </si>
  <si>
    <t>Satow</t>
  </si>
  <si>
    <t>Landkreis Rostock</t>
  </si>
  <si>
    <t>Südliches Anhalt, Köthen</t>
  </si>
  <si>
    <t>Landkreis Anhalt-Bitterfeld</t>
  </si>
  <si>
    <t>Südliches Anhalt u.a.</t>
  </si>
  <si>
    <t>Kulmain</t>
  </si>
  <si>
    <t>Landkreis Tirschenreuth</t>
  </si>
  <si>
    <t>Halle/ Saale</t>
  </si>
  <si>
    <t>Kreisfreie Stadt Halle (Saale)</t>
  </si>
  <si>
    <t>Saal a.d. Donau</t>
  </si>
  <si>
    <t>Steinbach-Hallenberg</t>
  </si>
  <si>
    <t>Klein Wesenberg</t>
  </si>
  <si>
    <t>Sassenburg</t>
  </si>
  <si>
    <t>Landkreis Gifhorn</t>
  </si>
  <si>
    <t>Kreisfreie Stadt Lübeck</t>
  </si>
  <si>
    <t>Braunlage</t>
  </si>
  <si>
    <t>Unterschwaningen</t>
  </si>
  <si>
    <t>Hopferau</t>
  </si>
  <si>
    <t>Schöppenstedt</t>
  </si>
  <si>
    <t>Lisberg</t>
  </si>
  <si>
    <t>Landkreis Bamberg</t>
  </si>
  <si>
    <t>Schönwalde am Bungsberg</t>
  </si>
  <si>
    <t>Kreis Ostholstein</t>
  </si>
  <si>
    <t>Oberhof</t>
  </si>
  <si>
    <t>Kreisfreie Stadt Suhl</t>
  </si>
  <si>
    <t>Lechbruck</t>
  </si>
  <si>
    <t>Tosterglope</t>
  </si>
  <si>
    <t>Aurachtal</t>
  </si>
  <si>
    <t>Landkreis Erlangen-Höchstadt</t>
  </si>
  <si>
    <t>Ilmenau</t>
  </si>
  <si>
    <t>Landkreis Ilm-Kreis</t>
  </si>
  <si>
    <t>Kreisfreie Stadt Bamberg</t>
  </si>
  <si>
    <t>Königslutter am Elm</t>
  </si>
  <si>
    <t>Beierstedt</t>
  </si>
  <si>
    <t>Niederschönenfeld</t>
  </si>
  <si>
    <t>Prittriching</t>
  </si>
  <si>
    <t>Wildsteig</t>
  </si>
  <si>
    <t>Landkreis Weilheim-Schongau</t>
  </si>
  <si>
    <t>Staffelstein</t>
  </si>
  <si>
    <t>Landkreis Lichtenfels</t>
  </si>
  <si>
    <t>Fürth</t>
  </si>
  <si>
    <t>Kreisfreie Stadt Fürth</t>
  </si>
  <si>
    <t>Kindelbrück</t>
  </si>
  <si>
    <t>Landkreis Sömmerda</t>
  </si>
  <si>
    <t>Peißenberg</t>
  </si>
  <si>
    <t>Berlin Lichtenberg</t>
  </si>
  <si>
    <t>Freyung</t>
  </si>
  <si>
    <t>Berlin Köpenik</t>
  </si>
  <si>
    <t>Kreisfreie Stadt Dresden</t>
  </si>
  <si>
    <t>Radebeul</t>
  </si>
  <si>
    <t>Märkisch Buchholz</t>
  </si>
  <si>
    <t>Landkreis Dahme-Spreewald</t>
  </si>
  <si>
    <t>Heidenau</t>
  </si>
  <si>
    <t>Löcknitz, Rothenklempenow</t>
  </si>
  <si>
    <t>Schleife</t>
  </si>
  <si>
    <t>Weißwasser, Boxberg</t>
  </si>
  <si>
    <t>Hähnichen, Horka, Kodersdorf</t>
  </si>
  <si>
    <t>Egeln, Borne, Wolmirsleben u.a.</t>
  </si>
  <si>
    <t>Landkreis Salzlandkreis</t>
  </si>
  <si>
    <t>Hersbruck</t>
  </si>
  <si>
    <t>Bad Heilbrunn</t>
  </si>
  <si>
    <t>Hohenkammer</t>
  </si>
  <si>
    <t>Staßfurt</t>
  </si>
  <si>
    <t>Gesees</t>
  </si>
  <si>
    <t>Ranis</t>
  </si>
  <si>
    <t>Warin</t>
  </si>
  <si>
    <t>Landkreis Nordwestmecklenburg</t>
  </si>
  <si>
    <t>Geisenfeld</t>
  </si>
  <si>
    <t>Taufkirchen</t>
  </si>
  <si>
    <t>Kastl</t>
  </si>
  <si>
    <t>Stammbach</t>
  </si>
  <si>
    <t>Bernburg (Saale)</t>
  </si>
  <si>
    <t>Münchberg</t>
  </si>
  <si>
    <t>Rochau</t>
  </si>
  <si>
    <t>Rudelzhausen</t>
  </si>
  <si>
    <t>Selbitz</t>
  </si>
  <si>
    <t>Schönebeck (Elbe)</t>
  </si>
  <si>
    <t>Finsing</t>
  </si>
  <si>
    <t>Vaterstetten</t>
  </si>
  <si>
    <t>Train</t>
  </si>
  <si>
    <t>Feldkirchen-Westerham</t>
  </si>
  <si>
    <t>Marnitz, Siggelkow</t>
  </si>
  <si>
    <t>Kirchseeon</t>
  </si>
  <si>
    <t>Polling</t>
  </si>
  <si>
    <t>Heiligenstadt i. OFr.</t>
  </si>
  <si>
    <t>Sielenbach</t>
  </si>
  <si>
    <t>Wallgau</t>
  </si>
  <si>
    <t>Alling</t>
  </si>
  <si>
    <t>Lemgow</t>
  </si>
  <si>
    <t>Hilgertshausen-Tandern</t>
  </si>
  <si>
    <t>Seeland</t>
  </si>
  <si>
    <t>Schlehdorf</t>
  </si>
  <si>
    <t>Waidhofen</t>
  </si>
  <si>
    <t>Wilhelmsthal</t>
  </si>
  <si>
    <t>Teuchern</t>
  </si>
  <si>
    <t>Schwaan u.a.</t>
  </si>
  <si>
    <t>Rott a. Inn</t>
  </si>
  <si>
    <t>Rostock, Gelbensande, Rövershagen u.a.</t>
  </si>
  <si>
    <t>Tirschenreuth</t>
  </si>
  <si>
    <t>Buchbach</t>
  </si>
  <si>
    <t>Meuselwitz</t>
  </si>
  <si>
    <t>Bayerbach bei Ergoldsbach</t>
  </si>
  <si>
    <t>Ampfing</t>
  </si>
  <si>
    <t>Markkleeberg</t>
  </si>
  <si>
    <t>Landkreis Leipzig</t>
  </si>
  <si>
    <t>Dieterskirchen</t>
  </si>
  <si>
    <t>Marquartstein</t>
  </si>
  <si>
    <t>Altenmarkt a.d. Alz</t>
  </si>
  <si>
    <t>Roding</t>
  </si>
  <si>
    <t>Ruhpolding</t>
  </si>
  <si>
    <t>Vachendorf</t>
  </si>
  <si>
    <t>Brandis</t>
  </si>
  <si>
    <t>Zandt</t>
  </si>
  <si>
    <t>Lugau/Erzgeb.</t>
  </si>
  <si>
    <t>Erlbach</t>
  </si>
  <si>
    <t>Fehrbellin, Temnitzquell, Märkisch Linden u.a.</t>
  </si>
  <si>
    <t>Landkreis Ostprignitz-Ruppin</t>
  </si>
  <si>
    <t>Viechtach</t>
  </si>
  <si>
    <t>Landkreis Regen</t>
  </si>
  <si>
    <t>Hohenwarth</t>
  </si>
  <si>
    <t>Sehma</t>
  </si>
  <si>
    <t>Nuthe-Urstromtal</t>
  </si>
  <si>
    <t>Bischofsmais</t>
  </si>
  <si>
    <t>Ering</t>
  </si>
  <si>
    <t>Börnichen, Gornau</t>
  </si>
  <si>
    <t>Hofkirchen</t>
  </si>
  <si>
    <t>Oederan</t>
  </si>
  <si>
    <t>Rinchnach</t>
  </si>
  <si>
    <t>Tiefenbach</t>
  </si>
  <si>
    <t>Berlin Mariendorf</t>
  </si>
  <si>
    <t>Ruderting</t>
  </si>
  <si>
    <t>Berlin Gesundbrunnen</t>
  </si>
  <si>
    <t>Berlin Tempelhof</t>
  </si>
  <si>
    <t>Berlin Prenzlauer Berg</t>
  </si>
  <si>
    <t>Hennstedt</t>
  </si>
  <si>
    <t>Otter</t>
  </si>
  <si>
    <t>Wrist</t>
  </si>
  <si>
    <t>Untermünkheim</t>
  </si>
  <si>
    <t>Moringen</t>
  </si>
  <si>
    <t>Landkreis Northeim</t>
  </si>
  <si>
    <t>Bebra</t>
  </si>
  <si>
    <t>Fitzbek</t>
  </si>
  <si>
    <t>Donzdorf</t>
  </si>
  <si>
    <t>Hofbieber</t>
  </si>
  <si>
    <t>Sehestedt</t>
  </si>
  <si>
    <t>Burgwedel</t>
  </si>
  <si>
    <t>Stoltebüll</t>
  </si>
  <si>
    <t>Giesen</t>
  </si>
  <si>
    <t>Geroda</t>
  </si>
  <si>
    <t>Blumenthal</t>
  </si>
  <si>
    <t>Munster</t>
  </si>
  <si>
    <t>Herleshausen</t>
  </si>
  <si>
    <t>Landkreis Werra-Meißner-Kreis</t>
  </si>
  <si>
    <t>Ballendorf</t>
  </si>
  <si>
    <t>Illertissen</t>
  </si>
  <si>
    <t>Altusried</t>
  </si>
  <si>
    <t>Landkreis Oberallgäu</t>
  </si>
  <si>
    <t>Börnhöved</t>
  </si>
  <si>
    <t>Woringen</t>
  </si>
  <si>
    <t>Ellenberg</t>
  </si>
  <si>
    <t>Meiningen</t>
  </si>
  <si>
    <t>Wörnitz</t>
  </si>
  <si>
    <t>Peine</t>
  </si>
  <si>
    <t>Landkreis Peine</t>
  </si>
  <si>
    <t>Seth</t>
  </si>
  <si>
    <t>Böhen</t>
  </si>
  <si>
    <t>Wiesenbach</t>
  </si>
  <si>
    <t>Sulzberg</t>
  </si>
  <si>
    <t>Mönchsroth</t>
  </si>
  <si>
    <t>Ruhla</t>
  </si>
  <si>
    <t>Grabfeld</t>
  </si>
  <si>
    <t>Hamfelde, Kasseburg, Köthel, Rausdorf, Schönberg</t>
  </si>
  <si>
    <t>Fuhlenhagen</t>
  </si>
  <si>
    <t>Walkenried</t>
  </si>
  <si>
    <t>Schöffengrund</t>
  </si>
  <si>
    <t>Altlußheim</t>
  </si>
  <si>
    <t>Oberursel (Taunus)</t>
  </si>
  <si>
    <t>Nordenham</t>
  </si>
  <si>
    <t>Hallig Hooge</t>
  </si>
  <si>
    <t>Lübbecke</t>
  </si>
  <si>
    <t>Kreisfreie Stadt Bielefeld</t>
  </si>
  <si>
    <t>Egenhausen</t>
  </si>
  <si>
    <t>Süderoog, Pellworm</t>
  </si>
  <si>
    <t>Darmstadt</t>
  </si>
  <si>
    <t>Kreisfreie Stadt Darmstadt</t>
  </si>
  <si>
    <t>Leopoldshöhe</t>
  </si>
  <si>
    <t>Rosenthal</t>
  </si>
  <si>
    <t>Zuzenhausen</t>
  </si>
  <si>
    <t>Emmingen-Liptingen</t>
  </si>
  <si>
    <t>Porta Westfalica</t>
  </si>
  <si>
    <t>Meßstetten</t>
  </si>
  <si>
    <t>Landkreis Zollernalbkreis</t>
  </si>
  <si>
    <t>Kronprinzenkoog, Marne u.a.</t>
  </si>
  <si>
    <t>Schwenningen</t>
  </si>
  <si>
    <t>Landkreis Sigmaringen</t>
  </si>
  <si>
    <t>Bad Wildungen</t>
  </si>
  <si>
    <t>Hemmingen</t>
  </si>
  <si>
    <t>Rottenburg am Neckar</t>
  </si>
  <si>
    <t>Landkreis Tübingen</t>
  </si>
  <si>
    <t>Cadenberge</t>
  </si>
  <si>
    <t>Extertal</t>
  </si>
  <si>
    <t>Löchgau</t>
  </si>
  <si>
    <t>Joldelund</t>
  </si>
  <si>
    <t>Leingarten</t>
  </si>
  <si>
    <t>Osten</t>
  </si>
  <si>
    <t>Estorf</t>
  </si>
  <si>
    <t>Landkreis Stade</t>
  </si>
  <si>
    <t>Trochtelfingen</t>
  </si>
  <si>
    <t>Stapel</t>
  </si>
  <si>
    <t>Krombach</t>
  </si>
  <si>
    <t>Hettingen</t>
  </si>
  <si>
    <t>Delve</t>
  </si>
  <si>
    <t>Rohrsen</t>
  </si>
  <si>
    <t>Heemsen</t>
  </si>
  <si>
    <t>Beckedorf</t>
  </si>
  <si>
    <t>Eggebek, Langstedt, Sollerup, Süderhackstedt</t>
  </si>
  <si>
    <t>Bermatingen</t>
  </si>
  <si>
    <t>Brevörde, Polle, Vahlbruch</t>
  </si>
  <si>
    <t>Landkreis Holzminden</t>
  </si>
  <si>
    <t>Leutenbach</t>
  </si>
  <si>
    <t>Felsberg</t>
  </si>
  <si>
    <t>Wilhelmsdorf</t>
  </si>
  <si>
    <t>Plochingen</t>
  </si>
  <si>
    <t>Borsfleth</t>
  </si>
  <si>
    <t>Oldendorf</t>
  </si>
  <si>
    <t>Woltersdorf, Müssen u.a.</t>
  </si>
  <si>
    <t>Aichen</t>
  </si>
  <si>
    <t>Burgwindheim</t>
  </si>
  <si>
    <t>Deiningen</t>
  </si>
  <si>
    <t>Sand a. Main</t>
  </si>
  <si>
    <t>Berkenthin</t>
  </si>
  <si>
    <t>Thomasburg</t>
  </si>
  <si>
    <t>Harburg</t>
  </si>
  <si>
    <t>Amt Neuhaus, Stapel</t>
  </si>
  <si>
    <t>Ingenried</t>
  </si>
  <si>
    <t>Wehringen</t>
  </si>
  <si>
    <t>Burggen</t>
  </si>
  <si>
    <t>Gerach</t>
  </si>
  <si>
    <t>Meeder</t>
  </si>
  <si>
    <t>Landkreis Coburg</t>
  </si>
  <si>
    <t>Räbke</t>
  </si>
  <si>
    <t>Söllingen</t>
  </si>
  <si>
    <t>Parsau</t>
  </si>
  <si>
    <t>Königsbrunn</t>
  </si>
  <si>
    <t>Waddeweitz</t>
  </si>
  <si>
    <t>Merching</t>
  </si>
  <si>
    <t>Erlangen</t>
  </si>
  <si>
    <t>Kreisfreie Stadt Erlangen</t>
  </si>
  <si>
    <t>Hausen</t>
  </si>
  <si>
    <t>Höttingen</t>
  </si>
  <si>
    <t>Landkreis Weißenburg-Gunzenhausen</t>
  </si>
  <si>
    <t>Petersdorf</t>
  </si>
  <si>
    <t>Baiersdorf</t>
  </si>
  <si>
    <t>Grub a. Forst</t>
  </si>
  <si>
    <t>Lützkampen</t>
  </si>
  <si>
    <t>Stolberg (Rhld.)</t>
  </si>
  <si>
    <t>Eschweiler</t>
  </si>
  <si>
    <t>Geldern</t>
  </si>
  <si>
    <t>Arzfeld</t>
  </si>
  <si>
    <t>Wincheringen</t>
  </si>
  <si>
    <t>Bocholt</t>
  </si>
  <si>
    <t>Kreis Borken</t>
  </si>
  <si>
    <t>Konz</t>
  </si>
  <si>
    <t>Wesel</t>
  </si>
  <si>
    <t>Bergheim</t>
  </si>
  <si>
    <t>Trier</t>
  </si>
  <si>
    <t>Kreisfreie Stadt Trier</t>
  </si>
  <si>
    <t>Überherrn</t>
  </si>
  <si>
    <t>Üxheim</t>
  </si>
  <si>
    <t>Kenn</t>
  </si>
  <si>
    <t>Neumagen-Dhron</t>
  </si>
  <si>
    <t>Ulmen</t>
  </si>
  <si>
    <t>Reken</t>
  </si>
  <si>
    <t>Illingen</t>
  </si>
  <si>
    <t>Landkreis Neunkirchen</t>
  </si>
  <si>
    <t>Marpingen</t>
  </si>
  <si>
    <t>Velbert</t>
  </si>
  <si>
    <t>Kreis Mettmann</t>
  </si>
  <si>
    <t>Solingen</t>
  </si>
  <si>
    <t>Kreisfreie Stadt Solingen</t>
  </si>
  <si>
    <t>Vogtsburg im Kaiserstuhl</t>
  </si>
  <si>
    <t>Sasbach am Kaiserstuhl</t>
  </si>
  <si>
    <t>Landkreis Emmendingen</t>
  </si>
  <si>
    <t>Niederburg</t>
  </si>
  <si>
    <t>Waldfischbach-Burgalben</t>
  </si>
  <si>
    <t>Höhr-Grenzhausen</t>
  </si>
  <si>
    <t>Rodenbach</t>
  </si>
  <si>
    <t>Kleinmaischeid</t>
  </si>
  <si>
    <t>Rheinhausen</t>
  </si>
  <si>
    <t>Dahn</t>
  </si>
  <si>
    <t>Obermoschel, Schiersfeld</t>
  </si>
  <si>
    <t>Katzwinkel (Sieg)</t>
  </si>
  <si>
    <t>Berlin Buch</t>
  </si>
  <si>
    <t>Berlin Mahlsdorf</t>
  </si>
  <si>
    <t>Elstra, Oßling u.a.</t>
  </si>
  <si>
    <t>Großröhrsdorf, Bretnig-Hauswalde</t>
  </si>
  <si>
    <t>Cottbus</t>
  </si>
  <si>
    <t>Kreisfreie Stadt Cottbus</t>
  </si>
  <si>
    <t>Lohsa</t>
  </si>
  <si>
    <t>Großschönau</t>
  </si>
  <si>
    <t>Reichenbach, Vierkirchen</t>
  </si>
  <si>
    <t>Battweiler u.a.</t>
  </si>
  <si>
    <t>Mülheim-Kärlich</t>
  </si>
  <si>
    <t>Oberlahr</t>
  </si>
  <si>
    <t>Hagen</t>
  </si>
  <si>
    <t>Kreisfreie Stadt Hagen</t>
  </si>
  <si>
    <t>Greven</t>
  </si>
  <si>
    <t>Finnentrop</t>
  </si>
  <si>
    <t>Kreis Olpe</t>
  </si>
  <si>
    <t>Weitefeld</t>
  </si>
  <si>
    <t>Kreuztal</t>
  </si>
  <si>
    <t>Bad Marienberg (Westerwald)</t>
  </si>
  <si>
    <t>Schlangenbad</t>
  </si>
  <si>
    <t>Achern (Abweichung Exklaven)</t>
  </si>
  <si>
    <t>Schönborn</t>
  </si>
  <si>
    <t>Ottersweier</t>
  </si>
  <si>
    <t>Zell am Harmersbach</t>
  </si>
  <si>
    <t>Bühl</t>
  </si>
  <si>
    <t>Albig</t>
  </si>
  <si>
    <t>Albbruck</t>
  </si>
  <si>
    <t>Schollbrunn</t>
  </si>
  <si>
    <t>Stade</t>
  </si>
  <si>
    <t>Breiholz, Tackesdorf-Nord</t>
  </si>
  <si>
    <t>Kassel, Fuldatal</t>
  </si>
  <si>
    <t>Kreisfreie Stadt Kassel</t>
  </si>
  <si>
    <t>Schlierbach</t>
  </si>
  <si>
    <t>Melsungen</t>
  </si>
  <si>
    <t>Fellen</t>
  </si>
  <si>
    <t>Schleswig</t>
  </si>
  <si>
    <t>Esselbach</t>
  </si>
  <si>
    <t>Murrhardt</t>
  </si>
  <si>
    <t>Bad Hersfeld, Ludwigsau</t>
  </si>
  <si>
    <t>Ravensburg</t>
  </si>
  <si>
    <t>Karlstadt</t>
  </si>
  <si>
    <t>Wadersloh</t>
  </si>
  <si>
    <t>Weilheim</t>
  </si>
  <si>
    <t>Lohne</t>
  </si>
  <si>
    <t>Landkreis Vechta</t>
  </si>
  <si>
    <t>Venningen</t>
  </si>
  <si>
    <t>Sasbach</t>
  </si>
  <si>
    <t>Vöhrenbach</t>
  </si>
  <si>
    <t>Ellerstadt</t>
  </si>
  <si>
    <t>Worms</t>
  </si>
  <si>
    <t>Kreisfreie Stadt Worms</t>
  </si>
  <si>
    <t>Trebur</t>
  </si>
  <si>
    <t>Odenthal</t>
  </si>
  <si>
    <t>Kreis Rheinisch-Bergischer Kreis</t>
  </si>
  <si>
    <t>Bell</t>
  </si>
  <si>
    <t>Kirkel</t>
  </si>
  <si>
    <t>Landkreis Saarpfalz-Kreis</t>
  </si>
  <si>
    <t>Breitscheid, Dattenberg, Hausen, Hümmerich, Kasbach-Ohlenberg, Roßbach u.a.</t>
  </si>
  <si>
    <t>Witten</t>
  </si>
  <si>
    <t>Kreis Ennepe-Ruhr-Kreis</t>
  </si>
  <si>
    <t>Neunkirchen-Seelscheid</t>
  </si>
  <si>
    <t>Kastellaun</t>
  </si>
  <si>
    <t>Plaidt</t>
  </si>
  <si>
    <t>Breckerfeld</t>
  </si>
  <si>
    <t>Pronsfeld</t>
  </si>
  <si>
    <t>Bettingen</t>
  </si>
  <si>
    <t>Düren</t>
  </si>
  <si>
    <t>Alpen</t>
  </si>
  <si>
    <t>Grevenbroich</t>
  </si>
  <si>
    <t>Krefeld</t>
  </si>
  <si>
    <t>Kreisfreie Stadt Krefeld</t>
  </si>
  <si>
    <t>Meerbusch</t>
  </si>
  <si>
    <t>Frechen</t>
  </si>
  <si>
    <t>Raesfeld</t>
  </si>
  <si>
    <t>Bous</t>
  </si>
  <si>
    <t>Bausendorf</t>
  </si>
  <si>
    <t>Bottrop</t>
  </si>
  <si>
    <t>Kreisfreie Stadt Bottrop</t>
  </si>
  <si>
    <t>Thalfang</t>
  </si>
  <si>
    <t>Lutzerath</t>
  </si>
  <si>
    <t>Grafschaft</t>
  </si>
  <si>
    <t>Bad Bertrich</t>
  </si>
  <si>
    <t>Marl</t>
  </si>
  <si>
    <t>Kreis Recklinghausen</t>
  </si>
  <si>
    <t>Hartheim</t>
  </si>
  <si>
    <t>Wolfstein</t>
  </si>
  <si>
    <t>Landkreis Kusel</t>
  </si>
  <si>
    <t>Bacharach, Breitscheid</t>
  </si>
  <si>
    <t>Landkreis Mainz-Bingen</t>
  </si>
  <si>
    <t>Stromberg</t>
  </si>
  <si>
    <t>Bahlingen am Kaiserstuhl</t>
  </si>
  <si>
    <t>Halver</t>
  </si>
  <si>
    <t>Neuwied</t>
  </si>
  <si>
    <t>Simmertal</t>
  </si>
  <si>
    <t>Bad Bellingen</t>
  </si>
  <si>
    <t>Riesweiler</t>
  </si>
  <si>
    <t>Werne</t>
  </si>
  <si>
    <t>Kreis Unna</t>
  </si>
  <si>
    <t>Neitersen</t>
  </si>
  <si>
    <t>Saerbeck</t>
  </si>
  <si>
    <t>Spiesen-Elversberg</t>
  </si>
  <si>
    <t>Blieskastel</t>
  </si>
  <si>
    <t>Emden</t>
  </si>
  <si>
    <t>Kreisfreie Stadt Emden</t>
  </si>
  <si>
    <t>Neunkirchen</t>
  </si>
  <si>
    <t>Recklinghausen</t>
  </si>
  <si>
    <t>Bexbach</t>
  </si>
  <si>
    <t>Blankenrath u.a.</t>
  </si>
  <si>
    <t>Beltheim</t>
  </si>
  <si>
    <t>Herschweiler-Pettersheim</t>
  </si>
  <si>
    <t>Angelburg</t>
  </si>
  <si>
    <t>Villingen-Schwenningen</t>
  </si>
  <si>
    <t>Fluorn-Winzeln</t>
  </si>
  <si>
    <t>Winterberg</t>
  </si>
  <si>
    <t>Waghäusel</t>
  </si>
  <si>
    <t>Hüttenberg</t>
  </si>
  <si>
    <t>Enger</t>
  </si>
  <si>
    <t>Kreis Herford</t>
  </si>
  <si>
    <t>Ilvesheim</t>
  </si>
  <si>
    <t>Steinbach (Taunus)</t>
  </si>
  <si>
    <t>Schloß Holte-Stukenbrock</t>
  </si>
  <si>
    <t>Kreis Gütersloh</t>
  </si>
  <si>
    <t>Bickenbach</t>
  </si>
  <si>
    <t>Forst</t>
  </si>
  <si>
    <t>Bad Schönborn</t>
  </si>
  <si>
    <t>Löhne</t>
  </si>
  <si>
    <t>Pforzheim</t>
  </si>
  <si>
    <t>Stadtkreis Pforzheim</t>
  </si>
  <si>
    <t>Gießen</t>
  </si>
  <si>
    <t>Landkreis Gießen</t>
  </si>
  <si>
    <t>Delmenhorst</t>
  </si>
  <si>
    <t>Kreisfreie Stadt Delmenhorst</t>
  </si>
  <si>
    <t>Augustdorf</t>
  </si>
  <si>
    <t>Wanna</t>
  </si>
  <si>
    <t>Gaiberg</t>
  </si>
  <si>
    <t>Schlangen</t>
  </si>
  <si>
    <t>Deilingen</t>
  </si>
  <si>
    <t>Grasellenbach</t>
  </si>
  <si>
    <t>Lobbach</t>
  </si>
  <si>
    <t>Amöneburg</t>
  </si>
  <si>
    <t>Altdorf</t>
  </si>
  <si>
    <t>Ahrenshöft</t>
  </si>
  <si>
    <t>Großostheim</t>
  </si>
  <si>
    <t>Horstedt</t>
  </si>
  <si>
    <t>Jesberg</t>
  </si>
  <si>
    <t>Gründau</t>
  </si>
  <si>
    <t>Überlingen</t>
  </si>
  <si>
    <t>Wörth a.Main</t>
  </si>
  <si>
    <t>Rantrum</t>
  </si>
  <si>
    <t>Aschaffenburg</t>
  </si>
  <si>
    <t>Kreisfreie Stadt Aschaffenburg</t>
  </si>
  <si>
    <t>Gedern</t>
  </si>
  <si>
    <t>Willingshausen</t>
  </si>
  <si>
    <t>Gemmrigheim</t>
  </si>
  <si>
    <t>Linsengericht</t>
  </si>
  <si>
    <t>Hechthausen</t>
  </si>
  <si>
    <t>Reutlingen</t>
  </si>
  <si>
    <t>Stuttgart/Leinfelden-Echterdingen</t>
  </si>
  <si>
    <t>Leidersbach</t>
  </si>
  <si>
    <t>Heilbronn</t>
  </si>
  <si>
    <t>Stadtkreis Heilbronn</t>
  </si>
  <si>
    <t>Bad Emstal</t>
  </si>
  <si>
    <t>Landkreis Kassel</t>
  </si>
  <si>
    <t>Frickingen</t>
  </si>
  <si>
    <t>Remseck am Neckar</t>
  </si>
  <si>
    <t>Wischhafen</t>
  </si>
  <si>
    <t>Hagenburg</t>
  </si>
  <si>
    <t>Kirchlinteln</t>
  </si>
  <si>
    <t>Landkreis Verden</t>
  </si>
  <si>
    <t>Abstatt</t>
  </si>
  <si>
    <t>Habichtswald</t>
  </si>
  <si>
    <t>Beilstein</t>
  </si>
  <si>
    <t>Kohlberg</t>
  </si>
  <si>
    <t>Rethem (Aller), Häuslingen, Frankenfeld</t>
  </si>
  <si>
    <t>Schwaikheim</t>
  </si>
  <si>
    <t>Ahlerstedt</t>
  </si>
  <si>
    <t>Bad Saulgau, Allmannsweiler</t>
  </si>
  <si>
    <t>Königseggwald</t>
  </si>
  <si>
    <t>Rodewald</t>
  </si>
  <si>
    <t>Wartenberg</t>
  </si>
  <si>
    <t>Hoßkirch</t>
  </si>
  <si>
    <t>Rosengarten</t>
  </si>
  <si>
    <t>Witzenhausen</t>
  </si>
  <si>
    <t>Berghülen</t>
  </si>
  <si>
    <t>Motten</t>
  </si>
  <si>
    <t>Bad Bramstedt</t>
  </si>
  <si>
    <t>Isernhagen</t>
  </si>
  <si>
    <t>Loose</t>
  </si>
  <si>
    <t>Riedenberg</t>
  </si>
  <si>
    <t>Bühlerzell</t>
  </si>
  <si>
    <t>Bieberehren</t>
  </si>
  <si>
    <t>Melsdorf</t>
  </si>
  <si>
    <t>Norderstedt</t>
  </si>
  <si>
    <t>Großharrie</t>
  </si>
  <si>
    <t>Jagstzell</t>
  </si>
  <si>
    <t>Krayenberggemeinde, Frauensee</t>
  </si>
  <si>
    <t>Toppenstedt</t>
  </si>
  <si>
    <t>Kellmünz a.d. Iller</t>
  </si>
  <si>
    <t>Bastheim</t>
  </si>
  <si>
    <t>Lahstedt</t>
  </si>
  <si>
    <t>Dittelbrunn</t>
  </si>
  <si>
    <t>Üchtelhausen</t>
  </si>
  <si>
    <t>Günzburg</t>
  </si>
  <si>
    <t>Lauben</t>
  </si>
  <si>
    <t>Langlingen</t>
  </si>
  <si>
    <t>Westerheim</t>
  </si>
  <si>
    <t>Nehms</t>
  </si>
  <si>
    <t>Deisenhausen</t>
  </si>
  <si>
    <t>Sulzheim</t>
  </si>
  <si>
    <t>Bad Liebenstein</t>
  </si>
  <si>
    <t>Wutha-Farnroda</t>
  </si>
  <si>
    <t>Kirchheim am Ries</t>
  </si>
  <si>
    <t>Burtenbach</t>
  </si>
  <si>
    <t>Lütjenburg</t>
  </si>
  <si>
    <t>Unterthingau</t>
  </si>
  <si>
    <t>Pronstorf</t>
  </si>
  <si>
    <t>Scharnebeck, Echem, Lüdersburg, Rullstorf</t>
  </si>
  <si>
    <t>Tabarz/ Thür. Wald</t>
  </si>
  <si>
    <t>Lengenwang</t>
  </si>
  <si>
    <t>Bidingen</t>
  </si>
  <si>
    <t>Ziethen</t>
  </si>
  <si>
    <t>Höchstadt a.d.Aisch</t>
  </si>
  <si>
    <t>Oberharz am Brocken</t>
  </si>
  <si>
    <t>Hurlach</t>
  </si>
  <si>
    <t>Rattelsdorf</t>
  </si>
  <si>
    <t>Scheuring</t>
  </si>
  <si>
    <t>Ebensfeld</t>
  </si>
  <si>
    <t>Tagmersheim</t>
  </si>
  <si>
    <t>Katzhütte</t>
  </si>
  <si>
    <t>Landkreis Sonneberg</t>
  </si>
  <si>
    <t>Sömmerda</t>
  </si>
  <si>
    <t>Nastätten u.a.</t>
  </si>
  <si>
    <t>Schwarzengraben, St. Alban, Gerbach</t>
  </si>
  <si>
    <t>Wehr</t>
  </si>
  <si>
    <t>Lotte</t>
  </si>
  <si>
    <t>Offenburg</t>
  </si>
  <si>
    <t>Herrischried</t>
  </si>
  <si>
    <t>Berghaupten</t>
  </si>
  <si>
    <t>Bad Schwalbach</t>
  </si>
  <si>
    <t>Elzach, Biederbach</t>
  </si>
  <si>
    <t>Winden im Elztal</t>
  </si>
  <si>
    <t>Oberrod u.a.</t>
  </si>
  <si>
    <t>Frankweiler</t>
  </si>
  <si>
    <t>Rhodt u.a.</t>
  </si>
  <si>
    <t>Dinklage</t>
  </si>
  <si>
    <t>Neustadt an der Weinstraße</t>
  </si>
  <si>
    <t>Kreisfreie Stadt Neustadt an der Weinstraße</t>
  </si>
  <si>
    <t>Insheim</t>
  </si>
  <si>
    <t>Berg</t>
  </si>
  <si>
    <t>Hatzenbühl</t>
  </si>
  <si>
    <t>Hatten</t>
  </si>
  <si>
    <t>Weisenheim am Sand</t>
  </si>
  <si>
    <t>Hillesheim</t>
  </si>
  <si>
    <t>Bad Laasphe</t>
  </si>
  <si>
    <t>Rülzheim</t>
  </si>
  <si>
    <t>Eschenburg</t>
  </si>
  <si>
    <t>Nackenheim</t>
  </si>
  <si>
    <t>Hochheim am Main</t>
  </si>
  <si>
    <t>Bad Herrenalb</t>
  </si>
  <si>
    <t>Hamdorf</t>
  </si>
  <si>
    <t>Breitenbach am Herzberg</t>
  </si>
  <si>
    <t>Sulzbach an der Murr</t>
  </si>
  <si>
    <t>Lichtenwald</t>
  </si>
  <si>
    <t>Grünendeich</t>
  </si>
  <si>
    <t>Göppingen</t>
  </si>
  <si>
    <t>Neubrunn</t>
  </si>
  <si>
    <t>Fleckeby u.a.</t>
  </si>
  <si>
    <t>Langenhagen</t>
  </si>
  <si>
    <t>Kaulsdorf</t>
  </si>
  <si>
    <t>Schäftlarn</t>
  </si>
  <si>
    <t>Baar-Ebenhausen</t>
  </si>
  <si>
    <t>Pommelsbrunn</t>
  </si>
  <si>
    <t>Kösching</t>
  </si>
  <si>
    <t>Landkreis Eichstätt</t>
  </si>
  <si>
    <t>Schraplau, Farnstädt</t>
  </si>
  <si>
    <t>Etzelwang</t>
  </si>
  <si>
    <t>Oberdolling</t>
  </si>
  <si>
    <t>Hemau</t>
  </si>
  <si>
    <t>Möckern, Schermen, Nedlitz u.a.</t>
  </si>
  <si>
    <t>Gefell</t>
  </si>
  <si>
    <t>Weyarn</t>
  </si>
  <si>
    <t>Bernitt, Qualitz, Warnow, Zernin u.a.</t>
  </si>
  <si>
    <t>Hermsdorf</t>
  </si>
  <si>
    <t>Crossen, Heideland u.a.</t>
  </si>
  <si>
    <t>Ebnath</t>
  </si>
  <si>
    <t>Oberaudorf</t>
  </si>
  <si>
    <t>Plauen</t>
  </si>
  <si>
    <t>Windischeschenbach</t>
  </si>
  <si>
    <t>Söchtenau</t>
  </si>
  <si>
    <t>Adlkofen</t>
  </si>
  <si>
    <t>Waldsassen</t>
  </si>
  <si>
    <t>Bad Endorf</t>
  </si>
  <si>
    <t>Bitterfeld-Wolfen</t>
  </si>
  <si>
    <t>Nossentiner Hütte</t>
  </si>
  <si>
    <t>Neukirchen/Pleiße</t>
  </si>
  <si>
    <t>Neualbenreuth</t>
  </si>
  <si>
    <t>Muldenhammer</t>
  </si>
  <si>
    <t>Aholfing</t>
  </si>
  <si>
    <t>Stamsried</t>
  </si>
  <si>
    <t>Stützengrün</t>
  </si>
  <si>
    <t>Frontenhausen</t>
  </si>
  <si>
    <t>Landkreis Dingolfing-Landau</t>
  </si>
  <si>
    <t>Eibenstock</t>
  </si>
  <si>
    <t>Waldenburg</t>
  </si>
  <si>
    <t>Waren/ Müritz</t>
  </si>
  <si>
    <t>Wurzen</t>
  </si>
  <si>
    <t>Fehrbellin</t>
  </si>
  <si>
    <t>Halsbach</t>
  </si>
  <si>
    <t>Wallersdorf</t>
  </si>
  <si>
    <t>Runding</t>
  </si>
  <si>
    <t>Niederwinkling</t>
  </si>
  <si>
    <t>Grünhain-Beierfeld</t>
  </si>
  <si>
    <t>Neuruppin</t>
  </si>
  <si>
    <t>Grafenwiesen</t>
  </si>
  <si>
    <t>Julbach</t>
  </si>
  <si>
    <t>Drebach</t>
  </si>
  <si>
    <t>Großrückerswalde</t>
  </si>
  <si>
    <t>Berlin Hakenfelde</t>
  </si>
  <si>
    <t>Hennigsdorf</t>
  </si>
  <si>
    <t>Landkreis Oberhavel</t>
  </si>
  <si>
    <t>Lommatzsch</t>
  </si>
  <si>
    <t>Riesa</t>
  </si>
  <si>
    <t>Halsbrücke</t>
  </si>
  <si>
    <t>Tittling</t>
  </si>
  <si>
    <t>Sassnitz</t>
  </si>
  <si>
    <t>Grainet</t>
  </si>
  <si>
    <t>Altenberg</t>
  </si>
  <si>
    <t>Lübbenau/ Spreewald</t>
  </si>
  <si>
    <t>Zeschdorf, Podelzig, Lebus</t>
  </si>
  <si>
    <t>Briesen, Rauen u.a.</t>
  </si>
  <si>
    <t>Landkreis Oder-Spree</t>
  </si>
  <si>
    <t>Krauschwitz, Weißkeißel</t>
  </si>
  <si>
    <t>Jonsdorf</t>
  </si>
  <si>
    <t>Weilheim i. OB</t>
  </si>
  <si>
    <t>Eching a. Ammersee</t>
  </si>
  <si>
    <t>Oschersleben (Bode)</t>
  </si>
  <si>
    <t>Landkreis Börde</t>
  </si>
  <si>
    <t>Nassenfels</t>
  </si>
  <si>
    <t>Haldensleben, Flechtingen, Bülstringen u.a.</t>
  </si>
  <si>
    <t>Egweil</t>
  </si>
  <si>
    <t>Sulzemoos</t>
  </si>
  <si>
    <t>Erdweg</t>
  </si>
  <si>
    <t>Buttstädt, Großbrembach, Kleinbrembach</t>
  </si>
  <si>
    <t>Weißenbrunn</t>
  </si>
  <si>
    <t>Arnstein</t>
  </si>
  <si>
    <t>Allstedt</t>
  </si>
  <si>
    <t>Gartow</t>
  </si>
  <si>
    <t>Penzberg</t>
  </si>
  <si>
    <t>Böhmfeld</t>
  </si>
  <si>
    <t>Weißenfels, Stößen</t>
  </si>
  <si>
    <t>Selb</t>
  </si>
  <si>
    <t>Landkreis Wunsiedel i. Fichtelgebirge</t>
  </si>
  <si>
    <t>Lützen</t>
  </si>
  <si>
    <t>Großkarolinenfeld</t>
  </si>
  <si>
    <t>Höchstädt</t>
  </si>
  <si>
    <t>Krummennaab</t>
  </si>
  <si>
    <t>Ergolding, Landshut</t>
  </si>
  <si>
    <t>Kreisfreie Stadt Landshut</t>
  </si>
  <si>
    <t>Neufahrn i. NB</t>
  </si>
  <si>
    <t>Neubeuern</t>
  </si>
  <si>
    <t>Roggentin, Broderstorf u.a.</t>
  </si>
  <si>
    <t>Schwindegg</t>
  </si>
  <si>
    <t>Bruck i.d. OPf.</t>
  </si>
  <si>
    <t>Zwenkau</t>
  </si>
  <si>
    <t>Muldestausee</t>
  </si>
  <si>
    <t>Wörth a.d. Isar</t>
  </si>
  <si>
    <t>Schönberg</t>
  </si>
  <si>
    <t>Gottfrieding</t>
  </si>
  <si>
    <t>Niemegk</t>
  </si>
  <si>
    <t>Oberschneiding</t>
  </si>
  <si>
    <t>Colditz</t>
  </si>
  <si>
    <t>Oberlungwitz</t>
  </si>
  <si>
    <t>Breitenbrunn/Erzgeb.</t>
  </si>
  <si>
    <t>Rheinsberg</t>
  </si>
  <si>
    <t>Schwarzach</t>
  </si>
  <si>
    <t>Bernried</t>
  </si>
  <si>
    <t>Burkhardtsdorf</t>
  </si>
  <si>
    <t>Eschlkam</t>
  </si>
  <si>
    <t>Buchhofen</t>
  </si>
  <si>
    <t>Penzlin</t>
  </si>
  <si>
    <t>Falkensee</t>
  </si>
  <si>
    <t>Berlin Wilhelmstadt</t>
  </si>
  <si>
    <t>Berlin Falkenhagener Feld</t>
  </si>
  <si>
    <t>Dranske</t>
  </si>
  <si>
    <t>Frauenau</t>
  </si>
  <si>
    <t>Berlin Westend</t>
  </si>
  <si>
    <t>Fürstenzell</t>
  </si>
  <si>
    <t>Berlin Reinickendorf</t>
  </si>
  <si>
    <t>Berlin Lichtenfelde</t>
  </si>
  <si>
    <t>Berlin-West</t>
  </si>
  <si>
    <t>Berlin Mitte</t>
  </si>
  <si>
    <t>Golßen</t>
  </si>
  <si>
    <t>Schönefeld</t>
  </si>
  <si>
    <t>Kulmbach</t>
  </si>
  <si>
    <t>Dachau</t>
  </si>
  <si>
    <t>Wismar, Groß Krankow u.a.</t>
  </si>
  <si>
    <t>Neudrossenfeld</t>
  </si>
  <si>
    <t>Pilsach</t>
  </si>
  <si>
    <t>Altmannstein</t>
  </si>
  <si>
    <t>Kreisfreie Stadt Jena</t>
  </si>
  <si>
    <t>Bayreuth</t>
  </si>
  <si>
    <t>Kreisfreie Stadt Bayreuth</t>
  </si>
  <si>
    <t>Welsleben, Biere, Eickendorf u.a.</t>
  </si>
  <si>
    <t>Domsühl, Mestlin, Obere Warnow u.a.</t>
  </si>
  <si>
    <t>Mainburg</t>
  </si>
  <si>
    <t>Kühlungsborn</t>
  </si>
  <si>
    <t>Vilseck</t>
  </si>
  <si>
    <t>Moosach</t>
  </si>
  <si>
    <t>Mauern</t>
  </si>
  <si>
    <t>Erding</t>
  </si>
  <si>
    <t>Ensdorf</t>
  </si>
  <si>
    <t>Inchenhofen</t>
  </si>
  <si>
    <t>Schrobenhausen</t>
  </si>
  <si>
    <t>Mittenwald</t>
  </si>
  <si>
    <t>Pöcking</t>
  </si>
  <si>
    <t>Föhr</t>
  </si>
  <si>
    <t>Bürstadt</t>
  </si>
  <si>
    <t>Brigachtal</t>
  </si>
  <si>
    <t>Barver, Dickel, Hemsloh, Rehden, Wetschen, Wehrblecker Heide</t>
  </si>
  <si>
    <t>Wehrheim</t>
  </si>
  <si>
    <t>Neuweiler</t>
  </si>
  <si>
    <t>Horb am Neckar</t>
  </si>
  <si>
    <t>Landkreis Freudenstadt</t>
  </si>
  <si>
    <t>Lahntal</t>
  </si>
  <si>
    <t>Schiffdorf</t>
  </si>
  <si>
    <t>Schriesheim</t>
  </si>
  <si>
    <t>Wiesloch</t>
  </si>
  <si>
    <t>Ritterhude</t>
  </si>
  <si>
    <t>Sulzfeld</t>
  </si>
  <si>
    <t>Egesheim</t>
  </si>
  <si>
    <t>Haina</t>
  </si>
  <si>
    <t>Oberzent</t>
  </si>
  <si>
    <t>Steißlingen</t>
  </si>
  <si>
    <t>Hanau</t>
  </si>
  <si>
    <t>Helmstadt-Bargen</t>
  </si>
  <si>
    <t>Böblingen</t>
  </si>
  <si>
    <t>Weil im Schönbuch</t>
  </si>
  <si>
    <t>Helpsen, Seggebruch</t>
  </si>
  <si>
    <t>Kleinostheim</t>
  </si>
  <si>
    <t>Kefenrod</t>
  </si>
  <si>
    <t>Pliezhausen</t>
  </si>
  <si>
    <t>Auetal</t>
  </si>
  <si>
    <t>Reichenau</t>
  </si>
  <si>
    <t>Bietigheim-Bissingen</t>
  </si>
  <si>
    <t>Eystrup, Hassel u.a.</t>
  </si>
  <si>
    <t>Pfullendorf</t>
  </si>
  <si>
    <t>Buchen</t>
  </si>
  <si>
    <t>Zierenberg</t>
  </si>
  <si>
    <t>Calden</t>
  </si>
  <si>
    <t>Trendelburg</t>
  </si>
  <si>
    <t>Dellstedt</t>
  </si>
  <si>
    <t>Jossgrund</t>
  </si>
  <si>
    <t>Höpfingen</t>
  </si>
  <si>
    <t>Künzell</t>
  </si>
  <si>
    <t>Aukrug, Wiedenborstel</t>
  </si>
  <si>
    <t>Süßen</t>
  </si>
  <si>
    <t>Neu Wulmstorf</t>
  </si>
  <si>
    <t>Himmelstadt</t>
  </si>
  <si>
    <t>Sulzbach-Laufen</t>
  </si>
  <si>
    <t>Höchberg</t>
  </si>
  <si>
    <t>Hausen b. Würzburg</t>
  </si>
  <si>
    <t>Euerbach</t>
  </si>
  <si>
    <t>Schnelldorf</t>
  </si>
  <si>
    <t>Barsbüttel</t>
  </si>
  <si>
    <t>Bad Grönenbach</t>
  </si>
  <si>
    <t>Dietmannsried</t>
  </si>
  <si>
    <t>Sülfeld</t>
  </si>
  <si>
    <t>Bad Segeberg</t>
  </si>
  <si>
    <t>Wendeburg</t>
  </si>
  <si>
    <t>Müden (Aller)</t>
  </si>
  <si>
    <t>Marktbergel</t>
  </si>
  <si>
    <t>Donnersdorf</t>
  </si>
  <si>
    <t>Ummern</t>
  </si>
  <si>
    <t>Finningen</t>
  </si>
  <si>
    <t>Sollstedt</t>
  </si>
  <si>
    <t>Landkreis Nordhausen</t>
  </si>
  <si>
    <t>Ehingen</t>
  </si>
  <si>
    <t>Rammingen</t>
  </si>
  <si>
    <t>Isenbüttel</t>
  </si>
  <si>
    <t>Alerheim</t>
  </si>
  <si>
    <t>Dachsbach</t>
  </si>
  <si>
    <t>Suhl</t>
  </si>
  <si>
    <t>Schwangau</t>
  </si>
  <si>
    <t>Viereth-Trunstadt</t>
  </si>
  <si>
    <t>Stoetze</t>
  </si>
  <si>
    <t>Zernien</t>
  </si>
  <si>
    <t>Vellahn</t>
  </si>
  <si>
    <t>Thaining</t>
  </si>
  <si>
    <t>Friedberg</t>
  </si>
  <si>
    <t>Klötze, Apenburg-Winterfeld</t>
  </si>
  <si>
    <t>Bayersoien</t>
  </si>
  <si>
    <t>Moorenweis</t>
  </si>
  <si>
    <t>Fuldabrück</t>
  </si>
  <si>
    <t>Unlingen</t>
  </si>
  <si>
    <t>Oberweser</t>
  </si>
  <si>
    <t>Haseldorf</t>
  </si>
  <si>
    <t>Hann. Münden, Gutsbezirk Reinhardswald</t>
  </si>
  <si>
    <t>Tauberbischofsheim</t>
  </si>
  <si>
    <t>Lüerdissen</t>
  </si>
  <si>
    <t>Neuenkirchen</t>
  </si>
  <si>
    <t>Grünkraut</t>
  </si>
  <si>
    <t>Lindau (Bodensee)</t>
  </si>
  <si>
    <t>Landkreis Lindau (Bodensee)</t>
  </si>
  <si>
    <t>Weinböhla</t>
  </si>
  <si>
    <t>Werneuchen</t>
  </si>
  <si>
    <t>Landkreis Barnim</t>
  </si>
  <si>
    <t>Wildau</t>
  </si>
  <si>
    <t>Eberswalde</t>
  </si>
  <si>
    <t>Haidmühle</t>
  </si>
  <si>
    <t>Kröslin, Krummin, Lassan u.a.</t>
  </si>
  <si>
    <t>Spreenhagen</t>
  </si>
  <si>
    <t>Wolgast</t>
  </si>
  <si>
    <t>Liebstadt</t>
  </si>
  <si>
    <t>Bahretal</t>
  </si>
  <si>
    <t>Blankensee, Grambow u.a.</t>
  </si>
  <si>
    <t>Seelow, Lietzen u.a.</t>
  </si>
  <si>
    <t>Bautzen</t>
  </si>
  <si>
    <t>Brieskow-Finkenheerd</t>
  </si>
  <si>
    <t>Oderwitz</t>
  </si>
  <si>
    <t>Kreisfreie Stadt Mönchengladbach</t>
  </si>
  <si>
    <t>Saarburg</t>
  </si>
  <si>
    <t>Willich</t>
  </si>
  <si>
    <t>Kreis Viersen</t>
  </si>
  <si>
    <t>Langsur</t>
  </si>
  <si>
    <t>Pelm, Neroth u.a.</t>
  </si>
  <si>
    <t>Walsdorf, Nohn u.a.</t>
  </si>
  <si>
    <t>Euskirchen</t>
  </si>
  <si>
    <t>Kreis Euskirchen</t>
  </si>
  <si>
    <t>Kell am See</t>
  </si>
  <si>
    <t>Schmelz</t>
  </si>
  <si>
    <t>Trittenheim</t>
  </si>
  <si>
    <t>Dorsten</t>
  </si>
  <si>
    <t>Gladbeck</t>
  </si>
  <si>
    <t>Leverkusen</t>
  </si>
  <si>
    <t>Kreisfreie Stadt Leverkusen</t>
  </si>
  <si>
    <t>Sulzbach/Saar</t>
  </si>
  <si>
    <t>Schalksmühle</t>
  </si>
  <si>
    <t>Urmitz</t>
  </si>
  <si>
    <t>Wangerland</t>
  </si>
  <si>
    <t>Landkreis Friesland</t>
  </si>
  <si>
    <t>Nentershausen, Hübingen, Niederelbert u.a.</t>
  </si>
  <si>
    <t>Nauroth</t>
  </si>
  <si>
    <t>Quakenbrück</t>
  </si>
  <si>
    <t>Ockenheim</t>
  </si>
  <si>
    <t>Osnabrück</t>
  </si>
  <si>
    <t>Kreisfreie Stadt Osnabrück</t>
  </si>
  <si>
    <t>Gehrde</t>
  </si>
  <si>
    <t>Sassenberg</t>
  </si>
  <si>
    <t>Gau-Algesheim</t>
  </si>
  <si>
    <t>Eltville am Rhein</t>
  </si>
  <si>
    <t>Hilchenbach</t>
  </si>
  <si>
    <t>Laufenburg (Baden)</t>
  </si>
  <si>
    <t>Lindenberg</t>
  </si>
  <si>
    <t>Dierdorf</t>
  </si>
  <si>
    <t>Urbar (bei Koblenz)</t>
  </si>
  <si>
    <t>Spay</t>
  </si>
  <si>
    <t>Uplengen</t>
  </si>
  <si>
    <t>Landkreis Leer</t>
  </si>
  <si>
    <t>Hamm</t>
  </si>
  <si>
    <t>Kreisfreie Stadt Hamm</t>
  </si>
  <si>
    <t>Ehrenkirchen</t>
  </si>
  <si>
    <t>Merzen, Neuenkirchen</t>
  </si>
  <si>
    <t>Nassau</t>
  </si>
  <si>
    <t>Hinterweidenthal</t>
  </si>
  <si>
    <t>Rhaunen</t>
  </si>
  <si>
    <t>Much</t>
  </si>
  <si>
    <t>Lonnig</t>
  </si>
  <si>
    <t>Herdecke</t>
  </si>
  <si>
    <t>Neustadt (Wied)</t>
  </si>
  <si>
    <t>Hennweiler</t>
  </si>
  <si>
    <t>Sankt Wendel</t>
  </si>
  <si>
    <t>Ottweiler</t>
  </si>
  <si>
    <t>Cochem</t>
  </si>
  <si>
    <t>Irmenach</t>
  </si>
  <si>
    <t>Emsbüren</t>
  </si>
  <si>
    <t>Beselich</t>
  </si>
  <si>
    <t>Bad Sassendorf</t>
  </si>
  <si>
    <t>Kindenheim</t>
  </si>
  <si>
    <t>Mainz</t>
  </si>
  <si>
    <t>Kreisfreie Stadt Mainz</t>
  </si>
  <si>
    <t>Ovelgönne</t>
  </si>
  <si>
    <t>Weida, Harth-Pöllnitz, Wünschendorf</t>
  </si>
  <si>
    <t>Landkreis Greiz</t>
  </si>
  <si>
    <t>Goldberg</t>
  </si>
  <si>
    <t>Kabelsketal</t>
  </si>
  <si>
    <t>Neuensalz</t>
  </si>
  <si>
    <t>Raguhn-Jeßnitz</t>
  </si>
  <si>
    <t>Reichenbach</t>
  </si>
  <si>
    <t>Nobitz, Göhren, Windischleuba</t>
  </si>
  <si>
    <t>Perkam</t>
  </si>
  <si>
    <t>Michelsneukirchen</t>
  </si>
  <si>
    <t>Grabenstätt</t>
  </si>
  <si>
    <t>Töging a. Inn</t>
  </si>
  <si>
    <t>Winhöring</t>
  </si>
  <si>
    <t>Kirchweidach</t>
  </si>
  <si>
    <t>Dommitzsch</t>
  </si>
  <si>
    <t>Furth i. Wald</t>
  </si>
  <si>
    <t>Stavenhagen</t>
  </si>
  <si>
    <t>Oberpöring</t>
  </si>
  <si>
    <t>Deggendorf</t>
  </si>
  <si>
    <t>Schlettau</t>
  </si>
  <si>
    <t>Mügeln</t>
  </si>
  <si>
    <t>Neukirchen b. Hl. Blut</t>
  </si>
  <si>
    <t>Zachenberg</t>
  </si>
  <si>
    <t>Simbach a. Inn</t>
  </si>
  <si>
    <t>Bad Birnbach</t>
  </si>
  <si>
    <t>Stralsund</t>
  </si>
  <si>
    <t>Berlin Gatow</t>
  </si>
  <si>
    <t>Bentzin</t>
  </si>
  <si>
    <t>Bergen/ Rügen</t>
  </si>
  <si>
    <t>Berlin Steglitz</t>
  </si>
  <si>
    <t>Berlin Schöneberg</t>
  </si>
  <si>
    <t>Berlin Wedding</t>
  </si>
  <si>
    <t>Gröditz, Wülknitz, Röderaue</t>
  </si>
  <si>
    <t>Blankenfelde-Mahlow</t>
  </si>
  <si>
    <t>Wandlitz</t>
  </si>
  <si>
    <t>Berlin Französisch Buchholz</t>
  </si>
  <si>
    <t>Karlsburg</t>
  </si>
  <si>
    <t>Fürsteneck</t>
  </si>
  <si>
    <t>Fulda</t>
  </si>
  <si>
    <t>Bergatreute</t>
  </si>
  <si>
    <t>Greußenheim</t>
  </si>
  <si>
    <t>Eberhardzell</t>
  </si>
  <si>
    <t>Kummerfeld</t>
  </si>
  <si>
    <t>Gnutz</t>
  </si>
  <si>
    <t>Großalmerode</t>
  </si>
  <si>
    <t>Thüngershem</t>
  </si>
  <si>
    <t>Oberthulba</t>
  </si>
  <si>
    <t>Warder</t>
  </si>
  <si>
    <t>Lehrte</t>
  </si>
  <si>
    <t>Harsum</t>
  </si>
  <si>
    <t>Bad Gandersheim</t>
  </si>
  <si>
    <t>Harmstorf</t>
  </si>
  <si>
    <t>Vacha, Unterbreizbach</t>
  </si>
  <si>
    <t>Mielkendorf</t>
  </si>
  <si>
    <t>Ulm</t>
  </si>
  <si>
    <t>Stadtkreis Ulm</t>
  </si>
  <si>
    <t>Rottendorf</t>
  </si>
  <si>
    <t>Neenstetten</t>
  </si>
  <si>
    <t>Balzheim</t>
  </si>
  <si>
    <t>Satteldorf</t>
  </si>
  <si>
    <t>Sievershütten</t>
  </si>
  <si>
    <t>Hohenroth</t>
  </si>
  <si>
    <t>Hamburg, Oststeinbek</t>
  </si>
  <si>
    <t>Weitnau</t>
  </si>
  <si>
    <t>Kronburg</t>
  </si>
  <si>
    <t>Edemissen</t>
  </si>
  <si>
    <t>Obernbreit</t>
  </si>
  <si>
    <t>Leipheim</t>
  </si>
  <si>
    <t>Bergrheinfeld</t>
  </si>
  <si>
    <t>Eicklingen</t>
  </si>
  <si>
    <t>Wiggensbach</t>
  </si>
  <si>
    <t>Ammersbek</t>
  </si>
  <si>
    <t>Niederrieden</t>
  </si>
  <si>
    <t>Giengen an der Brenz</t>
  </si>
  <si>
    <t>Kettershausen</t>
  </si>
  <si>
    <t>Schwebheim</t>
  </si>
  <si>
    <t>Rettenberg</t>
  </si>
  <si>
    <t>Tensfeld</t>
  </si>
  <si>
    <t>Bad Hindelang</t>
  </si>
  <si>
    <t>Seedorf</t>
  </si>
  <si>
    <t>Lauingen (Donau)</t>
  </si>
  <si>
    <t>Oberdachstetten</t>
  </si>
  <si>
    <t>Wildpoldsried</t>
  </si>
  <si>
    <t>Aidhausen</t>
  </si>
  <si>
    <t>Römhild</t>
  </si>
  <si>
    <t>Landkreis Hildburghausen</t>
  </si>
  <si>
    <t>Hankensbüttel, Obernholz, Dedelstorf</t>
  </si>
  <si>
    <t>Friesenried</t>
  </si>
  <si>
    <t>Baudenbach</t>
  </si>
  <si>
    <t>Großengottern, Heroldishausen</t>
  </si>
  <si>
    <t>Waldfeucht, Heinsberg</t>
  </si>
  <si>
    <t>Kreis Heinsberg</t>
  </si>
  <si>
    <t>Rees</t>
  </si>
  <si>
    <t>Rittersdorf u.a.</t>
  </si>
  <si>
    <t>Viersen</t>
  </si>
  <si>
    <t>Kreuzau</t>
  </si>
  <si>
    <t>Pellingen</t>
  </si>
  <si>
    <t>Serrig</t>
  </si>
  <si>
    <t>Schweich</t>
  </si>
  <si>
    <t>Schillingen</t>
  </si>
  <si>
    <t>Großrosseln</t>
  </si>
  <si>
    <t>Juist, Memmert</t>
  </si>
  <si>
    <t>Nonnweiler</t>
  </si>
  <si>
    <t>Maring-Noviand</t>
  </si>
  <si>
    <t>Meckenheim</t>
  </si>
  <si>
    <t>Niederwörresbach</t>
  </si>
  <si>
    <t>Hattingen</t>
  </si>
  <si>
    <t>Bruchhausen, Unkel</t>
  </si>
  <si>
    <t>Bullay, Alf, Zell</t>
  </si>
  <si>
    <t>Ramstein-Miesenbach</t>
  </si>
  <si>
    <t>Thaleischweiler-Fröschen</t>
  </si>
  <si>
    <t>Weilerbach u.a.</t>
  </si>
  <si>
    <t>Pfaffenhofen a.d. Ilm</t>
  </si>
  <si>
    <t>Rugendorf</t>
  </si>
  <si>
    <t>Reichertshausen</t>
  </si>
  <si>
    <t>Bad Bibra, Finne u.a.</t>
  </si>
  <si>
    <t>Erxleben, Nordgermersleben u.a.</t>
  </si>
  <si>
    <t>Stendal</t>
  </si>
  <si>
    <t>Aschheim</t>
  </si>
  <si>
    <t>Ursensollen</t>
  </si>
  <si>
    <t>Essing</t>
  </si>
  <si>
    <t>Baldham</t>
  </si>
  <si>
    <t>Hausham</t>
  </si>
  <si>
    <t>Schliersee</t>
  </si>
  <si>
    <t>Frauenstein</t>
  </si>
  <si>
    <t>Hermsdorf/Erzgeb.</t>
  </si>
  <si>
    <t>Uckerland, Groß Luckow, Schönhausen</t>
  </si>
  <si>
    <t>Crinitz</t>
  </si>
  <si>
    <t>Schwarzheide N.L.</t>
  </si>
  <si>
    <t>Altdöbern, Luckaitztal</t>
  </si>
  <si>
    <t>Lauta</t>
  </si>
  <si>
    <t>Drebkau</t>
  </si>
  <si>
    <t>Neuzelle</t>
  </si>
  <si>
    <t>Döbern</t>
  </si>
  <si>
    <t>Roth</t>
  </si>
  <si>
    <t>Landkreis Roth</t>
  </si>
  <si>
    <t>Schwanebeck, Gröningen, Kroppenstedt</t>
  </si>
  <si>
    <t>Nennslingen</t>
  </si>
  <si>
    <t>Wattendorf</t>
  </si>
  <si>
    <t>Andechs</t>
  </si>
  <si>
    <t>Weismain</t>
  </si>
  <si>
    <t>Döschnitz, Sitzendorf, Rohrbach</t>
  </si>
  <si>
    <t>Nürnberg-Feucht, Feuchter Forst</t>
  </si>
  <si>
    <t>Küps</t>
  </si>
  <si>
    <t>Stockheim</t>
  </si>
  <si>
    <t>Gerolsbach</t>
  </si>
  <si>
    <t>Berngau</t>
  </si>
  <si>
    <t>Mönchweiler</t>
  </si>
  <si>
    <t>Altrip</t>
  </si>
  <si>
    <t>Glatten</t>
  </si>
  <si>
    <t>Straubenhardt</t>
  </si>
  <si>
    <t>Grömbach</t>
  </si>
  <si>
    <t>Bromskirchen, Hallenberg</t>
  </si>
  <si>
    <t>Keltern</t>
  </si>
  <si>
    <t>Wörnersberg</t>
  </si>
  <si>
    <t>Sankt Leon-Rot</t>
  </si>
  <si>
    <t>Erzhausen</t>
  </si>
  <si>
    <t>Talheim</t>
  </si>
  <si>
    <t>Aldingen</t>
  </si>
  <si>
    <t>Denkingen</t>
  </si>
  <si>
    <t>Buseck</t>
  </si>
  <si>
    <t>Bad Salzuflen</t>
  </si>
  <si>
    <t>Detmold</t>
  </si>
  <si>
    <t>Mauer</t>
  </si>
  <si>
    <t>Allendorf</t>
  </si>
  <si>
    <t>Reinheim</t>
  </si>
  <si>
    <t>Wurmberg</t>
  </si>
  <si>
    <t>Schönbrunn</t>
  </si>
  <si>
    <t>Ammerbuch</t>
  </si>
  <si>
    <t>Neuhausen ob Eck</t>
  </si>
  <si>
    <t>Borstel</t>
  </si>
  <si>
    <t>Gilserberg</t>
  </si>
  <si>
    <t>Obrigheim</t>
  </si>
  <si>
    <t>Straßberg</t>
  </si>
  <si>
    <t>Liebenau</t>
  </si>
  <si>
    <t>Hohenfels</t>
  </si>
  <si>
    <t>Hemmoor</t>
  </si>
  <si>
    <t>Freigericht</t>
  </si>
  <si>
    <t>Blender</t>
  </si>
  <si>
    <t>Schieder-Schwalenberg</t>
  </si>
  <si>
    <t>Neufra</t>
  </si>
  <si>
    <t>Kirchentellinsfurt</t>
  </si>
  <si>
    <t>Altenriet</t>
  </si>
  <si>
    <t>Tellingstedt</t>
  </si>
  <si>
    <t>Salem</t>
  </si>
  <si>
    <t>Neckartailfingen</t>
  </si>
  <si>
    <t>Brachttal</t>
  </si>
  <si>
    <t>Heuerßen</t>
  </si>
  <si>
    <t>Neuenstadt am Kocher</t>
  </si>
  <si>
    <t>Köngen</t>
  </si>
  <si>
    <t>Edermünde</t>
  </si>
  <si>
    <t>Fredenbeck</t>
  </si>
  <si>
    <t>Grebenstein</t>
  </si>
  <si>
    <t>Bollingstedt, Jübek</t>
  </si>
  <si>
    <t>Deizisau</t>
  </si>
  <si>
    <t>Neuhütten</t>
  </si>
  <si>
    <t>Erkenbrechtsweiler</t>
  </si>
  <si>
    <t>Barendorf, Vastorf</t>
  </si>
  <si>
    <t>Neuhof a.d.Zenn</t>
  </si>
  <si>
    <t>Tapfheim</t>
  </si>
  <si>
    <t>Tambach-Dietharz/ Thür.</t>
  </si>
  <si>
    <t>Sarkwitz</t>
  </si>
  <si>
    <t>Jengen</t>
  </si>
  <si>
    <t>Gunzenhausen</t>
  </si>
  <si>
    <t>Kutzenhausen</t>
  </si>
  <si>
    <t>Semmenstedt</t>
  </si>
  <si>
    <t>Breitbrunn</t>
  </si>
  <si>
    <t>Nordhausen</t>
  </si>
  <si>
    <t>Buchloe</t>
  </si>
  <si>
    <t>Stöttwang</t>
  </si>
  <si>
    <t>Tappenbeck</t>
  </si>
  <si>
    <t>Wolfsburg</t>
  </si>
  <si>
    <t>Kreisfreie Stadt Wolfsburg</t>
  </si>
  <si>
    <t>Denklingen</t>
  </si>
  <si>
    <t>Gablingen</t>
  </si>
  <si>
    <t>Neuendettelsau</t>
  </si>
  <si>
    <t>Stadtbergen</t>
  </si>
  <si>
    <t>Badersleben u.a.</t>
  </si>
  <si>
    <t>Schleusegrund</t>
  </si>
  <si>
    <t>Schongau</t>
  </si>
  <si>
    <t>Hitzacker (Elbe)</t>
  </si>
  <si>
    <t>Grafhorst</t>
  </si>
  <si>
    <t>Heßdorf</t>
  </si>
  <si>
    <t>Baar</t>
  </si>
  <si>
    <t>Mörnsheim</t>
  </si>
  <si>
    <t>Georgensgmünd</t>
  </si>
  <si>
    <t>Windach</t>
  </si>
  <si>
    <t>Rockhausen, Klettbach</t>
  </si>
  <si>
    <t>Uttenreuth, Marloffstein</t>
  </si>
  <si>
    <t>Olsbrücken</t>
  </si>
  <si>
    <t>Saterland</t>
  </si>
  <si>
    <t>Forchheim</t>
  </si>
  <si>
    <t>Herscheid</t>
  </si>
  <si>
    <t>Sankt Goarshausen u.a.</t>
  </si>
  <si>
    <t>Lahr/Schwarzwald</t>
  </si>
  <si>
    <t>Kehl</t>
  </si>
  <si>
    <t>Westerkappeln</t>
  </si>
  <si>
    <t>Bad Kreuznach</t>
  </si>
  <si>
    <t>Hausen im Wiesental</t>
  </si>
  <si>
    <t>Burgschwalbach</t>
  </si>
  <si>
    <t>Zetel</t>
  </si>
  <si>
    <t>Bad Bergzabern u.a.</t>
  </si>
  <si>
    <t>Sippersfeld</t>
  </si>
  <si>
    <t>Gensingen</t>
  </si>
  <si>
    <t>Kirchhundem</t>
  </si>
  <si>
    <t>Wallenhorst</t>
  </si>
  <si>
    <t>Beckum</t>
  </si>
  <si>
    <t>Landau in der Pfalz</t>
  </si>
  <si>
    <t>Sankt Peter</t>
  </si>
  <si>
    <t>Dachsberg</t>
  </si>
  <si>
    <t>Ravenstein</t>
  </si>
  <si>
    <t>Neuenstein (Hessen)</t>
  </si>
  <si>
    <t>Seelze</t>
  </si>
  <si>
    <t>Albershausen</t>
  </si>
  <si>
    <t>Obersinn</t>
  </si>
  <si>
    <t>Wedemark</t>
  </si>
  <si>
    <t>Künzelsau, Ingelfingen</t>
  </si>
  <si>
    <t>Landkreis Hohenlohekreis</t>
  </si>
  <si>
    <t>Dransfeld u.a.</t>
  </si>
  <si>
    <t>Kirrweiler (Pfalz)</t>
  </si>
  <si>
    <t>Offstein</t>
  </si>
  <si>
    <t>Gundersheim</t>
  </si>
  <si>
    <t>Friedelsheim</t>
  </si>
  <si>
    <t>Neuburg am Rhein</t>
  </si>
  <si>
    <t>Gundheim</t>
  </si>
  <si>
    <t>Bechtheim</t>
  </si>
  <si>
    <t>Dorn-Dürkheim</t>
  </si>
  <si>
    <t>Lambsheim</t>
  </si>
  <si>
    <t>Maxdorf</t>
  </si>
  <si>
    <t>Gimbsheim</t>
  </si>
  <si>
    <t>Eggingen</t>
  </si>
  <si>
    <t>Marktleuthen</t>
  </si>
  <si>
    <t>Bruckberg</t>
  </si>
  <si>
    <t>Pettendorf</t>
  </si>
  <si>
    <t>Weißenfels</t>
  </si>
  <si>
    <t>Rostock, Papendorf u.a.</t>
  </si>
  <si>
    <t>Raubling</t>
  </si>
  <si>
    <t>Weiden in der OPf., Theisseil</t>
  </si>
  <si>
    <t>Kreisfreie Stadt Weiden i.d. OPf.</t>
  </si>
  <si>
    <t>Regensburg</t>
  </si>
  <si>
    <t>Kreisfreie Stadt Regensburg</t>
  </si>
  <si>
    <t>Stulln</t>
  </si>
  <si>
    <t>Schkeuditz</t>
  </si>
  <si>
    <t>Babensham</t>
  </si>
  <si>
    <t>Neustadt (Dosse) u.a.</t>
  </si>
  <si>
    <t>Wredenhagen</t>
  </si>
  <si>
    <t>Lengenfeld</t>
  </si>
  <si>
    <t>Sanitz</t>
  </si>
  <si>
    <t>Rackwitz</t>
  </si>
  <si>
    <t>Zell</t>
  </si>
  <si>
    <t>Kraiburg a. Inn</t>
  </si>
  <si>
    <t>Grabowhöfe, Moltzow u.a.</t>
  </si>
  <si>
    <t>Klingenthal/Sa.</t>
  </si>
  <si>
    <t>Wittenberg</t>
  </si>
  <si>
    <t>Frohburg</t>
  </si>
  <si>
    <t>Zingst a. Darß</t>
  </si>
  <si>
    <t>Tittmoning</t>
  </si>
  <si>
    <t>Möllenbeck</t>
  </si>
  <si>
    <t>Dallgow-Döberitz</t>
  </si>
  <si>
    <t>Hengersberg</t>
  </si>
  <si>
    <t>Iggensbach</t>
  </si>
  <si>
    <t>Großschirma</t>
  </si>
  <si>
    <t>Teltow</t>
  </si>
  <si>
    <t>Berlin Frohnau</t>
  </si>
  <si>
    <t>Lichtenberg/Erzgeb.</t>
  </si>
  <si>
    <t>Nünchritz, Glaubitz</t>
  </si>
  <si>
    <t>Berlin Weißensee</t>
  </si>
  <si>
    <t>Berlin Teltowkanal III</t>
  </si>
  <si>
    <t>Berlin Hellersdorf</t>
  </si>
  <si>
    <t>Radeberg, Wachau</t>
  </si>
  <si>
    <t>Pirna, Struppen, Dohma</t>
  </si>
  <si>
    <t>Vogelsang-Warsin, Meiersberg, Mönkebude u.a.</t>
  </si>
  <si>
    <t>Wehlen</t>
  </si>
  <si>
    <t>Senftenberg</t>
  </si>
  <si>
    <t>Kreisfreie Stadt Frankfurt (Oder)</t>
  </si>
  <si>
    <t>Jänschwalde</t>
  </si>
  <si>
    <t>Frankfurt/ Oder</t>
  </si>
  <si>
    <t>Niederfischbach</t>
  </si>
  <si>
    <t>Enkenbach-Alsenborn</t>
  </si>
  <si>
    <t>Malberg, Norken, Höchstenbach u.a.</t>
  </si>
  <si>
    <t>Kirchzarten</t>
  </si>
  <si>
    <t>Daaden</t>
  </si>
  <si>
    <t>Sprendlingen</t>
  </si>
  <si>
    <t>Cappeln (Oldenburg)</t>
  </si>
  <si>
    <t>Hinterzarten</t>
  </si>
  <si>
    <t>Eslohe</t>
  </si>
  <si>
    <t>Üttfeld</t>
  </si>
  <si>
    <t>Stolberg</t>
  </si>
  <si>
    <t>Uedem</t>
  </si>
  <si>
    <t>Kevelaer-Kervenheim</t>
  </si>
  <si>
    <t>Jülich</t>
  </si>
  <si>
    <t>Ferschweiler</t>
  </si>
  <si>
    <t>Isselburg</t>
  </si>
  <si>
    <t>Bitburg</t>
  </si>
  <si>
    <t>Badem, Gindorf, Neidenbach</t>
  </si>
  <si>
    <t>Kerpen</t>
  </si>
  <si>
    <t>Osburg, Gusterath, Farschweiler, Kasel u.a.</t>
  </si>
  <si>
    <t>Waldrach</t>
  </si>
  <si>
    <t>Reifferscheid, Kaltenborn, Wershofen u.a.</t>
  </si>
  <si>
    <t>Weilerswist</t>
  </si>
  <si>
    <t>Gescher</t>
  </si>
  <si>
    <t>Mülheim (Mosel)</t>
  </si>
  <si>
    <t>Legden</t>
  </si>
  <si>
    <t>Steinwenden u.a.</t>
  </si>
  <si>
    <t>Lünen</t>
  </si>
  <si>
    <t>Bergkamen</t>
  </si>
  <si>
    <t>Kamp-Bornhofen-Filsen</t>
  </si>
  <si>
    <t>Großmaischeid</t>
  </si>
  <si>
    <t>Schallbach</t>
  </si>
  <si>
    <t>Bergneustadt</t>
  </si>
  <si>
    <t>Grenzach-Wyhlen</t>
  </si>
  <si>
    <t>Krickenbach</t>
  </si>
  <si>
    <t>Mammelzen</t>
  </si>
  <si>
    <t>Fachbach, Exklave Lahnstein</t>
  </si>
  <si>
    <t>Schopp</t>
  </si>
  <si>
    <t>Kreisfreie Stadt Kaiserslautern</t>
  </si>
  <si>
    <t>Werdohl</t>
  </si>
  <si>
    <t>Schopfheim</t>
  </si>
  <si>
    <t>Alsenz</t>
  </si>
  <si>
    <t>Attendorn</t>
  </si>
  <si>
    <t>Belm</t>
  </si>
  <si>
    <t>Lenzkirch</t>
  </si>
  <si>
    <t>Mengerskirchen</t>
  </si>
  <si>
    <t>Villmar</t>
  </si>
  <si>
    <t>Flörsheim-Dalsheim</t>
  </si>
  <si>
    <t>Erwitte</t>
  </si>
  <si>
    <t>Schramberg</t>
  </si>
  <si>
    <t>Lauchringen</t>
  </si>
  <si>
    <t>Vettelschloß, Kretzhaus (Linz am Rhein)</t>
  </si>
  <si>
    <t>Münstermaifeld</t>
  </si>
  <si>
    <t>Kobern-Gondorf</t>
  </si>
  <si>
    <t>Selm</t>
  </si>
  <si>
    <t>Peterswald-Löffelscheid u.a.</t>
  </si>
  <si>
    <t>Pommern</t>
  </si>
  <si>
    <t>Henfenfeld</t>
  </si>
  <si>
    <t>Dorf Mecklenburg, Lübow u.a.</t>
  </si>
  <si>
    <t>Geretsried</t>
  </si>
  <si>
    <t>Velden/Hartenstein</t>
  </si>
  <si>
    <t>Lauterhofen</t>
  </si>
  <si>
    <t>Eckartsberga</t>
  </si>
  <si>
    <t>Wurzbach</t>
  </si>
  <si>
    <t>Ernsgaden</t>
  </si>
  <si>
    <t>Unterhaching</t>
  </si>
  <si>
    <t>Dornburg-Camburg u.a.</t>
  </si>
  <si>
    <t>Au in der Hallertau</t>
  </si>
  <si>
    <t>Issigau</t>
  </si>
  <si>
    <t>Kemnath</t>
  </si>
  <si>
    <t>Bad Kohlgrub</t>
  </si>
  <si>
    <t>Bilzingsleben Kannawurf Oldisleben</t>
  </si>
  <si>
    <t>Kirchehrenbach</t>
  </si>
  <si>
    <t>Udestedt, Mönchenholzhausen u.a.</t>
  </si>
  <si>
    <t>Thalmässing</t>
  </si>
  <si>
    <t>Bad Berka u.a.</t>
  </si>
  <si>
    <t>Ohlstadt</t>
  </si>
  <si>
    <t>Boltenhagen</t>
  </si>
  <si>
    <t>Maisach</t>
  </si>
  <si>
    <t>Falkenstein</t>
  </si>
  <si>
    <t>Weßling</t>
  </si>
  <si>
    <t>Bad Kleinen u.a.</t>
  </si>
  <si>
    <t>Thurnau</t>
  </si>
  <si>
    <t>Haldensleben</t>
  </si>
  <si>
    <t>Birenbach</t>
  </si>
  <si>
    <t>Gschwend</t>
  </si>
  <si>
    <t>Braunsbach</t>
  </si>
  <si>
    <t>Hettstadt</t>
  </si>
  <si>
    <t>Ummendorf</t>
  </si>
  <si>
    <t>Jesteburg</t>
  </si>
  <si>
    <t>Northeim</t>
  </si>
  <si>
    <t>Gelchsheim, Sonderhofen</t>
  </si>
  <si>
    <t>Unterbreizbach</t>
  </si>
  <si>
    <t>Gaukönigshofen</t>
  </si>
  <si>
    <t>Brackel</t>
  </si>
  <si>
    <t>Nüdlingen</t>
  </si>
  <si>
    <t>Tiefenort</t>
  </si>
  <si>
    <t>Fichtenau</t>
  </si>
  <si>
    <t>Oberroth</t>
  </si>
  <si>
    <t>Baddeckenstedt</t>
  </si>
  <si>
    <t>Küllstedt</t>
  </si>
  <si>
    <t>Landkreis Eichsfeld</t>
  </si>
  <si>
    <t>Maßbach</t>
  </si>
  <si>
    <t>Rodeberg, Dünwald u.a.</t>
  </si>
  <si>
    <t>Breitungen/Werra</t>
  </si>
  <si>
    <t>Ichenhausen</t>
  </si>
  <si>
    <t>Elmenhorst</t>
  </si>
  <si>
    <t>Gochsheim</t>
  </si>
  <si>
    <t>Bad Oldesloe</t>
  </si>
  <si>
    <t>Barchfeld-Immelborn</t>
  </si>
  <si>
    <t>Wiesentheid</t>
  </si>
  <si>
    <t>Großhansdorf</t>
  </si>
  <si>
    <t>Haverlah</t>
  </si>
  <si>
    <t>Altenau, Schulenberg</t>
  </si>
  <si>
    <t>Fremdingen</t>
  </si>
  <si>
    <t>Schwülper</t>
  </si>
  <si>
    <t>Ebrach</t>
  </si>
  <si>
    <t>Floh-Seligenthal</t>
  </si>
  <si>
    <t>Geesthacht</t>
  </si>
  <si>
    <t>Eppishausen</t>
  </si>
  <si>
    <t>Holzheim</t>
  </si>
  <si>
    <t>Wassertrüdingen</t>
  </si>
  <si>
    <t>Marxzell</t>
  </si>
  <si>
    <t>Stutensee</t>
  </si>
  <si>
    <t>Niedereschach</t>
  </si>
  <si>
    <t>Villingendorf</t>
  </si>
  <si>
    <t>Schömberg</t>
  </si>
  <si>
    <t>Nußloch</t>
  </si>
  <si>
    <t>Nagold</t>
  </si>
  <si>
    <t>Nordstrand, Elisabeth-Sophien-Koog, Südfall</t>
  </si>
  <si>
    <t>Knittlingen</t>
  </si>
  <si>
    <t>Böttingen</t>
  </si>
  <si>
    <t>Warmsen</t>
  </si>
  <si>
    <t>Mahlstetten</t>
  </si>
  <si>
    <t>Reiskirchen</t>
  </si>
  <si>
    <t>Altenbeken</t>
  </si>
  <si>
    <t>Neckarbischofsheim</t>
  </si>
  <si>
    <t>Mühlingen</t>
  </si>
  <si>
    <t>Karlstein am Main</t>
  </si>
  <si>
    <t>Breuberg</t>
  </si>
  <si>
    <t>Eddelak, Averlak, Dingen, Ramhusen</t>
  </si>
  <si>
    <t>Aerzen</t>
  </si>
  <si>
    <t>Landkreis Hameln-Pyrmont</t>
  </si>
  <si>
    <t>Offenau</t>
  </si>
  <si>
    <t>Ostenfeld</t>
  </si>
  <si>
    <t>Winnert</t>
  </si>
  <si>
    <t>Jörl</t>
  </si>
  <si>
    <t>Oedheim</t>
  </si>
  <si>
    <t>Wanderup</t>
  </si>
  <si>
    <t>Nürtingen</t>
  </si>
  <si>
    <t>Großbettlingen</t>
  </si>
  <si>
    <t>Stetten</t>
  </si>
  <si>
    <t>Bad Münder am Deister</t>
  </si>
  <si>
    <t>Baunatal</t>
  </si>
  <si>
    <t>Homberg</t>
  </si>
  <si>
    <t>Deggenhausertal</t>
  </si>
  <si>
    <t>Ottenstein</t>
  </si>
  <si>
    <t>Riedlingen</t>
  </si>
  <si>
    <t>Scheeßel</t>
  </si>
  <si>
    <t>Bad Wörishofen</t>
  </si>
  <si>
    <t>Bad Colberg-Heldburg</t>
  </si>
  <si>
    <t>Ebern</t>
  </si>
  <si>
    <t>Sickte, Dettum u.a.</t>
  </si>
  <si>
    <t>Hainsfarth</t>
  </si>
  <si>
    <t>Sterley</t>
  </si>
  <si>
    <t>Heidenheim</t>
  </si>
  <si>
    <t>Ratekau</t>
  </si>
  <si>
    <t>Langenzenn</t>
  </si>
  <si>
    <t>Landkreis Fürth</t>
  </si>
  <si>
    <t>Treuchtlingen</t>
  </si>
  <si>
    <t>Oberreichenbach</t>
  </si>
  <si>
    <t>Otting</t>
  </si>
  <si>
    <t>Blankenburg, Oberharz am Brocken</t>
  </si>
  <si>
    <t>Schnega</t>
  </si>
  <si>
    <t>Rühen</t>
  </si>
  <si>
    <t>Großenseebach</t>
  </si>
  <si>
    <t>Röttenbach</t>
  </si>
  <si>
    <t>Oberasbach</t>
  </si>
  <si>
    <t>Jameln</t>
  </si>
  <si>
    <t>Lübtheen</t>
  </si>
  <si>
    <t>Buttenheim</t>
  </si>
  <si>
    <t>Kassel</t>
  </si>
  <si>
    <t>Stadtoldendorf u.a.</t>
  </si>
  <si>
    <t>Salzhemmendorf</t>
  </si>
  <si>
    <t>Kaufungen</t>
  </si>
  <si>
    <t>Reinhardshagen</t>
  </si>
  <si>
    <t>Schaalby, Geelbek</t>
  </si>
  <si>
    <t>Karbach</t>
  </si>
  <si>
    <t>Jork</t>
  </si>
  <si>
    <t>Schwörstadt</t>
  </si>
  <si>
    <t>Guldental</t>
  </si>
  <si>
    <t>Hackenheim</t>
  </si>
  <si>
    <t>Nistertal, Enspel</t>
  </si>
  <si>
    <t>Bad Dürkheim</t>
  </si>
  <si>
    <t>Buchenbach</t>
  </si>
  <si>
    <t>Maikammer</t>
  </si>
  <si>
    <t>Gommersheim</t>
  </si>
  <si>
    <t>Hünfelden</t>
  </si>
  <si>
    <t>Versmold</t>
  </si>
  <si>
    <t>Wassenberg</t>
  </si>
  <si>
    <t>Kalkar</t>
  </si>
  <si>
    <t>Nörvenich</t>
  </si>
  <si>
    <t>Losheim</t>
  </si>
  <si>
    <t>Landkreis Merzig-Wadern</t>
  </si>
  <si>
    <t>Oberhausen</t>
  </si>
  <si>
    <t>Kreisfreie Stadt Oberhausen</t>
  </si>
  <si>
    <t>Stadtlohn</t>
  </si>
  <si>
    <t>Tiefenbach u.a.</t>
  </si>
  <si>
    <t>Mittelbrunn, Queidersbach u.a.</t>
  </si>
  <si>
    <t>Hopsten</t>
  </si>
  <si>
    <t>Schliengen</t>
  </si>
  <si>
    <t>Lautenbach</t>
  </si>
  <si>
    <t>Breitscheid</t>
  </si>
  <si>
    <t>Grafenhausen</t>
  </si>
  <si>
    <t>Erpolzheim</t>
  </si>
  <si>
    <t>Niederkirchen bei Deidesheim</t>
  </si>
  <si>
    <t>Halle (Westfalen)</t>
  </si>
  <si>
    <t>Oppenheim</t>
  </si>
  <si>
    <t>Fröndenberg/Ruhr</t>
  </si>
  <si>
    <t>Vinningen, Trulben, Ruppertsweiler u.a.</t>
  </si>
  <si>
    <t>Telgte</t>
  </si>
  <si>
    <t>Lengerich</t>
  </si>
  <si>
    <t>Bollschweil</t>
  </si>
  <si>
    <t>Norheim u.a.</t>
  </si>
  <si>
    <t>Singhofen</t>
  </si>
  <si>
    <t>Haren</t>
  </si>
  <si>
    <t>Schalkenbach, Königsfeld, Dedenbach</t>
  </si>
  <si>
    <t>Remagen</t>
  </si>
  <si>
    <t>Dersum</t>
  </si>
  <si>
    <t>Jemgum</t>
  </si>
  <si>
    <t>Heideck</t>
  </si>
  <si>
    <t>Quedlinburg, Ballenstedt</t>
  </si>
  <si>
    <t>Harsleben</t>
  </si>
  <si>
    <t>Schwaigen</t>
  </si>
  <si>
    <t>Stadelhofen</t>
  </si>
  <si>
    <t>Mammendorf</t>
  </si>
  <si>
    <t>Kranichfeld u.a.</t>
  </si>
  <si>
    <t>Pretzfeld</t>
  </si>
  <si>
    <t>Barnekow, Gägelow u.a.</t>
  </si>
  <si>
    <t>Jachenau</t>
  </si>
  <si>
    <t>Altdorf bei Nürnberg</t>
  </si>
  <si>
    <t>Gröbenzell</t>
  </si>
  <si>
    <t>Adelebsen</t>
  </si>
  <si>
    <t>Fichtenberg</t>
  </si>
  <si>
    <t>Böel</t>
  </si>
  <si>
    <t>Wangen im Allgäu</t>
  </si>
  <si>
    <t>Altheim</t>
  </si>
  <si>
    <t>Allmendingen</t>
  </si>
  <si>
    <t>Cornberg</t>
  </si>
  <si>
    <t>Langenburg</t>
  </si>
  <si>
    <t>Scheidegg</t>
  </si>
  <si>
    <t>Philippsthal</t>
  </si>
  <si>
    <t>Burgrieden</t>
  </si>
  <si>
    <t>Waabs</t>
  </si>
  <si>
    <t>Seevetal</t>
  </si>
  <si>
    <t>Schmalfeld</t>
  </si>
  <si>
    <t>Kürnach</t>
  </si>
  <si>
    <t>Wallhausen</t>
  </si>
  <si>
    <t>Seulingen, Waake u.a.</t>
  </si>
  <si>
    <t>Heiligenstadt</t>
  </si>
  <si>
    <t>Celle</t>
  </si>
  <si>
    <t>Kronshagen</t>
  </si>
  <si>
    <t>Lautrach</t>
  </si>
  <si>
    <t>Geldersheim</t>
  </si>
  <si>
    <t>Rothenburg ob der Tauber</t>
  </si>
  <si>
    <t>Eschede</t>
  </si>
  <si>
    <t>Fellheim</t>
  </si>
  <si>
    <t>Unterroth</t>
  </si>
  <si>
    <t>Waltenhofen</t>
  </si>
  <si>
    <t>Röthlein</t>
  </si>
  <si>
    <t>Lachendorf</t>
  </si>
  <si>
    <t>Sehlde</t>
  </si>
  <si>
    <t>Schwarzach a. Main</t>
  </si>
  <si>
    <t>Leinefelde-Worbis, Wingerode, Hausen</t>
  </si>
  <si>
    <t>Breitenthal</t>
  </si>
  <si>
    <t>Vechelde</t>
  </si>
  <si>
    <t>Erkheim</t>
  </si>
  <si>
    <t>Witzhave</t>
  </si>
  <si>
    <t>Handorf</t>
  </si>
  <si>
    <t>Aurach</t>
  </si>
  <si>
    <t>Schwienau</t>
  </si>
  <si>
    <t>Markt Bibart</t>
  </si>
  <si>
    <t>Wertach</t>
  </si>
  <si>
    <t>Kammlach</t>
  </si>
  <si>
    <t>Didderse</t>
  </si>
  <si>
    <t>Riesbürg</t>
  </si>
  <si>
    <t>Langfurth</t>
  </si>
  <si>
    <t>Dorstadt, Flöthe, Börßum u.a.</t>
  </si>
  <si>
    <t>Sandesneben u.a.</t>
  </si>
  <si>
    <t>Grebin</t>
  </si>
  <si>
    <t>Balzhausen</t>
  </si>
  <si>
    <t>Neustadt a.d.Aisch</t>
  </si>
  <si>
    <t>Zeulenroda-Triebes, Langenwolschendorf</t>
  </si>
  <si>
    <t>Kreisfreie Stadt Hof</t>
  </si>
  <si>
    <t>Regnitzlosau</t>
  </si>
  <si>
    <t>Altenstadt a.d. Waldnaab</t>
  </si>
  <si>
    <t>Maxhütte-Haidhof</t>
  </si>
  <si>
    <t>Schechen</t>
  </si>
  <si>
    <t>Rechtmehring</t>
  </si>
  <si>
    <t>Stephanskirchen</t>
  </si>
  <si>
    <t>Neufraunhofen</t>
  </si>
  <si>
    <t>Reichertsheim</t>
  </si>
  <si>
    <t>Trausnitz</t>
  </si>
  <si>
    <t>Reichenbach/Vogtl.</t>
  </si>
  <si>
    <t>Niedermurach</t>
  </si>
  <si>
    <t>Eggstätt</t>
  </si>
  <si>
    <t>Moosbach</t>
  </si>
  <si>
    <t>Jördenstorf, Prebberede u.a.</t>
  </si>
  <si>
    <t>Kirchberg</t>
  </si>
  <si>
    <t>Brandenburg/ Havel</t>
  </si>
  <si>
    <t>Kreisfreie Stadt Brandenburg an der Havel</t>
  </si>
  <si>
    <t>Saal</t>
  </si>
  <si>
    <t>Nauen</t>
  </si>
  <si>
    <t>Landau a.d. Isar</t>
  </si>
  <si>
    <t>Eichendorf</t>
  </si>
  <si>
    <t>Zwönitz</t>
  </si>
  <si>
    <t>Mariaposching</t>
  </si>
  <si>
    <t>Wesenberg</t>
  </si>
  <si>
    <t>Mittweida, Kriebstein</t>
  </si>
  <si>
    <t>Lindow u.a.</t>
  </si>
  <si>
    <t>Bischofswiesen</t>
  </si>
  <si>
    <t>Landkreis Berchtesgadener Land</t>
  </si>
  <si>
    <t>Belgern-Schildau</t>
  </si>
  <si>
    <t>Lohberg</t>
  </si>
  <si>
    <t>Roßwein</t>
  </si>
  <si>
    <t>Oranienburg, Mühlenbecker Land</t>
  </si>
  <si>
    <t>Tettenweis</t>
  </si>
  <si>
    <t>Birkenwerder</t>
  </si>
  <si>
    <t>Glienicke/Nordbahn</t>
  </si>
  <si>
    <t>Berlin Friedenau</t>
  </si>
  <si>
    <t>Riedlhütte</t>
  </si>
  <si>
    <t>Berlin Kreuzberg</t>
  </si>
  <si>
    <t>Berlin Buckow</t>
  </si>
  <si>
    <t>Barnstorf, Eydelstedt, Drentwede</t>
  </si>
  <si>
    <t>Eschbronn</t>
  </si>
  <si>
    <t>Biedenkopf</t>
  </si>
  <si>
    <t>Bünde</t>
  </si>
  <si>
    <t>Lahnau</t>
  </si>
  <si>
    <t>Deißlingen</t>
  </si>
  <si>
    <t>Bensheim</t>
  </si>
  <si>
    <t>Hiddenhausen</t>
  </si>
  <si>
    <t>Trossingen</t>
  </si>
  <si>
    <t>Gondelsheim</t>
  </si>
  <si>
    <t>Friedberg (Hessen)</t>
  </si>
  <si>
    <t>Östringen</t>
  </si>
  <si>
    <t>Bad Nauheim</t>
  </si>
  <si>
    <t>Gosheim</t>
  </si>
  <si>
    <t>Fernwald</t>
  </si>
  <si>
    <t>Worpswede</t>
  </si>
  <si>
    <t>Sternenfels</t>
  </si>
  <si>
    <t>Gärtringen</t>
  </si>
  <si>
    <t>Volkertshausen</t>
  </si>
  <si>
    <t>Renquishausen</t>
  </si>
  <si>
    <t>Bordelum</t>
  </si>
  <si>
    <t>Horn-Bad Meinberg</t>
  </si>
  <si>
    <t>Brombachtal</t>
  </si>
  <si>
    <t>Leibertingen, Buchheim</t>
  </si>
  <si>
    <t>Stockach</t>
  </si>
  <si>
    <t>Tübingen</t>
  </si>
  <si>
    <t>Pennigsehl</t>
  </si>
  <si>
    <t>Gemünden (Felda)</t>
  </si>
  <si>
    <t>Burladingen</t>
  </si>
  <si>
    <t>Hasselroth</t>
  </si>
  <si>
    <t>Luhden</t>
  </si>
  <si>
    <t>Marklohe</t>
  </si>
  <si>
    <t>Haßmersheim</t>
  </si>
  <si>
    <t>Limbach</t>
  </si>
  <si>
    <t>Walddorfhäslach</t>
  </si>
  <si>
    <t>Elsenfeld</t>
  </si>
  <si>
    <t>Husum</t>
  </si>
  <si>
    <t>Flein</t>
  </si>
  <si>
    <t>Benningen am Neckar</t>
  </si>
  <si>
    <t>Freiburg (Elbe)</t>
  </si>
  <si>
    <t>Amorbach</t>
  </si>
  <si>
    <t>Grebenhain</t>
  </si>
  <si>
    <t>Scheer</t>
  </si>
  <si>
    <t>Möckmühl</t>
  </si>
  <si>
    <t>Dörpstedt</t>
  </si>
  <si>
    <t>Ellhofen</t>
  </si>
  <si>
    <t>Wiesen, Wiesener Forst</t>
  </si>
  <si>
    <t>Illmensee</t>
  </si>
  <si>
    <t>Hameln</t>
  </si>
  <si>
    <t>Hardthausen am Kocher</t>
  </si>
  <si>
    <t>Hayingen</t>
  </si>
  <si>
    <t>Meggerdorf, Friedrichsholm, Friedrichsgraben u.a.</t>
  </si>
  <si>
    <t>Börde-Hakel</t>
  </si>
  <si>
    <t>Reichertshofen</t>
  </si>
  <si>
    <t>Neuhaus a.d.Pegnitz</t>
  </si>
  <si>
    <t>Grünwald</t>
  </si>
  <si>
    <t>Harsdorf</t>
  </si>
  <si>
    <t>Karstädt, Dambeck, Klüß</t>
  </si>
  <si>
    <t>Birgland</t>
  </si>
  <si>
    <t>Marktleugast</t>
  </si>
  <si>
    <t>Riedenburg</t>
  </si>
  <si>
    <t>Stadtroda u.a.</t>
  </si>
  <si>
    <t>Hohenbrunn</t>
  </si>
  <si>
    <t>Haar</t>
  </si>
  <si>
    <t>Barby</t>
  </si>
  <si>
    <t>Bad Doberan, Bartenshagen-Parkentin u.a.</t>
  </si>
  <si>
    <t>Brand</t>
  </si>
  <si>
    <t>Schmidmühlen</t>
  </si>
  <si>
    <t>Menteroda, Obermehler</t>
  </si>
  <si>
    <t>Bad Sachsa</t>
  </si>
  <si>
    <t>Meine</t>
  </si>
  <si>
    <t>Benshausen</t>
  </si>
  <si>
    <t>Sachsen b. Ansbach</t>
  </si>
  <si>
    <t>Wittmar</t>
  </si>
  <si>
    <t>Mauerstetten</t>
  </si>
  <si>
    <t>Wolframs-Eschenbach</t>
  </si>
  <si>
    <t>Lamerdingen</t>
  </si>
  <si>
    <t>Roklum</t>
  </si>
  <si>
    <t>Gräfenroda</t>
  </si>
  <si>
    <t>Pommersfelden</t>
  </si>
  <si>
    <t>Bergfeld</t>
  </si>
  <si>
    <t>Ammerndorf</t>
  </si>
  <si>
    <t>Abenberg</t>
  </si>
  <si>
    <t>Arnstadt</t>
  </si>
  <si>
    <t>Schwabach</t>
  </si>
  <si>
    <t>Grainau</t>
  </si>
  <si>
    <t>Lichtenfels</t>
  </si>
  <si>
    <t>Kelbra (Kyffhäuser)</t>
  </si>
  <si>
    <t>Flensburg, Tastrup</t>
  </si>
  <si>
    <t>Neuhof</t>
  </si>
  <si>
    <t>Krempe, Grevenkop, Süderau, Muchelndorf</t>
  </si>
  <si>
    <t>Ebersbach an der Fils</t>
  </si>
  <si>
    <t>Aura i. Sinngrund</t>
  </si>
  <si>
    <t>Münsterdorf</t>
  </si>
  <si>
    <t>Rothenfels</t>
  </si>
  <si>
    <t>Lägerdorf</t>
  </si>
  <si>
    <t>Burgsinn</t>
  </si>
  <si>
    <t>Roden</t>
  </si>
  <si>
    <t>Rieneck</t>
  </si>
  <si>
    <t>Bad Schussenried</t>
  </si>
  <si>
    <t>Buxtehude</t>
  </si>
  <si>
    <t>Uslar</t>
  </si>
  <si>
    <t>Schneverdingen, Heimbuch</t>
  </si>
  <si>
    <t>Mühlhausen im Täle</t>
  </si>
  <si>
    <t>Alfdorf, Schillinghof</t>
  </si>
  <si>
    <t>Gammelshausen</t>
  </si>
  <si>
    <t>Berlin Gropiusstadt</t>
  </si>
  <si>
    <t>Berlin Alt Treptow</t>
  </si>
  <si>
    <t>Berlin Biesdorf</t>
  </si>
  <si>
    <t>Melchow, Chorin u.a.</t>
  </si>
  <si>
    <t>Glashütte</t>
  </si>
  <si>
    <t>Bannewitz</t>
  </si>
  <si>
    <t>Angermünde</t>
  </si>
  <si>
    <t>Neu-Seeland, Neupetershain</t>
  </si>
  <si>
    <t>Letschin</t>
  </si>
  <si>
    <t>Zittau u.a.</t>
  </si>
  <si>
    <t>Görlitz</t>
  </si>
  <si>
    <t>Kirchen (Sieg)</t>
  </si>
  <si>
    <t>Ennigerloh</t>
  </si>
  <si>
    <t>Kriegsfeld</t>
  </si>
  <si>
    <t>Seelbach</t>
  </si>
  <si>
    <t>Weidenthal</t>
  </si>
  <si>
    <t>Neuenkirchen-Vörden</t>
  </si>
  <si>
    <t>Ober-Olm</t>
  </si>
  <si>
    <t>St. Märgen</t>
  </si>
  <si>
    <t>Wardenburg</t>
  </si>
  <si>
    <t>Kleve</t>
  </si>
  <si>
    <t>Wegberg</t>
  </si>
  <si>
    <t>Linnich</t>
  </si>
  <si>
    <t>Kempen</t>
  </si>
  <si>
    <t>Tönisvorst</t>
  </si>
  <si>
    <t>Mettlach</t>
  </si>
  <si>
    <t>Leiwen u.a.</t>
  </si>
  <si>
    <t>Hetzerath, Dierscheid, Heckenmünster</t>
  </si>
  <si>
    <t>Ratingen</t>
  </si>
  <si>
    <t>Bad Bentheim</t>
  </si>
  <si>
    <t>Landkreis Grafschaft Bentheim</t>
  </si>
  <si>
    <t>Friedrichsthal</t>
  </si>
  <si>
    <t>Herten</t>
  </si>
  <si>
    <t>Troisdorf</t>
  </si>
  <si>
    <t>Upgant-Schott, Osteel u.a.</t>
  </si>
  <si>
    <t>Billerbeck</t>
  </si>
  <si>
    <t>Büchenbeuren</t>
  </si>
  <si>
    <t>Weener</t>
  </si>
  <si>
    <t>Nickenich</t>
  </si>
  <si>
    <t>Andernach</t>
  </si>
  <si>
    <t>Olfen</t>
  </si>
  <si>
    <t>Niederbreitbach</t>
  </si>
  <si>
    <t>Glan-Münchweiler</t>
  </si>
  <si>
    <t>Weisweil</t>
  </si>
  <si>
    <t>Inzlingen</t>
  </si>
  <si>
    <t>Schallodenbach</t>
  </si>
  <si>
    <t>Hargesheim</t>
  </si>
  <si>
    <t>Herschbach</t>
  </si>
  <si>
    <t>Schwanau</t>
  </si>
  <si>
    <t>Wirges, Stadt</t>
  </si>
  <si>
    <t>Freilingen, Freirachdorf u.a.</t>
  </si>
  <si>
    <t>Plettenberg</t>
  </si>
  <si>
    <t>Willroth</t>
  </si>
  <si>
    <t>Elsterwerda</t>
  </si>
  <si>
    <t>Zeuthen</t>
  </si>
  <si>
    <t>Groß Köris</t>
  </si>
  <si>
    <t>Neureichenau</t>
  </si>
  <si>
    <t>Kreischa</t>
  </si>
  <si>
    <t>Fredersdorf-Vogelsdorf, Petershagen</t>
  </si>
  <si>
    <t>Rüdersdorf</t>
  </si>
  <si>
    <t>Ostseebad Heringsdorf</t>
  </si>
  <si>
    <t>Höhbeck</t>
  </si>
  <si>
    <t>Querfurt, Obhausen, Mücheln u.a.</t>
  </si>
  <si>
    <t>Kahla</t>
  </si>
  <si>
    <t>Happurg</t>
  </si>
  <si>
    <t>Neuburg-Steinhausen, Hornstorf</t>
  </si>
  <si>
    <t>Ködnitz</t>
  </si>
  <si>
    <t>Haimhausen</t>
  </si>
  <si>
    <t>Wolnzach</t>
  </si>
  <si>
    <t>Velburg</t>
  </si>
  <si>
    <t>Garching b. München</t>
  </si>
  <si>
    <t>Sachsenkam</t>
  </si>
  <si>
    <t>Alsleben/Saale, Plötzkau</t>
  </si>
  <si>
    <t>Bad Lauchstädt</t>
  </si>
  <si>
    <t>Biederitz, Gerwisch, Menz u.a.</t>
  </si>
  <si>
    <t>Nandlstadt</t>
  </si>
  <si>
    <t>Neuching</t>
  </si>
  <si>
    <t>Weißdorf</t>
  </si>
  <si>
    <t>Mehlmeisel</t>
  </si>
  <si>
    <t>Güterglück, Lindau, Deetz u.a.</t>
  </si>
  <si>
    <t>Fensterbach</t>
  </si>
  <si>
    <t>Brahmenau</t>
  </si>
  <si>
    <t>Steinberg</t>
  </si>
  <si>
    <t>Wiesau</t>
  </si>
  <si>
    <t>Pöhl</t>
  </si>
  <si>
    <t>Mohlsdorf-Teichwolframsdorf</t>
  </si>
  <si>
    <t>Hagelstadt</t>
  </si>
  <si>
    <t>Rostock, Graal-Müritz</t>
  </si>
  <si>
    <t>Barbing</t>
  </si>
  <si>
    <t>Velden</t>
  </si>
  <si>
    <t>Görzke</t>
  </si>
  <si>
    <t>Ziesar</t>
  </si>
  <si>
    <t>Rimsting</t>
  </si>
  <si>
    <t>Regis-Breitingen</t>
  </si>
  <si>
    <t>Moosthenning</t>
  </si>
  <si>
    <t>Bad Sülze</t>
  </si>
  <si>
    <t>Naunhof</t>
  </si>
  <si>
    <t>Palling</t>
  </si>
  <si>
    <t>Taching a. See</t>
  </si>
  <si>
    <t>Mirow</t>
  </si>
  <si>
    <t>Niederfrohna</t>
  </si>
  <si>
    <t>Rattenberg</t>
  </si>
  <si>
    <t>Niederwürschnitz</t>
  </si>
  <si>
    <t>Burgstädt</t>
  </si>
  <si>
    <t>Burghausen</t>
  </si>
  <si>
    <t>Metten</t>
  </si>
  <si>
    <t>Dahlen</t>
  </si>
  <si>
    <t>Winzer</t>
  </si>
  <si>
    <t>Zschopau, Gornau</t>
  </si>
  <si>
    <t>Griesbach i. Rottal</t>
  </si>
  <si>
    <t>Berlin Spandau</t>
  </si>
  <si>
    <t>Berlin Haselhorst</t>
  </si>
  <si>
    <t>Lychen</t>
  </si>
  <si>
    <t>Berlin Lübars</t>
  </si>
  <si>
    <t>Schildow</t>
  </si>
  <si>
    <t>Wäschenbeuren</t>
  </si>
  <si>
    <t>Ascheffel</t>
  </si>
  <si>
    <t>Rottenacker</t>
  </si>
  <si>
    <t>Ingoldingen</t>
  </si>
  <si>
    <t>Steinberg, Steinbergkirche</t>
  </si>
  <si>
    <t>Großrinderfeld</t>
  </si>
  <si>
    <t>Eckernförde</t>
  </si>
  <si>
    <t>Mutlangen</t>
  </si>
  <si>
    <t>Esgrus</t>
  </si>
  <si>
    <t>Hammelburg</t>
  </si>
  <si>
    <t>Eisingen</t>
  </si>
  <si>
    <t>Poppenhausen</t>
  </si>
  <si>
    <t>Schrozberg</t>
  </si>
  <si>
    <t>Iggingen</t>
  </si>
  <si>
    <t>Veitshöchheim</t>
  </si>
  <si>
    <t>Langwedel</t>
  </si>
  <si>
    <t>Osdorf</t>
  </si>
  <si>
    <t>Celle, Wittbeck</t>
  </si>
  <si>
    <t>Altenholz</t>
  </si>
  <si>
    <t>Burglauer</t>
  </si>
  <si>
    <t>Schweinfurt</t>
  </si>
  <si>
    <t>Kreisfreie Stadt Schweinfurt</t>
  </si>
  <si>
    <t>Sommerach</t>
  </si>
  <si>
    <t>Gebsattel</t>
  </si>
  <si>
    <t>Rannungen</t>
  </si>
  <si>
    <t>Habighorst</t>
  </si>
  <si>
    <t>Südeichsfeld</t>
  </si>
  <si>
    <t>Lachen</t>
  </si>
  <si>
    <t>Sennfeld</t>
  </si>
  <si>
    <t>Stödtlen</t>
  </si>
  <si>
    <t>Tannhausen</t>
  </si>
  <si>
    <t>Plön</t>
  </si>
  <si>
    <t>Lüneburg</t>
  </si>
  <si>
    <t>Hillerse</t>
  </si>
  <si>
    <t>Ronsberg</t>
  </si>
  <si>
    <t>Steinhorst</t>
  </si>
  <si>
    <t>Salzgitter</t>
  </si>
  <si>
    <t>Kreisfreie Stadt Salzgitter</t>
  </si>
  <si>
    <t>Wittislingen</t>
  </si>
  <si>
    <t>Seebach</t>
  </si>
  <si>
    <t>Lehrberg</t>
  </si>
  <si>
    <t>Haßfurt</t>
  </si>
  <si>
    <t>Wendisch Evern</t>
  </si>
  <si>
    <t>Pfronten</t>
  </si>
  <si>
    <t>Görisried</t>
  </si>
  <si>
    <t>Bad Bevensen</t>
  </si>
  <si>
    <t>Bertelsmann</t>
  </si>
  <si>
    <t>Dunningen</t>
  </si>
  <si>
    <t>Bad Soden am Taunus</t>
  </si>
  <si>
    <t>Blumberg</t>
  </si>
  <si>
    <t>Zimmern ob Rottweil</t>
  </si>
  <si>
    <t>Lottstetten</t>
  </si>
  <si>
    <t>Alsbach-Hähnlein</t>
  </si>
  <si>
    <t>Heddesheim</t>
  </si>
  <si>
    <t>Kronau</t>
  </si>
  <si>
    <t>Laudenbach</t>
  </si>
  <si>
    <t>Dietingen</t>
  </si>
  <si>
    <t>Engelsbrand</t>
  </si>
  <si>
    <t>Tating, Westerhever, Tümlauer Koog</t>
  </si>
  <si>
    <t>Stadtkreis Heidelberg</t>
  </si>
  <si>
    <t>Leimen</t>
  </si>
  <si>
    <t>Gunningen</t>
  </si>
  <si>
    <t>Karben</t>
  </si>
  <si>
    <t>Modautal</t>
  </si>
  <si>
    <t>Hambergen, Holste u.a.</t>
  </si>
  <si>
    <t>Oberderdingen</t>
  </si>
  <si>
    <t>Fischbachtal</t>
  </si>
  <si>
    <t>Frankenau</t>
  </si>
  <si>
    <t>Friedrichskoog</t>
  </si>
  <si>
    <t>Bruchhausen-Vilsen, Süstedt</t>
  </si>
  <si>
    <t>Bruchköbel</t>
  </si>
  <si>
    <t>Reichartshausen</t>
  </si>
  <si>
    <t>Barlt, Busenwurth</t>
  </si>
  <si>
    <t>Bad Driburg</t>
  </si>
  <si>
    <t>Kreis Höxter</t>
  </si>
  <si>
    <t>Ortenberg</t>
  </si>
  <si>
    <t>Lützelbach</t>
  </si>
  <si>
    <t>Meerbeck</t>
  </si>
  <si>
    <t>Weilbach</t>
  </si>
  <si>
    <t>Kirchheim am Neckar</t>
  </si>
  <si>
    <t>Nienstädt</t>
  </si>
  <si>
    <t>Hessisch Oldendorf</t>
  </si>
  <si>
    <t>Filderstadt</t>
  </si>
  <si>
    <t>Bad Friedrichshall</t>
  </si>
  <si>
    <t>Albersdorf</t>
  </si>
  <si>
    <t>Haßbergen</t>
  </si>
  <si>
    <t>Liebenau (Hessen)</t>
  </si>
  <si>
    <t>Birstein</t>
  </si>
  <si>
    <t>Emmerthal</t>
  </si>
  <si>
    <t>Wacken</t>
  </si>
  <si>
    <t>Marbach am Neckar</t>
  </si>
  <si>
    <t>Roigheim</t>
  </si>
  <si>
    <t>Ottrau</t>
  </si>
  <si>
    <t>Bad Nenndorf</t>
  </si>
  <si>
    <t>Adelsheim</t>
  </si>
  <si>
    <t>Hülben</t>
  </si>
  <si>
    <t>Wernau (Neckar)</t>
  </si>
  <si>
    <t>Hodenhagen u.a.</t>
  </si>
  <si>
    <t>Barsinghausen</t>
  </si>
  <si>
    <t>Sittensen u.a.</t>
  </si>
  <si>
    <t>Bischbrunn</t>
  </si>
  <si>
    <t>Schernfeld</t>
  </si>
  <si>
    <t>Dollnstein</t>
  </si>
  <si>
    <t>Bad Frankenhausen/Kyffhäuser</t>
  </si>
  <si>
    <t>Türkenfeld</t>
  </si>
  <si>
    <t>Redwitz a.d. Rodach</t>
  </si>
  <si>
    <t>Kölleda</t>
  </si>
  <si>
    <t>Wanzleben-Börde</t>
  </si>
  <si>
    <t>Gilching</t>
  </si>
  <si>
    <t>Seeshaupt</t>
  </si>
  <si>
    <t>Winkelhaid</t>
  </si>
  <si>
    <t>Kipfenberg</t>
  </si>
  <si>
    <t>Emmering</t>
  </si>
  <si>
    <t>Probstzella</t>
  </si>
  <si>
    <t>Berching</t>
  </si>
  <si>
    <t>Auhausen</t>
  </si>
  <si>
    <t>Altenmedingen</t>
  </si>
  <si>
    <t>Eltmann</t>
  </si>
  <si>
    <t>Bleckede</t>
  </si>
  <si>
    <t>Himbergen</t>
  </si>
  <si>
    <t>Bonstetten</t>
  </si>
  <si>
    <t>Oberostendorf</t>
  </si>
  <si>
    <t>Rentweinsdorf</t>
  </si>
  <si>
    <t>Walsdorf</t>
  </si>
  <si>
    <t>Dähre, Diesdorf, Wallstawe</t>
  </si>
  <si>
    <t>Igling</t>
  </si>
  <si>
    <t>Schwabsoien</t>
  </si>
  <si>
    <t>Cadolzburg</t>
  </si>
  <si>
    <t>Tülau</t>
  </si>
  <si>
    <t>Schmiechen</t>
  </si>
  <si>
    <t>Salzwedel</t>
  </si>
  <si>
    <t>Saulgrub</t>
  </si>
  <si>
    <t>Rennertshofen</t>
  </si>
  <si>
    <t>Solnhofen</t>
  </si>
  <si>
    <t>Litzendorf</t>
  </si>
  <si>
    <t>Pöttmes</t>
  </si>
  <si>
    <t>Burgheim</t>
  </si>
  <si>
    <t>Eggolsheim</t>
  </si>
  <si>
    <t>Aichach</t>
  </si>
  <si>
    <t>Langensendelbach</t>
  </si>
  <si>
    <t>Runkel</t>
  </si>
  <si>
    <t>Wilhelmshaven</t>
  </si>
  <si>
    <t>Kreisfreie Stadt Wilhelmshaven</t>
  </si>
  <si>
    <t>Hilter</t>
  </si>
  <si>
    <t>Hausach</t>
  </si>
  <si>
    <t>Schmallenberg</t>
  </si>
  <si>
    <t>Hochstadt</t>
  </si>
  <si>
    <t>Gau-Odernheim</t>
  </si>
  <si>
    <t>Offenbach an der Queich</t>
  </si>
  <si>
    <t>Monsheim</t>
  </si>
  <si>
    <t>Gerolsheim</t>
  </si>
  <si>
    <t>Bonndorf im Schwarzwald</t>
  </si>
  <si>
    <t>Lustadt</t>
  </si>
  <si>
    <t>Hochdorf-Assenheim</t>
  </si>
  <si>
    <t>Löffingen</t>
  </si>
  <si>
    <t>Hude (Oldenburg)</t>
  </si>
  <si>
    <t>Neupotz</t>
  </si>
  <si>
    <t>Frankenthal (Pfalz)</t>
  </si>
  <si>
    <t>Kreisfreie Stadt Frankenthal (Pfalz)</t>
  </si>
  <si>
    <t>Hanhofen</t>
  </si>
  <si>
    <t>Eggenstein-Leopoldshafen</t>
  </si>
  <si>
    <t>Römerberg</t>
  </si>
  <si>
    <t>Rosenberg</t>
  </si>
  <si>
    <t>Allmersbach im Tal</t>
  </si>
  <si>
    <t>Hochdorf</t>
  </si>
  <si>
    <t>Stolk</t>
  </si>
  <si>
    <t>Unterwaldhausen</t>
  </si>
  <si>
    <t>Dürmentingen</t>
  </si>
  <si>
    <t>Söhrewald</t>
  </si>
  <si>
    <t>Staufenberg</t>
  </si>
  <si>
    <t>Wiesensteig</t>
  </si>
  <si>
    <t>Beckdorf</t>
  </si>
  <si>
    <t>Nübbel</t>
  </si>
  <si>
    <t>Alheim</t>
  </si>
  <si>
    <t>Fraunberg</t>
  </si>
  <si>
    <t>Gattendorf</t>
  </si>
  <si>
    <t>Weihmichl</t>
  </si>
  <si>
    <t>Erbendorf</t>
  </si>
  <si>
    <t>Bad Alexandersbad</t>
  </si>
  <si>
    <t>Lengdorf</t>
  </si>
  <si>
    <t>Bad Dürrenberg</t>
  </si>
  <si>
    <t>Dorfen</t>
  </si>
  <si>
    <t>Mallersdorf-Pfaffenberg</t>
  </si>
  <si>
    <t>Wackersdorf</t>
  </si>
  <si>
    <t>Griesstätt</t>
  </si>
  <si>
    <t>Bodenwöhr</t>
  </si>
  <si>
    <t>Floß</t>
  </si>
  <si>
    <t>Schöneck/Vogtl.</t>
  </si>
  <si>
    <t>Wurmsham</t>
  </si>
  <si>
    <t>Wald</t>
  </si>
  <si>
    <t>Löbnitz</t>
  </si>
  <si>
    <t>Bad Schmiedeberg</t>
  </si>
  <si>
    <t>Callenberg, Hohenstein-Ernstthal, Bernsdorf</t>
  </si>
  <si>
    <t>Tribsees</t>
  </si>
  <si>
    <t>Röhrsdorf</t>
  </si>
  <si>
    <t>Wallerfing</t>
  </si>
  <si>
    <t>Arnbruck</t>
  </si>
  <si>
    <t>Triftern</t>
  </si>
  <si>
    <t>Prohn</t>
  </si>
  <si>
    <t>Frankenberg</t>
  </si>
  <si>
    <t>Marktschellenberg</t>
  </si>
  <si>
    <t>Regen</t>
  </si>
  <si>
    <t>Nuthetal</t>
  </si>
  <si>
    <t>Herzberg/ Elster</t>
  </si>
  <si>
    <t>Zschopau</t>
  </si>
  <si>
    <t>Pockau-Lengefeld (Pockau)</t>
  </si>
  <si>
    <t>Borgsdorf</t>
  </si>
  <si>
    <t>Liebenwalde</t>
  </si>
  <si>
    <t>Hohen Neuendorf OT Bergfelde</t>
  </si>
  <si>
    <t>Mühlenbecker Land</t>
  </si>
  <si>
    <t>Berlin Wilhelmsdorf</t>
  </si>
  <si>
    <t>Königstein im Taunus</t>
  </si>
  <si>
    <t>Bruchsal</t>
  </si>
  <si>
    <t>Kämpfelbach</t>
  </si>
  <si>
    <t>Neubulach</t>
  </si>
  <si>
    <t>Oerlinghausen</t>
  </si>
  <si>
    <t>Ebhausen</t>
  </si>
  <si>
    <t>Bad Liebenzell</t>
  </si>
  <si>
    <t>Herford</t>
  </si>
  <si>
    <t>Birkenau</t>
  </si>
  <si>
    <t>Marburg</t>
  </si>
  <si>
    <t>Niddatal</t>
  </si>
  <si>
    <t>Schwaförden</t>
  </si>
  <si>
    <t>Zaisenhausen</t>
  </si>
  <si>
    <t>Reichelsheim (Wetterau)</t>
  </si>
  <si>
    <t>Schöneck</t>
  </si>
  <si>
    <t>Tönning</t>
  </si>
  <si>
    <t>Königsheim</t>
  </si>
  <si>
    <t>Sachsenheim</t>
  </si>
  <si>
    <t>Vaihingen an der Enz</t>
  </si>
  <si>
    <t>Schwaigern</t>
  </si>
  <si>
    <t>Grasberg</t>
  </si>
  <si>
    <t>Dörentrup</t>
  </si>
  <si>
    <t>Rinteln</t>
  </si>
  <si>
    <t>Büdingen</t>
  </si>
  <si>
    <t>Zeven, Elsdorf</t>
  </si>
  <si>
    <t>Viöl</t>
  </si>
  <si>
    <t>Herdwangen-Schönach</t>
  </si>
  <si>
    <t>Antrifttal</t>
  </si>
  <si>
    <t>Nordsehl</t>
  </si>
  <si>
    <t>Marienmünster</t>
  </si>
  <si>
    <t>Billigheim</t>
  </si>
  <si>
    <t>Pleidelsheim</t>
  </si>
  <si>
    <t>Sailauf</t>
  </si>
  <si>
    <t>Fellbach</t>
  </si>
  <si>
    <t>Mengen</t>
  </si>
  <si>
    <t>Wabern</t>
  </si>
  <si>
    <t>Lauterbach</t>
  </si>
  <si>
    <t>Dammbach</t>
  </si>
  <si>
    <t>Meersburg</t>
  </si>
  <si>
    <t>Immenstaad am Bodensee</t>
  </si>
  <si>
    <t>Gomadingen</t>
  </si>
  <si>
    <t>Obersulm</t>
  </si>
  <si>
    <t>Altbach</t>
  </si>
  <si>
    <t>Münsingen</t>
  </si>
  <si>
    <t>Icking</t>
  </si>
  <si>
    <t>Denkendorf</t>
  </si>
  <si>
    <t>Straßlach-Dingharting</t>
  </si>
  <si>
    <t>Remptendorf</t>
  </si>
  <si>
    <t>Hirschbach</t>
  </si>
  <si>
    <t>Bindlach</t>
  </si>
  <si>
    <t>Bad Steben</t>
  </si>
  <si>
    <t>Nienburg (Saale)</t>
  </si>
  <si>
    <t>Schönebeck</t>
  </si>
  <si>
    <t>Gefrees</t>
  </si>
  <si>
    <t>Schauenstein</t>
  </si>
  <si>
    <t>Hallbergmoos</t>
  </si>
  <si>
    <t>Calbe, Rosenburg u.a.</t>
  </si>
  <si>
    <t>Siegenburg</t>
  </si>
  <si>
    <t>Klingenmünster u.a.</t>
  </si>
  <si>
    <t>Hasel</t>
  </si>
  <si>
    <t>Westerburg</t>
  </si>
  <si>
    <t>Bockhorn</t>
  </si>
  <si>
    <t>Biberach</t>
  </si>
  <si>
    <t>Soest</t>
  </si>
  <si>
    <t>Wörrstadt</t>
  </si>
  <si>
    <t>Sinzheim</t>
  </si>
  <si>
    <t>Heidesheim am Rhein</t>
  </si>
  <si>
    <t>Bad Waldsee</t>
  </si>
  <si>
    <t>Soltau</t>
  </si>
  <si>
    <t>Borgstedt</t>
  </si>
  <si>
    <t>Hardegsen</t>
  </si>
  <si>
    <t>Nüsttal</t>
  </si>
  <si>
    <t>Ilshofen</t>
  </si>
  <si>
    <t>Undeloh</t>
  </si>
  <si>
    <t>Diekholzen</t>
  </si>
  <si>
    <t>Frankenhardt</t>
  </si>
  <si>
    <t>Rot an der Rot</t>
  </si>
  <si>
    <t>Bendestorf</t>
  </si>
  <si>
    <t>Stimpfach</t>
  </si>
  <si>
    <t>Bellenberg</t>
  </si>
  <si>
    <t>Marktbreit</t>
  </si>
  <si>
    <t>Albertshofen</t>
  </si>
  <si>
    <t>Wathlingen</t>
  </si>
  <si>
    <t>Bad Salzungen</t>
  </si>
  <si>
    <t>Volkach</t>
  </si>
  <si>
    <t>Kirchgellersen, Westergellersen, Südergellersen</t>
  </si>
  <si>
    <t>Babenhausen</t>
  </si>
  <si>
    <t>Beedenbostel</t>
  </si>
  <si>
    <t>Oberschönegg</t>
  </si>
  <si>
    <t>Haldenwang</t>
  </si>
  <si>
    <t>Burgau</t>
  </si>
  <si>
    <t>Leiferde</t>
  </si>
  <si>
    <t>Ursberg</t>
  </si>
  <si>
    <t>Pfaffenhausen</t>
  </si>
  <si>
    <t>Glött</t>
  </si>
  <si>
    <t>Möttingen</t>
  </si>
  <si>
    <t>Eutin, Süsel</t>
  </si>
  <si>
    <t>Fischach</t>
  </si>
  <si>
    <t>Scherstetten</t>
  </si>
  <si>
    <t>Schlotheim</t>
  </si>
  <si>
    <t>Westendorf</t>
  </si>
  <si>
    <t>Bernbeuren</t>
  </si>
  <si>
    <t>Meinheim</t>
  </si>
  <si>
    <t>Aindling</t>
  </si>
  <si>
    <t>Rehling</t>
  </si>
  <si>
    <t>Heiligenhafen</t>
  </si>
  <si>
    <t>Halberstadt</t>
  </si>
  <si>
    <t>Kollmar, Pagensand</t>
  </si>
  <si>
    <t>Bissingen an der Teck</t>
  </si>
  <si>
    <t>Großerlach</t>
  </si>
  <si>
    <t>Meckenbeuren</t>
  </si>
  <si>
    <t>Selk, Geltdorf, Hahnekrug</t>
  </si>
  <si>
    <t>Seester</t>
  </si>
  <si>
    <t>Sörup</t>
  </si>
  <si>
    <t>Nonnenhorn</t>
  </si>
  <si>
    <t>Haunetal</t>
  </si>
  <si>
    <t>Börtlingen</t>
  </si>
  <si>
    <t>Hünstetten, Idstein</t>
  </si>
  <si>
    <t>Greifenstein</t>
  </si>
  <si>
    <t>Hornberg</t>
  </si>
  <si>
    <t>Vechta</t>
  </si>
  <si>
    <t>Drebber</t>
  </si>
  <si>
    <t>Gütersloh</t>
  </si>
  <si>
    <t>Fehmarn</t>
  </si>
  <si>
    <t>Eglfing</t>
  </si>
  <si>
    <t>Lützow</t>
  </si>
  <si>
    <t>Eschenlohe</t>
  </si>
  <si>
    <t>Igensdorf</t>
  </si>
  <si>
    <t>Pyrbaum</t>
  </si>
  <si>
    <t>Hollfeld</t>
  </si>
  <si>
    <t>Rückersdorf</t>
  </si>
  <si>
    <t>Arendsee</t>
  </si>
  <si>
    <t>Postbauer-Heng</t>
  </si>
  <si>
    <t>Gorleben</t>
  </si>
  <si>
    <t>Berlin Wartenberg</t>
  </si>
  <si>
    <t>Berlin Falkenberg</t>
  </si>
  <si>
    <t>Putbus</t>
  </si>
  <si>
    <t>Plessa, Schraden</t>
  </si>
  <si>
    <t>Berlin Köpenick</t>
  </si>
  <si>
    <t>Strausberg</t>
  </si>
  <si>
    <t>Straupitz</t>
  </si>
  <si>
    <t>Kolkwitz</t>
  </si>
  <si>
    <t>Kevelaer-Twisteden</t>
  </si>
  <si>
    <t>Waxweiler</t>
  </si>
  <si>
    <t>Elsdorf</t>
  </si>
  <si>
    <t>Newel</t>
  </si>
  <si>
    <t>Saarlouis</t>
  </si>
  <si>
    <t>Niersbach, Sehlem, Plein u.a.</t>
  </si>
  <si>
    <t>Salmtal</t>
  </si>
  <si>
    <t>Ahaus</t>
  </si>
  <si>
    <t>Piesport</t>
  </si>
  <si>
    <t>Eppelborn</t>
  </si>
  <si>
    <t>Kandern</t>
  </si>
  <si>
    <t>Ellern (Hunsrück), Schnorbach</t>
  </si>
  <si>
    <t>Reichshof</t>
  </si>
  <si>
    <t>Sankt Goar</t>
  </si>
  <si>
    <t>Bad Krozingen</t>
  </si>
  <si>
    <t>Ladbergen</t>
  </si>
  <si>
    <t>Otterbach</t>
  </si>
  <si>
    <t>Bruchweiler-Bärenbach u.a.</t>
  </si>
  <si>
    <t>Siershahn</t>
  </si>
  <si>
    <t>Lehmen, Niederfell, Oberfell, Wolken u.a.</t>
  </si>
  <si>
    <t>Windeck</t>
  </si>
  <si>
    <t>Hundsbach</t>
  </si>
  <si>
    <t>Pfeffelbach</t>
  </si>
  <si>
    <t>Gevelsberg</t>
  </si>
  <si>
    <t>Kirchberg u.a.</t>
  </si>
  <si>
    <t>Baltrum</t>
  </si>
  <si>
    <t>Burscheid</t>
  </si>
  <si>
    <t>Pünderich</t>
  </si>
  <si>
    <t>Meppen</t>
  </si>
  <si>
    <t>Kleinich</t>
  </si>
  <si>
    <t>Siegburg</t>
  </si>
  <si>
    <t>Berglern</t>
  </si>
  <si>
    <t>Pastetten</t>
  </si>
  <si>
    <t>Pressath</t>
  </si>
  <si>
    <t>Röslau</t>
  </si>
  <si>
    <t>Pullenreuth</t>
  </si>
  <si>
    <t>Aken (Elbe)</t>
  </si>
  <si>
    <t>Schnaittenbach</t>
  </si>
  <si>
    <t>Langquaid</t>
  </si>
  <si>
    <t>Isen</t>
  </si>
  <si>
    <t>Hohenmölsen</t>
  </si>
  <si>
    <t>Herrngiersdorf</t>
  </si>
  <si>
    <t>Ramerberg</t>
  </si>
  <si>
    <t>Güstrow</t>
  </si>
  <si>
    <t>Neustadt a.d. Waldnaab</t>
  </si>
  <si>
    <t>Bechtsried</t>
  </si>
  <si>
    <t>Eiselfing</t>
  </si>
  <si>
    <t>Aufhausen</t>
  </si>
  <si>
    <t>Aschau i. Chiemgau</t>
  </si>
  <si>
    <t>Bach an der Donau</t>
  </si>
  <si>
    <t>Markneukirchen</t>
  </si>
  <si>
    <t>Oranienbaum-Wörlitz</t>
  </si>
  <si>
    <t>Coswig (Anhalt)</t>
  </si>
  <si>
    <t>Brennberg</t>
  </si>
  <si>
    <t>Obing</t>
  </si>
  <si>
    <t>Walderbach</t>
  </si>
  <si>
    <t>Marlow</t>
  </si>
  <si>
    <t>Rositz, Starkenberg, Treben</t>
  </si>
  <si>
    <t>Thanstein</t>
  </si>
  <si>
    <t>Schönheide</t>
  </si>
  <si>
    <t>Taucha</t>
  </si>
  <si>
    <t>Garching a.d. Alz</t>
  </si>
  <si>
    <t>St. Georgen</t>
  </si>
  <si>
    <t>Traitsching</t>
  </si>
  <si>
    <t>Traunreut</t>
  </si>
  <si>
    <t>Simbach</t>
  </si>
  <si>
    <t>Franzburg, Richtenberg, u.a.</t>
  </si>
  <si>
    <t>Otzing</t>
  </si>
  <si>
    <t>Niepars</t>
  </si>
  <si>
    <t>Bad Reichenhall</t>
  </si>
  <si>
    <t>Waldheim</t>
  </si>
  <si>
    <t>Grimmen</t>
  </si>
  <si>
    <t>Egglham</t>
  </si>
  <si>
    <t>Trebbin</t>
  </si>
  <si>
    <t>Grünhainichen</t>
  </si>
  <si>
    <t>Hiddensee</t>
  </si>
  <si>
    <t>Krien u.a.</t>
  </si>
  <si>
    <t>Lehesten</t>
  </si>
  <si>
    <t>Tschirn</t>
  </si>
  <si>
    <t>Presseck</t>
  </si>
  <si>
    <t>Hummeltal</t>
  </si>
  <si>
    <t>Banzkow, Sukow</t>
  </si>
  <si>
    <t>Bismark</t>
  </si>
  <si>
    <t>Schnackenburg</t>
  </si>
  <si>
    <t>Tangerhütte u.a.</t>
  </si>
  <si>
    <t>Creußen</t>
  </si>
  <si>
    <t>Auerbach i.d. OPf.</t>
  </si>
  <si>
    <t>Neukloster</t>
  </si>
  <si>
    <t>Sauerlach</t>
  </si>
  <si>
    <t>Freyburg, Balgstädt</t>
  </si>
  <si>
    <t>Emtmannsberg</t>
  </si>
  <si>
    <t>Ziegenrück</t>
  </si>
  <si>
    <t>Pliening</t>
  </si>
  <si>
    <t>Bützow u.a.</t>
  </si>
  <si>
    <t>Eisenberg, Gösen, Hainspitz</t>
  </si>
  <si>
    <t>Nittendorf</t>
  </si>
  <si>
    <t>Merzhausen</t>
  </si>
  <si>
    <t>Rüdesheim am Rhein</t>
  </si>
  <si>
    <t>Glandorf</t>
  </si>
  <si>
    <t>Sundern</t>
  </si>
  <si>
    <t>Oestrich-Winkel</t>
  </si>
  <si>
    <t>Höhn</t>
  </si>
  <si>
    <t>Gutach im Breisgau</t>
  </si>
  <si>
    <t>Esthal</t>
  </si>
  <si>
    <t>Bernau im Schwarzwald</t>
  </si>
  <si>
    <t>Holdorf</t>
  </si>
  <si>
    <t>Scheibenhardt</t>
  </si>
  <si>
    <t>Mühlenbach</t>
  </si>
  <si>
    <t>Melsbach</t>
  </si>
  <si>
    <t>Wildenbungert, Gondershausen, Nörtershausen u.a.</t>
  </si>
  <si>
    <t>Nümbrecht</t>
  </si>
  <si>
    <t>Reifenberg</t>
  </si>
  <si>
    <t>Nordkirchen</t>
  </si>
  <si>
    <t>Höheinöd, Petersberg u.a.</t>
  </si>
  <si>
    <t>Winningen</t>
  </si>
  <si>
    <t>Birnbach</t>
  </si>
  <si>
    <t>Rheurdt</t>
  </si>
  <si>
    <t>Tawern</t>
  </si>
  <si>
    <t>Stadtkyll</t>
  </si>
  <si>
    <t>Kyllburg</t>
  </si>
  <si>
    <t>Moers</t>
  </si>
  <si>
    <t>Erkrath</t>
  </si>
  <si>
    <t>Morbach</t>
  </si>
  <si>
    <t>Selters</t>
  </si>
  <si>
    <t>Rheinstetten</t>
  </si>
  <si>
    <t>Nierstein</t>
  </si>
  <si>
    <t>Schifferstadt</t>
  </si>
  <si>
    <t>Hofheim am Taunus</t>
  </si>
  <si>
    <t>Kirn</t>
  </si>
  <si>
    <t>Iserlohn</t>
  </si>
  <si>
    <t>Altenkirchen (Westerwald)</t>
  </si>
  <si>
    <t>Wyhl</t>
  </si>
  <si>
    <t>Niederkirchen</t>
  </si>
  <si>
    <t>Hamm (Sieg)</t>
  </si>
  <si>
    <t>Schallstadt</t>
  </si>
  <si>
    <t>Selters (Westerwald)</t>
  </si>
  <si>
    <t>Steinen</t>
  </si>
  <si>
    <t>Riegel Kaiserstuhl</t>
  </si>
  <si>
    <t>Sohren</t>
  </si>
  <si>
    <t>Bad Hönningen</t>
  </si>
  <si>
    <t>Briedel</t>
  </si>
  <si>
    <t>Sinzig</t>
  </si>
  <si>
    <t>Senheim</t>
  </si>
  <si>
    <t>Pollenfeld</t>
  </si>
  <si>
    <t>Wittenförden u.a.</t>
  </si>
  <si>
    <t>Schwaig b. Nürnberg, Behringersdorfer Forst</t>
  </si>
  <si>
    <t>Bad Blankenburg</t>
  </si>
  <si>
    <t>Tutzing</t>
  </si>
  <si>
    <t>Trebel</t>
  </si>
  <si>
    <t>Mansfeld</t>
  </si>
  <si>
    <t>Olching</t>
  </si>
  <si>
    <t>Lübstorf</t>
  </si>
  <si>
    <t>Lenggries</t>
  </si>
  <si>
    <t>Neukirch</t>
  </si>
  <si>
    <t>Warthausen</t>
  </si>
  <si>
    <t>Mulfingen</t>
  </si>
  <si>
    <t>Alfeld (Leine)</t>
  </si>
  <si>
    <t>Ebersburg</t>
  </si>
  <si>
    <t>Schenefeld</t>
  </si>
  <si>
    <t>Bütthard</t>
  </si>
  <si>
    <t>Zell a. Main</t>
  </si>
  <si>
    <t>Retzstadt</t>
  </si>
  <si>
    <t>Ochsenhausen</t>
  </si>
  <si>
    <t>Abtsgmünd</t>
  </si>
  <si>
    <t>Heubach</t>
  </si>
  <si>
    <t>Rot am See</t>
  </si>
  <si>
    <t>Ochsenfurt</t>
  </si>
  <si>
    <t>Eggestorf</t>
  </si>
  <si>
    <t>Flintbek</t>
  </si>
  <si>
    <t>Buxheim</t>
  </si>
  <si>
    <t>Vierhöfen</t>
  </si>
  <si>
    <t>Windelsbach</t>
  </si>
  <si>
    <t>Probsteierhagen</t>
  </si>
  <si>
    <t>Ahnsbeck</t>
  </si>
  <si>
    <t>Eimke</t>
  </si>
  <si>
    <t>Waldstetten</t>
  </si>
  <si>
    <t>Betzendorf</t>
  </si>
  <si>
    <t>Fargau-Pratjau</t>
  </si>
  <si>
    <t>Bardowick, Wittorf, Barum</t>
  </si>
  <si>
    <t>Wilburgstetten</t>
  </si>
  <si>
    <t>Hohenhorn</t>
  </si>
  <si>
    <t>Reinfeld (Holstein)</t>
  </si>
  <si>
    <t>Sprakensehl</t>
  </si>
  <si>
    <t>Bosau</t>
  </si>
  <si>
    <t>Flachslanden</t>
  </si>
  <si>
    <t>Spenge</t>
  </si>
  <si>
    <t>Ketsch</t>
  </si>
  <si>
    <t>Oberndorf am Neckar</t>
  </si>
  <si>
    <t>Epfendorf</t>
  </si>
  <si>
    <t>Münchhausen</t>
  </si>
  <si>
    <t>Vöhringen</t>
  </si>
  <si>
    <t>Wildberg</t>
  </si>
  <si>
    <t>Wellendingen</t>
  </si>
  <si>
    <t>Neuenkirchen, Scholen</t>
  </si>
  <si>
    <t>Pohlheim</t>
  </si>
  <si>
    <t>Korbach</t>
  </si>
  <si>
    <t>Simmozheim</t>
  </si>
  <si>
    <t>Dotternhausen</t>
  </si>
  <si>
    <t>Ötisheim</t>
  </si>
  <si>
    <t>Herrenberg</t>
  </si>
  <si>
    <t>Kirchhain</t>
  </si>
  <si>
    <t>Groß-Umstadt</t>
  </si>
  <si>
    <t>Bisingen</t>
  </si>
  <si>
    <t>Hechingen</t>
  </si>
  <si>
    <t>Ranstadt</t>
  </si>
  <si>
    <t>Hammersbach</t>
  </si>
  <si>
    <t>Neufeld, Schmedeswurth</t>
  </si>
  <si>
    <t>Erlensee</t>
  </si>
  <si>
    <t>Schaafheim</t>
  </si>
  <si>
    <t>Dußlingen</t>
  </si>
  <si>
    <t>Brunsbüttel</t>
  </si>
  <si>
    <t>Siegelsbach</t>
  </si>
  <si>
    <t>Dettenhausen</t>
  </si>
  <si>
    <t>Niederwöhren</t>
  </si>
  <si>
    <t>Neckarzimmern</t>
  </si>
  <si>
    <t>Oederquart</t>
  </si>
  <si>
    <t>Sankt Margarethen</t>
  </si>
  <si>
    <t>Untergruppenbach</t>
  </si>
  <si>
    <t>Bothel, Kirchwalsede u.a.</t>
  </si>
  <si>
    <t>Rotenburg</t>
  </si>
  <si>
    <t>Hohentengen</t>
  </si>
  <si>
    <t>Ahnatal</t>
  </si>
  <si>
    <t>Grebenau</t>
  </si>
  <si>
    <t>Oberboihingen</t>
  </si>
  <si>
    <t>Zwiefalten</t>
  </si>
  <si>
    <t>Glückstadt</t>
  </si>
  <si>
    <t>Grabenstetten</t>
  </si>
  <si>
    <t>Reimlingen</t>
  </si>
  <si>
    <t>Reinstorf</t>
  </si>
  <si>
    <t>Boizenburg, Gresse, Greven u.a.</t>
  </si>
  <si>
    <t>Calberlah</t>
  </si>
  <si>
    <t>Welden</t>
  </si>
  <si>
    <t>Großvargula, Tonna</t>
  </si>
  <si>
    <t>Schönewörde</t>
  </si>
  <si>
    <t>Jembke</t>
  </si>
  <si>
    <t>Roßtal</t>
  </si>
  <si>
    <t>Beetzendorf, Rohrberg, Jübar</t>
  </si>
  <si>
    <t>Süpplingen, Frellstedt</t>
  </si>
  <si>
    <t>Warberg</t>
  </si>
  <si>
    <t>Velpke</t>
  </si>
  <si>
    <t>Gundelsheim</t>
  </si>
  <si>
    <t>Hirschaid</t>
  </si>
  <si>
    <t>Zapfendorf</t>
  </si>
  <si>
    <t>Hofstetten</t>
  </si>
  <si>
    <t>Huy</t>
  </si>
  <si>
    <t>Wessobrunn</t>
  </si>
  <si>
    <t>Großenbrode</t>
  </si>
  <si>
    <t>Ehekirchen</t>
  </si>
  <si>
    <t>Horgenzell</t>
  </si>
  <si>
    <t>Lütjenwestedt, Tackesdorf</t>
  </si>
  <si>
    <t>Altshausen</t>
  </si>
  <si>
    <t>Kirchheim (Hessen)</t>
  </si>
  <si>
    <t>Hollern-Twielenfleth</t>
  </si>
  <si>
    <t>Jagel, Lottorf</t>
  </si>
  <si>
    <t>Sauensiek</t>
  </si>
  <si>
    <t>Althütte</t>
  </si>
  <si>
    <t>Gehrden</t>
  </si>
  <si>
    <t>Apensen</t>
  </si>
  <si>
    <t>Kalbach</t>
  </si>
  <si>
    <t>Luckau, Waldrehna, Heideblick, Fürstlich Drehna</t>
  </si>
  <si>
    <t>Binz</t>
  </si>
  <si>
    <t>Berlin Bohnsdorf</t>
  </si>
  <si>
    <t>Biesenthal</t>
  </si>
  <si>
    <t>Philippsreut</t>
  </si>
  <si>
    <t>Königsbrück u.a.</t>
  </si>
  <si>
    <t>Torgelow</t>
  </si>
  <si>
    <t>Eisenhüttenstadt</t>
  </si>
  <si>
    <t>Zittau</t>
  </si>
  <si>
    <t>Rothenburg/O.L.</t>
  </si>
  <si>
    <t>Müllheim</t>
  </si>
  <si>
    <t>Staudernheim</t>
  </si>
  <si>
    <t>Heitersheim</t>
  </si>
  <si>
    <t>Holzwickede</t>
  </si>
  <si>
    <t>Ibbenbüren</t>
  </si>
  <si>
    <t>Fischbach, Erfweiler u.a.</t>
  </si>
  <si>
    <t>Drensteinfurt</t>
  </si>
  <si>
    <t>Friedeburg</t>
  </si>
  <si>
    <t>Miehlen u.a.</t>
  </si>
  <si>
    <t>Winterborn, Waldgrehweiler, Niedermoschel, u.a.</t>
  </si>
  <si>
    <t>Hemer</t>
  </si>
  <si>
    <t>Hügelsheim</t>
  </si>
  <si>
    <t>Ottenhöfen im Schwarzwald</t>
  </si>
  <si>
    <t>Bockenheim an der Weinstraße</t>
  </si>
  <si>
    <t>Kirchheim an der Weinstraße</t>
  </si>
  <si>
    <t>Weilburg</t>
  </si>
  <si>
    <t>Rheda-Wiedenbrück</t>
  </si>
  <si>
    <t>Bad Rippoldsau-Schapbach</t>
  </si>
  <si>
    <t>Visbek</t>
  </si>
  <si>
    <t>Freudenstadt</t>
  </si>
  <si>
    <t>Bellheim</t>
  </si>
  <si>
    <t>Gernsbach</t>
  </si>
  <si>
    <t>Malsch</t>
  </si>
  <si>
    <t>Weilmünster</t>
  </si>
  <si>
    <t>Donaueschingen</t>
  </si>
  <si>
    <t>Mittenaar</t>
  </si>
  <si>
    <t>Bestwig</t>
  </si>
  <si>
    <t>Lembruch, Burlage</t>
  </si>
  <si>
    <t>Düngenheim</t>
  </si>
  <si>
    <t>Hinte</t>
  </si>
  <si>
    <t>Klotten</t>
  </si>
  <si>
    <t>Binningen</t>
  </si>
  <si>
    <t>Horstmar</t>
  </si>
  <si>
    <t>Daleiden, Preischeid u.a.</t>
  </si>
  <si>
    <t>Grefrath</t>
  </si>
  <si>
    <t>Prüm</t>
  </si>
  <si>
    <t>Ayl, Trassem u.a.</t>
  </si>
  <si>
    <t>Irrel</t>
  </si>
  <si>
    <t>Schüller</t>
  </si>
  <si>
    <t>Kaarst</t>
  </si>
  <si>
    <t>Daun</t>
  </si>
  <si>
    <t>Zeltingen-Rachtig, Erden, Lösnich u.a.</t>
  </si>
  <si>
    <t>Alfter</t>
  </si>
  <si>
    <t>Haltern am See</t>
  </si>
  <si>
    <t>Sögel u.a.</t>
  </si>
  <si>
    <t>Esens, Neuharlingersiel u.a.</t>
  </si>
  <si>
    <t>Esterwegen u.a.</t>
  </si>
  <si>
    <t>Puderbach</t>
  </si>
  <si>
    <t>Imsbach</t>
  </si>
  <si>
    <t>Oberried</t>
  </si>
  <si>
    <t>Gundersweiler, Gonbach u.a.</t>
  </si>
  <si>
    <t>Waldkirch</t>
  </si>
  <si>
    <t>Göllheim</t>
  </si>
  <si>
    <t>Rieste</t>
  </si>
  <si>
    <t>Bad Iburg</t>
  </si>
  <si>
    <t>Görwihl</t>
  </si>
  <si>
    <t>Aarbergen</t>
  </si>
  <si>
    <t>Homburg</t>
  </si>
  <si>
    <t>Kruft</t>
  </si>
  <si>
    <t>Zweibrücken</t>
  </si>
  <si>
    <t>Kreisfreie Stadt Zweibrücken</t>
  </si>
  <si>
    <t>Kretz</t>
  </si>
  <si>
    <t>Haselünne</t>
  </si>
  <si>
    <t>Gemünden</t>
  </si>
  <si>
    <t>Dollerup</t>
  </si>
  <si>
    <t>Bad Fallingbostel, Osterheide</t>
  </si>
  <si>
    <t>Groß Wittensee</t>
  </si>
  <si>
    <t>Sterup</t>
  </si>
  <si>
    <t>Stadt Schwäbisch Gmünd</t>
  </si>
  <si>
    <t>Bodnegg</t>
  </si>
  <si>
    <t>Salach</t>
  </si>
  <si>
    <t>Friedland</t>
  </si>
  <si>
    <t>Gerabronn</t>
  </si>
  <si>
    <t>Alveslohe</t>
  </si>
  <si>
    <t>Gettorf u.a.</t>
  </si>
  <si>
    <t>Gerstetten</t>
  </si>
  <si>
    <t>Crailsheim</t>
  </si>
  <si>
    <t>Oberstaufen</t>
  </si>
  <si>
    <t>Isny im Allgäu</t>
  </si>
  <si>
    <t>Euerdorf</t>
  </si>
  <si>
    <t>Maasholm, Schleimünde</t>
  </si>
  <si>
    <t>Langenau</t>
  </si>
  <si>
    <t>Dettelbach</t>
  </si>
  <si>
    <t>Buch</t>
  </si>
  <si>
    <t>Leezen</t>
  </si>
  <si>
    <t>Laboe</t>
  </si>
  <si>
    <t>Wört</t>
  </si>
  <si>
    <t>Ungerhausen</t>
  </si>
  <si>
    <t>Markt Nordheim</t>
  </si>
  <si>
    <t>Meinersen</t>
  </si>
  <si>
    <t>Dombühl</t>
  </si>
  <si>
    <t>Sugenheim</t>
  </si>
  <si>
    <t>Prichsenstadt</t>
  </si>
  <si>
    <t>Neuburg a.d. Kammel</t>
  </si>
  <si>
    <t>Bad Windsheim</t>
  </si>
  <si>
    <t>Oberschwarzach</t>
  </si>
  <si>
    <t>Münsterhausen</t>
  </si>
  <si>
    <t>Hohenfelde</t>
  </si>
  <si>
    <t>Wieseth</t>
  </si>
  <si>
    <t>Knetzgau</t>
  </si>
  <si>
    <t>Malente, Kirchnüchel</t>
  </si>
  <si>
    <t>Bichl</t>
  </si>
  <si>
    <t>Neumarkt i.d. OPf.</t>
  </si>
  <si>
    <t>Deining</t>
  </si>
  <si>
    <t>Pößneck</t>
  </si>
  <si>
    <t>Lobenstein</t>
  </si>
  <si>
    <t>Neufahrn b. Freising</t>
  </si>
  <si>
    <t>Weidenberg, Kirchenpingarten</t>
  </si>
  <si>
    <t>Ilberstedt</t>
  </si>
  <si>
    <t>Hahnbach</t>
  </si>
  <si>
    <t>Ammerthal</t>
  </si>
  <si>
    <t>Kümmersbruck</t>
  </si>
  <si>
    <t>Deuerling</t>
  </si>
  <si>
    <t>Wörth</t>
  </si>
  <si>
    <t>Gardelegen</t>
  </si>
  <si>
    <t>Oberweißbach u.a.</t>
  </si>
  <si>
    <t>Pinzberg</t>
  </si>
  <si>
    <t>Jesenwang</t>
  </si>
  <si>
    <t>Krün</t>
  </si>
  <si>
    <t>Wörthsee</t>
  </si>
  <si>
    <t>Kronach</t>
  </si>
  <si>
    <t>Plankenfels</t>
  </si>
  <si>
    <t>Gaimersheim</t>
  </si>
  <si>
    <t>Hecklingen</t>
  </si>
  <si>
    <t>Neuhofen</t>
  </si>
  <si>
    <t>Waldolms</t>
  </si>
  <si>
    <t>Bad Wildbad</t>
  </si>
  <si>
    <t>Lohra</t>
  </si>
  <si>
    <t>Hilzingen</t>
  </si>
  <si>
    <t>Habel, Gröde</t>
  </si>
  <si>
    <t>Lindenfels</t>
  </si>
  <si>
    <t>Affinghausen und Sudwalde</t>
  </si>
  <si>
    <t>Florstadt</t>
  </si>
  <si>
    <t>Renningen</t>
  </si>
  <si>
    <t>Meldorf</t>
  </si>
  <si>
    <t>Allensbach</t>
  </si>
  <si>
    <t>Binau</t>
  </si>
  <si>
    <t>Bitz</t>
  </si>
  <si>
    <t>Buchholz</t>
  </si>
  <si>
    <t>Fahrenbach</t>
  </si>
  <si>
    <t>Breuna</t>
  </si>
  <si>
    <t>Pollhagen</t>
  </si>
  <si>
    <t>Romrod</t>
  </si>
  <si>
    <t>Wölpinghausen</t>
  </si>
  <si>
    <t>Veringenstadt</t>
  </si>
  <si>
    <t>Krauchenwies</t>
  </si>
  <si>
    <t>Sigmaringendorf</t>
  </si>
  <si>
    <t>Neuhausen auf den Fildern</t>
  </si>
  <si>
    <t>Pahlen</t>
  </si>
  <si>
    <t>Freudenberg, Collenberg</t>
  </si>
  <si>
    <t>Haste, Hohnhorst</t>
  </si>
  <si>
    <t>Winnenden</t>
  </si>
  <si>
    <t>Backnang</t>
  </si>
  <si>
    <t>Riedhausen</t>
  </si>
  <si>
    <t>Münchsteinach</t>
  </si>
  <si>
    <t>Ilsenburg, Nordharz</t>
  </si>
  <si>
    <t>Gutenstetten</t>
  </si>
  <si>
    <t>Mickhausen</t>
  </si>
  <si>
    <t>Krummesse, Klempau</t>
  </si>
  <si>
    <t>Breitenfelde, Lankau</t>
  </si>
  <si>
    <t>Buttenwiesen</t>
  </si>
  <si>
    <t>Bobingen</t>
  </si>
  <si>
    <t>Gnotzheim</t>
  </si>
  <si>
    <t>Kaltental</t>
  </si>
  <si>
    <t>Kaisheim</t>
  </si>
  <si>
    <t>Geschwenda</t>
  </si>
  <si>
    <t>Gevensleben</t>
  </si>
  <si>
    <t>Pfofeld</t>
  </si>
  <si>
    <t>Pürgen</t>
  </si>
  <si>
    <t>Weißenburg i. Bay.</t>
  </si>
  <si>
    <t>Finning</t>
  </si>
  <si>
    <t>Harbke, Sommersdorf, Wefensleben, Ummendorf, Eilsleben</t>
  </si>
  <si>
    <t>Coppenbrügge</t>
  </si>
  <si>
    <t>Forchtenberg</t>
  </si>
  <si>
    <t>Großenlüder</t>
  </si>
  <si>
    <t>Böklund u.a.</t>
  </si>
  <si>
    <t>Weilheim an der Teck</t>
  </si>
  <si>
    <t>Neidlingen</t>
  </si>
  <si>
    <t>Schwäbisch Hall</t>
  </si>
  <si>
    <t>Kupferzell</t>
  </si>
  <si>
    <t>Duingen</t>
  </si>
  <si>
    <t>Pausa-Mühltroff</t>
  </si>
  <si>
    <t>Bad Aibling</t>
  </si>
  <si>
    <t>Rostock, Lambrechtshagen</t>
  </si>
  <si>
    <t>Plauen, Rößnitz</t>
  </si>
  <si>
    <t>Schwarzenfeld</t>
  </si>
  <si>
    <t>Tegernheim</t>
  </si>
  <si>
    <t>Püchersreuth</t>
  </si>
  <si>
    <t>Mintraching</t>
  </si>
  <si>
    <t>Groitzsch</t>
  </si>
  <si>
    <t>Guteneck</t>
  </si>
  <si>
    <t>Flossenbürg</t>
  </si>
  <si>
    <t>Pittenhart</t>
  </si>
  <si>
    <t>Jettenbach</t>
  </si>
  <si>
    <t>Seeon-Seebruck</t>
  </si>
  <si>
    <t>Belzig</t>
  </si>
  <si>
    <t>Groß Kreutz</t>
  </si>
  <si>
    <t>Velgast</t>
  </si>
  <si>
    <t>Neukirchen am Teisenberg</t>
  </si>
  <si>
    <t>Mühlau</t>
  </si>
  <si>
    <t>Jahnsdorf</t>
  </si>
  <si>
    <t>Leisnig</t>
  </si>
  <si>
    <t>Michendorf</t>
  </si>
  <si>
    <t>Niederwiesa</t>
  </si>
  <si>
    <t>Künzing</t>
  </si>
  <si>
    <t>Rotthalmünster</t>
  </si>
  <si>
    <t>Bad Liebenwerda</t>
  </si>
  <si>
    <t>Jarmen</t>
  </si>
  <si>
    <t>Am Mellensee</t>
  </si>
  <si>
    <t>Dorfchemnitz, Mulda, Sayda</t>
  </si>
  <si>
    <t>Berlin Niederschönhausen</t>
  </si>
  <si>
    <t>Berlin Rudow</t>
  </si>
  <si>
    <t>Thyrnau</t>
  </si>
  <si>
    <t>Freital</t>
  </si>
  <si>
    <t>Joachimsthal u.a.</t>
  </si>
  <si>
    <t>Schönwalde</t>
  </si>
  <si>
    <t>Lübben (Spreewald)</t>
  </si>
  <si>
    <t>Benz, Heringsdorf u.a.</t>
  </si>
  <si>
    <t>Beeskow</t>
  </si>
  <si>
    <t>Seebad Ahlbeck</t>
  </si>
  <si>
    <t>Wittichenau</t>
  </si>
  <si>
    <t>Löbau, Kottmar u.a.</t>
  </si>
  <si>
    <t>Neuschönau</t>
  </si>
  <si>
    <t>Panketal</t>
  </si>
  <si>
    <t>Sonnen</t>
  </si>
  <si>
    <t>Bad Freienwalde u.a.</t>
  </si>
  <si>
    <t>Neuhausen/Spree</t>
  </si>
  <si>
    <t>Golzow, Zechin u.a.</t>
  </si>
  <si>
    <t>Bernstadt a. d. Eigen</t>
  </si>
  <si>
    <t>Brüggen</t>
  </si>
  <si>
    <t>Nettetal</t>
  </si>
  <si>
    <t>Winterspelt</t>
  </si>
  <si>
    <t>Körperich u.a.</t>
  </si>
  <si>
    <t>Sonsbeck</t>
  </si>
  <si>
    <t>Wasserliesch</t>
  </si>
  <si>
    <t>Mechernich</t>
  </si>
  <si>
    <t>Wallerfangen</t>
  </si>
  <si>
    <t>Erftstadt</t>
  </si>
  <si>
    <t>Ringe, Laar, Emlichheim</t>
  </si>
  <si>
    <t>Altenahr, Berg, Kalenborn, Kirchsahr</t>
  </si>
  <si>
    <t>Heiden</t>
  </si>
  <si>
    <t>Deuselbach, Hermeskeil, Rorodt</t>
  </si>
  <si>
    <t>Dissen</t>
  </si>
  <si>
    <t>Jade</t>
  </si>
  <si>
    <t>Wolfach, Oberwolfach</t>
  </si>
  <si>
    <t>Elchesheim-Illingen</t>
  </si>
  <si>
    <t>Westhofen, Bermersheim</t>
  </si>
  <si>
    <t>Haßloch</t>
  </si>
  <si>
    <t>Bad Berleburg</t>
  </si>
  <si>
    <t>Mainz Ebersheim, Hechtsheim</t>
  </si>
  <si>
    <t>Friedenweiler</t>
  </si>
  <si>
    <t>Hördt</t>
  </si>
  <si>
    <t>Wildeshausen</t>
  </si>
  <si>
    <t>Dettenheim</t>
  </si>
  <si>
    <t>Wieden</t>
  </si>
  <si>
    <t>Geisenheim</t>
  </si>
  <si>
    <t>Rickenbach</t>
  </si>
  <si>
    <t>Durbach</t>
  </si>
  <si>
    <t>Gau-Bickelheim</t>
  </si>
  <si>
    <t>Altleiningen</t>
  </si>
  <si>
    <t>Lorup, Rastdorf</t>
  </si>
  <si>
    <t>Recke</t>
  </si>
  <si>
    <t>Wittlingen</t>
  </si>
  <si>
    <t>Mehlbach</t>
  </si>
  <si>
    <t>Ransbach-Baumbach</t>
  </si>
  <si>
    <t>Drolshagen</t>
  </si>
  <si>
    <t>Mogendorf, Ebernhahn, Staudt u.a.</t>
  </si>
  <si>
    <t>Berschweiler bei Baumholder</t>
  </si>
  <si>
    <t>Waltrop</t>
  </si>
  <si>
    <t>Rammelsbach u.a.</t>
  </si>
  <si>
    <t>Gummersbach</t>
  </si>
  <si>
    <t>Waldbröl</t>
  </si>
  <si>
    <t>Merxheim</t>
  </si>
  <si>
    <t>Hesel, Neukamperfehn u.a.</t>
  </si>
  <si>
    <t>Hinzweiler</t>
  </si>
  <si>
    <t>Grumbach</t>
  </si>
  <si>
    <t>Sankt Ingbert</t>
  </si>
  <si>
    <t>Dülmen</t>
  </si>
  <si>
    <t>Metelen</t>
  </si>
  <si>
    <t>Nebra, Kaiserpfalz</t>
  </si>
  <si>
    <t>Egling</t>
  </si>
  <si>
    <t>Baierbrunn</t>
  </si>
  <si>
    <t>Nordhalben</t>
  </si>
  <si>
    <t>Helbra</t>
  </si>
  <si>
    <t>Osterburg, Altmärkische Höhe</t>
  </si>
  <si>
    <t>Mistelbach</t>
  </si>
  <si>
    <t>Schnabelwaid</t>
  </si>
  <si>
    <t>Bischofsgrün</t>
  </si>
  <si>
    <t>Weißenstadt</t>
  </si>
  <si>
    <t>Warmensteinach</t>
  </si>
  <si>
    <t>Glonn</t>
  </si>
  <si>
    <t>Feilitzsch</t>
  </si>
  <si>
    <t>Laaber, Brunn</t>
  </si>
  <si>
    <t>Ettenstatt</t>
  </si>
  <si>
    <t>Sonnefeld</t>
  </si>
  <si>
    <t>Weidhausen b. Coburg</t>
  </si>
  <si>
    <t>Karlshuld</t>
  </si>
  <si>
    <t>Großweil</t>
  </si>
  <si>
    <t>Hitzhofen</t>
  </si>
  <si>
    <t>Steinbach a. Wald</t>
  </si>
  <si>
    <t>Mistelgau</t>
  </si>
  <si>
    <t>Attenweiler</t>
  </si>
  <si>
    <t>Bad Ditzenbach</t>
  </si>
  <si>
    <t>Pattensen</t>
  </si>
  <si>
    <t>Schwäbisch Gmünd, Täferrot</t>
  </si>
  <si>
    <t>Wildflecken</t>
  </si>
  <si>
    <t>Leinach</t>
  </si>
  <si>
    <t>Weikersheim</t>
  </si>
  <si>
    <t>Berkatal</t>
  </si>
  <si>
    <t>Heimenkirch</t>
  </si>
  <si>
    <t>Sibbesse</t>
  </si>
  <si>
    <t>Unterpleichfeld</t>
  </si>
  <si>
    <t>Rumohr</t>
  </si>
  <si>
    <t>Elchingen</t>
  </si>
  <si>
    <t>Kirchdorf an der Iller</t>
  </si>
  <si>
    <t>Kiel Russee</t>
  </si>
  <si>
    <t>Hüttlingen</t>
  </si>
  <si>
    <t>Faßberg</t>
  </si>
  <si>
    <t>Holle</t>
  </si>
  <si>
    <t>Schwanfeld</t>
  </si>
  <si>
    <t>Steinsfeld</t>
  </si>
  <si>
    <t>Wipfeld</t>
  </si>
  <si>
    <t>Schwentinetal</t>
  </si>
  <si>
    <t>Neresheim</t>
  </si>
  <si>
    <t>Elbe</t>
  </si>
  <si>
    <t>Buch a. Wald</t>
  </si>
  <si>
    <t>Offingen</t>
  </si>
  <si>
    <t>Bad Lauterberg</t>
  </si>
  <si>
    <t>Dürrlauingen</t>
  </si>
  <si>
    <t>Brunstorf</t>
  </si>
  <si>
    <t>Königsberg i. Bay.</t>
  </si>
  <si>
    <t>Ansbach</t>
  </si>
  <si>
    <t>Kreisfreie Stadt Ansbach</t>
  </si>
  <si>
    <t>Körner, Weinbergen</t>
  </si>
  <si>
    <t>Schmitten</t>
  </si>
  <si>
    <t>Bischoffen</t>
  </si>
  <si>
    <t>Waldbronn</t>
  </si>
  <si>
    <t>Wurster Nordseeküste</t>
  </si>
  <si>
    <t>Karlsdorf-Neuthard</t>
  </si>
  <si>
    <t>Neulußheim</t>
  </si>
  <si>
    <t>Hambrücken</t>
  </si>
  <si>
    <t>Pfungstadt</t>
  </si>
  <si>
    <t>Bremerhaven</t>
  </si>
  <si>
    <t>Kreisfreie Stadt Bremerhaven</t>
  </si>
  <si>
    <t>Rosenfeld</t>
  </si>
  <si>
    <t>Oland</t>
  </si>
  <si>
    <t>Engen</t>
  </si>
  <si>
    <t>Gorxheimertal</t>
  </si>
  <si>
    <t>Dieburg</t>
  </si>
  <si>
    <t>Groß-Bieberau</t>
  </si>
  <si>
    <t>Deckenpfronn</t>
  </si>
  <si>
    <t>Süderlügum, Braderup u.a.</t>
  </si>
  <si>
    <t>Wesselburen</t>
  </si>
  <si>
    <t>Otterndorf</t>
  </si>
  <si>
    <t>Echzell</t>
  </si>
  <si>
    <t>Ittlingen</t>
  </si>
  <si>
    <t>Michelstadt</t>
  </si>
  <si>
    <t>Irndorf</t>
  </si>
  <si>
    <t>Ottersberg</t>
  </si>
  <si>
    <t>Holzgerlingen</t>
  </si>
  <si>
    <t>Wietzen</t>
  </si>
  <si>
    <t>Stockstadt am Main</t>
  </si>
  <si>
    <t>Sankt Annen, Rehm-Flehde-Bargen</t>
  </si>
  <si>
    <t>Hemmingstedt</t>
  </si>
  <si>
    <t>Leinfelden-Echterdingen</t>
  </si>
  <si>
    <t>Tamm</t>
  </si>
  <si>
    <t>Mosbach</t>
  </si>
  <si>
    <t>Wolfhagen</t>
  </si>
  <si>
    <t>Balge</t>
  </si>
  <si>
    <t>Mömbris</t>
  </si>
  <si>
    <t>Süderhastedt</t>
  </si>
  <si>
    <t>Neckarwestheim</t>
  </si>
  <si>
    <t>Uhldingen-Mühlhofen</t>
  </si>
  <si>
    <t>Neckartenzlingen</t>
  </si>
  <si>
    <t>Lindhorst</t>
  </si>
  <si>
    <t>Wilster</t>
  </si>
  <si>
    <t>Erdmannhausen</t>
  </si>
  <si>
    <t>Dorfprozelten</t>
  </si>
  <si>
    <t>Schuby</t>
  </si>
  <si>
    <t>Bodenwerder, Pegestorf, Kirchbrak, Hehlen</t>
  </si>
  <si>
    <t>Elbe-Parey</t>
  </si>
  <si>
    <t>Stäbelow, Kritzmow</t>
  </si>
  <si>
    <t>Langenwetzendorf</t>
  </si>
  <si>
    <t>Zeitz</t>
  </si>
  <si>
    <t>Mitterteich</t>
  </si>
  <si>
    <t>Unterreit</t>
  </si>
  <si>
    <t>Amerang</t>
  </si>
  <si>
    <t>Wusterwitz, Rosenau, Bensdorf</t>
  </si>
  <si>
    <t>Ellefeld</t>
  </si>
  <si>
    <t>Rötha</t>
  </si>
  <si>
    <t>Havelsee</t>
  </si>
  <si>
    <t>Meerane</t>
  </si>
  <si>
    <t>Kirchroth</t>
  </si>
  <si>
    <t>Bad Düben</t>
  </si>
  <si>
    <t>Remse</t>
  </si>
  <si>
    <t>Steinach</t>
  </si>
  <si>
    <t>Langenleuba-Niederhain</t>
  </si>
  <si>
    <t>Teising</t>
  </si>
  <si>
    <t>Lichtenstein</t>
  </si>
  <si>
    <t>Burgkirchen an der Alz</t>
  </si>
  <si>
    <t>Teisendorf</t>
  </si>
  <si>
    <t>Taura b. Burgstädt</t>
  </si>
  <si>
    <t>Rimbach</t>
  </si>
  <si>
    <t>Postmünster</t>
  </si>
  <si>
    <t>Geyer</t>
  </si>
  <si>
    <t>Bayerisch Gmain</t>
  </si>
  <si>
    <t>Auerbach</t>
  </si>
  <si>
    <t>Neustrelitz</t>
  </si>
  <si>
    <t>Langdorf</t>
  </si>
  <si>
    <t>Altentreptow</t>
  </si>
  <si>
    <t>Röckingen</t>
  </si>
  <si>
    <t>Stockelsdorf</t>
  </si>
  <si>
    <t>Langenneufnach</t>
  </si>
  <si>
    <t>Emskirchen</t>
  </si>
  <si>
    <t>Lübeck St. Lorenz Nord</t>
  </si>
  <si>
    <t>Wittingen</t>
  </si>
  <si>
    <t>Mühlhausen</t>
  </si>
  <si>
    <t>Heilsbronn</t>
  </si>
  <si>
    <t>Soltendiek</t>
  </si>
  <si>
    <t>Gersthofen</t>
  </si>
  <si>
    <t>Groß Twülpstedt</t>
  </si>
  <si>
    <t>Thierhaupten</t>
  </si>
  <si>
    <t>Büddenstedt</t>
  </si>
  <si>
    <t>Ried</t>
  </si>
  <si>
    <t>Kuhfelde</t>
  </si>
  <si>
    <t>Kreisfreie Stadt Flensburg</t>
  </si>
  <si>
    <t>Ottenbüttel</t>
  </si>
  <si>
    <t>Idstedt</t>
  </si>
  <si>
    <t>Garbsen</t>
  </si>
  <si>
    <t>Negenborn</t>
  </si>
  <si>
    <t>Uttenweiler</t>
  </si>
  <si>
    <t>Osterstedt</t>
  </si>
  <si>
    <t>Michelfeld</t>
  </si>
  <si>
    <t>Munderkingen</t>
  </si>
  <si>
    <t>Heist</t>
  </si>
  <si>
    <t>Achberg</t>
  </si>
  <si>
    <t>Deggingen</t>
  </si>
  <si>
    <t>Appen</t>
  </si>
  <si>
    <t>Bad Mergentheim</t>
  </si>
  <si>
    <t>Eiterfeld</t>
  </si>
  <si>
    <t>Gingen an der Fils</t>
  </si>
  <si>
    <t>Kist, Irtenberger Wald</t>
  </si>
  <si>
    <t>Erlabrunn</t>
  </si>
  <si>
    <t>Quickborn</t>
  </si>
  <si>
    <t>Geroldshausen</t>
  </si>
  <si>
    <t>Hambühren</t>
  </si>
  <si>
    <t>Lamspringe</t>
  </si>
  <si>
    <t>Burkardroth</t>
  </si>
  <si>
    <t>Wildeck</t>
  </si>
  <si>
    <t>Röthenbach (Allgäu)</t>
  </si>
  <si>
    <t>Staig</t>
  </si>
  <si>
    <t>Essingen</t>
  </si>
  <si>
    <t>Theilheim</t>
  </si>
  <si>
    <t>Dietenheim</t>
  </si>
  <si>
    <t>Bad Bocklet</t>
  </si>
  <si>
    <t>Bergtheim, Oberpleichfeld</t>
  </si>
  <si>
    <t>Katlenburg-Lindau</t>
  </si>
  <si>
    <t>Frickenhausen</t>
  </si>
  <si>
    <t>Blaichach</t>
  </si>
  <si>
    <t>Nahe</t>
  </si>
  <si>
    <t>Treffurt/Ifta</t>
  </si>
  <si>
    <t>Kolitzheim</t>
  </si>
  <si>
    <t>Heere</t>
  </si>
  <si>
    <t>Bubesheim</t>
  </si>
  <si>
    <t>Egg an der Günz</t>
  </si>
  <si>
    <t>Mihla</t>
  </si>
  <si>
    <t>Herzberg, Elbingerode, Hörden</t>
  </si>
  <si>
    <t>Schonungen</t>
  </si>
  <si>
    <t>Dürrwangen</t>
  </si>
  <si>
    <t>Lütjensee</t>
  </si>
  <si>
    <t>Gerdau</t>
  </si>
  <si>
    <t>Dingolshausen</t>
  </si>
  <si>
    <t>Kirchheim in Schwaben</t>
  </si>
  <si>
    <t>Adendorf</t>
  </si>
  <si>
    <t>Zarpen</t>
  </si>
  <si>
    <t>Suhl, Marisfeld, Rohr u.a.</t>
  </si>
  <si>
    <t>Winterbach</t>
  </si>
  <si>
    <t>Ebeleben</t>
  </si>
  <si>
    <t>Wesendorf</t>
  </si>
  <si>
    <t>Insel Poel</t>
  </si>
  <si>
    <t>Kirchensittenbach</t>
  </si>
  <si>
    <t>Pinnow</t>
  </si>
  <si>
    <t>Neuengönna u.a.</t>
  </si>
  <si>
    <t>Königstein</t>
  </si>
  <si>
    <t>Goldkronach</t>
  </si>
  <si>
    <t>Schleiz</t>
  </si>
  <si>
    <t>Tegernsee</t>
  </si>
  <si>
    <t>Plattenburg</t>
  </si>
  <si>
    <t>Gammelsdorf</t>
  </si>
  <si>
    <t>Tuntenhausen</t>
  </si>
  <si>
    <t>Landshut</t>
  </si>
  <si>
    <t>Kiefersfelden</t>
  </si>
  <si>
    <t>Flintsbach a. Inn</t>
  </si>
  <si>
    <t>Thalmassing</t>
  </si>
  <si>
    <t>Berga/Elster</t>
  </si>
  <si>
    <t>Schirmitz</t>
  </si>
  <si>
    <t>Sandersdorf-Brehna</t>
  </si>
  <si>
    <t>Riedering</t>
  </si>
  <si>
    <t>Treuen</t>
  </si>
  <si>
    <t>Großpösna</t>
  </si>
  <si>
    <t>Unterwössen</t>
  </si>
  <si>
    <t>Kienberg</t>
  </si>
  <si>
    <t>Wusterhausen</t>
  </si>
  <si>
    <t>Reit im Winkl</t>
  </si>
  <si>
    <t>Schönsee</t>
  </si>
  <si>
    <t>Mamming</t>
  </si>
  <si>
    <t>Pleiskirchen</t>
  </si>
  <si>
    <t>Zschorlau</t>
  </si>
  <si>
    <t>Brück, Borkheide u.a.</t>
  </si>
  <si>
    <t>Waging a. See</t>
  </si>
  <si>
    <t>Straßkirchen</t>
  </si>
  <si>
    <t>Kirchdorf a. Inn</t>
  </si>
  <si>
    <t>Pfarrkirchen</t>
  </si>
  <si>
    <t>Leubsdorf, Gornau, Augustusburg</t>
  </si>
  <si>
    <t>Schöfweg</t>
  </si>
  <si>
    <t>Außernzell</t>
  </si>
  <si>
    <t>Feldberger Seenlandschaft</t>
  </si>
  <si>
    <t>Eppenschlag</t>
  </si>
  <si>
    <t>Berlin Märkisches Viertel</t>
  </si>
  <si>
    <t>Berlin Rosenthal</t>
  </si>
  <si>
    <t>Passau</t>
  </si>
  <si>
    <t>Kreisfreie Stadt Passau</t>
  </si>
  <si>
    <t>Berlin Pankow</t>
  </si>
  <si>
    <t>Berlin Britz</t>
  </si>
  <si>
    <t>Wellheim</t>
  </si>
  <si>
    <t>Althegnenberg</t>
  </si>
  <si>
    <t>Raisting</t>
  </si>
  <si>
    <t>Effeltrich</t>
  </si>
  <si>
    <t>Oberschweinbach</t>
  </si>
  <si>
    <t>Marktzeuln</t>
  </si>
  <si>
    <t>Altomünster</t>
  </si>
  <si>
    <t>Allersberg</t>
  </si>
  <si>
    <t>Walchensee</t>
  </si>
  <si>
    <t>Iffeldorf</t>
  </si>
  <si>
    <t>Rastow</t>
  </si>
  <si>
    <t>Marktrodach</t>
  </si>
  <si>
    <t>Lutzingen</t>
  </si>
  <si>
    <t>Zusmarshausen</t>
  </si>
  <si>
    <t>Westheim</t>
  </si>
  <si>
    <t>Weste</t>
  </si>
  <si>
    <t>Großaitingen</t>
  </si>
  <si>
    <t>Gessertshausen</t>
  </si>
  <si>
    <t>Langerringen</t>
  </si>
  <si>
    <t>Bad Tennstedt</t>
  </si>
  <si>
    <t>Göhrde</t>
  </si>
  <si>
    <t>Mitteleschenbach</t>
  </si>
  <si>
    <t>Landsberg a. Lech</t>
  </si>
  <si>
    <t>Frensdorf</t>
  </si>
  <si>
    <t>Alesheim</t>
  </si>
  <si>
    <t>Peiting</t>
  </si>
  <si>
    <t>Vilgertshofen</t>
  </si>
  <si>
    <t>Rain</t>
  </si>
  <si>
    <t>Helmstedt</t>
  </si>
  <si>
    <t>Hötensleben, Völpke, Ottleben u.a.</t>
  </si>
  <si>
    <t>Scheßlitz</t>
  </si>
  <si>
    <t>Dörfles-Esbach</t>
  </si>
  <si>
    <t>Waldkirchen</t>
  </si>
  <si>
    <t>Obernzell</t>
  </si>
  <si>
    <t>Königs Wusterhausen</t>
  </si>
  <si>
    <t>Erkner</t>
  </si>
  <si>
    <t>Großräschen</t>
  </si>
  <si>
    <t>Hohenaspe</t>
  </si>
  <si>
    <t>Fronreute</t>
  </si>
  <si>
    <t>Mittelangeln</t>
  </si>
  <si>
    <t>Hetlingen</t>
  </si>
  <si>
    <t>Fockbek</t>
  </si>
  <si>
    <t>Weißbach</t>
  </si>
  <si>
    <t>Heiningen</t>
  </si>
  <si>
    <t>Schwedt</t>
  </si>
  <si>
    <t>Müllrose</t>
  </si>
  <si>
    <t>Ostritz, Schönau-Berzdorf</t>
  </si>
  <si>
    <t>Groß-Gerau</t>
  </si>
  <si>
    <t>Nauheim</t>
  </si>
  <si>
    <t>Graben-Neudorf</t>
  </si>
  <si>
    <t>Büren</t>
  </si>
  <si>
    <t>Battenberg</t>
  </si>
  <si>
    <t>Heuchelheim</t>
  </si>
  <si>
    <t>Ober-Mörlen</t>
  </si>
  <si>
    <t>Langen</t>
  </si>
  <si>
    <t>Linden</t>
  </si>
  <si>
    <t>Lautertal (Odenwald)</t>
  </si>
  <si>
    <t>Tuttlingen</t>
  </si>
  <si>
    <t>Hille</t>
  </si>
  <si>
    <t>Zimmern unter der Burg</t>
  </si>
  <si>
    <t>Lich</t>
  </si>
  <si>
    <t>Rödermark</t>
  </si>
  <si>
    <t>Cölbe</t>
  </si>
  <si>
    <t>Ebsdorfergrund</t>
  </si>
  <si>
    <t>Tiefenbronn</t>
  </si>
  <si>
    <t>Petershagen</t>
  </si>
  <si>
    <t>Maintal</t>
  </si>
  <si>
    <t>Risum-Lindholm, Stedesand</t>
  </si>
  <si>
    <t>Mönsheim</t>
  </si>
  <si>
    <t>Eschelbronn</t>
  </si>
  <si>
    <t>Öhningen</t>
  </si>
  <si>
    <t>Nusplingen</t>
  </si>
  <si>
    <t>Mossautal</t>
  </si>
  <si>
    <t>Orsingen-Nenzingen</t>
  </si>
  <si>
    <t>Diemelstadt</t>
  </si>
  <si>
    <t>Aglasterhausen</t>
  </si>
  <si>
    <t>Ladelund</t>
  </si>
  <si>
    <t>Edertal</t>
  </si>
  <si>
    <t>Albstadt</t>
  </si>
  <si>
    <t>Neckargerach</t>
  </si>
  <si>
    <t>Sulzbach am Main</t>
  </si>
  <si>
    <t>Dörverden</t>
  </si>
  <si>
    <t>Behrendorf, Bondelum</t>
  </si>
  <si>
    <t>Eschau</t>
  </si>
  <si>
    <t>Eggstedt</t>
  </si>
  <si>
    <t>Brokdorf</t>
  </si>
  <si>
    <t>Neukirchen (Knüll)</t>
  </si>
  <si>
    <t>Kernen im Remstal</t>
  </si>
  <si>
    <t>Hanerau-Hademarschen, Seefeld u.a.</t>
  </si>
  <si>
    <t>Aspach</t>
  </si>
  <si>
    <t>Wewelsfleth</t>
  </si>
  <si>
    <t>Wrohm</t>
  </si>
  <si>
    <t>Wertheim</t>
  </si>
  <si>
    <t>Dettingen unter Teck</t>
  </si>
  <si>
    <t>Öhringen</t>
  </si>
  <si>
    <t>Ochtersum</t>
  </si>
  <si>
    <t>Sobernheim</t>
  </si>
  <si>
    <t>Übach-Palenberg</t>
  </si>
  <si>
    <t>Kevelaer-Winnekendonk</t>
  </si>
  <si>
    <t>Bettenfeld, Niederöfflingen u.a.</t>
  </si>
  <si>
    <t>Dillingen/Saar</t>
  </si>
  <si>
    <t>Adenau, Kottenborn u.a.</t>
  </si>
  <si>
    <t>Wülfrath</t>
  </si>
  <si>
    <t>Meschede</t>
  </si>
  <si>
    <t>Edesheim</t>
  </si>
  <si>
    <t>Herxheim</t>
  </si>
  <si>
    <t>Herborn</t>
  </si>
  <si>
    <t>Dittelsheim-Heßloch</t>
  </si>
  <si>
    <t>Dirmstein</t>
  </si>
  <si>
    <t>Bodenheim</t>
  </si>
  <si>
    <t>Westheim (Pfalz)</t>
  </si>
  <si>
    <t>Lingenfeld</t>
  </si>
  <si>
    <t>Werther (Westf.)</t>
  </si>
  <si>
    <t>Biblis</t>
  </si>
  <si>
    <t>Breidenbach</t>
  </si>
  <si>
    <t>Solms</t>
  </si>
  <si>
    <t>Mehlingen</t>
  </si>
  <si>
    <t>Lohnsfeld</t>
  </si>
  <si>
    <t>Essen (Oldenburg)</t>
  </si>
  <si>
    <t>Katzenelnbogen</t>
  </si>
  <si>
    <t>Bad Säckingen</t>
  </si>
  <si>
    <t>Feldberg</t>
  </si>
  <si>
    <t>Carlsberg</t>
  </si>
  <si>
    <t>Flonheim</t>
  </si>
  <si>
    <t>Simonswald</t>
  </si>
  <si>
    <t>Breitnau</t>
  </si>
  <si>
    <t>Oelde</t>
  </si>
  <si>
    <t>Büchel</t>
  </si>
  <si>
    <t>Bad Neuenahr-Ahrweiler</t>
  </si>
  <si>
    <t>Wermelskirchen</t>
  </si>
  <si>
    <t>Südbrookmerland</t>
  </si>
  <si>
    <t>Unna</t>
  </si>
  <si>
    <t>Lörrach</t>
  </si>
  <si>
    <t>Fürthen</t>
  </si>
  <si>
    <t>Voltlage</t>
  </si>
  <si>
    <t>Tecklenburg</t>
  </si>
  <si>
    <t>Hattert</t>
  </si>
  <si>
    <t>Feilbingert</t>
  </si>
  <si>
    <t>Salzbergen</t>
  </si>
  <si>
    <t>Westoverledingen</t>
  </si>
  <si>
    <t>Havixbeck</t>
  </si>
  <si>
    <t>Bechhofen</t>
  </si>
  <si>
    <t>Wettstetten</t>
  </si>
  <si>
    <t>Petershausen</t>
  </si>
  <si>
    <t>Plech</t>
  </si>
  <si>
    <t>Stadtsteinach</t>
  </si>
  <si>
    <t>Seehausen, Werben, Leppin u.a.</t>
  </si>
  <si>
    <t>Ludwigschorgast</t>
  </si>
  <si>
    <t>Bad Berneck im Fichtelgebirge</t>
  </si>
  <si>
    <t>Miesbach</t>
  </si>
  <si>
    <t>Anzing</t>
  </si>
  <si>
    <t>Freihung</t>
  </si>
  <si>
    <t>Freudenberg</t>
  </si>
  <si>
    <t>Frankleben</t>
  </si>
  <si>
    <t>Nagel</t>
  </si>
  <si>
    <t>Gera, Zedlitz u.a.</t>
  </si>
  <si>
    <t>Leuna</t>
  </si>
  <si>
    <t>Landshut, Altdorf</t>
  </si>
  <si>
    <t>Friedenfels</t>
  </si>
  <si>
    <t>Albaching</t>
  </si>
  <si>
    <t>Dummerstorf</t>
  </si>
  <si>
    <t>Ronneburg, Braunichswalde, Großenstein u.a.</t>
  </si>
  <si>
    <t>Schwarzach b. Nabburg</t>
  </si>
  <si>
    <t>Rathenow</t>
  </si>
  <si>
    <t>Bad Brambach</t>
  </si>
  <si>
    <t>Wittstock/Dosse, Heiligengrabe</t>
  </si>
  <si>
    <t>Schnaitsee</t>
  </si>
  <si>
    <t>Auerbach/Vogtl.</t>
  </si>
  <si>
    <t>Engelsberg</t>
  </si>
  <si>
    <t>Pilsting</t>
  </si>
  <si>
    <t>Pemfling</t>
  </si>
  <si>
    <t>Waldmünchen</t>
  </si>
  <si>
    <t>Schlema</t>
  </si>
  <si>
    <t>Treuenbrietzen</t>
  </si>
  <si>
    <t>Kirchanschöring</t>
  </si>
  <si>
    <t>Hartmannsdorf</t>
  </si>
  <si>
    <t>Kötzting</t>
  </si>
  <si>
    <t>Amtsberg</t>
  </si>
  <si>
    <t>Flöha</t>
  </si>
  <si>
    <t>Miltzow u.a.</t>
  </si>
  <si>
    <t>Sponholz, Neunkirchen u.a.</t>
  </si>
  <si>
    <t>Berlin Schmargendorf</t>
  </si>
  <si>
    <t>Fürstenstein</t>
  </si>
  <si>
    <t>Gützkow</t>
  </si>
  <si>
    <t>Röderland, Großthiemig u.a.</t>
  </si>
  <si>
    <t>Wilsdruff</t>
  </si>
  <si>
    <t>Tharandt u.a.</t>
  </si>
  <si>
    <t>Bernau</t>
  </si>
  <si>
    <t>Berlin Alt-Hohenschönhausen</t>
  </si>
  <si>
    <t>Berlin Friedrichsfelde</t>
  </si>
  <si>
    <t>Dorfhain</t>
  </si>
  <si>
    <t>Teupitz</t>
  </si>
  <si>
    <t>Friedland, Galenbeck, Datzetal</t>
  </si>
  <si>
    <t>Bestensee</t>
  </si>
  <si>
    <t>Eggesin</t>
  </si>
  <si>
    <t>Göda</t>
  </si>
  <si>
    <t>Odelzhausen</t>
  </si>
  <si>
    <t>Pähl</t>
  </si>
  <si>
    <t>Landsberied</t>
  </si>
  <si>
    <t>Seefeld</t>
  </si>
  <si>
    <t>Woltersdorf</t>
  </si>
  <si>
    <t>Ludwigslust</t>
  </si>
  <si>
    <t>Lenzen</t>
  </si>
  <si>
    <t>Weichering</t>
  </si>
  <si>
    <t>Benediktbeuern</t>
  </si>
  <si>
    <t>Teuschnitz</t>
  </si>
  <si>
    <t>Kamp-Lintfort</t>
  </si>
  <si>
    <t>Preist</t>
  </si>
  <si>
    <t>Dinslaken</t>
  </si>
  <si>
    <t>Schermbeck</t>
  </si>
  <si>
    <t>Borken</t>
  </si>
  <si>
    <t>Swisttal</t>
  </si>
  <si>
    <t>Hoogstede</t>
  </si>
  <si>
    <t>Ahrbrück, Heckenbach, Hönningen, Kesseling, Rech</t>
  </si>
  <si>
    <t>Ürzig</t>
  </si>
  <si>
    <t>Merchweiler</t>
  </si>
  <si>
    <t>Detern</t>
  </si>
  <si>
    <t>Mackenbach</t>
  </si>
  <si>
    <t>Hückeswagen</t>
  </si>
  <si>
    <t>Radevormwald</t>
  </si>
  <si>
    <t>Asbach, Buchholz</t>
  </si>
  <si>
    <t>Leer</t>
  </si>
  <si>
    <t>Gelsenkirchen Rotthausen</t>
  </si>
  <si>
    <t>Schöppingen</t>
  </si>
  <si>
    <t>Norderney</t>
  </si>
  <si>
    <t>Oberlangen, Niederlangen</t>
  </si>
  <si>
    <t>Bunde</t>
  </si>
  <si>
    <t>Bad Breisig, Waldorf, Gönnersdorf</t>
  </si>
  <si>
    <t>Waldsee</t>
  </si>
  <si>
    <t>Ganderkesee</t>
  </si>
  <si>
    <t>Twistringen</t>
  </si>
  <si>
    <t>Harpstedt, Groß Ippener, Colnrade u.a.</t>
  </si>
  <si>
    <t>Pfalzgrafenweiler</t>
  </si>
  <si>
    <t>Weiterstadt</t>
  </si>
  <si>
    <t>Königsbach-Stein</t>
  </si>
  <si>
    <t>Wetter</t>
  </si>
  <si>
    <t>Wettenberg</t>
  </si>
  <si>
    <t>Weimar (Lahn)</t>
  </si>
  <si>
    <t>Mühltal</t>
  </si>
  <si>
    <t>Borchen</t>
  </si>
  <si>
    <t>Mörlenbach</t>
  </si>
  <si>
    <t>Diepenau</t>
  </si>
  <si>
    <t>Burgwald</t>
  </si>
  <si>
    <t>Gottmadingen</t>
  </si>
  <si>
    <t>Vlotho</t>
  </si>
  <si>
    <t>Bondorf</t>
  </si>
  <si>
    <t>Neckarsteinach</t>
  </si>
  <si>
    <t>Rauschenberg</t>
  </si>
  <si>
    <t>Heimsheim</t>
  </si>
  <si>
    <t>Bodelshausen</t>
  </si>
  <si>
    <t>Ditzingen</t>
  </si>
  <si>
    <t>Leonberg</t>
  </si>
  <si>
    <t>Lamstedt</t>
  </si>
  <si>
    <t>Ofterdingen</t>
  </si>
  <si>
    <t>Hirzenhain</t>
  </si>
  <si>
    <t>Großwallstadt</t>
  </si>
  <si>
    <t>Stadthagen</t>
  </si>
  <si>
    <t>Hessigheim</t>
  </si>
  <si>
    <t>Untereisesheim</t>
  </si>
  <si>
    <t>Bad Pyrmont</t>
  </si>
  <si>
    <t>Drakenburg</t>
  </si>
  <si>
    <t>Stöckse</t>
  </si>
  <si>
    <t>Wunstorf</t>
  </si>
  <si>
    <t>Collenberg</t>
  </si>
  <si>
    <t>Bad Soden-Salmünster</t>
  </si>
  <si>
    <t>Löwenstein</t>
  </si>
  <si>
    <t>Spiegelberg</t>
  </si>
  <si>
    <t>Gräfendorf</t>
  </si>
  <si>
    <t>Amtzell</t>
  </si>
  <si>
    <t>Prisdorf</t>
  </si>
  <si>
    <t>Erbach</t>
  </si>
  <si>
    <t>Ruppertshofen</t>
  </si>
  <si>
    <t>Oberdischingen</t>
  </si>
  <si>
    <t>Rellingen</t>
  </si>
  <si>
    <t>Thüngen</t>
  </si>
  <si>
    <t>Vellberg</t>
  </si>
  <si>
    <t>Böhmenkirch</t>
  </si>
  <si>
    <t>Kappeln</t>
  </si>
  <si>
    <t>Randersacker</t>
  </si>
  <si>
    <t>Wain</t>
  </si>
  <si>
    <t>Bernstadt</t>
  </si>
  <si>
    <t>Oldendorf (Luhe), Amelinghausen, Rehlingen</t>
  </si>
  <si>
    <t>Ellwangen (Jagst)</t>
  </si>
  <si>
    <t>Nersingen</t>
  </si>
  <si>
    <t>Osterode am Harz</t>
  </si>
  <si>
    <t>Duderstadt</t>
  </si>
  <si>
    <t>Eisenheim</t>
  </si>
  <si>
    <t>Höfer</t>
  </si>
  <si>
    <t>Glinde</t>
  </si>
  <si>
    <t>Schwentinental</t>
  </si>
  <si>
    <t>Radbruch</t>
  </si>
  <si>
    <t>Ascheberg</t>
  </si>
  <si>
    <t>Schönberg (Holstein)</t>
  </si>
  <si>
    <t>Kröppelshagen-Fahrendorf</t>
  </si>
  <si>
    <t>Hanstedt</t>
  </si>
  <si>
    <t>Markt Rettenbach</t>
  </si>
  <si>
    <t>Wallerstein</t>
  </si>
  <si>
    <t>Ahrensbök</t>
  </si>
  <si>
    <t>Vordorf</t>
  </si>
  <si>
    <t>Rötgesbüttel</t>
  </si>
  <si>
    <t>Oberaurach</t>
  </si>
  <si>
    <t>Weihenzell</t>
  </si>
  <si>
    <t>Kissenbrück</t>
  </si>
  <si>
    <t>Wasbüttel</t>
  </si>
  <si>
    <t>Vestenbergsgreuth</t>
  </si>
  <si>
    <t>Biessenhofen</t>
  </si>
  <si>
    <t>Burgebrach</t>
  </si>
  <si>
    <t>Zella-Mehlis</t>
  </si>
  <si>
    <t>Pansdorf</t>
  </si>
  <si>
    <t>Rieden am Forggensee</t>
  </si>
  <si>
    <t>Harztor</t>
  </si>
  <si>
    <t>Großhabersdorf</t>
  </si>
  <si>
    <t>Langweid a. Lech</t>
  </si>
  <si>
    <t>Oberndorf a.Lech</t>
  </si>
  <si>
    <t>Reichling</t>
  </si>
  <si>
    <t>Schöningen</t>
  </si>
  <si>
    <t>Unterammergau</t>
  </si>
  <si>
    <t>Stadtilm, Ilmtal</t>
  </si>
  <si>
    <t>Oberammergau</t>
  </si>
  <si>
    <t>Dannenberg</t>
  </si>
  <si>
    <t>Betzdorf</t>
  </si>
  <si>
    <t>Edewecht</t>
  </si>
  <si>
    <t>Landkreis Ammerland</t>
  </si>
  <si>
    <t>Herdorf</t>
  </si>
  <si>
    <t>Garrel</t>
  </si>
  <si>
    <t>Appenweier</t>
  </si>
  <si>
    <t>Cloppenburg</t>
  </si>
  <si>
    <t>Bad Laer</t>
  </si>
  <si>
    <t>Ruppertsberg</t>
  </si>
  <si>
    <t>Herzebrock-Clarholz</t>
  </si>
  <si>
    <t>Ühlingen-Birkendorf</t>
  </si>
  <si>
    <t>Hörnum (Sylt)</t>
  </si>
  <si>
    <t>Germersheim</t>
  </si>
  <si>
    <t>Rüsselsheim</t>
  </si>
  <si>
    <t>Aichhalden</t>
  </si>
  <si>
    <t>Schlitz</t>
  </si>
  <si>
    <t>Niederaula</t>
  </si>
  <si>
    <t>Alt Duvenstedt</t>
  </si>
  <si>
    <t>Dassel</t>
  </si>
  <si>
    <t>Fahrdorf</t>
  </si>
  <si>
    <t>Schelklingen</t>
  </si>
  <si>
    <t>Nieste</t>
  </si>
  <si>
    <t>Kellinghusen</t>
  </si>
  <si>
    <t>Kamen</t>
  </si>
  <si>
    <t>Lauterecken u.a.</t>
  </si>
  <si>
    <t>Morsbach</t>
  </si>
  <si>
    <t>Bad Ems</t>
  </si>
  <si>
    <t>Weiler bei Bingen</t>
  </si>
  <si>
    <t>Bönen</t>
  </si>
  <si>
    <t>Waldalgesheim</t>
  </si>
  <si>
    <t>Westerstede</t>
  </si>
  <si>
    <t>Oberkotzau</t>
  </si>
  <si>
    <t>Weischlitz u.a.</t>
  </si>
  <si>
    <t>Kaltenbrunn</t>
  </si>
  <si>
    <t>Lübz, Passow</t>
  </si>
  <si>
    <t>Rohr i. NB</t>
  </si>
  <si>
    <t>Thierstein</t>
  </si>
  <si>
    <t>Ergoldsbach</t>
  </si>
  <si>
    <t>Köfering</t>
  </si>
  <si>
    <t>Donaustauf</t>
  </si>
  <si>
    <t>Bad Elster</t>
  </si>
  <si>
    <t>Langenbernsdorf</t>
  </si>
  <si>
    <t>Vohenstrauß</t>
  </si>
  <si>
    <t>Sünching</t>
  </si>
  <si>
    <t>Neumark</t>
  </si>
  <si>
    <t>Mengkofen</t>
  </si>
  <si>
    <t>Grassau</t>
  </si>
  <si>
    <t>Mettenheim</t>
  </si>
  <si>
    <t>Prerow a. Darß</t>
  </si>
  <si>
    <t>Langenweißbach, Wildenfels</t>
  </si>
  <si>
    <t>Tüßling</t>
  </si>
  <si>
    <t>St. Egidien</t>
  </si>
  <si>
    <t>Rattiszell</t>
  </si>
  <si>
    <t>Geratskirchen</t>
  </si>
  <si>
    <t>Perasdorf</t>
  </si>
  <si>
    <t>Dietersburg</t>
  </si>
  <si>
    <t>Saaldorf</t>
  </si>
  <si>
    <t>Hartha</t>
  </si>
  <si>
    <t>Wiesa</t>
  </si>
  <si>
    <t>Böbrach</t>
  </si>
  <si>
    <t>Lam</t>
  </si>
  <si>
    <t>Stubenberg</t>
  </si>
  <si>
    <t>Ostrau</t>
  </si>
  <si>
    <t>Burow</t>
  </si>
  <si>
    <t>Bad Füssing</t>
  </si>
  <si>
    <t>Reinsberg</t>
  </si>
  <si>
    <t>Käbschütztal, Klipphausen, Diera-Zehren</t>
  </si>
  <si>
    <t>Berlin Friedrichshain</t>
  </si>
  <si>
    <t>Ringelai</t>
  </si>
  <si>
    <t>Engelthal/Offenhausen</t>
  </si>
  <si>
    <t>Beilngries</t>
  </si>
  <si>
    <t>Wallhausen, Blankenheim</t>
  </si>
  <si>
    <t>Neuried</t>
  </si>
  <si>
    <t>Pullach i. Isartal</t>
  </si>
  <si>
    <t>Rosenthal am Rennsteig</t>
  </si>
  <si>
    <t>Grafengehaig</t>
  </si>
  <si>
    <t>Mindelstetten</t>
  </si>
  <si>
    <t>Himmelkron</t>
  </si>
  <si>
    <t>Laucha an der Unstrut</t>
  </si>
  <si>
    <t>Marktschorgast</t>
  </si>
  <si>
    <t>Spornitz</t>
  </si>
  <si>
    <t>Waakirchen</t>
  </si>
  <si>
    <t>Brunnthal</t>
  </si>
  <si>
    <t>Warngau</t>
  </si>
  <si>
    <t>Edelsfeld</t>
  </si>
  <si>
    <t>Perleberg, Berge u.a.</t>
  </si>
  <si>
    <t>Vorbach</t>
  </si>
  <si>
    <t>Kröpelin, Carinerland</t>
  </si>
  <si>
    <t>Petersberg</t>
  </si>
  <si>
    <t>Hirschberg</t>
  </si>
  <si>
    <t>Mücheln</t>
  </si>
  <si>
    <t>Abensberg</t>
  </si>
  <si>
    <t>Bad Klosterlausnitz</t>
  </si>
  <si>
    <t>Markt Schwaben</t>
  </si>
  <si>
    <t>Bad Köstritz</t>
  </si>
  <si>
    <t>Bruckmühl</t>
  </si>
  <si>
    <t>Berlin Oberschöneweide</t>
  </si>
  <si>
    <t>Prenzlau, Nordwestuckermark u.a.</t>
  </si>
  <si>
    <t>Ottendorf-Okrilla</t>
  </si>
  <si>
    <t>Wendisch Rietz</t>
  </si>
  <si>
    <t>Brüssow</t>
  </si>
  <si>
    <t>Neusalza-Spremberg</t>
  </si>
  <si>
    <t>Rheinböllen</t>
  </si>
  <si>
    <t>Neuenburg am Rhein</t>
  </si>
  <si>
    <t>Odenbach</t>
  </si>
  <si>
    <t>Endingen am Kaiserstuhl</t>
  </si>
  <si>
    <t>Schneckenhausen</t>
  </si>
  <si>
    <t>Münstertal</t>
  </si>
  <si>
    <t>Ettenheim</t>
  </si>
  <si>
    <t>Malterdingen</t>
  </si>
  <si>
    <t>Reute</t>
  </si>
  <si>
    <t>Perl</t>
  </si>
  <si>
    <t>Issum</t>
  </si>
  <si>
    <t>Bedburg</t>
  </si>
  <si>
    <t>Vettweiß</t>
  </si>
  <si>
    <t>Rommerskirchen</t>
  </si>
  <si>
    <t>Vreden</t>
  </si>
  <si>
    <t>Nalbach</t>
  </si>
  <si>
    <t>Großlittgen</t>
  </si>
  <si>
    <t>Kempenich</t>
  </si>
  <si>
    <t>Wachtberg</t>
  </si>
  <si>
    <t>Wipperfürth</t>
  </si>
  <si>
    <t>Ruppichteroth</t>
  </si>
  <si>
    <t>Waldbreitbach, Hasuen</t>
  </si>
  <si>
    <t>Bruchmühlbach-Miesau</t>
  </si>
  <si>
    <t>Enkirch u.a.</t>
  </si>
  <si>
    <t>Hoppstädten-Weiersbach</t>
  </si>
  <si>
    <t>Oer-Erkenschwick</t>
  </si>
  <si>
    <t>Rheinbreitbach</t>
  </si>
  <si>
    <t>Herzlake, Dohren</t>
  </si>
  <si>
    <t>Rätzlingen, Wegenstedt, Calvörde, Böddensell u.a.</t>
  </si>
  <si>
    <t>Utting a. Ammersee</t>
  </si>
  <si>
    <t>Uffing a. Staffelsee</t>
  </si>
  <si>
    <t>Wielenbach</t>
  </si>
  <si>
    <t>Sonneberg</t>
  </si>
  <si>
    <t>Wegeleben</t>
  </si>
  <si>
    <t>Neuhaus-Schierschnitz, Judenbach</t>
  </si>
  <si>
    <t>Eckental</t>
  </si>
  <si>
    <t>Langenmosen</t>
  </si>
  <si>
    <t>Aresing</t>
  </si>
  <si>
    <t>Eitensheim</t>
  </si>
  <si>
    <t>Obertrubach</t>
  </si>
  <si>
    <t>Neuwerk</t>
  </si>
  <si>
    <t>Dettighofen</t>
  </si>
  <si>
    <t>Gernsheim</t>
  </si>
  <si>
    <t>Willingen (Upland)</t>
  </si>
  <si>
    <t>Ladenburg</t>
  </si>
  <si>
    <t>Tuningen</t>
  </si>
  <si>
    <t>Hemsbach</t>
  </si>
  <si>
    <t>Egelsbach</t>
  </si>
  <si>
    <t>Ispringen</t>
  </si>
  <si>
    <t>Spaichingen</t>
  </si>
  <si>
    <t>Frankfurt am Main, Opernturm</t>
  </si>
  <si>
    <t>Nordleda</t>
  </si>
  <si>
    <t>Abtsteinach</t>
  </si>
  <si>
    <t>Hirschhorn, Brombach, Heddesbach</t>
  </si>
  <si>
    <t>Kürnbach</t>
  </si>
  <si>
    <t>Aidlingen</t>
  </si>
  <si>
    <t>Ostelsheim</t>
  </si>
  <si>
    <t>Neustetten</t>
  </si>
  <si>
    <t>Bremervörde</t>
  </si>
  <si>
    <t>Husum, Schwesing u.a.</t>
  </si>
  <si>
    <t>Güglingen</t>
  </si>
  <si>
    <t>Waldbrunn</t>
  </si>
  <si>
    <t>Gerlingen</t>
  </si>
  <si>
    <t>Mainaschaff</t>
  </si>
  <si>
    <t>Selsingen</t>
  </si>
  <si>
    <t>Nordheim</t>
  </si>
  <si>
    <t>Heeßen, Bad Eilsen</t>
  </si>
  <si>
    <t>Steinenbronn</t>
  </si>
  <si>
    <t>Schwabstedt</t>
  </si>
  <si>
    <t>Naumburg</t>
  </si>
  <si>
    <t>Schlaitdorf</t>
  </si>
  <si>
    <t>Mönchberg</t>
  </si>
  <si>
    <t>Lüdersfeld</t>
  </si>
  <si>
    <t>Eningen</t>
  </si>
  <si>
    <t>Riederich</t>
  </si>
  <si>
    <t>Heimbuchenthal</t>
  </si>
  <si>
    <t>Laufach</t>
  </si>
  <si>
    <t>Grafenberg</t>
  </si>
  <si>
    <t>Gudensberg</t>
  </si>
  <si>
    <t>Dettingen an der Erms</t>
  </si>
  <si>
    <t>Börm</t>
  </si>
  <si>
    <t>Oppenweiler</t>
  </si>
  <si>
    <t>Eschenbach</t>
  </si>
  <si>
    <t>Birkenfeld</t>
  </si>
  <si>
    <t>Moisburg</t>
  </si>
  <si>
    <t>Hauneck</t>
  </si>
  <si>
    <t>Schacht-Audorf</t>
  </si>
  <si>
    <t>Bad Brückenau</t>
  </si>
  <si>
    <t>Gössenheim</t>
  </si>
  <si>
    <t>Eußenheim</t>
  </si>
  <si>
    <t>Bredenbek</t>
  </si>
  <si>
    <t>Lentföhrden</t>
  </si>
  <si>
    <t>Handeloh</t>
  </si>
  <si>
    <t>Blaufelden</t>
  </si>
  <si>
    <t>Rasdorf</t>
  </si>
  <si>
    <t>Adelheidsdorf</t>
  </si>
  <si>
    <t>Schönau a.d. Brend</t>
  </si>
  <si>
    <t>Oberstdorf</t>
  </si>
  <si>
    <t>Westhausen</t>
  </si>
  <si>
    <t>Geslau</t>
  </si>
  <si>
    <t>Bopfingen</t>
  </si>
  <si>
    <t>Mechtersen</t>
  </si>
  <si>
    <t>Burk</t>
  </si>
  <si>
    <t>Lauenburg/Elbe</t>
  </si>
  <si>
    <t>Uelzen</t>
  </si>
  <si>
    <t>Aitrang</t>
  </si>
  <si>
    <t>Ziemetshausen</t>
  </si>
  <si>
    <t>Wahrenholz</t>
  </si>
  <si>
    <t>Osterwieck</t>
  </si>
  <si>
    <t>Römstedt</t>
  </si>
  <si>
    <t>Bad Schwartau</t>
  </si>
  <si>
    <t>Roßhaupten</t>
  </si>
  <si>
    <t>Untermeitingen</t>
  </si>
  <si>
    <t>Unterdießen</t>
  </si>
  <si>
    <t>Zirndorf</t>
  </si>
  <si>
    <t>Rottenbuch</t>
  </si>
  <si>
    <t>Ettal</t>
  </si>
  <si>
    <t>Weißensee</t>
  </si>
  <si>
    <t>Weferlingen, Behnsdorf, Belsdorf u.a.</t>
  </si>
  <si>
    <t>Königsee-Rottenbach u.a.</t>
  </si>
  <si>
    <t>Ebertsheim</t>
  </si>
  <si>
    <t>Lauf</t>
  </si>
  <si>
    <t>Oppenau</t>
  </si>
  <si>
    <t>Bad Rothenfelde</t>
  </si>
  <si>
    <t>Erndtebrück</t>
  </si>
  <si>
    <t>Triberg im Schwarzwald</t>
  </si>
  <si>
    <t>Hagenbach</t>
  </si>
  <si>
    <t>Freisbach</t>
  </si>
  <si>
    <t>Muggensturm</t>
  </si>
  <si>
    <t>Langenberg</t>
  </si>
  <si>
    <t>Dannstadt-Schauernheim</t>
  </si>
  <si>
    <t>Stemwede</t>
  </si>
  <si>
    <t>Wenningstedt-Braderup (Sylt)</t>
  </si>
  <si>
    <t>Harthausen</t>
  </si>
  <si>
    <t>Stühlingen</t>
  </si>
  <si>
    <t>Kampen (Sylt)</t>
  </si>
  <si>
    <t>Flörsheim am Main</t>
  </si>
  <si>
    <t>Riedstadt</t>
  </si>
  <si>
    <t>Friesenheim</t>
  </si>
  <si>
    <t>Meudt, Molsberg, Hundsangen, Niederahr u.a.</t>
  </si>
  <si>
    <t>Wöllstein</t>
  </si>
  <si>
    <t>Stegen</t>
  </si>
  <si>
    <t>Sande</t>
  </si>
  <si>
    <t>Kiedrich</t>
  </si>
  <si>
    <t>Schlüchtern</t>
  </si>
  <si>
    <t>Römerstein</t>
  </si>
  <si>
    <t>Schorndorf</t>
  </si>
  <si>
    <t>Horst</t>
  </si>
  <si>
    <t>Ohmden</t>
  </si>
  <si>
    <t>Horneburg</t>
  </si>
  <si>
    <t>Urbach</t>
  </si>
  <si>
    <t>Plüderhausen</t>
  </si>
  <si>
    <t>Adelberg</t>
  </si>
  <si>
    <t>Dielmissen</t>
  </si>
  <si>
    <t>Bomlitz</t>
  </si>
  <si>
    <t>Struxdorf, Schnarup-Thumby</t>
  </si>
  <si>
    <t>Tostedt, Kakenstorf u.a.</t>
  </si>
  <si>
    <t>Jevenstedt</t>
  </si>
  <si>
    <t>Schwanewede</t>
  </si>
  <si>
    <t>Wagenfeld</t>
  </si>
  <si>
    <t>Griesheim</t>
  </si>
  <si>
    <t>Heppenheim (Bergstraße)</t>
  </si>
  <si>
    <t>Bad Teinach-Zavelstein</t>
  </si>
  <si>
    <t>Bretten</t>
  </si>
  <si>
    <t>Diemelsee</t>
  </si>
  <si>
    <t>Neulingen</t>
  </si>
  <si>
    <t>Rockenberg</t>
  </si>
  <si>
    <t>Haigerloch</t>
  </si>
  <si>
    <t>Neckargemünd</t>
  </si>
  <si>
    <t>Mötzingen</t>
  </si>
  <si>
    <t>Friolzheim</t>
  </si>
  <si>
    <t>Rabenau</t>
  </si>
  <si>
    <t>Raddestorf</t>
  </si>
  <si>
    <t>Hildrizhausen</t>
  </si>
  <si>
    <t>Limeshain</t>
  </si>
  <si>
    <t>Blomberg</t>
  </si>
  <si>
    <t>Bückeburg</t>
  </si>
  <si>
    <t>Willebadessen</t>
  </si>
  <si>
    <t>Stetten am kalten Markt</t>
  </si>
  <si>
    <t>Ronneburg</t>
  </si>
  <si>
    <t>Sigmaringen</t>
  </si>
  <si>
    <t>Owingen</t>
  </si>
  <si>
    <t>Asperg</t>
  </si>
  <si>
    <t>Schöllkrippen, Blankenbach</t>
  </si>
  <si>
    <t>Schrecksbach</t>
  </si>
  <si>
    <t>Lautertal</t>
  </si>
  <si>
    <t>Höxter</t>
  </si>
  <si>
    <t>Esslingen am Neckar</t>
  </si>
  <si>
    <t>Heigenbrücken</t>
  </si>
  <si>
    <t>Neuffen</t>
  </si>
  <si>
    <t>Hammah</t>
  </si>
  <si>
    <t>Harsefeld</t>
  </si>
  <si>
    <t>Hafenlohr, Rothenbuch</t>
  </si>
  <si>
    <t>Eichenzell</t>
  </si>
  <si>
    <t>Dörzbach</t>
  </si>
  <si>
    <t>Nordstemmen</t>
  </si>
  <si>
    <t>Ulsnis</t>
  </si>
  <si>
    <t>Sarstedt</t>
  </si>
  <si>
    <t>Buchholz in der Nordheide</t>
  </si>
  <si>
    <t>Borstel-Hohenraden</t>
  </si>
  <si>
    <t>Hergatz</t>
  </si>
  <si>
    <t>Kißlegg</t>
  </si>
  <si>
    <t>Meißner</t>
  </si>
  <si>
    <t>Giebelstadt</t>
  </si>
  <si>
    <t>Oberreute</t>
  </si>
  <si>
    <t>Westerstetten</t>
  </si>
  <si>
    <t>Bordesholm</t>
  </si>
  <si>
    <t>Steinheim am Albuch</t>
  </si>
  <si>
    <t>Eibelstadt</t>
  </si>
  <si>
    <t>Bockenem</t>
  </si>
  <si>
    <t>Gerstungen</t>
  </si>
  <si>
    <t>Uffenheim</t>
  </si>
  <si>
    <t>Bröckel</t>
  </si>
  <si>
    <t>Creuzburg</t>
  </si>
  <si>
    <t>Schönkirchen</t>
  </si>
  <si>
    <t>Hermaringen</t>
  </si>
  <si>
    <t>Vögelsen</t>
  </si>
  <si>
    <t>Deutsch Evern</t>
  </si>
  <si>
    <t>Gifhorn</t>
  </si>
  <si>
    <t>Drei Gleichen</t>
  </si>
  <si>
    <t>Bleicherode</t>
  </si>
  <si>
    <t>Wolfenbüttel</t>
  </si>
  <si>
    <t>Oettingen i. Bay.</t>
  </si>
  <si>
    <t>Mönchsdeggingen</t>
  </si>
  <si>
    <t>Themar</t>
  </si>
  <si>
    <t>Lüder</t>
  </si>
  <si>
    <t>Ettringen</t>
  </si>
  <si>
    <t>Ebelsbach</t>
  </si>
  <si>
    <t>Luisenthal, Ohrdruf, Wolfis</t>
  </si>
  <si>
    <t>Amberg</t>
  </si>
  <si>
    <t>Weyhausen</t>
  </si>
  <si>
    <t>Timmendorfer Strand</t>
  </si>
  <si>
    <t>Mertingen</t>
  </si>
  <si>
    <t>Jerxheim</t>
  </si>
  <si>
    <t>Rohr</t>
  </si>
  <si>
    <t>Pleinfeld</t>
  </si>
  <si>
    <t>Hallerndorf</t>
  </si>
  <si>
    <t>Pappenheim</t>
  </si>
  <si>
    <t>Garmisch-Partenkirchen (Schneefernerhaus)</t>
  </si>
  <si>
    <t>Grube</t>
  </si>
  <si>
    <t>Hollenbach</t>
  </si>
  <si>
    <t>Kellenhusen</t>
  </si>
  <si>
    <t>Hagenow u.a.</t>
  </si>
  <si>
    <t>Jagsthausen</t>
  </si>
  <si>
    <t>Oberteuringen</t>
  </si>
  <si>
    <t>Lenningen</t>
  </si>
  <si>
    <t>Wennigsen (Deister)</t>
  </si>
  <si>
    <t>Schwarmstedt u.a.</t>
  </si>
  <si>
    <t>Dollern</t>
  </si>
  <si>
    <t>Boffzen, Derental</t>
  </si>
  <si>
    <t>Königheim</t>
  </si>
  <si>
    <t>Ehingen (Donau), Lauterach</t>
  </si>
  <si>
    <t>Eriskirch</t>
  </si>
  <si>
    <t>Werbach</t>
  </si>
  <si>
    <t>Zell unter Aichelberg</t>
  </si>
  <si>
    <t>Holenberg</t>
  </si>
  <si>
    <t>Aulendorf</t>
  </si>
  <si>
    <t>Wangen</t>
  </si>
  <si>
    <t>Helsa</t>
  </si>
  <si>
    <t>Eime</t>
  </si>
  <si>
    <t>Nachrodt-Wiblingwerde</t>
  </si>
  <si>
    <t>Eschbach</t>
  </si>
  <si>
    <t>Fürstenau</t>
  </si>
  <si>
    <t>Ihringen</t>
  </si>
  <si>
    <t>Seibersbach</t>
  </si>
  <si>
    <t>Herbolzheim</t>
  </si>
  <si>
    <t>Kettenkamp, Eggermühlen, Ankum</t>
  </si>
  <si>
    <t>Grünstadt</t>
  </si>
  <si>
    <t>Obrigheim (Pfalz)</t>
  </si>
  <si>
    <t>Rödersheim-Gronau</t>
  </si>
  <si>
    <t>Heßheim</t>
  </si>
  <si>
    <t>Sinn</t>
  </si>
  <si>
    <t>Steinhagen</t>
  </si>
  <si>
    <t>Goldenstedt</t>
  </si>
  <si>
    <t>Neuhemsbach</t>
  </si>
  <si>
    <t>Schuttertal</t>
  </si>
  <si>
    <t>Kirchheimbolanden</t>
  </si>
  <si>
    <t>Bischheim u.a.</t>
  </si>
  <si>
    <t>Edenkoben</t>
  </si>
  <si>
    <t>Wiefelstede</t>
  </si>
  <si>
    <t>Herzogenrath</t>
  </si>
  <si>
    <t>Niederkrüchten</t>
  </si>
  <si>
    <t>Langerwehe</t>
  </si>
  <si>
    <t>Schönecken</t>
  </si>
  <si>
    <t>Dahlem</t>
  </si>
  <si>
    <t>Lissendorf</t>
  </si>
  <si>
    <t>Irsch</t>
  </si>
  <si>
    <t>Antweiler, Aremberg, Dorsel, Eichenbach, Aremberg, Fuchshofen und Müsch</t>
  </si>
  <si>
    <t>Reinsfeld</t>
  </si>
  <si>
    <t>Gillenfeld</t>
  </si>
  <si>
    <t>Velen</t>
  </si>
  <si>
    <t>Bernkastel-Kues u.a.</t>
  </si>
  <si>
    <t>Alflen</t>
  </si>
  <si>
    <t>Nordhorn</t>
  </si>
  <si>
    <t>Steinfurt</t>
  </si>
  <si>
    <t>Großheide</t>
  </si>
  <si>
    <t>Hornbach</t>
  </si>
  <si>
    <t>Leutesdorf</t>
  </si>
  <si>
    <t>Saffig</t>
  </si>
  <si>
    <t>Freisen</t>
  </si>
  <si>
    <t>Rhede (Ems)</t>
  </si>
  <si>
    <t>Kirchenlamitz</t>
  </si>
  <si>
    <t>Köthen</t>
  </si>
  <si>
    <t>Droyßig, Wetterzeube</t>
  </si>
  <si>
    <t>Buch a. Buchrain</t>
  </si>
  <si>
    <t>Steinhöring</t>
  </si>
  <si>
    <t>Meyenburg, Kümmernitztal u.a.</t>
  </si>
  <si>
    <t>Hohenleuben</t>
  </si>
  <si>
    <t>Etzenricht</t>
  </si>
  <si>
    <t>Nabburg</t>
  </si>
  <si>
    <t>Leuchtenberg</t>
  </si>
  <si>
    <t>Altendorf</t>
  </si>
  <si>
    <t>Laberweinting</t>
  </si>
  <si>
    <t>Lalendorf, Langhagen</t>
  </si>
  <si>
    <t>Kröning</t>
  </si>
  <si>
    <t>Oberbergkirchen</t>
  </si>
  <si>
    <t>Teunz</t>
  </si>
  <si>
    <t>Pleystein</t>
  </si>
  <si>
    <t>Chiemsee</t>
  </si>
  <si>
    <t>Aham</t>
  </si>
  <si>
    <t>Dingolfing</t>
  </si>
  <si>
    <t>Rötz</t>
  </si>
  <si>
    <t>Eilenburg u.a.</t>
  </si>
  <si>
    <t>Ahrenshagen-Daskow, Trinwillershagen u.a.</t>
  </si>
  <si>
    <t>Röbel/Müritz</t>
  </si>
  <si>
    <t>Machern</t>
  </si>
  <si>
    <t>Stadlern</t>
  </si>
  <si>
    <t>Willmering</t>
  </si>
  <si>
    <t>Torgau, Dreiheide</t>
  </si>
  <si>
    <t>Tann</t>
  </si>
  <si>
    <t>Crottendorf</t>
  </si>
  <si>
    <t>Johanniskirchen</t>
  </si>
  <si>
    <t>Patersdorf</t>
  </si>
  <si>
    <t>Wittibreut</t>
  </si>
  <si>
    <t>Annaberg-Buchholz, Mildenau</t>
  </si>
  <si>
    <t>Kößlarn</t>
  </si>
  <si>
    <t>Ruhstorf a.d. Rott</t>
  </si>
  <si>
    <t>Schlieben</t>
  </si>
  <si>
    <t>Neuburg a. Inn</t>
  </si>
  <si>
    <t>Perlesreut</t>
  </si>
  <si>
    <t>Schorfheide</t>
  </si>
  <si>
    <t>Dömitz</t>
  </si>
  <si>
    <t>Kottgeisering</t>
  </si>
  <si>
    <t>Ebermannstadt</t>
  </si>
  <si>
    <t>Spatzenhausen</t>
  </si>
  <si>
    <t>Eberfing</t>
  </si>
  <si>
    <t>Wonsees</t>
  </si>
  <si>
    <t>Waischenfeld</t>
  </si>
  <si>
    <t>Schnaittach</t>
  </si>
  <si>
    <t>Bergkirchen</t>
  </si>
  <si>
    <t>Kinding</t>
  </si>
  <si>
    <t>Mainleus</t>
  </si>
  <si>
    <t>Kochel a. See</t>
  </si>
  <si>
    <t>Puchheim</t>
  </si>
  <si>
    <t>Reichenschwand</t>
  </si>
  <si>
    <t>Scheyern</t>
  </si>
  <si>
    <t>Sengenthal</t>
  </si>
  <si>
    <t>Steinwiesen</t>
  </si>
  <si>
    <t>Karlsfeld</t>
  </si>
  <si>
    <t>Klostermansfeld, Benndorf</t>
  </si>
  <si>
    <t>Alfeld</t>
  </si>
  <si>
    <t>Großmehring</t>
  </si>
  <si>
    <t>Barleben</t>
  </si>
  <si>
    <t>Reichersbeuern</t>
  </si>
  <si>
    <t>Wittenberge, Rühstädt</t>
  </si>
  <si>
    <t>Painten</t>
  </si>
  <si>
    <t>Parsdorf/Hergolding</t>
  </si>
  <si>
    <t>Sparneck</t>
  </si>
  <si>
    <t>Hörgertshausen</t>
  </si>
  <si>
    <t>Legde/Quitzöbel, Bad Wilsnack</t>
  </si>
  <si>
    <t>Münchenbernsdorf, Schwarzbach, Bocka</t>
  </si>
  <si>
    <t>Wriezen</t>
  </si>
  <si>
    <t>Bad Schandau</t>
  </si>
  <si>
    <t>Neutrebbin, Neuhardenberg</t>
  </si>
  <si>
    <t>Guben, Schenkendöbern</t>
  </si>
  <si>
    <t>Berlin Niederschöneweide</t>
  </si>
  <si>
    <t>Lauchhammer</t>
  </si>
  <si>
    <t>Usedom u.a.</t>
  </si>
  <si>
    <t>Dellfeld</t>
  </si>
  <si>
    <t>Horhausen (Westerwald)</t>
  </si>
  <si>
    <t>Emmelshausen</t>
  </si>
  <si>
    <t>Nortmoor</t>
  </si>
  <si>
    <t>Hutthurm</t>
  </si>
  <si>
    <t>Coswig</t>
  </si>
  <si>
    <t>Mauth</t>
  </si>
  <si>
    <t>Untergriesbach</t>
  </si>
  <si>
    <t>Strasburg</t>
  </si>
  <si>
    <t>Pasewalk u.a.</t>
  </si>
  <si>
    <t>Lichtenow, Altlandsberg u.a.</t>
  </si>
  <si>
    <t>Koserow</t>
  </si>
  <si>
    <t>Arnsdorf b. Dresden</t>
  </si>
  <si>
    <t>Harsewinkel</t>
  </si>
  <si>
    <t>Gütenbach</t>
  </si>
  <si>
    <t>Budenheim</t>
  </si>
  <si>
    <t>Amrum</t>
  </si>
  <si>
    <t>Alpirsbach</t>
  </si>
  <si>
    <t>Königsfeld im Schwarzwald</t>
  </si>
  <si>
    <t>Speyer</t>
  </si>
  <si>
    <t>Kreisfreie Stadt Speyer</t>
  </si>
  <si>
    <t>Philippsburg</t>
  </si>
  <si>
    <t>Schönau im Schwarzwald</t>
  </si>
  <si>
    <t>Willstätt</t>
  </si>
  <si>
    <t>Denzlingen</t>
  </si>
  <si>
    <t>Hochspeyer</t>
  </si>
  <si>
    <t>Ingelheim am Rhein</t>
  </si>
  <si>
    <t>Weisenheim am Berg</t>
  </si>
  <si>
    <t>Beelen</t>
  </si>
  <si>
    <t>Kamenz</t>
  </si>
  <si>
    <t>Krackow, Nadrensee</t>
  </si>
  <si>
    <t>Markersdorf, Neißeaue u.a.</t>
  </si>
  <si>
    <t>Jetzendorf</t>
  </si>
  <si>
    <t>Gräfelfing</t>
  </si>
  <si>
    <t>Sülzetal</t>
  </si>
  <si>
    <t>Bad Sulza</t>
  </si>
  <si>
    <t>Seegebiet Mansfelder Land</t>
  </si>
  <si>
    <t>Freising</t>
  </si>
  <si>
    <t>Kelheim</t>
  </si>
  <si>
    <t>Hohenburg</t>
  </si>
  <si>
    <t>Poing</t>
  </si>
  <si>
    <t>Ebersberg</t>
  </si>
  <si>
    <t>Lüdinghausen</t>
  </si>
  <si>
    <t>Laer</t>
  </si>
  <si>
    <t>Schönenberg-Kübelberg</t>
  </si>
  <si>
    <t>Ochtendung</t>
  </si>
  <si>
    <t>Altenkirchen</t>
  </si>
  <si>
    <t>Wietmarschen</t>
  </si>
  <si>
    <t>Zell (Mosel)</t>
  </si>
  <si>
    <t>Bad Honnef</t>
  </si>
  <si>
    <t>Altenglan</t>
  </si>
  <si>
    <t>Senden</t>
  </si>
  <si>
    <t>Efringen-Kirchen</t>
  </si>
  <si>
    <t>Monzingen</t>
  </si>
  <si>
    <t>Heroldsberg</t>
  </si>
  <si>
    <t>Wustrow</t>
  </si>
  <si>
    <t>Königsfeld</t>
  </si>
  <si>
    <t>Burgkunstadt</t>
  </si>
  <si>
    <t>Schwarzenbruck</t>
  </si>
  <si>
    <t>Gräfenthal</t>
  </si>
  <si>
    <t>Tettau</t>
  </si>
  <si>
    <t>Brunnen</t>
  </si>
  <si>
    <t>Münsing</t>
  </si>
  <si>
    <t>Obersüßbach</t>
  </si>
  <si>
    <t>Merseburg</t>
  </si>
  <si>
    <t>Triglitz, Putlitz</t>
  </si>
  <si>
    <t>Wunsiedel</t>
  </si>
  <si>
    <t>Furth</t>
  </si>
  <si>
    <t>Mantel</t>
  </si>
  <si>
    <t>Havelberg</t>
  </si>
  <si>
    <t>Greiz</t>
  </si>
  <si>
    <t>Hohenpolding</t>
  </si>
  <si>
    <t>Pfreimd</t>
  </si>
  <si>
    <t>Markranstädt</t>
  </si>
  <si>
    <t>Krakow, Dobbin-Linstow u.a.</t>
  </si>
  <si>
    <t>Alteglofsheim</t>
  </si>
  <si>
    <t>Pfakofen</t>
  </si>
  <si>
    <t>Atting</t>
  </si>
  <si>
    <t>Marklkofen</t>
  </si>
  <si>
    <t>Wiesenfelden</t>
  </si>
  <si>
    <t>Glauchau</t>
  </si>
  <si>
    <t>Kitzscher</t>
  </si>
  <si>
    <t>Bad Lausick</t>
  </si>
  <si>
    <t>Siegsdorf</t>
  </si>
  <si>
    <t>Bennewitz, Machern</t>
  </si>
  <si>
    <t>Trebsen/Mulde</t>
  </si>
  <si>
    <t>Malgersdorf</t>
  </si>
  <si>
    <t>Ketzin</t>
  </si>
  <si>
    <t>Prackenbach</t>
  </si>
  <si>
    <t>Annaburg</t>
  </si>
  <si>
    <t>Laufen</t>
  </si>
  <si>
    <t>Berchtesgaden &amp; Schönau</t>
  </si>
  <si>
    <t>Gransee, Löwenberg</t>
  </si>
  <si>
    <t>Niederalteich</t>
  </si>
  <si>
    <t>Oschatz</t>
  </si>
  <si>
    <t>Berlin Blankenfelde</t>
  </si>
  <si>
    <t>Sagard</t>
  </si>
  <si>
    <t>Aßlar</t>
  </si>
  <si>
    <t>Brake</t>
  </si>
  <si>
    <t>Liederbach am Taunus</t>
  </si>
  <si>
    <t>Butzbach</t>
  </si>
  <si>
    <t>Espelkamp</t>
  </si>
  <si>
    <t>Sulz am Neckar</t>
  </si>
  <si>
    <t>Zwingenberg</t>
  </si>
  <si>
    <t>Kirchlengern</t>
  </si>
  <si>
    <t>Dossenheim</t>
  </si>
  <si>
    <t>Ölbronn-Dürrn</t>
  </si>
  <si>
    <t>Syke</t>
  </si>
  <si>
    <t>Althengstett</t>
  </si>
  <si>
    <t>Bammental</t>
  </si>
  <si>
    <t>Wilhelmsfeld</t>
  </si>
  <si>
    <t>Fränkisch-Crumbach</t>
  </si>
  <si>
    <t>Wohratal</t>
  </si>
  <si>
    <t>Nidda</t>
  </si>
  <si>
    <t>Hattstedt u.a.</t>
  </si>
  <si>
    <t>Gemmingen</t>
  </si>
  <si>
    <t>Stolzenau</t>
  </si>
  <si>
    <t>Neuberg</t>
  </si>
  <si>
    <t>Kirchardt</t>
  </si>
  <si>
    <t>Volkmarsen</t>
  </si>
  <si>
    <t>Mömlingen</t>
  </si>
  <si>
    <t>Obernburg a.Main</t>
  </si>
  <si>
    <t>Bad Wimpfen</t>
  </si>
  <si>
    <t>Lauffen am Neckar</t>
  </si>
  <si>
    <t>Wannweil</t>
  </si>
  <si>
    <t>Burg (Dithmarschen)</t>
  </si>
  <si>
    <t>Neckarsulm</t>
  </si>
  <si>
    <t>Auhagen, Sachsenhagen</t>
  </si>
  <si>
    <t>Seckach</t>
  </si>
  <si>
    <t>Holstenniendorf</t>
  </si>
  <si>
    <t>Beuren</t>
  </si>
  <si>
    <t>Hohnstorf (Elbe), Hittbergen</t>
  </si>
  <si>
    <t>Leinatal</t>
  </si>
  <si>
    <t>Irsee</t>
  </si>
  <si>
    <t>Walkertshofen</t>
  </si>
  <si>
    <t>Hildburghausen</t>
  </si>
  <si>
    <t>Blindheim</t>
  </si>
  <si>
    <t>Pfarrweisach</t>
  </si>
  <si>
    <t>Oldenburg in Holstein</t>
  </si>
  <si>
    <t>Rosche</t>
  </si>
  <si>
    <t>Prem</t>
  </si>
  <si>
    <t>Asbach-Bäumenheim</t>
  </si>
  <si>
    <t>Gremsdorf</t>
  </si>
  <si>
    <t>Gebesee</t>
  </si>
  <si>
    <t>Schwifting</t>
  </si>
  <si>
    <t>Böbing</t>
  </si>
  <si>
    <t>Neukirchen</t>
  </si>
  <si>
    <t>Grevesmühlen, Stepenitztal, Upahl u.a.</t>
  </si>
  <si>
    <t>Luckau (Wendland)</t>
  </si>
  <si>
    <t>Weil am Rhein</t>
  </si>
  <si>
    <t>Lemberg</t>
  </si>
  <si>
    <t>Lahnstein</t>
  </si>
  <si>
    <t>Filsum</t>
  </si>
  <si>
    <t>Rümmingen</t>
  </si>
  <si>
    <t>Meisenheim</t>
  </si>
  <si>
    <t>Badenweiler</t>
  </si>
  <si>
    <t>Hillscheid</t>
  </si>
  <si>
    <t>Kleines Wiesental</t>
  </si>
  <si>
    <t>Balve</t>
  </si>
  <si>
    <t>Vörstetten</t>
  </si>
  <si>
    <t>Schlat</t>
  </si>
  <si>
    <t>Laatzen</t>
  </si>
  <si>
    <t>Waldkappel</t>
  </si>
  <si>
    <t>Blaustein</t>
  </si>
  <si>
    <t>Amstetten</t>
  </si>
  <si>
    <t>Damp</t>
  </si>
  <si>
    <t>Achstetten</t>
  </si>
  <si>
    <t>Nörten-Hardenberg</t>
  </si>
  <si>
    <t>Henstedt-Ulzburg</t>
  </si>
  <si>
    <t>Altheim (Alb)</t>
  </si>
  <si>
    <t>Illerkirchberg</t>
  </si>
  <si>
    <t>Königsbronn</t>
  </si>
  <si>
    <t>Missen-Wilhams</t>
  </si>
  <si>
    <t>Bark</t>
  </si>
  <si>
    <t>Neusitz</t>
  </si>
  <si>
    <t>Reinbek</t>
  </si>
  <si>
    <t>Langelsheim</t>
  </si>
  <si>
    <t>Burgbernheim</t>
  </si>
  <si>
    <t>Medlingen</t>
  </si>
  <si>
    <t>Lülsfeld</t>
  </si>
  <si>
    <t>Gundremmingen</t>
  </si>
  <si>
    <t>Hallschlag</t>
  </si>
  <si>
    <t>Bad Münstereifel</t>
  </si>
  <si>
    <t>Südlohn</t>
  </si>
  <si>
    <t>Wilsum</t>
  </si>
  <si>
    <t>Rheinbach</t>
  </si>
  <si>
    <t>Traben-Trarbach</t>
  </si>
  <si>
    <t>Schöntal</t>
  </si>
  <si>
    <t>Havetoft</t>
  </si>
  <si>
    <t>Dägeling, Neuenbrook</t>
  </si>
  <si>
    <t>Golmbach</t>
  </si>
  <si>
    <t>Obermarchtal</t>
  </si>
  <si>
    <t>Hattenhofen</t>
  </si>
  <si>
    <t>Laichingen</t>
  </si>
  <si>
    <t>Hünfeld</t>
  </si>
  <si>
    <t>Rechberghausen</t>
  </si>
  <si>
    <t>Pielenhofen</t>
  </si>
  <si>
    <t>Schwandorf</t>
  </si>
  <si>
    <t>Waldershof</t>
  </si>
  <si>
    <t>Kolbermoor</t>
  </si>
  <si>
    <t>Rosenheim</t>
  </si>
  <si>
    <t>Kreisfreie Stadt Rosenheim</t>
  </si>
  <si>
    <t>Pechbrunn</t>
  </si>
  <si>
    <t>Störnstein</t>
  </si>
  <si>
    <t>Netzschkau, Limbach</t>
  </si>
  <si>
    <t>Wiesent</t>
  </si>
  <si>
    <t>Kemberg</t>
  </si>
  <si>
    <t>Waidhaus</t>
  </si>
  <si>
    <t>Aiterhofen</t>
  </si>
  <si>
    <t>Nußdorf</t>
  </si>
  <si>
    <t>Falkenfels</t>
  </si>
  <si>
    <t>Waffenbrunn</t>
  </si>
  <si>
    <t>Haibach</t>
  </si>
  <si>
    <t>Lößnitz</t>
  </si>
  <si>
    <t>Chamerau</t>
  </si>
  <si>
    <t>Wurmannsquick</t>
  </si>
  <si>
    <t>Arnstorf</t>
  </si>
  <si>
    <t>Werder/ Havel</t>
  </si>
  <si>
    <t>Kremmen</t>
  </si>
  <si>
    <t>Roßbach</t>
  </si>
  <si>
    <t>Ehrenfriedersdorf</t>
  </si>
  <si>
    <t>Döbeln, Großweitzschen u.a.</t>
  </si>
  <si>
    <t>Falkenberg/ Elster</t>
  </si>
  <si>
    <t>Eppendorf</t>
  </si>
  <si>
    <t>Aicha vorm Wald</t>
  </si>
  <si>
    <t>Bobritzsch</t>
  </si>
  <si>
    <t>Rechtenbach</t>
  </si>
  <si>
    <t>Beringstedt</t>
  </si>
  <si>
    <t>Niestetal</t>
  </si>
  <si>
    <t>Ebersbach-Musbach</t>
  </si>
  <si>
    <t>Krautheim</t>
  </si>
  <si>
    <t>Neuendorf</t>
  </si>
  <si>
    <t>Baienfurt</t>
  </si>
  <si>
    <t>Büdelsdorf, Rickert</t>
  </si>
  <si>
    <t>Mittenwalde</t>
  </si>
  <si>
    <t>Halbe</t>
  </si>
  <si>
    <t>Breitenberg</t>
  </si>
  <si>
    <t>Calau, Bronkow</t>
  </si>
  <si>
    <t>Oberbarnim, Märkische Höhe u.a.</t>
  </si>
  <si>
    <t>Großharthau, Frankenthal</t>
  </si>
  <si>
    <t>Beiersdorf, Oppach</t>
  </si>
  <si>
    <t>Ostrhauderfehn</t>
  </si>
  <si>
    <t>Clausen</t>
  </si>
  <si>
    <t>Kreimbach-Kaulbach</t>
  </si>
  <si>
    <t>Becherbach</t>
  </si>
  <si>
    <t>Spiekeroog</t>
  </si>
  <si>
    <t>Geiselberg</t>
  </si>
  <si>
    <t>Birken-Honigsessen</t>
  </si>
  <si>
    <t>Wilgartswiesen</t>
  </si>
  <si>
    <t>Menden</t>
  </si>
  <si>
    <t>Kippenheim</t>
  </si>
  <si>
    <t>Dielkirchen</t>
  </si>
  <si>
    <t>Jever</t>
  </si>
  <si>
    <t>Annweiler am Trifels</t>
  </si>
  <si>
    <t>Schortens</t>
  </si>
  <si>
    <t>Rheinau</t>
  </si>
  <si>
    <t>Elkenroth</t>
  </si>
  <si>
    <t>Bolanden</t>
  </si>
  <si>
    <t>Renchen</t>
  </si>
  <si>
    <t>Dreisen, Standenbühl</t>
  </si>
  <si>
    <t>Bakum</t>
  </si>
  <si>
    <t>Reil</t>
  </si>
  <si>
    <t>Schiffweiler</t>
  </si>
  <si>
    <t>Lingen</t>
  </si>
  <si>
    <t>Wettringen</t>
  </si>
  <si>
    <t>Breitenbach</t>
  </si>
  <si>
    <t>Linz am Rhein, Ockenfels</t>
  </si>
  <si>
    <t>Wetter (Ruhr)</t>
  </si>
  <si>
    <t>Dornum</t>
  </si>
  <si>
    <t>Sankt Katharinen (Landkreis Neuwied)</t>
  </si>
  <si>
    <t>Eitorf</t>
  </si>
  <si>
    <t>Rheine</t>
  </si>
  <si>
    <t>Auggen</t>
  </si>
  <si>
    <t>Taarstedt</t>
  </si>
  <si>
    <t>Barmstedt</t>
  </si>
  <si>
    <t>Dornstadt</t>
  </si>
  <si>
    <t>Bergen, Lohheide u.a.</t>
  </si>
  <si>
    <t>Holtsee</t>
  </si>
  <si>
    <t>Lauterstein</t>
  </si>
  <si>
    <t>Ronshausen</t>
  </si>
  <si>
    <t>Ellerbek</t>
  </si>
  <si>
    <t>Bispingen</t>
  </si>
  <si>
    <t>Weiler-Simmerberg</t>
  </si>
  <si>
    <t>Nentershausen</t>
  </si>
  <si>
    <t>Böbingen an der Rems</t>
  </si>
  <si>
    <t>Hilders, Ehrenberg</t>
  </si>
  <si>
    <t>Schechingen</t>
  </si>
  <si>
    <t>Heringen</t>
  </si>
  <si>
    <t>Kirchberg an der Jagst</t>
  </si>
  <si>
    <t>Schwendi</t>
  </si>
  <si>
    <t>Aichstetten</t>
  </si>
  <si>
    <t>Schellerten</t>
  </si>
  <si>
    <t>Berkheim</t>
  </si>
  <si>
    <t>Struvenhütten</t>
  </si>
  <si>
    <t>Fladungen</t>
  </si>
  <si>
    <t>Nienhagen</t>
  </si>
  <si>
    <t>Stelle</t>
  </si>
  <si>
    <t>Ippesheim</t>
  </si>
  <si>
    <t>Herbrechtingen</t>
  </si>
  <si>
    <t>Oerlenbach</t>
  </si>
  <si>
    <t>Münnerstadt</t>
  </si>
  <si>
    <t>Kreßberg</t>
  </si>
  <si>
    <t>Buchenberg</t>
  </si>
  <si>
    <t>Immenstadt im Allgäu</t>
  </si>
  <si>
    <t>Insingen</t>
  </si>
  <si>
    <t>Ohrenbach</t>
  </si>
  <si>
    <t>Kleinlangheim</t>
  </si>
  <si>
    <t>Hawangen</t>
  </si>
  <si>
    <t>Siek</t>
  </si>
  <si>
    <t>Embsen</t>
  </si>
  <si>
    <t>Ebershausen</t>
  </si>
  <si>
    <t>Untrasried</t>
  </si>
  <si>
    <t>Oy-Mittelberg</t>
  </si>
  <si>
    <t>Melbeck, Barnstedt</t>
  </si>
  <si>
    <t>Rohlstorf</t>
  </si>
  <si>
    <t>Geschendorf</t>
  </si>
  <si>
    <t>Thannhausen</t>
  </si>
  <si>
    <t>Ellrich</t>
  </si>
  <si>
    <t>Barum</t>
  </si>
  <si>
    <t>Gerolfingen</t>
  </si>
  <si>
    <t>Poxdorf</t>
  </si>
  <si>
    <t>Mittelstetten</t>
  </si>
  <si>
    <t>Sangerhausen</t>
  </si>
  <si>
    <t>Neunkirchen a. Brand</t>
  </si>
  <si>
    <t>Wendelstein</t>
  </si>
  <si>
    <t>Neuburg an der Donau</t>
  </si>
  <si>
    <t>Aufseß</t>
  </si>
  <si>
    <t>Obersöchering</t>
  </si>
  <si>
    <t>Schiltberg</t>
  </si>
  <si>
    <t>Antdorf</t>
  </si>
  <si>
    <t>Pentenried</t>
  </si>
  <si>
    <t>Hepberg</t>
  </si>
  <si>
    <t>Plate</t>
  </si>
  <si>
    <t>Rerik, Bastorf, Biendorf</t>
  </si>
  <si>
    <t>Seubersdorf i.d. OPf.</t>
  </si>
  <si>
    <t>Vohburg a.d. Donau</t>
  </si>
  <si>
    <t>Attenkirchen</t>
  </si>
  <si>
    <t>Höhenkirchen-Siegertsbrunn</t>
  </si>
  <si>
    <t>Feldkirchen</t>
  </si>
  <si>
    <t>Burg</t>
  </si>
  <si>
    <t>Tanna</t>
  </si>
  <si>
    <t>Volkenschwand</t>
  </si>
  <si>
    <t>Groß-Rohrheim</t>
  </si>
  <si>
    <t>Rödinghausen</t>
  </si>
  <si>
    <t>Kronberg im Taunus</t>
  </si>
  <si>
    <t>Büttelborn</t>
  </si>
  <si>
    <t>Schwalbach am Taunus</t>
  </si>
  <si>
    <t>Biebertal</t>
  </si>
  <si>
    <t>Ubstadt-Weiher</t>
  </si>
  <si>
    <t>Medebach</t>
  </si>
  <si>
    <t>Niebüll</t>
  </si>
  <si>
    <t>Jettingen</t>
  </si>
  <si>
    <t>Starzach</t>
  </si>
  <si>
    <t>Balingen</t>
  </si>
  <si>
    <t>Mühlacker</t>
  </si>
  <si>
    <t>Reichelsheim (Odenwald)</t>
  </si>
  <si>
    <t>Büsum</t>
  </si>
  <si>
    <t>Rangendingen</t>
  </si>
  <si>
    <t>Nufringen</t>
  </si>
  <si>
    <t>Ehningen</t>
  </si>
  <si>
    <t>Radolfzell am Bodensee</t>
  </si>
  <si>
    <t>Eberdingen</t>
  </si>
  <si>
    <t>Höchst i. Odw.</t>
  </si>
  <si>
    <t>Großkrotzenburg</t>
  </si>
  <si>
    <t>Brackenheim</t>
  </si>
  <si>
    <t>Markgröningen</t>
  </si>
  <si>
    <t>Bönnigheim</t>
  </si>
  <si>
    <t>Korntal-Münchingen</t>
  </si>
  <si>
    <t>Medelby</t>
  </si>
  <si>
    <t>Glattbach</t>
  </si>
  <si>
    <t>Erlenbach a.Main</t>
  </si>
  <si>
    <t>Kutenholz</t>
  </si>
  <si>
    <t>Freiensteinau</t>
  </si>
  <si>
    <t>Weibersbrunn, Rohrbrunner Forst</t>
  </si>
  <si>
    <t>Rothenbuch, Rothenbucher Forst</t>
  </si>
  <si>
    <t>Burgstetten</t>
  </si>
  <si>
    <t>Heinsen</t>
  </si>
  <si>
    <t>Steinau an der Straße</t>
  </si>
  <si>
    <t>Herbertingen</t>
  </si>
  <si>
    <t>Groß Rheide</t>
  </si>
  <si>
    <t>Bad Karlshafen</t>
  </si>
  <si>
    <t>Marktoberdorf</t>
  </si>
  <si>
    <t>Diespeck</t>
  </si>
  <si>
    <t>Kaufbeuren</t>
  </si>
  <si>
    <t>Kreisfreie Stadt Kaufbeuren</t>
  </si>
  <si>
    <t>Wernigerode</t>
  </si>
  <si>
    <t>Füssen</t>
  </si>
  <si>
    <t>Megesheim</t>
  </si>
  <si>
    <t>Merkendorf</t>
  </si>
  <si>
    <t>Wernigerode, Nordharz</t>
  </si>
  <si>
    <t>Gerhardshofen</t>
  </si>
  <si>
    <t>Muhr a. See</t>
  </si>
  <si>
    <t>Diedorf</t>
  </si>
  <si>
    <t>Monheim</t>
  </si>
  <si>
    <t>Buchdorf</t>
  </si>
  <si>
    <t>Herzogenaurach</t>
  </si>
  <si>
    <t>Zarrentin</t>
  </si>
  <si>
    <t>Nesse-Apfelstädt, Nottleben</t>
  </si>
  <si>
    <t>Kyffhäuserland</t>
  </si>
  <si>
    <t>Oebisfelde</t>
  </si>
  <si>
    <t>Gangelt, Selfkant</t>
  </si>
  <si>
    <t>Kevelaer-Mitte</t>
  </si>
  <si>
    <t>Kevelaer-Wetten</t>
  </si>
  <si>
    <t>Hellenthal</t>
  </si>
  <si>
    <t>Titz</t>
  </si>
  <si>
    <t>Nideggen</t>
  </si>
  <si>
    <t>Nittel</t>
  </si>
  <si>
    <t>Landscheid</t>
  </si>
  <si>
    <t>Wadgassen</t>
  </si>
  <si>
    <t>Schwalbach</t>
  </si>
  <si>
    <t>Wittlich</t>
  </si>
  <si>
    <t>Riegelsberg</t>
  </si>
  <si>
    <t>Uersfeld</t>
  </si>
  <si>
    <t>Nohfelden</t>
  </si>
  <si>
    <t>Twist</t>
  </si>
  <si>
    <t>Kaisersesch</t>
  </si>
  <si>
    <t>Löhnberg</t>
  </si>
  <si>
    <t>Forbach</t>
  </si>
  <si>
    <t>Weinbach</t>
  </si>
  <si>
    <t>Dietzhölztal</t>
  </si>
  <si>
    <t>Ginsheim-Gustavsburg</t>
  </si>
  <si>
    <t>Ehringshausen</t>
  </si>
  <si>
    <t>Eich</t>
  </si>
  <si>
    <t>Seewald</t>
  </si>
  <si>
    <t>Hardt</t>
  </si>
  <si>
    <t>Döhlau</t>
  </si>
  <si>
    <t>Rottenburg a.d. Laaber</t>
  </si>
  <si>
    <t>Brannenburg</t>
  </si>
  <si>
    <t>Zeitz, Gutenborn u.a.</t>
  </si>
  <si>
    <t>Rosenbach</t>
  </si>
  <si>
    <t>Wernberg-Köblitz</t>
  </si>
  <si>
    <t>Vogtareuth</t>
  </si>
  <si>
    <t>Hohenberg a.d. Eger</t>
  </si>
  <si>
    <t>Pegau, Elstertrebnitz</t>
  </si>
  <si>
    <t>Konnersreuth</t>
  </si>
  <si>
    <t>Waldthurn</t>
  </si>
  <si>
    <t>Tännesberg</t>
  </si>
  <si>
    <t>Pfatter</t>
  </si>
  <si>
    <t>Gars am Inn</t>
  </si>
  <si>
    <t>Premnitz</t>
  </si>
  <si>
    <t>Neukieritzsch, Deutzen</t>
  </si>
  <si>
    <t>Neukirchen-Balbini</t>
  </si>
  <si>
    <t>Rodewisch</t>
  </si>
  <si>
    <t>Traunstein</t>
  </si>
  <si>
    <t>Ascha</t>
  </si>
  <si>
    <t>Konzell</t>
  </si>
  <si>
    <t>Wonneberg</t>
  </si>
  <si>
    <t>Stollberg/Erzgeb.</t>
  </si>
  <si>
    <t>Neukalen</t>
  </si>
  <si>
    <t>Gleißenberg</t>
  </si>
  <si>
    <t>Mockrehna</t>
  </si>
  <si>
    <t>Marktl</t>
  </si>
  <si>
    <t>Teisnach</t>
  </si>
  <si>
    <t>Seddiner See</t>
  </si>
  <si>
    <t>Berlin Wannsee</t>
  </si>
  <si>
    <t>Zwiesel</t>
  </si>
  <si>
    <t>Innernzell</t>
  </si>
  <si>
    <t>Großbeeren</t>
  </si>
  <si>
    <t>Berlin-Lichterfelde</t>
  </si>
  <si>
    <t>Schlier</t>
  </si>
  <si>
    <t>Brodersby, Goltoft</t>
  </si>
  <si>
    <t>Emkendorf</t>
  </si>
  <si>
    <t>Winsen (Aller)</t>
  </si>
  <si>
    <t>Geislingen an der Steige</t>
  </si>
  <si>
    <t>Oberleichtersbach</t>
  </si>
  <si>
    <t>Dipperz</t>
  </si>
  <si>
    <t>Schondra</t>
  </si>
  <si>
    <t>Hemdingen</t>
  </si>
  <si>
    <t>Halstenbek</t>
  </si>
  <si>
    <t>Holzdorf</t>
  </si>
  <si>
    <t>Kaltenkirchen</t>
  </si>
  <si>
    <t>Geisa</t>
  </si>
  <si>
    <t>Bühlertann</t>
  </si>
  <si>
    <t>Hohenroda</t>
  </si>
  <si>
    <t>Weidenstetten</t>
  </si>
  <si>
    <t>Bad Salzdetfurth</t>
  </si>
  <si>
    <t>Oberelsbach</t>
  </si>
  <si>
    <t>Salzhausen</t>
  </si>
  <si>
    <t>Dettingen an der Iller</t>
  </si>
  <si>
    <t>Uetze</t>
  </si>
  <si>
    <t>Altenstadt</t>
  </si>
  <si>
    <t>Legau</t>
  </si>
  <si>
    <t>Rainau</t>
  </si>
  <si>
    <t>Rickling</t>
  </si>
  <si>
    <t>Kirchbarkau</t>
  </si>
  <si>
    <t>Trappenkamp</t>
  </si>
  <si>
    <t>Pleß</t>
  </si>
  <si>
    <t>Benningen</t>
  </si>
  <si>
    <t>Winterrieden</t>
  </si>
  <si>
    <t>Dinkelsbühl</t>
  </si>
  <si>
    <t>Mellrichstadt</t>
  </si>
  <si>
    <t>Feuchtwangen</t>
  </si>
  <si>
    <t>Grettstadt</t>
  </si>
  <si>
    <t>Eldingen</t>
  </si>
  <si>
    <t>Liebenburg</t>
  </si>
  <si>
    <t>Ziertheim</t>
  </si>
  <si>
    <t>Kuddewörde</t>
  </si>
  <si>
    <t>Bienenbüttel</t>
  </si>
  <si>
    <t>Bad Langensalza</t>
  </si>
  <si>
    <t>Grönwohld</t>
  </si>
  <si>
    <t>Waltershausen</t>
  </si>
  <si>
    <t>Dillingen a.d. Donau</t>
  </si>
  <si>
    <t>Salgen</t>
  </si>
  <si>
    <t>Ribbesbüttel</t>
  </si>
  <si>
    <t>Hohenahr</t>
  </si>
  <si>
    <t>Dornhan</t>
  </si>
  <si>
    <t>Gladenbach</t>
  </si>
  <si>
    <t>Dauchingen</t>
  </si>
  <si>
    <t>Schopfloch</t>
  </si>
  <si>
    <t>Reilingen</t>
  </si>
  <si>
    <t>Langgöns</t>
  </si>
  <si>
    <t>Rottweil</t>
  </si>
  <si>
    <t>Haiterbach</t>
  </si>
  <si>
    <t>Eppelheim</t>
  </si>
  <si>
    <t>Durchhausen</t>
  </si>
  <si>
    <t>Rohrdorf</t>
  </si>
  <si>
    <t>Balgheim</t>
  </si>
  <si>
    <t>Eppertshausen</t>
  </si>
  <si>
    <t>Weyhe</t>
  </si>
  <si>
    <t>Dürbheim</t>
  </si>
  <si>
    <t>Singen</t>
  </si>
  <si>
    <t>Waibstadt</t>
  </si>
  <si>
    <t>Kolbingen</t>
  </si>
  <si>
    <t>Unter-Hainbrunn</t>
  </si>
  <si>
    <t>Warburg</t>
  </si>
  <si>
    <t>Moos</t>
  </si>
  <si>
    <t>Bad Rappenau</t>
  </si>
  <si>
    <t>Mainhausen</t>
  </si>
  <si>
    <t>Bodman-Ludwigshafen</t>
  </si>
  <si>
    <t>Sersheim</t>
  </si>
  <si>
    <t>Freudental</t>
  </si>
  <si>
    <t>Erligheim</t>
  </si>
  <si>
    <t>Sipplingen</t>
  </si>
  <si>
    <t>Landesbergen</t>
  </si>
  <si>
    <t>Ulrichstein</t>
  </si>
  <si>
    <t>Miltenberg</t>
  </si>
  <si>
    <t>Borgentreich</t>
  </si>
  <si>
    <t>Aichtal</t>
  </si>
  <si>
    <t>Ingersheim</t>
  </si>
  <si>
    <t>Freiberg am Neckar</t>
  </si>
  <si>
    <t>Geiselbach</t>
  </si>
  <si>
    <t>Bempflingen</t>
  </si>
  <si>
    <t>Erfde</t>
  </si>
  <si>
    <t>Mespelbrunn</t>
  </si>
  <si>
    <t>Ostrach</t>
  </si>
  <si>
    <t>Silberstedt, Schwittschau</t>
  </si>
  <si>
    <t>Aichwald</t>
  </si>
  <si>
    <t>Külsheim</t>
  </si>
  <si>
    <t>Röhrmoos</t>
  </si>
  <si>
    <t>Vierkirchen</t>
  </si>
  <si>
    <t>Eisleben</t>
  </si>
  <si>
    <t>Krölpa</t>
  </si>
  <si>
    <t>Guttenberg</t>
  </si>
  <si>
    <t>Schweitenkirchen</t>
  </si>
  <si>
    <t>Illschwang</t>
  </si>
  <si>
    <t>Teutschenthal</t>
  </si>
  <si>
    <t>Moosinning</t>
  </si>
  <si>
    <t>Neustadt a. Kulm</t>
  </si>
  <si>
    <t>Trabitz</t>
  </si>
  <si>
    <t>Wildenberg</t>
  </si>
  <si>
    <t>Südharz, Berga</t>
  </si>
  <si>
    <t>Weilersbach</t>
  </si>
  <si>
    <t>Brüsewitz</t>
  </si>
  <si>
    <t>Hedersleben</t>
  </si>
  <si>
    <t>Pressig</t>
  </si>
  <si>
    <t>Ahorntal</t>
  </si>
  <si>
    <t>Burgpreppach</t>
  </si>
  <si>
    <t>Blekendorf</t>
  </si>
  <si>
    <t>Hedeper</t>
  </si>
  <si>
    <t>Wiedergeltingen</t>
  </si>
  <si>
    <t>Kirchlauter</t>
  </si>
  <si>
    <t>Gudow</t>
  </si>
  <si>
    <t>Seßlach</t>
  </si>
  <si>
    <t>Veilsdorf</t>
  </si>
  <si>
    <t>Reckendorf</t>
  </si>
  <si>
    <t>Genderkingen</t>
  </si>
  <si>
    <t>Biberau, Masserberg</t>
  </si>
  <si>
    <t>Spalt</t>
  </si>
  <si>
    <t>Langenstein, Derenburg</t>
  </si>
  <si>
    <t>Kinsau</t>
  </si>
  <si>
    <t>Penzing</t>
  </si>
  <si>
    <t>Malsfeld</t>
  </si>
  <si>
    <t>Visselhövede</t>
  </si>
  <si>
    <t>Guxhagen</t>
  </si>
  <si>
    <t>Pfedelbach</t>
  </si>
  <si>
    <t>Herzhorn, Kamerlanderdeich</t>
  </si>
  <si>
    <t>Glücksburg, Munkbrarup</t>
  </si>
  <si>
    <t>Wees</t>
  </si>
  <si>
    <t>Uhingen</t>
  </si>
  <si>
    <t>Lohfelden</t>
  </si>
  <si>
    <t>Hohenwestedt</t>
  </si>
  <si>
    <t>Untermarchtal</t>
  </si>
  <si>
    <t>Tolk, Twedt</t>
  </si>
  <si>
    <t>Dürnau</t>
  </si>
  <si>
    <t>Röhrnbach</t>
  </si>
  <si>
    <t>Büchlberg</t>
  </si>
  <si>
    <t>Berlin Altglienicke</t>
  </si>
  <si>
    <t>Bad Saarow-Pieskow</t>
  </si>
  <si>
    <t>Sohland a. d. Spree</t>
  </si>
  <si>
    <t>Pfeffenhausen</t>
  </si>
  <si>
    <t>Wolfsegg</t>
  </si>
  <si>
    <t>Parkstein</t>
  </si>
  <si>
    <t>Lappersdorf</t>
  </si>
  <si>
    <t>Sankt Wolfgang</t>
  </si>
  <si>
    <t>Schmölln, Altkirchen, Nöbdenitz u.a.</t>
  </si>
  <si>
    <t>Werdau</t>
  </si>
  <si>
    <t>Ribnitz-Damgarten</t>
  </si>
  <si>
    <t>Bernau a. Chiemsee</t>
  </si>
  <si>
    <t>Weng</t>
  </si>
  <si>
    <t>Bodenkirchen</t>
  </si>
  <si>
    <t>Übersee</t>
  </si>
  <si>
    <t>Oberneukirchen</t>
  </si>
  <si>
    <t>Straubing</t>
  </si>
  <si>
    <t>Kreisfreie Stadt Straubing</t>
  </si>
  <si>
    <t>Borsdorf</t>
  </si>
  <si>
    <t>Altötting</t>
  </si>
  <si>
    <t>Oelsnitz/Erzgebirge</t>
  </si>
  <si>
    <t>Rochlitz</t>
  </si>
  <si>
    <t>Aholming</t>
  </si>
  <si>
    <t>Brieselang</t>
  </si>
  <si>
    <t>Arzberg, Beilrode</t>
  </si>
  <si>
    <t>Rosenow</t>
  </si>
  <si>
    <t>Arrach</t>
  </si>
  <si>
    <t>Velten, Oberkrämer</t>
  </si>
  <si>
    <t>Schaufling</t>
  </si>
  <si>
    <t>Bodenmais</t>
  </si>
  <si>
    <t>Grattersdorf</t>
  </si>
  <si>
    <t>Mühlberg, Bad Liebenwerda</t>
  </si>
  <si>
    <t>Berlin Grunewald</t>
  </si>
  <si>
    <t>Zossen</t>
  </si>
  <si>
    <t>Templin, Boitzenburg u.a.</t>
  </si>
  <si>
    <t>Spantekow</t>
  </si>
  <si>
    <t>Karlsbad</t>
  </si>
  <si>
    <t>Brühl</t>
  </si>
  <si>
    <t>Loxstedt</t>
  </si>
  <si>
    <t>Sulzbach (Taunus)</t>
  </si>
  <si>
    <t>Eschborn</t>
  </si>
  <si>
    <t>Friedrichsdorf</t>
  </si>
  <si>
    <t>Freistatt, Varrel, Wehrbleck</t>
  </si>
  <si>
    <t>Lollar</t>
  </si>
  <si>
    <t>Geestland</t>
  </si>
  <si>
    <t>Neuhausen</t>
  </si>
  <si>
    <t>Langenhorn, Ockholm u.a.</t>
  </si>
  <si>
    <t>Wehingen, Reichenbach</t>
  </si>
  <si>
    <t>Ratshausen</t>
  </si>
  <si>
    <t>Lemgo</t>
  </si>
  <si>
    <t>Mühlheim am Main</t>
  </si>
  <si>
    <t>Nidderau</t>
  </si>
  <si>
    <t>Asendorf</t>
  </si>
  <si>
    <t>Homberg (Ohm)</t>
  </si>
  <si>
    <t>Wöhrden</t>
  </si>
  <si>
    <t>Oyten</t>
  </si>
  <si>
    <t>Wingst</t>
  </si>
  <si>
    <t>Weddingstedt</t>
  </si>
  <si>
    <t>Hoya, Hoyerhagen, Hilgermissen</t>
  </si>
  <si>
    <t>Brakel</t>
  </si>
  <si>
    <t>Kirchzell</t>
  </si>
  <si>
    <t>Schwalmstadt</t>
  </si>
  <si>
    <t>Gelnhausen</t>
  </si>
  <si>
    <t>Verden</t>
  </si>
  <si>
    <t>Wächtersbach</t>
  </si>
  <si>
    <t>Röllbach</t>
  </si>
  <si>
    <t>Metzingen</t>
  </si>
  <si>
    <t>Bad Orb</t>
  </si>
  <si>
    <t>Pfronstetten</t>
  </si>
  <si>
    <t>Bretzfeld</t>
  </si>
  <si>
    <t>Flörsbachtal</t>
  </si>
  <si>
    <t>Schwarzenborn</t>
  </si>
  <si>
    <t>Bodenfelde, Wahlsburg</t>
  </si>
  <si>
    <t>Greifenberg</t>
  </si>
  <si>
    <t>Dahme</t>
  </si>
  <si>
    <t>Huglfing</t>
  </si>
  <si>
    <t>Adelschlag</t>
  </si>
  <si>
    <t>Artern/Unstrut u.a.</t>
  </si>
  <si>
    <t>Gachenbach</t>
  </si>
  <si>
    <t>Starnberg</t>
  </si>
  <si>
    <t>Neunkirchen am Sand</t>
  </si>
  <si>
    <t>Hergisdorf</t>
  </si>
  <si>
    <t>Gerbstedt</t>
  </si>
  <si>
    <t>Kranzberg</t>
  </si>
  <si>
    <t>Könnern</t>
  </si>
  <si>
    <t>Aiglsbach</t>
  </si>
  <si>
    <t>Kirchheim b. München</t>
  </si>
  <si>
    <t>Parchim</t>
  </si>
  <si>
    <t>Triptis</t>
  </si>
  <si>
    <t>Konradsreuth</t>
  </si>
  <si>
    <t>Berlin Baumschulenweg</t>
  </si>
  <si>
    <t>Sonnewalde</t>
  </si>
  <si>
    <t>Hauzenberg</t>
  </si>
  <si>
    <t>Hinterschmiding</t>
  </si>
  <si>
    <t>Berlin Wiesengrund</t>
  </si>
  <si>
    <t>Jandelsbrunn</t>
  </si>
  <si>
    <t>Berlin Rahnsdorf</t>
  </si>
  <si>
    <t>Ortrand</t>
  </si>
  <si>
    <t>Lohmen</t>
  </si>
  <si>
    <t>Bischofswerda u.a.</t>
  </si>
  <si>
    <t>Neustadt i. Sa.</t>
  </si>
  <si>
    <t>Leutersdorf, Spitzkunnersdorf</t>
  </si>
  <si>
    <t>Olbersdorf</t>
  </si>
  <si>
    <t>Flammersfeld</t>
  </si>
  <si>
    <t>Seesbach</t>
  </si>
  <si>
    <t>Anhausen</t>
  </si>
  <si>
    <t>Landstuhl</t>
  </si>
  <si>
    <t>Bendorf</t>
  </si>
  <si>
    <t>Argenthal</t>
  </si>
  <si>
    <t>Coesfeld</t>
  </si>
  <si>
    <t>Heimbach</t>
  </si>
  <si>
    <t>Hage, Halbemond u.a.</t>
  </si>
  <si>
    <t>Treis-Karden</t>
  </si>
  <si>
    <t>Castrop-Rauxel</t>
  </si>
  <si>
    <t>Mastershausen</t>
  </si>
  <si>
    <t>Kusel</t>
  </si>
  <si>
    <t>Westerholt, Schweindorf u.a.</t>
  </si>
  <si>
    <t>Hütschenhausen</t>
  </si>
  <si>
    <t>Langenhagen (Flughafen)</t>
  </si>
  <si>
    <t>Nellingen</t>
  </si>
  <si>
    <t>Karsbach</t>
  </si>
  <si>
    <t>Spraitbach</t>
  </si>
  <si>
    <t>Welle</t>
  </si>
  <si>
    <t>Durlangen, Weggen-Ziegelhütte, Leinhäusle</t>
  </si>
  <si>
    <t>Griesingen</t>
  </si>
  <si>
    <t>Kuchen</t>
  </si>
  <si>
    <t>Wittighausen</t>
  </si>
  <si>
    <t>Reichenberg, Guttenberger Wald</t>
  </si>
  <si>
    <t>Lindenberg im Allgäu</t>
  </si>
  <si>
    <t>Fuchsstadt</t>
  </si>
  <si>
    <t>Schnürpflingen</t>
  </si>
  <si>
    <t>Hermannsburg</t>
  </si>
  <si>
    <t>Kirchberg an der Iller</t>
  </si>
  <si>
    <t>Wulften</t>
  </si>
  <si>
    <t>Bad Neustadt an der Saale</t>
  </si>
  <si>
    <t>Bibertal</t>
  </si>
  <si>
    <t>Bargteheide, Delingsdorf u.a.</t>
  </si>
  <si>
    <t>Heikendorf</t>
  </si>
  <si>
    <t>Dingelstädt</t>
  </si>
  <si>
    <t>Gallmersgarten</t>
  </si>
  <si>
    <t>Lengede</t>
  </si>
  <si>
    <t>Schmalkalden</t>
  </si>
  <si>
    <t>Ellzee</t>
  </si>
  <si>
    <t>Bachhagel</t>
  </si>
  <si>
    <t>Bächingen a.d. Brenz</t>
  </si>
  <si>
    <t>Marschacht</t>
  </si>
  <si>
    <t>Betzigau</t>
  </si>
  <si>
    <t>Brotterode-Trusetal</t>
  </si>
  <si>
    <t>Obergünzburg</t>
  </si>
  <si>
    <t>Hörselberg-Hainich</t>
  </si>
  <si>
    <t>Dentlein a. Forst</t>
  </si>
  <si>
    <t>Weiltingen</t>
  </si>
  <si>
    <t>Aislingen</t>
  </si>
  <si>
    <t>Bundorf</t>
  </si>
  <si>
    <t>Landensberg</t>
  </si>
  <si>
    <t>Mittelneufnach</t>
  </si>
  <si>
    <t>Scharbeutz, Süsel</t>
  </si>
  <si>
    <t>Rätzlingen</t>
  </si>
  <si>
    <t>Emersacker</t>
  </si>
  <si>
    <t>Stötten am Auerberg</t>
  </si>
  <si>
    <t>Groß Grönau</t>
  </si>
  <si>
    <t>Lonnerstadt</t>
  </si>
  <si>
    <t>Haundorf</t>
  </si>
  <si>
    <t>Dittenheim</t>
  </si>
  <si>
    <t>Waal</t>
  </si>
  <si>
    <t>Weisendorf</t>
  </si>
  <si>
    <t>Kemmern</t>
  </si>
  <si>
    <t>Ellgau</t>
  </si>
  <si>
    <t>Thale, Blankenburg</t>
  </si>
  <si>
    <t>Straußfurt</t>
  </si>
  <si>
    <t>Memmelsdorf</t>
  </si>
  <si>
    <t>Frankenblick, Schalkau, Bachfeld</t>
  </si>
  <si>
    <t>Wittenburg u.a.</t>
  </si>
  <si>
    <t>Dasing</t>
  </si>
  <si>
    <t>Klütz</t>
  </si>
  <si>
    <t>Straelen</t>
  </si>
  <si>
    <t>Hürtgenwald</t>
  </si>
  <si>
    <t>Xanten</t>
  </si>
  <si>
    <t>Lasel</t>
  </si>
  <si>
    <t>Korschenbroich</t>
  </si>
  <si>
    <t>Nettersheim</t>
  </si>
  <si>
    <t>Birresborn</t>
  </si>
  <si>
    <t>Spangdahlem</t>
  </si>
  <si>
    <t>Hünxe</t>
  </si>
  <si>
    <t>Hürth</t>
  </si>
  <si>
    <t>Lebach</t>
  </si>
  <si>
    <t>Püttlingen</t>
  </si>
  <si>
    <t>Hilden</t>
  </si>
  <si>
    <t>Wintrich</t>
  </si>
  <si>
    <t>Niederkassel</t>
  </si>
  <si>
    <t>Kleinblittersdorf</t>
  </si>
  <si>
    <t>Espenau</t>
  </si>
  <si>
    <t>Zweiflingen</t>
  </si>
  <si>
    <t>Fleischwangen</t>
  </si>
  <si>
    <t>Bevern</t>
  </si>
  <si>
    <t>Rudersberg</t>
  </si>
  <si>
    <t>Bad Buchau</t>
  </si>
  <si>
    <t>Neuenstein</t>
  </si>
  <si>
    <t>Niedernhall</t>
  </si>
  <si>
    <t>Wasserburg (Bodensee)</t>
  </si>
  <si>
    <t>Breisach am Rhein</t>
  </si>
  <si>
    <t>Katzweiler</t>
  </si>
  <si>
    <t>Löningen</t>
  </si>
  <si>
    <t>Wittmund</t>
  </si>
  <si>
    <t>Merdingen</t>
  </si>
  <si>
    <t>Hilgert</t>
  </si>
  <si>
    <t>Ballrechten-Dottingen</t>
  </si>
  <si>
    <t>Staufen im Breisgau</t>
  </si>
  <si>
    <t>Apen</t>
  </si>
  <si>
    <t>Neuhäusel</t>
  </si>
  <si>
    <t>Rheinfelden (Baden)</t>
  </si>
  <si>
    <t>Mahlberg</t>
  </si>
  <si>
    <t>Rüdesheim</t>
  </si>
  <si>
    <t>Ahlen</t>
  </si>
  <si>
    <t>Kappelrodeck</t>
  </si>
  <si>
    <t>Deidesheim</t>
  </si>
  <si>
    <t>Kandel</t>
  </si>
  <si>
    <t>Bühlertal</t>
  </si>
  <si>
    <t>Gutach (Schwarzwaldbahn)</t>
  </si>
  <si>
    <t>Nieder-Olm</t>
  </si>
  <si>
    <t>Niedernhausen</t>
  </si>
  <si>
    <t>Sylt</t>
  </si>
  <si>
    <t>Leimersheim</t>
  </si>
  <si>
    <t>Hohentengen am Hochrhein</t>
  </si>
  <si>
    <t>Elmstein</t>
  </si>
  <si>
    <t>Werl</t>
  </si>
  <si>
    <t>Bersenbrück</t>
  </si>
  <si>
    <t>Wattenheim</t>
  </si>
  <si>
    <t>Eisenberg (Pfalz)</t>
  </si>
  <si>
    <t>Elz</t>
  </si>
  <si>
    <t>Lambrecht (Pfalz)</t>
  </si>
  <si>
    <t>Fischerbach, Haslach, Hofstetten</t>
  </si>
  <si>
    <t>Goch</t>
  </si>
  <si>
    <t>Baesweiler</t>
  </si>
  <si>
    <t>Bleialf</t>
  </si>
  <si>
    <t>Wachtendonk</t>
  </si>
  <si>
    <t>Ralingen</t>
  </si>
  <si>
    <t>Kall</t>
  </si>
  <si>
    <t>Völklingen</t>
  </si>
  <si>
    <t>Uelsen, Halle, Gölenkamp, Getelo</t>
  </si>
  <si>
    <t>Bornheim</t>
  </si>
  <si>
    <t>Leichlingen</t>
  </si>
  <si>
    <t>Quierschied</t>
  </si>
  <si>
    <t>Rastede</t>
  </si>
  <si>
    <t>Schonach im Schwarzwald</t>
  </si>
  <si>
    <t>Kallstadt</t>
  </si>
  <si>
    <t>Anröchte</t>
  </si>
  <si>
    <t>Butjadingen</t>
  </si>
  <si>
    <t>Durmersheim</t>
  </si>
  <si>
    <t>Wintersheim</t>
  </si>
  <si>
    <t>Bräunlingen</t>
  </si>
  <si>
    <t>Lemförde u.a.</t>
  </si>
  <si>
    <t>Dudenhofen</t>
  </si>
  <si>
    <t>Lampertheim</t>
  </si>
  <si>
    <t>Stockstadt am Rhein</t>
  </si>
  <si>
    <t>Münster-Sarmsheim</t>
  </si>
  <si>
    <t>Todtnau</t>
  </si>
  <si>
    <t>Ramsen</t>
  </si>
  <si>
    <t>Ohlsbach</t>
  </si>
  <si>
    <t>Georgsmarienhütte</t>
  </si>
  <si>
    <t>Murg</t>
  </si>
  <si>
    <t>Schluchsee</t>
  </si>
  <si>
    <t>Raubach</t>
  </si>
  <si>
    <t>Altena</t>
  </si>
  <si>
    <t>Sendenhorst</t>
  </si>
  <si>
    <t>Eichstetten</t>
  </si>
  <si>
    <t>Friesoythe</t>
  </si>
  <si>
    <t>Rockenhausen, Bisterschied u.a.</t>
  </si>
  <si>
    <t>Montabaur</t>
  </si>
  <si>
    <t>Pfaffenweiler</t>
  </si>
  <si>
    <t>Namborn</t>
  </si>
  <si>
    <t>Bergisch Gladbach</t>
  </si>
  <si>
    <t>Dörpen, Lehe, u.a.</t>
  </si>
  <si>
    <t>Nordwalde</t>
  </si>
  <si>
    <t>Lünne, Schapen, Spelle</t>
  </si>
  <si>
    <t>Mohrkirch, Rügge</t>
  </si>
  <si>
    <t>Blaubeuren</t>
  </si>
  <si>
    <t>Sigmarszell</t>
  </si>
  <si>
    <t>Grünsfeld</t>
  </si>
  <si>
    <t>Vogt</t>
  </si>
  <si>
    <t>Nortorf</t>
  </si>
  <si>
    <t>Wolpertshausen</t>
  </si>
  <si>
    <t>Friedewald</t>
  </si>
  <si>
    <t>Leinzell</t>
  </si>
  <si>
    <t>Eschwege</t>
  </si>
  <si>
    <t>Creglingen</t>
  </si>
  <si>
    <t>Aitrach</t>
  </si>
  <si>
    <t>Illerrieden</t>
  </si>
  <si>
    <t>Bönebüttel</t>
  </si>
  <si>
    <t>Seesen</t>
  </si>
  <si>
    <t>Weißenborn</t>
  </si>
  <si>
    <t>Kreisfreie Stadt Memmingen</t>
  </si>
  <si>
    <t>Boos</t>
  </si>
  <si>
    <t>Lauchheim</t>
  </si>
  <si>
    <t>Wolfertschwenden</t>
  </si>
  <si>
    <t>Hohne</t>
  </si>
  <si>
    <t>Wensin</t>
  </si>
  <si>
    <t>Ebstorf</t>
  </si>
  <si>
    <t>Illesheim</t>
  </si>
  <si>
    <t>Oberscheinfeld</t>
  </si>
  <si>
    <t>Wonfurt</t>
  </si>
  <si>
    <t>Ederheim</t>
  </si>
  <si>
    <t>Unteregg</t>
  </si>
  <si>
    <t>Marktoffingen</t>
  </si>
  <si>
    <t>Artlenburg</t>
  </si>
  <si>
    <t>Rauhenebrach</t>
  </si>
  <si>
    <t>Glasau</t>
  </si>
  <si>
    <t>Geseke</t>
  </si>
  <si>
    <t>Oberhausen-Rheinhausen</t>
  </si>
  <si>
    <t>Hatzfeld</t>
  </si>
  <si>
    <t>Wetzlar Garbeinheim</t>
  </si>
  <si>
    <t>Sulingen</t>
  </si>
  <si>
    <t>Neukirchen, Aventoft</t>
  </si>
  <si>
    <t>Garding, Osterhever, Poppenbüll u.a.</t>
  </si>
  <si>
    <t>Ober-Ramstadt</t>
  </si>
  <si>
    <t>Hausen ob Verena</t>
  </si>
  <si>
    <t>Maulbronn</t>
  </si>
  <si>
    <t>Weil der Stadt</t>
  </si>
  <si>
    <t>Rielasingen-Worblingen</t>
  </si>
  <si>
    <t>Obernheim</t>
  </si>
  <si>
    <t>Wiernsheim</t>
  </si>
  <si>
    <t>Ihlienworth</t>
  </si>
  <si>
    <t>Kalletal</t>
  </si>
  <si>
    <t>Rutesheim</t>
  </si>
  <si>
    <t>Uelvesbüll, Witzwort</t>
  </si>
  <si>
    <t>Glauburg</t>
  </si>
  <si>
    <t>Kirtorf</t>
  </si>
  <si>
    <t>Großenwiehe, Lindewitt</t>
  </si>
  <si>
    <t>Leese</t>
  </si>
  <si>
    <t>Windbergen</t>
  </si>
  <si>
    <t>Goldbach</t>
  </si>
  <si>
    <t>Nienburg/Weser</t>
  </si>
  <si>
    <t>Pfullingen</t>
  </si>
  <si>
    <t>Lügde</t>
  </si>
  <si>
    <t>Lauenhagen</t>
  </si>
  <si>
    <t>Ostfildern</t>
  </si>
  <si>
    <t>Drochtersen</t>
  </si>
  <si>
    <t>Heiligenberg</t>
  </si>
  <si>
    <t>Daisendorf</t>
  </si>
  <si>
    <t>Steimbke</t>
  </si>
  <si>
    <t>Eberstadt</t>
  </si>
  <si>
    <t>Hofgeismar</t>
  </si>
  <si>
    <t>Harrislee</t>
  </si>
  <si>
    <t>Stadtprozelten</t>
  </si>
  <si>
    <t>Beidenfleth, Klein Kampen</t>
  </si>
  <si>
    <t>Widdern</t>
  </si>
  <si>
    <t>Hohn</t>
  </si>
  <si>
    <t>Wiesthal</t>
  </si>
  <si>
    <t>Tetenhusen</t>
  </si>
  <si>
    <t>Markt Taschendorf</t>
  </si>
  <si>
    <t>Trautskirchen</t>
  </si>
  <si>
    <t>Uehlfeld</t>
  </si>
  <si>
    <t>Oberhaid</t>
  </si>
  <si>
    <t>Halblech</t>
  </si>
  <si>
    <t>Baunach</t>
  </si>
  <si>
    <t>Eisfeld, Auengrund</t>
  </si>
  <si>
    <t>Nordendorf</t>
  </si>
  <si>
    <t>Greußen Clingen Großenehrich</t>
  </si>
  <si>
    <t>Adelsdorf</t>
  </si>
  <si>
    <t>Rennau, Querenhorst, Mariental, Grasleben</t>
  </si>
  <si>
    <t>Egling a.d. Paar</t>
  </si>
  <si>
    <t>Hohenpeißenberg</t>
  </si>
  <si>
    <t>Rödental</t>
  </si>
  <si>
    <t>Obergriesbach</t>
  </si>
  <si>
    <t>Werlte, Vrees, Lahn</t>
  </si>
  <si>
    <t>Vallendar</t>
  </si>
  <si>
    <t>Rehborn</t>
  </si>
  <si>
    <t>Rothselberg u.a.</t>
  </si>
  <si>
    <t>Wiesmoor</t>
  </si>
  <si>
    <t>Münchweiler an der Rodalb</t>
  </si>
  <si>
    <t>Barßel</t>
  </si>
  <si>
    <t>Heltersberg</t>
  </si>
  <si>
    <t>Trippstadt u.a.</t>
  </si>
  <si>
    <t>Ostbevern</t>
  </si>
  <si>
    <t>Teningen</t>
  </si>
  <si>
    <t>Maulburg</t>
  </si>
  <si>
    <t>Ebringen</t>
  </si>
  <si>
    <t>Gebhardshain</t>
  </si>
  <si>
    <t>Alzey</t>
  </si>
  <si>
    <t>Taunusstein</t>
  </si>
  <si>
    <t>Wackernheim</t>
  </si>
  <si>
    <t>Armsheim</t>
  </si>
  <si>
    <t>Haiger</t>
  </si>
  <si>
    <t>Höchenschwand</t>
  </si>
  <si>
    <t>Dogern</t>
  </si>
  <si>
    <t>Steinmauern</t>
  </si>
  <si>
    <t>Warstein</t>
  </si>
  <si>
    <t>Bad Camberg</t>
  </si>
  <si>
    <t>Weingarten (Pfalz)</t>
  </si>
  <si>
    <t>Kuhardt</t>
  </si>
  <si>
    <t>Itzehoe</t>
  </si>
  <si>
    <t>Fintel, Lauenbrück u.a.</t>
  </si>
  <si>
    <t>Ebenweiler</t>
  </si>
  <si>
    <t>Neustadt a. Main</t>
  </si>
  <si>
    <t>Holzmaden</t>
  </si>
  <si>
    <t>Nübel</t>
  </si>
  <si>
    <t>Busdorf</t>
  </si>
  <si>
    <t>Weingarten</t>
  </si>
  <si>
    <t>Heroldstatt</t>
  </si>
  <si>
    <t>Alpenrod</t>
  </si>
  <si>
    <t>Unnau</t>
  </si>
  <si>
    <t>Bretzenheim</t>
  </si>
  <si>
    <t>Mudersbach</t>
  </si>
  <si>
    <t>Hettenleidelheim</t>
  </si>
  <si>
    <t>Bernsdorf</t>
  </si>
  <si>
    <t>Hohnstein</t>
  </si>
  <si>
    <t>Spreetal, Elsterheide</t>
  </si>
  <si>
    <t>Neukirch/Lausitz</t>
  </si>
  <si>
    <t>Sebnitz</t>
  </si>
  <si>
    <t>Wilthen</t>
  </si>
  <si>
    <t>Dippoldiswalde</t>
  </si>
  <si>
    <t>Weichs</t>
  </si>
  <si>
    <t>Wolfratshausen</t>
  </si>
  <si>
    <t>Hebertshausen</t>
  </si>
  <si>
    <t>Wismar</t>
  </si>
  <si>
    <t>Untersteinach</t>
  </si>
  <si>
    <t>Rohrbach</t>
  </si>
  <si>
    <t>Weigendorf</t>
  </si>
  <si>
    <t>Güsten</t>
  </si>
  <si>
    <t>Kupferberg</t>
  </si>
  <si>
    <t>Brüel</t>
  </si>
  <si>
    <t>Parsberg</t>
  </si>
  <si>
    <t>Grasbrunn</t>
  </si>
  <si>
    <t>Köditz</t>
  </si>
  <si>
    <t>Adelshofen</t>
  </si>
  <si>
    <t>Titting</t>
  </si>
  <si>
    <t>Altenkunstadt</t>
  </si>
  <si>
    <t>Walting</t>
  </si>
  <si>
    <t>Greding</t>
  </si>
  <si>
    <t>Freystadt</t>
  </si>
  <si>
    <t>Eichenau</t>
  </si>
  <si>
    <t>Schwabhausen</t>
  </si>
  <si>
    <t>Lehnstedt u.a.</t>
  </si>
  <si>
    <t>Geilenkirchen</t>
  </si>
  <si>
    <t>Kerken</t>
  </si>
  <si>
    <t>Schleiden</t>
  </si>
  <si>
    <t>Hamminkeln</t>
  </si>
  <si>
    <t>Jünkerath</t>
  </si>
  <si>
    <t>Wiltingen</t>
  </si>
  <si>
    <t>Voerde (Niederrhein)</t>
  </si>
  <si>
    <t>Wadern</t>
  </si>
  <si>
    <t>Hilden, Düsseldorf</t>
  </si>
  <si>
    <t>Langenfeld</t>
  </si>
  <si>
    <t>Dernau</t>
  </si>
  <si>
    <t>Wiehl</t>
  </si>
  <si>
    <t>Hörstel</t>
  </si>
  <si>
    <t>Straßenhaus</t>
  </si>
  <si>
    <t>Rhauderfehn</t>
  </si>
  <si>
    <t>Eßweiler</t>
  </si>
  <si>
    <t>Kürten</t>
  </si>
  <si>
    <t>Waldmohr</t>
  </si>
  <si>
    <t>Lengerich u.a.</t>
  </si>
  <si>
    <t>Neubörger, Neulehe</t>
  </si>
  <si>
    <t>Loburg, Leitzkau</t>
  </si>
  <si>
    <t>Langenpreising</t>
  </si>
  <si>
    <t>Burglengenfeld</t>
  </si>
  <si>
    <t>Zeulenroda-Triebes, Weißendorf</t>
  </si>
  <si>
    <t>Rehau</t>
  </si>
  <si>
    <t>Genthin, Hohenseeden, Zabakuck u.a.</t>
  </si>
  <si>
    <t>Elmenhorst/Lichtenhagen, Rostock</t>
  </si>
  <si>
    <t>Buch a. Erlbach</t>
  </si>
  <si>
    <t>Thiersheim</t>
  </si>
  <si>
    <t>Adorf</t>
  </si>
  <si>
    <t>Fuchsmühl</t>
  </si>
  <si>
    <t>Pirk</t>
  </si>
  <si>
    <t>Postau</t>
  </si>
  <si>
    <t>Dierhagen</t>
  </si>
  <si>
    <t>Geiselhöring</t>
  </si>
  <si>
    <t>Schleching</t>
  </si>
  <si>
    <t>Tessin, Grammow u.a.</t>
  </si>
  <si>
    <t>Gerzen</t>
  </si>
  <si>
    <t>Gstadt a. Chiemsee</t>
  </si>
  <si>
    <t>Loiching</t>
  </si>
  <si>
    <t>Hirschfeld</t>
  </si>
  <si>
    <t>Egglkofen</t>
  </si>
  <si>
    <t>Gangkofen</t>
  </si>
  <si>
    <t>Geithain</t>
  </si>
  <si>
    <t>Bogen</t>
  </si>
  <si>
    <t>Limbach-Oberfrohna</t>
  </si>
  <si>
    <t>Zahna-Elster</t>
  </si>
  <si>
    <t>Mehring</t>
  </si>
  <si>
    <t>Neukirchen/Erzgeb.</t>
  </si>
  <si>
    <t>Geringswalde</t>
  </si>
  <si>
    <t>Wermsdorf</t>
  </si>
  <si>
    <t>Gelenau/Erzgeb.</t>
  </si>
  <si>
    <t>Drachselsried</t>
  </si>
  <si>
    <t>Marienberg</t>
  </si>
  <si>
    <t>Leegebruch</t>
  </si>
  <si>
    <t>Strehla</t>
  </si>
  <si>
    <t>Berlin Halensee</t>
  </si>
  <si>
    <t>Großenhain, Ebersbach u.a.</t>
  </si>
  <si>
    <t>Meißen</t>
  </si>
  <si>
    <t>Königsdorf</t>
  </si>
  <si>
    <t>Wallenfels</t>
  </si>
  <si>
    <t>Neustadt-Glewe</t>
  </si>
  <si>
    <t>Otterfing</t>
  </si>
  <si>
    <t>Kreisfreie Stadt Amberg</t>
  </si>
  <si>
    <t>Ihrlerstein</t>
  </si>
  <si>
    <t>Immenreuth</t>
  </si>
  <si>
    <t>Braunsbedra</t>
  </si>
  <si>
    <t>Schwarzenbach a.d. Saale</t>
  </si>
  <si>
    <t>Tröstau</t>
  </si>
  <si>
    <t>Kallmünz</t>
  </si>
  <si>
    <t>Duggendorf</t>
  </si>
  <si>
    <t>Farchant</t>
  </si>
  <si>
    <t>Herrsching a. Ammersee</t>
  </si>
  <si>
    <t>Schöngeising</t>
  </si>
  <si>
    <t>Saalfeld/Saale</t>
  </si>
  <si>
    <t>Neu Kaliß</t>
  </si>
  <si>
    <t>Blankenhain</t>
  </si>
  <si>
    <t>Burgthann</t>
  </si>
  <si>
    <t>Rastenberg</t>
  </si>
  <si>
    <t>Pottenstein</t>
  </si>
  <si>
    <t>Klein Offenseth-Sparrieshoop</t>
  </si>
  <si>
    <t>Unterstadion</t>
  </si>
  <si>
    <t>Mittelbiberach</t>
  </si>
  <si>
    <t>Waldbrunn, Irtenberger Wald</t>
  </si>
  <si>
    <t>Igersheim</t>
  </si>
  <si>
    <t>Kleinrinderfeld</t>
  </si>
  <si>
    <t>Margetshöchheim</t>
  </si>
  <si>
    <t>Lonsee</t>
  </si>
  <si>
    <t>Mietingen</t>
  </si>
  <si>
    <t>Neu-Eichenberg</t>
  </si>
  <si>
    <t>Felde</t>
  </si>
  <si>
    <t>Hanstedt, Asendorf</t>
  </si>
  <si>
    <t>Rabenkirchen-Faulück</t>
  </si>
  <si>
    <t>Algermissen</t>
  </si>
  <si>
    <t>Bad Kissingen</t>
  </si>
  <si>
    <t>Kisdorf</t>
  </si>
  <si>
    <t>Hohenhameln</t>
  </si>
  <si>
    <t>Aub</t>
  </si>
  <si>
    <t>Schillsdorf</t>
  </si>
  <si>
    <t>Stadtlengsfeld, Weilar, Urnshausen</t>
  </si>
  <si>
    <t>Bad Grund</t>
  </si>
  <si>
    <t>Wankendorf</t>
  </si>
  <si>
    <t>Hahausen, Lutter, Wallmoden</t>
  </si>
  <si>
    <t>Sonthofen</t>
  </si>
  <si>
    <t>Nattheim</t>
  </si>
  <si>
    <t>Ottobeuren</t>
  </si>
  <si>
    <t>Theres</t>
  </si>
  <si>
    <t>Michelau i. Steigerwald, Hundelshausen</t>
  </si>
  <si>
    <t>Obernzenn</t>
  </si>
  <si>
    <t>Nördlingen</t>
  </si>
  <si>
    <t>Viernau u.a.</t>
  </si>
  <si>
    <t>Kollow</t>
  </si>
  <si>
    <t>Wrestedt</t>
  </si>
  <si>
    <t>Hofheim i. UFr.</t>
  </si>
  <si>
    <t>Wagenhoff, Ringelah</t>
  </si>
  <si>
    <t>Jelmstorf</t>
  </si>
  <si>
    <t>Dinkelscherben</t>
  </si>
  <si>
    <t>Bayrischzell</t>
  </si>
  <si>
    <t>Teugn</t>
  </si>
  <si>
    <t>Sandau</t>
  </si>
  <si>
    <t>Obertraubling</t>
  </si>
  <si>
    <t>Arzberg</t>
  </si>
  <si>
    <t>Laage, Wardow u.a.</t>
  </si>
  <si>
    <t>Schirnding</t>
  </si>
  <si>
    <t>Böhlen</t>
  </si>
  <si>
    <t>Breitbrunn a. Chiemsee</t>
  </si>
  <si>
    <t>Beetzsee, Wollin, Wenzlow, Golzow u.a.</t>
  </si>
  <si>
    <t>Winklarn</t>
  </si>
  <si>
    <t>Bockau</t>
  </si>
  <si>
    <t>Johanngeorgenstadt</t>
  </si>
  <si>
    <t>Hohndorf</t>
  </si>
  <si>
    <t>Neuötting</t>
  </si>
  <si>
    <t>Reischach</t>
  </si>
  <si>
    <t>Mitterskirchen</t>
  </si>
  <si>
    <t>Sankt Englmar</t>
  </si>
  <si>
    <t>Claußnitz</t>
  </si>
  <si>
    <t>Kleinmachnow</t>
  </si>
  <si>
    <t>Berlin Nikolassee</t>
  </si>
  <si>
    <t>Zenting</t>
  </si>
  <si>
    <t>Kirchdorf i. Wald</t>
  </si>
  <si>
    <t>Hohen Neuendorf</t>
  </si>
  <si>
    <t>Dahme u.a.</t>
  </si>
  <si>
    <t>Baruth</t>
  </si>
  <si>
    <t>Berlin Tiergarten</t>
  </si>
  <si>
    <t>Doberlug-Kirchhain</t>
  </si>
  <si>
    <t>Groß Miltzow</t>
  </si>
  <si>
    <t>Sankt Oswald</t>
  </si>
  <si>
    <t>Delbrück</t>
  </si>
  <si>
    <t>Kriftel</t>
  </si>
  <si>
    <t>Bad Dürrheim</t>
  </si>
  <si>
    <t>Bremerhaven, Bremen</t>
  </si>
  <si>
    <t>Hüllhorst</t>
  </si>
  <si>
    <t>Bassum</t>
  </si>
  <si>
    <t>Calw</t>
  </si>
  <si>
    <t>Roßdorf</t>
  </si>
  <si>
    <t>Weilen unter den Rinnen</t>
  </si>
  <si>
    <t>Dormettingen</t>
  </si>
  <si>
    <t>Rodgau</t>
  </si>
  <si>
    <t>Aach</t>
  </si>
  <si>
    <t>Eigeltingen</t>
  </si>
  <si>
    <t>Grünberg</t>
  </si>
  <si>
    <t>Grosselfingen</t>
  </si>
  <si>
    <t>Bärenthal</t>
  </si>
  <si>
    <t>Gnarrenburg</t>
  </si>
  <si>
    <t>Achim</t>
  </si>
  <si>
    <t>Stadtallendorf</t>
  </si>
  <si>
    <t>Steinheim</t>
  </si>
  <si>
    <t>Nieheim</t>
  </si>
  <si>
    <t>Kleinheubach, Rüdenau</t>
  </si>
  <si>
    <t>Linden, Barkenholm</t>
  </si>
  <si>
    <t>Himmelpforten</t>
  </si>
  <si>
    <t>Bingen</t>
  </si>
  <si>
    <t>Schwalmtal</t>
  </si>
  <si>
    <t>Herbstein</t>
  </si>
  <si>
    <t>Schafstedt, Weidenhof, Bornholt</t>
  </si>
  <si>
    <t>Langenenslingen</t>
  </si>
  <si>
    <t>Oberstenfeld</t>
  </si>
  <si>
    <t>St. Johann</t>
  </si>
  <si>
    <t>Affalterbach</t>
  </si>
  <si>
    <t>Heinrichsthal</t>
  </si>
  <si>
    <t>Tussenhausen</t>
  </si>
  <si>
    <t>Seeg</t>
  </si>
  <si>
    <t>Werther Hohenstein Wolkramshausen</t>
  </si>
  <si>
    <t>Maroldsweisach</t>
  </si>
  <si>
    <t>Türkheim</t>
  </si>
  <si>
    <t>Schönbrunn i. Steigerwald</t>
  </si>
  <si>
    <t>Ustersbach</t>
  </si>
  <si>
    <t>Dahlenburg</t>
  </si>
  <si>
    <t>Osloß</t>
  </si>
  <si>
    <t>Schwabmünchen</t>
  </si>
  <si>
    <t>Polsingen</t>
  </si>
  <si>
    <t>Rodach b. Coburg</t>
  </si>
  <si>
    <t>Hagenbüchach</t>
  </si>
  <si>
    <t>Lauter</t>
  </si>
  <si>
    <t>Neusäß</t>
  </si>
  <si>
    <t>Westendorf, Kühlenthal</t>
  </si>
  <si>
    <t>Markt Berolzheim</t>
  </si>
  <si>
    <t>Brome</t>
  </si>
  <si>
    <t>Neu Darchau</t>
  </si>
  <si>
    <t>Süpplingenburg</t>
  </si>
  <si>
    <t>Affing</t>
  </si>
  <si>
    <t>Pettstadt</t>
  </si>
  <si>
    <t>Karwitz</t>
  </si>
  <si>
    <t>Bahrdorf</t>
  </si>
  <si>
    <t>Büchenbach</t>
  </si>
  <si>
    <t>Berglen</t>
  </si>
  <si>
    <t>Knüllwald</t>
  </si>
  <si>
    <t>Lohr a. Main</t>
  </si>
  <si>
    <t>Seestermühe</t>
  </si>
  <si>
    <t>Wolpertswende</t>
  </si>
  <si>
    <t>Kiebitzreihe</t>
  </si>
  <si>
    <t>Mittelsinn</t>
  </si>
  <si>
    <t>Ronnenberg</t>
  </si>
  <si>
    <t>Hessisch Lichtenau</t>
  </si>
  <si>
    <t>Klingenberg</t>
  </si>
  <si>
    <t>Berlin Schmöckwitz</t>
  </si>
  <si>
    <t>Schulzendorf b. Eichenwade</t>
  </si>
  <si>
    <t>Ducherow</t>
  </si>
  <si>
    <t>Fürstenwalde/ Spree</t>
  </si>
  <si>
    <t>Müncheberg</t>
  </si>
  <si>
    <t>Hoyerswerda</t>
  </si>
  <si>
    <t>Cunewalde</t>
  </si>
  <si>
    <t>Rietschen</t>
  </si>
  <si>
    <t>Oybin</t>
  </si>
  <si>
    <t>Neuerburg u.a.</t>
  </si>
  <si>
    <t>Bollendorf</t>
  </si>
  <si>
    <t>Freudenburg</t>
  </si>
  <si>
    <t>Zülpich</t>
  </si>
  <si>
    <t>Blankenheim</t>
  </si>
  <si>
    <t>Beckingen</t>
  </si>
  <si>
    <t>Itterbeck/Wielen</t>
  </si>
  <si>
    <t>Monheim am Rhein</t>
  </si>
  <si>
    <t>Oberthal</t>
  </si>
  <si>
    <t>Buggingen</t>
  </si>
  <si>
    <t>Rust</t>
  </si>
  <si>
    <t>Kappel-Grafenhausen</t>
  </si>
  <si>
    <t>Everswinkel</t>
  </si>
  <si>
    <t>Olpe</t>
  </si>
  <si>
    <t>Zell im Wiesental</t>
  </si>
  <si>
    <t>Freiamt</t>
  </si>
  <si>
    <t>Alfhausen</t>
  </si>
  <si>
    <t>Börrstadt</t>
  </si>
  <si>
    <t>Bad Zwischenahn</t>
  </si>
  <si>
    <t>Lippetal</t>
  </si>
  <si>
    <t>Netphen</t>
  </si>
  <si>
    <t>Rennerod, Zehnhausen, Nister-Möhrendorf, Waigandshain</t>
  </si>
  <si>
    <t>Papenburg</t>
  </si>
  <si>
    <t>Contwig</t>
  </si>
  <si>
    <t>Altenberge</t>
  </si>
  <si>
    <t>Kleinbundenbach</t>
  </si>
  <si>
    <t>Furtwangen im Schwarzwald</t>
  </si>
  <si>
    <t>Freinsheim</t>
  </si>
  <si>
    <t>Bietigheim</t>
  </si>
  <si>
    <t>Fußgönheim</t>
  </si>
  <si>
    <t>Bad Essen</t>
  </si>
  <si>
    <t>Rietberg</t>
  </si>
  <si>
    <t>Mommenheim</t>
  </si>
  <si>
    <t>Wutach</t>
  </si>
  <si>
    <t>Sankt Augustin</t>
  </si>
  <si>
    <t>Simmern/Hunsrück u.a.</t>
  </si>
  <si>
    <t>Rengsdorf</t>
  </si>
  <si>
    <t>Großefehn</t>
  </si>
  <si>
    <t>Grafing b. München</t>
  </si>
  <si>
    <t>Marktredwitz</t>
  </si>
  <si>
    <t>Pfaffing</t>
  </si>
  <si>
    <t>Edling</t>
  </si>
  <si>
    <t>Reuth b. Erbendorf</t>
  </si>
  <si>
    <t>Plau am See</t>
  </si>
  <si>
    <t>Wasserburg a. Inn</t>
  </si>
  <si>
    <t>Schonstett</t>
  </si>
  <si>
    <t>Altenthann</t>
  </si>
  <si>
    <t>Malchow u.a.</t>
  </si>
  <si>
    <t>Oberviechtach</t>
  </si>
  <si>
    <t>Waldkraiburg</t>
  </si>
  <si>
    <t>Dahmen, Groß Wokern, Teterow</t>
  </si>
  <si>
    <t>Borna</t>
  </si>
  <si>
    <t>Mülsen</t>
  </si>
  <si>
    <t>Friesack</t>
  </si>
  <si>
    <t>Reinsdorf</t>
  </si>
  <si>
    <t>Pösing</t>
  </si>
  <si>
    <t>Reisbach</t>
  </si>
  <si>
    <t>Unterneukirchen</t>
  </si>
  <si>
    <t>Stallwang</t>
  </si>
  <si>
    <t>Hunderdorf</t>
  </si>
  <si>
    <t>Glewitz</t>
  </si>
  <si>
    <t>Hebertsfelden</t>
  </si>
  <si>
    <t>Kollnburg</t>
  </si>
  <si>
    <t>Offenberg</t>
  </si>
  <si>
    <t>Ainring</t>
  </si>
  <si>
    <t>Grafling</t>
  </si>
  <si>
    <t>Loitz</t>
  </si>
  <si>
    <t>Bärenstein</t>
  </si>
  <si>
    <t>Fürstenberg</t>
  </si>
  <si>
    <t>Großolbersdorf</t>
  </si>
  <si>
    <t>Schöllnach</t>
  </si>
  <si>
    <t>Windorf</t>
  </si>
  <si>
    <t>Pocking</t>
  </si>
  <si>
    <t>Olbernhau, Pfaffroda, Heidersdorf</t>
  </si>
  <si>
    <t>Berlin Charlottenburg-Nord</t>
  </si>
  <si>
    <t>Neukirchen vorm Wald</t>
  </si>
  <si>
    <t>Vorra</t>
  </si>
  <si>
    <t>Gaißach</t>
  </si>
  <si>
    <t>Neukirchen b. Sulzbach-Rosen</t>
  </si>
  <si>
    <t>Saalburg-Ebersdorf</t>
  </si>
  <si>
    <t>Naila</t>
  </si>
  <si>
    <t>Ottobrunn/Riemerling</t>
  </si>
  <si>
    <t>Ismaning</t>
  </si>
  <si>
    <t>Putzbrunn</t>
  </si>
  <si>
    <t>Aying</t>
  </si>
  <si>
    <t>Rottach-Egern</t>
  </si>
  <si>
    <t>Egmating</t>
  </si>
  <si>
    <t>Eitting</t>
  </si>
  <si>
    <t>Gebenbach</t>
  </si>
  <si>
    <t>Auma-Weidatal</t>
  </si>
  <si>
    <t>Ebersdorf b. Coburg</t>
  </si>
  <si>
    <t>Michelau i. OFr.</t>
  </si>
  <si>
    <t>Wiesenthau</t>
  </si>
  <si>
    <t>Damnatz</t>
  </si>
  <si>
    <t>Kühbach</t>
  </si>
  <si>
    <t>Gusborn</t>
  </si>
  <si>
    <t>Wiesenttal</t>
  </si>
  <si>
    <t>Berg im Gau</t>
  </si>
  <si>
    <t>Leinburg</t>
  </si>
  <si>
    <t>Ludwigsstadt</t>
  </si>
  <si>
    <t>Hohenwart</t>
  </si>
  <si>
    <t>Unterwellenborn</t>
  </si>
  <si>
    <t>Nusse</t>
  </si>
  <si>
    <t>Arberg</t>
  </si>
  <si>
    <t>Sondershausen</t>
  </si>
  <si>
    <t>Mölln</t>
  </si>
  <si>
    <t>Kasseedorf</t>
  </si>
  <si>
    <t>Laugna</t>
  </si>
  <si>
    <t>Meitingen</t>
  </si>
  <si>
    <t>Lensahn</t>
  </si>
  <si>
    <t>Marxheim</t>
  </si>
  <si>
    <t>Ellingen</t>
  </si>
  <si>
    <t>Untersiemau</t>
  </si>
  <si>
    <t>Gadebusch</t>
  </si>
  <si>
    <t>Möhrendorf/Mark</t>
  </si>
  <si>
    <t>Neuhaus am Rennweg, Lauscha</t>
  </si>
  <si>
    <t>Großenhain</t>
  </si>
  <si>
    <t>Lubmin</t>
  </si>
  <si>
    <t>Berlin Neu-Schönhausen</t>
  </si>
  <si>
    <t>Hartmannsdorf-Reichenau</t>
  </si>
  <si>
    <t>Heidesee</t>
  </si>
  <si>
    <t>Peitz</t>
  </si>
  <si>
    <t>Doberschau-Gaußig, Großpostwitz, Obergurig</t>
  </si>
  <si>
    <t>Seifhennersdorf</t>
  </si>
  <si>
    <t>Kottmar</t>
  </si>
  <si>
    <t>Kelsterbach</t>
  </si>
  <si>
    <t>Neu-Anspach</t>
  </si>
  <si>
    <t>Pfinztal</t>
  </si>
  <si>
    <t>Mörfelden-Walldorf</t>
  </si>
  <si>
    <t>Neuenbürg</t>
  </si>
  <si>
    <t>Jestetten</t>
  </si>
  <si>
    <t>Höfen an der Enz</t>
  </si>
  <si>
    <t>Rodenäs</t>
  </si>
  <si>
    <t>Sandhausen</t>
  </si>
  <si>
    <t>Tengen</t>
  </si>
  <si>
    <t>Wünnenberg</t>
  </si>
  <si>
    <t>Empfingen</t>
  </si>
  <si>
    <t>Geislingen</t>
  </si>
  <si>
    <t>Angelbachtal</t>
  </si>
  <si>
    <t>Wurmlingen</t>
  </si>
  <si>
    <t>Heiligkreuzsteinach</t>
  </si>
  <si>
    <t>Wölfersheim</t>
  </si>
  <si>
    <t>Meckesheim</t>
  </si>
  <si>
    <t>Gäufelden</t>
  </si>
  <si>
    <t>Hungen</t>
  </si>
  <si>
    <t>Hausen am Tann</t>
  </si>
  <si>
    <t>Eppingen</t>
  </si>
  <si>
    <t>Spechbach</t>
  </si>
  <si>
    <t>Hirrlingen</t>
  </si>
  <si>
    <t>Weissach</t>
  </si>
  <si>
    <t>Siedenburg, Staffhorst</t>
  </si>
  <si>
    <t>Beuron</t>
  </si>
  <si>
    <t>Waldeck</t>
  </si>
  <si>
    <t>Heide u.a.</t>
  </si>
  <si>
    <t>Mössingen</t>
  </si>
  <si>
    <t>Hüffenhardt</t>
  </si>
  <si>
    <t>Winterlingen</t>
  </si>
  <si>
    <t>Inzigkofen</t>
  </si>
  <si>
    <t>Klingenberg a. Main</t>
  </si>
  <si>
    <t>Löwenstedt</t>
  </si>
  <si>
    <t>Elztal</t>
  </si>
  <si>
    <t>Steinheim, Murr</t>
  </si>
  <si>
    <t>Schefflenz</t>
  </si>
  <si>
    <t>Neustadt am Rübenberge</t>
  </si>
  <si>
    <t>Frielendorf</t>
  </si>
  <si>
    <t>Wohlde</t>
  </si>
  <si>
    <t>Tarp</t>
  </si>
  <si>
    <t>Frammersbach</t>
  </si>
  <si>
    <t>Wendlingen am Neckar</t>
  </si>
  <si>
    <t>Ellingstedt</t>
  </si>
  <si>
    <t>Ertingen</t>
  </si>
  <si>
    <t>Sieverstedt</t>
  </si>
  <si>
    <t>Büdesheim</t>
  </si>
  <si>
    <t>Saarwellingen</t>
  </si>
  <si>
    <t>Barweiler, Bauler, Hoffeld, Pomster, Wiesemscheid, Wirft</t>
  </si>
  <si>
    <t>Bodenbach, Kelberg, Kirsbach u.a.</t>
  </si>
  <si>
    <t>Esche, Georgsdorf, Lage, Neuenhaus, Osterwald</t>
  </si>
  <si>
    <t>Wedel</t>
  </si>
  <si>
    <t>Urspringen</t>
  </si>
  <si>
    <t>Hollenstedt, Drestedt u.a.</t>
  </si>
  <si>
    <t>Zellingen</t>
  </si>
  <si>
    <t>Bargstedt, Brammer, Oldenbüttel</t>
  </si>
  <si>
    <t>Gronau (Leine)</t>
  </si>
  <si>
    <t>Michelbach an der Bilz</t>
  </si>
  <si>
    <t>Kirchheim</t>
  </si>
  <si>
    <t>Göggingen</t>
  </si>
  <si>
    <t>Großenaspe</t>
  </si>
  <si>
    <t>Leutkirch im Allgäu</t>
  </si>
  <si>
    <t>Wasserlosen</t>
  </si>
  <si>
    <t>Neuler</t>
  </si>
  <si>
    <t>Wasungen</t>
  </si>
  <si>
    <t>Gieboldehausen, Rhumequelle</t>
  </si>
  <si>
    <t>Dermbach, Wiesenthal</t>
  </si>
  <si>
    <t>Wanfried</t>
  </si>
  <si>
    <t>Ilsede</t>
  </si>
  <si>
    <t>Kötz</t>
  </si>
  <si>
    <t>Aumühle</t>
  </si>
  <si>
    <t>Wildemann</t>
  </si>
  <si>
    <t>Tremsbüttel</t>
  </si>
  <si>
    <t>Suderburg</t>
  </si>
  <si>
    <t>Mindelheim</t>
  </si>
  <si>
    <t>Burghaslach</t>
  </si>
  <si>
    <t>Maihingen</t>
  </si>
  <si>
    <t>Winnweiler</t>
  </si>
  <si>
    <t>Au (Breisgau)</t>
  </si>
  <si>
    <t>Wickede (Ruhr)</t>
  </si>
  <si>
    <t>Schutterwald</t>
  </si>
  <si>
    <t>Welver</t>
  </si>
  <si>
    <t>Gengenbach</t>
  </si>
  <si>
    <t>Varel</t>
  </si>
  <si>
    <t>Elbtal</t>
  </si>
  <si>
    <t>Emstek</t>
  </si>
  <si>
    <t>Schönwald im Schwarzwald</t>
  </si>
  <si>
    <t>Au am Rhein</t>
  </si>
  <si>
    <t>Zeiskam</t>
  </si>
  <si>
    <t>Bischweier</t>
  </si>
  <si>
    <t>Leun</t>
  </si>
  <si>
    <t>Böhl-Iggelheim</t>
  </si>
  <si>
    <t>Eppstein</t>
  </si>
  <si>
    <t>Weisenbach</t>
  </si>
  <si>
    <t>Ettlingen</t>
  </si>
  <si>
    <t>List</t>
  </si>
  <si>
    <t>Kelkheim</t>
  </si>
  <si>
    <t>Berne</t>
  </si>
  <si>
    <t>Hasloch</t>
  </si>
  <si>
    <t>Ahorn</t>
  </si>
  <si>
    <t>Tettnang</t>
  </si>
  <si>
    <t>Kressbronn am Bodensee</t>
  </si>
  <si>
    <t>Welzheim</t>
  </si>
  <si>
    <t>Regesbostel</t>
  </si>
  <si>
    <t>Elze</t>
  </si>
  <si>
    <t>Hohenstadt/Drackenstein</t>
  </si>
  <si>
    <t>Mayen</t>
  </si>
  <si>
    <t>Niederzissen</t>
  </si>
  <si>
    <t>Rösrath</t>
  </si>
  <si>
    <t>Gersheim</t>
  </si>
  <si>
    <t>Idar-Oberstein</t>
  </si>
  <si>
    <t>Hennef (Sieg)</t>
  </si>
  <si>
    <t>Fischingen</t>
  </si>
  <si>
    <t>Odernheim am Glan</t>
  </si>
  <si>
    <t>Menslage</t>
  </si>
  <si>
    <t>Dernbach (Westerwald)</t>
  </si>
  <si>
    <t>Ihlow</t>
  </si>
  <si>
    <t>Müden</t>
  </si>
  <si>
    <t>Brücken (Pfalz)</t>
  </si>
  <si>
    <t>Langweiler</t>
  </si>
  <si>
    <t>Blomberg, Neuschoo</t>
  </si>
  <si>
    <t>Offenbach-Hundheim</t>
  </si>
  <si>
    <t>Forstinning</t>
  </si>
  <si>
    <t>Neusorg</t>
  </si>
  <si>
    <t>Weiherhammer</t>
  </si>
  <si>
    <t>Bad Abbach</t>
  </si>
  <si>
    <t>Oelsnitz</t>
  </si>
  <si>
    <t>Landsberg</t>
  </si>
  <si>
    <t>Zörbig</t>
  </si>
  <si>
    <t>Elsterberg</t>
  </si>
  <si>
    <t>Plößberg</t>
  </si>
  <si>
    <t>Roitzsch, Petersroda</t>
  </si>
  <si>
    <t>Halfing</t>
  </si>
  <si>
    <t>Frasdorf</t>
  </si>
  <si>
    <t>Wiesenburg</t>
  </si>
  <si>
    <t>Vilsbiburg</t>
  </si>
  <si>
    <t>Prien a. Chiemsee, Herrenchiemssee</t>
  </si>
  <si>
    <t>Georgenberg</t>
  </si>
  <si>
    <t>Mähring</t>
  </si>
  <si>
    <t>Mühldorf a. Inn</t>
  </si>
  <si>
    <t>Stein a.d. Traun</t>
  </si>
  <si>
    <t>Unterdietfurt</t>
  </si>
  <si>
    <t>Lunzenau</t>
  </si>
  <si>
    <t>Schneizlreuth</t>
  </si>
  <si>
    <t>Inzell</t>
  </si>
  <si>
    <t>Emmerting</t>
  </si>
  <si>
    <t>Anger</t>
  </si>
  <si>
    <t>Arnschwang</t>
  </si>
  <si>
    <t>Petting</t>
  </si>
  <si>
    <t>Jüterbog</t>
  </si>
  <si>
    <t>Ramsau b. Berchtesgaden</t>
  </si>
  <si>
    <t>Achslach</t>
  </si>
  <si>
    <t>Möllenhagen</t>
  </si>
  <si>
    <t>Demmin u.a.</t>
  </si>
  <si>
    <t>Freilassing</t>
  </si>
  <si>
    <t>Cölpin</t>
  </si>
  <si>
    <t>Zehdenick</t>
  </si>
  <si>
    <t>Zeithain</t>
  </si>
  <si>
    <t>Berlin Heinelsdorf</t>
  </si>
  <si>
    <t>Eichenbarleben, Irxleben, Niederndodeleben u.a.</t>
  </si>
  <si>
    <t>Unterschleißheim</t>
  </si>
  <si>
    <t>Kreuth</t>
  </si>
  <si>
    <t>Lichtenberg</t>
  </si>
  <si>
    <t>Bürgel u.a.</t>
  </si>
  <si>
    <t>Speichersdorf</t>
  </si>
  <si>
    <t>Eschenbach i.d. OPf.</t>
  </si>
  <si>
    <t>Elsendorf</t>
  </si>
  <si>
    <t>Oberpframmern</t>
  </si>
  <si>
    <t>Hirschau</t>
  </si>
  <si>
    <t>Adelzhausen</t>
  </si>
  <si>
    <t>Fürstenfeldbruck</t>
  </si>
  <si>
    <t>Röthenbach an der Pegnitz</t>
  </si>
  <si>
    <t>Markt Indersdorf</t>
  </si>
  <si>
    <t>Karlskron</t>
  </si>
  <si>
    <t>Berlin Rummelsburg</t>
  </si>
  <si>
    <t>Klein Bünzow</t>
  </si>
  <si>
    <t>Schöneiche bei Berlin</t>
  </si>
  <si>
    <t>Wegscheid</t>
  </si>
  <si>
    <t>Storkow</t>
  </si>
  <si>
    <t>Oderberg u.a.</t>
  </si>
  <si>
    <t>Schipkau</t>
  </si>
  <si>
    <t>Zinnowitz</t>
  </si>
  <si>
    <t>Emmerich am Rhein</t>
  </si>
  <si>
    <t>Trierweiler</t>
  </si>
  <si>
    <t>Rhede</t>
  </si>
  <si>
    <t>Weiskirchen</t>
  </si>
  <si>
    <t>Heusweiler</t>
  </si>
  <si>
    <t>Gronau</t>
  </si>
  <si>
    <t>Weißenthurm</t>
  </si>
  <si>
    <t>Emsdetten</t>
  </si>
  <si>
    <t>Börger</t>
  </si>
  <si>
    <t>Boppard</t>
  </si>
  <si>
    <t>Kierspe</t>
  </si>
  <si>
    <t>Mandelbachtal</t>
  </si>
  <si>
    <t>Lindlar</t>
  </si>
  <si>
    <t>Schwelm</t>
  </si>
  <si>
    <t>Olsberg</t>
  </si>
  <si>
    <t>Otterstadt</t>
  </si>
  <si>
    <t>Bad Endbach</t>
  </si>
  <si>
    <t>Verl</t>
  </si>
  <si>
    <t>Simmersfeld</t>
  </si>
  <si>
    <t>Dobel</t>
  </si>
  <si>
    <t>Brilon</t>
  </si>
  <si>
    <t>Langeneß</t>
  </si>
  <si>
    <t>Schwetzingen</t>
  </si>
  <si>
    <t>Geisingen</t>
  </si>
  <si>
    <t>Rosbach v.d. Höhe</t>
  </si>
  <si>
    <t>Rauenberg</t>
  </si>
  <si>
    <t>Seitingen-Oberflacht</t>
  </si>
  <si>
    <t>Groß-Zimmern</t>
  </si>
  <si>
    <t>Sinsheim</t>
  </si>
  <si>
    <t>Wimsheim</t>
  </si>
  <si>
    <t>Lilienthal</t>
  </si>
  <si>
    <t>Maasen, Mellinghausen</t>
  </si>
  <si>
    <t>Twistetal</t>
  </si>
  <si>
    <t>Riede</t>
  </si>
  <si>
    <t>Hainburg</t>
  </si>
  <si>
    <t>Seligenstadt</t>
  </si>
  <si>
    <t>Bad Arolsen</t>
  </si>
  <si>
    <t>Pfaffenhofen</t>
  </si>
  <si>
    <t>Mittelstenahe</t>
  </si>
  <si>
    <t>Alzenau</t>
  </si>
  <si>
    <t>Schönaich</t>
  </si>
  <si>
    <t>Schweringen, Warpe, Bücken</t>
  </si>
  <si>
    <t>Obernkirchen</t>
  </si>
  <si>
    <t>Rehburg-Loccum</t>
  </si>
  <si>
    <t>Krummendeich</t>
  </si>
  <si>
    <t>Apelern, Rodenberg</t>
  </si>
  <si>
    <t>Linsburg</t>
  </si>
  <si>
    <t>Bad Urach</t>
  </si>
  <si>
    <t>Langenbrettach</t>
  </si>
  <si>
    <t>Walsrode, Ostenholz</t>
  </si>
  <si>
    <t>Baltmannsweiler</t>
  </si>
  <si>
    <t>Holzminden</t>
  </si>
  <si>
    <t>Biberach an der Riß</t>
  </si>
  <si>
    <t>Pinneberg</t>
  </si>
  <si>
    <t>Öpfingen</t>
  </si>
  <si>
    <t>Bad Wurzach</t>
  </si>
  <si>
    <t>Eschach, Obergröningen</t>
  </si>
  <si>
    <t>Maselheim</t>
  </si>
  <si>
    <t>Wasbek</t>
  </si>
  <si>
    <t>Niederstetten</t>
  </si>
  <si>
    <t>Timmaspe</t>
  </si>
  <si>
    <t>Wiemersdorf</t>
  </si>
  <si>
    <t>Riedenheim</t>
  </si>
  <si>
    <t>Wehretal</t>
  </si>
  <si>
    <t>Gutenzell-Hürbel</t>
  </si>
  <si>
    <t>Heuchlingen</t>
  </si>
  <si>
    <t>Mögglingen</t>
  </si>
  <si>
    <t>Beimerstetten</t>
  </si>
  <si>
    <t>Winterhausen</t>
  </si>
  <si>
    <t>Marxen</t>
  </si>
  <si>
    <t>Hartenholm</t>
  </si>
  <si>
    <t>Tannheim</t>
  </si>
  <si>
    <t>Wriedel</t>
  </si>
  <si>
    <t>Asselfingen</t>
  </si>
  <si>
    <t>Kreisfreie Stadt Eisenach</t>
  </si>
  <si>
    <t>Schwallungen</t>
  </si>
  <si>
    <t>Memmingerberg</t>
  </si>
  <si>
    <t>Burgberg im Allgäu</t>
  </si>
  <si>
    <t>Gundelfingen a.d. Donau</t>
  </si>
  <si>
    <t>Vogtei, Kammerforst u.a.</t>
  </si>
  <si>
    <t>Leutershausen</t>
  </si>
  <si>
    <t>Steinburg</t>
  </si>
  <si>
    <t>Eimeldingen</t>
  </si>
  <si>
    <t>Osterspai</t>
  </si>
  <si>
    <t>Pracht</t>
  </si>
  <si>
    <t>Weitersburg</t>
  </si>
  <si>
    <t>Nauort</t>
  </si>
  <si>
    <t>Oberwesel</t>
  </si>
  <si>
    <t>Wissen, Hövels u.a.</t>
  </si>
  <si>
    <t>Kenzingen</t>
  </si>
  <si>
    <t>Neuenrade</t>
  </si>
  <si>
    <t>Umkirch</t>
  </si>
  <si>
    <t>Meißenheim</t>
  </si>
  <si>
    <t>Hallgarten</t>
  </si>
  <si>
    <t>Ehingen a. Ries</t>
  </si>
  <si>
    <t>Höchstädt a.d. Donau</t>
  </si>
  <si>
    <t>Emmendorf</t>
  </si>
  <si>
    <t>Markt Wald</t>
  </si>
  <si>
    <t>Neetze</t>
  </si>
  <si>
    <t>Horgau</t>
  </si>
  <si>
    <t>Bokensdorf</t>
  </si>
  <si>
    <t>Ratzeburg</t>
  </si>
  <si>
    <t>Lübeck Schlutup/St. Gertrud</t>
  </si>
  <si>
    <t>Fünfstetten</t>
  </si>
  <si>
    <t>Nahrendorf</t>
  </si>
  <si>
    <t>Tiddische</t>
  </si>
  <si>
    <t>Schwabbruck</t>
  </si>
  <si>
    <t>Puschendorf</t>
  </si>
  <si>
    <t>Kaufering</t>
  </si>
  <si>
    <t>Danndorf</t>
  </si>
  <si>
    <t>Coburg</t>
  </si>
  <si>
    <t>Kreisfreie Stadt Coburg</t>
  </si>
  <si>
    <t>Grömitz</t>
  </si>
  <si>
    <t>Rögling</t>
  </si>
  <si>
    <t>Mering</t>
  </si>
  <si>
    <t>Niederfüllbach</t>
  </si>
  <si>
    <t>Hauenstein</t>
  </si>
  <si>
    <t>Wittnau</t>
  </si>
  <si>
    <t>Horben</t>
  </si>
  <si>
    <t>Bellingen, Kölbingen, Gemünden u.a.</t>
  </si>
  <si>
    <t>Bösel</t>
  </si>
  <si>
    <t>Hagen am Teutoburger Wald</t>
  </si>
  <si>
    <t>Hasbergen</t>
  </si>
  <si>
    <t>Oberharmersbach</t>
  </si>
  <si>
    <t>Forst an der Weinstraße</t>
  </si>
  <si>
    <t>Bohmte</t>
  </si>
  <si>
    <t>Borgholzhausen</t>
  </si>
  <si>
    <t>Birkenheide</t>
  </si>
  <si>
    <t>Beindersheim</t>
  </si>
  <si>
    <t>Diepholz</t>
  </si>
  <si>
    <t>Braunfels</t>
  </si>
  <si>
    <t>Guntersblum</t>
  </si>
  <si>
    <t>Bischofsheim</t>
  </si>
  <si>
    <t>Notzingen</t>
  </si>
  <si>
    <t>Immenhausen</t>
  </si>
  <si>
    <t>Flieden</t>
  </si>
  <si>
    <t>Mehrstetten</t>
  </si>
  <si>
    <t>Morschen</t>
  </si>
  <si>
    <t>Triefenstein</t>
  </si>
  <si>
    <t>Holzen, Eschershausen, Eimen</t>
  </si>
  <si>
    <t>Hamweddel</t>
  </si>
  <si>
    <t>Oberstadion</t>
  </si>
  <si>
    <t>Fischbachau</t>
  </si>
  <si>
    <t>Frauenneuharting</t>
  </si>
  <si>
    <t>Schmidgaden</t>
  </si>
  <si>
    <t>Jößnitz</t>
  </si>
  <si>
    <t>Delitzsch, Krostitz u.a.</t>
  </si>
  <si>
    <t>Schwarzhofen</t>
  </si>
  <si>
    <t>Heldenstein</t>
  </si>
  <si>
    <t>Aschau a. Inn</t>
  </si>
  <si>
    <t>Klingenthal</t>
  </si>
  <si>
    <t>Brandenburg/Havel</t>
  </si>
  <si>
    <t>Wilkau-Haßlau</t>
  </si>
  <si>
    <t>Gnoien u.a.</t>
  </si>
  <si>
    <t>Grimma</t>
  </si>
  <si>
    <t>Hartenstein</t>
  </si>
  <si>
    <t>Dargun</t>
  </si>
  <si>
    <t>Scheibenberg</t>
  </si>
  <si>
    <t>Schwielowswee</t>
  </si>
  <si>
    <t>Wittenhagen</t>
  </si>
  <si>
    <t>Hainichen, Rossau, Striegistal</t>
  </si>
  <si>
    <t>Wolkenstein</t>
  </si>
  <si>
    <t>Vilshofen an der Donau</t>
  </si>
  <si>
    <t>Rangsdorf</t>
  </si>
  <si>
    <t>Woldegk</t>
  </si>
  <si>
    <t>Süderbrarup</t>
  </si>
  <si>
    <t>Bad Überkingen</t>
  </si>
  <si>
    <t>Wolfegg</t>
  </si>
  <si>
    <t>Ellerhoop</t>
  </si>
  <si>
    <t>Einbeck, Kreiensen</t>
  </si>
  <si>
    <t>Padenstedt</t>
  </si>
  <si>
    <t>Bad Sooden-Allendorf</t>
  </si>
  <si>
    <t>Ellerau</t>
  </si>
  <si>
    <t>Dörphof</t>
  </si>
  <si>
    <t>Bischofsheim a.d. Rhön</t>
  </si>
  <si>
    <t>Ringgau</t>
  </si>
  <si>
    <t>Erolzheim</t>
  </si>
  <si>
    <t>Meinhard</t>
  </si>
  <si>
    <t>Oberkochen</t>
  </si>
  <si>
    <t>Ostheim v.d. Rhön</t>
  </si>
  <si>
    <t>Prosselsheim</t>
  </si>
  <si>
    <t>Nettelsee</t>
  </si>
  <si>
    <t>Osterberg</t>
  </si>
  <si>
    <t>Schillingsfürst</t>
  </si>
  <si>
    <t>Unterlüß</t>
  </si>
  <si>
    <t>Mönkeberg</t>
  </si>
  <si>
    <t>Mainbernheim</t>
  </si>
  <si>
    <t>Roggenburg</t>
  </si>
  <si>
    <t>Aletshausen</t>
  </si>
  <si>
    <t>Durach</t>
  </si>
  <si>
    <t>Am Ohmberg, Sonnenstein</t>
  </si>
  <si>
    <t>Riedbach</t>
  </si>
  <si>
    <t>Jettingen-Scheppach</t>
  </si>
  <si>
    <t>Wittelshofen</t>
  </si>
  <si>
    <t>Adenbüttel</t>
  </si>
  <si>
    <t>Ipsheim</t>
  </si>
  <si>
    <t>Schladen-Werla</t>
  </si>
  <si>
    <t>Hohenaltheim</t>
  </si>
  <si>
    <t>Bad Harzburg, Torfhaus</t>
  </si>
  <si>
    <t>Stammham</t>
  </si>
  <si>
    <t>Pegnitz</t>
  </si>
  <si>
    <t>Heinersreuth</t>
  </si>
  <si>
    <t>Fahrenzhausen</t>
  </si>
  <si>
    <t>Geroldsgrün</t>
  </si>
  <si>
    <t>Neubukow, Ravensberg u.a.</t>
  </si>
  <si>
    <t>Pförring</t>
  </si>
  <si>
    <t>Gommern, Dannigkow</t>
  </si>
  <si>
    <t>Osternienburger Land</t>
  </si>
  <si>
    <t>Rückholz</t>
  </si>
  <si>
    <t>Ruderatshofen</t>
  </si>
  <si>
    <t>Georgenthal/ Thür. Wald</t>
  </si>
  <si>
    <t>Denkte</t>
  </si>
  <si>
    <t>Munningen</t>
  </si>
  <si>
    <t>Dietenhofen</t>
  </si>
  <si>
    <t>Petersaurach</t>
  </si>
  <si>
    <t>Donauwörth</t>
  </si>
  <si>
    <t>Suhlendorf</t>
  </si>
  <si>
    <t>Wilhermsdorf</t>
  </si>
  <si>
    <t>Adelsried</t>
  </si>
  <si>
    <t>Ehra-Lessien</t>
  </si>
  <si>
    <t>Barwedel</t>
  </si>
  <si>
    <t>Theilenhofen</t>
  </si>
  <si>
    <t>Absberg</t>
  </si>
  <si>
    <t>Weitramsdorf</t>
  </si>
  <si>
    <t>Langenaltheim</t>
  </si>
  <si>
    <t>Breitengüßbach</t>
  </si>
  <si>
    <t>Großheirath</t>
  </si>
  <si>
    <t>Halberstadt, Groß Quenstedt</t>
  </si>
  <si>
    <t>Apfeldorf</t>
  </si>
  <si>
    <t>Strullendorf</t>
  </si>
  <si>
    <t>Bubenreuth</t>
  </si>
  <si>
    <t>Hilpoltstein</t>
  </si>
  <si>
    <t>Eichstätt</t>
  </si>
  <si>
    <t>Hochstadt a. Main</t>
  </si>
  <si>
    <t>Heldrungen</t>
  </si>
  <si>
    <t>Schneckenlohe</t>
  </si>
  <si>
    <t>Weißenohe</t>
  </si>
  <si>
    <t>Habach</t>
  </si>
  <si>
    <t>Wallhalben u.a.</t>
  </si>
  <si>
    <t>Maßweiler</t>
  </si>
  <si>
    <t>Schwerte</t>
  </si>
  <si>
    <t>Rhens</t>
  </si>
  <si>
    <t>Hohenleipisch</t>
  </si>
  <si>
    <t>Neuenhagen, Hoppegarten</t>
  </si>
  <si>
    <t>Lieberose</t>
  </si>
  <si>
    <t>Spremberg, Tschernitz u.a.</t>
  </si>
  <si>
    <t>Enzklösterle</t>
  </si>
  <si>
    <t>Raunheim</t>
  </si>
  <si>
    <t>Hüfingen</t>
  </si>
  <si>
    <t>Hockenheim</t>
  </si>
  <si>
    <t>Viernheim</t>
  </si>
  <si>
    <t>Hirschberg an der Bergstraße</t>
  </si>
  <si>
    <t>Ehrenburg</t>
  </si>
  <si>
    <t>Dreieich</t>
  </si>
  <si>
    <t>Frankfurt am Main (Taunusturm)</t>
  </si>
  <si>
    <t>Marsberg</t>
  </si>
  <si>
    <t>Messel</t>
  </si>
  <si>
    <t>Dietzenbach</t>
  </si>
  <si>
    <t>Gechingen</t>
  </si>
  <si>
    <t>Epfenbach</t>
  </si>
  <si>
    <t>Laubach</t>
  </si>
  <si>
    <t>Bad König</t>
  </si>
  <si>
    <t>Thedinghausen, Emtinghausen</t>
  </si>
  <si>
    <t>Bülkau</t>
  </si>
  <si>
    <t>Martfeld, Schwarme</t>
  </si>
  <si>
    <t>Jungingen</t>
  </si>
  <si>
    <t>Friedrichstadt, Koldenbüttel u.a.</t>
  </si>
  <si>
    <t>Gomaringen</t>
  </si>
  <si>
    <t>Bad Zwesten</t>
  </si>
  <si>
    <t>Möglingen</t>
  </si>
  <si>
    <t>Alsfeld</t>
  </si>
  <si>
    <t>Erlenbach</t>
  </si>
  <si>
    <t>Beverungen</t>
  </si>
  <si>
    <t>Engstingen</t>
  </si>
  <si>
    <t>Kleinkahl</t>
  </si>
  <si>
    <t>Bergenhusen</t>
  </si>
  <si>
    <t>Eichenbühl</t>
  </si>
  <si>
    <t>Hollingstedt</t>
  </si>
  <si>
    <t>Osterburken</t>
  </si>
  <si>
    <t>Altenbuch</t>
  </si>
  <si>
    <t>Kropp u.a.</t>
  </si>
  <si>
    <t>Remshalden</t>
  </si>
  <si>
    <t>Erkelenz</t>
  </si>
  <si>
    <t>Merzig</t>
  </si>
  <si>
    <t>Gerolstein</t>
  </si>
  <si>
    <t>Speicher</t>
  </si>
  <si>
    <t>Manderscheid</t>
  </si>
  <si>
    <t>Mettmann</t>
  </si>
  <si>
    <t>Retterath</t>
  </si>
  <si>
    <t>Haan</t>
  </si>
  <si>
    <t>Sasbachwalden</t>
  </si>
  <si>
    <t>Stadecken-Elsheim</t>
  </si>
  <si>
    <t>Großenkneten</t>
  </si>
  <si>
    <t>Brechen</t>
  </si>
  <si>
    <t>Waldshut-Tiengen</t>
  </si>
  <si>
    <t>Merenberg</t>
  </si>
  <si>
    <t>Ötigheim</t>
  </si>
  <si>
    <t>Jockgrim</t>
  </si>
  <si>
    <t>Schiltach</t>
  </si>
  <si>
    <t>Wutöschingen</t>
  </si>
  <si>
    <t>Klettgau</t>
  </si>
  <si>
    <t>Loßburg</t>
  </si>
  <si>
    <t>Siegbach</t>
  </si>
  <si>
    <t>Grävenwiesbach</t>
  </si>
  <si>
    <t>Elsdorf-Westermühlen</t>
  </si>
  <si>
    <t>Springe</t>
  </si>
  <si>
    <t>Auenwald</t>
  </si>
  <si>
    <t>Kreuzwertheim</t>
  </si>
  <si>
    <t>Owschlag u.a.</t>
  </si>
  <si>
    <t>Langballig</t>
  </si>
  <si>
    <t>Uetersen</t>
  </si>
  <si>
    <t>Westermoor</t>
  </si>
  <si>
    <t>Schülp bei Rendsburg</t>
  </si>
  <si>
    <t>Kaisersbach</t>
  </si>
  <si>
    <t>Burghaun</t>
  </si>
  <si>
    <t>Westerrönfeld</t>
  </si>
  <si>
    <t>Rodalben</t>
  </si>
  <si>
    <t>Berge, Bippen</t>
  </si>
  <si>
    <t>Callbach</t>
  </si>
  <si>
    <t>Bötzingen</t>
  </si>
  <si>
    <t>Gottenheim</t>
  </si>
  <si>
    <t>Friesenhagen</t>
  </si>
  <si>
    <t>Sölden</t>
  </si>
  <si>
    <t>Molbergen</t>
  </si>
  <si>
    <t>Lastrup</t>
  </si>
  <si>
    <t>Emmendingen</t>
  </si>
  <si>
    <t>Nister</t>
  </si>
  <si>
    <t>Scheuerfeld</t>
  </si>
  <si>
    <t>Bramsche</t>
  </si>
  <si>
    <t>Badbergen</t>
  </si>
  <si>
    <t>Heidenrod</t>
  </si>
  <si>
    <t>Utzenfeld</t>
  </si>
  <si>
    <t>Todtmoos</t>
  </si>
  <si>
    <t>Dornburg</t>
  </si>
  <si>
    <t>Nottuln</t>
  </si>
  <si>
    <t>Brohl-Lützing</t>
  </si>
  <si>
    <t>Baumholder</t>
  </si>
  <si>
    <t>Stavern</t>
  </si>
  <si>
    <t>Bundenbach</t>
  </si>
  <si>
    <t>Geeste</t>
  </si>
  <si>
    <t>Sustrum, Lathen u.a.</t>
  </si>
  <si>
    <t>Overath</t>
  </si>
  <si>
    <t>Hohenlinden</t>
  </si>
  <si>
    <t>Schwarzenbach</t>
  </si>
  <si>
    <t>Reimershagen, Lohmen, Zehna, Hägerfelde u.a.</t>
  </si>
  <si>
    <t>Pentling</t>
  </si>
  <si>
    <t>Regenstauf</t>
  </si>
  <si>
    <t>Teublitz</t>
  </si>
  <si>
    <t>Taufkirchen (Vils)</t>
  </si>
  <si>
    <t>Schönwald</t>
  </si>
  <si>
    <t>Steinkirchen</t>
  </si>
  <si>
    <t>Essenbach</t>
  </si>
  <si>
    <t>Lucka</t>
  </si>
  <si>
    <t>Höslwang</t>
  </si>
  <si>
    <t>Fraureuth</t>
  </si>
  <si>
    <t>Mötzing</t>
  </si>
  <si>
    <t>Neumarkt-Sankt Veit</t>
  </si>
  <si>
    <t>Treffelstein</t>
  </si>
  <si>
    <t>Loitzendorf</t>
  </si>
  <si>
    <t>Gersdorf</t>
  </si>
  <si>
    <t>Eggenfelden</t>
  </si>
  <si>
    <t>Miltach</t>
  </si>
  <si>
    <t>Jessen (Elster)</t>
  </si>
  <si>
    <t>Beelitz</t>
  </si>
  <si>
    <t>Raschau</t>
  </si>
  <si>
    <t>Thalheim/Erzgebirge</t>
  </si>
  <si>
    <t>Gornsdorf</t>
  </si>
  <si>
    <t>Berlin Wlhelmstadt</t>
  </si>
  <si>
    <t>Riesa, Stauchitz, Hirschstein</t>
  </si>
  <si>
    <t>Uebigau-Wahrenbrück</t>
  </si>
  <si>
    <t>Saldenburg</t>
  </si>
  <si>
    <t>Seiffen/Erzgeb.</t>
  </si>
  <si>
    <t>Pörnbach</t>
  </si>
  <si>
    <t>Lenting</t>
  </si>
  <si>
    <t>Trebgast</t>
  </si>
  <si>
    <t>Dietfurt a.d. Altmühl</t>
  </si>
  <si>
    <t>Oberhaching</t>
  </si>
  <si>
    <t>Kirchenthumbach</t>
  </si>
  <si>
    <t>Valley</t>
  </si>
  <si>
    <t>Schkölen</t>
  </si>
  <si>
    <t>Sternberg</t>
  </si>
  <si>
    <t>Langenbach</t>
  </si>
  <si>
    <t>Haag a.d. Amper</t>
  </si>
  <si>
    <t>Retschow, Admannshagen-Bargeshagen u.a.</t>
  </si>
  <si>
    <t>Pritzwalk, Groß Pankow</t>
  </si>
  <si>
    <t>Meineweh, Osterfeld</t>
  </si>
  <si>
    <t>Berlin Blankenburg</t>
  </si>
  <si>
    <t>Berlin Kaulsdorf</t>
  </si>
  <si>
    <t>Pulsnitz</t>
  </si>
  <si>
    <t>Vetschau</t>
  </si>
  <si>
    <t>Penkun u.a.</t>
  </si>
  <si>
    <t>Großdubrau, Malschwitz</t>
  </si>
  <si>
    <t>Bad Muskau, Groß Düben, Gablenz</t>
  </si>
  <si>
    <t>Niesky, Hohendubrau u.a.</t>
  </si>
  <si>
    <t>Häg-Ehrsberg</t>
  </si>
  <si>
    <t>Lennestadt</t>
  </si>
  <si>
    <t>Aspisheim, Grolsheim</t>
  </si>
  <si>
    <t>Brande-Hörnerkirchen</t>
  </si>
  <si>
    <t>Rotenburg an der Fulda</t>
  </si>
  <si>
    <t>Gaildorf</t>
  </si>
  <si>
    <t>Wietze</t>
  </si>
  <si>
    <t>Gersfeld</t>
  </si>
  <si>
    <t>Sontra</t>
  </si>
  <si>
    <t>Westensee</t>
  </si>
  <si>
    <t>Sehnde</t>
  </si>
  <si>
    <t>Arenshausen, Uder u.a.</t>
  </si>
  <si>
    <t>Gleichen</t>
  </si>
  <si>
    <t>Achterwehr</t>
  </si>
  <si>
    <t>Boostedt</t>
  </si>
  <si>
    <t>Kalefeld</t>
  </si>
  <si>
    <t>Felm</t>
  </si>
  <si>
    <t>Fischen im Allgäu</t>
  </si>
  <si>
    <t>Weißenhorn</t>
  </si>
  <si>
    <t>Niederwerrn</t>
  </si>
  <si>
    <t>Söhlde</t>
  </si>
  <si>
    <t>Preetz</t>
  </si>
  <si>
    <t>Ergersheim</t>
  </si>
  <si>
    <t>Unterschneidheim</t>
  </si>
  <si>
    <t>Dischingen</t>
  </si>
  <si>
    <t>Haunsheim</t>
  </si>
  <si>
    <t>Krumbach (Schwaben)</t>
  </si>
  <si>
    <t>Neuengörs</t>
  </si>
  <si>
    <t>Niederorschel u.a.</t>
  </si>
  <si>
    <t>Tespe</t>
  </si>
  <si>
    <t>Brietlingen</t>
  </si>
  <si>
    <t>Natendorf</t>
  </si>
  <si>
    <t>Bad Königshofen i. Grabfeld</t>
  </si>
  <si>
    <t>Nesselwang</t>
  </si>
  <si>
    <t>Bissingen</t>
  </si>
  <si>
    <t>Lüchow</t>
  </si>
  <si>
    <t>Schondorf a. Ammersee</t>
  </si>
  <si>
    <t>Oberau</t>
  </si>
  <si>
    <t>Schwanstetten</t>
  </si>
  <si>
    <t>Königsmoos</t>
  </si>
  <si>
    <t>Kunreuth</t>
  </si>
  <si>
    <t>Lübbow</t>
  </si>
  <si>
    <t>Lauf an der Pegnitz</t>
  </si>
  <si>
    <t>Berlstedt</t>
  </si>
  <si>
    <t>Langendorf</t>
  </si>
  <si>
    <t>Sindelsdorf</t>
  </si>
  <si>
    <t>Steffenberg</t>
  </si>
  <si>
    <t>Dornstetten</t>
  </si>
  <si>
    <t>Dautphetal</t>
  </si>
  <si>
    <t>Waldachtal</t>
  </si>
  <si>
    <t>Sankt Peter-Ording</t>
  </si>
  <si>
    <t>Neu-Isenburg</t>
  </si>
  <si>
    <t>Immendingen</t>
  </si>
  <si>
    <t>Kraichtal</t>
  </si>
  <si>
    <t>Münzenberg</t>
  </si>
  <si>
    <t>Frittlingen</t>
  </si>
  <si>
    <t>Dielheim</t>
  </si>
  <si>
    <t>Dautmergen</t>
  </si>
  <si>
    <t>Rietheim-Weilheim</t>
  </si>
  <si>
    <t>Niefern-Öschelbronn</t>
  </si>
  <si>
    <t>Uchte</t>
  </si>
  <si>
    <t>Mühlheim an der Donau</t>
  </si>
  <si>
    <t>Langenselbold</t>
  </si>
  <si>
    <t>Barntrup</t>
  </si>
  <si>
    <t>Mudau</t>
  </si>
  <si>
    <t>Schafflund, Meyn u.a.</t>
  </si>
  <si>
    <t>Johannesberg</t>
  </si>
  <si>
    <t>Oberndorf</t>
  </si>
  <si>
    <t>Walheim</t>
  </si>
  <si>
    <t>Wester-Ohrstedt</t>
  </si>
  <si>
    <t>Sottrum, Reeßum, Bötersen u.a.</t>
  </si>
  <si>
    <t>Gammertingen</t>
  </si>
  <si>
    <t>Mundelsheim</t>
  </si>
  <si>
    <t>Großbottwar</t>
  </si>
  <si>
    <t>Schauenburg</t>
  </si>
  <si>
    <t>Weinsberg</t>
  </si>
  <si>
    <t>Engelschoff</t>
  </si>
  <si>
    <t>Niedenstein</t>
  </si>
  <si>
    <t>Lehrensteinsfeld</t>
  </si>
  <si>
    <t>Wüstenrot, Beilstein-Stocksberg</t>
  </si>
  <si>
    <t>Moormerland</t>
  </si>
  <si>
    <t>Windhagen</t>
  </si>
  <si>
    <t>Engelskirchen</t>
  </si>
  <si>
    <t>Sprockhövel</t>
  </si>
  <si>
    <t>Monzelfeld, Hochscheid u.a.</t>
  </si>
  <si>
    <t>Kottenheim</t>
  </si>
  <si>
    <t>Datteln</t>
  </si>
  <si>
    <t>Baisweil</t>
  </si>
  <si>
    <t>Schlüsselfeld</t>
  </si>
  <si>
    <t>Altenmünster</t>
  </si>
  <si>
    <t>Zeil a. Main</t>
  </si>
  <si>
    <t>Bröthen</t>
  </si>
  <si>
    <t>Wertingen</t>
  </si>
  <si>
    <t>Burgoberbach</t>
  </si>
  <si>
    <t>Pforzen</t>
  </si>
  <si>
    <t>Wechingen</t>
  </si>
  <si>
    <t>Weidenbach</t>
  </si>
  <si>
    <t>Oetzen</t>
  </si>
  <si>
    <t>Wemding</t>
  </si>
  <si>
    <t>Hiltenfingen</t>
  </si>
  <si>
    <t>Aystetten</t>
  </si>
  <si>
    <t>Windsbach</t>
  </si>
  <si>
    <t>Rehna, Carlow u.a.</t>
  </si>
  <si>
    <t>Heringen/ Helme</t>
  </si>
  <si>
    <t>Steingaden</t>
  </si>
  <si>
    <t>Elleben, Wachsenburg</t>
  </si>
  <si>
    <t>Clenze</t>
  </si>
  <si>
    <t>Weil</t>
  </si>
  <si>
    <t>Großbreitenbach</t>
  </si>
  <si>
    <t>Hemhofen</t>
  </si>
  <si>
    <t>Geltendorf</t>
  </si>
  <si>
    <t>Dießen a. Ammersee</t>
  </si>
  <si>
    <t>Küsten</t>
  </si>
  <si>
    <t>Eresing</t>
  </si>
  <si>
    <t>Kranenburg</t>
  </si>
  <si>
    <t>Würselen</t>
  </si>
  <si>
    <t>Hückelhoven</t>
  </si>
  <si>
    <t>Inden</t>
  </si>
  <si>
    <t>Merzenich</t>
  </si>
  <si>
    <t>Kordel</t>
  </si>
  <si>
    <t>Zemmer</t>
  </si>
  <si>
    <t>Borkum</t>
  </si>
  <si>
    <t>Mertesdorf</t>
  </si>
  <si>
    <t>Heiligenhaus</t>
  </si>
  <si>
    <t>Wesseling</t>
  </si>
  <si>
    <t>Heek</t>
  </si>
  <si>
    <t>Weissach im Tal</t>
  </si>
  <si>
    <t>Marktheidenfeld</t>
  </si>
  <si>
    <t>Lauda-Königshofen</t>
  </si>
  <si>
    <t>Rendsburg</t>
  </si>
  <si>
    <t>Emerkingen</t>
  </si>
  <si>
    <t>Üttingen, Holzkirchen</t>
  </si>
  <si>
    <t>Oberdreis</t>
  </si>
  <si>
    <t>Tiefenthal</t>
  </si>
  <si>
    <t>Iffezheim</t>
  </si>
  <si>
    <t>Damme</t>
  </si>
  <si>
    <t>Gönnheim</t>
  </si>
  <si>
    <t>Harxheim</t>
  </si>
  <si>
    <t>Gaggenau</t>
  </si>
  <si>
    <t>Mutterstadt</t>
  </si>
  <si>
    <t>Eckersdorf</t>
  </si>
  <si>
    <t>Grabow u.a.</t>
  </si>
  <si>
    <t>Wolmirstedt u.a.</t>
  </si>
  <si>
    <t>Schwarzenbach a. Wald</t>
  </si>
  <si>
    <t>Crivitz, Friedrichsruhe u.a.</t>
  </si>
  <si>
    <t>Lanitz-Hassel-Tal, Molauer Land</t>
  </si>
  <si>
    <t>Holzkirchen</t>
  </si>
  <si>
    <t>Unterföhring</t>
  </si>
  <si>
    <t>Grafenwöhr</t>
  </si>
  <si>
    <t>Bad Wiessee</t>
  </si>
  <si>
    <t>Mücheln/ Geiseltal</t>
  </si>
  <si>
    <t>Beratzhausen</t>
  </si>
  <si>
    <t>Poppenricht</t>
  </si>
  <si>
    <t>Zorneding</t>
  </si>
  <si>
    <t>Goldbeck, Arneburg u.a.</t>
  </si>
  <si>
    <t>Ebermannsdorf</t>
  </si>
  <si>
    <t>Zerbst/Anhalt</t>
  </si>
  <si>
    <t>Luhe-Wildenau</t>
  </si>
  <si>
    <t>Vilsheim</t>
  </si>
  <si>
    <t>Nittenau</t>
  </si>
  <si>
    <t>Samerberg</t>
  </si>
  <si>
    <t>Neutraubling</t>
  </si>
  <si>
    <t>Geisenhausen</t>
  </si>
  <si>
    <t>Mylau</t>
  </si>
  <si>
    <t>Falkenstein/Vogtl.</t>
  </si>
  <si>
    <t>Niederaichbach</t>
  </si>
  <si>
    <t>Bärnau</t>
  </si>
  <si>
    <t>Niederviehbach</t>
  </si>
  <si>
    <t>Altenburg</t>
  </si>
  <si>
    <t>Leiblfing</t>
  </si>
  <si>
    <t>Tacherting</t>
  </si>
  <si>
    <t>Chieming</t>
  </si>
  <si>
    <t>Malchin</t>
  </si>
  <si>
    <t>Mitterfels</t>
  </si>
  <si>
    <t>Stephansposching</t>
  </si>
  <si>
    <t>Piding</t>
  </si>
  <si>
    <t>Jöhstadt</t>
  </si>
  <si>
    <t>Luckenwalde</t>
  </si>
  <si>
    <t>Berlin Staaken</t>
  </si>
  <si>
    <t>Bayerisch Eisenstein</t>
  </si>
  <si>
    <t>Nossen</t>
  </si>
  <si>
    <t>Berlin Siemensstadt</t>
  </si>
  <si>
    <t>Usingen</t>
  </si>
  <si>
    <t>Lorsch</t>
  </si>
  <si>
    <t>Stuhr</t>
  </si>
  <si>
    <t>Fronhausen</t>
  </si>
  <si>
    <t>Unterreichenbach</t>
  </si>
  <si>
    <t>Eutingen im Gäu</t>
  </si>
  <si>
    <t>Kieselbronn</t>
  </si>
  <si>
    <t>Tetenbüll</t>
  </si>
  <si>
    <t>Mühlhausen-Ehingen</t>
  </si>
  <si>
    <t>Wald-Michelbach</t>
  </si>
  <si>
    <t>Bubsheim</t>
  </si>
  <si>
    <t>Neidenstein</t>
  </si>
  <si>
    <t>Mücke</t>
  </si>
  <si>
    <t>Gaienhofen</t>
  </si>
  <si>
    <t>Cleebronn</t>
  </si>
  <si>
    <t>Sankt Michaelisdonn,Gudendorf,Volsemenhusen,Trennewurth</t>
  </si>
  <si>
    <t>Meßkirch, Sauldorf</t>
  </si>
  <si>
    <t>Balje</t>
  </si>
  <si>
    <t>Nehren</t>
  </si>
  <si>
    <t>Binnen</t>
  </si>
  <si>
    <t>Badisch Schöllenbach</t>
  </si>
  <si>
    <t>Kusterdingen</t>
  </si>
  <si>
    <t>Ahnsen</t>
  </si>
  <si>
    <t>Hespe</t>
  </si>
  <si>
    <t>Drage, Seeth</t>
  </si>
  <si>
    <t>Neuental</t>
  </si>
  <si>
    <t>Ilsfeld</t>
  </si>
  <si>
    <t>Großenwörden</t>
  </si>
  <si>
    <t>Neudenau</t>
  </si>
  <si>
    <t>Biebergemünd</t>
  </si>
  <si>
    <t>Vaale</t>
  </si>
  <si>
    <t>Unterensingen</t>
  </si>
  <si>
    <t>Markdorf</t>
  </si>
  <si>
    <t>Weinstadt</t>
  </si>
  <si>
    <t>Korb</t>
  </si>
  <si>
    <t>Lauenförde</t>
  </si>
  <si>
    <t>Neuhausen/Erzgeb.</t>
  </si>
  <si>
    <t>Berlin Karlshorst</t>
  </si>
  <si>
    <t>Sellin</t>
  </si>
  <si>
    <t>Radeburg</t>
  </si>
  <si>
    <t>Ferdinandshof u.a.</t>
  </si>
  <si>
    <t>Bad Gottleuba-Berggießhübel</t>
  </si>
  <si>
    <t>Ueckermünde</t>
  </si>
  <si>
    <t>Königstein/Sächs.Schw.</t>
  </si>
  <si>
    <t>Burg/Spreewald u.a.</t>
  </si>
  <si>
    <t>Welzow</t>
  </si>
  <si>
    <t>Königswartha</t>
  </si>
  <si>
    <t>Gartz (Oder)</t>
  </si>
  <si>
    <t>Herrnhut</t>
  </si>
  <si>
    <t>Weyerbusch</t>
  </si>
  <si>
    <t>Lähden</t>
  </si>
  <si>
    <t>Obernheim-Kirchenarnbach u.a.</t>
  </si>
  <si>
    <t>Meinerzhagen</t>
  </si>
  <si>
    <t>Sulzburg</t>
  </si>
  <si>
    <t>Schmalenberg</t>
  </si>
  <si>
    <t>Ringsheim</t>
  </si>
  <si>
    <t>March</t>
  </si>
  <si>
    <t>Wenden</t>
  </si>
  <si>
    <t>Engden, Isterberg, Schüttorf u.a.</t>
  </si>
  <si>
    <t>Walchum</t>
  </si>
  <si>
    <t>Königswinter</t>
  </si>
  <si>
    <t>Ellenz-Poltersdorf</t>
  </si>
  <si>
    <t>Erpel</t>
  </si>
  <si>
    <t>Ennepetal</t>
  </si>
  <si>
    <t>Herrstein</t>
  </si>
  <si>
    <t>Neustadt b. Coburg</t>
  </si>
  <si>
    <t>Inning a. Ammersee</t>
  </si>
  <si>
    <t>Egenhofen</t>
  </si>
  <si>
    <t>Schwarzburg</t>
  </si>
  <si>
    <t>Aschersleben</t>
  </si>
  <si>
    <t>Waldburg</t>
  </si>
  <si>
    <t>Grünenplan, Delligsen</t>
  </si>
  <si>
    <t>Altertheim</t>
  </si>
  <si>
    <t>Barkelsby</t>
  </si>
  <si>
    <t>Güntersleben</t>
  </si>
  <si>
    <t>Adelmannsfelden</t>
  </si>
  <si>
    <t>Rimpar</t>
  </si>
  <si>
    <t>Röttingen, Tauberrettersheim</t>
  </si>
  <si>
    <t>Hüttisheim</t>
  </si>
  <si>
    <t>Berka/ Werra</t>
  </si>
  <si>
    <t>Breitingen</t>
  </si>
  <si>
    <t>Estenfeld</t>
  </si>
  <si>
    <t>Ramsthal</t>
  </si>
  <si>
    <t>Soderstorf</t>
  </si>
  <si>
    <t>Pfaffenhofen a.d. Roth</t>
  </si>
  <si>
    <t>Worbis</t>
  </si>
  <si>
    <t>Iphofen</t>
  </si>
  <si>
    <t>Clausthal-Zellerfeld, Oberschulenberg</t>
  </si>
  <si>
    <t>Kirchhaslach</t>
  </si>
  <si>
    <t>Gerolzhofen</t>
  </si>
  <si>
    <t>Todendorf</t>
  </si>
  <si>
    <t>Sontheim</t>
  </si>
  <si>
    <t>Stadtlauringen</t>
  </si>
  <si>
    <t>Gädheim</t>
  </si>
  <si>
    <t>Colmberg</t>
  </si>
  <si>
    <t>Oberrieden</t>
  </si>
  <si>
    <t>Groß Oesingen</t>
  </si>
  <si>
    <t>Gülzow</t>
  </si>
  <si>
    <t>Sulzdorf a.d. Lederhecke</t>
  </si>
  <si>
    <t>Schleusingen u.a.</t>
  </si>
  <si>
    <t>Germaringen</t>
  </si>
  <si>
    <t>Wachenroth</t>
  </si>
  <si>
    <t>Wolferstadt</t>
  </si>
  <si>
    <t>Scharbeutz</t>
  </si>
  <si>
    <t>Bischberg</t>
  </si>
  <si>
    <t>Stegaurach</t>
  </si>
  <si>
    <t>Hallstadt</t>
  </si>
  <si>
    <t>Veitsbronn</t>
  </si>
  <si>
    <t>Itzgrund</t>
  </si>
  <si>
    <t>Hohenfurch</t>
  </si>
  <si>
    <t>Garmisch-Partenkirchen</t>
  </si>
  <si>
    <t>Dassow</t>
  </si>
  <si>
    <t>Wolsdorf</t>
  </si>
  <si>
    <t>Stein</t>
  </si>
  <si>
    <t>Kissing</t>
  </si>
  <si>
    <t>Rott</t>
  </si>
  <si>
    <t>Großrudestedt, Schloßvippach u.a.</t>
  </si>
  <si>
    <t>Steindorf</t>
  </si>
  <si>
    <t>Jüchen</t>
  </si>
  <si>
    <t>Esch</t>
  </si>
  <si>
    <t>Föhren</t>
  </si>
  <si>
    <t>Fell</t>
  </si>
  <si>
    <t>Klausen</t>
  </si>
  <si>
    <t>Mayschoß</t>
  </si>
  <si>
    <t>Krummhörn</t>
  </si>
  <si>
    <t>Vellmar</t>
  </si>
  <si>
    <t>Husby</t>
  </si>
  <si>
    <t>Mainhardt</t>
  </si>
  <si>
    <t>Reher</t>
  </si>
  <si>
    <t>Gemünden a. Main</t>
  </si>
  <si>
    <t>Boxberg</t>
  </si>
  <si>
    <t>Oberrot</t>
  </si>
  <si>
    <t>Witzenhausen, Gutsbezirk</t>
  </si>
  <si>
    <t>Bingen am Rhein</t>
  </si>
  <si>
    <t>Sexau</t>
  </si>
  <si>
    <t>Dannenfels</t>
  </si>
  <si>
    <t>Rheinmünster</t>
  </si>
  <si>
    <t>Burbach</t>
  </si>
  <si>
    <t>Marnheim</t>
  </si>
  <si>
    <t>Hahnstätten u.a.</t>
  </si>
  <si>
    <t>Saulheim</t>
  </si>
  <si>
    <t>Eisenbach</t>
  </si>
  <si>
    <t>Baiersbronn</t>
  </si>
  <si>
    <t>Osthofen</t>
  </si>
  <si>
    <t>Waldems</t>
  </si>
  <si>
    <t>Bobenheim-Roxheim</t>
  </si>
  <si>
    <t>Linkenheim-Hochstetten</t>
  </si>
  <si>
    <t>Maastricht Aachen Airport</t>
  </si>
  <si>
    <t>Aalborg Airport</t>
  </si>
  <si>
    <t>Aarhus Airport</t>
  </si>
  <si>
    <t>Aberdeen Airport</t>
  </si>
  <si>
    <t>Vereinigtes Königreich</t>
  </si>
  <si>
    <t>Ajaccio Airport</t>
  </si>
  <si>
    <t>Aktion Airport</t>
  </si>
  <si>
    <t>Ålesund Airport</t>
  </si>
  <si>
    <t>Alghero Airport</t>
  </si>
  <si>
    <t>Alicante Airport</t>
  </si>
  <si>
    <t>Almaty Airport</t>
  </si>
  <si>
    <t>ALA</t>
  </si>
  <si>
    <t>Kasachstan</t>
  </si>
  <si>
    <t>Almería Airport</t>
  </si>
  <si>
    <t>Amsterdam Airport Schiphol</t>
  </si>
  <si>
    <t>Ancona Airport</t>
  </si>
  <si>
    <t>Ankara Esenboga Airport</t>
  </si>
  <si>
    <t>Antalya Airport</t>
  </si>
  <si>
    <t>Antwerpen Airport</t>
  </si>
  <si>
    <t>Asturias Airport</t>
  </si>
  <si>
    <t>Athen Airport</t>
  </si>
  <si>
    <t>Karlsruhe Baden-Baden Airport</t>
  </si>
  <si>
    <t>Baku Airport</t>
  </si>
  <si>
    <t>Aserbaidschan</t>
  </si>
  <si>
    <t>Barcelona Airport</t>
  </si>
  <si>
    <t>Bari Airport</t>
  </si>
  <si>
    <t>Basel Mülhausen Freiburg Airport</t>
  </si>
  <si>
    <t>Bastia Airport</t>
  </si>
  <si>
    <t>Belfast City Airport</t>
  </si>
  <si>
    <t>Belfast International Airport</t>
  </si>
  <si>
    <t>Belgrad Nikola Tesla Airport</t>
  </si>
  <si>
    <t>Bergamo Airport</t>
  </si>
  <si>
    <t>Bergen Airport</t>
  </si>
  <si>
    <t>Bergerac Airport</t>
  </si>
  <si>
    <t>Berlin Brandenburg Airport</t>
  </si>
  <si>
    <t>Biarritz Airport</t>
  </si>
  <si>
    <t>Bilbao Airport</t>
  </si>
  <si>
    <t>Billund Airport</t>
  </si>
  <si>
    <t>Birmingham Airport</t>
  </si>
  <si>
    <t>Bodø Airport</t>
  </si>
  <si>
    <t>Bologna Airport</t>
  </si>
  <si>
    <t>Köln Bonn Airport</t>
  </si>
  <si>
    <t>Bordeaux Airport</t>
  </si>
  <si>
    <t>Bratislava Airport</t>
  </si>
  <si>
    <t>Bremen Airport</t>
  </si>
  <si>
    <t>Breslau</t>
  </si>
  <si>
    <t>Breslau Airport</t>
  </si>
  <si>
    <t>Brest Bretagne Airport</t>
  </si>
  <si>
    <t>Brindisi Airport</t>
  </si>
  <si>
    <t>Bristol Airport</t>
  </si>
  <si>
    <t>Brünn Airport</t>
  </si>
  <si>
    <t>Tschechien</t>
  </si>
  <si>
    <t>Brüssel Airport</t>
  </si>
  <si>
    <t>Budapest Airport</t>
  </si>
  <si>
    <t>Bukarest Henri Coanda Airport</t>
  </si>
  <si>
    <t>Burgas Airport</t>
  </si>
  <si>
    <t>Cagliari Airport</t>
  </si>
  <si>
    <t>Cardiff Airport</t>
  </si>
  <si>
    <t>Catania Fontanarossa Airport</t>
  </si>
  <si>
    <t>Chania Airport</t>
  </si>
  <si>
    <t>Charkiw Airport</t>
  </si>
  <si>
    <t>Charleroi Airport</t>
  </si>
  <si>
    <t>Cluj-Napoca Airport</t>
  </si>
  <si>
    <t>Comiso Airport</t>
  </si>
  <si>
    <t>Cork Airport</t>
  </si>
  <si>
    <t>Çukurova Airport</t>
  </si>
  <si>
    <t>Dalaman Airport</t>
  </si>
  <si>
    <t>Danzig Airport</t>
  </si>
  <si>
    <t>Debrecen Airport</t>
  </si>
  <si>
    <t>Rotterdam The Hague Airport</t>
  </si>
  <si>
    <t>Derby</t>
  </si>
  <si>
    <t>East Midlands Airport</t>
  </si>
  <si>
    <t>Dortmund Airport</t>
  </si>
  <si>
    <t>Dresden Airport</t>
  </si>
  <si>
    <t>Dublin Airport</t>
  </si>
  <si>
    <t>Dubrovnik Airport</t>
  </si>
  <si>
    <t>Düsseldorf Airport</t>
  </si>
  <si>
    <t>Edinburgh Airport</t>
  </si>
  <si>
    <t>Eindhoven Airport</t>
  </si>
  <si>
    <t>Exeter Airport</t>
  </si>
  <si>
    <t>Faro Airport</t>
  </si>
  <si>
    <t>Figari Süd-Korsika Airport</t>
  </si>
  <si>
    <t>Florenz Airport</t>
  </si>
  <si>
    <t>Frankfurt Airport</t>
  </si>
  <si>
    <t>Frankfurt-Hahn Airport</t>
  </si>
  <si>
    <t>Friedrichshafen Airport</t>
  </si>
  <si>
    <t>Fuerteventura Airport</t>
  </si>
  <si>
    <t>FUE</t>
  </si>
  <si>
    <t>Ireland West Airport Knock</t>
  </si>
  <si>
    <t>Genf Airport</t>
  </si>
  <si>
    <t>Genua Airport</t>
  </si>
  <si>
    <t>Girona Airport</t>
  </si>
  <si>
    <t>Glasgow Airport</t>
  </si>
  <si>
    <t>Glasgow Prestwick Airport</t>
  </si>
  <si>
    <t>Göteborg Landvetter Airport</t>
  </si>
  <si>
    <t>Gran Canaria</t>
  </si>
  <si>
    <t>Gran Canaria Airport</t>
  </si>
  <si>
    <t>LPA</t>
  </si>
  <si>
    <t>Granada-Jaén Airport</t>
  </si>
  <si>
    <t>Graz Airport</t>
  </si>
  <si>
    <t>Leipzig Halle Airport</t>
  </si>
  <si>
    <t>Hamburg Airport</t>
  </si>
  <si>
    <t>Hannover Airport</t>
  </si>
  <si>
    <t>Haugesund Airport</t>
  </si>
  <si>
    <t>Helsinki Airport</t>
  </si>
  <si>
    <t>Heraklion Airport</t>
  </si>
  <si>
    <t>Iasi Airport</t>
  </si>
  <si>
    <t>Ibiza Airport</t>
  </si>
  <si>
    <t>Innsbruck Airport</t>
  </si>
  <si>
    <t>Istanbul Airport</t>
  </si>
  <si>
    <t>Istanbul Sabiha Gökcen Airport</t>
  </si>
  <si>
    <t>Izmir Adnan Menderes Airport</t>
  </si>
  <si>
    <t>Jerewan Swartnoz Airport</t>
  </si>
  <si>
    <t>Jerez Airport</t>
  </si>
  <si>
    <t>Jersey Airport</t>
  </si>
  <si>
    <t>Katowice Airport</t>
  </si>
  <si>
    <t>Kaunas Airport</t>
  </si>
  <si>
    <t>Kefalonia Airport</t>
  </si>
  <si>
    <t>Keflavik Airport</t>
  </si>
  <si>
    <t>Kerry Airport</t>
  </si>
  <si>
    <t>Kiew Boryspil Airport</t>
  </si>
  <si>
    <t>Kiew Schuljany Airport</t>
  </si>
  <si>
    <t>Kittilä Airport</t>
  </si>
  <si>
    <t>Klagenfurt Airport</t>
  </si>
  <si>
    <t>Kopenhagen Airport</t>
  </si>
  <si>
    <t>Korfu Airport</t>
  </si>
  <si>
    <t>Kos Airport</t>
  </si>
  <si>
    <t>Košice Airport</t>
  </si>
  <si>
    <t>Krakau Airport</t>
  </si>
  <si>
    <t>Krasnodar Airport</t>
  </si>
  <si>
    <t>Kristiansand Airport</t>
  </si>
  <si>
    <t>Kutaissi Airport</t>
  </si>
  <si>
    <t>La Palma Airport</t>
  </si>
  <si>
    <t>Lamezia Terme Airport</t>
  </si>
  <si>
    <t>Lanzarote Airport</t>
  </si>
  <si>
    <t>ACE</t>
  </si>
  <si>
    <t>Larnaka Airport</t>
  </si>
  <si>
    <t>Leeds Bradford Airport</t>
  </si>
  <si>
    <t>Leicester</t>
  </si>
  <si>
    <t>Lemberg Airport</t>
  </si>
  <si>
    <t>Lesbos Mytilini Airport</t>
  </si>
  <si>
    <t>Lille Airport</t>
  </si>
  <si>
    <t>Linz Airport</t>
  </si>
  <si>
    <t>Paderborn Lippstadt Airport</t>
  </si>
  <si>
    <t>Lissabon Airport</t>
  </si>
  <si>
    <t>Liverpool Airport</t>
  </si>
  <si>
    <t>Ljubljana Airport</t>
  </si>
  <si>
    <t>London City Airport</t>
  </si>
  <si>
    <t>London Gatwick Airport</t>
  </si>
  <si>
    <t>London Heathrow Airport</t>
  </si>
  <si>
    <t>London Luton Airport</t>
  </si>
  <si>
    <t>London Southend Airport</t>
  </si>
  <si>
    <t>London Stansted Airport</t>
  </si>
  <si>
    <t>Luxemburg Airport</t>
  </si>
  <si>
    <t>Luxemburg</t>
  </si>
  <si>
    <t>Lyon-Saint Exupéry Airport</t>
  </si>
  <si>
    <t>Madeira Airport</t>
  </si>
  <si>
    <t>Madrid Barajas Airport</t>
  </si>
  <si>
    <t>Mailand</t>
  </si>
  <si>
    <t>Mailand Malpensa Airport</t>
  </si>
  <si>
    <t>Mailand Linate Airport</t>
  </si>
  <si>
    <t>Málaga Airport</t>
  </si>
  <si>
    <t>Malmö Airport</t>
  </si>
  <si>
    <t>Malta Airport</t>
  </si>
  <si>
    <t>Manchester Airport</t>
  </si>
  <si>
    <t>Marseille Airport</t>
  </si>
  <si>
    <t>Allgäu Airport Memmingen</t>
  </si>
  <si>
    <t>Menorca Airport</t>
  </si>
  <si>
    <t>Milas-Bodrum Airport</t>
  </si>
  <si>
    <t>Minsk Airport</t>
  </si>
  <si>
    <t>Montpellier Airport</t>
  </si>
  <si>
    <t>Moskau Domodedowo Airport</t>
  </si>
  <si>
    <t>Moskau Scheremetjewo Airport</t>
  </si>
  <si>
    <t>Moskau Wnukowo Airport</t>
  </si>
  <si>
    <t>München Airport</t>
  </si>
  <si>
    <t>Münster Osnabrück Airport</t>
  </si>
  <si>
    <t>Mykonos Airport</t>
  </si>
  <si>
    <t>Nantes Airport</t>
  </si>
  <si>
    <t>Neapel Airport</t>
  </si>
  <si>
    <t>Newcastle Airport</t>
  </si>
  <si>
    <t>Niš Airport</t>
  </si>
  <si>
    <t>Nizza Airport</t>
  </si>
  <si>
    <t>Nürnberg Airport</t>
  </si>
  <si>
    <t>Odessa Airport</t>
  </si>
  <si>
    <t>Olbia Costa Smeralda Airport</t>
  </si>
  <si>
    <t>Oslo Airport</t>
  </si>
  <si>
    <t>Ostende Brügge Airport</t>
  </si>
  <si>
    <t>Oulu Airport</t>
  </si>
  <si>
    <t>Palermo Airport</t>
  </si>
  <si>
    <t>Palma de Mallorca Airport</t>
  </si>
  <si>
    <t>Paphos Airport</t>
  </si>
  <si>
    <t>Paris Beauvais Airport</t>
  </si>
  <si>
    <t>Paris Charles de Gaulle Airport</t>
  </si>
  <si>
    <t>Paris Orly Airport</t>
  </si>
  <si>
    <t>Perugia Airport</t>
  </si>
  <si>
    <t>Pescara Airport</t>
  </si>
  <si>
    <t>Pisa Airport</t>
  </si>
  <si>
    <t>Podgorica Airport</t>
  </si>
  <si>
    <t>Ponta Delgada Airport</t>
  </si>
  <si>
    <t>Porto Airport</t>
  </si>
  <si>
    <t>Posen Airport</t>
  </si>
  <si>
    <t>Prag Airport</t>
  </si>
  <si>
    <t>Pristina Airport</t>
  </si>
  <si>
    <t>Pula Airport</t>
  </si>
  <si>
    <t>Rennes Bretagne Airport</t>
  </si>
  <si>
    <t>Réunion Roland Garros Airport</t>
  </si>
  <si>
    <t>RUN</t>
  </si>
  <si>
    <t>Reus Airport</t>
  </si>
  <si>
    <t>Rhodos Airport</t>
  </si>
  <si>
    <t>Riga Airport</t>
  </si>
  <si>
    <t>Rijeka Krk Airport</t>
  </si>
  <si>
    <t>Rom Ciampino Airport</t>
  </si>
  <si>
    <t>Rom Fiumicino Airport</t>
  </si>
  <si>
    <t>Rovaniemi Airport</t>
  </si>
  <si>
    <t>Salzburg Airport</t>
  </si>
  <si>
    <t>Samos Airport</t>
  </si>
  <si>
    <t>Sandefjord Airport Torp</t>
  </si>
  <si>
    <t>Santander Airport</t>
  </si>
  <si>
    <t>Santiago de Compostela Airport</t>
  </si>
  <si>
    <t>Santorin Airport</t>
  </si>
  <si>
    <t>Sarajevo Airport</t>
  </si>
  <si>
    <t>Bosnien und Herzegowina</t>
  </si>
  <si>
    <t>Sevilla Airport</t>
  </si>
  <si>
    <t>Shannon Airport</t>
  </si>
  <si>
    <t>Sibiu Airport</t>
  </si>
  <si>
    <t>Skiathos Airport</t>
  </si>
  <si>
    <t>Skopje Airport</t>
  </si>
  <si>
    <t>Nordmazedonien</t>
  </si>
  <si>
    <t>Sofia Airport</t>
  </si>
  <si>
    <t>Sotschi Airport</t>
  </si>
  <si>
    <t>Southampton Airport</t>
  </si>
  <si>
    <t>Split Airport</t>
  </si>
  <si>
    <t>Saragossa Airport</t>
  </si>
  <si>
    <t>St. Petersburg Pulkowo Airport</t>
  </si>
  <si>
    <t>Stavanger Airport</t>
  </si>
  <si>
    <t>Stettin-Goleniów Airport</t>
  </si>
  <si>
    <t>Stockholm Arlanda Airport</t>
  </si>
  <si>
    <t>Stockholm Bromma Airport</t>
  </si>
  <si>
    <t>Stockholm Skavsta Airport</t>
  </si>
  <si>
    <t>Straßburg Airport</t>
  </si>
  <si>
    <t>Stuttgart Airport</t>
  </si>
  <si>
    <t>Tallinn Airport</t>
  </si>
  <si>
    <t>Tampere Airport</t>
  </si>
  <si>
    <t>Teneriffa</t>
  </si>
  <si>
    <t>Teneriffa Nord Airport</t>
  </si>
  <si>
    <t>TFN</t>
  </si>
  <si>
    <t>Teneriffa Süd Airport</t>
  </si>
  <si>
    <t>TFS</t>
  </si>
  <si>
    <t>Thessaloniki Airport</t>
  </si>
  <si>
    <t>Tiflis Airport</t>
  </si>
  <si>
    <t>Timisoara Airport</t>
  </si>
  <si>
    <t>Tirana Airport</t>
  </si>
  <si>
    <t>Tivat Airport</t>
  </si>
  <si>
    <t>Toulon-Hyères Airport</t>
  </si>
  <si>
    <t>Toulouse Blagnac Airport</t>
  </si>
  <si>
    <t>Trabzon Airport</t>
  </si>
  <si>
    <t>Trapani Airport</t>
  </si>
  <si>
    <t>Treviso Airport</t>
  </si>
  <si>
    <t>Triest Airport</t>
  </si>
  <si>
    <t>Tromsø Airport</t>
  </si>
  <si>
    <t>Trondheim Airport</t>
  </si>
  <si>
    <t>Turin Airport</t>
  </si>
  <si>
    <t>Turku Airport</t>
  </si>
  <si>
    <t>Tuzla Airport</t>
  </si>
  <si>
    <t>Vaasa Airport</t>
  </si>
  <si>
    <t>Vágar Airport</t>
  </si>
  <si>
    <t>Valencia Airport</t>
  </si>
  <si>
    <t>Venedig Airport</t>
  </si>
  <si>
    <t>Verona Airport</t>
  </si>
  <si>
    <t>Vilnius Airport</t>
  </si>
  <si>
    <t>Warna Airport</t>
  </si>
  <si>
    <t>Warschau Airport</t>
  </si>
  <si>
    <t>Warschau Modlin Airport</t>
  </si>
  <si>
    <t>WMI</t>
  </si>
  <si>
    <t>Weeze Airport</t>
  </si>
  <si>
    <t>Wien Airport</t>
  </si>
  <si>
    <t>Zadar Airport</t>
  </si>
  <si>
    <t>Zagreb Airport</t>
  </si>
  <si>
    <t>Zakynthos Airport</t>
  </si>
  <si>
    <t>Zürich Airport</t>
  </si>
  <si>
    <t>Aktion</t>
  </si>
  <si>
    <t>Ålesund</t>
  </si>
  <si>
    <t>Almaty</t>
  </si>
  <si>
    <t>Almería</t>
  </si>
  <si>
    <t>Asturias</t>
  </si>
  <si>
    <t>Athen</t>
  </si>
  <si>
    <t>Basel</t>
  </si>
  <si>
    <t>Bergamo</t>
  </si>
  <si>
    <t>Bodø</t>
  </si>
  <si>
    <t>Brünn</t>
  </si>
  <si>
    <t>Burgas</t>
  </si>
  <si>
    <t>Charkiw</t>
  </si>
  <si>
    <t>Cluj-Napoca</t>
  </si>
  <si>
    <t>Çukurova</t>
  </si>
  <si>
    <t>Debrecen</t>
  </si>
  <si>
    <t>Exeter</t>
  </si>
  <si>
    <t>Frankfurt-Hahn</t>
  </si>
  <si>
    <t>Fuerteventura</t>
  </si>
  <si>
    <t>Girona</t>
  </si>
  <si>
    <t>Göteborg</t>
  </si>
  <si>
    <t>Granada-Jaén</t>
  </si>
  <si>
    <t>Iasi</t>
  </si>
  <si>
    <t>Izmir</t>
  </si>
  <si>
    <t>Jerewan</t>
  </si>
  <si>
    <t>Jerez</t>
  </si>
  <si>
    <t>Kefalonia</t>
  </si>
  <si>
    <t>Keflavik</t>
  </si>
  <si>
    <t>Kerry</t>
  </si>
  <si>
    <t>Kiew</t>
  </si>
  <si>
    <t>Kittilä</t>
  </si>
  <si>
    <t>Korfu</t>
  </si>
  <si>
    <t>Košice</t>
  </si>
  <si>
    <t>Kutaissi</t>
  </si>
  <si>
    <t>Lamezia</t>
  </si>
  <si>
    <t>Lanzarote</t>
  </si>
  <si>
    <t>Larnaka</t>
  </si>
  <si>
    <t>Leeds</t>
  </si>
  <si>
    <t>Lesbos</t>
  </si>
  <si>
    <t>Liverpool</t>
  </si>
  <si>
    <t>London</t>
  </si>
  <si>
    <t>Madeira</t>
  </si>
  <si>
    <t>Málaga</t>
  </si>
  <si>
    <t>Malmö</t>
  </si>
  <si>
    <t>Menorca</t>
  </si>
  <si>
    <t>Milas-Bodrum</t>
  </si>
  <si>
    <t>Mykonos</t>
  </si>
  <si>
    <t>Niš</t>
  </si>
  <si>
    <t>Ostende</t>
  </si>
  <si>
    <t>Paris</t>
  </si>
  <si>
    <t>Podgorica</t>
  </si>
  <si>
    <t>Ponta</t>
  </si>
  <si>
    <t>Porto</t>
  </si>
  <si>
    <t>Posen</t>
  </si>
  <si>
    <t>Réunion</t>
  </si>
  <si>
    <t>Reus</t>
  </si>
  <si>
    <t>Rijeka</t>
  </si>
  <si>
    <t>Rom</t>
  </si>
  <si>
    <t>Rotterdam</t>
  </si>
  <si>
    <t>Sandefjord</t>
  </si>
  <si>
    <t>Santorin</t>
  </si>
  <si>
    <t>Shannon</t>
  </si>
  <si>
    <t>Sotschi</t>
  </si>
  <si>
    <t>St.Petersburg</t>
  </si>
  <si>
    <t>Stettin-Goleniów</t>
  </si>
  <si>
    <t>Stockholm</t>
  </si>
  <si>
    <t>Straßburg</t>
  </si>
  <si>
    <t>Tiflis</t>
  </si>
  <si>
    <t>Tivat</t>
  </si>
  <si>
    <t>Toulon-Hyères</t>
  </si>
  <si>
    <t>Trapani</t>
  </si>
  <si>
    <t>Treviso</t>
  </si>
  <si>
    <t>Tromsø</t>
  </si>
  <si>
    <t>Vágar</t>
  </si>
  <si>
    <t>Warna</t>
  </si>
  <si>
    <t>Danzig</t>
  </si>
  <si>
    <t>Den Haag</t>
  </si>
  <si>
    <t>ÖPNV</t>
  </si>
  <si>
    <t>79194</t>
  </si>
  <si>
    <t>72076</t>
  </si>
  <si>
    <t>73432</t>
  </si>
  <si>
    <t>70193</t>
  </si>
  <si>
    <t>71522</t>
  </si>
  <si>
    <t>70599</t>
  </si>
  <si>
    <t>70191</t>
  </si>
  <si>
    <t>70178</t>
  </si>
  <si>
    <t>74321</t>
  </si>
  <si>
    <t>71254</t>
  </si>
  <si>
    <t>04155</t>
  </si>
  <si>
    <t>70794</t>
  </si>
  <si>
    <t>10785</t>
  </si>
  <si>
    <t>10243</t>
  </si>
  <si>
    <t>79098</t>
  </si>
  <si>
    <t>78476</t>
  </si>
  <si>
    <t>01069</t>
  </si>
  <si>
    <t>20148</t>
  </si>
  <si>
    <t>10179</t>
  </si>
  <si>
    <t>72070</t>
  </si>
  <si>
    <t>76227</t>
  </si>
  <si>
    <t>68159</t>
  </si>
  <si>
    <t>68161</t>
  </si>
  <si>
    <t>78464</t>
  </si>
  <si>
    <t>match_Beförderungsmittel</t>
  </si>
  <si>
    <t>match_Ort_Start</t>
  </si>
  <si>
    <t>match_PLZ_Start</t>
  </si>
  <si>
    <t>match_Ort_Ziel</t>
  </si>
  <si>
    <t>match_PLZ_Ziel</t>
  </si>
  <si>
    <t>match_airport_Ziel</t>
  </si>
  <si>
    <t>match_airport_Start</t>
  </si>
  <si>
    <t>60487</t>
  </si>
  <si>
    <t>PLZ_A</t>
  </si>
  <si>
    <t>PLZ_B</t>
  </si>
  <si>
    <t>70597</t>
  </si>
  <si>
    <t>47551</t>
  </si>
  <si>
    <t>52477</t>
  </si>
  <si>
    <t>52159</t>
  </si>
  <si>
    <t>52156</t>
  </si>
  <si>
    <t>52152</t>
  </si>
  <si>
    <t>52382</t>
  </si>
  <si>
    <t>54298</t>
  </si>
  <si>
    <t>47506</t>
  </si>
  <si>
    <t>54647</t>
  </si>
  <si>
    <t>54316</t>
  </si>
  <si>
    <t>47139</t>
  </si>
  <si>
    <t>50259</t>
  </si>
  <si>
    <t>40468</t>
  </si>
  <si>
    <t>54552</t>
  </si>
  <si>
    <t>40470</t>
  </si>
  <si>
    <t>40599</t>
  </si>
  <si>
    <t>54413</t>
  </si>
  <si>
    <t>45475</t>
  </si>
  <si>
    <t>50739</t>
  </si>
  <si>
    <t>66636</t>
  </si>
  <si>
    <t>66117</t>
  </si>
  <si>
    <t>50968</t>
  </si>
  <si>
    <t>56825</t>
  </si>
  <si>
    <t>53125</t>
  </si>
  <si>
    <t>55767</t>
  </si>
  <si>
    <t>48720</t>
  </si>
  <si>
    <t>79822</t>
  </si>
  <si>
    <t>35759</t>
  </si>
  <si>
    <t>76437</t>
  </si>
  <si>
    <t>49143</t>
  </si>
  <si>
    <t>26122</t>
  </si>
  <si>
    <t>76532</t>
  </si>
  <si>
    <t>79790</t>
  </si>
  <si>
    <t>55252</t>
  </si>
  <si>
    <t>76764</t>
  </si>
  <si>
    <t>35684</t>
  </si>
  <si>
    <t>76189</t>
  </si>
  <si>
    <t>67577</t>
  </si>
  <si>
    <t>26936</t>
  </si>
  <si>
    <t>67365</t>
  </si>
  <si>
    <t>59557</t>
  </si>
  <si>
    <t>27801</t>
  </si>
  <si>
    <t>59602</t>
  </si>
  <si>
    <t>67117</t>
  </si>
  <si>
    <t>57614</t>
  </si>
  <si>
    <t>56307</t>
  </si>
  <si>
    <t>66862</t>
  </si>
  <si>
    <t>55596</t>
  </si>
  <si>
    <t>56337</t>
  </si>
  <si>
    <t>67732</t>
  </si>
  <si>
    <t>56348</t>
  </si>
  <si>
    <t>67759</t>
  </si>
  <si>
    <t>79429</t>
  </si>
  <si>
    <t>56349</t>
  </si>
  <si>
    <t>67697</t>
  </si>
  <si>
    <t>49497</t>
  </si>
  <si>
    <t>56132</t>
  </si>
  <si>
    <t>65391</t>
  </si>
  <si>
    <t>57627</t>
  </si>
  <si>
    <t>57520</t>
  </si>
  <si>
    <t>49536</t>
  </si>
  <si>
    <t>67808</t>
  </si>
  <si>
    <t>67693</t>
  </si>
  <si>
    <t>67728</t>
  </si>
  <si>
    <t>59469</t>
  </si>
  <si>
    <t>65582</t>
  </si>
  <si>
    <t>65626</t>
  </si>
  <si>
    <t>67468</t>
  </si>
  <si>
    <t>55578</t>
  </si>
  <si>
    <t>59519</t>
  </si>
  <si>
    <t>59823</t>
  </si>
  <si>
    <t>57234</t>
  </si>
  <si>
    <t>67308</t>
  </si>
  <si>
    <t>77787</t>
  </si>
  <si>
    <t>67157</t>
  </si>
  <si>
    <t>26903</t>
  </si>
  <si>
    <t>26465</t>
  </si>
  <si>
    <t>66504</t>
  </si>
  <si>
    <t>56323</t>
  </si>
  <si>
    <t>58515</t>
  </si>
  <si>
    <t>48159</t>
  </si>
  <si>
    <t>56743</t>
  </si>
  <si>
    <t>55776</t>
  </si>
  <si>
    <t>55483</t>
  </si>
  <si>
    <t>56751</t>
  </si>
  <si>
    <t>24783</t>
  </si>
  <si>
    <t>73054</t>
  </si>
  <si>
    <t>73113</t>
  </si>
  <si>
    <t>36277</t>
  </si>
  <si>
    <t>88471</t>
  </si>
  <si>
    <t>37120</t>
  </si>
  <si>
    <t>30629</t>
  </si>
  <si>
    <t>29649</t>
  </si>
  <si>
    <t>88260</t>
  </si>
  <si>
    <t>31137</t>
  </si>
  <si>
    <t>24399</t>
  </si>
  <si>
    <t>73566</t>
  </si>
  <si>
    <t>37075</t>
  </si>
  <si>
    <t>97657</t>
  </si>
  <si>
    <t>20359</t>
  </si>
  <si>
    <t>73434</t>
  </si>
  <si>
    <t>97647</t>
  </si>
  <si>
    <t>23812</t>
  </si>
  <si>
    <t>24113</t>
  </si>
  <si>
    <t>73433</t>
  </si>
  <si>
    <t>97534</t>
  </si>
  <si>
    <t>22159</t>
  </si>
  <si>
    <t>89520</t>
  </si>
  <si>
    <t>99819</t>
  </si>
  <si>
    <t>89168</t>
  </si>
  <si>
    <t>37197</t>
  </si>
  <si>
    <t>87779</t>
  </si>
  <si>
    <t>87752</t>
  </si>
  <si>
    <t>89567</t>
  </si>
  <si>
    <t>89428</t>
  </si>
  <si>
    <t>24638</t>
  </si>
  <si>
    <t>98639</t>
  </si>
  <si>
    <t>38644</t>
  </si>
  <si>
    <t>89358</t>
  </si>
  <si>
    <t>24238</t>
  </si>
  <si>
    <t>86735</t>
  </si>
  <si>
    <t>96160</t>
  </si>
  <si>
    <t>89365</t>
  </si>
  <si>
    <t>22946</t>
  </si>
  <si>
    <t>87742</t>
  </si>
  <si>
    <t>91463</t>
  </si>
  <si>
    <t>38114</t>
  </si>
  <si>
    <t>67061</t>
  </si>
  <si>
    <t>32361</t>
  </si>
  <si>
    <t>33154</t>
  </si>
  <si>
    <t>35585</t>
  </si>
  <si>
    <t>64683</t>
  </si>
  <si>
    <t>78662</t>
  </si>
  <si>
    <t>75196</t>
  </si>
  <si>
    <t>75045</t>
  </si>
  <si>
    <t>33161</t>
  </si>
  <si>
    <t>69469</t>
  </si>
  <si>
    <t>28719</t>
  </si>
  <si>
    <t>27616</t>
  </si>
  <si>
    <t>60594</t>
  </si>
  <si>
    <t>61118</t>
  </si>
  <si>
    <t>33175</t>
  </si>
  <si>
    <t>61206</t>
  </si>
  <si>
    <t>27245</t>
  </si>
  <si>
    <t>63150</t>
  </si>
  <si>
    <t>32429</t>
  </si>
  <si>
    <t>32547</t>
  </si>
  <si>
    <t>64395</t>
  </si>
  <si>
    <t>64853</t>
  </si>
  <si>
    <t>31595</t>
  </si>
  <si>
    <t>71069</t>
  </si>
  <si>
    <t>25774</t>
  </si>
  <si>
    <t>71106</t>
  </si>
  <si>
    <t>28325</t>
  </si>
  <si>
    <t>21785</t>
  </si>
  <si>
    <t>27412</t>
  </si>
  <si>
    <t>71739</t>
  </si>
  <si>
    <t>74252</t>
  </si>
  <si>
    <t>35279</t>
  </si>
  <si>
    <t>63679</t>
  </si>
  <si>
    <t>25866</t>
  </si>
  <si>
    <t>31719</t>
  </si>
  <si>
    <t>25785</t>
  </si>
  <si>
    <t>70806</t>
  </si>
  <si>
    <t>63768</t>
  </si>
  <si>
    <t>71640</t>
  </si>
  <si>
    <t>74731</t>
  </si>
  <si>
    <t>63857</t>
  </si>
  <si>
    <t>71332</t>
  </si>
  <si>
    <t>31867</t>
  </si>
  <si>
    <t>74736</t>
  </si>
  <si>
    <t>73230</t>
  </si>
  <si>
    <t>91459</t>
  </si>
  <si>
    <t>91622</t>
  </si>
  <si>
    <t>38162</t>
  </si>
  <si>
    <t>38319</t>
  </si>
  <si>
    <t>38165</t>
  </si>
  <si>
    <t>29389</t>
  </si>
  <si>
    <t>91737</t>
  </si>
  <si>
    <t>91586</t>
  </si>
  <si>
    <t>86685</t>
  </si>
  <si>
    <t>96188</t>
  </si>
  <si>
    <t>86485</t>
  </si>
  <si>
    <t>99100</t>
  </si>
  <si>
    <t>86925</t>
  </si>
  <si>
    <t>96190</t>
  </si>
  <si>
    <t>86507</t>
  </si>
  <si>
    <t>86179</t>
  </si>
  <si>
    <t>91336</t>
  </si>
  <si>
    <t>06493</t>
  </si>
  <si>
    <t>90441</t>
  </si>
  <si>
    <t>24867</t>
  </si>
  <si>
    <t>73262</t>
  </si>
  <si>
    <t>36364</t>
  </si>
  <si>
    <t>34327</t>
  </si>
  <si>
    <t>24819</t>
  </si>
  <si>
    <t>73101</t>
  </si>
  <si>
    <t>21646</t>
  </si>
  <si>
    <t>73087</t>
  </si>
  <si>
    <t>34286</t>
  </si>
  <si>
    <t>73344</t>
  </si>
  <si>
    <t>97854</t>
  </si>
  <si>
    <t>25336</t>
  </si>
  <si>
    <t>97959</t>
  </si>
  <si>
    <t>92348</t>
  </si>
  <si>
    <t>19053</t>
  </si>
  <si>
    <t>95496</t>
  </si>
  <si>
    <t>85077</t>
  </si>
  <si>
    <t>85764</t>
  </si>
  <si>
    <t>80634</t>
  </si>
  <si>
    <t>85307</t>
  </si>
  <si>
    <t>85391</t>
  </si>
  <si>
    <t>85386</t>
  </si>
  <si>
    <t>80538</t>
  </si>
  <si>
    <t>39112</t>
  </si>
  <si>
    <t>06638</t>
  </si>
  <si>
    <t>95233</t>
  </si>
  <si>
    <t>85579</t>
  </si>
  <si>
    <t>85414</t>
  </si>
  <si>
    <t>92237</t>
  </si>
  <si>
    <t>83703</t>
  </si>
  <si>
    <t>06198</t>
  </si>
  <si>
    <t>95686</t>
  </si>
  <si>
    <t>84091</t>
  </si>
  <si>
    <t>83737</t>
  </si>
  <si>
    <t>85368</t>
  </si>
  <si>
    <t>92286</t>
  </si>
  <si>
    <t>07919</t>
  </si>
  <si>
    <t>39590</t>
  </si>
  <si>
    <t>93161</t>
  </si>
  <si>
    <t>06258</t>
  </si>
  <si>
    <t>83075</t>
  </si>
  <si>
    <t>85659</t>
  </si>
  <si>
    <t>84098</t>
  </si>
  <si>
    <t>83558</t>
  </si>
  <si>
    <t>16866</t>
  </si>
  <si>
    <t>83527</t>
  </si>
  <si>
    <t>14715</t>
  </si>
  <si>
    <t>83131</t>
  </si>
  <si>
    <t>93197</t>
  </si>
  <si>
    <t>06842</t>
  </si>
  <si>
    <t>14728</t>
  </si>
  <si>
    <t>06772</t>
  </si>
  <si>
    <t>04639</t>
  </si>
  <si>
    <t>04275</t>
  </si>
  <si>
    <t>08115</t>
  </si>
  <si>
    <t>04347</t>
  </si>
  <si>
    <t>04299</t>
  </si>
  <si>
    <t>08147</t>
  </si>
  <si>
    <t>14797</t>
  </si>
  <si>
    <t>92557</t>
  </si>
  <si>
    <t>84550</t>
  </si>
  <si>
    <t>08315</t>
  </si>
  <si>
    <t>09224</t>
  </si>
  <si>
    <t>83413</t>
  </si>
  <si>
    <t>93476</t>
  </si>
  <si>
    <t>94447</t>
  </si>
  <si>
    <t>09484</t>
  </si>
  <si>
    <t>94486</t>
  </si>
  <si>
    <t>17109</t>
  </si>
  <si>
    <t>18516</t>
  </si>
  <si>
    <t>94501</t>
  </si>
  <si>
    <t>14482</t>
  </si>
  <si>
    <t>94551</t>
  </si>
  <si>
    <t>94137</t>
  </si>
  <si>
    <t>09514</t>
  </si>
  <si>
    <t>18574</t>
  </si>
  <si>
    <t>18569</t>
  </si>
  <si>
    <t>09618</t>
  </si>
  <si>
    <t>94169</t>
  </si>
  <si>
    <t>17036</t>
  </si>
  <si>
    <t>10713</t>
  </si>
  <si>
    <t>10625</t>
  </si>
  <si>
    <t>12247</t>
  </si>
  <si>
    <t>09600</t>
  </si>
  <si>
    <t>94481</t>
  </si>
  <si>
    <t>99099</t>
  </si>
  <si>
    <t>86495</t>
  </si>
  <si>
    <t>90461</t>
  </si>
  <si>
    <t>90489</t>
  </si>
  <si>
    <t>82418</t>
  </si>
  <si>
    <t>86701</t>
  </si>
  <si>
    <t>19075</t>
  </si>
  <si>
    <t>91355</t>
  </si>
  <si>
    <t>95359</t>
  </si>
  <si>
    <t>06571</t>
  </si>
  <si>
    <t>82110</t>
  </si>
  <si>
    <t>29491</t>
  </si>
  <si>
    <t>91242</t>
  </si>
  <si>
    <t>06333</t>
  </si>
  <si>
    <t>01833</t>
  </si>
  <si>
    <t>16306</t>
  </si>
  <si>
    <t>01906</t>
  </si>
  <si>
    <t>02627</t>
  </si>
  <si>
    <t>15236</t>
  </si>
  <si>
    <t>03149</t>
  </si>
  <si>
    <t>02727</t>
  </si>
  <si>
    <t>94121</t>
  </si>
  <si>
    <t>94545</t>
  </si>
  <si>
    <t>03238</t>
  </si>
  <si>
    <t>01468</t>
  </si>
  <si>
    <t>17389</t>
  </si>
  <si>
    <t>01945</t>
  </si>
  <si>
    <t>17449</t>
  </si>
  <si>
    <t>55608</t>
  </si>
  <si>
    <t>49844</t>
  </si>
  <si>
    <t>49832</t>
  </si>
  <si>
    <t>25488</t>
  </si>
  <si>
    <t>25337</t>
  </si>
  <si>
    <t>24354</t>
  </si>
  <si>
    <t>89188</t>
  </si>
  <si>
    <t>97797</t>
  </si>
  <si>
    <t>88433</t>
  </si>
  <si>
    <t>24367</t>
  </si>
  <si>
    <t>37124</t>
  </si>
  <si>
    <t>97297</t>
  </si>
  <si>
    <t>24616</t>
  </si>
  <si>
    <t>24395</t>
  </si>
  <si>
    <t>74423</t>
  </si>
  <si>
    <t>22549</t>
  </si>
  <si>
    <t>21079</t>
  </si>
  <si>
    <t>97072</t>
  </si>
  <si>
    <t>97725</t>
  </si>
  <si>
    <t>31084</t>
  </si>
  <si>
    <t>24539</t>
  </si>
  <si>
    <t>97218</t>
  </si>
  <si>
    <t>89233</t>
  </si>
  <si>
    <t>97440</t>
  </si>
  <si>
    <t>24626</t>
  </si>
  <si>
    <t>22889</t>
  </si>
  <si>
    <t>24229</t>
  </si>
  <si>
    <t>36452</t>
  </si>
  <si>
    <t>21445</t>
  </si>
  <si>
    <t>24159</t>
  </si>
  <si>
    <t>23863</t>
  </si>
  <si>
    <t>21441</t>
  </si>
  <si>
    <t>29342</t>
  </si>
  <si>
    <t>87751</t>
  </si>
  <si>
    <t>22926</t>
  </si>
  <si>
    <t>97506</t>
  </si>
  <si>
    <t>38272</t>
  </si>
  <si>
    <t>97348</t>
  </si>
  <si>
    <t>23829</t>
  </si>
  <si>
    <t>97640</t>
  </si>
  <si>
    <t>21423</t>
  </si>
  <si>
    <t>87439</t>
  </si>
  <si>
    <t>89447</t>
  </si>
  <si>
    <t>21391</t>
  </si>
  <si>
    <t>22961</t>
  </si>
  <si>
    <t>23847</t>
  </si>
  <si>
    <t>87739</t>
  </si>
  <si>
    <t>99974</t>
  </si>
  <si>
    <t>91567</t>
  </si>
  <si>
    <t>91443</t>
  </si>
  <si>
    <t>22959</t>
  </si>
  <si>
    <t>87653</t>
  </si>
  <si>
    <t>64584</t>
  </si>
  <si>
    <t>65795</t>
  </si>
  <si>
    <t>68165</t>
  </si>
  <si>
    <t>61350</t>
  </si>
  <si>
    <t>68259</t>
  </si>
  <si>
    <t>32369</t>
  </si>
  <si>
    <t>72213</t>
  </si>
  <si>
    <t>60529</t>
  </si>
  <si>
    <t>68535</t>
  </si>
  <si>
    <t>64342</t>
  </si>
  <si>
    <t>78266</t>
  </si>
  <si>
    <t>27711</t>
  </si>
  <si>
    <t>32791</t>
  </si>
  <si>
    <t>33098</t>
  </si>
  <si>
    <t>78262</t>
  </si>
  <si>
    <t>69250</t>
  </si>
  <si>
    <t>63071</t>
  </si>
  <si>
    <t>61138</t>
  </si>
  <si>
    <t>34516</t>
  </si>
  <si>
    <t>63179</t>
  </si>
  <si>
    <t>28205</t>
  </si>
  <si>
    <t>25821</t>
  </si>
  <si>
    <t>74374</t>
  </si>
  <si>
    <t>25870</t>
  </si>
  <si>
    <t>28355</t>
  </si>
  <si>
    <t>78567</t>
  </si>
  <si>
    <t>25917</t>
  </si>
  <si>
    <t>69412</t>
  </si>
  <si>
    <t>21772</t>
  </si>
  <si>
    <t>63796</t>
  </si>
  <si>
    <t>25858</t>
  </si>
  <si>
    <t>71701</t>
  </si>
  <si>
    <t>70197</t>
  </si>
  <si>
    <t>78465</t>
  </si>
  <si>
    <t>71111</t>
  </si>
  <si>
    <t>63843</t>
  </si>
  <si>
    <t>36325</t>
  </si>
  <si>
    <t>72820</t>
  </si>
  <si>
    <t>70469</t>
  </si>
  <si>
    <t>70439</t>
  </si>
  <si>
    <t>25855</t>
  </si>
  <si>
    <t>63839</t>
  </si>
  <si>
    <t>63920</t>
  </si>
  <si>
    <t>74354</t>
  </si>
  <si>
    <t>63856</t>
  </si>
  <si>
    <t>63936</t>
  </si>
  <si>
    <t>24983</t>
  </si>
  <si>
    <t>63927</t>
  </si>
  <si>
    <t>72649</t>
  </si>
  <si>
    <t>72531</t>
  </si>
  <si>
    <t>24896</t>
  </si>
  <si>
    <t>24988</t>
  </si>
  <si>
    <t>31555</t>
  </si>
  <si>
    <t>36280</t>
  </si>
  <si>
    <t>25569</t>
  </si>
  <si>
    <t>73277</t>
  </si>
  <si>
    <t>49638</t>
  </si>
  <si>
    <t>55450</t>
  </si>
  <si>
    <t>77749</t>
  </si>
  <si>
    <t>79106</t>
  </si>
  <si>
    <t>48231</t>
  </si>
  <si>
    <t>76857</t>
  </si>
  <si>
    <t>27498</t>
  </si>
  <si>
    <t>56472</t>
  </si>
  <si>
    <t>79286</t>
  </si>
  <si>
    <t>65624</t>
  </si>
  <si>
    <t>76831</t>
  </si>
  <si>
    <t>65589</t>
  </si>
  <si>
    <t>77704</t>
  </si>
  <si>
    <t>65629</t>
  </si>
  <si>
    <t>79837</t>
  </si>
  <si>
    <t>65554</t>
  </si>
  <si>
    <t>65550</t>
  </si>
  <si>
    <t>76872</t>
  </si>
  <si>
    <t>49179</t>
  </si>
  <si>
    <t>65396</t>
  </si>
  <si>
    <t>77740</t>
  </si>
  <si>
    <t>26123</t>
  </si>
  <si>
    <t>76456</t>
  </si>
  <si>
    <t>35685</t>
  </si>
  <si>
    <t>35683</t>
  </si>
  <si>
    <t>49324</t>
  </si>
  <si>
    <t>26931</t>
  </si>
  <si>
    <t>77773</t>
  </si>
  <si>
    <t>61276</t>
  </si>
  <si>
    <t>78089</t>
  </si>
  <si>
    <t>76597</t>
  </si>
  <si>
    <t>67065</t>
  </si>
  <si>
    <t>36154</t>
  </si>
  <si>
    <t>97906</t>
  </si>
  <si>
    <t>24991</t>
  </si>
  <si>
    <t>97846</t>
  </si>
  <si>
    <t>88085</t>
  </si>
  <si>
    <t>25551</t>
  </si>
  <si>
    <t>36391</t>
  </si>
  <si>
    <t>97837</t>
  </si>
  <si>
    <t>97799</t>
  </si>
  <si>
    <t>97264</t>
  </si>
  <si>
    <t>51709</t>
  </si>
  <si>
    <t>44141</t>
  </si>
  <si>
    <t>66509</t>
  </si>
  <si>
    <t>56291</t>
  </si>
  <si>
    <t>67744</t>
  </si>
  <si>
    <t>56076</t>
  </si>
  <si>
    <t>66953</t>
  </si>
  <si>
    <t>79589</t>
  </si>
  <si>
    <t>49699</t>
  </si>
  <si>
    <t>56338</t>
  </si>
  <si>
    <t>56753</t>
  </si>
  <si>
    <t>56598</t>
  </si>
  <si>
    <t>26605</t>
  </si>
  <si>
    <t>06484</t>
  </si>
  <si>
    <t>82284</t>
  </si>
  <si>
    <t>91364</t>
  </si>
  <si>
    <t>99428</t>
  </si>
  <si>
    <t>91322</t>
  </si>
  <si>
    <t>07407</t>
  </si>
  <si>
    <t>96268</t>
  </si>
  <si>
    <t>91349</t>
  </si>
  <si>
    <t>39624</t>
  </si>
  <si>
    <t>91327</t>
  </si>
  <si>
    <t>85049</t>
  </si>
  <si>
    <t>82340</t>
  </si>
  <si>
    <t>82131</t>
  </si>
  <si>
    <t>91245</t>
  </si>
  <si>
    <t>82152</t>
  </si>
  <si>
    <t>91282</t>
  </si>
  <si>
    <t>93348</t>
  </si>
  <si>
    <t>85617</t>
  </si>
  <si>
    <t>85469</t>
  </si>
  <si>
    <t>39319</t>
  </si>
  <si>
    <t>07545</t>
  </si>
  <si>
    <t>84069</t>
  </si>
  <si>
    <t>18055</t>
  </si>
  <si>
    <t>93173</t>
  </si>
  <si>
    <t>83134</t>
  </si>
  <si>
    <t>84169</t>
  </si>
  <si>
    <t>84171</t>
  </si>
  <si>
    <t>06729</t>
  </si>
  <si>
    <t>93170</t>
  </si>
  <si>
    <t>83564</t>
  </si>
  <si>
    <t>83536</t>
  </si>
  <si>
    <t>92431</t>
  </si>
  <si>
    <t>08451</t>
  </si>
  <si>
    <t>93086</t>
  </si>
  <si>
    <t>04157</t>
  </si>
  <si>
    <t>93191</t>
  </si>
  <si>
    <t>08056</t>
  </si>
  <si>
    <t>92693</t>
  </si>
  <si>
    <t>83308</t>
  </si>
  <si>
    <t>93488</t>
  </si>
  <si>
    <t>93413</t>
  </si>
  <si>
    <t>94365</t>
  </si>
  <si>
    <t>84323</t>
  </si>
  <si>
    <t>09322</t>
  </si>
  <si>
    <t>94354</t>
  </si>
  <si>
    <t>83362</t>
  </si>
  <si>
    <t>08340</t>
  </si>
  <si>
    <t>09117</t>
  </si>
  <si>
    <t>09419</t>
  </si>
  <si>
    <t>04861</t>
  </si>
  <si>
    <t>94542</t>
  </si>
  <si>
    <t>18573</t>
  </si>
  <si>
    <t>14974</t>
  </si>
  <si>
    <t>94496</t>
  </si>
  <si>
    <t>94535</t>
  </si>
  <si>
    <t>94148</t>
  </si>
  <si>
    <t>14195</t>
  </si>
  <si>
    <t>14167</t>
  </si>
  <si>
    <t>09599</t>
  </si>
  <si>
    <t>14059</t>
  </si>
  <si>
    <t>94518</t>
  </si>
  <si>
    <t>13467</t>
  </si>
  <si>
    <t>10553</t>
  </si>
  <si>
    <t>10623</t>
  </si>
  <si>
    <t>94152</t>
  </si>
  <si>
    <t>12053</t>
  </si>
  <si>
    <t>54536</t>
  </si>
  <si>
    <t>45892</t>
  </si>
  <si>
    <t>45879</t>
  </si>
  <si>
    <t>53175</t>
  </si>
  <si>
    <t>56814</t>
  </si>
  <si>
    <t>53113</t>
  </si>
  <si>
    <t>48607</t>
  </si>
  <si>
    <t>55765</t>
  </si>
  <si>
    <t>53173</t>
  </si>
  <si>
    <t>42107</t>
  </si>
  <si>
    <t>42855</t>
  </si>
  <si>
    <t>53797</t>
  </si>
  <si>
    <t>44628</t>
  </si>
  <si>
    <t>44803</t>
  </si>
  <si>
    <t>56659</t>
  </si>
  <si>
    <t>47652</t>
  </si>
  <si>
    <t>52457</t>
  </si>
  <si>
    <t>47495</t>
  </si>
  <si>
    <t>66780</t>
  </si>
  <si>
    <t>41472</t>
  </si>
  <si>
    <t>54314</t>
  </si>
  <si>
    <t>47167</t>
  </si>
  <si>
    <t>40233</t>
  </si>
  <si>
    <t>41539</t>
  </si>
  <si>
    <t>54426</t>
  </si>
  <si>
    <t>50667</t>
  </si>
  <si>
    <t>45145</t>
  </si>
  <si>
    <t>66133</t>
  </si>
  <si>
    <t>85057</t>
  </si>
  <si>
    <t>99510</t>
  </si>
  <si>
    <t>85304</t>
  </si>
  <si>
    <t>83646</t>
  </si>
  <si>
    <t>83623</t>
  </si>
  <si>
    <t>80992</t>
  </si>
  <si>
    <t>07751</t>
  </si>
  <si>
    <t>95339</t>
  </si>
  <si>
    <t>85126</t>
  </si>
  <si>
    <t>07806</t>
  </si>
  <si>
    <t>93333</t>
  </si>
  <si>
    <t>85406</t>
  </si>
  <si>
    <t>85445</t>
  </si>
  <si>
    <t>85417</t>
  </si>
  <si>
    <t>95191</t>
  </si>
  <si>
    <t>18239</t>
  </si>
  <si>
    <t>06388</t>
  </si>
  <si>
    <t>06369</t>
  </si>
  <si>
    <t>95508</t>
  </si>
  <si>
    <t>06120</t>
  </si>
  <si>
    <t>93342</t>
  </si>
  <si>
    <t>98587</t>
  </si>
  <si>
    <t>23860</t>
  </si>
  <si>
    <t>38102</t>
  </si>
  <si>
    <t>38524</t>
  </si>
  <si>
    <t>23560</t>
  </si>
  <si>
    <t>38700</t>
  </si>
  <si>
    <t>91743</t>
  </si>
  <si>
    <t>87659</t>
  </si>
  <si>
    <t>38170</t>
  </si>
  <si>
    <t>96170</t>
  </si>
  <si>
    <t>23744</t>
  </si>
  <si>
    <t>98559</t>
  </si>
  <si>
    <t>23569</t>
  </si>
  <si>
    <t>86983</t>
  </si>
  <si>
    <t>21371</t>
  </si>
  <si>
    <t>91086</t>
  </si>
  <si>
    <t>98693</t>
  </si>
  <si>
    <t>96049</t>
  </si>
  <si>
    <t>38154</t>
  </si>
  <si>
    <t>38382</t>
  </si>
  <si>
    <t>86694</t>
  </si>
  <si>
    <t>86931</t>
  </si>
  <si>
    <t>82409</t>
  </si>
  <si>
    <t>96231</t>
  </si>
  <si>
    <t>90765</t>
  </si>
  <si>
    <t>99638</t>
  </si>
  <si>
    <t>82380</t>
  </si>
  <si>
    <t>12059</t>
  </si>
  <si>
    <t>10369</t>
  </si>
  <si>
    <t>94078</t>
  </si>
  <si>
    <t>12555</t>
  </si>
  <si>
    <t>01156</t>
  </si>
  <si>
    <t>01445</t>
  </si>
  <si>
    <t>15748</t>
  </si>
  <si>
    <t>01809</t>
  </si>
  <si>
    <t>01237</t>
  </si>
  <si>
    <t>17321</t>
  </si>
  <si>
    <t>02959</t>
  </si>
  <si>
    <t>02943</t>
  </si>
  <si>
    <t>02923</t>
  </si>
  <si>
    <t>39435</t>
  </si>
  <si>
    <t>91217</t>
  </si>
  <si>
    <t>83670</t>
  </si>
  <si>
    <t>80689</t>
  </si>
  <si>
    <t>80687</t>
  </si>
  <si>
    <t>85411</t>
  </si>
  <si>
    <t>39418</t>
  </si>
  <si>
    <t>95494</t>
  </si>
  <si>
    <t>07389</t>
  </si>
  <si>
    <t>19417</t>
  </si>
  <si>
    <t>85290</t>
  </si>
  <si>
    <t>82024</t>
  </si>
  <si>
    <t>92280</t>
  </si>
  <si>
    <t>95236</t>
  </si>
  <si>
    <t>06406</t>
  </si>
  <si>
    <t>95213</t>
  </si>
  <si>
    <t>39579</t>
  </si>
  <si>
    <t>84104</t>
  </si>
  <si>
    <t>95152</t>
  </si>
  <si>
    <t>39217</t>
  </si>
  <si>
    <t>85464</t>
  </si>
  <si>
    <t>85591</t>
  </si>
  <si>
    <t>93358</t>
  </si>
  <si>
    <t>83620</t>
  </si>
  <si>
    <t>19376</t>
  </si>
  <si>
    <t>85614</t>
  </si>
  <si>
    <t>82398</t>
  </si>
  <si>
    <t>91332</t>
  </si>
  <si>
    <t>86577</t>
  </si>
  <si>
    <t>82499</t>
  </si>
  <si>
    <t>82239</t>
  </si>
  <si>
    <t>29485</t>
  </si>
  <si>
    <t>86567</t>
  </si>
  <si>
    <t>06467</t>
  </si>
  <si>
    <t>82444</t>
  </si>
  <si>
    <t>86579</t>
  </si>
  <si>
    <t>96352</t>
  </si>
  <si>
    <t>19061</t>
  </si>
  <si>
    <t>06682</t>
  </si>
  <si>
    <t>06118</t>
  </si>
  <si>
    <t>18258</t>
  </si>
  <si>
    <t>83543</t>
  </si>
  <si>
    <t>06847</t>
  </si>
  <si>
    <t>18182</t>
  </si>
  <si>
    <t>95643</t>
  </si>
  <si>
    <t>84428</t>
  </si>
  <si>
    <t>04610</t>
  </si>
  <si>
    <t>84092</t>
  </si>
  <si>
    <t>84539</t>
  </si>
  <si>
    <t>04416</t>
  </si>
  <si>
    <t>92542</t>
  </si>
  <si>
    <t>83250</t>
  </si>
  <si>
    <t>83352</t>
  </si>
  <si>
    <t>93426</t>
  </si>
  <si>
    <t>83324</t>
  </si>
  <si>
    <t>83377</t>
  </si>
  <si>
    <t>04821</t>
  </si>
  <si>
    <t>18356</t>
  </si>
  <si>
    <t>93499</t>
  </si>
  <si>
    <t>09385</t>
  </si>
  <si>
    <t>84567</t>
  </si>
  <si>
    <t>16818</t>
  </si>
  <si>
    <t>94234</t>
  </si>
  <si>
    <t>93480</t>
  </si>
  <si>
    <t>09465</t>
  </si>
  <si>
    <t>14947</t>
  </si>
  <si>
    <t>94253</t>
  </si>
  <si>
    <t>94140</t>
  </si>
  <si>
    <t>09437</t>
  </si>
  <si>
    <t>94544</t>
  </si>
  <si>
    <t>09569</t>
  </si>
  <si>
    <t>94269</t>
  </si>
  <si>
    <t>14163</t>
  </si>
  <si>
    <t>14169</t>
  </si>
  <si>
    <t>94113</t>
  </si>
  <si>
    <t>12105</t>
  </si>
  <si>
    <t>94161</t>
  </si>
  <si>
    <t>13359</t>
  </si>
  <si>
    <t>12099</t>
  </si>
  <si>
    <t>10439</t>
  </si>
  <si>
    <t>12049</t>
  </si>
  <si>
    <t>25581</t>
  </si>
  <si>
    <t>21259</t>
  </si>
  <si>
    <t>25563</t>
  </si>
  <si>
    <t>74547</t>
  </si>
  <si>
    <t>37186</t>
  </si>
  <si>
    <t>30459</t>
  </si>
  <si>
    <t>30165</t>
  </si>
  <si>
    <t>36179</t>
  </si>
  <si>
    <t>25579</t>
  </si>
  <si>
    <t>30163</t>
  </si>
  <si>
    <t>73072</t>
  </si>
  <si>
    <t>36145</t>
  </si>
  <si>
    <t>24814</t>
  </si>
  <si>
    <t>30938</t>
  </si>
  <si>
    <t>24409</t>
  </si>
  <si>
    <t>31180</t>
  </si>
  <si>
    <t>97779</t>
  </si>
  <si>
    <t>24241</t>
  </si>
  <si>
    <t>29633</t>
  </si>
  <si>
    <t>20459</t>
  </si>
  <si>
    <t>37293</t>
  </si>
  <si>
    <t>89177</t>
  </si>
  <si>
    <t>22309</t>
  </si>
  <si>
    <t>89257</t>
  </si>
  <si>
    <t>87452</t>
  </si>
  <si>
    <t>24619</t>
  </si>
  <si>
    <t>87789</t>
  </si>
  <si>
    <t>73488</t>
  </si>
  <si>
    <t>98617</t>
  </si>
  <si>
    <t>91637</t>
  </si>
  <si>
    <t>31224</t>
  </si>
  <si>
    <t>23845</t>
  </si>
  <si>
    <t>87736</t>
  </si>
  <si>
    <t>86519</t>
  </si>
  <si>
    <t>87437</t>
  </si>
  <si>
    <t>87477</t>
  </si>
  <si>
    <t>91614</t>
  </si>
  <si>
    <t>99842</t>
  </si>
  <si>
    <t>98631</t>
  </si>
  <si>
    <t>22929</t>
  </si>
  <si>
    <t>21493</t>
  </si>
  <si>
    <t>38690</t>
  </si>
  <si>
    <t>37445</t>
  </si>
  <si>
    <t>35641</t>
  </si>
  <si>
    <t>68804</t>
  </si>
  <si>
    <t>61440</t>
  </si>
  <si>
    <t>26954</t>
  </si>
  <si>
    <t>25859</t>
  </si>
  <si>
    <t>32312</t>
  </si>
  <si>
    <t>65936</t>
  </si>
  <si>
    <t>33729</t>
  </si>
  <si>
    <t>72227</t>
  </si>
  <si>
    <t>25849</t>
  </si>
  <si>
    <t>64285</t>
  </si>
  <si>
    <t>33818</t>
  </si>
  <si>
    <t>60435</t>
  </si>
  <si>
    <t>60318</t>
  </si>
  <si>
    <t>35119</t>
  </si>
  <si>
    <t>74939</t>
  </si>
  <si>
    <t>78576</t>
  </si>
  <si>
    <t>32457</t>
  </si>
  <si>
    <t>72469</t>
  </si>
  <si>
    <t>25709</t>
  </si>
  <si>
    <t>72477</t>
  </si>
  <si>
    <t>34537</t>
  </si>
  <si>
    <t>71282</t>
  </si>
  <si>
    <t>72108</t>
  </si>
  <si>
    <t>21781</t>
  </si>
  <si>
    <t>32699</t>
  </si>
  <si>
    <t>74369</t>
  </si>
  <si>
    <t>25779</t>
  </si>
  <si>
    <t>25862</t>
  </si>
  <si>
    <t>74211</t>
  </si>
  <si>
    <t>21756</t>
  </si>
  <si>
    <t>21727</t>
  </si>
  <si>
    <t>72818</t>
  </si>
  <si>
    <t>25879</t>
  </si>
  <si>
    <t>63829</t>
  </si>
  <si>
    <t>72513</t>
  </si>
  <si>
    <t>25788</t>
  </si>
  <si>
    <t>31627</t>
  </si>
  <si>
    <t>31622</t>
  </si>
  <si>
    <t>31699</t>
  </si>
  <si>
    <t>24852</t>
  </si>
  <si>
    <t>88697</t>
  </si>
  <si>
    <t>37647</t>
  </si>
  <si>
    <t>71397</t>
  </si>
  <si>
    <t>34587</t>
  </si>
  <si>
    <t>88271</t>
  </si>
  <si>
    <t>73207</t>
  </si>
  <si>
    <t>25376</t>
  </si>
  <si>
    <t>25588</t>
  </si>
  <si>
    <t>21516</t>
  </si>
  <si>
    <t>86479</t>
  </si>
  <si>
    <t>96154</t>
  </si>
  <si>
    <t>86738</t>
  </si>
  <si>
    <t>97522</t>
  </si>
  <si>
    <t>23919</t>
  </si>
  <si>
    <t>21401</t>
  </si>
  <si>
    <t>86655</t>
  </si>
  <si>
    <t>23566</t>
  </si>
  <si>
    <t>19273</t>
  </si>
  <si>
    <t>86980</t>
  </si>
  <si>
    <t>86517</t>
  </si>
  <si>
    <t>86977</t>
  </si>
  <si>
    <t>96161</t>
  </si>
  <si>
    <t>96484</t>
  </si>
  <si>
    <t>38375</t>
  </si>
  <si>
    <t>38387</t>
  </si>
  <si>
    <t>38470</t>
  </si>
  <si>
    <t>86343</t>
  </si>
  <si>
    <t>86169</t>
  </si>
  <si>
    <t>29496</t>
  </si>
  <si>
    <t>90768</t>
  </si>
  <si>
    <t>86504</t>
  </si>
  <si>
    <t>91056</t>
  </si>
  <si>
    <t>99094</t>
  </si>
  <si>
    <t>91353</t>
  </si>
  <si>
    <t>91798</t>
  </si>
  <si>
    <t>86574</t>
  </si>
  <si>
    <t>91052</t>
  </si>
  <si>
    <t>91083</t>
  </si>
  <si>
    <t>96271</t>
  </si>
  <si>
    <t>54617</t>
  </si>
  <si>
    <t>52223</t>
  </si>
  <si>
    <t>52249</t>
  </si>
  <si>
    <t>47608</t>
  </si>
  <si>
    <t>54687</t>
  </si>
  <si>
    <t>54457</t>
  </si>
  <si>
    <t>46395</t>
  </si>
  <si>
    <t>54329</t>
  </si>
  <si>
    <t>46483</t>
  </si>
  <si>
    <t>50127</t>
  </si>
  <si>
    <t>54292</t>
  </si>
  <si>
    <t>50129</t>
  </si>
  <si>
    <t>66802</t>
  </si>
  <si>
    <t>54579</t>
  </si>
  <si>
    <t>54344</t>
  </si>
  <si>
    <t>40221</t>
  </si>
  <si>
    <t>47269</t>
  </si>
  <si>
    <t>40213</t>
  </si>
  <si>
    <t>40227</t>
  </si>
  <si>
    <t>45476</t>
  </si>
  <si>
    <t>54347</t>
  </si>
  <si>
    <t>50823</t>
  </si>
  <si>
    <t>50672</t>
  </si>
  <si>
    <t>56766</t>
  </si>
  <si>
    <t>48734</t>
  </si>
  <si>
    <t>50999</t>
  </si>
  <si>
    <t>66557</t>
  </si>
  <si>
    <t>66646</t>
  </si>
  <si>
    <t>51065</t>
  </si>
  <si>
    <t>45894</t>
  </si>
  <si>
    <t>42551</t>
  </si>
  <si>
    <t>53123</t>
  </si>
  <si>
    <t>42655</t>
  </si>
  <si>
    <t>79235</t>
  </si>
  <si>
    <t>79361</t>
  </si>
  <si>
    <t>56068</t>
  </si>
  <si>
    <t>55432</t>
  </si>
  <si>
    <t>67714</t>
  </si>
  <si>
    <t>56203</t>
  </si>
  <si>
    <t>67688</t>
  </si>
  <si>
    <t>56271</t>
  </si>
  <si>
    <t>79365</t>
  </si>
  <si>
    <t>66994</t>
  </si>
  <si>
    <t>67823</t>
  </si>
  <si>
    <t>57581</t>
  </si>
  <si>
    <t>12045</t>
  </si>
  <si>
    <t>12057</t>
  </si>
  <si>
    <t>13125</t>
  </si>
  <si>
    <t>12557</t>
  </si>
  <si>
    <t>12623</t>
  </si>
  <si>
    <t>01139</t>
  </si>
  <si>
    <t>01920</t>
  </si>
  <si>
    <t>01900</t>
  </si>
  <si>
    <t>03046</t>
  </si>
  <si>
    <t>02999</t>
  </si>
  <si>
    <t>03053</t>
  </si>
  <si>
    <t>02779</t>
  </si>
  <si>
    <t>02894</t>
  </si>
  <si>
    <t>66484</t>
  </si>
  <si>
    <t>44139</t>
  </si>
  <si>
    <t>56218</t>
  </si>
  <si>
    <t>57641</t>
  </si>
  <si>
    <t>58093</t>
  </si>
  <si>
    <t>48268</t>
  </si>
  <si>
    <t>66955</t>
  </si>
  <si>
    <t>57413</t>
  </si>
  <si>
    <t>57586</t>
  </si>
  <si>
    <t>57223</t>
  </si>
  <si>
    <t>56470</t>
  </si>
  <si>
    <t>65388</t>
  </si>
  <si>
    <t>77855</t>
  </si>
  <si>
    <t>56370</t>
  </si>
  <si>
    <t>77833</t>
  </si>
  <si>
    <t>77736</t>
  </si>
  <si>
    <t>77815</t>
  </si>
  <si>
    <t>55234</t>
  </si>
  <si>
    <t>79774</t>
  </si>
  <si>
    <t>97852</t>
  </si>
  <si>
    <t>21680</t>
  </si>
  <si>
    <t>24797</t>
  </si>
  <si>
    <t>34233</t>
  </si>
  <si>
    <t>73278</t>
  </si>
  <si>
    <t>34212</t>
  </si>
  <si>
    <t>97778</t>
  </si>
  <si>
    <t>24837</t>
  </si>
  <si>
    <t>97839</t>
  </si>
  <si>
    <t>71540</t>
  </si>
  <si>
    <t>36251</t>
  </si>
  <si>
    <t>88213</t>
  </si>
  <si>
    <t>97753</t>
  </si>
  <si>
    <t>65199</t>
  </si>
  <si>
    <t>59329</t>
  </si>
  <si>
    <t>79809</t>
  </si>
  <si>
    <t>49393</t>
  </si>
  <si>
    <t>67482</t>
  </si>
  <si>
    <t>77880</t>
  </si>
  <si>
    <t>78147</t>
  </si>
  <si>
    <t>67158</t>
  </si>
  <si>
    <t>67551</t>
  </si>
  <si>
    <t>65468</t>
  </si>
  <si>
    <t>42659</t>
  </si>
  <si>
    <t>66131</t>
  </si>
  <si>
    <t>51519</t>
  </si>
  <si>
    <t>56745</t>
  </si>
  <si>
    <t>42105</t>
  </si>
  <si>
    <t>66459</t>
  </si>
  <si>
    <t>44801</t>
  </si>
  <si>
    <t>53547</t>
  </si>
  <si>
    <t>58455</t>
  </si>
  <si>
    <t>53819</t>
  </si>
  <si>
    <t>56288</t>
  </si>
  <si>
    <t>56637</t>
  </si>
  <si>
    <t>58339</t>
  </si>
  <si>
    <t>54597</t>
  </si>
  <si>
    <t>54646</t>
  </si>
  <si>
    <t>52353</t>
  </si>
  <si>
    <t>46519</t>
  </si>
  <si>
    <t>41516</t>
  </si>
  <si>
    <t>47800</t>
  </si>
  <si>
    <t>40668</t>
  </si>
  <si>
    <t>54295</t>
  </si>
  <si>
    <t>50226</t>
  </si>
  <si>
    <t>46348</t>
  </si>
  <si>
    <t>40479</t>
  </si>
  <si>
    <t>40477</t>
  </si>
  <si>
    <t>66359</t>
  </si>
  <si>
    <t>40235</t>
  </si>
  <si>
    <t>40597</t>
  </si>
  <si>
    <t>50939</t>
  </si>
  <si>
    <t>54538</t>
  </si>
  <si>
    <t>46238</t>
  </si>
  <si>
    <t>54424</t>
  </si>
  <si>
    <t>56826</t>
  </si>
  <si>
    <t>53501</t>
  </si>
  <si>
    <t>42549</t>
  </si>
  <si>
    <t>56864</t>
  </si>
  <si>
    <t>45768</t>
  </si>
  <si>
    <t>79258</t>
  </si>
  <si>
    <t>67752</t>
  </si>
  <si>
    <t>58511</t>
  </si>
  <si>
    <t>55422</t>
  </si>
  <si>
    <t>55442</t>
  </si>
  <si>
    <t>79353</t>
  </si>
  <si>
    <t>58553</t>
  </si>
  <si>
    <t>56564</t>
  </si>
  <si>
    <t>58095</t>
  </si>
  <si>
    <t>55618</t>
  </si>
  <si>
    <t>44328</t>
  </si>
  <si>
    <t>79415</t>
  </si>
  <si>
    <t>58119</t>
  </si>
  <si>
    <t>55499</t>
  </si>
  <si>
    <t>59368</t>
  </si>
  <si>
    <t>57638</t>
  </si>
  <si>
    <t>48369</t>
  </si>
  <si>
    <t>45289</t>
  </si>
  <si>
    <t>66583</t>
  </si>
  <si>
    <t>53227</t>
  </si>
  <si>
    <t>42109</t>
  </si>
  <si>
    <t>44652</t>
  </si>
  <si>
    <t>66440</t>
  </si>
  <si>
    <t>26721</t>
  </si>
  <si>
    <t>66539</t>
  </si>
  <si>
    <t>45663</t>
  </si>
  <si>
    <t>66450</t>
  </si>
  <si>
    <t>56865</t>
  </si>
  <si>
    <t>44805</t>
  </si>
  <si>
    <t>56290</t>
  </si>
  <si>
    <t>66909</t>
  </si>
  <si>
    <t>35719</t>
  </si>
  <si>
    <t>78050</t>
  </si>
  <si>
    <t>78737</t>
  </si>
  <si>
    <t>59955</t>
  </si>
  <si>
    <t>65931</t>
  </si>
  <si>
    <t>68753</t>
  </si>
  <si>
    <t>35625</t>
  </si>
  <si>
    <t>32130</t>
  </si>
  <si>
    <t>68549</t>
  </si>
  <si>
    <t>61449</t>
  </si>
  <si>
    <t>27476</t>
  </si>
  <si>
    <t>33758</t>
  </si>
  <si>
    <t>64404</t>
  </si>
  <si>
    <t>76694</t>
  </si>
  <si>
    <t>76669</t>
  </si>
  <si>
    <t>32584</t>
  </si>
  <si>
    <t>75172</t>
  </si>
  <si>
    <t>35396</t>
  </si>
  <si>
    <t>27755</t>
  </si>
  <si>
    <t>32832</t>
  </si>
  <si>
    <t>21776</t>
  </si>
  <si>
    <t>69251</t>
  </si>
  <si>
    <t>33189</t>
  </si>
  <si>
    <t>78586</t>
  </si>
  <si>
    <t>64689</t>
  </si>
  <si>
    <t>74931</t>
  </si>
  <si>
    <t>35287</t>
  </si>
  <si>
    <t>71155</t>
  </si>
  <si>
    <t>25853</t>
  </si>
  <si>
    <t>63762</t>
  </si>
  <si>
    <t>25860</t>
  </si>
  <si>
    <t>34632</t>
  </si>
  <si>
    <t>63584</t>
  </si>
  <si>
    <t>88662</t>
  </si>
  <si>
    <t>63939</t>
  </si>
  <si>
    <t>25873</t>
  </si>
  <si>
    <t>63739</t>
  </si>
  <si>
    <t>63688</t>
  </si>
  <si>
    <t>34628</t>
  </si>
  <si>
    <t>74376</t>
  </si>
  <si>
    <t>63589</t>
  </si>
  <si>
    <t>70176</t>
  </si>
  <si>
    <t>21755</t>
  </si>
  <si>
    <t>72762</t>
  </si>
  <si>
    <t>70629</t>
  </si>
  <si>
    <t>63849</t>
  </si>
  <si>
    <t>74076</t>
  </si>
  <si>
    <t>34308</t>
  </si>
  <si>
    <t>88699</t>
  </si>
  <si>
    <t>72766</t>
  </si>
  <si>
    <t>70374</t>
  </si>
  <si>
    <t>71686</t>
  </si>
  <si>
    <t>21737</t>
  </si>
  <si>
    <t>31558</t>
  </si>
  <si>
    <t>27308</t>
  </si>
  <si>
    <t>74232</t>
  </si>
  <si>
    <t>34317</t>
  </si>
  <si>
    <t>71717</t>
  </si>
  <si>
    <t>72664</t>
  </si>
  <si>
    <t>27336</t>
  </si>
  <si>
    <t>71409</t>
  </si>
  <si>
    <t>21702</t>
  </si>
  <si>
    <t>88348</t>
  </si>
  <si>
    <t>88376</t>
  </si>
  <si>
    <t>31637</t>
  </si>
  <si>
    <t>36367</t>
  </si>
  <si>
    <t>88374</t>
  </si>
  <si>
    <t>74538</t>
  </si>
  <si>
    <t>37217</t>
  </si>
  <si>
    <t>30169</t>
  </si>
  <si>
    <t>89180</t>
  </si>
  <si>
    <t>97786</t>
  </si>
  <si>
    <t>24576</t>
  </si>
  <si>
    <t>30916</t>
  </si>
  <si>
    <t>22609</t>
  </si>
  <si>
    <t>24366</t>
  </si>
  <si>
    <t>97792</t>
  </si>
  <si>
    <t>74426</t>
  </si>
  <si>
    <t>22769</t>
  </si>
  <si>
    <t>31141</t>
  </si>
  <si>
    <t>97243</t>
  </si>
  <si>
    <t>24109</t>
  </si>
  <si>
    <t>22851</t>
  </si>
  <si>
    <t>24625</t>
  </si>
  <si>
    <t>73489</t>
  </si>
  <si>
    <t>36460</t>
  </si>
  <si>
    <t>21442</t>
  </si>
  <si>
    <t>89518</t>
  </si>
  <si>
    <t>22117</t>
  </si>
  <si>
    <t>89293</t>
  </si>
  <si>
    <t>97654</t>
  </si>
  <si>
    <t>31246</t>
  </si>
  <si>
    <t>24146</t>
  </si>
  <si>
    <t>97456</t>
  </si>
  <si>
    <t>97532</t>
  </si>
  <si>
    <t>89312</t>
  </si>
  <si>
    <t>87761</t>
  </si>
  <si>
    <t>29364</t>
  </si>
  <si>
    <t>87784</t>
  </si>
  <si>
    <t>23813</t>
  </si>
  <si>
    <t>86489</t>
  </si>
  <si>
    <t>97529</t>
  </si>
  <si>
    <t>36448</t>
  </si>
  <si>
    <t>99848</t>
  </si>
  <si>
    <t>73467</t>
  </si>
  <si>
    <t>89349</t>
  </si>
  <si>
    <t>24321</t>
  </si>
  <si>
    <t>87647</t>
  </si>
  <si>
    <t>23820</t>
  </si>
  <si>
    <t>21379</t>
  </si>
  <si>
    <t>99891</t>
  </si>
  <si>
    <t>87663</t>
  </si>
  <si>
    <t>87651</t>
  </si>
  <si>
    <t>23911</t>
  </si>
  <si>
    <t>91315</t>
  </si>
  <si>
    <t>38899</t>
  </si>
  <si>
    <t>86857</t>
  </si>
  <si>
    <t>96179</t>
  </si>
  <si>
    <t>86157</t>
  </si>
  <si>
    <t>86937</t>
  </si>
  <si>
    <t>99092</t>
  </si>
  <si>
    <t>86154</t>
  </si>
  <si>
    <t>96250</t>
  </si>
  <si>
    <t>96050</t>
  </si>
  <si>
    <t>86704</t>
  </si>
  <si>
    <t>98746</t>
  </si>
  <si>
    <t>99097</t>
  </si>
  <si>
    <t>99610</t>
  </si>
  <si>
    <t>79115</t>
  </si>
  <si>
    <t>56355</t>
  </si>
  <si>
    <t>67813</t>
  </si>
  <si>
    <t>79664</t>
  </si>
  <si>
    <t>49504</t>
  </si>
  <si>
    <t>77652</t>
  </si>
  <si>
    <t>79737</t>
  </si>
  <si>
    <t>77791</t>
  </si>
  <si>
    <t>65307</t>
  </si>
  <si>
    <t>79215</t>
  </si>
  <si>
    <t>79297</t>
  </si>
  <si>
    <t>56479</t>
  </si>
  <si>
    <t>76833</t>
  </si>
  <si>
    <t>76835</t>
  </si>
  <si>
    <t>49413</t>
  </si>
  <si>
    <t>67433</t>
  </si>
  <si>
    <t>76865</t>
  </si>
  <si>
    <t>76768</t>
  </si>
  <si>
    <t>76770</t>
  </si>
  <si>
    <t>26209</t>
  </si>
  <si>
    <t>67256</t>
  </si>
  <si>
    <t>67586</t>
  </si>
  <si>
    <t>57334</t>
  </si>
  <si>
    <t>76761</t>
  </si>
  <si>
    <t>35713</t>
  </si>
  <si>
    <t>55299</t>
  </si>
  <si>
    <t>65239</t>
  </si>
  <si>
    <t>59558</t>
  </si>
  <si>
    <t>67069</t>
  </si>
  <si>
    <t>76332</t>
  </si>
  <si>
    <t>24805</t>
  </si>
  <si>
    <t>36287</t>
  </si>
  <si>
    <t>71560</t>
  </si>
  <si>
    <t>73669</t>
  </si>
  <si>
    <t>21720</t>
  </si>
  <si>
    <t>73035</t>
  </si>
  <si>
    <t>97277</t>
  </si>
  <si>
    <t>24357</t>
  </si>
  <si>
    <t>30855</t>
  </si>
  <si>
    <t>07338</t>
  </si>
  <si>
    <t>82069</t>
  </si>
  <si>
    <t>19055</t>
  </si>
  <si>
    <t>85107</t>
  </si>
  <si>
    <t>85053</t>
  </si>
  <si>
    <t>91224</t>
  </si>
  <si>
    <t>85092</t>
  </si>
  <si>
    <t>06279</t>
  </si>
  <si>
    <t>92268</t>
  </si>
  <si>
    <t>85129</t>
  </si>
  <si>
    <t>80802</t>
  </si>
  <si>
    <t>81927</t>
  </si>
  <si>
    <t>93155</t>
  </si>
  <si>
    <t>39291</t>
  </si>
  <si>
    <t>07926</t>
  </si>
  <si>
    <t>83629</t>
  </si>
  <si>
    <t>18249</t>
  </si>
  <si>
    <t>07629</t>
  </si>
  <si>
    <t>07613</t>
  </si>
  <si>
    <t>95683</t>
  </si>
  <si>
    <t>83080</t>
  </si>
  <si>
    <t>08523</t>
  </si>
  <si>
    <t>92670</t>
  </si>
  <si>
    <t>83139</t>
  </si>
  <si>
    <t>84166</t>
  </si>
  <si>
    <t>95652</t>
  </si>
  <si>
    <t>83093</t>
  </si>
  <si>
    <t>06803</t>
  </si>
  <si>
    <t>06808</t>
  </si>
  <si>
    <t>17214</t>
  </si>
  <si>
    <t>08459</t>
  </si>
  <si>
    <t>04277</t>
  </si>
  <si>
    <t>95698</t>
  </si>
  <si>
    <t>08262</t>
  </si>
  <si>
    <t>94345</t>
  </si>
  <si>
    <t>93491</t>
  </si>
  <si>
    <t>08328</t>
  </si>
  <si>
    <t>84160</t>
  </si>
  <si>
    <t>08309</t>
  </si>
  <si>
    <t>08396</t>
  </si>
  <si>
    <t>17192</t>
  </si>
  <si>
    <t>04808</t>
  </si>
  <si>
    <t>16833</t>
  </si>
  <si>
    <t>84553</t>
  </si>
  <si>
    <t>94522</t>
  </si>
  <si>
    <t>93486</t>
  </si>
  <si>
    <t>94559</t>
  </si>
  <si>
    <t>08344</t>
  </si>
  <si>
    <t>16827</t>
  </si>
  <si>
    <t>93479</t>
  </si>
  <si>
    <t>84387</t>
  </si>
  <si>
    <t>14469</t>
  </si>
  <si>
    <t>09430</t>
  </si>
  <si>
    <t>09518</t>
  </si>
  <si>
    <t>13587</t>
  </si>
  <si>
    <t>16761</t>
  </si>
  <si>
    <t>01623</t>
  </si>
  <si>
    <t>01589</t>
  </si>
  <si>
    <t>09633</t>
  </si>
  <si>
    <t>94104</t>
  </si>
  <si>
    <t>10367</t>
  </si>
  <si>
    <t>18546</t>
  </si>
  <si>
    <t>94143</t>
  </si>
  <si>
    <t>01773</t>
  </si>
  <si>
    <t>01778</t>
  </si>
  <si>
    <t>03222</t>
  </si>
  <si>
    <t>15326</t>
  </si>
  <si>
    <t>15518</t>
  </si>
  <si>
    <t>02799</t>
  </si>
  <si>
    <t>02957</t>
  </si>
  <si>
    <t>02796</t>
  </si>
  <si>
    <t>82362</t>
  </si>
  <si>
    <t>90409</t>
  </si>
  <si>
    <t>90478</t>
  </si>
  <si>
    <t>82279</t>
  </si>
  <si>
    <t>39387</t>
  </si>
  <si>
    <t>85128</t>
  </si>
  <si>
    <t>39345</t>
  </si>
  <si>
    <t>85116</t>
  </si>
  <si>
    <t>85254</t>
  </si>
  <si>
    <t>85259</t>
  </si>
  <si>
    <t>85253</t>
  </si>
  <si>
    <t>99628</t>
  </si>
  <si>
    <t>96369</t>
  </si>
  <si>
    <t>06456</t>
  </si>
  <si>
    <t>06542</t>
  </si>
  <si>
    <t>29471</t>
  </si>
  <si>
    <t>82377</t>
  </si>
  <si>
    <t>85113</t>
  </si>
  <si>
    <t>06667</t>
  </si>
  <si>
    <t>95100</t>
  </si>
  <si>
    <t>06686</t>
  </si>
  <si>
    <t>83109</t>
  </si>
  <si>
    <t>95186</t>
  </si>
  <si>
    <t>92703</t>
  </si>
  <si>
    <t>84030</t>
  </si>
  <si>
    <t>84088</t>
  </si>
  <si>
    <t>83115</t>
  </si>
  <si>
    <t>06766</t>
  </si>
  <si>
    <t>18184</t>
  </si>
  <si>
    <t>84419</t>
  </si>
  <si>
    <t>92436</t>
  </si>
  <si>
    <t>04442</t>
  </si>
  <si>
    <t>06774</t>
  </si>
  <si>
    <t>84109</t>
  </si>
  <si>
    <t>84573</t>
  </si>
  <si>
    <t>08066</t>
  </si>
  <si>
    <t>84177</t>
  </si>
  <si>
    <t>14823</t>
  </si>
  <si>
    <t>94363</t>
  </si>
  <si>
    <t>04680</t>
  </si>
  <si>
    <t>09353</t>
  </si>
  <si>
    <t>08359</t>
  </si>
  <si>
    <t>16816</t>
  </si>
  <si>
    <t>16831</t>
  </si>
  <si>
    <t>94374</t>
  </si>
  <si>
    <t>94505</t>
  </si>
  <si>
    <t>09235</t>
  </si>
  <si>
    <t>93458</t>
  </si>
  <si>
    <t>94533</t>
  </si>
  <si>
    <t>17217</t>
  </si>
  <si>
    <t>14612</t>
  </si>
  <si>
    <t>13593</t>
  </si>
  <si>
    <t>13589</t>
  </si>
  <si>
    <t>18556</t>
  </si>
  <si>
    <t>94258</t>
  </si>
  <si>
    <t>14050</t>
  </si>
  <si>
    <t>94081</t>
  </si>
  <si>
    <t>13509</t>
  </si>
  <si>
    <t>94513</t>
  </si>
  <si>
    <t>12207</t>
  </si>
  <si>
    <t>10823</t>
  </si>
  <si>
    <t>10178</t>
  </si>
  <si>
    <t>15938</t>
  </si>
  <si>
    <t>12529</t>
  </si>
  <si>
    <t>95326</t>
  </si>
  <si>
    <t>85221</t>
  </si>
  <si>
    <t>23966</t>
  </si>
  <si>
    <t>95512</t>
  </si>
  <si>
    <t>92367</t>
  </si>
  <si>
    <t>93336</t>
  </si>
  <si>
    <t>07743</t>
  </si>
  <si>
    <t>95448</t>
  </si>
  <si>
    <t>80469</t>
  </si>
  <si>
    <t>80807</t>
  </si>
  <si>
    <t>81669</t>
  </si>
  <si>
    <t>39221</t>
  </si>
  <si>
    <t>19374</t>
  </si>
  <si>
    <t>84048</t>
  </si>
  <si>
    <t>18225</t>
  </si>
  <si>
    <t>92249</t>
  </si>
  <si>
    <t>39114</t>
  </si>
  <si>
    <t>85665</t>
  </si>
  <si>
    <t>85419</t>
  </si>
  <si>
    <t>85435</t>
  </si>
  <si>
    <t>92266</t>
  </si>
  <si>
    <t>86570</t>
  </si>
  <si>
    <t>86529</t>
  </si>
  <si>
    <t>82481</t>
  </si>
  <si>
    <t>82343</t>
  </si>
  <si>
    <t>85051</t>
  </si>
  <si>
    <t>25938</t>
  </si>
  <si>
    <t>68642</t>
  </si>
  <si>
    <t>78086</t>
  </si>
  <si>
    <t>49453</t>
  </si>
  <si>
    <t>61273</t>
  </si>
  <si>
    <t>75389</t>
  </si>
  <si>
    <t>72160</t>
  </si>
  <si>
    <t>65934</t>
  </si>
  <si>
    <t>33719</t>
  </si>
  <si>
    <t>60489</t>
  </si>
  <si>
    <t>35094</t>
  </si>
  <si>
    <t>27619</t>
  </si>
  <si>
    <t>60437</t>
  </si>
  <si>
    <t>69198</t>
  </si>
  <si>
    <t>75173</t>
  </si>
  <si>
    <t>69168</t>
  </si>
  <si>
    <t>27721</t>
  </si>
  <si>
    <t>75056</t>
  </si>
  <si>
    <t>78592</t>
  </si>
  <si>
    <t>71120</t>
  </si>
  <si>
    <t>35114</t>
  </si>
  <si>
    <t>64760</t>
  </si>
  <si>
    <t>78256</t>
  </si>
  <si>
    <t>32423</t>
  </si>
  <si>
    <t>63450</t>
  </si>
  <si>
    <t>74921</t>
  </si>
  <si>
    <t>71034</t>
  </si>
  <si>
    <t>71093</t>
  </si>
  <si>
    <t>31691</t>
  </si>
  <si>
    <t>63801</t>
  </si>
  <si>
    <t>63699</t>
  </si>
  <si>
    <t>72124</t>
  </si>
  <si>
    <t>31749</t>
  </si>
  <si>
    <t>78479</t>
  </si>
  <si>
    <t>27324</t>
  </si>
  <si>
    <t>88630</t>
  </si>
  <si>
    <t>70190</t>
  </si>
  <si>
    <t>74722</t>
  </si>
  <si>
    <t>34289</t>
  </si>
  <si>
    <t>34379</t>
  </si>
  <si>
    <t>34388</t>
  </si>
  <si>
    <t>25786</t>
  </si>
  <si>
    <t>63637</t>
  </si>
  <si>
    <t>74746</t>
  </si>
  <si>
    <t>36093</t>
  </si>
  <si>
    <t>24613</t>
  </si>
  <si>
    <t>73079</t>
  </si>
  <si>
    <t>21629</t>
  </si>
  <si>
    <t>97267</t>
  </si>
  <si>
    <t>74429</t>
  </si>
  <si>
    <t>25499</t>
  </si>
  <si>
    <t>97204</t>
  </si>
  <si>
    <t>97262</t>
  </si>
  <si>
    <t>22081</t>
  </si>
  <si>
    <t>97502</t>
  </si>
  <si>
    <t>91625</t>
  </si>
  <si>
    <t>22147</t>
  </si>
  <si>
    <t>22885</t>
  </si>
  <si>
    <t>24148</t>
  </si>
  <si>
    <t>87730</t>
  </si>
  <si>
    <t>21039</t>
  </si>
  <si>
    <t>87463</t>
  </si>
  <si>
    <t>23867</t>
  </si>
  <si>
    <t>23795</t>
  </si>
  <si>
    <t>38176</t>
  </si>
  <si>
    <t>38539</t>
  </si>
  <si>
    <t>91613</t>
  </si>
  <si>
    <t>97499</t>
  </si>
  <si>
    <t>29369</t>
  </si>
  <si>
    <t>89435</t>
  </si>
  <si>
    <t>99759</t>
  </si>
  <si>
    <t>91725</t>
  </si>
  <si>
    <t>86871</t>
  </si>
  <si>
    <t>38550</t>
  </si>
  <si>
    <t>23556</t>
  </si>
  <si>
    <t>86733</t>
  </si>
  <si>
    <t>91462</t>
  </si>
  <si>
    <t>98528</t>
  </si>
  <si>
    <t>87645</t>
  </si>
  <si>
    <t>96191</t>
  </si>
  <si>
    <t>29597</t>
  </si>
  <si>
    <t>29499</t>
  </si>
  <si>
    <t>19260</t>
  </si>
  <si>
    <t>86943</t>
  </si>
  <si>
    <t>86316</t>
  </si>
  <si>
    <t>38486</t>
  </si>
  <si>
    <t>82435</t>
  </si>
  <si>
    <t>82272</t>
  </si>
  <si>
    <t>91054</t>
  </si>
  <si>
    <t>34277</t>
  </si>
  <si>
    <t>88527</t>
  </si>
  <si>
    <t>34399</t>
  </si>
  <si>
    <t>25489</t>
  </si>
  <si>
    <t>34346</t>
  </si>
  <si>
    <t>97941</t>
  </si>
  <si>
    <t>37635</t>
  </si>
  <si>
    <t>29643</t>
  </si>
  <si>
    <t>88287</t>
  </si>
  <si>
    <t>88131</t>
  </si>
  <si>
    <t>01689</t>
  </si>
  <si>
    <t>16356</t>
  </si>
  <si>
    <t>15745</t>
  </si>
  <si>
    <t>16225</t>
  </si>
  <si>
    <t>01187</t>
  </si>
  <si>
    <t>94145</t>
  </si>
  <si>
    <t>01189</t>
  </si>
  <si>
    <t>17440</t>
  </si>
  <si>
    <t>15528</t>
  </si>
  <si>
    <t>17438</t>
  </si>
  <si>
    <t>01825</t>
  </si>
  <si>
    <t>01819</t>
  </si>
  <si>
    <t>17322</t>
  </si>
  <si>
    <t>15306</t>
  </si>
  <si>
    <t>02625</t>
  </si>
  <si>
    <t>15295</t>
  </si>
  <si>
    <t>02791</t>
  </si>
  <si>
    <t>41169</t>
  </si>
  <si>
    <t>54439</t>
  </si>
  <si>
    <t>47877</t>
  </si>
  <si>
    <t>46399</t>
  </si>
  <si>
    <t>54308</t>
  </si>
  <si>
    <t>47805</t>
  </si>
  <si>
    <t>54570</t>
  </si>
  <si>
    <t>54578</t>
  </si>
  <si>
    <t>40545</t>
  </si>
  <si>
    <t>53879</t>
  </si>
  <si>
    <t>54427</t>
  </si>
  <si>
    <t>50769</t>
  </si>
  <si>
    <t>66839</t>
  </si>
  <si>
    <t>45481</t>
  </si>
  <si>
    <t>40627</t>
  </si>
  <si>
    <t>54349</t>
  </si>
  <si>
    <t>50825</t>
  </si>
  <si>
    <t>46286</t>
  </si>
  <si>
    <t>45966</t>
  </si>
  <si>
    <t>50735</t>
  </si>
  <si>
    <t>45149</t>
  </si>
  <si>
    <t>51377</t>
  </si>
  <si>
    <t>45899</t>
  </si>
  <si>
    <t>66280</t>
  </si>
  <si>
    <t>44225</t>
  </si>
  <si>
    <t>48161</t>
  </si>
  <si>
    <t>58579</t>
  </si>
  <si>
    <t>56220</t>
  </si>
  <si>
    <t>26434</t>
  </si>
  <si>
    <t>56412</t>
  </si>
  <si>
    <t>57583</t>
  </si>
  <si>
    <t>49610</t>
  </si>
  <si>
    <t>57078</t>
  </si>
  <si>
    <t>55437</t>
  </si>
  <si>
    <t>49078</t>
  </si>
  <si>
    <t>49596</t>
  </si>
  <si>
    <t>48336</t>
  </si>
  <si>
    <t>55435</t>
  </si>
  <si>
    <t>65347</t>
  </si>
  <si>
    <t>57271</t>
  </si>
  <si>
    <t>79725</t>
  </si>
  <si>
    <t>67473</t>
  </si>
  <si>
    <t>56269</t>
  </si>
  <si>
    <t>56182</t>
  </si>
  <si>
    <t>56322</t>
  </si>
  <si>
    <t>26670</t>
  </si>
  <si>
    <t>59077</t>
  </si>
  <si>
    <t>79238</t>
  </si>
  <si>
    <t>49586</t>
  </si>
  <si>
    <t>56377</t>
  </si>
  <si>
    <t>66999</t>
  </si>
  <si>
    <t>55624</t>
  </si>
  <si>
    <t>44894</t>
  </si>
  <si>
    <t>53804</t>
  </si>
  <si>
    <t>56295</t>
  </si>
  <si>
    <t>58313</t>
  </si>
  <si>
    <t>53577</t>
  </si>
  <si>
    <t>55619</t>
  </si>
  <si>
    <t>45276</t>
  </si>
  <si>
    <t>51145</t>
  </si>
  <si>
    <t>66606</t>
  </si>
  <si>
    <t>66564</t>
  </si>
  <si>
    <t>56812</t>
  </si>
  <si>
    <t>56843</t>
  </si>
  <si>
    <t>42279</t>
  </si>
  <si>
    <t>48488</t>
  </si>
  <si>
    <t>42897</t>
  </si>
  <si>
    <t>67435</t>
  </si>
  <si>
    <t>65614</t>
  </si>
  <si>
    <t>59505</t>
  </si>
  <si>
    <t>67271</t>
  </si>
  <si>
    <t>55122</t>
  </si>
  <si>
    <t>26939</t>
  </si>
  <si>
    <t>07570</t>
  </si>
  <si>
    <t>19399</t>
  </si>
  <si>
    <t>85456</t>
  </si>
  <si>
    <t>06184</t>
  </si>
  <si>
    <t>08541</t>
  </si>
  <si>
    <t>04249</t>
  </si>
  <si>
    <t>06800</t>
  </si>
  <si>
    <t>93189</t>
  </si>
  <si>
    <t>04129</t>
  </si>
  <si>
    <t>04603</t>
  </si>
  <si>
    <t>94368</t>
  </si>
  <si>
    <t>93185</t>
  </si>
  <si>
    <t>83355</t>
  </si>
  <si>
    <t>84513</t>
  </si>
  <si>
    <t>84543</t>
  </si>
  <si>
    <t>84558</t>
  </si>
  <si>
    <t>93495</t>
  </si>
  <si>
    <t>04880</t>
  </si>
  <si>
    <t>93437</t>
  </si>
  <si>
    <t>17153</t>
  </si>
  <si>
    <t>94562</t>
  </si>
  <si>
    <t>09116</t>
  </si>
  <si>
    <t>94469</t>
  </si>
  <si>
    <t>09120</t>
  </si>
  <si>
    <t>09487</t>
  </si>
  <si>
    <t>04769</t>
  </si>
  <si>
    <t>93453</t>
  </si>
  <si>
    <t>94239</t>
  </si>
  <si>
    <t>84359</t>
  </si>
  <si>
    <t>84364</t>
  </si>
  <si>
    <t>18439</t>
  </si>
  <si>
    <t>14089</t>
  </si>
  <si>
    <t>17129</t>
  </si>
  <si>
    <t>18528</t>
  </si>
  <si>
    <t>12165</t>
  </si>
  <si>
    <t>10789</t>
  </si>
  <si>
    <t>13349</t>
  </si>
  <si>
    <t>10825</t>
  </si>
  <si>
    <t>01609</t>
  </si>
  <si>
    <t>10781</t>
  </si>
  <si>
    <t>15831</t>
  </si>
  <si>
    <t>16348</t>
  </si>
  <si>
    <t>13127</t>
  </si>
  <si>
    <t>17495</t>
  </si>
  <si>
    <t>94142</t>
  </si>
  <si>
    <t>97280</t>
  </si>
  <si>
    <t>36037</t>
  </si>
  <si>
    <t>88368</t>
  </si>
  <si>
    <t>97259</t>
  </si>
  <si>
    <t>30159</t>
  </si>
  <si>
    <t>88436</t>
  </si>
  <si>
    <t>25495</t>
  </si>
  <si>
    <t>24622</t>
  </si>
  <si>
    <t>30655</t>
  </si>
  <si>
    <t>37247</t>
  </si>
  <si>
    <t>97291</t>
  </si>
  <si>
    <t>97723</t>
  </si>
  <si>
    <t>24646</t>
  </si>
  <si>
    <t>37214</t>
  </si>
  <si>
    <t>31275</t>
  </si>
  <si>
    <t>31177</t>
  </si>
  <si>
    <t>37581</t>
  </si>
  <si>
    <t>21228</t>
  </si>
  <si>
    <t>24107</t>
  </si>
  <si>
    <t>24534</t>
  </si>
  <si>
    <t>36404</t>
  </si>
  <si>
    <t>24247</t>
  </si>
  <si>
    <t>89073</t>
  </si>
  <si>
    <t>97228</t>
  </si>
  <si>
    <t>89189</t>
  </si>
  <si>
    <t>20097</t>
  </si>
  <si>
    <t>88481</t>
  </si>
  <si>
    <t>74589</t>
  </si>
  <si>
    <t>24641</t>
  </si>
  <si>
    <t>97618</t>
  </si>
  <si>
    <t>22113</t>
  </si>
  <si>
    <t>87480</t>
  </si>
  <si>
    <t>21035</t>
  </si>
  <si>
    <t>87758</t>
  </si>
  <si>
    <t>31234</t>
  </si>
  <si>
    <t>97342</t>
  </si>
  <si>
    <t>89340</t>
  </si>
  <si>
    <t>97493</t>
  </si>
  <si>
    <t>29358</t>
  </si>
  <si>
    <t>87487</t>
  </si>
  <si>
    <t>22949</t>
  </si>
  <si>
    <t>89192</t>
  </si>
  <si>
    <t>87767</t>
  </si>
  <si>
    <t>89537</t>
  </si>
  <si>
    <t>86498</t>
  </si>
  <si>
    <t>97525</t>
  </si>
  <si>
    <t>87549</t>
  </si>
  <si>
    <t>23824</t>
  </si>
  <si>
    <t>87541</t>
  </si>
  <si>
    <t>23823</t>
  </si>
  <si>
    <t>89415</t>
  </si>
  <si>
    <t>91617</t>
  </si>
  <si>
    <t>87499</t>
  </si>
  <si>
    <t>97491</t>
  </si>
  <si>
    <t>98630</t>
  </si>
  <si>
    <t>29386</t>
  </si>
  <si>
    <t>87654</t>
  </si>
  <si>
    <t>91460</t>
  </si>
  <si>
    <t>99991</t>
  </si>
  <si>
    <t>52525</t>
  </si>
  <si>
    <t>52076</t>
  </si>
  <si>
    <t>52064</t>
  </si>
  <si>
    <t>46459</t>
  </si>
  <si>
    <t>54636</t>
  </si>
  <si>
    <t>41747</t>
  </si>
  <si>
    <t>52372</t>
  </si>
  <si>
    <t>54331</t>
  </si>
  <si>
    <t>54455</t>
  </si>
  <si>
    <t>50126</t>
  </si>
  <si>
    <t>54576</t>
  </si>
  <si>
    <t>54338</t>
  </si>
  <si>
    <t>54429</t>
  </si>
  <si>
    <t>66352</t>
  </si>
  <si>
    <t>40591</t>
  </si>
  <si>
    <t>40629</t>
  </si>
  <si>
    <t>26571</t>
  </si>
  <si>
    <t>66620</t>
  </si>
  <si>
    <t>45219</t>
  </si>
  <si>
    <t>50737</t>
  </si>
  <si>
    <t>54484</t>
  </si>
  <si>
    <t>53340</t>
  </si>
  <si>
    <t>50996</t>
  </si>
  <si>
    <t>26723</t>
  </si>
  <si>
    <t>66130</t>
  </si>
  <si>
    <t>55758</t>
  </si>
  <si>
    <t>53225</t>
  </si>
  <si>
    <t>42555</t>
  </si>
  <si>
    <t>45527</t>
  </si>
  <si>
    <t>53572</t>
  </si>
  <si>
    <t>56859</t>
  </si>
  <si>
    <t>66877</t>
  </si>
  <si>
    <t>66987</t>
  </si>
  <si>
    <t>56070</t>
  </si>
  <si>
    <t>67685</t>
  </si>
  <si>
    <t>85276</t>
  </si>
  <si>
    <t>95365</t>
  </si>
  <si>
    <t>85293</t>
  </si>
  <si>
    <t>06647</t>
  </si>
  <si>
    <t>81377</t>
  </si>
  <si>
    <t>39343</t>
  </si>
  <si>
    <t>80335</t>
  </si>
  <si>
    <t>39443</t>
  </si>
  <si>
    <t>39576</t>
  </si>
  <si>
    <t>81541</t>
  </si>
  <si>
    <t>85609</t>
  </si>
  <si>
    <t>92289</t>
  </si>
  <si>
    <t>93343</t>
  </si>
  <si>
    <t>85598</t>
  </si>
  <si>
    <t>83734</t>
  </si>
  <si>
    <t>83727</t>
  </si>
  <si>
    <t>09623</t>
  </si>
  <si>
    <t>01776</t>
  </si>
  <si>
    <t>17337</t>
  </si>
  <si>
    <t>03246</t>
  </si>
  <si>
    <t>01307</t>
  </si>
  <si>
    <t>01987</t>
  </si>
  <si>
    <t>01328</t>
  </si>
  <si>
    <t>03229</t>
  </si>
  <si>
    <t>02991</t>
  </si>
  <si>
    <t>03116</t>
  </si>
  <si>
    <t>03051</t>
  </si>
  <si>
    <t>15898</t>
  </si>
  <si>
    <t>03159</t>
  </si>
  <si>
    <t>91154</t>
  </si>
  <si>
    <t>39397</t>
  </si>
  <si>
    <t>91790</t>
  </si>
  <si>
    <t>96196</t>
  </si>
  <si>
    <t>82346</t>
  </si>
  <si>
    <t>96260</t>
  </si>
  <si>
    <t>07429</t>
  </si>
  <si>
    <t>90537</t>
  </si>
  <si>
    <t>86673</t>
  </si>
  <si>
    <t>96328</t>
  </si>
  <si>
    <t>96342</t>
  </si>
  <si>
    <t>85302</t>
  </si>
  <si>
    <t>92361</t>
  </si>
  <si>
    <t>78087</t>
  </si>
  <si>
    <t>67122</t>
  </si>
  <si>
    <t>72293</t>
  </si>
  <si>
    <t>75334</t>
  </si>
  <si>
    <t>72294</t>
  </si>
  <si>
    <t>59969</t>
  </si>
  <si>
    <t>35584</t>
  </si>
  <si>
    <t>75210</t>
  </si>
  <si>
    <t>72299</t>
  </si>
  <si>
    <t>68789</t>
  </si>
  <si>
    <t>64390</t>
  </si>
  <si>
    <t>78607</t>
  </si>
  <si>
    <t>78554</t>
  </si>
  <si>
    <t>64283</t>
  </si>
  <si>
    <t>60596</t>
  </si>
  <si>
    <t>28717</t>
  </si>
  <si>
    <t>60313</t>
  </si>
  <si>
    <t>78588</t>
  </si>
  <si>
    <t>35418</t>
  </si>
  <si>
    <t>32108</t>
  </si>
  <si>
    <t>63067</t>
  </si>
  <si>
    <t>32758</t>
  </si>
  <si>
    <t>69256</t>
  </si>
  <si>
    <t>35469</t>
  </si>
  <si>
    <t>64354</t>
  </si>
  <si>
    <t>75449</t>
  </si>
  <si>
    <t>69436</t>
  </si>
  <si>
    <t>72119</t>
  </si>
  <si>
    <t>78579</t>
  </si>
  <si>
    <t>27246</t>
  </si>
  <si>
    <t>28329</t>
  </si>
  <si>
    <t>34630</t>
  </si>
  <si>
    <t>74847</t>
  </si>
  <si>
    <t>72479</t>
  </si>
  <si>
    <t>31618</t>
  </si>
  <si>
    <t>78355</t>
  </si>
  <si>
    <t>21745</t>
  </si>
  <si>
    <t>63579</t>
  </si>
  <si>
    <t>27337</t>
  </si>
  <si>
    <t>32816</t>
  </si>
  <si>
    <t>72419</t>
  </si>
  <si>
    <t>72138</t>
  </si>
  <si>
    <t>72657</t>
  </si>
  <si>
    <t>25782</t>
  </si>
  <si>
    <t>72760</t>
  </si>
  <si>
    <t>72764</t>
  </si>
  <si>
    <t>88682</t>
  </si>
  <si>
    <t>72666</t>
  </si>
  <si>
    <t>63636</t>
  </si>
  <si>
    <t>31700</t>
  </si>
  <si>
    <t>74196</t>
  </si>
  <si>
    <t>73257</t>
  </si>
  <si>
    <t>34295</t>
  </si>
  <si>
    <t>21717</t>
  </si>
  <si>
    <t>34393</t>
  </si>
  <si>
    <t>24855</t>
  </si>
  <si>
    <t>73779</t>
  </si>
  <si>
    <t>97843</t>
  </si>
  <si>
    <t>73268</t>
  </si>
  <si>
    <t>21397</t>
  </si>
  <si>
    <t>38106</t>
  </si>
  <si>
    <t>90616</t>
  </si>
  <si>
    <t>86660</t>
  </si>
  <si>
    <t>99897</t>
  </si>
  <si>
    <t>23629</t>
  </si>
  <si>
    <t>86860</t>
  </si>
  <si>
    <t>91710</t>
  </si>
  <si>
    <t>86500</t>
  </si>
  <si>
    <t>38327</t>
  </si>
  <si>
    <t>96151</t>
  </si>
  <si>
    <t>99734</t>
  </si>
  <si>
    <t>86807</t>
  </si>
  <si>
    <t>87677</t>
  </si>
  <si>
    <t>38479</t>
  </si>
  <si>
    <t>38448</t>
  </si>
  <si>
    <t>86920</t>
  </si>
  <si>
    <t>86456</t>
  </si>
  <si>
    <t>91564</t>
  </si>
  <si>
    <t>86391</t>
  </si>
  <si>
    <t>38836</t>
  </si>
  <si>
    <t>98667</t>
  </si>
  <si>
    <t>86956</t>
  </si>
  <si>
    <t>29456</t>
  </si>
  <si>
    <t>38462</t>
  </si>
  <si>
    <t>91093</t>
  </si>
  <si>
    <t>86674</t>
  </si>
  <si>
    <t>91804</t>
  </si>
  <si>
    <t>91166</t>
  </si>
  <si>
    <t>99095</t>
  </si>
  <si>
    <t>86949</t>
  </si>
  <si>
    <t>99102</t>
  </si>
  <si>
    <t>91080</t>
  </si>
  <si>
    <t>67737</t>
  </si>
  <si>
    <t>26683</t>
  </si>
  <si>
    <t>79362</t>
  </si>
  <si>
    <t>58849</t>
  </si>
  <si>
    <t>56346</t>
  </si>
  <si>
    <t>77933</t>
  </si>
  <si>
    <t>77694</t>
  </si>
  <si>
    <t>49492</t>
  </si>
  <si>
    <t>55545</t>
  </si>
  <si>
    <t>79688</t>
  </si>
  <si>
    <t>65558</t>
  </si>
  <si>
    <t>26340</t>
  </si>
  <si>
    <t>76887</t>
  </si>
  <si>
    <t>67729</t>
  </si>
  <si>
    <t>55457</t>
  </si>
  <si>
    <t>57399</t>
  </si>
  <si>
    <t>49134</t>
  </si>
  <si>
    <t>59269</t>
  </si>
  <si>
    <t>77839</t>
  </si>
  <si>
    <t>76829</t>
  </si>
  <si>
    <t>79271</t>
  </si>
  <si>
    <t>65549</t>
  </si>
  <si>
    <t>65343</t>
  </si>
  <si>
    <t>79875</t>
  </si>
  <si>
    <t>74747</t>
  </si>
  <si>
    <t>36286</t>
  </si>
  <si>
    <t>30926</t>
  </si>
  <si>
    <t>73095</t>
  </si>
  <si>
    <t>97791</t>
  </si>
  <si>
    <t>30900</t>
  </si>
  <si>
    <t>74653</t>
  </si>
  <si>
    <t>37127</t>
  </si>
  <si>
    <t>67489</t>
  </si>
  <si>
    <t>67591</t>
  </si>
  <si>
    <t>67598</t>
  </si>
  <si>
    <t>67159</t>
  </si>
  <si>
    <t>76776</t>
  </si>
  <si>
    <t>67599</t>
  </si>
  <si>
    <t>67595</t>
  </si>
  <si>
    <t>35687</t>
  </si>
  <si>
    <t>67585</t>
  </si>
  <si>
    <t>67245</t>
  </si>
  <si>
    <t>67133</t>
  </si>
  <si>
    <t>55246</t>
  </si>
  <si>
    <t>67578</t>
  </si>
  <si>
    <t>79805</t>
  </si>
  <si>
    <t>06122</t>
  </si>
  <si>
    <t>95168</t>
  </si>
  <si>
    <t>84079</t>
  </si>
  <si>
    <t>93186</t>
  </si>
  <si>
    <t>92702</t>
  </si>
  <si>
    <t>06688</t>
  </si>
  <si>
    <t>18059</t>
  </si>
  <si>
    <t>83064</t>
  </si>
  <si>
    <t>92637</t>
  </si>
  <si>
    <t>93047</t>
  </si>
  <si>
    <t>92551</t>
  </si>
  <si>
    <t>04435</t>
  </si>
  <si>
    <t>83547</t>
  </si>
  <si>
    <t>16845</t>
  </si>
  <si>
    <t>17209</t>
  </si>
  <si>
    <t>06749</t>
  </si>
  <si>
    <t>08485</t>
  </si>
  <si>
    <t>18190</t>
  </si>
  <si>
    <t>04519</t>
  </si>
  <si>
    <t>04177</t>
  </si>
  <si>
    <t>93199</t>
  </si>
  <si>
    <t>84559</t>
  </si>
  <si>
    <t>17194</t>
  </si>
  <si>
    <t>08248</t>
  </si>
  <si>
    <t>04288</t>
  </si>
  <si>
    <t>06886</t>
  </si>
  <si>
    <t>04654</t>
  </si>
  <si>
    <t>18374</t>
  </si>
  <si>
    <t>84529</t>
  </si>
  <si>
    <t>17237</t>
  </si>
  <si>
    <t>09122</t>
  </si>
  <si>
    <t>14624</t>
  </si>
  <si>
    <t>94491</t>
  </si>
  <si>
    <t>94547</t>
  </si>
  <si>
    <t>09603</t>
  </si>
  <si>
    <t>14513</t>
  </si>
  <si>
    <t>13465</t>
  </si>
  <si>
    <t>10717</t>
  </si>
  <si>
    <t>09638</t>
  </si>
  <si>
    <t>10779</t>
  </si>
  <si>
    <t>01612</t>
  </si>
  <si>
    <t>17491</t>
  </si>
  <si>
    <t>12051</t>
  </si>
  <si>
    <t>13088</t>
  </si>
  <si>
    <t>12489</t>
  </si>
  <si>
    <t>12685</t>
  </si>
  <si>
    <t>12679</t>
  </si>
  <si>
    <t>12627</t>
  </si>
  <si>
    <t>01257</t>
  </si>
  <si>
    <t>01454</t>
  </si>
  <si>
    <t>01796</t>
  </si>
  <si>
    <t>17375</t>
  </si>
  <si>
    <t>01829</t>
  </si>
  <si>
    <t>01996</t>
  </si>
  <si>
    <t>03044</t>
  </si>
  <si>
    <t>03197</t>
  </si>
  <si>
    <t>15232</t>
  </si>
  <si>
    <t>59069</t>
  </si>
  <si>
    <t>57572</t>
  </si>
  <si>
    <t>55543</t>
  </si>
  <si>
    <t>67677</t>
  </si>
  <si>
    <t>79102</t>
  </si>
  <si>
    <t>57629</t>
  </si>
  <si>
    <t>79199</t>
  </si>
  <si>
    <t>57567</t>
  </si>
  <si>
    <t>55576</t>
  </si>
  <si>
    <t>59755</t>
  </si>
  <si>
    <t>49692</t>
  </si>
  <si>
    <t>49082</t>
  </si>
  <si>
    <t>57074</t>
  </si>
  <si>
    <t>79856</t>
  </si>
  <si>
    <t>59889</t>
  </si>
  <si>
    <t>52070</t>
  </si>
  <si>
    <t>54619</t>
  </si>
  <si>
    <t>52224</t>
  </si>
  <si>
    <t>47589</t>
  </si>
  <si>
    <t>47627</t>
  </si>
  <si>
    <t>52428</t>
  </si>
  <si>
    <t>54668</t>
  </si>
  <si>
    <t>46419</t>
  </si>
  <si>
    <t>41238</t>
  </si>
  <si>
    <t>54634</t>
  </si>
  <si>
    <t>54657</t>
  </si>
  <si>
    <t>54294</t>
  </si>
  <si>
    <t>54296</t>
  </si>
  <si>
    <t>50170</t>
  </si>
  <si>
    <t>47228</t>
  </si>
  <si>
    <t>54317</t>
  </si>
  <si>
    <t>54320</t>
  </si>
  <si>
    <t>53520</t>
  </si>
  <si>
    <t>53919</t>
  </si>
  <si>
    <t>40210</t>
  </si>
  <si>
    <t>40211</t>
  </si>
  <si>
    <t>45472</t>
  </si>
  <si>
    <t>48712</t>
  </si>
  <si>
    <t>45131</t>
  </si>
  <si>
    <t>54486</t>
  </si>
  <si>
    <t>42329</t>
  </si>
  <si>
    <t>48739</t>
  </si>
  <si>
    <t>66879</t>
  </si>
  <si>
    <t>44532</t>
  </si>
  <si>
    <t>59192</t>
  </si>
  <si>
    <t>56341</t>
  </si>
  <si>
    <t>48151</t>
  </si>
  <si>
    <t>56276</t>
  </si>
  <si>
    <t>79597</t>
  </si>
  <si>
    <t>51702</t>
  </si>
  <si>
    <t>79639</t>
  </si>
  <si>
    <t>67706</t>
  </si>
  <si>
    <t>57636</t>
  </si>
  <si>
    <t>56133</t>
  </si>
  <si>
    <t>67707</t>
  </si>
  <si>
    <t>67661</t>
  </si>
  <si>
    <t>58791</t>
  </si>
  <si>
    <t>79650</t>
  </si>
  <si>
    <t>79108</t>
  </si>
  <si>
    <t>67821</t>
  </si>
  <si>
    <t>57439</t>
  </si>
  <si>
    <t>49191</t>
  </si>
  <si>
    <t>79853</t>
  </si>
  <si>
    <t>35794</t>
  </si>
  <si>
    <t>65606</t>
  </si>
  <si>
    <t>26127</t>
  </si>
  <si>
    <t>67592</t>
  </si>
  <si>
    <t>55128</t>
  </si>
  <si>
    <t>59597</t>
  </si>
  <si>
    <t>67550</t>
  </si>
  <si>
    <t>78144</t>
  </si>
  <si>
    <t>79787</t>
  </si>
  <si>
    <t>53560</t>
  </si>
  <si>
    <t>44892</t>
  </si>
  <si>
    <t>56294</t>
  </si>
  <si>
    <t>44379</t>
  </si>
  <si>
    <t>56330</t>
  </si>
  <si>
    <t>59379</t>
  </si>
  <si>
    <t>42651</t>
  </si>
  <si>
    <t>56858</t>
  </si>
  <si>
    <t>45661</t>
  </si>
  <si>
    <t>26725</t>
  </si>
  <si>
    <t>56829</t>
  </si>
  <si>
    <t>91239</t>
  </si>
  <si>
    <t>23972</t>
  </si>
  <si>
    <t>82538</t>
  </si>
  <si>
    <t>91235</t>
  </si>
  <si>
    <t>92283</t>
  </si>
  <si>
    <t>06648</t>
  </si>
  <si>
    <t>07343</t>
  </si>
  <si>
    <t>81479</t>
  </si>
  <si>
    <t>85119</t>
  </si>
  <si>
    <t>80797</t>
  </si>
  <si>
    <t>82008</t>
  </si>
  <si>
    <t>07774</t>
  </si>
  <si>
    <t>39124</t>
  </si>
  <si>
    <t>84072</t>
  </si>
  <si>
    <t>95188</t>
  </si>
  <si>
    <t>95478</t>
  </si>
  <si>
    <t>82433</t>
  </si>
  <si>
    <t>06578</t>
  </si>
  <si>
    <t>91356</t>
  </si>
  <si>
    <t>99198</t>
  </si>
  <si>
    <t>91359</t>
  </si>
  <si>
    <t>91177</t>
  </si>
  <si>
    <t>99438</t>
  </si>
  <si>
    <t>82441</t>
  </si>
  <si>
    <t>23946</t>
  </si>
  <si>
    <t>82216</t>
  </si>
  <si>
    <t>06543</t>
  </si>
  <si>
    <t>82234</t>
  </si>
  <si>
    <t>23996</t>
  </si>
  <si>
    <t>95349</t>
  </si>
  <si>
    <t>39340</t>
  </si>
  <si>
    <t>73037</t>
  </si>
  <si>
    <t>73102</t>
  </si>
  <si>
    <t>74417</t>
  </si>
  <si>
    <t>74542</t>
  </si>
  <si>
    <t>22589</t>
  </si>
  <si>
    <t>97265</t>
  </si>
  <si>
    <t>21149</t>
  </si>
  <si>
    <t>88444</t>
  </si>
  <si>
    <t>37215</t>
  </si>
  <si>
    <t>21266</t>
  </si>
  <si>
    <t>37154</t>
  </si>
  <si>
    <t>22527</t>
  </si>
  <si>
    <t>89081</t>
  </si>
  <si>
    <t>21077</t>
  </si>
  <si>
    <t>37077</t>
  </si>
  <si>
    <t>22453</t>
  </si>
  <si>
    <t>97255</t>
  </si>
  <si>
    <t>36414</t>
  </si>
  <si>
    <t>97253</t>
  </si>
  <si>
    <t>20249</t>
  </si>
  <si>
    <t>21438</t>
  </si>
  <si>
    <t>22177</t>
  </si>
  <si>
    <t>22111</t>
  </si>
  <si>
    <t>24145</t>
  </si>
  <si>
    <t>97720</t>
  </si>
  <si>
    <t>22045</t>
  </si>
  <si>
    <t>31226</t>
  </si>
  <si>
    <t>36469</t>
  </si>
  <si>
    <t>74579</t>
  </si>
  <si>
    <t>89294</t>
  </si>
  <si>
    <t>38271</t>
  </si>
  <si>
    <t>37359</t>
  </si>
  <si>
    <t>97711</t>
  </si>
  <si>
    <t>99976</t>
  </si>
  <si>
    <t>98597</t>
  </si>
  <si>
    <t>89335</t>
  </si>
  <si>
    <t>23869</t>
  </si>
  <si>
    <t>97469</t>
  </si>
  <si>
    <t>23843</t>
  </si>
  <si>
    <t>36456</t>
  </si>
  <si>
    <t>97353</t>
  </si>
  <si>
    <t>22927</t>
  </si>
  <si>
    <t>38275</t>
  </si>
  <si>
    <t>38707</t>
  </si>
  <si>
    <t>86742</t>
  </si>
  <si>
    <t>38179</t>
  </si>
  <si>
    <t>96157</t>
  </si>
  <si>
    <t>98593</t>
  </si>
  <si>
    <t>21502</t>
  </si>
  <si>
    <t>87745</t>
  </si>
  <si>
    <t>89438</t>
  </si>
  <si>
    <t>91717</t>
  </si>
  <si>
    <t>76131</t>
  </si>
  <si>
    <t>76359</t>
  </si>
  <si>
    <t>76297</t>
  </si>
  <si>
    <t>78078</t>
  </si>
  <si>
    <t>78667</t>
  </si>
  <si>
    <t>68229</t>
  </si>
  <si>
    <t>75328</t>
  </si>
  <si>
    <t>64297</t>
  </si>
  <si>
    <t>69226</t>
  </si>
  <si>
    <t>72202</t>
  </si>
  <si>
    <t>60389</t>
  </si>
  <si>
    <t>28239</t>
  </si>
  <si>
    <t>25845</t>
  </si>
  <si>
    <t>75438</t>
  </si>
  <si>
    <t>78583</t>
  </si>
  <si>
    <t>31606</t>
  </si>
  <si>
    <t>78601</t>
  </si>
  <si>
    <t>35447</t>
  </si>
  <si>
    <t>33184</t>
  </si>
  <si>
    <t>74924</t>
  </si>
  <si>
    <t>78357</t>
  </si>
  <si>
    <t>63791</t>
  </si>
  <si>
    <t>64747</t>
  </si>
  <si>
    <t>71063</t>
  </si>
  <si>
    <t>25715</t>
  </si>
  <si>
    <t>70563</t>
  </si>
  <si>
    <t>74080</t>
  </si>
  <si>
    <t>31855</t>
  </si>
  <si>
    <t>74254</t>
  </si>
  <si>
    <t>25872</t>
  </si>
  <si>
    <t>25887</t>
  </si>
  <si>
    <t>70188</t>
  </si>
  <si>
    <t>24992</t>
  </si>
  <si>
    <t>74229</t>
  </si>
  <si>
    <t>24997</t>
  </si>
  <si>
    <t>72622</t>
  </si>
  <si>
    <t>72663</t>
  </si>
  <si>
    <t>88719</t>
  </si>
  <si>
    <t>31848</t>
  </si>
  <si>
    <t>34225</t>
  </si>
  <si>
    <t>34576</t>
  </si>
  <si>
    <t>88693</t>
  </si>
  <si>
    <t>31868</t>
  </si>
  <si>
    <t>88499</t>
  </si>
  <si>
    <t>27383</t>
  </si>
  <si>
    <t>86825</t>
  </si>
  <si>
    <t>98663</t>
  </si>
  <si>
    <t>96106</t>
  </si>
  <si>
    <t>38173</t>
  </si>
  <si>
    <t>86744</t>
  </si>
  <si>
    <t>23883</t>
  </si>
  <si>
    <t>91719</t>
  </si>
  <si>
    <t>23626</t>
  </si>
  <si>
    <t>90579</t>
  </si>
  <si>
    <t>91757</t>
  </si>
  <si>
    <t>91097</t>
  </si>
  <si>
    <t>86700</t>
  </si>
  <si>
    <t>38889</t>
  </si>
  <si>
    <t>29465</t>
  </si>
  <si>
    <t>38471</t>
  </si>
  <si>
    <t>91091</t>
  </si>
  <si>
    <t>91341</t>
  </si>
  <si>
    <t>90522</t>
  </si>
  <si>
    <t>91187</t>
  </si>
  <si>
    <t>29479</t>
  </si>
  <si>
    <t>19249</t>
  </si>
  <si>
    <t>96155</t>
  </si>
  <si>
    <t>34119</t>
  </si>
  <si>
    <t>37627</t>
  </si>
  <si>
    <t>31020</t>
  </si>
  <si>
    <t>34260</t>
  </si>
  <si>
    <t>34359</t>
  </si>
  <si>
    <t>24882</t>
  </si>
  <si>
    <t>97842</t>
  </si>
  <si>
    <t>21635</t>
  </si>
  <si>
    <t>79739</t>
  </si>
  <si>
    <t>55452</t>
  </si>
  <si>
    <t>79117</t>
  </si>
  <si>
    <t>55546</t>
  </si>
  <si>
    <t>57647</t>
  </si>
  <si>
    <t>67098</t>
  </si>
  <si>
    <t>79256</t>
  </si>
  <si>
    <t>67487</t>
  </si>
  <si>
    <t>67377</t>
  </si>
  <si>
    <t>65597</t>
  </si>
  <si>
    <t>33775</t>
  </si>
  <si>
    <t>52066</t>
  </si>
  <si>
    <t>41849</t>
  </si>
  <si>
    <t>47546</t>
  </si>
  <si>
    <t>41063</t>
  </si>
  <si>
    <t>52388</t>
  </si>
  <si>
    <t>66679</t>
  </si>
  <si>
    <t>50169</t>
  </si>
  <si>
    <t>47055</t>
  </si>
  <si>
    <t>46147</t>
  </si>
  <si>
    <t>40472</t>
  </si>
  <si>
    <t>48703</t>
  </si>
  <si>
    <t>51107</t>
  </si>
  <si>
    <t>58091</t>
  </si>
  <si>
    <t>44145</t>
  </si>
  <si>
    <t>55471</t>
  </si>
  <si>
    <t>56566</t>
  </si>
  <si>
    <t>44269</t>
  </si>
  <si>
    <t>66851</t>
  </si>
  <si>
    <t>48496</t>
  </si>
  <si>
    <t>79418</t>
  </si>
  <si>
    <t>77794</t>
  </si>
  <si>
    <t>65201</t>
  </si>
  <si>
    <t>35767</t>
  </si>
  <si>
    <t>49439</t>
  </si>
  <si>
    <t>79865</t>
  </si>
  <si>
    <t>67167</t>
  </si>
  <si>
    <t>67150</t>
  </si>
  <si>
    <t>33790</t>
  </si>
  <si>
    <t>55276</t>
  </si>
  <si>
    <t>58507</t>
  </si>
  <si>
    <t>48147</t>
  </si>
  <si>
    <t>58730</t>
  </si>
  <si>
    <t>66957</t>
  </si>
  <si>
    <t>48291</t>
  </si>
  <si>
    <t>49525</t>
  </si>
  <si>
    <t>79283</t>
  </si>
  <si>
    <t>55585</t>
  </si>
  <si>
    <t>56379</t>
  </si>
  <si>
    <t>49733</t>
  </si>
  <si>
    <t>53426</t>
  </si>
  <si>
    <t>44869</t>
  </si>
  <si>
    <t>53424</t>
  </si>
  <si>
    <t>53179</t>
  </si>
  <si>
    <t>26906</t>
  </si>
  <si>
    <t>26844</t>
  </si>
  <si>
    <t>91180</t>
  </si>
  <si>
    <t>06485</t>
  </si>
  <si>
    <t>38829</t>
  </si>
  <si>
    <t>82445</t>
  </si>
  <si>
    <t>96187</t>
  </si>
  <si>
    <t>82291</t>
  </si>
  <si>
    <t>99448</t>
  </si>
  <si>
    <t>91362</t>
  </si>
  <si>
    <t>23968</t>
  </si>
  <si>
    <t>83676</t>
  </si>
  <si>
    <t>90518</t>
  </si>
  <si>
    <t>82335</t>
  </si>
  <si>
    <t>82194</t>
  </si>
  <si>
    <t>37139</t>
  </si>
  <si>
    <t>74427</t>
  </si>
  <si>
    <t>24401</t>
  </si>
  <si>
    <t>88239</t>
  </si>
  <si>
    <t>89605</t>
  </si>
  <si>
    <t>89604</t>
  </si>
  <si>
    <t>36219</t>
  </si>
  <si>
    <t>21147</t>
  </si>
  <si>
    <t>74595</t>
  </si>
  <si>
    <t>88175</t>
  </si>
  <si>
    <t>22547</t>
  </si>
  <si>
    <t>37081</t>
  </si>
  <si>
    <t>36269</t>
  </si>
  <si>
    <t>88483</t>
  </si>
  <si>
    <t>24369</t>
  </si>
  <si>
    <t>37083</t>
  </si>
  <si>
    <t>21218</t>
  </si>
  <si>
    <t>24537</t>
  </si>
  <si>
    <t>89075</t>
  </si>
  <si>
    <t>24640</t>
  </si>
  <si>
    <t>24536</t>
  </si>
  <si>
    <t>21073</t>
  </si>
  <si>
    <t>89231</t>
  </si>
  <si>
    <t>22085</t>
  </si>
  <si>
    <t>97273</t>
  </si>
  <si>
    <t>74599</t>
  </si>
  <si>
    <t>37136</t>
  </si>
  <si>
    <t>37308</t>
  </si>
  <si>
    <t>22399</t>
  </si>
  <si>
    <t>29227</t>
  </si>
  <si>
    <t>24119</t>
  </si>
  <si>
    <t>87763</t>
  </si>
  <si>
    <t>97505</t>
  </si>
  <si>
    <t>91541</t>
  </si>
  <si>
    <t>21033</t>
  </si>
  <si>
    <t>29348</t>
  </si>
  <si>
    <t>87748</t>
  </si>
  <si>
    <t>89299</t>
  </si>
  <si>
    <t>24149</t>
  </si>
  <si>
    <t>87448</t>
  </si>
  <si>
    <t>97520</t>
  </si>
  <si>
    <t>29331</t>
  </si>
  <si>
    <t>38279</t>
  </si>
  <si>
    <t>97359</t>
  </si>
  <si>
    <t>37327</t>
  </si>
  <si>
    <t>86488</t>
  </si>
  <si>
    <t>87493</t>
  </si>
  <si>
    <t>38159</t>
  </si>
  <si>
    <t>87746</t>
  </si>
  <si>
    <t>22969</t>
  </si>
  <si>
    <t>21447</t>
  </si>
  <si>
    <t>91589</t>
  </si>
  <si>
    <t>29593</t>
  </si>
  <si>
    <t>91477</t>
  </si>
  <si>
    <t>87497</t>
  </si>
  <si>
    <t>87754</t>
  </si>
  <si>
    <t>38530</t>
  </si>
  <si>
    <t>73469</t>
  </si>
  <si>
    <t>91731</t>
  </si>
  <si>
    <t>38312</t>
  </si>
  <si>
    <t>23898</t>
  </si>
  <si>
    <t>24329</t>
  </si>
  <si>
    <t>86483</t>
  </si>
  <si>
    <t>91413</t>
  </si>
  <si>
    <t>37444</t>
  </si>
  <si>
    <t>07937</t>
  </si>
  <si>
    <t>95028</t>
  </si>
  <si>
    <t>95194</t>
  </si>
  <si>
    <t>92665</t>
  </si>
  <si>
    <t>93142</t>
  </si>
  <si>
    <t>83135</t>
  </si>
  <si>
    <t>83562</t>
  </si>
  <si>
    <t>83071</t>
  </si>
  <si>
    <t>84181</t>
  </si>
  <si>
    <t>84437</t>
  </si>
  <si>
    <t>92555</t>
  </si>
  <si>
    <t>04205</t>
  </si>
  <si>
    <t>08468</t>
  </si>
  <si>
    <t>92545</t>
  </si>
  <si>
    <t>83125</t>
  </si>
  <si>
    <t>92709</t>
  </si>
  <si>
    <t>17168</t>
  </si>
  <si>
    <t>08107</t>
  </si>
  <si>
    <t>14772</t>
  </si>
  <si>
    <t>18317</t>
  </si>
  <si>
    <t>14641</t>
  </si>
  <si>
    <t>94405</t>
  </si>
  <si>
    <t>94428</t>
  </si>
  <si>
    <t>08297</t>
  </si>
  <si>
    <t>94553</t>
  </si>
  <si>
    <t>17255</t>
  </si>
  <si>
    <t>09648</t>
  </si>
  <si>
    <t>16835</t>
  </si>
  <si>
    <t>83483</t>
  </si>
  <si>
    <t>09131</t>
  </si>
  <si>
    <t>04874</t>
  </si>
  <si>
    <t>93470</t>
  </si>
  <si>
    <t>04741</t>
  </si>
  <si>
    <t>94259</t>
  </si>
  <si>
    <t>16515</t>
  </si>
  <si>
    <t>94167</t>
  </si>
  <si>
    <t>16547</t>
  </si>
  <si>
    <t>14057</t>
  </si>
  <si>
    <t>16548</t>
  </si>
  <si>
    <t>12169</t>
  </si>
  <si>
    <t>12159</t>
  </si>
  <si>
    <t>13347</t>
  </si>
  <si>
    <t>12277</t>
  </si>
  <si>
    <t>10115</t>
  </si>
  <si>
    <t>94566</t>
  </si>
  <si>
    <t>10963</t>
  </si>
  <si>
    <t>12349</t>
  </si>
  <si>
    <t>10997</t>
  </si>
  <si>
    <t>10409</t>
  </si>
  <si>
    <t>49406</t>
  </si>
  <si>
    <t>78664</t>
  </si>
  <si>
    <t>35216</t>
  </si>
  <si>
    <t>32257</t>
  </si>
  <si>
    <t>68239</t>
  </si>
  <si>
    <t>33689</t>
  </si>
  <si>
    <t>35633</t>
  </si>
  <si>
    <t>78652</t>
  </si>
  <si>
    <t>64625</t>
  </si>
  <si>
    <t>32120</t>
  </si>
  <si>
    <t>78647</t>
  </si>
  <si>
    <t>75053</t>
  </si>
  <si>
    <t>61169</t>
  </si>
  <si>
    <t>60323</t>
  </si>
  <si>
    <t>76684</t>
  </si>
  <si>
    <t>61231</t>
  </si>
  <si>
    <t>78559</t>
  </si>
  <si>
    <t>35463</t>
  </si>
  <si>
    <t>27726</t>
  </si>
  <si>
    <t>75447</t>
  </si>
  <si>
    <t>71116</t>
  </si>
  <si>
    <t>78269</t>
  </si>
  <si>
    <t>78603</t>
  </si>
  <si>
    <t>25852</t>
  </si>
  <si>
    <t>32805</t>
  </si>
  <si>
    <t>64753</t>
  </si>
  <si>
    <t>88637</t>
  </si>
  <si>
    <t>78333</t>
  </si>
  <si>
    <t>31621</t>
  </si>
  <si>
    <t>72072</t>
  </si>
  <si>
    <t>35329</t>
  </si>
  <si>
    <t>72393</t>
  </si>
  <si>
    <t>72074</t>
  </si>
  <si>
    <t>63594</t>
  </si>
  <si>
    <t>31711</t>
  </si>
  <si>
    <t>31608</t>
  </si>
  <si>
    <t>74855</t>
  </si>
  <si>
    <t>74838</t>
  </si>
  <si>
    <t>72141</t>
  </si>
  <si>
    <t>70199</t>
  </si>
  <si>
    <t>63820</t>
  </si>
  <si>
    <t>31632</t>
  </si>
  <si>
    <t>74223</t>
  </si>
  <si>
    <t>71726</t>
  </si>
  <si>
    <t>21729</t>
  </si>
  <si>
    <t>63916</t>
  </si>
  <si>
    <t>36355</t>
  </si>
  <si>
    <t>72516</t>
  </si>
  <si>
    <t>74219</t>
  </si>
  <si>
    <t>71336</t>
  </si>
  <si>
    <t>24869</t>
  </si>
  <si>
    <t>74248</t>
  </si>
  <si>
    <t>63831</t>
  </si>
  <si>
    <t>88636</t>
  </si>
  <si>
    <t>31785</t>
  </si>
  <si>
    <t>74239</t>
  </si>
  <si>
    <t>72534</t>
  </si>
  <si>
    <t>24799</t>
  </si>
  <si>
    <t>39448</t>
  </si>
  <si>
    <t>85084</t>
  </si>
  <si>
    <t>91284</t>
  </si>
  <si>
    <t>82031</t>
  </si>
  <si>
    <t>80339</t>
  </si>
  <si>
    <t>95499</t>
  </si>
  <si>
    <t>19357</t>
  </si>
  <si>
    <t>92262</t>
  </si>
  <si>
    <t>80331</t>
  </si>
  <si>
    <t>95352</t>
  </si>
  <si>
    <t>93339</t>
  </si>
  <si>
    <t>81679</t>
  </si>
  <si>
    <t>39104</t>
  </si>
  <si>
    <t>07646</t>
  </si>
  <si>
    <t>39126</t>
  </si>
  <si>
    <t>85662</t>
  </si>
  <si>
    <t>85540</t>
  </si>
  <si>
    <t>39249</t>
  </si>
  <si>
    <t>18209</t>
  </si>
  <si>
    <t>95682</t>
  </si>
  <si>
    <t>92287</t>
  </si>
  <si>
    <t>99996</t>
  </si>
  <si>
    <t>37441</t>
  </si>
  <si>
    <t>38527</t>
  </si>
  <si>
    <t>98554</t>
  </si>
  <si>
    <t>91623</t>
  </si>
  <si>
    <t>38329</t>
  </si>
  <si>
    <t>87665</t>
  </si>
  <si>
    <t>38877</t>
  </si>
  <si>
    <t>91639</t>
  </si>
  <si>
    <t>86862</t>
  </si>
  <si>
    <t>38325</t>
  </si>
  <si>
    <t>99330</t>
  </si>
  <si>
    <t>96178</t>
  </si>
  <si>
    <t>38467</t>
  </si>
  <si>
    <t>90614</t>
  </si>
  <si>
    <t>91183</t>
  </si>
  <si>
    <t>99310</t>
  </si>
  <si>
    <t>91126</t>
  </si>
  <si>
    <t>29468</t>
  </si>
  <si>
    <t>82491</t>
  </si>
  <si>
    <t>96215</t>
  </si>
  <si>
    <t>06537</t>
  </si>
  <si>
    <t>24943</t>
  </si>
  <si>
    <t>36119</t>
  </si>
  <si>
    <t>25361</t>
  </si>
  <si>
    <t>73061</t>
  </si>
  <si>
    <t>34123</t>
  </si>
  <si>
    <t>97773</t>
  </si>
  <si>
    <t>25587</t>
  </si>
  <si>
    <t>97851</t>
  </si>
  <si>
    <t>25566</t>
  </si>
  <si>
    <t>97775</t>
  </si>
  <si>
    <t>97849</t>
  </si>
  <si>
    <t>97794</t>
  </si>
  <si>
    <t>88427</t>
  </si>
  <si>
    <t>21614</t>
  </si>
  <si>
    <t>37170</t>
  </si>
  <si>
    <t>29640</t>
  </si>
  <si>
    <t>73347</t>
  </si>
  <si>
    <t>73553</t>
  </si>
  <si>
    <t>73108</t>
  </si>
  <si>
    <t>12353</t>
  </si>
  <si>
    <t>12435</t>
  </si>
  <si>
    <t>10319</t>
  </si>
  <si>
    <t>12683</t>
  </si>
  <si>
    <t>16230</t>
  </si>
  <si>
    <t>01768</t>
  </si>
  <si>
    <t>01728</t>
  </si>
  <si>
    <t>16278</t>
  </si>
  <si>
    <t>03103</t>
  </si>
  <si>
    <t>15324</t>
  </si>
  <si>
    <t>02763</t>
  </si>
  <si>
    <t>02828</t>
  </si>
  <si>
    <t>57548</t>
  </si>
  <si>
    <t>79100</t>
  </si>
  <si>
    <t>59757</t>
  </si>
  <si>
    <t>59320</t>
  </si>
  <si>
    <t>67819</t>
  </si>
  <si>
    <t>77960</t>
  </si>
  <si>
    <t>67475</t>
  </si>
  <si>
    <t>59759</t>
  </si>
  <si>
    <t>49434</t>
  </si>
  <si>
    <t>49074</t>
  </si>
  <si>
    <t>55270</t>
  </si>
  <si>
    <t>79274</t>
  </si>
  <si>
    <t>26203</t>
  </si>
  <si>
    <t>47533</t>
  </si>
  <si>
    <t>41844</t>
  </si>
  <si>
    <t>52441</t>
  </si>
  <si>
    <t>47906</t>
  </si>
  <si>
    <t>47918</t>
  </si>
  <si>
    <t>41236</t>
  </si>
  <si>
    <t>66693</t>
  </si>
  <si>
    <t>47803</t>
  </si>
  <si>
    <t>47799</t>
  </si>
  <si>
    <t>41464</t>
  </si>
  <si>
    <t>47178</t>
  </si>
  <si>
    <t>54340</t>
  </si>
  <si>
    <t>54523</t>
  </si>
  <si>
    <t>40219</t>
  </si>
  <si>
    <t>40215</t>
  </si>
  <si>
    <t>40229</t>
  </si>
  <si>
    <t>40882</t>
  </si>
  <si>
    <t>40625</t>
  </si>
  <si>
    <t>51063</t>
  </si>
  <si>
    <t>45138</t>
  </si>
  <si>
    <t>48455</t>
  </si>
  <si>
    <t>66299</t>
  </si>
  <si>
    <t>53177</t>
  </si>
  <si>
    <t>45889</t>
  </si>
  <si>
    <t>26506</t>
  </si>
  <si>
    <t>42349</t>
  </si>
  <si>
    <t>45699</t>
  </si>
  <si>
    <t>53840</t>
  </si>
  <si>
    <t>26529</t>
  </si>
  <si>
    <t>48727</t>
  </si>
  <si>
    <t>55491</t>
  </si>
  <si>
    <t>26826</t>
  </si>
  <si>
    <t>56645</t>
  </si>
  <si>
    <t>56626</t>
  </si>
  <si>
    <t>59399</t>
  </si>
  <si>
    <t>56589</t>
  </si>
  <si>
    <t>66907</t>
  </si>
  <si>
    <t>79367</t>
  </si>
  <si>
    <t>79594</t>
  </si>
  <si>
    <t>67701</t>
  </si>
  <si>
    <t>55595</t>
  </si>
  <si>
    <t>56249</t>
  </si>
  <si>
    <t>77963</t>
  </si>
  <si>
    <t>56422</t>
  </si>
  <si>
    <t>56244</t>
  </si>
  <si>
    <t>58840</t>
  </si>
  <si>
    <t>56594</t>
  </si>
  <si>
    <t>04910</t>
  </si>
  <si>
    <t>15738</t>
  </si>
  <si>
    <t>15746</t>
  </si>
  <si>
    <t>01169</t>
  </si>
  <si>
    <t>01159</t>
  </si>
  <si>
    <t>94089</t>
  </si>
  <si>
    <t>01731</t>
  </si>
  <si>
    <t>15370</t>
  </si>
  <si>
    <t>15562</t>
  </si>
  <si>
    <t>01259</t>
  </si>
  <si>
    <t>01324</t>
  </si>
  <si>
    <t>17424</t>
  </si>
  <si>
    <t>82547</t>
  </si>
  <si>
    <t>81249</t>
  </si>
  <si>
    <t>29478</t>
  </si>
  <si>
    <t>81245</t>
  </si>
  <si>
    <t>06268</t>
  </si>
  <si>
    <t>07768</t>
  </si>
  <si>
    <t>91230</t>
  </si>
  <si>
    <t>23974</t>
  </si>
  <si>
    <t>95361</t>
  </si>
  <si>
    <t>95445</t>
  </si>
  <si>
    <t>85778</t>
  </si>
  <si>
    <t>80337</t>
  </si>
  <si>
    <t>85283</t>
  </si>
  <si>
    <t>81543</t>
  </si>
  <si>
    <t>92355</t>
  </si>
  <si>
    <t>85748</t>
  </si>
  <si>
    <t>83679</t>
  </si>
  <si>
    <t>06425</t>
  </si>
  <si>
    <t>06246</t>
  </si>
  <si>
    <t>39175</t>
  </si>
  <si>
    <t>85405</t>
  </si>
  <si>
    <t>85467</t>
  </si>
  <si>
    <t>95237</t>
  </si>
  <si>
    <t>95694</t>
  </si>
  <si>
    <t>39264</t>
  </si>
  <si>
    <t>92269</t>
  </si>
  <si>
    <t>07554</t>
  </si>
  <si>
    <t>84434</t>
  </si>
  <si>
    <t>92449</t>
  </si>
  <si>
    <t>95676</t>
  </si>
  <si>
    <t>08543</t>
  </si>
  <si>
    <t>07987</t>
  </si>
  <si>
    <t>93095</t>
  </si>
  <si>
    <t>18181</t>
  </si>
  <si>
    <t>93092</t>
  </si>
  <si>
    <t>84149</t>
  </si>
  <si>
    <t>14828</t>
  </si>
  <si>
    <t>14793</t>
  </si>
  <si>
    <t>83253</t>
  </si>
  <si>
    <t>04179</t>
  </si>
  <si>
    <t>04565</t>
  </si>
  <si>
    <t>84164</t>
  </si>
  <si>
    <t>04289</t>
  </si>
  <si>
    <t>18334</t>
  </si>
  <si>
    <t>04329</t>
  </si>
  <si>
    <t>04683</t>
  </si>
  <si>
    <t>83349</t>
  </si>
  <si>
    <t>16837</t>
  </si>
  <si>
    <t>83373</t>
  </si>
  <si>
    <t>17252</t>
  </si>
  <si>
    <t>09243</t>
  </si>
  <si>
    <t>94371</t>
  </si>
  <si>
    <t>09399</t>
  </si>
  <si>
    <t>09217</t>
  </si>
  <si>
    <t>84489</t>
  </si>
  <si>
    <t>84337</t>
  </si>
  <si>
    <t>09228</t>
  </si>
  <si>
    <t>94526</t>
  </si>
  <si>
    <t>04774</t>
  </si>
  <si>
    <t>94577</t>
  </si>
  <si>
    <t>09405</t>
  </si>
  <si>
    <t>18435</t>
  </si>
  <si>
    <t>14480</t>
  </si>
  <si>
    <t>94086</t>
  </si>
  <si>
    <t>13585</t>
  </si>
  <si>
    <t>13599</t>
  </si>
  <si>
    <t>17279</t>
  </si>
  <si>
    <t>13469</t>
  </si>
  <si>
    <t>10707</t>
  </si>
  <si>
    <t>16552</t>
  </si>
  <si>
    <t>12307</t>
  </si>
  <si>
    <t>73116</t>
  </si>
  <si>
    <t>24358</t>
  </si>
  <si>
    <t>89616</t>
  </si>
  <si>
    <t>88456</t>
  </si>
  <si>
    <t>24972</t>
  </si>
  <si>
    <t>97950</t>
  </si>
  <si>
    <t>24340</t>
  </si>
  <si>
    <t>73557</t>
  </si>
  <si>
    <t>21129</t>
  </si>
  <si>
    <t>24402</t>
  </si>
  <si>
    <t>97762</t>
  </si>
  <si>
    <t>37079</t>
  </si>
  <si>
    <t>97249</t>
  </si>
  <si>
    <t>36163</t>
  </si>
  <si>
    <t>74575</t>
  </si>
  <si>
    <t>73574</t>
  </si>
  <si>
    <t>22607</t>
  </si>
  <si>
    <t>97209</t>
  </si>
  <si>
    <t>24631</t>
  </si>
  <si>
    <t>22767</t>
  </si>
  <si>
    <t>24251</t>
  </si>
  <si>
    <t>20144</t>
  </si>
  <si>
    <t>29229</t>
  </si>
  <si>
    <t>24161</t>
  </si>
  <si>
    <t>22391</t>
  </si>
  <si>
    <t>89291</t>
  </si>
  <si>
    <t>97724</t>
  </si>
  <si>
    <t>24147</t>
  </si>
  <si>
    <t>97424</t>
  </si>
  <si>
    <t>97334</t>
  </si>
  <si>
    <t>91607</t>
  </si>
  <si>
    <t>97517</t>
  </si>
  <si>
    <t>29359</t>
  </si>
  <si>
    <t>97421</t>
  </si>
  <si>
    <t>99988</t>
  </si>
  <si>
    <t>87760</t>
  </si>
  <si>
    <t>97526</t>
  </si>
  <si>
    <t>73495</t>
  </si>
  <si>
    <t>73497</t>
  </si>
  <si>
    <t>24306</t>
  </si>
  <si>
    <t>21339</t>
  </si>
  <si>
    <t>38543</t>
  </si>
  <si>
    <t>87671</t>
  </si>
  <si>
    <t>29367</t>
  </si>
  <si>
    <t>38239</t>
  </si>
  <si>
    <t>89426</t>
  </si>
  <si>
    <t>99846</t>
  </si>
  <si>
    <t>91611</t>
  </si>
  <si>
    <t>97437</t>
  </si>
  <si>
    <t>21403</t>
  </si>
  <si>
    <t>87459</t>
  </si>
  <si>
    <t>87657</t>
  </si>
  <si>
    <t>29549</t>
  </si>
  <si>
    <t>33333</t>
  </si>
  <si>
    <t>78655</t>
  </si>
  <si>
    <t>65812</t>
  </si>
  <si>
    <t>35586</t>
  </si>
  <si>
    <t>78176</t>
  </si>
  <si>
    <t>78658</t>
  </si>
  <si>
    <t>79807</t>
  </si>
  <si>
    <t>64665</t>
  </si>
  <si>
    <t>68542</t>
  </si>
  <si>
    <t>76709</t>
  </si>
  <si>
    <t>69514</t>
  </si>
  <si>
    <t>78661</t>
  </si>
  <si>
    <t>75331</t>
  </si>
  <si>
    <t>60431</t>
  </si>
  <si>
    <t>25881</t>
  </si>
  <si>
    <t>69121</t>
  </si>
  <si>
    <t>60320</t>
  </si>
  <si>
    <t>69181</t>
  </si>
  <si>
    <t>78594</t>
  </si>
  <si>
    <t>61184</t>
  </si>
  <si>
    <t>64397</t>
  </si>
  <si>
    <t>60386</t>
  </si>
  <si>
    <t>27729</t>
  </si>
  <si>
    <t>75038</t>
  </si>
  <si>
    <t>63065</t>
  </si>
  <si>
    <t>64405</t>
  </si>
  <si>
    <t>28201</t>
  </si>
  <si>
    <t>35110</t>
  </si>
  <si>
    <t>25718</t>
  </si>
  <si>
    <t>63456</t>
  </si>
  <si>
    <t>27305</t>
  </si>
  <si>
    <t>63486</t>
  </si>
  <si>
    <t>28307</t>
  </si>
  <si>
    <t>74934</t>
  </si>
  <si>
    <t>25719</t>
  </si>
  <si>
    <t>33014</t>
  </si>
  <si>
    <t>63683</t>
  </si>
  <si>
    <t>71065</t>
  </si>
  <si>
    <t>64750</t>
  </si>
  <si>
    <t>31715</t>
  </si>
  <si>
    <t>63937</t>
  </si>
  <si>
    <t>74366</t>
  </si>
  <si>
    <t>31688</t>
  </si>
  <si>
    <t>31840</t>
  </si>
  <si>
    <t>74177</t>
  </si>
  <si>
    <t>25767</t>
  </si>
  <si>
    <t>63840</t>
  </si>
  <si>
    <t>31626</t>
  </si>
  <si>
    <t>34396</t>
  </si>
  <si>
    <t>63633</t>
  </si>
  <si>
    <t>31860</t>
  </si>
  <si>
    <t>25596</t>
  </si>
  <si>
    <t>71672</t>
  </si>
  <si>
    <t>74255</t>
  </si>
  <si>
    <t>34633</t>
  </si>
  <si>
    <t>31542</t>
  </si>
  <si>
    <t>74740</t>
  </si>
  <si>
    <t>72584</t>
  </si>
  <si>
    <t>21683</t>
  </si>
  <si>
    <t>73249</t>
  </si>
  <si>
    <t>29693</t>
  </si>
  <si>
    <t>30890</t>
  </si>
  <si>
    <t>27419</t>
  </si>
  <si>
    <t>97836</t>
  </si>
  <si>
    <t>85132</t>
  </si>
  <si>
    <t>91795</t>
  </si>
  <si>
    <t>06567</t>
  </si>
  <si>
    <t>90443</t>
  </si>
  <si>
    <t>82299</t>
  </si>
  <si>
    <t>90455</t>
  </si>
  <si>
    <t>96257</t>
  </si>
  <si>
    <t>99625</t>
  </si>
  <si>
    <t>39164</t>
  </si>
  <si>
    <t>82205</t>
  </si>
  <si>
    <t>82402</t>
  </si>
  <si>
    <t>82347</t>
  </si>
  <si>
    <t>90610</t>
  </si>
  <si>
    <t>85110</t>
  </si>
  <si>
    <t>82275</t>
  </si>
  <si>
    <t>07330</t>
  </si>
  <si>
    <t>06469</t>
  </si>
  <si>
    <t>92334</t>
  </si>
  <si>
    <t>86736</t>
  </si>
  <si>
    <t>29575</t>
  </si>
  <si>
    <t>97483</t>
  </si>
  <si>
    <t>21354</t>
  </si>
  <si>
    <t>23558</t>
  </si>
  <si>
    <t>29584</t>
  </si>
  <si>
    <t>91590</t>
  </si>
  <si>
    <t>86486</t>
  </si>
  <si>
    <t>86869</t>
  </si>
  <si>
    <t>96184</t>
  </si>
  <si>
    <t>96194</t>
  </si>
  <si>
    <t>29413</t>
  </si>
  <si>
    <t>86859</t>
  </si>
  <si>
    <t>86987</t>
  </si>
  <si>
    <t>90556</t>
  </si>
  <si>
    <t>38474</t>
  </si>
  <si>
    <t>86511</t>
  </si>
  <si>
    <t>29410</t>
  </si>
  <si>
    <t>82442</t>
  </si>
  <si>
    <t>86643</t>
  </si>
  <si>
    <t>91807</t>
  </si>
  <si>
    <t>96123</t>
  </si>
  <si>
    <t>86554</t>
  </si>
  <si>
    <t>86666</t>
  </si>
  <si>
    <t>90431</t>
  </si>
  <si>
    <t>91330</t>
  </si>
  <si>
    <t>86551</t>
  </si>
  <si>
    <t>91094</t>
  </si>
  <si>
    <t>65594</t>
  </si>
  <si>
    <t>26382</t>
  </si>
  <si>
    <t>49176</t>
  </si>
  <si>
    <t>77756</t>
  </si>
  <si>
    <t>57392</t>
  </si>
  <si>
    <t>76879</t>
  </si>
  <si>
    <t>55239</t>
  </si>
  <si>
    <t>76877</t>
  </si>
  <si>
    <t>67590</t>
  </si>
  <si>
    <t>55120</t>
  </si>
  <si>
    <t>67229</t>
  </si>
  <si>
    <t>26135</t>
  </si>
  <si>
    <t>79848</t>
  </si>
  <si>
    <t>67363</t>
  </si>
  <si>
    <t>67126</t>
  </si>
  <si>
    <t>79843</t>
  </si>
  <si>
    <t>27798</t>
  </si>
  <si>
    <t>35690</t>
  </si>
  <si>
    <t>76777</t>
  </si>
  <si>
    <t>78052</t>
  </si>
  <si>
    <t>67227</t>
  </si>
  <si>
    <t>67374</t>
  </si>
  <si>
    <t>76344</t>
  </si>
  <si>
    <t>61479</t>
  </si>
  <si>
    <t>67354</t>
  </si>
  <si>
    <t>74749</t>
  </si>
  <si>
    <t>71573</t>
  </si>
  <si>
    <t>73269</t>
  </si>
  <si>
    <t>24890</t>
  </si>
  <si>
    <t>88379</t>
  </si>
  <si>
    <t>88525</t>
  </si>
  <si>
    <t>34320</t>
  </si>
  <si>
    <t>34355</t>
  </si>
  <si>
    <t>73349</t>
  </si>
  <si>
    <t>21643</t>
  </si>
  <si>
    <t>24809</t>
  </si>
  <si>
    <t>36211</t>
  </si>
  <si>
    <t>85447</t>
  </si>
  <si>
    <t>95185</t>
  </si>
  <si>
    <t>84107</t>
  </si>
  <si>
    <t>92681</t>
  </si>
  <si>
    <t>95680</t>
  </si>
  <si>
    <t>84435</t>
  </si>
  <si>
    <t>18106</t>
  </si>
  <si>
    <t>06231</t>
  </si>
  <si>
    <t>84405</t>
  </si>
  <si>
    <t>18057</t>
  </si>
  <si>
    <t>84066</t>
  </si>
  <si>
    <t>92442</t>
  </si>
  <si>
    <t>83556</t>
  </si>
  <si>
    <t>06779</t>
  </si>
  <si>
    <t>92439</t>
  </si>
  <si>
    <t>92685</t>
  </si>
  <si>
    <t>08261</t>
  </si>
  <si>
    <t>84189</t>
  </si>
  <si>
    <t>93192</t>
  </si>
  <si>
    <t>04317</t>
  </si>
  <si>
    <t>04318</t>
  </si>
  <si>
    <t>04316</t>
  </si>
  <si>
    <t>08289</t>
  </si>
  <si>
    <t>18314</t>
  </si>
  <si>
    <t>06905</t>
  </si>
  <si>
    <t>09337</t>
  </si>
  <si>
    <t>06888</t>
  </si>
  <si>
    <t>18465</t>
  </si>
  <si>
    <t>09247</t>
  </si>
  <si>
    <t>94574</t>
  </si>
  <si>
    <t>93471</t>
  </si>
  <si>
    <t>84371</t>
  </si>
  <si>
    <t>18445</t>
  </si>
  <si>
    <t>09669</t>
  </si>
  <si>
    <t>83487</t>
  </si>
  <si>
    <t>94209</t>
  </si>
  <si>
    <t>14558</t>
  </si>
  <si>
    <t>04916</t>
  </si>
  <si>
    <t>09434</t>
  </si>
  <si>
    <t>09509</t>
  </si>
  <si>
    <t>16556</t>
  </si>
  <si>
    <t>16559</t>
  </si>
  <si>
    <t>16562</t>
  </si>
  <si>
    <t>12203</t>
  </si>
  <si>
    <t>16567</t>
  </si>
  <si>
    <t>12167</t>
  </si>
  <si>
    <t>10715</t>
  </si>
  <si>
    <t>10827</t>
  </si>
  <si>
    <t>17489</t>
  </si>
  <si>
    <t>61462</t>
  </si>
  <si>
    <t>76139</t>
  </si>
  <si>
    <t>76646</t>
  </si>
  <si>
    <t>33605</t>
  </si>
  <si>
    <t>33609</t>
  </si>
  <si>
    <t>27478</t>
  </si>
  <si>
    <t>27753</t>
  </si>
  <si>
    <t>75236</t>
  </si>
  <si>
    <t>75387</t>
  </si>
  <si>
    <t>33813</t>
  </si>
  <si>
    <t>72224</t>
  </si>
  <si>
    <t>75378</t>
  </si>
  <si>
    <t>75239</t>
  </si>
  <si>
    <t>32049</t>
  </si>
  <si>
    <t>69488</t>
  </si>
  <si>
    <t>35037</t>
  </si>
  <si>
    <t>35039</t>
  </si>
  <si>
    <t>61194</t>
  </si>
  <si>
    <t>27252</t>
  </si>
  <si>
    <t>75059</t>
  </si>
  <si>
    <t>69257</t>
  </si>
  <si>
    <t>61203</t>
  </si>
  <si>
    <t>61137</t>
  </si>
  <si>
    <t>28213</t>
  </si>
  <si>
    <t>25832</t>
  </si>
  <si>
    <t>78598</t>
  </si>
  <si>
    <t>75428</t>
  </si>
  <si>
    <t>74343</t>
  </si>
  <si>
    <t>71665</t>
  </si>
  <si>
    <t>74193</t>
  </si>
  <si>
    <t>28879</t>
  </si>
  <si>
    <t>32694</t>
  </si>
  <si>
    <t>31737</t>
  </si>
  <si>
    <t>63654</t>
  </si>
  <si>
    <t>27404</t>
  </si>
  <si>
    <t>25884</t>
  </si>
  <si>
    <t>88634</t>
  </si>
  <si>
    <t>36326</t>
  </si>
  <si>
    <t>70192</t>
  </si>
  <si>
    <t>31717</t>
  </si>
  <si>
    <t>37696</t>
  </si>
  <si>
    <t>70174</t>
  </si>
  <si>
    <t>74842</t>
  </si>
  <si>
    <t>70376</t>
  </si>
  <si>
    <t>74385</t>
  </si>
  <si>
    <t>34560</t>
  </si>
  <si>
    <t>63877</t>
  </si>
  <si>
    <t>70734</t>
  </si>
  <si>
    <t>88512</t>
  </si>
  <si>
    <t>34590</t>
  </si>
  <si>
    <t>36341</t>
  </si>
  <si>
    <t>63874</t>
  </si>
  <si>
    <t>88709</t>
  </si>
  <si>
    <t>88090</t>
  </si>
  <si>
    <t>72532</t>
  </si>
  <si>
    <t>74182</t>
  </si>
  <si>
    <t>73776</t>
  </si>
  <si>
    <t>34132</t>
  </si>
  <si>
    <t>72525</t>
  </si>
  <si>
    <t>82057</t>
  </si>
  <si>
    <t>85095</t>
  </si>
  <si>
    <t>82064</t>
  </si>
  <si>
    <t>07368</t>
  </si>
  <si>
    <t>07745</t>
  </si>
  <si>
    <t>92275</t>
  </si>
  <si>
    <t>95447</t>
  </si>
  <si>
    <t>95463</t>
  </si>
  <si>
    <t>92363</t>
  </si>
  <si>
    <t>81667</t>
  </si>
  <si>
    <t>95138</t>
  </si>
  <si>
    <t>06429</t>
  </si>
  <si>
    <t>39218</t>
  </si>
  <si>
    <t>95482</t>
  </si>
  <si>
    <t>95197</t>
  </si>
  <si>
    <t>85399</t>
  </si>
  <si>
    <t>39240</t>
  </si>
  <si>
    <t>93354</t>
  </si>
  <si>
    <t>95030</t>
  </si>
  <si>
    <t>06126</t>
  </si>
  <si>
    <t>76889</t>
  </si>
  <si>
    <t>79686</t>
  </si>
  <si>
    <t>56457</t>
  </si>
  <si>
    <t>26345</t>
  </si>
  <si>
    <t>77781</t>
  </si>
  <si>
    <t>59494</t>
  </si>
  <si>
    <t>55286</t>
  </si>
  <si>
    <t>76547</t>
  </si>
  <si>
    <t>55262</t>
  </si>
  <si>
    <t>88339</t>
  </si>
  <si>
    <t>29614</t>
  </si>
  <si>
    <t>24794</t>
  </si>
  <si>
    <t>22559</t>
  </si>
  <si>
    <t>37181</t>
  </si>
  <si>
    <t>30161</t>
  </si>
  <si>
    <t>36167</t>
  </si>
  <si>
    <t>74532</t>
  </si>
  <si>
    <t>21274</t>
  </si>
  <si>
    <t>31199</t>
  </si>
  <si>
    <t>74586</t>
  </si>
  <si>
    <t>88430</t>
  </si>
  <si>
    <t>37085</t>
  </si>
  <si>
    <t>21227</t>
  </si>
  <si>
    <t>22041</t>
  </si>
  <si>
    <t>74597</t>
  </si>
  <si>
    <t>89287</t>
  </si>
  <si>
    <t>97340</t>
  </si>
  <si>
    <t>97320</t>
  </si>
  <si>
    <t>29339</t>
  </si>
  <si>
    <t>36433</t>
  </si>
  <si>
    <t>97332</t>
  </si>
  <si>
    <t>21394</t>
  </si>
  <si>
    <t>87727</t>
  </si>
  <si>
    <t>29355</t>
  </si>
  <si>
    <t>87770</t>
  </si>
  <si>
    <t>38229</t>
  </si>
  <si>
    <t>87490</t>
  </si>
  <si>
    <t>89331</t>
  </si>
  <si>
    <t>38542</t>
  </si>
  <si>
    <t>87778</t>
  </si>
  <si>
    <t>86513</t>
  </si>
  <si>
    <t>87772</t>
  </si>
  <si>
    <t>89353</t>
  </si>
  <si>
    <t>86753</t>
  </si>
  <si>
    <t>23701</t>
  </si>
  <si>
    <t>86850</t>
  </si>
  <si>
    <t>86872</t>
  </si>
  <si>
    <t>99994</t>
  </si>
  <si>
    <t>87679</t>
  </si>
  <si>
    <t>86975</t>
  </si>
  <si>
    <t>91802</t>
  </si>
  <si>
    <t>23570</t>
  </si>
  <si>
    <t>86447</t>
  </si>
  <si>
    <t>86508</t>
  </si>
  <si>
    <t>23774</t>
  </si>
  <si>
    <t>38820</t>
  </si>
  <si>
    <t>34134</t>
  </si>
  <si>
    <t>25377</t>
  </si>
  <si>
    <t>73266</t>
  </si>
  <si>
    <t>88046</t>
  </si>
  <si>
    <t>71577</t>
  </si>
  <si>
    <t>88074</t>
  </si>
  <si>
    <t>24884</t>
  </si>
  <si>
    <t>25370</t>
  </si>
  <si>
    <t>24966</t>
  </si>
  <si>
    <t>88149</t>
  </si>
  <si>
    <t>36166</t>
  </si>
  <si>
    <t>73104</t>
  </si>
  <si>
    <t>65510</t>
  </si>
  <si>
    <t>55126</t>
  </si>
  <si>
    <t>35753</t>
  </si>
  <si>
    <t>78132</t>
  </si>
  <si>
    <t>49377</t>
  </si>
  <si>
    <t>65187</t>
  </si>
  <si>
    <t>55118</t>
  </si>
  <si>
    <t>49457</t>
  </si>
  <si>
    <t>33332</t>
  </si>
  <si>
    <t>23769</t>
  </si>
  <si>
    <t>82436</t>
  </si>
  <si>
    <t>19209</t>
  </si>
  <si>
    <t>82438</t>
  </si>
  <si>
    <t>91338</t>
  </si>
  <si>
    <t>90602</t>
  </si>
  <si>
    <t>96142</t>
  </si>
  <si>
    <t>90607</t>
  </si>
  <si>
    <t>39619</t>
  </si>
  <si>
    <t>92353</t>
  </si>
  <si>
    <t>29475</t>
  </si>
  <si>
    <t>13059</t>
  </si>
  <si>
    <t>13057</t>
  </si>
  <si>
    <t>18581</t>
  </si>
  <si>
    <t>04928</t>
  </si>
  <si>
    <t>12559</t>
  </si>
  <si>
    <t>01097</t>
  </si>
  <si>
    <t>01326</t>
  </si>
  <si>
    <t>15344</t>
  </si>
  <si>
    <t>15913</t>
  </si>
  <si>
    <t>03099</t>
  </si>
  <si>
    <t>03055</t>
  </si>
  <si>
    <t>47624</t>
  </si>
  <si>
    <t>54649</t>
  </si>
  <si>
    <t>50189</t>
  </si>
  <si>
    <t>54309</t>
  </si>
  <si>
    <t>66740</t>
  </si>
  <si>
    <t>54518</t>
  </si>
  <si>
    <t>40474</t>
  </si>
  <si>
    <t>47058</t>
  </si>
  <si>
    <t>54528</t>
  </si>
  <si>
    <t>45478</t>
  </si>
  <si>
    <t>48683</t>
  </si>
  <si>
    <t>54498</t>
  </si>
  <si>
    <t>45468</t>
  </si>
  <si>
    <t>66571</t>
  </si>
  <si>
    <t>45896</t>
  </si>
  <si>
    <t>42719</t>
  </si>
  <si>
    <t>66132</t>
  </si>
  <si>
    <t>79400</t>
  </si>
  <si>
    <t>44289</t>
  </si>
  <si>
    <t>55497</t>
  </si>
  <si>
    <t>58509</t>
  </si>
  <si>
    <t>51580</t>
  </si>
  <si>
    <t>56329</t>
  </si>
  <si>
    <t>79189</t>
  </si>
  <si>
    <t>49549</t>
  </si>
  <si>
    <t>67731</t>
  </si>
  <si>
    <t>76891</t>
  </si>
  <si>
    <t>67657</t>
  </si>
  <si>
    <t>56427</t>
  </si>
  <si>
    <t>44229</t>
  </si>
  <si>
    <t>56332</t>
  </si>
  <si>
    <t>51570</t>
  </si>
  <si>
    <t>55621</t>
  </si>
  <si>
    <t>66871</t>
  </si>
  <si>
    <t>58285</t>
  </si>
  <si>
    <t>55481</t>
  </si>
  <si>
    <t>58453</t>
  </si>
  <si>
    <t>26579</t>
  </si>
  <si>
    <t>51399</t>
  </si>
  <si>
    <t>56862</t>
  </si>
  <si>
    <t>44879</t>
  </si>
  <si>
    <t>49716</t>
  </si>
  <si>
    <t>54483</t>
  </si>
  <si>
    <t>44867</t>
  </si>
  <si>
    <t>53721</t>
  </si>
  <si>
    <t>85459</t>
  </si>
  <si>
    <t>85669</t>
  </si>
  <si>
    <t>92690</t>
  </si>
  <si>
    <t>95195</t>
  </si>
  <si>
    <t>93345</t>
  </si>
  <si>
    <t>06110</t>
  </si>
  <si>
    <t>95704</t>
  </si>
  <si>
    <t>06385</t>
  </si>
  <si>
    <t>92253</t>
  </si>
  <si>
    <t>84085</t>
  </si>
  <si>
    <t>84424</t>
  </si>
  <si>
    <t>06679</t>
  </si>
  <si>
    <t>93049</t>
  </si>
  <si>
    <t>84097</t>
  </si>
  <si>
    <t>07551</t>
  </si>
  <si>
    <t>83561</t>
  </si>
  <si>
    <t>18273</t>
  </si>
  <si>
    <t>92660</t>
  </si>
  <si>
    <t>92699</t>
  </si>
  <si>
    <t>83549</t>
  </si>
  <si>
    <t>93089</t>
  </si>
  <si>
    <t>83229</t>
  </si>
  <si>
    <t>93090</t>
  </si>
  <si>
    <t>08258</t>
  </si>
  <si>
    <t>06785</t>
  </si>
  <si>
    <t>06869</t>
  </si>
  <si>
    <t>93179</t>
  </si>
  <si>
    <t>83119</t>
  </si>
  <si>
    <t>06773</t>
  </si>
  <si>
    <t>93194</t>
  </si>
  <si>
    <t>18337</t>
  </si>
  <si>
    <t>84574</t>
  </si>
  <si>
    <t>04617</t>
  </si>
  <si>
    <t>92554</t>
  </si>
  <si>
    <t>08304</t>
  </si>
  <si>
    <t>04425</t>
  </si>
  <si>
    <t>84570</t>
  </si>
  <si>
    <t>84518</t>
  </si>
  <si>
    <t>83368</t>
  </si>
  <si>
    <t>93455</t>
  </si>
  <si>
    <t>83374</t>
  </si>
  <si>
    <t>84556</t>
  </si>
  <si>
    <t>94436</t>
  </si>
  <si>
    <t>18461</t>
  </si>
  <si>
    <t>94563</t>
  </si>
  <si>
    <t>18442</t>
  </si>
  <si>
    <t>83435</t>
  </si>
  <si>
    <t>09114</t>
  </si>
  <si>
    <t>04736</t>
  </si>
  <si>
    <t>18507</t>
  </si>
  <si>
    <t>84385</t>
  </si>
  <si>
    <t>14959</t>
  </si>
  <si>
    <t>09579</t>
  </si>
  <si>
    <t>18565</t>
  </si>
  <si>
    <t>14052</t>
  </si>
  <si>
    <t>13405</t>
  </si>
  <si>
    <t>13403</t>
  </si>
  <si>
    <t>10719</t>
  </si>
  <si>
    <t>10555</t>
  </si>
  <si>
    <t>12249</t>
  </si>
  <si>
    <t>17391</t>
  </si>
  <si>
    <t>10829</t>
  </si>
  <si>
    <t>12309</t>
  </si>
  <si>
    <t>07349</t>
  </si>
  <si>
    <t>96367</t>
  </si>
  <si>
    <t>95355</t>
  </si>
  <si>
    <t>95503</t>
  </si>
  <si>
    <t>19079</t>
  </si>
  <si>
    <t>81475</t>
  </si>
  <si>
    <t>39629</t>
  </si>
  <si>
    <t>29493</t>
  </si>
  <si>
    <t>39517</t>
  </si>
  <si>
    <t>80993</t>
  </si>
  <si>
    <t>95473</t>
  </si>
  <si>
    <t>81545</t>
  </si>
  <si>
    <t>91275</t>
  </si>
  <si>
    <t>80933</t>
  </si>
  <si>
    <t>23992</t>
  </si>
  <si>
    <t>82054</t>
  </si>
  <si>
    <t>06632</t>
  </si>
  <si>
    <t>95517</t>
  </si>
  <si>
    <t>07924</t>
  </si>
  <si>
    <t>85652</t>
  </si>
  <si>
    <t>18246</t>
  </si>
  <si>
    <t>07607</t>
  </si>
  <si>
    <t>93152</t>
  </si>
  <si>
    <t>59063</t>
  </si>
  <si>
    <t>79249</t>
  </si>
  <si>
    <t>65385</t>
  </si>
  <si>
    <t>49219</t>
  </si>
  <si>
    <t>59846</t>
  </si>
  <si>
    <t>65375</t>
  </si>
  <si>
    <t>56462</t>
  </si>
  <si>
    <t>79261</t>
  </si>
  <si>
    <t>67472</t>
  </si>
  <si>
    <t>59821</t>
  </si>
  <si>
    <t>79872</t>
  </si>
  <si>
    <t>49451</t>
  </si>
  <si>
    <t>76779</t>
  </si>
  <si>
    <t>77796</t>
  </si>
  <si>
    <t>56581</t>
  </si>
  <si>
    <t>56283</t>
  </si>
  <si>
    <t>58097</t>
  </si>
  <si>
    <t>51588</t>
  </si>
  <si>
    <t>66507</t>
  </si>
  <si>
    <t>59394</t>
  </si>
  <si>
    <t>66989</t>
  </si>
  <si>
    <t>56333</t>
  </si>
  <si>
    <t>57612</t>
  </si>
  <si>
    <t>41069</t>
  </si>
  <si>
    <t>47509</t>
  </si>
  <si>
    <t>54456</t>
  </si>
  <si>
    <t>54589</t>
  </si>
  <si>
    <t>54655</t>
  </si>
  <si>
    <t>47447</t>
  </si>
  <si>
    <t>46117</t>
  </si>
  <si>
    <t>46119</t>
  </si>
  <si>
    <t>40699</t>
  </si>
  <si>
    <t>46282</t>
  </si>
  <si>
    <t>45359</t>
  </si>
  <si>
    <t>51371</t>
  </si>
  <si>
    <t>50931</t>
  </si>
  <si>
    <t>54497</t>
  </si>
  <si>
    <t>51103</t>
  </si>
  <si>
    <t>45136</t>
  </si>
  <si>
    <t>66129</t>
  </si>
  <si>
    <t>45309</t>
  </si>
  <si>
    <t>77889</t>
  </si>
  <si>
    <t>65195</t>
  </si>
  <si>
    <t>65618</t>
  </si>
  <si>
    <t>55116</t>
  </si>
  <si>
    <t>76287</t>
  </si>
  <si>
    <t>55283</t>
  </si>
  <si>
    <t>67105</t>
  </si>
  <si>
    <t>65719</t>
  </si>
  <si>
    <t>76199</t>
  </si>
  <si>
    <t>76137</t>
  </si>
  <si>
    <t>55606</t>
  </si>
  <si>
    <t>44319</t>
  </si>
  <si>
    <t>58642</t>
  </si>
  <si>
    <t>57610</t>
  </si>
  <si>
    <t>48157</t>
  </si>
  <si>
    <t>79369</t>
  </si>
  <si>
    <t>67700</t>
  </si>
  <si>
    <t>57577</t>
  </si>
  <si>
    <t>79227</t>
  </si>
  <si>
    <t>56242</t>
  </si>
  <si>
    <t>79585</t>
  </si>
  <si>
    <t>79359</t>
  </si>
  <si>
    <t>55487</t>
  </si>
  <si>
    <t>53557</t>
  </si>
  <si>
    <t>44359</t>
  </si>
  <si>
    <t>44357</t>
  </si>
  <si>
    <t>56867</t>
  </si>
  <si>
    <t>53489</t>
  </si>
  <si>
    <t>56820</t>
  </si>
  <si>
    <t>90471</t>
  </si>
  <si>
    <t>85131</t>
  </si>
  <si>
    <t>19073</t>
  </si>
  <si>
    <t>90571</t>
  </si>
  <si>
    <t>07422</t>
  </si>
  <si>
    <t>82327</t>
  </si>
  <si>
    <t>29494</t>
  </si>
  <si>
    <t>06343</t>
  </si>
  <si>
    <t>82140</t>
  </si>
  <si>
    <t>19069</t>
  </si>
  <si>
    <t>83661</t>
  </si>
  <si>
    <t>88099</t>
  </si>
  <si>
    <t>30851</t>
  </si>
  <si>
    <t>88447</t>
  </si>
  <si>
    <t>74673</t>
  </si>
  <si>
    <t>31061</t>
  </si>
  <si>
    <t>36157</t>
  </si>
  <si>
    <t>22869</t>
  </si>
  <si>
    <t>97244</t>
  </si>
  <si>
    <t>97299</t>
  </si>
  <si>
    <t>97282</t>
  </si>
  <si>
    <t>88416</t>
  </si>
  <si>
    <t>73453</t>
  </si>
  <si>
    <t>73540</t>
  </si>
  <si>
    <t>20457</t>
  </si>
  <si>
    <t>74585</t>
  </si>
  <si>
    <t>21107</t>
  </si>
  <si>
    <t>20251</t>
  </si>
  <si>
    <t>97199</t>
  </si>
  <si>
    <t>21272</t>
  </si>
  <si>
    <t>20537</t>
  </si>
  <si>
    <t>24220</t>
  </si>
  <si>
    <t>22393</t>
  </si>
  <si>
    <t>87740</t>
  </si>
  <si>
    <t>24105</t>
  </si>
  <si>
    <t>21444</t>
  </si>
  <si>
    <t>91635</t>
  </si>
  <si>
    <t>24253</t>
  </si>
  <si>
    <t>29353</t>
  </si>
  <si>
    <t>29578</t>
  </si>
  <si>
    <t>89367</t>
  </si>
  <si>
    <t>21386</t>
  </si>
  <si>
    <t>24256</t>
  </si>
  <si>
    <t>21357</t>
  </si>
  <si>
    <t>91634</t>
  </si>
  <si>
    <t>21526</t>
  </si>
  <si>
    <t>23858</t>
  </si>
  <si>
    <t>29365</t>
  </si>
  <si>
    <t>38640</t>
  </si>
  <si>
    <t>23715</t>
  </si>
  <si>
    <t>91604</t>
  </si>
  <si>
    <t>38118</t>
  </si>
  <si>
    <t>32139</t>
  </si>
  <si>
    <t>68775</t>
  </si>
  <si>
    <t>78727</t>
  </si>
  <si>
    <t>78736</t>
  </si>
  <si>
    <t>35117</t>
  </si>
  <si>
    <t>72189</t>
  </si>
  <si>
    <t>33106</t>
  </si>
  <si>
    <t>72218</t>
  </si>
  <si>
    <t>35392</t>
  </si>
  <si>
    <t>78669</t>
  </si>
  <si>
    <t>27251</t>
  </si>
  <si>
    <t>35415</t>
  </si>
  <si>
    <t>60599</t>
  </si>
  <si>
    <t>34497</t>
  </si>
  <si>
    <t>75397</t>
  </si>
  <si>
    <t>72359</t>
  </si>
  <si>
    <t>75443</t>
  </si>
  <si>
    <t>71083</t>
  </si>
  <si>
    <t>35274</t>
  </si>
  <si>
    <t>64823</t>
  </si>
  <si>
    <t>72406</t>
  </si>
  <si>
    <t>63452</t>
  </si>
  <si>
    <t>72379</t>
  </si>
  <si>
    <t>63691</t>
  </si>
  <si>
    <t>63546</t>
  </si>
  <si>
    <t>25724</t>
  </si>
  <si>
    <t>63526</t>
  </si>
  <si>
    <t>64850</t>
  </si>
  <si>
    <t>63517</t>
  </si>
  <si>
    <t>72144</t>
  </si>
  <si>
    <t>25541</t>
  </si>
  <si>
    <t>74936</t>
  </si>
  <si>
    <t>72135</t>
  </si>
  <si>
    <t>31712</t>
  </si>
  <si>
    <t>74865</t>
  </si>
  <si>
    <t>21734</t>
  </si>
  <si>
    <t>71636</t>
  </si>
  <si>
    <t>74388</t>
  </si>
  <si>
    <t>25572</t>
  </si>
  <si>
    <t>70327</t>
  </si>
  <si>
    <t>74199</t>
  </si>
  <si>
    <t>27386</t>
  </si>
  <si>
    <t>27356</t>
  </si>
  <si>
    <t>88367</t>
  </si>
  <si>
    <t>34131</t>
  </si>
  <si>
    <t>34292</t>
  </si>
  <si>
    <t>36323</t>
  </si>
  <si>
    <t>72644</t>
  </si>
  <si>
    <t>88529</t>
  </si>
  <si>
    <t>25348</t>
  </si>
  <si>
    <t>72582</t>
  </si>
  <si>
    <t>21682</t>
  </si>
  <si>
    <t>86756</t>
  </si>
  <si>
    <t>21400</t>
  </si>
  <si>
    <t>19258</t>
  </si>
  <si>
    <t>38547</t>
  </si>
  <si>
    <t>86465</t>
  </si>
  <si>
    <t>98529</t>
  </si>
  <si>
    <t>89443</t>
  </si>
  <si>
    <t>99958</t>
  </si>
  <si>
    <t>29396</t>
  </si>
  <si>
    <t>91489</t>
  </si>
  <si>
    <t>38477</t>
  </si>
  <si>
    <t>90574</t>
  </si>
  <si>
    <t>38489</t>
  </si>
  <si>
    <t>38373</t>
  </si>
  <si>
    <t>38378</t>
  </si>
  <si>
    <t>38458</t>
  </si>
  <si>
    <t>96163</t>
  </si>
  <si>
    <t>96114</t>
  </si>
  <si>
    <t>96199</t>
  </si>
  <si>
    <t>86928</t>
  </si>
  <si>
    <t>38838</t>
  </si>
  <si>
    <t>82405</t>
  </si>
  <si>
    <t>23775</t>
  </si>
  <si>
    <t>86676</t>
  </si>
  <si>
    <t>88263</t>
  </si>
  <si>
    <t>25585</t>
  </si>
  <si>
    <t>88361</t>
  </si>
  <si>
    <t>36275</t>
  </si>
  <si>
    <t>21723</t>
  </si>
  <si>
    <t>24878</t>
  </si>
  <si>
    <t>21644</t>
  </si>
  <si>
    <t>71566</t>
  </si>
  <si>
    <t>30989</t>
  </si>
  <si>
    <t>21641</t>
  </si>
  <si>
    <t>36148</t>
  </si>
  <si>
    <t>15926</t>
  </si>
  <si>
    <t>18609</t>
  </si>
  <si>
    <t>12526</t>
  </si>
  <si>
    <t>16359</t>
  </si>
  <si>
    <t>94158</t>
  </si>
  <si>
    <t>01936</t>
  </si>
  <si>
    <t>01465</t>
  </si>
  <si>
    <t>17358</t>
  </si>
  <si>
    <t>15890</t>
  </si>
  <si>
    <t>02788</t>
  </si>
  <si>
    <t>02929</t>
  </si>
  <si>
    <t>79379</t>
  </si>
  <si>
    <t>55568</t>
  </si>
  <si>
    <t>79423</t>
  </si>
  <si>
    <t>59439</t>
  </si>
  <si>
    <t>49479</t>
  </si>
  <si>
    <t>66996</t>
  </si>
  <si>
    <t>48317</t>
  </si>
  <si>
    <t>48145</t>
  </si>
  <si>
    <t>26446</t>
  </si>
  <si>
    <t>56357</t>
  </si>
  <si>
    <t>67822</t>
  </si>
  <si>
    <t>58675</t>
  </si>
  <si>
    <t>55583</t>
  </si>
  <si>
    <t>76549</t>
  </si>
  <si>
    <t>26384</t>
  </si>
  <si>
    <t>77883</t>
  </si>
  <si>
    <t>67278</t>
  </si>
  <si>
    <t>67281</t>
  </si>
  <si>
    <t>35781</t>
  </si>
  <si>
    <t>55127</t>
  </si>
  <si>
    <t>26121</t>
  </si>
  <si>
    <t>33378</t>
  </si>
  <si>
    <t>49326</t>
  </si>
  <si>
    <t>77776</t>
  </si>
  <si>
    <t>49429</t>
  </si>
  <si>
    <t>65189</t>
  </si>
  <si>
    <t>72250</t>
  </si>
  <si>
    <t>76756</t>
  </si>
  <si>
    <t>76593</t>
  </si>
  <si>
    <t>76316</t>
  </si>
  <si>
    <t>35789</t>
  </si>
  <si>
    <t>35689</t>
  </si>
  <si>
    <t>78166</t>
  </si>
  <si>
    <t>35756</t>
  </si>
  <si>
    <t>59909</t>
  </si>
  <si>
    <t>49459</t>
  </si>
  <si>
    <t>56761</t>
  </si>
  <si>
    <t>45701</t>
  </si>
  <si>
    <t>53229</t>
  </si>
  <si>
    <t>42857</t>
  </si>
  <si>
    <t>26759</t>
  </si>
  <si>
    <t>56818</t>
  </si>
  <si>
    <t>66538</t>
  </si>
  <si>
    <t>44797</t>
  </si>
  <si>
    <t>44623</t>
  </si>
  <si>
    <t>56754</t>
  </si>
  <si>
    <t>48612</t>
  </si>
  <si>
    <t>54689</t>
  </si>
  <si>
    <t>47929</t>
  </si>
  <si>
    <t>54595</t>
  </si>
  <si>
    <t>41189</t>
  </si>
  <si>
    <t>41748</t>
  </si>
  <si>
    <t>52355</t>
  </si>
  <si>
    <t>54441</t>
  </si>
  <si>
    <t>54666</t>
  </si>
  <si>
    <t>54586</t>
  </si>
  <si>
    <t>41564</t>
  </si>
  <si>
    <t>47137</t>
  </si>
  <si>
    <t>54550</t>
  </si>
  <si>
    <t>45479</t>
  </si>
  <si>
    <t>46145</t>
  </si>
  <si>
    <t>54492</t>
  </si>
  <si>
    <t>53347</t>
  </si>
  <si>
    <t>45721</t>
  </si>
  <si>
    <t>49751</t>
  </si>
  <si>
    <t>26603</t>
  </si>
  <si>
    <t>26427</t>
  </si>
  <si>
    <t>66954</t>
  </si>
  <si>
    <t>56075</t>
  </si>
  <si>
    <t>56073</t>
  </si>
  <si>
    <t>26897</t>
  </si>
  <si>
    <t>44287</t>
  </si>
  <si>
    <t>56305</t>
  </si>
  <si>
    <t>67817</t>
  </si>
  <si>
    <t>79254</t>
  </si>
  <si>
    <t>67724</t>
  </si>
  <si>
    <t>79183</t>
  </si>
  <si>
    <t>67307</t>
  </si>
  <si>
    <t>49597</t>
  </si>
  <si>
    <t>49186</t>
  </si>
  <si>
    <t>79733</t>
  </si>
  <si>
    <t>65326</t>
  </si>
  <si>
    <t>49088</t>
  </si>
  <si>
    <t>66424</t>
  </si>
  <si>
    <t>56642</t>
  </si>
  <si>
    <t>66482</t>
  </si>
  <si>
    <t>44388</t>
  </si>
  <si>
    <t>56630</t>
  </si>
  <si>
    <t>49740</t>
  </si>
  <si>
    <t>55490</t>
  </si>
  <si>
    <t>24989</t>
  </si>
  <si>
    <t>29683</t>
  </si>
  <si>
    <t>24361</t>
  </si>
  <si>
    <t>24996</t>
  </si>
  <si>
    <t>73529</t>
  </si>
  <si>
    <t>88285</t>
  </si>
  <si>
    <t>73084</t>
  </si>
  <si>
    <t>30559</t>
  </si>
  <si>
    <t>30521</t>
  </si>
  <si>
    <t>37133</t>
  </si>
  <si>
    <t>74582</t>
  </si>
  <si>
    <t>22605</t>
  </si>
  <si>
    <t>25486</t>
  </si>
  <si>
    <t>22523</t>
  </si>
  <si>
    <t>24214</t>
  </si>
  <si>
    <t>89547</t>
  </si>
  <si>
    <t>22846</t>
  </si>
  <si>
    <t>74564</t>
  </si>
  <si>
    <t>22844</t>
  </si>
  <si>
    <t>87534</t>
  </si>
  <si>
    <t>88316</t>
  </si>
  <si>
    <t>97717</t>
  </si>
  <si>
    <t>24404</t>
  </si>
  <si>
    <t>89129</t>
  </si>
  <si>
    <t>22337</t>
  </si>
  <si>
    <t>97337</t>
  </si>
  <si>
    <t>22359</t>
  </si>
  <si>
    <t>89290</t>
  </si>
  <si>
    <t>23816</t>
  </si>
  <si>
    <t>24235</t>
  </si>
  <si>
    <t>73499</t>
  </si>
  <si>
    <t>87781</t>
  </si>
  <si>
    <t>91478</t>
  </si>
  <si>
    <t>38536</t>
  </si>
  <si>
    <t>91601</t>
  </si>
  <si>
    <t>91484</t>
  </si>
  <si>
    <t>97357</t>
  </si>
  <si>
    <t>86476</t>
  </si>
  <si>
    <t>91438</t>
  </si>
  <si>
    <t>97516</t>
  </si>
  <si>
    <t>86505</t>
  </si>
  <si>
    <t>24257</t>
  </si>
  <si>
    <t>91632</t>
  </si>
  <si>
    <t>97478</t>
  </si>
  <si>
    <t>23714</t>
  </si>
  <si>
    <t>83673</t>
  </si>
  <si>
    <t>92318</t>
  </si>
  <si>
    <t>92364</t>
  </si>
  <si>
    <t>80636</t>
  </si>
  <si>
    <t>07381</t>
  </si>
  <si>
    <t>07356</t>
  </si>
  <si>
    <t>85375</t>
  </si>
  <si>
    <t>95466</t>
  </si>
  <si>
    <t>06408</t>
  </si>
  <si>
    <t>92256</t>
  </si>
  <si>
    <t>92260</t>
  </si>
  <si>
    <t>92245</t>
  </si>
  <si>
    <t>93180</t>
  </si>
  <si>
    <t>85457</t>
  </si>
  <si>
    <t>90419</t>
  </si>
  <si>
    <t>39649</t>
  </si>
  <si>
    <t>98744</t>
  </si>
  <si>
    <t>91361</t>
  </si>
  <si>
    <t>82287</t>
  </si>
  <si>
    <t>82493</t>
  </si>
  <si>
    <t>82237</t>
  </si>
  <si>
    <t>96317</t>
  </si>
  <si>
    <t>95515</t>
  </si>
  <si>
    <t>85080</t>
  </si>
  <si>
    <t>39444</t>
  </si>
  <si>
    <t>26935</t>
  </si>
  <si>
    <t>78048</t>
  </si>
  <si>
    <t>67141</t>
  </si>
  <si>
    <t>67059</t>
  </si>
  <si>
    <t>35647</t>
  </si>
  <si>
    <t>75323</t>
  </si>
  <si>
    <t>28777</t>
  </si>
  <si>
    <t>27809</t>
  </si>
  <si>
    <t>35102</t>
  </si>
  <si>
    <t>60488</t>
  </si>
  <si>
    <t>60438</t>
  </si>
  <si>
    <t>27749</t>
  </si>
  <si>
    <t>60433</t>
  </si>
  <si>
    <t>69115</t>
  </si>
  <si>
    <t>28237</t>
  </si>
  <si>
    <t>78247</t>
  </si>
  <si>
    <t>25869</t>
  </si>
  <si>
    <t>64678</t>
  </si>
  <si>
    <t>27257</t>
  </si>
  <si>
    <t>61197</t>
  </si>
  <si>
    <t>64832</t>
  </si>
  <si>
    <t>28309</t>
  </si>
  <si>
    <t>71272</t>
  </si>
  <si>
    <t>25704</t>
  </si>
  <si>
    <t>74862</t>
  </si>
  <si>
    <t>72475</t>
  </si>
  <si>
    <t>31710</t>
  </si>
  <si>
    <t>74864</t>
  </si>
  <si>
    <t>74831</t>
  </si>
  <si>
    <t>34479</t>
  </si>
  <si>
    <t>31718</t>
  </si>
  <si>
    <t>36329</t>
  </si>
  <si>
    <t>31556</t>
  </si>
  <si>
    <t>72768</t>
  </si>
  <si>
    <t>72519</t>
  </si>
  <si>
    <t>72505</t>
  </si>
  <si>
    <t>72517</t>
  </si>
  <si>
    <t>73765</t>
  </si>
  <si>
    <t>25794</t>
  </si>
  <si>
    <t>97896</t>
  </si>
  <si>
    <t>31559</t>
  </si>
  <si>
    <t>63930</t>
  </si>
  <si>
    <t>71364</t>
  </si>
  <si>
    <t>21684</t>
  </si>
  <si>
    <t>88377</t>
  </si>
  <si>
    <t>91481</t>
  </si>
  <si>
    <t>38871</t>
  </si>
  <si>
    <t>91468</t>
  </si>
  <si>
    <t>86866</t>
  </si>
  <si>
    <t>23628</t>
  </si>
  <si>
    <t>23881</t>
  </si>
  <si>
    <t>86647</t>
  </si>
  <si>
    <t>86399</t>
  </si>
  <si>
    <t>91728</t>
  </si>
  <si>
    <t>87662</t>
  </si>
  <si>
    <t>86687</t>
  </si>
  <si>
    <t>98716</t>
  </si>
  <si>
    <t>38384</t>
  </si>
  <si>
    <t>91738</t>
  </si>
  <si>
    <t>98694</t>
  </si>
  <si>
    <t>86932</t>
  </si>
  <si>
    <t>91781</t>
  </si>
  <si>
    <t>86923</t>
  </si>
  <si>
    <t>39365</t>
  </si>
  <si>
    <t>31863</t>
  </si>
  <si>
    <t>74670</t>
  </si>
  <si>
    <t>34121</t>
  </si>
  <si>
    <t>36137</t>
  </si>
  <si>
    <t>24860</t>
  </si>
  <si>
    <t>73235</t>
  </si>
  <si>
    <t>73272</t>
  </si>
  <si>
    <t>74523</t>
  </si>
  <si>
    <t>74635</t>
  </si>
  <si>
    <t>31089</t>
  </si>
  <si>
    <t>07952</t>
  </si>
  <si>
    <t>83043</t>
  </si>
  <si>
    <t>18069</t>
  </si>
  <si>
    <t>06116</t>
  </si>
  <si>
    <t>08527</t>
  </si>
  <si>
    <t>92521</t>
  </si>
  <si>
    <t>93055</t>
  </si>
  <si>
    <t>93105</t>
  </si>
  <si>
    <t>92715</t>
  </si>
  <si>
    <t>93098</t>
  </si>
  <si>
    <t>04539</t>
  </si>
  <si>
    <t>92543</t>
  </si>
  <si>
    <t>92696</t>
  </si>
  <si>
    <t>83132</t>
  </si>
  <si>
    <t>84555</t>
  </si>
  <si>
    <t>93167</t>
  </si>
  <si>
    <t>83358</t>
  </si>
  <si>
    <t>14806</t>
  </si>
  <si>
    <t>14770</t>
  </si>
  <si>
    <t>14550</t>
  </si>
  <si>
    <t>18469</t>
  </si>
  <si>
    <t>83364</t>
  </si>
  <si>
    <t>09241</t>
  </si>
  <si>
    <t>09387</t>
  </si>
  <si>
    <t>04703</t>
  </si>
  <si>
    <t>14552</t>
  </si>
  <si>
    <t>09577</t>
  </si>
  <si>
    <t>94550</t>
  </si>
  <si>
    <t>94094</t>
  </si>
  <si>
    <t>01587</t>
  </si>
  <si>
    <t>04924</t>
  </si>
  <si>
    <t>17126</t>
  </si>
  <si>
    <t>15838</t>
  </si>
  <si>
    <t>09619</t>
  </si>
  <si>
    <t>13156</t>
  </si>
  <si>
    <t>12355</t>
  </si>
  <si>
    <t>94136</t>
  </si>
  <si>
    <t>01705</t>
  </si>
  <si>
    <t>16247</t>
  </si>
  <si>
    <t>15910</t>
  </si>
  <si>
    <t>15907</t>
  </si>
  <si>
    <t>17429</t>
  </si>
  <si>
    <t>15848</t>
  </si>
  <si>
    <t>17419</t>
  </si>
  <si>
    <t>02997</t>
  </si>
  <si>
    <t>02708</t>
  </si>
  <si>
    <t>94556</t>
  </si>
  <si>
    <t>16341</t>
  </si>
  <si>
    <t>12619</t>
  </si>
  <si>
    <t>94164</t>
  </si>
  <si>
    <t>16259</t>
  </si>
  <si>
    <t>03058</t>
  </si>
  <si>
    <t>15328</t>
  </si>
  <si>
    <t>02748</t>
  </si>
  <si>
    <t>41379</t>
  </si>
  <si>
    <t>52062</t>
  </si>
  <si>
    <t>41334</t>
  </si>
  <si>
    <t>54616</t>
  </si>
  <si>
    <t>54675</t>
  </si>
  <si>
    <t>47665</t>
  </si>
  <si>
    <t>54332</t>
  </si>
  <si>
    <t>53894</t>
  </si>
  <si>
    <t>47441</t>
  </si>
  <si>
    <t>66798</t>
  </si>
  <si>
    <t>54293</t>
  </si>
  <si>
    <t>46485</t>
  </si>
  <si>
    <t>50374</t>
  </si>
  <si>
    <t>49824</t>
  </si>
  <si>
    <t>47169</t>
  </si>
  <si>
    <t>47051</t>
  </si>
  <si>
    <t>50827</t>
  </si>
  <si>
    <t>53505</t>
  </si>
  <si>
    <t>46359</t>
  </si>
  <si>
    <t>66113</t>
  </si>
  <si>
    <t>51105</t>
  </si>
  <si>
    <t>45134</t>
  </si>
  <si>
    <t>42327</t>
  </si>
  <si>
    <t>54411</t>
  </si>
  <si>
    <t>49201</t>
  </si>
  <si>
    <t>26349</t>
  </si>
  <si>
    <t>77709</t>
  </si>
  <si>
    <t>76477</t>
  </si>
  <si>
    <t>67593</t>
  </si>
  <si>
    <t>67454</t>
  </si>
  <si>
    <t>57319</t>
  </si>
  <si>
    <t>55129</t>
  </si>
  <si>
    <t>79877</t>
  </si>
  <si>
    <t>78112</t>
  </si>
  <si>
    <t>76771</t>
  </si>
  <si>
    <t>27793</t>
  </si>
  <si>
    <t>76135</t>
  </si>
  <si>
    <t>76706</t>
  </si>
  <si>
    <t>79695</t>
  </si>
  <si>
    <t>65366</t>
  </si>
  <si>
    <t>79736</t>
  </si>
  <si>
    <t>77770</t>
  </si>
  <si>
    <t>55599</t>
  </si>
  <si>
    <t>65329</t>
  </si>
  <si>
    <t>67317</t>
  </si>
  <si>
    <t>65555</t>
  </si>
  <si>
    <t>48149</t>
  </si>
  <si>
    <t>26901</t>
  </si>
  <si>
    <t>48153</t>
  </si>
  <si>
    <t>49509</t>
  </si>
  <si>
    <t>79599</t>
  </si>
  <si>
    <t>49477</t>
  </si>
  <si>
    <t>67735</t>
  </si>
  <si>
    <t>67659</t>
  </si>
  <si>
    <t>56235</t>
  </si>
  <si>
    <t>67663</t>
  </si>
  <si>
    <t>57489</t>
  </si>
  <si>
    <t>56424</t>
  </si>
  <si>
    <t>55777</t>
  </si>
  <si>
    <t>45731</t>
  </si>
  <si>
    <t>66887</t>
  </si>
  <si>
    <t>51643</t>
  </si>
  <si>
    <t>51545</t>
  </si>
  <si>
    <t>55627</t>
  </si>
  <si>
    <t>26835</t>
  </si>
  <si>
    <t>67756</t>
  </si>
  <si>
    <t>67745</t>
  </si>
  <si>
    <t>66386</t>
  </si>
  <si>
    <t>48249</t>
  </si>
  <si>
    <t>44653</t>
  </si>
  <si>
    <t>48629</t>
  </si>
  <si>
    <t>42285</t>
  </si>
  <si>
    <t>06642</t>
  </si>
  <si>
    <t>82544</t>
  </si>
  <si>
    <t>80997</t>
  </si>
  <si>
    <t>82065</t>
  </si>
  <si>
    <t>96365</t>
  </si>
  <si>
    <t>06311</t>
  </si>
  <si>
    <t>39606</t>
  </si>
  <si>
    <t>95511</t>
  </si>
  <si>
    <t>81476</t>
  </si>
  <si>
    <t>91289</t>
  </si>
  <si>
    <t>80798</t>
  </si>
  <si>
    <t>95493</t>
  </si>
  <si>
    <t>95163</t>
  </si>
  <si>
    <t>95485</t>
  </si>
  <si>
    <t>85625</t>
  </si>
  <si>
    <t>95183</t>
  </si>
  <si>
    <t>93164</t>
  </si>
  <si>
    <t>91796</t>
  </si>
  <si>
    <t>90408</t>
  </si>
  <si>
    <t>96242</t>
  </si>
  <si>
    <t>96279</t>
  </si>
  <si>
    <t>39638</t>
  </si>
  <si>
    <t>86668</t>
  </si>
  <si>
    <t>82439</t>
  </si>
  <si>
    <t>85122</t>
  </si>
  <si>
    <t>96361</t>
  </si>
  <si>
    <t>95490</t>
  </si>
  <si>
    <t>88448</t>
  </si>
  <si>
    <t>73342</t>
  </si>
  <si>
    <t>30982</t>
  </si>
  <si>
    <t>30179</t>
  </si>
  <si>
    <t>73527</t>
  </si>
  <si>
    <t>97772</t>
  </si>
  <si>
    <t>97274</t>
  </si>
  <si>
    <t>97990</t>
  </si>
  <si>
    <t>37297</t>
  </si>
  <si>
    <t>88178</t>
  </si>
  <si>
    <t>31079</t>
  </si>
  <si>
    <t>22459</t>
  </si>
  <si>
    <t>20355</t>
  </si>
  <si>
    <t>20146</t>
  </si>
  <si>
    <t>97294</t>
  </si>
  <si>
    <t>24254</t>
  </si>
  <si>
    <t>22083</t>
  </si>
  <si>
    <t>22415</t>
  </si>
  <si>
    <t>89275</t>
  </si>
  <si>
    <t>88457</t>
  </si>
  <si>
    <t>24111</t>
  </si>
  <si>
    <t>22049</t>
  </si>
  <si>
    <t>73460</t>
  </si>
  <si>
    <t>29328</t>
  </si>
  <si>
    <t>31188</t>
  </si>
  <si>
    <t>22395</t>
  </si>
  <si>
    <t>97523</t>
  </si>
  <si>
    <t>89522</t>
  </si>
  <si>
    <t>91628</t>
  </si>
  <si>
    <t>97537</t>
  </si>
  <si>
    <t>24223</t>
  </si>
  <si>
    <t>73450</t>
  </si>
  <si>
    <t>38274</t>
  </si>
  <si>
    <t>91592</t>
  </si>
  <si>
    <t>89362</t>
  </si>
  <si>
    <t>37431</t>
  </si>
  <si>
    <t>89350</t>
  </si>
  <si>
    <t>21524</t>
  </si>
  <si>
    <t>21337</t>
  </si>
  <si>
    <t>38116</t>
  </si>
  <si>
    <t>97486</t>
  </si>
  <si>
    <t>91522</t>
  </si>
  <si>
    <t>99998</t>
  </si>
  <si>
    <t>61389</t>
  </si>
  <si>
    <t>35649</t>
  </si>
  <si>
    <t>68199</t>
  </si>
  <si>
    <t>76337</t>
  </si>
  <si>
    <t>27639</t>
  </si>
  <si>
    <t>27628</t>
  </si>
  <si>
    <t>76689</t>
  </si>
  <si>
    <t>68809</t>
  </si>
  <si>
    <t>76707</t>
  </si>
  <si>
    <t>64319</t>
  </si>
  <si>
    <t>69123</t>
  </si>
  <si>
    <t>27574</t>
  </si>
  <si>
    <t>72348</t>
  </si>
  <si>
    <t>60329</t>
  </si>
  <si>
    <t>33104</t>
  </si>
  <si>
    <t>25867</t>
  </si>
  <si>
    <t>78234</t>
  </si>
  <si>
    <t>69517</t>
  </si>
  <si>
    <t>64807</t>
  </si>
  <si>
    <t>64401</t>
  </si>
  <si>
    <t>75392</t>
  </si>
  <si>
    <t>25923</t>
  </si>
  <si>
    <t>28279</t>
  </si>
  <si>
    <t>28359</t>
  </si>
  <si>
    <t>25764</t>
  </si>
  <si>
    <t>21762</t>
  </si>
  <si>
    <t>61209</t>
  </si>
  <si>
    <t>74930</t>
  </si>
  <si>
    <t>63457</t>
  </si>
  <si>
    <t>64720</t>
  </si>
  <si>
    <t>78597</t>
  </si>
  <si>
    <t>28870</t>
  </si>
  <si>
    <t>71088</t>
  </si>
  <si>
    <t>31613</t>
  </si>
  <si>
    <t>63811</t>
  </si>
  <si>
    <t>25776</t>
  </si>
  <si>
    <t>25770</t>
  </si>
  <si>
    <t>70771</t>
  </si>
  <si>
    <t>71732</t>
  </si>
  <si>
    <t>74821</t>
  </si>
  <si>
    <t>34466</t>
  </si>
  <si>
    <t>31609</t>
  </si>
  <si>
    <t>63776</t>
  </si>
  <si>
    <t>25727</t>
  </si>
  <si>
    <t>74382</t>
  </si>
  <si>
    <t>70184</t>
  </si>
  <si>
    <t>88690</t>
  </si>
  <si>
    <t>72654</t>
  </si>
  <si>
    <t>31698</t>
  </si>
  <si>
    <t>25554</t>
  </si>
  <si>
    <t>71729</t>
  </si>
  <si>
    <t>73770</t>
  </si>
  <si>
    <t>97904</t>
  </si>
  <si>
    <t>24850</t>
  </si>
  <si>
    <t>37619</t>
  </si>
  <si>
    <t>39317</t>
  </si>
  <si>
    <t>18198</t>
  </si>
  <si>
    <t>93059</t>
  </si>
  <si>
    <t>07957</t>
  </si>
  <si>
    <t>06711</t>
  </si>
  <si>
    <t>95666</t>
  </si>
  <si>
    <t>83567</t>
  </si>
  <si>
    <t>83123</t>
  </si>
  <si>
    <t>14789</t>
  </si>
  <si>
    <t>04107</t>
  </si>
  <si>
    <t>08236</t>
  </si>
  <si>
    <t>04571</t>
  </si>
  <si>
    <t>14798</t>
  </si>
  <si>
    <t>08058</t>
  </si>
  <si>
    <t>08393</t>
  </si>
  <si>
    <t>94356</t>
  </si>
  <si>
    <t>83376</t>
  </si>
  <si>
    <t>04849</t>
  </si>
  <si>
    <t>08373</t>
  </si>
  <si>
    <t>94377</t>
  </si>
  <si>
    <t>04618</t>
  </si>
  <si>
    <t>84576</t>
  </si>
  <si>
    <t>09350</t>
  </si>
  <si>
    <t>84508</t>
  </si>
  <si>
    <t>83317</t>
  </si>
  <si>
    <t>09249</t>
  </si>
  <si>
    <t>93485</t>
  </si>
  <si>
    <t>84389</t>
  </si>
  <si>
    <t>09468</t>
  </si>
  <si>
    <t>83457</t>
  </si>
  <si>
    <t>09392</t>
  </si>
  <si>
    <t>17235</t>
  </si>
  <si>
    <t>14473</t>
  </si>
  <si>
    <t>94264</t>
  </si>
  <si>
    <t>13581</t>
  </si>
  <si>
    <t>17087</t>
  </si>
  <si>
    <t>10585</t>
  </si>
  <si>
    <t>10783</t>
  </si>
  <si>
    <t>10969</t>
  </si>
  <si>
    <t>17493</t>
  </si>
  <si>
    <t>10119</t>
  </si>
  <si>
    <t>91740</t>
  </si>
  <si>
    <t>23617</t>
  </si>
  <si>
    <t>86863</t>
  </si>
  <si>
    <t>91448</t>
  </si>
  <si>
    <t>23554</t>
  </si>
  <si>
    <t>29378</t>
  </si>
  <si>
    <t>96172</t>
  </si>
  <si>
    <t>91560</t>
  </si>
  <si>
    <t>29594</t>
  </si>
  <si>
    <t>86368</t>
  </si>
  <si>
    <t>38446</t>
  </si>
  <si>
    <t>38464</t>
  </si>
  <si>
    <t>86672</t>
  </si>
  <si>
    <t>86165</t>
  </si>
  <si>
    <t>86163</t>
  </si>
  <si>
    <t>38372</t>
  </si>
  <si>
    <t>86510</t>
  </si>
  <si>
    <t>29416</t>
  </si>
  <si>
    <t>25591</t>
  </si>
  <si>
    <t>24879</t>
  </si>
  <si>
    <t>30826</t>
  </si>
  <si>
    <t>37643</t>
  </si>
  <si>
    <t>88524</t>
  </si>
  <si>
    <t>25590</t>
  </si>
  <si>
    <t>74545</t>
  </si>
  <si>
    <t>74638</t>
  </si>
  <si>
    <t>89597</t>
  </si>
  <si>
    <t>25492</t>
  </si>
  <si>
    <t>88147</t>
  </si>
  <si>
    <t>73326</t>
  </si>
  <si>
    <t>25482</t>
  </si>
  <si>
    <t>97980</t>
  </si>
  <si>
    <t>36132</t>
  </si>
  <si>
    <t>73333</t>
  </si>
  <si>
    <t>30175</t>
  </si>
  <si>
    <t>88454</t>
  </si>
  <si>
    <t>30625</t>
  </si>
  <si>
    <t>97270</t>
  </si>
  <si>
    <t>97250</t>
  </si>
  <si>
    <t>25451</t>
  </si>
  <si>
    <t>97256</t>
  </si>
  <si>
    <t>29313</t>
  </si>
  <si>
    <t>31195</t>
  </si>
  <si>
    <t>97705</t>
  </si>
  <si>
    <t>36208</t>
  </si>
  <si>
    <t>88167</t>
  </si>
  <si>
    <t>89195</t>
  </si>
  <si>
    <t>73457</t>
  </si>
  <si>
    <t>20354</t>
  </si>
  <si>
    <t>97288</t>
  </si>
  <si>
    <t>89165</t>
  </si>
  <si>
    <t>97708</t>
  </si>
  <si>
    <t>22089</t>
  </si>
  <si>
    <t>97241</t>
  </si>
  <si>
    <t>37191</t>
  </si>
  <si>
    <t>97252</t>
  </si>
  <si>
    <t>22043</t>
  </si>
  <si>
    <t>87544</t>
  </si>
  <si>
    <t>23866</t>
  </si>
  <si>
    <t>99830</t>
  </si>
  <si>
    <t>97509</t>
  </si>
  <si>
    <t>38277</t>
  </si>
  <si>
    <t>89347</t>
  </si>
  <si>
    <t>87743</t>
  </si>
  <si>
    <t>99826</t>
  </si>
  <si>
    <t>37412</t>
  </si>
  <si>
    <t>97453</t>
  </si>
  <si>
    <t>97633</t>
  </si>
  <si>
    <t>91602</t>
  </si>
  <si>
    <t>22952</t>
  </si>
  <si>
    <t>21335</t>
  </si>
  <si>
    <t>29581</t>
  </si>
  <si>
    <t>97497</t>
  </si>
  <si>
    <t>87757</t>
  </si>
  <si>
    <t>21365</t>
  </si>
  <si>
    <t>23619</t>
  </si>
  <si>
    <t>38642</t>
  </si>
  <si>
    <t>98530</t>
  </si>
  <si>
    <t>89368</t>
  </si>
  <si>
    <t>99713</t>
  </si>
  <si>
    <t>29392</t>
  </si>
  <si>
    <t>38124</t>
  </si>
  <si>
    <t>23999</t>
  </si>
  <si>
    <t>91241</t>
  </si>
  <si>
    <t>80999</t>
  </si>
  <si>
    <t>19065</t>
  </si>
  <si>
    <t>81373</t>
  </si>
  <si>
    <t>81369</t>
  </si>
  <si>
    <t>07778</t>
  </si>
  <si>
    <t>92281</t>
  </si>
  <si>
    <t>80805</t>
  </si>
  <si>
    <t>95497</t>
  </si>
  <si>
    <t>07907</t>
  </si>
  <si>
    <t>83684</t>
  </si>
  <si>
    <t>19339</t>
  </si>
  <si>
    <t>85408</t>
  </si>
  <si>
    <t>83104</t>
  </si>
  <si>
    <t>84174</t>
  </si>
  <si>
    <t>84034</t>
  </si>
  <si>
    <t>83088</t>
  </si>
  <si>
    <t>83126</t>
  </si>
  <si>
    <t>93107</t>
  </si>
  <si>
    <t>93057</t>
  </si>
  <si>
    <t>06862</t>
  </si>
  <si>
    <t>07980</t>
  </si>
  <si>
    <t>92718</t>
  </si>
  <si>
    <t>06794</t>
  </si>
  <si>
    <t>83083</t>
  </si>
  <si>
    <t>08233</t>
  </si>
  <si>
    <t>04463</t>
  </si>
  <si>
    <t>83246</t>
  </si>
  <si>
    <t>83361</t>
  </si>
  <si>
    <t>16868</t>
  </si>
  <si>
    <t>83242</t>
  </si>
  <si>
    <t>92539</t>
  </si>
  <si>
    <t>83301</t>
  </si>
  <si>
    <t>94437</t>
  </si>
  <si>
    <t>84568</t>
  </si>
  <si>
    <t>06889</t>
  </si>
  <si>
    <t>08321</t>
  </si>
  <si>
    <t>14822</t>
  </si>
  <si>
    <t>83329</t>
  </si>
  <si>
    <t>94342</t>
  </si>
  <si>
    <t>84375</t>
  </si>
  <si>
    <t>84347</t>
  </si>
  <si>
    <t>09125</t>
  </si>
  <si>
    <t>09130</t>
  </si>
  <si>
    <t>09573</t>
  </si>
  <si>
    <t>94572</t>
  </si>
  <si>
    <t>94532</t>
  </si>
  <si>
    <t>17258</t>
  </si>
  <si>
    <t>94536</t>
  </si>
  <si>
    <t>10627</t>
  </si>
  <si>
    <t>13439</t>
  </si>
  <si>
    <t>13158</t>
  </si>
  <si>
    <t>94034</t>
  </si>
  <si>
    <t>13189</t>
  </si>
  <si>
    <t>12347</t>
  </si>
  <si>
    <t>91809</t>
  </si>
  <si>
    <t>82278</t>
  </si>
  <si>
    <t>86697</t>
  </si>
  <si>
    <t>82399</t>
  </si>
  <si>
    <t>91090</t>
  </si>
  <si>
    <t>96523</t>
  </si>
  <si>
    <t>82294</t>
  </si>
  <si>
    <t>96275</t>
  </si>
  <si>
    <t>85250</t>
  </si>
  <si>
    <t>90584</t>
  </si>
  <si>
    <t>82432</t>
  </si>
  <si>
    <t>82393</t>
  </si>
  <si>
    <t>19077</t>
  </si>
  <si>
    <t>96364</t>
  </si>
  <si>
    <t>89440</t>
  </si>
  <si>
    <t>86441</t>
  </si>
  <si>
    <t>91747</t>
  </si>
  <si>
    <t>29599</t>
  </si>
  <si>
    <t>86845</t>
  </si>
  <si>
    <t>86459</t>
  </si>
  <si>
    <t>23552</t>
  </si>
  <si>
    <t>86853</t>
  </si>
  <si>
    <t>99955</t>
  </si>
  <si>
    <t>38440</t>
  </si>
  <si>
    <t>29473</t>
  </si>
  <si>
    <t>91734</t>
  </si>
  <si>
    <t>86899</t>
  </si>
  <si>
    <t>96158</t>
  </si>
  <si>
    <t>91793</t>
  </si>
  <si>
    <t>86971</t>
  </si>
  <si>
    <t>86946</t>
  </si>
  <si>
    <t>86641</t>
  </si>
  <si>
    <t>38350</t>
  </si>
  <si>
    <t>39393</t>
  </si>
  <si>
    <t>96110</t>
  </si>
  <si>
    <t>96487</t>
  </si>
  <si>
    <t>94065</t>
  </si>
  <si>
    <t>94130</t>
  </si>
  <si>
    <t>15712</t>
  </si>
  <si>
    <t>15537</t>
  </si>
  <si>
    <t>01983</t>
  </si>
  <si>
    <t>25582</t>
  </si>
  <si>
    <t>34127</t>
  </si>
  <si>
    <t>88273</t>
  </si>
  <si>
    <t>24986</t>
  </si>
  <si>
    <t>25491</t>
  </si>
  <si>
    <t>24787</t>
  </si>
  <si>
    <t>74679</t>
  </si>
  <si>
    <t>73547</t>
  </si>
  <si>
    <t>73092</t>
  </si>
  <si>
    <t>16303</t>
  </si>
  <si>
    <t>15299</t>
  </si>
  <si>
    <t>02899</t>
  </si>
  <si>
    <t>64521</t>
  </si>
  <si>
    <t>64569</t>
  </si>
  <si>
    <t>76676</t>
  </si>
  <si>
    <t>33142</t>
  </si>
  <si>
    <t>35088</t>
  </si>
  <si>
    <t>65929</t>
  </si>
  <si>
    <t>27580</t>
  </si>
  <si>
    <t>32051</t>
  </si>
  <si>
    <t>35452</t>
  </si>
  <si>
    <t>60528</t>
  </si>
  <si>
    <t>61239</t>
  </si>
  <si>
    <t>63225</t>
  </si>
  <si>
    <t>35440</t>
  </si>
  <si>
    <t>32052</t>
  </si>
  <si>
    <t>64291</t>
  </si>
  <si>
    <t>64686</t>
  </si>
  <si>
    <t>78532</t>
  </si>
  <si>
    <t>32479</t>
  </si>
  <si>
    <t>75175</t>
  </si>
  <si>
    <t>60385</t>
  </si>
  <si>
    <t>72369</t>
  </si>
  <si>
    <t>35460</t>
  </si>
  <si>
    <t>35423</t>
  </si>
  <si>
    <t>63322</t>
  </si>
  <si>
    <t>35091</t>
  </si>
  <si>
    <t>35085</t>
  </si>
  <si>
    <t>75233</t>
  </si>
  <si>
    <t>64839</t>
  </si>
  <si>
    <t>32469</t>
  </si>
  <si>
    <t>63477</t>
  </si>
  <si>
    <t>25920</t>
  </si>
  <si>
    <t>71297</t>
  </si>
  <si>
    <t>74927</t>
  </si>
  <si>
    <t>78337</t>
  </si>
  <si>
    <t>72362</t>
  </si>
  <si>
    <t>64756</t>
  </si>
  <si>
    <t>78359</t>
  </si>
  <si>
    <t>34474</t>
  </si>
  <si>
    <t>25792</t>
  </si>
  <si>
    <t>74858</t>
  </si>
  <si>
    <t>25926</t>
  </si>
  <si>
    <t>34549</t>
  </si>
  <si>
    <t>72458</t>
  </si>
  <si>
    <t>69437</t>
  </si>
  <si>
    <t>63741</t>
  </si>
  <si>
    <t>70565</t>
  </si>
  <si>
    <t>74081</t>
  </si>
  <si>
    <t>63834</t>
  </si>
  <si>
    <t>27313</t>
  </si>
  <si>
    <t>71638</t>
  </si>
  <si>
    <t>25850</t>
  </si>
  <si>
    <t>63863</t>
  </si>
  <si>
    <t>25721</t>
  </si>
  <si>
    <t>72655</t>
  </si>
  <si>
    <t>25576</t>
  </si>
  <si>
    <t>34626</t>
  </si>
  <si>
    <t>71394</t>
  </si>
  <si>
    <t>25557</t>
  </si>
  <si>
    <t>71546</t>
  </si>
  <si>
    <t>25599</t>
  </si>
  <si>
    <t>25799</t>
  </si>
  <si>
    <t>97877</t>
  </si>
  <si>
    <t>73265</t>
  </si>
  <si>
    <t>74613</t>
  </si>
  <si>
    <t>58099</t>
  </si>
  <si>
    <t>44534</t>
  </si>
  <si>
    <t>51645</t>
  </si>
  <si>
    <t>26489</t>
  </si>
  <si>
    <t>44267</t>
  </si>
  <si>
    <t>55566</t>
  </si>
  <si>
    <t>52531</t>
  </si>
  <si>
    <t>47626</t>
  </si>
  <si>
    <t>47804</t>
  </si>
  <si>
    <t>47829</t>
  </si>
  <si>
    <t>54533</t>
  </si>
  <si>
    <t>66763</t>
  </si>
  <si>
    <t>46045</t>
  </si>
  <si>
    <t>50767</t>
  </si>
  <si>
    <t>53518</t>
  </si>
  <si>
    <t>66128</t>
  </si>
  <si>
    <t>50677</t>
  </si>
  <si>
    <t>45147</t>
  </si>
  <si>
    <t>42489</t>
  </si>
  <si>
    <t>45897</t>
  </si>
  <si>
    <t>51375</t>
  </si>
  <si>
    <t>59872</t>
  </si>
  <si>
    <t>67483</t>
  </si>
  <si>
    <t>76863</t>
  </si>
  <si>
    <t>65197</t>
  </si>
  <si>
    <t>35745</t>
  </si>
  <si>
    <t>67596</t>
  </si>
  <si>
    <t>65193</t>
  </si>
  <si>
    <t>67246</t>
  </si>
  <si>
    <t>55294</t>
  </si>
  <si>
    <t>78730</t>
  </si>
  <si>
    <t>67368</t>
  </si>
  <si>
    <t>67360</t>
  </si>
  <si>
    <t>33330</t>
  </si>
  <si>
    <t>33824</t>
  </si>
  <si>
    <t>68647</t>
  </si>
  <si>
    <t>35236</t>
  </si>
  <si>
    <t>35606</t>
  </si>
  <si>
    <t>67678</t>
  </si>
  <si>
    <t>67727</t>
  </si>
  <si>
    <t>79110</t>
  </si>
  <si>
    <t>49632</t>
  </si>
  <si>
    <t>56368</t>
  </si>
  <si>
    <t>79713</t>
  </si>
  <si>
    <t>79868</t>
  </si>
  <si>
    <t>67316</t>
  </si>
  <si>
    <t>55237</t>
  </si>
  <si>
    <t>79263</t>
  </si>
  <si>
    <t>79874</t>
  </si>
  <si>
    <t>59302</t>
  </si>
  <si>
    <t>42653</t>
  </si>
  <si>
    <t>56823</t>
  </si>
  <si>
    <t>53474</t>
  </si>
  <si>
    <t>53115</t>
  </si>
  <si>
    <t>45529</t>
  </si>
  <si>
    <t>42929</t>
  </si>
  <si>
    <t>44791</t>
  </si>
  <si>
    <t>42899</t>
  </si>
  <si>
    <t>26624</t>
  </si>
  <si>
    <t>59425</t>
  </si>
  <si>
    <t>79540</t>
  </si>
  <si>
    <t>57539</t>
  </si>
  <si>
    <t>49599</t>
  </si>
  <si>
    <t>49545</t>
  </si>
  <si>
    <t>57644</t>
  </si>
  <si>
    <t>67655</t>
  </si>
  <si>
    <t>67824</t>
  </si>
  <si>
    <t>48499</t>
  </si>
  <si>
    <t>26810</t>
  </si>
  <si>
    <t>48329</t>
  </si>
  <si>
    <t>66894</t>
  </si>
  <si>
    <t>44227</t>
  </si>
  <si>
    <t>85139</t>
  </si>
  <si>
    <t>85238</t>
  </si>
  <si>
    <t>91287</t>
  </si>
  <si>
    <t>95346</t>
  </si>
  <si>
    <t>39615</t>
  </si>
  <si>
    <t>95364</t>
  </si>
  <si>
    <t>80796</t>
  </si>
  <si>
    <t>95460</t>
  </si>
  <si>
    <t>83714</t>
  </si>
  <si>
    <t>85646</t>
  </si>
  <si>
    <t>92271</t>
  </si>
  <si>
    <t>92272</t>
  </si>
  <si>
    <t>06259</t>
  </si>
  <si>
    <t>95697</t>
  </si>
  <si>
    <t>07557</t>
  </si>
  <si>
    <t>06237</t>
  </si>
  <si>
    <t>93051</t>
  </si>
  <si>
    <t>84032</t>
  </si>
  <si>
    <t>95688</t>
  </si>
  <si>
    <t>83544</t>
  </si>
  <si>
    <t>18196</t>
  </si>
  <si>
    <t>07580</t>
  </si>
  <si>
    <t>92548</t>
  </si>
  <si>
    <t>06844</t>
  </si>
  <si>
    <t>14712</t>
  </si>
  <si>
    <t>08648</t>
  </si>
  <si>
    <t>04159</t>
  </si>
  <si>
    <t>16909</t>
  </si>
  <si>
    <t>83530</t>
  </si>
  <si>
    <t>08209</t>
  </si>
  <si>
    <t>14774</t>
  </si>
  <si>
    <t>04349</t>
  </si>
  <si>
    <t>84549</t>
  </si>
  <si>
    <t>94431</t>
  </si>
  <si>
    <t>93482</t>
  </si>
  <si>
    <t>93449</t>
  </si>
  <si>
    <t>08301</t>
  </si>
  <si>
    <t>14929</t>
  </si>
  <si>
    <t>83417</t>
  </si>
  <si>
    <t>09232</t>
  </si>
  <si>
    <t>93444</t>
  </si>
  <si>
    <t>09439</t>
  </si>
  <si>
    <t>09557</t>
  </si>
  <si>
    <t>18519</t>
  </si>
  <si>
    <t>01591</t>
  </si>
  <si>
    <t>17039</t>
  </si>
  <si>
    <t>14199</t>
  </si>
  <si>
    <t>94538</t>
  </si>
  <si>
    <t>13437</t>
  </si>
  <si>
    <t>17506</t>
  </si>
  <si>
    <t>12109</t>
  </si>
  <si>
    <t>04932</t>
  </si>
  <si>
    <t>01723</t>
  </si>
  <si>
    <t>10407</t>
  </si>
  <si>
    <t>01737</t>
  </si>
  <si>
    <t>16321</t>
  </si>
  <si>
    <t>13055</t>
  </si>
  <si>
    <t>10315</t>
  </si>
  <si>
    <t>01738</t>
  </si>
  <si>
    <t>15755</t>
  </si>
  <si>
    <t>17099</t>
  </si>
  <si>
    <t>12629</t>
  </si>
  <si>
    <t>15741</t>
  </si>
  <si>
    <t>17367</t>
  </si>
  <si>
    <t>02633</t>
  </si>
  <si>
    <t>90411</t>
  </si>
  <si>
    <t>85235</t>
  </si>
  <si>
    <t>82396</t>
  </si>
  <si>
    <t>82290</t>
  </si>
  <si>
    <t>82229</t>
  </si>
  <si>
    <t>29497</t>
  </si>
  <si>
    <t>82494</t>
  </si>
  <si>
    <t>19288</t>
  </si>
  <si>
    <t>19309</t>
  </si>
  <si>
    <t>86706</t>
  </si>
  <si>
    <t>83671</t>
  </si>
  <si>
    <t>96358</t>
  </si>
  <si>
    <t>52072</t>
  </si>
  <si>
    <t>41751</t>
  </si>
  <si>
    <t>41061</t>
  </si>
  <si>
    <t>47475</t>
  </si>
  <si>
    <t>52351</t>
  </si>
  <si>
    <t>54664</t>
  </si>
  <si>
    <t>46535</t>
  </si>
  <si>
    <t>46514</t>
  </si>
  <si>
    <t>46325</t>
  </si>
  <si>
    <t>40223</t>
  </si>
  <si>
    <t>50765</t>
  </si>
  <si>
    <t>53913</t>
  </si>
  <si>
    <t>49846</t>
  </si>
  <si>
    <t>53506</t>
  </si>
  <si>
    <t>50670</t>
  </si>
  <si>
    <t>45143</t>
  </si>
  <si>
    <t>54539</t>
  </si>
  <si>
    <t>45968</t>
  </si>
  <si>
    <t>66589</t>
  </si>
  <si>
    <t>53121</t>
  </si>
  <si>
    <t>51647</t>
  </si>
  <si>
    <t>26847</t>
  </si>
  <si>
    <t>67686</t>
  </si>
  <si>
    <t>42499</t>
  </si>
  <si>
    <t>42477</t>
  </si>
  <si>
    <t>58452</t>
  </si>
  <si>
    <t>53567</t>
  </si>
  <si>
    <t>26789</t>
  </si>
  <si>
    <t>45884</t>
  </si>
  <si>
    <t>48624</t>
  </si>
  <si>
    <t>44649</t>
  </si>
  <si>
    <t>26548</t>
  </si>
  <si>
    <t>49779</t>
  </si>
  <si>
    <t>42281</t>
  </si>
  <si>
    <t>26831</t>
  </si>
  <si>
    <t>44629</t>
  </si>
  <si>
    <t>53498</t>
  </si>
  <si>
    <t>67165</t>
  </si>
  <si>
    <t>27777</t>
  </si>
  <si>
    <t>27239</t>
  </si>
  <si>
    <t>27243</t>
  </si>
  <si>
    <t>72285</t>
  </si>
  <si>
    <t>68309</t>
  </si>
  <si>
    <t>64331</t>
  </si>
  <si>
    <t>61348</t>
  </si>
  <si>
    <t>75203</t>
  </si>
  <si>
    <t>35083</t>
  </si>
  <si>
    <t>35435</t>
  </si>
  <si>
    <t>35096</t>
  </si>
  <si>
    <t>64367</t>
  </si>
  <si>
    <t>33178</t>
  </si>
  <si>
    <t>60311</t>
  </si>
  <si>
    <t>35394</t>
  </si>
  <si>
    <t>69509</t>
  </si>
  <si>
    <t>31603</t>
  </si>
  <si>
    <t>35099</t>
  </si>
  <si>
    <t>35043</t>
  </si>
  <si>
    <t>78244</t>
  </si>
  <si>
    <t>32602</t>
  </si>
  <si>
    <t>33165</t>
  </si>
  <si>
    <t>63075</t>
  </si>
  <si>
    <t>71149</t>
  </si>
  <si>
    <t>28277</t>
  </si>
  <si>
    <t>69239</t>
  </si>
  <si>
    <t>35282</t>
  </si>
  <si>
    <t>71296</t>
  </si>
  <si>
    <t>21763</t>
  </si>
  <si>
    <t>72459</t>
  </si>
  <si>
    <t>72411</t>
  </si>
  <si>
    <t>71229</t>
  </si>
  <si>
    <t>21769</t>
  </si>
  <si>
    <t>72131</t>
  </si>
  <si>
    <t>63697</t>
  </si>
  <si>
    <t>63868</t>
  </si>
  <si>
    <t>31655</t>
  </si>
  <si>
    <t>74394</t>
  </si>
  <si>
    <t>74257</t>
  </si>
  <si>
    <t>31812</t>
  </si>
  <si>
    <t>31623</t>
  </si>
  <si>
    <t>31638</t>
  </si>
  <si>
    <t>31515</t>
  </si>
  <si>
    <t>97903</t>
  </si>
  <si>
    <t>63628</t>
  </si>
  <si>
    <t>74245</t>
  </si>
  <si>
    <t>24976</t>
  </si>
  <si>
    <t>71579</t>
  </si>
  <si>
    <t>24939</t>
  </si>
  <si>
    <t>97782</t>
  </si>
  <si>
    <t>30167</t>
  </si>
  <si>
    <t>88279</t>
  </si>
  <si>
    <t>25497</t>
  </si>
  <si>
    <t>89155</t>
  </si>
  <si>
    <t>73577</t>
  </si>
  <si>
    <t>73550</t>
  </si>
  <si>
    <t>89610</t>
  </si>
  <si>
    <t>25462</t>
  </si>
  <si>
    <t>97289</t>
  </si>
  <si>
    <t>74541</t>
  </si>
  <si>
    <t>89079</t>
  </si>
  <si>
    <t>89558</t>
  </si>
  <si>
    <t>24376</t>
  </si>
  <si>
    <t>22763</t>
  </si>
  <si>
    <t>31303</t>
  </si>
  <si>
    <t>31134</t>
  </si>
  <si>
    <t>97236</t>
  </si>
  <si>
    <t>22335</t>
  </si>
  <si>
    <t>88489</t>
  </si>
  <si>
    <t>22297</t>
  </si>
  <si>
    <t>89182</t>
  </si>
  <si>
    <t>22299</t>
  </si>
  <si>
    <t>21385</t>
  </si>
  <si>
    <t>73479</t>
  </si>
  <si>
    <t>22047</t>
  </si>
  <si>
    <t>89278</t>
  </si>
  <si>
    <t>37520</t>
  </si>
  <si>
    <t>37115</t>
  </si>
  <si>
    <t>97247</t>
  </si>
  <si>
    <t>29361</t>
  </si>
  <si>
    <t>21509</t>
  </si>
  <si>
    <t>24222</t>
  </si>
  <si>
    <t>21449</t>
  </si>
  <si>
    <t>24326</t>
  </si>
  <si>
    <t>24217</t>
  </si>
  <si>
    <t>21529</t>
  </si>
  <si>
    <t>29582</t>
  </si>
  <si>
    <t>87733</t>
  </si>
  <si>
    <t>86757</t>
  </si>
  <si>
    <t>38122</t>
  </si>
  <si>
    <t>23623</t>
  </si>
  <si>
    <t>38533</t>
  </si>
  <si>
    <t>38531</t>
  </si>
  <si>
    <t>38108</t>
  </si>
  <si>
    <t>97514</t>
  </si>
  <si>
    <t>91629</t>
  </si>
  <si>
    <t>38324</t>
  </si>
  <si>
    <t>38553</t>
  </si>
  <si>
    <t>91487</t>
  </si>
  <si>
    <t>87640</t>
  </si>
  <si>
    <t>96138</t>
  </si>
  <si>
    <t>98544</t>
  </si>
  <si>
    <t>23689</t>
  </si>
  <si>
    <t>87669</t>
  </si>
  <si>
    <t>98527</t>
  </si>
  <si>
    <t>99768</t>
  </si>
  <si>
    <t>90613</t>
  </si>
  <si>
    <t>98711</t>
  </si>
  <si>
    <t>86462</t>
  </si>
  <si>
    <t>86698</t>
  </si>
  <si>
    <t>86692</t>
  </si>
  <si>
    <t>86934</t>
  </si>
  <si>
    <t>38364</t>
  </si>
  <si>
    <t>86684</t>
  </si>
  <si>
    <t>82497</t>
  </si>
  <si>
    <t>99326</t>
  </si>
  <si>
    <t>82487</t>
  </si>
  <si>
    <t>29451</t>
  </si>
  <si>
    <t>57518</t>
  </si>
  <si>
    <t>26188</t>
  </si>
  <si>
    <t>57562</t>
  </si>
  <si>
    <t>49681</t>
  </si>
  <si>
    <t>77767</t>
  </si>
  <si>
    <t>49661</t>
  </si>
  <si>
    <t>49196</t>
  </si>
  <si>
    <t>76744</t>
  </si>
  <si>
    <t>67152</t>
  </si>
  <si>
    <t>33442</t>
  </si>
  <si>
    <t>79777</t>
  </si>
  <si>
    <t>25997</t>
  </si>
  <si>
    <t>26937</t>
  </si>
  <si>
    <t>76726</t>
  </si>
  <si>
    <t>65428</t>
  </si>
  <si>
    <t>67067</t>
  </si>
  <si>
    <t>78733</t>
  </si>
  <si>
    <t>36110</t>
  </si>
  <si>
    <t>36272</t>
  </si>
  <si>
    <t>24791</t>
  </si>
  <si>
    <t>37586</t>
  </si>
  <si>
    <t>24857</t>
  </si>
  <si>
    <t>89601</t>
  </si>
  <si>
    <t>73033</t>
  </si>
  <si>
    <t>34329</t>
  </si>
  <si>
    <t>25548</t>
  </si>
  <si>
    <t>36039</t>
  </si>
  <si>
    <t>59174</t>
  </si>
  <si>
    <t>67742</t>
  </si>
  <si>
    <t>51597</t>
  </si>
  <si>
    <t>58638</t>
  </si>
  <si>
    <t>56130</t>
  </si>
  <si>
    <t>55413</t>
  </si>
  <si>
    <t>59199</t>
  </si>
  <si>
    <t>55425</t>
  </si>
  <si>
    <t>26655</t>
  </si>
  <si>
    <t>95145</t>
  </si>
  <si>
    <t>08538</t>
  </si>
  <si>
    <t>92700</t>
  </si>
  <si>
    <t>19386</t>
  </si>
  <si>
    <t>93352</t>
  </si>
  <si>
    <t>18109</t>
  </si>
  <si>
    <t>95199</t>
  </si>
  <si>
    <t>84061</t>
  </si>
  <si>
    <t>08529</t>
  </si>
  <si>
    <t>93096</t>
  </si>
  <si>
    <t>93093</t>
  </si>
  <si>
    <t>08645</t>
  </si>
  <si>
    <t>08428</t>
  </si>
  <si>
    <t>92648</t>
  </si>
  <si>
    <t>93104</t>
  </si>
  <si>
    <t>08496</t>
  </si>
  <si>
    <t>84152</t>
  </si>
  <si>
    <t>83224</t>
  </si>
  <si>
    <t>84562</t>
  </si>
  <si>
    <t>18375</t>
  </si>
  <si>
    <t>08134</t>
  </si>
  <si>
    <t>84577</t>
  </si>
  <si>
    <t>09356</t>
  </si>
  <si>
    <t>94372</t>
  </si>
  <si>
    <t>84552</t>
  </si>
  <si>
    <t>94366</t>
  </si>
  <si>
    <t>04889</t>
  </si>
  <si>
    <t>84378</t>
  </si>
  <si>
    <t>83416</t>
  </si>
  <si>
    <t>04746</t>
  </si>
  <si>
    <t>14621</t>
  </si>
  <si>
    <t>09488</t>
  </si>
  <si>
    <t>14471</t>
  </si>
  <si>
    <t>94255</t>
  </si>
  <si>
    <t>93462</t>
  </si>
  <si>
    <t>94166</t>
  </si>
  <si>
    <t>04749</t>
  </si>
  <si>
    <t>17089</t>
  </si>
  <si>
    <t>17033</t>
  </si>
  <si>
    <t>13597</t>
  </si>
  <si>
    <t>94072</t>
  </si>
  <si>
    <t>14165</t>
  </si>
  <si>
    <t>13507</t>
  </si>
  <si>
    <t>94036</t>
  </si>
  <si>
    <t>09634</t>
  </si>
  <si>
    <t>01665</t>
  </si>
  <si>
    <t>10961</t>
  </si>
  <si>
    <t>12305</t>
  </si>
  <si>
    <t>13187</t>
  </si>
  <si>
    <t>10249</t>
  </si>
  <si>
    <t>94160</t>
  </si>
  <si>
    <t>91238</t>
  </si>
  <si>
    <t>92339</t>
  </si>
  <si>
    <t>06528</t>
  </si>
  <si>
    <t>82061</t>
  </si>
  <si>
    <t>82049</t>
  </si>
  <si>
    <t>81379</t>
  </si>
  <si>
    <t>07366</t>
  </si>
  <si>
    <t>95356</t>
  </si>
  <si>
    <t>93349</t>
  </si>
  <si>
    <t>95502</t>
  </si>
  <si>
    <t>06636</t>
  </si>
  <si>
    <t>95509</t>
  </si>
  <si>
    <t>19372</t>
  </si>
  <si>
    <t>83666</t>
  </si>
  <si>
    <t>85649</t>
  </si>
  <si>
    <t>83627</t>
  </si>
  <si>
    <t>92265</t>
  </si>
  <si>
    <t>19348</t>
  </si>
  <si>
    <t>95519</t>
  </si>
  <si>
    <t>18236</t>
  </si>
  <si>
    <t>06193</t>
  </si>
  <si>
    <t>07927</t>
  </si>
  <si>
    <t>06255</t>
  </si>
  <si>
    <t>93326</t>
  </si>
  <si>
    <t>07639</t>
  </si>
  <si>
    <t>85570</t>
  </si>
  <si>
    <t>07586</t>
  </si>
  <si>
    <t>83052</t>
  </si>
  <si>
    <t>12459</t>
  </si>
  <si>
    <t>17291</t>
  </si>
  <si>
    <t>15711</t>
  </si>
  <si>
    <t>01217</t>
  </si>
  <si>
    <t>01458</t>
  </si>
  <si>
    <t>15864</t>
  </si>
  <si>
    <t>17326</t>
  </si>
  <si>
    <t>02742</t>
  </si>
  <si>
    <t>55494</t>
  </si>
  <si>
    <t>79395</t>
  </si>
  <si>
    <t>67748</t>
  </si>
  <si>
    <t>79346</t>
  </si>
  <si>
    <t>79112</t>
  </si>
  <si>
    <t>67699</t>
  </si>
  <si>
    <t>59067</t>
  </si>
  <si>
    <t>79244</t>
  </si>
  <si>
    <t>77955</t>
  </si>
  <si>
    <t>79364</t>
  </si>
  <si>
    <t>79276</t>
  </si>
  <si>
    <t>41179</t>
  </si>
  <si>
    <t>66706</t>
  </si>
  <si>
    <t>47661</t>
  </si>
  <si>
    <t>50181</t>
  </si>
  <si>
    <t>46487</t>
  </si>
  <si>
    <t>52391</t>
  </si>
  <si>
    <t>41569</t>
  </si>
  <si>
    <t>54290</t>
  </si>
  <si>
    <t>48691</t>
  </si>
  <si>
    <t>47053</t>
  </si>
  <si>
    <t>66809</t>
  </si>
  <si>
    <t>54534</t>
  </si>
  <si>
    <t>50859</t>
  </si>
  <si>
    <t>50858</t>
  </si>
  <si>
    <t>40595</t>
  </si>
  <si>
    <t>46284</t>
  </si>
  <si>
    <t>50969</t>
  </si>
  <si>
    <t>50674</t>
  </si>
  <si>
    <t>54422</t>
  </si>
  <si>
    <t>42699</t>
  </si>
  <si>
    <t>66121</t>
  </si>
  <si>
    <t>56746</t>
  </si>
  <si>
    <t>53343</t>
  </si>
  <si>
    <t>51688</t>
  </si>
  <si>
    <t>53809</t>
  </si>
  <si>
    <t>56588</t>
  </si>
  <si>
    <t>58089</t>
  </si>
  <si>
    <t>66892</t>
  </si>
  <si>
    <t>26607</t>
  </si>
  <si>
    <t>53842</t>
  </si>
  <si>
    <t>42117</t>
  </si>
  <si>
    <t>56850</t>
  </si>
  <si>
    <t>55768</t>
  </si>
  <si>
    <t>42369</t>
  </si>
  <si>
    <t>45657</t>
  </si>
  <si>
    <t>45739</t>
  </si>
  <si>
    <t>42289</t>
  </si>
  <si>
    <t>44787</t>
  </si>
  <si>
    <t>53619</t>
  </si>
  <si>
    <t>49770</t>
  </si>
  <si>
    <t>90439</t>
  </si>
  <si>
    <t>39359</t>
  </si>
  <si>
    <t>86919</t>
  </si>
  <si>
    <t>82449</t>
  </si>
  <si>
    <t>90403</t>
  </si>
  <si>
    <t>82407</t>
  </si>
  <si>
    <t>90482</t>
  </si>
  <si>
    <t>96515</t>
  </si>
  <si>
    <t>38828</t>
  </si>
  <si>
    <t>90473</t>
  </si>
  <si>
    <t>96524</t>
  </si>
  <si>
    <t>90542</t>
  </si>
  <si>
    <t>86571</t>
  </si>
  <si>
    <t>86561</t>
  </si>
  <si>
    <t>85117</t>
  </si>
  <si>
    <t>91286</t>
  </si>
  <si>
    <t>27499</t>
  </si>
  <si>
    <t>79802</t>
  </si>
  <si>
    <t>64579</t>
  </si>
  <si>
    <t>27572</t>
  </si>
  <si>
    <t>34508</t>
  </si>
  <si>
    <t>68526</t>
  </si>
  <si>
    <t>78609</t>
  </si>
  <si>
    <t>69502</t>
  </si>
  <si>
    <t>69190</t>
  </si>
  <si>
    <t>63329</t>
  </si>
  <si>
    <t>27751</t>
  </si>
  <si>
    <t>75228</t>
  </si>
  <si>
    <t>64287</t>
  </si>
  <si>
    <t>78549</t>
  </si>
  <si>
    <t>60306</t>
  </si>
  <si>
    <t>32105</t>
  </si>
  <si>
    <t>21765</t>
  </si>
  <si>
    <t>69518</t>
  </si>
  <si>
    <t>69434</t>
  </si>
  <si>
    <t>75057</t>
  </si>
  <si>
    <t>28209</t>
  </si>
  <si>
    <t>71134</t>
  </si>
  <si>
    <t>75395</t>
  </si>
  <si>
    <t>72149</t>
  </si>
  <si>
    <t>27432</t>
  </si>
  <si>
    <t>25813</t>
  </si>
  <si>
    <t>74363</t>
  </si>
  <si>
    <t>69429</t>
  </si>
  <si>
    <t>70839</t>
  </si>
  <si>
    <t>63814</t>
  </si>
  <si>
    <t>27446</t>
  </si>
  <si>
    <t>74226</t>
  </si>
  <si>
    <t>31707</t>
  </si>
  <si>
    <t>71144</t>
  </si>
  <si>
    <t>25876</t>
  </si>
  <si>
    <t>34311</t>
  </si>
  <si>
    <t>72667</t>
  </si>
  <si>
    <t>63933</t>
  </si>
  <si>
    <t>31702</t>
  </si>
  <si>
    <t>72800</t>
  </si>
  <si>
    <t>72585</t>
  </si>
  <si>
    <t>63872</t>
  </si>
  <si>
    <t>63846</t>
  </si>
  <si>
    <t>72661</t>
  </si>
  <si>
    <t>34281</t>
  </si>
  <si>
    <t>72581</t>
  </si>
  <si>
    <t>31789</t>
  </si>
  <si>
    <t>24863</t>
  </si>
  <si>
    <t>71570</t>
  </si>
  <si>
    <t>73107</t>
  </si>
  <si>
    <t>97834</t>
  </si>
  <si>
    <t>21647</t>
  </si>
  <si>
    <t>36282</t>
  </si>
  <si>
    <t>24790</t>
  </si>
  <si>
    <t>97769</t>
  </si>
  <si>
    <t>97780</t>
  </si>
  <si>
    <t>97776</t>
  </si>
  <si>
    <t>24796</t>
  </si>
  <si>
    <t>24632</t>
  </si>
  <si>
    <t>21256</t>
  </si>
  <si>
    <t>74572</t>
  </si>
  <si>
    <t>36169</t>
  </si>
  <si>
    <t>97450</t>
  </si>
  <si>
    <t>22457</t>
  </si>
  <si>
    <t>20257</t>
  </si>
  <si>
    <t>29352</t>
  </si>
  <si>
    <t>20539</t>
  </si>
  <si>
    <t>22303</t>
  </si>
  <si>
    <t>97659</t>
  </si>
  <si>
    <t>87561</t>
  </si>
  <si>
    <t>73463</t>
  </si>
  <si>
    <t>91608</t>
  </si>
  <si>
    <t>73441</t>
  </si>
  <si>
    <t>21358</t>
  </si>
  <si>
    <t>91596</t>
  </si>
  <si>
    <t>21481</t>
  </si>
  <si>
    <t>29525</t>
  </si>
  <si>
    <t>87648</t>
  </si>
  <si>
    <t>86473</t>
  </si>
  <si>
    <t>29399</t>
  </si>
  <si>
    <t>38835</t>
  </si>
  <si>
    <t>29591</t>
  </si>
  <si>
    <t>23611</t>
  </si>
  <si>
    <t>87672</t>
  </si>
  <si>
    <t>23564</t>
  </si>
  <si>
    <t>86199</t>
  </si>
  <si>
    <t>86836</t>
  </si>
  <si>
    <t>86944</t>
  </si>
  <si>
    <t>90513</t>
  </si>
  <si>
    <t>82401</t>
  </si>
  <si>
    <t>82488</t>
  </si>
  <si>
    <t>99091</t>
  </si>
  <si>
    <t>99631</t>
  </si>
  <si>
    <t>39356</t>
  </si>
  <si>
    <t>07426</t>
  </si>
  <si>
    <t>90429</t>
  </si>
  <si>
    <t>99096</t>
  </si>
  <si>
    <t>67280</t>
  </si>
  <si>
    <t>77886</t>
  </si>
  <si>
    <t>77728</t>
  </si>
  <si>
    <t>49214</t>
  </si>
  <si>
    <t>57339</t>
  </si>
  <si>
    <t>78098</t>
  </si>
  <si>
    <t>76767</t>
  </si>
  <si>
    <t>67361</t>
  </si>
  <si>
    <t>76461</t>
  </si>
  <si>
    <t>33449</t>
  </si>
  <si>
    <t>67125</t>
  </si>
  <si>
    <t>32351</t>
  </si>
  <si>
    <t>25996</t>
  </si>
  <si>
    <t>67376</t>
  </si>
  <si>
    <t>79780</t>
  </si>
  <si>
    <t>25999</t>
  </si>
  <si>
    <t>67547</t>
  </si>
  <si>
    <t>76185</t>
  </si>
  <si>
    <t>65439</t>
  </si>
  <si>
    <t>64560</t>
  </si>
  <si>
    <t>67063</t>
  </si>
  <si>
    <t>77948</t>
  </si>
  <si>
    <t>56414</t>
  </si>
  <si>
    <t>55597</t>
  </si>
  <si>
    <t>79252</t>
  </si>
  <si>
    <t>26452</t>
  </si>
  <si>
    <t>57076</t>
  </si>
  <si>
    <t>65399</t>
  </si>
  <si>
    <t>49086</t>
  </si>
  <si>
    <t>36381</t>
  </si>
  <si>
    <t>72587</t>
  </si>
  <si>
    <t>73614</t>
  </si>
  <si>
    <t>25358</t>
  </si>
  <si>
    <t>73275</t>
  </si>
  <si>
    <t>21640</t>
  </si>
  <si>
    <t>73660</t>
  </si>
  <si>
    <t>73655</t>
  </si>
  <si>
    <t>73099</t>
  </si>
  <si>
    <t>37633</t>
  </si>
  <si>
    <t>29699</t>
  </si>
  <si>
    <t>24891</t>
  </si>
  <si>
    <t>21255</t>
  </si>
  <si>
    <t>24808</t>
  </si>
  <si>
    <t>33335</t>
  </si>
  <si>
    <t>33619</t>
  </si>
  <si>
    <t>28790</t>
  </si>
  <si>
    <t>33615</t>
  </si>
  <si>
    <t>49419</t>
  </si>
  <si>
    <t>64347</t>
  </si>
  <si>
    <t>35582</t>
  </si>
  <si>
    <t>27576</t>
  </si>
  <si>
    <t>64646</t>
  </si>
  <si>
    <t>75385</t>
  </si>
  <si>
    <t>75015</t>
  </si>
  <si>
    <t>60325</t>
  </si>
  <si>
    <t>64289</t>
  </si>
  <si>
    <t>34519</t>
  </si>
  <si>
    <t>75245</t>
  </si>
  <si>
    <t>35104</t>
  </si>
  <si>
    <t>35519</t>
  </si>
  <si>
    <t>33102</t>
  </si>
  <si>
    <t>60388</t>
  </si>
  <si>
    <t>72401</t>
  </si>
  <si>
    <t>28217</t>
  </si>
  <si>
    <t>69151</t>
  </si>
  <si>
    <t>71159</t>
  </si>
  <si>
    <t>71292</t>
  </si>
  <si>
    <t>35466</t>
  </si>
  <si>
    <t>28207</t>
  </si>
  <si>
    <t>31604</t>
  </si>
  <si>
    <t>71157</t>
  </si>
  <si>
    <t>64711</t>
  </si>
  <si>
    <t>72461</t>
  </si>
  <si>
    <t>63694</t>
  </si>
  <si>
    <t>32825</t>
  </si>
  <si>
    <t>31675</t>
  </si>
  <si>
    <t>34439</t>
  </si>
  <si>
    <t>72510</t>
  </si>
  <si>
    <t>63549</t>
  </si>
  <si>
    <t>27299</t>
  </si>
  <si>
    <t>72488</t>
  </si>
  <si>
    <t>88696</t>
  </si>
  <si>
    <t>72770</t>
  </si>
  <si>
    <t>71679</t>
  </si>
  <si>
    <t>70437</t>
  </si>
  <si>
    <t>70186</t>
  </si>
  <si>
    <t>63825</t>
  </si>
  <si>
    <t>74072</t>
  </si>
  <si>
    <t>70378</t>
  </si>
  <si>
    <t>34637</t>
  </si>
  <si>
    <t>36369</t>
  </si>
  <si>
    <t>37671</t>
  </si>
  <si>
    <t>73734</t>
  </si>
  <si>
    <t>63869</t>
  </si>
  <si>
    <t>72639</t>
  </si>
  <si>
    <t>21714</t>
  </si>
  <si>
    <t>21698</t>
  </si>
  <si>
    <t>97840</t>
  </si>
  <si>
    <t>36124</t>
  </si>
  <si>
    <t>74677</t>
  </si>
  <si>
    <t>30966</t>
  </si>
  <si>
    <t>31171</t>
  </si>
  <si>
    <t>24897</t>
  </si>
  <si>
    <t>31157</t>
  </si>
  <si>
    <t>21244</t>
  </si>
  <si>
    <t>25494</t>
  </si>
  <si>
    <t>88145</t>
  </si>
  <si>
    <t>88353</t>
  </si>
  <si>
    <t>37290</t>
  </si>
  <si>
    <t>97232</t>
  </si>
  <si>
    <t>88179</t>
  </si>
  <si>
    <t>89198</t>
  </si>
  <si>
    <t>24582</t>
  </si>
  <si>
    <t>89555</t>
  </si>
  <si>
    <t>97246</t>
  </si>
  <si>
    <t>20095</t>
  </si>
  <si>
    <t>31167</t>
  </si>
  <si>
    <t>99834</t>
  </si>
  <si>
    <t>22305</t>
  </si>
  <si>
    <t>22175</t>
  </si>
  <si>
    <t>97215</t>
  </si>
  <si>
    <t>24116</t>
  </si>
  <si>
    <t>22115</t>
  </si>
  <si>
    <t>22143</t>
  </si>
  <si>
    <t>22145</t>
  </si>
  <si>
    <t>29356</t>
  </si>
  <si>
    <t>99831</t>
  </si>
  <si>
    <t>24232</t>
  </si>
  <si>
    <t>89568</t>
  </si>
  <si>
    <t>21360</t>
  </si>
  <si>
    <t>21407</t>
  </si>
  <si>
    <t>38518</t>
  </si>
  <si>
    <t>38120</t>
  </si>
  <si>
    <t>99869</t>
  </si>
  <si>
    <t>99752</t>
  </si>
  <si>
    <t>38300</t>
  </si>
  <si>
    <t>86732</t>
  </si>
  <si>
    <t>86751</t>
  </si>
  <si>
    <t>98660</t>
  </si>
  <si>
    <t>29394</t>
  </si>
  <si>
    <t>86833</t>
  </si>
  <si>
    <t>97500</t>
  </si>
  <si>
    <t>99885</t>
  </si>
  <si>
    <t>86854</t>
  </si>
  <si>
    <t>38554</t>
  </si>
  <si>
    <t>23669</t>
  </si>
  <si>
    <t>86690</t>
  </si>
  <si>
    <t>38381</t>
  </si>
  <si>
    <t>96047</t>
  </si>
  <si>
    <t>91189</t>
  </si>
  <si>
    <t>91785</t>
  </si>
  <si>
    <t>86150</t>
  </si>
  <si>
    <t>91352</t>
  </si>
  <si>
    <t>91788</t>
  </si>
  <si>
    <t>82475</t>
  </si>
  <si>
    <t>23749</t>
  </si>
  <si>
    <t>86568</t>
  </si>
  <si>
    <t>23746</t>
  </si>
  <si>
    <t>19230</t>
  </si>
  <si>
    <t>74249</t>
  </si>
  <si>
    <t>88094</t>
  </si>
  <si>
    <t>73252</t>
  </si>
  <si>
    <t>30974</t>
  </si>
  <si>
    <t>29690</t>
  </si>
  <si>
    <t>21739</t>
  </si>
  <si>
    <t>37691</t>
  </si>
  <si>
    <t>97953</t>
  </si>
  <si>
    <t>89584</t>
  </si>
  <si>
    <t>88097</t>
  </si>
  <si>
    <t>97956</t>
  </si>
  <si>
    <t>73119</t>
  </si>
  <si>
    <t>37642</t>
  </si>
  <si>
    <t>88326</t>
  </si>
  <si>
    <t>73117</t>
  </si>
  <si>
    <t>34298</t>
  </si>
  <si>
    <t>31036</t>
  </si>
  <si>
    <t>58769</t>
  </si>
  <si>
    <t>79427</t>
  </si>
  <si>
    <t>49584</t>
  </si>
  <si>
    <t>79241</t>
  </si>
  <si>
    <t>58640</t>
  </si>
  <si>
    <t>55444</t>
  </si>
  <si>
    <t>59423</t>
  </si>
  <si>
    <t>79336</t>
  </si>
  <si>
    <t>49577</t>
  </si>
  <si>
    <t>59073</t>
  </si>
  <si>
    <t>65551</t>
  </si>
  <si>
    <t>76534</t>
  </si>
  <si>
    <t>67269</t>
  </si>
  <si>
    <t>67283</t>
  </si>
  <si>
    <t>67127</t>
  </si>
  <si>
    <t>67258</t>
  </si>
  <si>
    <t>35764</t>
  </si>
  <si>
    <t>33803</t>
  </si>
  <si>
    <t>49424</t>
  </si>
  <si>
    <t>67681</t>
  </si>
  <si>
    <t>67680</t>
  </si>
  <si>
    <t>77978</t>
  </si>
  <si>
    <t>67292</t>
  </si>
  <si>
    <t>67294</t>
  </si>
  <si>
    <t>67480</t>
  </si>
  <si>
    <t>26215</t>
  </si>
  <si>
    <t>52134</t>
  </si>
  <si>
    <t>41372</t>
  </si>
  <si>
    <t>52379</t>
  </si>
  <si>
    <t>54614</t>
  </si>
  <si>
    <t>53949</t>
  </si>
  <si>
    <t>54587</t>
  </si>
  <si>
    <t>54451</t>
  </si>
  <si>
    <t>41462</t>
  </si>
  <si>
    <t>41468</t>
  </si>
  <si>
    <t>40489</t>
  </si>
  <si>
    <t>46539</t>
  </si>
  <si>
    <t>53533</t>
  </si>
  <si>
    <t>66127</t>
  </si>
  <si>
    <t>54421</t>
  </si>
  <si>
    <t>54558</t>
  </si>
  <si>
    <t>46342</t>
  </si>
  <si>
    <t>50676</t>
  </si>
  <si>
    <t>50733</t>
  </si>
  <si>
    <t>56729</t>
  </si>
  <si>
    <t>45127</t>
  </si>
  <si>
    <t>54470</t>
  </si>
  <si>
    <t>56828</t>
  </si>
  <si>
    <t>48529</t>
  </si>
  <si>
    <t>53119</t>
  </si>
  <si>
    <t>45259</t>
  </si>
  <si>
    <t>48565</t>
  </si>
  <si>
    <t>26532</t>
  </si>
  <si>
    <t>66500</t>
  </si>
  <si>
    <t>56599</t>
  </si>
  <si>
    <t>56648</t>
  </si>
  <si>
    <t>66629</t>
  </si>
  <si>
    <t>26899</t>
  </si>
  <si>
    <t>95158</t>
  </si>
  <si>
    <t>06366</t>
  </si>
  <si>
    <t>06722</t>
  </si>
  <si>
    <t>06114</t>
  </si>
  <si>
    <t>85656</t>
  </si>
  <si>
    <t>85643</t>
  </si>
  <si>
    <t>16945</t>
  </si>
  <si>
    <t>07958</t>
  </si>
  <si>
    <t>92694</t>
  </si>
  <si>
    <t>92507</t>
  </si>
  <si>
    <t>92705</t>
  </si>
  <si>
    <t>92540</t>
  </si>
  <si>
    <t>84082</t>
  </si>
  <si>
    <t>04207</t>
  </si>
  <si>
    <t>18279</t>
  </si>
  <si>
    <t>84178</t>
  </si>
  <si>
    <t>84564</t>
  </si>
  <si>
    <t>92552</t>
  </si>
  <si>
    <t>92714</t>
  </si>
  <si>
    <t>04279</t>
  </si>
  <si>
    <t>83256</t>
  </si>
  <si>
    <t>84168</t>
  </si>
  <si>
    <t>84130</t>
  </si>
  <si>
    <t>92444</t>
  </si>
  <si>
    <t>04838</t>
  </si>
  <si>
    <t>18320</t>
  </si>
  <si>
    <t>17207</t>
  </si>
  <si>
    <t>04827</t>
  </si>
  <si>
    <t>92549</t>
  </si>
  <si>
    <t>93497</t>
  </si>
  <si>
    <t>04860</t>
  </si>
  <si>
    <t>84367</t>
  </si>
  <si>
    <t>09474</t>
  </si>
  <si>
    <t>84381</t>
  </si>
  <si>
    <t>94265</t>
  </si>
  <si>
    <t>14476</t>
  </si>
  <si>
    <t>84384</t>
  </si>
  <si>
    <t>09456</t>
  </si>
  <si>
    <t>94149</t>
  </si>
  <si>
    <t>94099</t>
  </si>
  <si>
    <t>04936</t>
  </si>
  <si>
    <t>10589</t>
  </si>
  <si>
    <t>10587</t>
  </si>
  <si>
    <t>12163</t>
  </si>
  <si>
    <t>10551</t>
  </si>
  <si>
    <t>94127</t>
  </si>
  <si>
    <t>12107</t>
  </si>
  <si>
    <t>10965</t>
  </si>
  <si>
    <t>13357</t>
  </si>
  <si>
    <t>94157</t>
  </si>
  <si>
    <t>16244</t>
  </si>
  <si>
    <t>12043</t>
  </si>
  <si>
    <t>99085</t>
  </si>
  <si>
    <t>19303</t>
  </si>
  <si>
    <t>82288</t>
  </si>
  <si>
    <t>91320</t>
  </si>
  <si>
    <t>82447</t>
  </si>
  <si>
    <t>82390</t>
  </si>
  <si>
    <t>06466</t>
  </si>
  <si>
    <t>96197</t>
  </si>
  <si>
    <t>91344</t>
  </si>
  <si>
    <t>91220</t>
  </si>
  <si>
    <t>99425</t>
  </si>
  <si>
    <t>85232</t>
  </si>
  <si>
    <t>85125</t>
  </si>
  <si>
    <t>95336</t>
  </si>
  <si>
    <t>82431</t>
  </si>
  <si>
    <t>82178</t>
  </si>
  <si>
    <t>91244</t>
  </si>
  <si>
    <t>85298</t>
  </si>
  <si>
    <t>92369</t>
  </si>
  <si>
    <t>96349</t>
  </si>
  <si>
    <t>81243</t>
  </si>
  <si>
    <t>85757</t>
  </si>
  <si>
    <t>06308</t>
  </si>
  <si>
    <t>91236</t>
  </si>
  <si>
    <t>85098</t>
  </si>
  <si>
    <t>81477</t>
  </si>
  <si>
    <t>39110</t>
  </si>
  <si>
    <t>39179</t>
  </si>
  <si>
    <t>80804</t>
  </si>
  <si>
    <t>83677</t>
  </si>
  <si>
    <t>19322</t>
  </si>
  <si>
    <t>93351</t>
  </si>
  <si>
    <t>85599</t>
  </si>
  <si>
    <t>95234</t>
  </si>
  <si>
    <t>85413</t>
  </si>
  <si>
    <t>19336</t>
  </si>
  <si>
    <t>07589</t>
  </si>
  <si>
    <t>16269</t>
  </si>
  <si>
    <t>01814</t>
  </si>
  <si>
    <t>15320</t>
  </si>
  <si>
    <t>03172</t>
  </si>
  <si>
    <t>12439</t>
  </si>
  <si>
    <t>01979</t>
  </si>
  <si>
    <t>17406</t>
  </si>
  <si>
    <t>44536</t>
  </si>
  <si>
    <t>44339</t>
  </si>
  <si>
    <t>66503</t>
  </si>
  <si>
    <t>56593</t>
  </si>
  <si>
    <t>56281</t>
  </si>
  <si>
    <t>26845</t>
  </si>
  <si>
    <t>94116</t>
  </si>
  <si>
    <t>01640</t>
  </si>
  <si>
    <t>94151</t>
  </si>
  <si>
    <t>94107</t>
  </si>
  <si>
    <t>01734</t>
  </si>
  <si>
    <t>17335</t>
  </si>
  <si>
    <t>17309</t>
  </si>
  <si>
    <t>15345</t>
  </si>
  <si>
    <t>17459</t>
  </si>
  <si>
    <t>01477</t>
  </si>
  <si>
    <t>33428</t>
  </si>
  <si>
    <t>78148</t>
  </si>
  <si>
    <t>55257</t>
  </si>
  <si>
    <t>76530</t>
  </si>
  <si>
    <t>26125</t>
  </si>
  <si>
    <t>25946</t>
  </si>
  <si>
    <t>76187</t>
  </si>
  <si>
    <t>72275</t>
  </si>
  <si>
    <t>78126</t>
  </si>
  <si>
    <t>67346</t>
  </si>
  <si>
    <t>76661</t>
  </si>
  <si>
    <t>79677</t>
  </si>
  <si>
    <t>77731</t>
  </si>
  <si>
    <t>79211</t>
  </si>
  <si>
    <t>67691</t>
  </si>
  <si>
    <t>55218</t>
  </si>
  <si>
    <t>67273</t>
  </si>
  <si>
    <t>48361</t>
  </si>
  <si>
    <t>01917</t>
  </si>
  <si>
    <t>17329</t>
  </si>
  <si>
    <t>03048</t>
  </si>
  <si>
    <t>03052</t>
  </si>
  <si>
    <t>02829</t>
  </si>
  <si>
    <t>02826</t>
  </si>
  <si>
    <t>85305</t>
  </si>
  <si>
    <t>82166</t>
  </si>
  <si>
    <t>19063</t>
  </si>
  <si>
    <t>39171</t>
  </si>
  <si>
    <t>99518</t>
  </si>
  <si>
    <t>06317</t>
  </si>
  <si>
    <t>81539</t>
  </si>
  <si>
    <t>80939</t>
  </si>
  <si>
    <t>85354</t>
  </si>
  <si>
    <t>06618</t>
  </si>
  <si>
    <t>93309</t>
  </si>
  <si>
    <t>92277</t>
  </si>
  <si>
    <t>92366</t>
  </si>
  <si>
    <t>85586</t>
  </si>
  <si>
    <t>85560</t>
  </si>
  <si>
    <t>59348</t>
  </si>
  <si>
    <t>48366</t>
  </si>
  <si>
    <t>66901</t>
  </si>
  <si>
    <t>48485</t>
  </si>
  <si>
    <t>56299</t>
  </si>
  <si>
    <t>58454</t>
  </si>
  <si>
    <t>66903</t>
  </si>
  <si>
    <t>45279</t>
  </si>
  <si>
    <t>49835</t>
  </si>
  <si>
    <t>45886</t>
  </si>
  <si>
    <t>56856</t>
  </si>
  <si>
    <t>42853</t>
  </si>
  <si>
    <t>42283</t>
  </si>
  <si>
    <t>53604</t>
  </si>
  <si>
    <t>66885</t>
  </si>
  <si>
    <t>48308</t>
  </si>
  <si>
    <t>44135</t>
  </si>
  <si>
    <t>79588</t>
  </si>
  <si>
    <t>55569</t>
  </si>
  <si>
    <t>90562</t>
  </si>
  <si>
    <t>29462</t>
  </si>
  <si>
    <t>99098</t>
  </si>
  <si>
    <t>96167</t>
  </si>
  <si>
    <t>90475</t>
  </si>
  <si>
    <t>96224</t>
  </si>
  <si>
    <t>90592</t>
  </si>
  <si>
    <t>98743</t>
  </si>
  <si>
    <t>96355</t>
  </si>
  <si>
    <t>86564</t>
  </si>
  <si>
    <t>82541</t>
  </si>
  <si>
    <t>84101</t>
  </si>
  <si>
    <t>06217</t>
  </si>
  <si>
    <t>16949</t>
  </si>
  <si>
    <t>95632</t>
  </si>
  <si>
    <t>06108</t>
  </si>
  <si>
    <t>84095</t>
  </si>
  <si>
    <t>92708</t>
  </si>
  <si>
    <t>39539</t>
  </si>
  <si>
    <t>07973</t>
  </si>
  <si>
    <t>84432</t>
  </si>
  <si>
    <t>92536</t>
  </si>
  <si>
    <t>04420</t>
  </si>
  <si>
    <t>18292</t>
  </si>
  <si>
    <t>93087</t>
  </si>
  <si>
    <t>93101</t>
  </si>
  <si>
    <t>04109</t>
  </si>
  <si>
    <t>94348</t>
  </si>
  <si>
    <t>84163</t>
  </si>
  <si>
    <t>94344</t>
  </si>
  <si>
    <t>08371</t>
  </si>
  <si>
    <t>04567</t>
  </si>
  <si>
    <t>93464</t>
  </si>
  <si>
    <t>04651</t>
  </si>
  <si>
    <t>83313</t>
  </si>
  <si>
    <t>04828</t>
  </si>
  <si>
    <t>04687</t>
  </si>
  <si>
    <t>84333</t>
  </si>
  <si>
    <t>14669</t>
  </si>
  <si>
    <t>94267</t>
  </si>
  <si>
    <t>06925</t>
  </si>
  <si>
    <t>83410</t>
  </si>
  <si>
    <t>83471</t>
  </si>
  <si>
    <t>16775</t>
  </si>
  <si>
    <t>94557</t>
  </si>
  <si>
    <t>04758</t>
  </si>
  <si>
    <t>14467</t>
  </si>
  <si>
    <t>14055</t>
  </si>
  <si>
    <t>17034</t>
  </si>
  <si>
    <t>10777</t>
  </si>
  <si>
    <t>13407</t>
  </si>
  <si>
    <t>13159</t>
  </si>
  <si>
    <t>10435</t>
  </si>
  <si>
    <t>18551</t>
  </si>
  <si>
    <t>35614</t>
  </si>
  <si>
    <t>68307</t>
  </si>
  <si>
    <t>26919</t>
  </si>
  <si>
    <t>68169</t>
  </si>
  <si>
    <t>65835</t>
  </si>
  <si>
    <t>35510</t>
  </si>
  <si>
    <t>32339</t>
  </si>
  <si>
    <t>72172</t>
  </si>
  <si>
    <t>64673</t>
  </si>
  <si>
    <t>32278</t>
  </si>
  <si>
    <t>69221</t>
  </si>
  <si>
    <t>75180</t>
  </si>
  <si>
    <t>28197</t>
  </si>
  <si>
    <t>35390</t>
  </si>
  <si>
    <t>60322</t>
  </si>
  <si>
    <t>69242</t>
  </si>
  <si>
    <t>28259</t>
  </si>
  <si>
    <t>75248</t>
  </si>
  <si>
    <t>72355</t>
  </si>
  <si>
    <t>28857</t>
  </si>
  <si>
    <t>75382</t>
  </si>
  <si>
    <t>69245</t>
  </si>
  <si>
    <t>69259</t>
  </si>
  <si>
    <t>64407</t>
  </si>
  <si>
    <t>32425</t>
  </si>
  <si>
    <t>35288</t>
  </si>
  <si>
    <t>63667</t>
  </si>
  <si>
    <t>25856</t>
  </si>
  <si>
    <t>75050</t>
  </si>
  <si>
    <t>31592</t>
  </si>
  <si>
    <t>63543</t>
  </si>
  <si>
    <t>74912</t>
  </si>
  <si>
    <t>34471</t>
  </si>
  <si>
    <t>63853</t>
  </si>
  <si>
    <t>74078</t>
  </si>
  <si>
    <t>63785</t>
  </si>
  <si>
    <t>88639</t>
  </si>
  <si>
    <t>74206</t>
  </si>
  <si>
    <t>74348</t>
  </si>
  <si>
    <t>72827</t>
  </si>
  <si>
    <t>25712</t>
  </si>
  <si>
    <t>74172</t>
  </si>
  <si>
    <t>74074</t>
  </si>
  <si>
    <t>31553</t>
  </si>
  <si>
    <t>70372</t>
  </si>
  <si>
    <t>74743</t>
  </si>
  <si>
    <t>25584</t>
  </si>
  <si>
    <t>72660</t>
  </si>
  <si>
    <t>21522</t>
  </si>
  <si>
    <t>38100</t>
  </si>
  <si>
    <t>99894</t>
  </si>
  <si>
    <t>87660</t>
  </si>
  <si>
    <t>86877</t>
  </si>
  <si>
    <t>98646</t>
  </si>
  <si>
    <t>89434</t>
  </si>
  <si>
    <t>38875</t>
  </si>
  <si>
    <t>38442</t>
  </si>
  <si>
    <t>96176</t>
  </si>
  <si>
    <t>23758</t>
  </si>
  <si>
    <t>29571</t>
  </si>
  <si>
    <t>23923</t>
  </si>
  <si>
    <t>86984</t>
  </si>
  <si>
    <t>86663</t>
  </si>
  <si>
    <t>91350</t>
  </si>
  <si>
    <t>99189</t>
  </si>
  <si>
    <t>86940</t>
  </si>
  <si>
    <t>82389</t>
  </si>
  <si>
    <t>96146</t>
  </si>
  <si>
    <t>23779</t>
  </si>
  <si>
    <t>23936</t>
  </si>
  <si>
    <t>90427</t>
  </si>
  <si>
    <t>29487</t>
  </si>
  <si>
    <t>99084</t>
  </si>
  <si>
    <t>99086</t>
  </si>
  <si>
    <t>79576</t>
  </si>
  <si>
    <t>66969</t>
  </si>
  <si>
    <t>56112</t>
  </si>
  <si>
    <t>26849</t>
  </si>
  <si>
    <t>48165</t>
  </si>
  <si>
    <t>56077</t>
  </si>
  <si>
    <t>79595</t>
  </si>
  <si>
    <t>59427</t>
  </si>
  <si>
    <t>55590</t>
  </si>
  <si>
    <t>79410</t>
  </si>
  <si>
    <t>56204</t>
  </si>
  <si>
    <t>79692</t>
  </si>
  <si>
    <t>58802</t>
  </si>
  <si>
    <t>79279</t>
  </si>
  <si>
    <t>73114</t>
  </si>
  <si>
    <t>30880</t>
  </si>
  <si>
    <t>37284</t>
  </si>
  <si>
    <t>89134</t>
  </si>
  <si>
    <t>73340</t>
  </si>
  <si>
    <t>24351</t>
  </si>
  <si>
    <t>88480</t>
  </si>
  <si>
    <t>37176</t>
  </si>
  <si>
    <t>21075</t>
  </si>
  <si>
    <t>24558</t>
  </si>
  <si>
    <t>89174</t>
  </si>
  <si>
    <t>89171</t>
  </si>
  <si>
    <t>89551</t>
  </si>
  <si>
    <t>87547</t>
  </si>
  <si>
    <t>23826</t>
  </si>
  <si>
    <t>24118</t>
  </si>
  <si>
    <t>91616</t>
  </si>
  <si>
    <t>21465</t>
  </si>
  <si>
    <t>38685</t>
  </si>
  <si>
    <t>91593</t>
  </si>
  <si>
    <t>89441</t>
  </si>
  <si>
    <t>97511</t>
  </si>
  <si>
    <t>89355</t>
  </si>
  <si>
    <t>52068</t>
  </si>
  <si>
    <t>52080</t>
  </si>
  <si>
    <t>54611</t>
  </si>
  <si>
    <t>47807</t>
  </si>
  <si>
    <t>47798</t>
  </si>
  <si>
    <t>40667</t>
  </si>
  <si>
    <t>41460</t>
  </si>
  <si>
    <t>53902</t>
  </si>
  <si>
    <t>46354</t>
  </si>
  <si>
    <t>49849</t>
  </si>
  <si>
    <t>40217</t>
  </si>
  <si>
    <t>40212</t>
  </si>
  <si>
    <t>50935</t>
  </si>
  <si>
    <t>53359</t>
  </si>
  <si>
    <t>46240</t>
  </si>
  <si>
    <t>45964</t>
  </si>
  <si>
    <t>66111</t>
  </si>
  <si>
    <t>51381</t>
  </si>
  <si>
    <t>56841</t>
  </si>
  <si>
    <t>74214</t>
  </si>
  <si>
    <t>24873</t>
  </si>
  <si>
    <t>25578</t>
  </si>
  <si>
    <t>37640</t>
  </si>
  <si>
    <t>25335</t>
  </si>
  <si>
    <t>37620</t>
  </si>
  <si>
    <t>89611</t>
  </si>
  <si>
    <t>73110</t>
  </si>
  <si>
    <t>89150</t>
  </si>
  <si>
    <t>36088</t>
  </si>
  <si>
    <t>73098</t>
  </si>
  <si>
    <t>06124</t>
  </si>
  <si>
    <t>93188</t>
  </si>
  <si>
    <t>92421</t>
  </si>
  <si>
    <t>95679</t>
  </si>
  <si>
    <t>07548</t>
  </si>
  <si>
    <t>83059</t>
  </si>
  <si>
    <t>83024</t>
  </si>
  <si>
    <t>95701</t>
  </si>
  <si>
    <t>92721</t>
  </si>
  <si>
    <t>08491</t>
  </si>
  <si>
    <t>06868</t>
  </si>
  <si>
    <t>04209</t>
  </si>
  <si>
    <t>83559</t>
  </si>
  <si>
    <t>93109</t>
  </si>
  <si>
    <t>04356</t>
  </si>
  <si>
    <t>04357</t>
  </si>
  <si>
    <t>06901</t>
  </si>
  <si>
    <t>92726</t>
  </si>
  <si>
    <t>94330</t>
  </si>
  <si>
    <t>83365</t>
  </si>
  <si>
    <t>94350</t>
  </si>
  <si>
    <t>93494</t>
  </si>
  <si>
    <t>17248</t>
  </si>
  <si>
    <t>94353</t>
  </si>
  <si>
    <t>08294</t>
  </si>
  <si>
    <t>93466</t>
  </si>
  <si>
    <t>84329</t>
  </si>
  <si>
    <t>94424</t>
  </si>
  <si>
    <t>14542</t>
  </si>
  <si>
    <t>16766</t>
  </si>
  <si>
    <t>94439</t>
  </si>
  <si>
    <t>09427</t>
  </si>
  <si>
    <t>04720</t>
  </si>
  <si>
    <t>04895</t>
  </si>
  <si>
    <t>09575</t>
  </si>
  <si>
    <t>13503</t>
  </si>
  <si>
    <t>94529</t>
  </si>
  <si>
    <t>10559</t>
  </si>
  <si>
    <t>09627</t>
  </si>
  <si>
    <t>88045</t>
  </si>
  <si>
    <t>97848</t>
  </si>
  <si>
    <t>25575</t>
  </si>
  <si>
    <t>34266</t>
  </si>
  <si>
    <t>88371</t>
  </si>
  <si>
    <t>74238</t>
  </si>
  <si>
    <t>97788</t>
  </si>
  <si>
    <t>30419</t>
  </si>
  <si>
    <t>88255</t>
  </si>
  <si>
    <t>24782</t>
  </si>
  <si>
    <t>15749</t>
  </si>
  <si>
    <t>12487</t>
  </si>
  <si>
    <t>15757</t>
  </si>
  <si>
    <t>01127</t>
  </si>
  <si>
    <t>94139</t>
  </si>
  <si>
    <t>03205</t>
  </si>
  <si>
    <t>15377</t>
  </si>
  <si>
    <t>01909</t>
  </si>
  <si>
    <t>02736</t>
  </si>
  <si>
    <t>26842</t>
  </si>
  <si>
    <t>66978</t>
  </si>
  <si>
    <t>67757</t>
  </si>
  <si>
    <t>67827</t>
  </si>
  <si>
    <t>26474</t>
  </si>
  <si>
    <t>67715</t>
  </si>
  <si>
    <t>57587</t>
  </si>
  <si>
    <t>76848</t>
  </si>
  <si>
    <t>58706</t>
  </si>
  <si>
    <t>77971</t>
  </si>
  <si>
    <t>67811</t>
  </si>
  <si>
    <t>26441</t>
  </si>
  <si>
    <t>76855</t>
  </si>
  <si>
    <t>26419</t>
  </si>
  <si>
    <t>77866</t>
  </si>
  <si>
    <t>57578</t>
  </si>
  <si>
    <t>67295</t>
  </si>
  <si>
    <t>77871</t>
  </si>
  <si>
    <t>67816</t>
  </si>
  <si>
    <t>49456</t>
  </si>
  <si>
    <t>65620</t>
  </si>
  <si>
    <t>51147</t>
  </si>
  <si>
    <t>45307</t>
  </si>
  <si>
    <t>56861</t>
  </si>
  <si>
    <t>66578</t>
  </si>
  <si>
    <t>42115</t>
  </si>
  <si>
    <t>49808</t>
  </si>
  <si>
    <t>44807</t>
  </si>
  <si>
    <t>44799</t>
  </si>
  <si>
    <t>48493</t>
  </si>
  <si>
    <t>66916</t>
  </si>
  <si>
    <t>53545</t>
  </si>
  <si>
    <t>58300</t>
  </si>
  <si>
    <t>26553</t>
  </si>
  <si>
    <t>53562</t>
  </si>
  <si>
    <t>53783</t>
  </si>
  <si>
    <t>48432</t>
  </si>
  <si>
    <t>79424</t>
  </si>
  <si>
    <t>24893</t>
  </si>
  <si>
    <t>25355</t>
  </si>
  <si>
    <t>30171</t>
  </si>
  <si>
    <t>30659</t>
  </si>
  <si>
    <t>89160</t>
  </si>
  <si>
    <t>29303</t>
  </si>
  <si>
    <t>24363</t>
  </si>
  <si>
    <t>73111</t>
  </si>
  <si>
    <t>36217</t>
  </si>
  <si>
    <t>25474</t>
  </si>
  <si>
    <t>29646</t>
  </si>
  <si>
    <t>88171</t>
  </si>
  <si>
    <t>36214</t>
  </si>
  <si>
    <t>73560</t>
  </si>
  <si>
    <t>36115</t>
  </si>
  <si>
    <t>73579</t>
  </si>
  <si>
    <t>36266</t>
  </si>
  <si>
    <t>74592</t>
  </si>
  <si>
    <t>88477</t>
  </si>
  <si>
    <t>22765</t>
  </si>
  <si>
    <t>21109</t>
  </si>
  <si>
    <t>88317</t>
  </si>
  <si>
    <t>31174</t>
  </si>
  <si>
    <t>88450</t>
  </si>
  <si>
    <t>24643</t>
  </si>
  <si>
    <t>97650</t>
  </si>
  <si>
    <t>73431</t>
  </si>
  <si>
    <t>29336</t>
  </si>
  <si>
    <t>21435</t>
  </si>
  <si>
    <t>22179</t>
  </si>
  <si>
    <t>22397</t>
  </si>
  <si>
    <t>97258</t>
  </si>
  <si>
    <t>97490</t>
  </si>
  <si>
    <t>89542</t>
  </si>
  <si>
    <t>97714</t>
  </si>
  <si>
    <t>97702</t>
  </si>
  <si>
    <t>91631</t>
  </si>
  <si>
    <t>74594</t>
  </si>
  <si>
    <t>87474</t>
  </si>
  <si>
    <t>87509</t>
  </si>
  <si>
    <t>31228</t>
  </si>
  <si>
    <t>91610</t>
  </si>
  <si>
    <t>91620</t>
  </si>
  <si>
    <t>97355</t>
  </si>
  <si>
    <t>87749</t>
  </si>
  <si>
    <t>22962</t>
  </si>
  <si>
    <t>21409</t>
  </si>
  <si>
    <t>38259</t>
  </si>
  <si>
    <t>86491</t>
  </si>
  <si>
    <t>87496</t>
  </si>
  <si>
    <t>87466</t>
  </si>
  <si>
    <t>21406</t>
  </si>
  <si>
    <t>23821</t>
  </si>
  <si>
    <t>23815</t>
  </si>
  <si>
    <t>86470</t>
  </si>
  <si>
    <t>99755</t>
  </si>
  <si>
    <t>29576</t>
  </si>
  <si>
    <t>91726</t>
  </si>
  <si>
    <t>91099</t>
  </si>
  <si>
    <t>82293</t>
  </si>
  <si>
    <t>06526</t>
  </si>
  <si>
    <t>91077</t>
  </si>
  <si>
    <t>90530</t>
  </si>
  <si>
    <t>86633</t>
  </si>
  <si>
    <t>91347</t>
  </si>
  <si>
    <t>82395</t>
  </si>
  <si>
    <t>86576</t>
  </si>
  <si>
    <t>85114</t>
  </si>
  <si>
    <t>82387</t>
  </si>
  <si>
    <t>82349</t>
  </si>
  <si>
    <t>92360</t>
  </si>
  <si>
    <t>19059</t>
  </si>
  <si>
    <t>85120</t>
  </si>
  <si>
    <t>19086</t>
  </si>
  <si>
    <t>18230</t>
  </si>
  <si>
    <t>92358</t>
  </si>
  <si>
    <t>85088</t>
  </si>
  <si>
    <t>39122</t>
  </si>
  <si>
    <t>85395</t>
  </si>
  <si>
    <t>85635</t>
  </si>
  <si>
    <t>85622</t>
  </si>
  <si>
    <t>39288</t>
  </si>
  <si>
    <t>07922</t>
  </si>
  <si>
    <t>84106</t>
  </si>
  <si>
    <t>68649</t>
  </si>
  <si>
    <t>32289</t>
  </si>
  <si>
    <t>61476</t>
  </si>
  <si>
    <t>64572</t>
  </si>
  <si>
    <t>68219</t>
  </si>
  <si>
    <t>65824</t>
  </si>
  <si>
    <t>35444</t>
  </si>
  <si>
    <t>75217</t>
  </si>
  <si>
    <t>75394</t>
  </si>
  <si>
    <t>76698</t>
  </si>
  <si>
    <t>59964</t>
  </si>
  <si>
    <t>60327</t>
  </si>
  <si>
    <t>28759</t>
  </si>
  <si>
    <t>75177</t>
  </si>
  <si>
    <t>27472</t>
  </si>
  <si>
    <t>25899</t>
  </si>
  <si>
    <t>69117</t>
  </si>
  <si>
    <t>69118</t>
  </si>
  <si>
    <t>71131</t>
  </si>
  <si>
    <t>72181</t>
  </si>
  <si>
    <t>72336</t>
  </si>
  <si>
    <t>75417</t>
  </si>
  <si>
    <t>64385</t>
  </si>
  <si>
    <t>25761</t>
  </si>
  <si>
    <t>72414</t>
  </si>
  <si>
    <t>71154</t>
  </si>
  <si>
    <t>28327</t>
  </si>
  <si>
    <t>71139</t>
  </si>
  <si>
    <t>78315</t>
  </si>
  <si>
    <t>71735</t>
  </si>
  <si>
    <t>64739</t>
  </si>
  <si>
    <t>63538</t>
  </si>
  <si>
    <t>74336</t>
  </si>
  <si>
    <t>71706</t>
  </si>
  <si>
    <t>74357</t>
  </si>
  <si>
    <t>70825</t>
  </si>
  <si>
    <t>24994</t>
  </si>
  <si>
    <t>78467</t>
  </si>
  <si>
    <t>63864</t>
  </si>
  <si>
    <t>63906</t>
  </si>
  <si>
    <t>21726</t>
  </si>
  <si>
    <t>27449</t>
  </si>
  <si>
    <t>73730</t>
  </si>
  <si>
    <t>36399</t>
  </si>
  <si>
    <t>63879</t>
  </si>
  <si>
    <t>63860</t>
  </si>
  <si>
    <t>71576</t>
  </si>
  <si>
    <t>37649</t>
  </si>
  <si>
    <t>36396</t>
  </si>
  <si>
    <t>88518</t>
  </si>
  <si>
    <t>24872</t>
  </si>
  <si>
    <t>34385</t>
  </si>
  <si>
    <t>87616</t>
  </si>
  <si>
    <t>91456</t>
  </si>
  <si>
    <t>87600</t>
  </si>
  <si>
    <t>38879</t>
  </si>
  <si>
    <t>87629</t>
  </si>
  <si>
    <t>86750</t>
  </si>
  <si>
    <t>91732</t>
  </si>
  <si>
    <t>38855</t>
  </si>
  <si>
    <t>91466</t>
  </si>
  <si>
    <t>91735</t>
  </si>
  <si>
    <t>86420</t>
  </si>
  <si>
    <t>38444</t>
  </si>
  <si>
    <t>86653</t>
  </si>
  <si>
    <t>86675</t>
  </si>
  <si>
    <t>91074</t>
  </si>
  <si>
    <t>19246</t>
  </si>
  <si>
    <t>99192</t>
  </si>
  <si>
    <t>99707</t>
  </si>
  <si>
    <t>39646</t>
  </si>
  <si>
    <t>91058</t>
  </si>
  <si>
    <t>52538</t>
  </si>
  <si>
    <t>47623</t>
  </si>
  <si>
    <t>47625</t>
  </si>
  <si>
    <t>53940</t>
  </si>
  <si>
    <t>52445</t>
  </si>
  <si>
    <t>52385</t>
  </si>
  <si>
    <t>54453</t>
  </si>
  <si>
    <t>47445</t>
  </si>
  <si>
    <t>40670</t>
  </si>
  <si>
    <t>54526</t>
  </si>
  <si>
    <t>47059</t>
  </si>
  <si>
    <t>47119</t>
  </si>
  <si>
    <t>66787</t>
  </si>
  <si>
    <t>40225</t>
  </si>
  <si>
    <t>66773</t>
  </si>
  <si>
    <t>41541</t>
  </si>
  <si>
    <t>54516</t>
  </si>
  <si>
    <t>66292</t>
  </si>
  <si>
    <t>56767</t>
  </si>
  <si>
    <t>45133</t>
  </si>
  <si>
    <t>45144</t>
  </si>
  <si>
    <t>50678</t>
  </si>
  <si>
    <t>66625</t>
  </si>
  <si>
    <t>49767</t>
  </si>
  <si>
    <t>56759</t>
  </si>
  <si>
    <t>55124</t>
  </si>
  <si>
    <t>59556</t>
  </si>
  <si>
    <t>35792</t>
  </si>
  <si>
    <t>76596</t>
  </si>
  <si>
    <t>35796</t>
  </si>
  <si>
    <t>35716</t>
  </si>
  <si>
    <t>55130</t>
  </si>
  <si>
    <t>65462</t>
  </si>
  <si>
    <t>67549</t>
  </si>
  <si>
    <t>35630</t>
  </si>
  <si>
    <t>49328</t>
  </si>
  <si>
    <t>67575</t>
  </si>
  <si>
    <t>33649</t>
  </si>
  <si>
    <t>72297</t>
  </si>
  <si>
    <t>78739</t>
  </si>
  <si>
    <t>06128</t>
  </si>
  <si>
    <t>95182</t>
  </si>
  <si>
    <t>84056</t>
  </si>
  <si>
    <t>83098</t>
  </si>
  <si>
    <t>06712</t>
  </si>
  <si>
    <t>08548</t>
  </si>
  <si>
    <t>92533</t>
  </si>
  <si>
    <t>84036</t>
  </si>
  <si>
    <t>83569</t>
  </si>
  <si>
    <t>95691</t>
  </si>
  <si>
    <t>04523</t>
  </si>
  <si>
    <t>95692</t>
  </si>
  <si>
    <t>06792</t>
  </si>
  <si>
    <t>92727</t>
  </si>
  <si>
    <t>92723</t>
  </si>
  <si>
    <t>93102</t>
  </si>
  <si>
    <t>83546</t>
  </si>
  <si>
    <t>14727</t>
  </si>
  <si>
    <t>04575</t>
  </si>
  <si>
    <t>92445</t>
  </si>
  <si>
    <t>08228</t>
  </si>
  <si>
    <t>08062</t>
  </si>
  <si>
    <t>83278</t>
  </si>
  <si>
    <t>94347</t>
  </si>
  <si>
    <t>94357</t>
  </si>
  <si>
    <t>83379</t>
  </si>
  <si>
    <t>09366</t>
  </si>
  <si>
    <t>17154</t>
  </si>
  <si>
    <t>93477</t>
  </si>
  <si>
    <t>04862</t>
  </si>
  <si>
    <t>84533</t>
  </si>
  <si>
    <t>94244</t>
  </si>
  <si>
    <t>14554</t>
  </si>
  <si>
    <t>14109</t>
  </si>
  <si>
    <t>94227</t>
  </si>
  <si>
    <t>14053</t>
  </si>
  <si>
    <t>94548</t>
  </si>
  <si>
    <t>14979</t>
  </si>
  <si>
    <t>12209</t>
  </si>
  <si>
    <t>13351</t>
  </si>
  <si>
    <t>88281</t>
  </si>
  <si>
    <t>24864</t>
  </si>
  <si>
    <t>24888</t>
  </si>
  <si>
    <t>24802</t>
  </si>
  <si>
    <t>29308</t>
  </si>
  <si>
    <t>73312</t>
  </si>
  <si>
    <t>97789</t>
  </si>
  <si>
    <t>36160</t>
  </si>
  <si>
    <t>97795</t>
  </si>
  <si>
    <t>25485</t>
  </si>
  <si>
    <t>25469</t>
  </si>
  <si>
    <t>24364</t>
  </si>
  <si>
    <t>24568</t>
  </si>
  <si>
    <t>97080</t>
  </si>
  <si>
    <t>36419</t>
  </si>
  <si>
    <t>74424</t>
  </si>
  <si>
    <t>36284</t>
  </si>
  <si>
    <t>97070</t>
  </si>
  <si>
    <t>89197</t>
  </si>
  <si>
    <t>31162</t>
  </si>
  <si>
    <t>73494</t>
  </si>
  <si>
    <t>97656</t>
  </si>
  <si>
    <t>21220</t>
  </si>
  <si>
    <t>21376</t>
  </si>
  <si>
    <t>88451</t>
  </si>
  <si>
    <t>31311</t>
  </si>
  <si>
    <t>29221</t>
  </si>
  <si>
    <t>22119</t>
  </si>
  <si>
    <t>89281</t>
  </si>
  <si>
    <t>87764</t>
  </si>
  <si>
    <t>73492</t>
  </si>
  <si>
    <t>24635</t>
  </si>
  <si>
    <t>24245</t>
  </si>
  <si>
    <t>24610</t>
  </si>
  <si>
    <t>87773</t>
  </si>
  <si>
    <t>87734</t>
  </si>
  <si>
    <t>87785</t>
  </si>
  <si>
    <t>91550</t>
  </si>
  <si>
    <t>97638</t>
  </si>
  <si>
    <t>91555</t>
  </si>
  <si>
    <t>97508</t>
  </si>
  <si>
    <t>29351</t>
  </si>
  <si>
    <t>38704</t>
  </si>
  <si>
    <t>89446</t>
  </si>
  <si>
    <t>22958</t>
  </si>
  <si>
    <t>29553</t>
  </si>
  <si>
    <t>99947</t>
  </si>
  <si>
    <t>22956</t>
  </si>
  <si>
    <t>99880</t>
  </si>
  <si>
    <t>89407</t>
  </si>
  <si>
    <t>87775</t>
  </si>
  <si>
    <t>38551</t>
  </si>
  <si>
    <t>35644</t>
  </si>
  <si>
    <t>33647</t>
  </si>
  <si>
    <t>33739</t>
  </si>
  <si>
    <t>72175</t>
  </si>
  <si>
    <t>35075</t>
  </si>
  <si>
    <t>78083</t>
  </si>
  <si>
    <t>72296</t>
  </si>
  <si>
    <t>68799</t>
  </si>
  <si>
    <t>35428</t>
  </si>
  <si>
    <t>78628</t>
  </si>
  <si>
    <t>64295</t>
  </si>
  <si>
    <t>60439</t>
  </si>
  <si>
    <t>72221</t>
  </si>
  <si>
    <t>69214</t>
  </si>
  <si>
    <t>78591</t>
  </si>
  <si>
    <t>72229</t>
  </si>
  <si>
    <t>60314</t>
  </si>
  <si>
    <t>64668</t>
  </si>
  <si>
    <t>78582</t>
  </si>
  <si>
    <t>64859</t>
  </si>
  <si>
    <t>28199</t>
  </si>
  <si>
    <t>28844</t>
  </si>
  <si>
    <t>78589</t>
  </si>
  <si>
    <t>63073</t>
  </si>
  <si>
    <t>78224</t>
  </si>
  <si>
    <t>74915</t>
  </si>
  <si>
    <t>78600</t>
  </si>
  <si>
    <t>64757</t>
  </si>
  <si>
    <t>34414</t>
  </si>
  <si>
    <t>78345</t>
  </si>
  <si>
    <t>74906</t>
  </si>
  <si>
    <t>63533</t>
  </si>
  <si>
    <t>78351</t>
  </si>
  <si>
    <t>74372</t>
  </si>
  <si>
    <t>69439</t>
  </si>
  <si>
    <t>74392</t>
  </si>
  <si>
    <t>70569</t>
  </si>
  <si>
    <t>74391</t>
  </si>
  <si>
    <t>78354</t>
  </si>
  <si>
    <t>31628</t>
  </si>
  <si>
    <t>35327</t>
  </si>
  <si>
    <t>63897</t>
  </si>
  <si>
    <t>34434</t>
  </si>
  <si>
    <t>71634</t>
  </si>
  <si>
    <t>72631</t>
  </si>
  <si>
    <t>74379</t>
  </si>
  <si>
    <t>71691</t>
  </si>
  <si>
    <t>63826</t>
  </si>
  <si>
    <t>71642</t>
  </si>
  <si>
    <t>72658</t>
  </si>
  <si>
    <t>24803</t>
  </si>
  <si>
    <t>63875</t>
  </si>
  <si>
    <t>71334</t>
  </si>
  <si>
    <t>88356</t>
  </si>
  <si>
    <t>24887</t>
  </si>
  <si>
    <t>73773</t>
  </si>
  <si>
    <t>34128</t>
  </si>
  <si>
    <t>97900</t>
  </si>
  <si>
    <t>85244</t>
  </si>
  <si>
    <t>85256</t>
  </si>
  <si>
    <t>81247</t>
  </si>
  <si>
    <t>06295</t>
  </si>
  <si>
    <t>07387</t>
  </si>
  <si>
    <t>80639</t>
  </si>
  <si>
    <t>39446</t>
  </si>
  <si>
    <t>81371</t>
  </si>
  <si>
    <t>95358</t>
  </si>
  <si>
    <t>85301</t>
  </si>
  <si>
    <t>80803</t>
  </si>
  <si>
    <t>85376</t>
  </si>
  <si>
    <t>39108</t>
  </si>
  <si>
    <t>81925</t>
  </si>
  <si>
    <t>92278</t>
  </si>
  <si>
    <t>06179</t>
  </si>
  <si>
    <t>85452</t>
  </si>
  <si>
    <t>95514</t>
  </si>
  <si>
    <t>92724</t>
  </si>
  <si>
    <t>95506</t>
  </si>
  <si>
    <t>93359</t>
  </si>
  <si>
    <t>06536</t>
  </si>
  <si>
    <t>91365</t>
  </si>
  <si>
    <t>19071</t>
  </si>
  <si>
    <t>06458</t>
  </si>
  <si>
    <t>96332</t>
  </si>
  <si>
    <t>06464</t>
  </si>
  <si>
    <t>95491</t>
  </si>
  <si>
    <t>97496</t>
  </si>
  <si>
    <t>24327</t>
  </si>
  <si>
    <t>38322</t>
  </si>
  <si>
    <t>86879</t>
  </si>
  <si>
    <t>96166</t>
  </si>
  <si>
    <t>23899</t>
  </si>
  <si>
    <t>96145</t>
  </si>
  <si>
    <t>98669</t>
  </si>
  <si>
    <t>96182</t>
  </si>
  <si>
    <t>99338</t>
  </si>
  <si>
    <t>86682</t>
  </si>
  <si>
    <t>98666</t>
  </si>
  <si>
    <t>91174</t>
  </si>
  <si>
    <t>38895</t>
  </si>
  <si>
    <t>86981</t>
  </si>
  <si>
    <t>86929</t>
  </si>
  <si>
    <t>96486</t>
  </si>
  <si>
    <t>90762</t>
  </si>
  <si>
    <t>99087</t>
  </si>
  <si>
    <t>90451</t>
  </si>
  <si>
    <t>34323</t>
  </si>
  <si>
    <t>27374</t>
  </si>
  <si>
    <t>34302</t>
  </si>
  <si>
    <t>74629</t>
  </si>
  <si>
    <t>25379</t>
  </si>
  <si>
    <t>24960</t>
  </si>
  <si>
    <t>24999</t>
  </si>
  <si>
    <t>73066</t>
  </si>
  <si>
    <t>34253</t>
  </si>
  <si>
    <t>88276</t>
  </si>
  <si>
    <t>88214</t>
  </si>
  <si>
    <t>72589</t>
  </si>
  <si>
    <t>24594</t>
  </si>
  <si>
    <t>89617</t>
  </si>
  <si>
    <t>24894</t>
  </si>
  <si>
    <t>73105</t>
  </si>
  <si>
    <t>30455</t>
  </si>
  <si>
    <t>30453</t>
  </si>
  <si>
    <t>94133</t>
  </si>
  <si>
    <t>94124</t>
  </si>
  <si>
    <t>12524</t>
  </si>
  <si>
    <t>01157</t>
  </si>
  <si>
    <t>15569</t>
  </si>
  <si>
    <t>15378</t>
  </si>
  <si>
    <t>15526</t>
  </si>
  <si>
    <t>03054</t>
  </si>
  <si>
    <t>02689</t>
  </si>
  <si>
    <t>02827</t>
  </si>
  <si>
    <t>84076</t>
  </si>
  <si>
    <t>93195</t>
  </si>
  <si>
    <t>92711</t>
  </si>
  <si>
    <t>93138</t>
  </si>
  <si>
    <t>84427</t>
  </si>
  <si>
    <t>18147</t>
  </si>
  <si>
    <t>95685</t>
  </si>
  <si>
    <t>04626</t>
  </si>
  <si>
    <t>08412</t>
  </si>
  <si>
    <t>18311</t>
  </si>
  <si>
    <t>83233</t>
  </si>
  <si>
    <t>84187</t>
  </si>
  <si>
    <t>84155</t>
  </si>
  <si>
    <t>83370</t>
  </si>
  <si>
    <t>83236</t>
  </si>
  <si>
    <t>08237</t>
  </si>
  <si>
    <t>04319</t>
  </si>
  <si>
    <t>84565</t>
  </si>
  <si>
    <t>94315</t>
  </si>
  <si>
    <t>04451</t>
  </si>
  <si>
    <t>04824</t>
  </si>
  <si>
    <t>84503</t>
  </si>
  <si>
    <t>09376</t>
  </si>
  <si>
    <t>09306</t>
  </si>
  <si>
    <t>94527</t>
  </si>
  <si>
    <t>14656</t>
  </si>
  <si>
    <t>04886</t>
  </si>
  <si>
    <t>09127</t>
  </si>
  <si>
    <t>17091</t>
  </si>
  <si>
    <t>93474</t>
  </si>
  <si>
    <t>16727</t>
  </si>
  <si>
    <t>94571</t>
  </si>
  <si>
    <t>94249</t>
  </si>
  <si>
    <t>94541</t>
  </si>
  <si>
    <t>04931</t>
  </si>
  <si>
    <t>14193</t>
  </si>
  <si>
    <t>15806</t>
  </si>
  <si>
    <t>17268</t>
  </si>
  <si>
    <t>12157</t>
  </si>
  <si>
    <t>15827</t>
  </si>
  <si>
    <t>10117</t>
  </si>
  <si>
    <t>17392</t>
  </si>
  <si>
    <t>76307</t>
  </si>
  <si>
    <t>68782</t>
  </si>
  <si>
    <t>68167</t>
  </si>
  <si>
    <t>27612</t>
  </si>
  <si>
    <t>65843</t>
  </si>
  <si>
    <t>65760</t>
  </si>
  <si>
    <t>61381</t>
  </si>
  <si>
    <t>28755</t>
  </si>
  <si>
    <t>27259</t>
  </si>
  <si>
    <t>75179</t>
  </si>
  <si>
    <t>35457</t>
  </si>
  <si>
    <t>27624</t>
  </si>
  <si>
    <t>60316</t>
  </si>
  <si>
    <t>75242</t>
  </si>
  <si>
    <t>32549</t>
  </si>
  <si>
    <t>25842</t>
  </si>
  <si>
    <t>78564</t>
  </si>
  <si>
    <t>32545</t>
  </si>
  <si>
    <t>28357</t>
  </si>
  <si>
    <t>72365</t>
  </si>
  <si>
    <t>32657</t>
  </si>
  <si>
    <t>63165</t>
  </si>
  <si>
    <t>61130</t>
  </si>
  <si>
    <t>27330</t>
  </si>
  <si>
    <t>35315</t>
  </si>
  <si>
    <t>25797</t>
  </si>
  <si>
    <t>28876</t>
  </si>
  <si>
    <t>21789</t>
  </si>
  <si>
    <t>25795</t>
  </si>
  <si>
    <t>27318</t>
  </si>
  <si>
    <t>33034</t>
  </si>
  <si>
    <t>63931</t>
  </si>
  <si>
    <t>31629</t>
  </si>
  <si>
    <t>34613</t>
  </si>
  <si>
    <t>63571</t>
  </si>
  <si>
    <t>63925</t>
  </si>
  <si>
    <t>27283</t>
  </si>
  <si>
    <t>63808</t>
  </si>
  <si>
    <t>63607</t>
  </si>
  <si>
    <t>34582</t>
  </si>
  <si>
    <t>63934</t>
  </si>
  <si>
    <t>72555</t>
  </si>
  <si>
    <t>73728</t>
  </si>
  <si>
    <t>63619</t>
  </si>
  <si>
    <t>71737</t>
  </si>
  <si>
    <t>72636</t>
  </si>
  <si>
    <t>72539</t>
  </si>
  <si>
    <t>74626</t>
  </si>
  <si>
    <t>63639</t>
  </si>
  <si>
    <t>25560</t>
  </si>
  <si>
    <t>34639</t>
  </si>
  <si>
    <t>37194</t>
  </si>
  <si>
    <t>86926</t>
  </si>
  <si>
    <t>23747</t>
  </si>
  <si>
    <t>82386</t>
  </si>
  <si>
    <t>85111</t>
  </si>
  <si>
    <t>06556</t>
  </si>
  <si>
    <t>86565</t>
  </si>
  <si>
    <t>82319</t>
  </si>
  <si>
    <t>91233</t>
  </si>
  <si>
    <t>06313</t>
  </si>
  <si>
    <t>82067</t>
  </si>
  <si>
    <t>80638</t>
  </si>
  <si>
    <t>06347</t>
  </si>
  <si>
    <t>39116</t>
  </si>
  <si>
    <t>85402</t>
  </si>
  <si>
    <t>80799</t>
  </si>
  <si>
    <t>80801</t>
  </si>
  <si>
    <t>06420</t>
  </si>
  <si>
    <t>84089</t>
  </si>
  <si>
    <t>85551</t>
  </si>
  <si>
    <t>19370</t>
  </si>
  <si>
    <t>07819</t>
  </si>
  <si>
    <t>95176</t>
  </si>
  <si>
    <t>12437</t>
  </si>
  <si>
    <t>03249</t>
  </si>
  <si>
    <t>94051</t>
  </si>
  <si>
    <t>94146</t>
  </si>
  <si>
    <t>12587</t>
  </si>
  <si>
    <t>94118</t>
  </si>
  <si>
    <t>12589</t>
  </si>
  <si>
    <t>01990</t>
  </si>
  <si>
    <t>01067</t>
  </si>
  <si>
    <t>01129</t>
  </si>
  <si>
    <t>01108</t>
  </si>
  <si>
    <t>01847</t>
  </si>
  <si>
    <t>01877</t>
  </si>
  <si>
    <t>01844</t>
  </si>
  <si>
    <t>03042</t>
  </si>
  <si>
    <t>02794</t>
  </si>
  <si>
    <t>02785</t>
  </si>
  <si>
    <t>57632</t>
  </si>
  <si>
    <t>44265</t>
  </si>
  <si>
    <t>55629</t>
  </si>
  <si>
    <t>56584</t>
  </si>
  <si>
    <t>66849</t>
  </si>
  <si>
    <t>56317</t>
  </si>
  <si>
    <t>56170</t>
  </si>
  <si>
    <t>55496</t>
  </si>
  <si>
    <t>48653</t>
  </si>
  <si>
    <t>45772</t>
  </si>
  <si>
    <t>55779</t>
  </si>
  <si>
    <t>26524</t>
  </si>
  <si>
    <t>42389</t>
  </si>
  <si>
    <t>56253</t>
  </si>
  <si>
    <t>58456</t>
  </si>
  <si>
    <t>44575</t>
  </si>
  <si>
    <t>56869</t>
  </si>
  <si>
    <t>66869</t>
  </si>
  <si>
    <t>26556</t>
  </si>
  <si>
    <t>66882</t>
  </si>
  <si>
    <t>30669</t>
  </si>
  <si>
    <t>89191</t>
  </si>
  <si>
    <t>97783</t>
  </si>
  <si>
    <t>73565</t>
  </si>
  <si>
    <t>30173</t>
  </si>
  <si>
    <t>21261</t>
  </si>
  <si>
    <t>73568</t>
  </si>
  <si>
    <t>89608</t>
  </si>
  <si>
    <t>73329</t>
  </si>
  <si>
    <t>97957</t>
  </si>
  <si>
    <t>30539</t>
  </si>
  <si>
    <t>97234</t>
  </si>
  <si>
    <t>88161</t>
  </si>
  <si>
    <t>97727</t>
  </si>
  <si>
    <t>97074</t>
  </si>
  <si>
    <t>89194</t>
  </si>
  <si>
    <t>29320</t>
  </si>
  <si>
    <t>89250</t>
  </si>
  <si>
    <t>22339</t>
  </si>
  <si>
    <t>88486</t>
  </si>
  <si>
    <t>97318</t>
  </si>
  <si>
    <t>37199</t>
  </si>
  <si>
    <t>97616</t>
  </si>
  <si>
    <t>89346</t>
  </si>
  <si>
    <t>22941</t>
  </si>
  <si>
    <t>24226</t>
  </si>
  <si>
    <t>97422</t>
  </si>
  <si>
    <t>37351</t>
  </si>
  <si>
    <t>91605</t>
  </si>
  <si>
    <t>38268</t>
  </si>
  <si>
    <t>98574</t>
  </si>
  <si>
    <t>89352</t>
  </si>
  <si>
    <t>89429</t>
  </si>
  <si>
    <t>89431</t>
  </si>
  <si>
    <t>38226</t>
  </si>
  <si>
    <t>21436</t>
  </si>
  <si>
    <t>87488</t>
  </si>
  <si>
    <t>98596</t>
  </si>
  <si>
    <t>87634</t>
  </si>
  <si>
    <t>99820</t>
  </si>
  <si>
    <t>91599</t>
  </si>
  <si>
    <t>91744</t>
  </si>
  <si>
    <t>89344</t>
  </si>
  <si>
    <t>38304</t>
  </si>
  <si>
    <t>97494</t>
  </si>
  <si>
    <t>89361</t>
  </si>
  <si>
    <t>86868</t>
  </si>
  <si>
    <t>23684</t>
  </si>
  <si>
    <t>87668</t>
  </si>
  <si>
    <t>29590</t>
  </si>
  <si>
    <t>86494</t>
  </si>
  <si>
    <t>87675</t>
  </si>
  <si>
    <t>23627</t>
  </si>
  <si>
    <t>91475</t>
  </si>
  <si>
    <t>91729</t>
  </si>
  <si>
    <t>91723</t>
  </si>
  <si>
    <t>86875</t>
  </si>
  <si>
    <t>91085</t>
  </si>
  <si>
    <t>96164</t>
  </si>
  <si>
    <t>86679</t>
  </si>
  <si>
    <t>86152</t>
  </si>
  <si>
    <t>06502</t>
  </si>
  <si>
    <t>99634</t>
  </si>
  <si>
    <t>96117</t>
  </si>
  <si>
    <t>96528</t>
  </si>
  <si>
    <t>90766</t>
  </si>
  <si>
    <t>23777</t>
  </si>
  <si>
    <t>19243</t>
  </si>
  <si>
    <t>86453</t>
  </si>
  <si>
    <t>91301</t>
  </si>
  <si>
    <t>23948</t>
  </si>
  <si>
    <t>52078</t>
  </si>
  <si>
    <t>47638</t>
  </si>
  <si>
    <t>52393</t>
  </si>
  <si>
    <t>46509</t>
  </si>
  <si>
    <t>54612</t>
  </si>
  <si>
    <t>41066</t>
  </si>
  <si>
    <t>47839</t>
  </si>
  <si>
    <t>41352</t>
  </si>
  <si>
    <t>53947</t>
  </si>
  <si>
    <t>54574</t>
  </si>
  <si>
    <t>54529</t>
  </si>
  <si>
    <t>46569</t>
  </si>
  <si>
    <t>50354</t>
  </si>
  <si>
    <t>40885</t>
  </si>
  <si>
    <t>40231</t>
  </si>
  <si>
    <t>66822</t>
  </si>
  <si>
    <t>66346</t>
  </si>
  <si>
    <t>45470</t>
  </si>
  <si>
    <t>45357</t>
  </si>
  <si>
    <t>46236</t>
  </si>
  <si>
    <t>40723</t>
  </si>
  <si>
    <t>54487</t>
  </si>
  <si>
    <t>45239</t>
  </si>
  <si>
    <t>50679</t>
  </si>
  <si>
    <t>53859</t>
  </si>
  <si>
    <t>66123</t>
  </si>
  <si>
    <t>51149</t>
  </si>
  <si>
    <t>42657</t>
  </si>
  <si>
    <t>66271</t>
  </si>
  <si>
    <t>34314</t>
  </si>
  <si>
    <t>73650</t>
  </si>
  <si>
    <t>74639</t>
  </si>
  <si>
    <t>88373</t>
  </si>
  <si>
    <t>37639</t>
  </si>
  <si>
    <t>73635</t>
  </si>
  <si>
    <t>34125</t>
  </si>
  <si>
    <t>30823</t>
  </si>
  <si>
    <t>88422</t>
  </si>
  <si>
    <t>74632</t>
  </si>
  <si>
    <t>74676</t>
  </si>
  <si>
    <t>88142</t>
  </si>
  <si>
    <t>79206</t>
  </si>
  <si>
    <t>67734</t>
  </si>
  <si>
    <t>48155</t>
  </si>
  <si>
    <t>49624</t>
  </si>
  <si>
    <t>26409</t>
  </si>
  <si>
    <t>79291</t>
  </si>
  <si>
    <t>56206</t>
  </si>
  <si>
    <t>79282</t>
  </si>
  <si>
    <t>79219</t>
  </si>
  <si>
    <t>26689</t>
  </si>
  <si>
    <t>56335</t>
  </si>
  <si>
    <t>79618</t>
  </si>
  <si>
    <t>79111</t>
  </si>
  <si>
    <t>77972</t>
  </si>
  <si>
    <t>55593</t>
  </si>
  <si>
    <t>59227</t>
  </si>
  <si>
    <t>77876</t>
  </si>
  <si>
    <t>67146</t>
  </si>
  <si>
    <t>76870</t>
  </si>
  <si>
    <t>77830</t>
  </si>
  <si>
    <t>77793</t>
  </si>
  <si>
    <t>55268</t>
  </si>
  <si>
    <t>65527</t>
  </si>
  <si>
    <t>65207</t>
  </si>
  <si>
    <t>25980</t>
  </si>
  <si>
    <t>67582</t>
  </si>
  <si>
    <t>76774</t>
  </si>
  <si>
    <t>79801</t>
  </si>
  <si>
    <t>78713</t>
  </si>
  <si>
    <t>67471</t>
  </si>
  <si>
    <t>59457</t>
  </si>
  <si>
    <t>49593</t>
  </si>
  <si>
    <t>67319</t>
  </si>
  <si>
    <t>67304</t>
  </si>
  <si>
    <t>65604</t>
  </si>
  <si>
    <t>67466</t>
  </si>
  <si>
    <t>77716</t>
  </si>
  <si>
    <t>47574</t>
  </si>
  <si>
    <t>52499</t>
  </si>
  <si>
    <t>54608</t>
  </si>
  <si>
    <t>47669</t>
  </si>
  <si>
    <t>54310</t>
  </si>
  <si>
    <t>53925</t>
  </si>
  <si>
    <t>47179</t>
  </si>
  <si>
    <t>41470</t>
  </si>
  <si>
    <t>53881</t>
  </si>
  <si>
    <t>66333</t>
  </si>
  <si>
    <t>47166</t>
  </si>
  <si>
    <t>40547</t>
  </si>
  <si>
    <t>49843</t>
  </si>
  <si>
    <t>40237</t>
  </si>
  <si>
    <t>40593</t>
  </si>
  <si>
    <t>53332</t>
  </si>
  <si>
    <t>45356</t>
  </si>
  <si>
    <t>51379</t>
  </si>
  <si>
    <t>42799</t>
  </si>
  <si>
    <t>66287</t>
  </si>
  <si>
    <t>45130</t>
  </si>
  <si>
    <t>45128</t>
  </si>
  <si>
    <t>51069</t>
  </si>
  <si>
    <t>26180</t>
  </si>
  <si>
    <t>78136</t>
  </si>
  <si>
    <t>67169</t>
  </si>
  <si>
    <t>59609</t>
  </si>
  <si>
    <t>26969</t>
  </si>
  <si>
    <t>65183</t>
  </si>
  <si>
    <t>65185</t>
  </si>
  <si>
    <t>76448</t>
  </si>
  <si>
    <t>67587</t>
  </si>
  <si>
    <t>78199</t>
  </si>
  <si>
    <t>49448</t>
  </si>
  <si>
    <t>59555</t>
  </si>
  <si>
    <t>35688</t>
  </si>
  <si>
    <t>67373</t>
  </si>
  <si>
    <t>68623</t>
  </si>
  <si>
    <t>64589</t>
  </si>
  <si>
    <t>55424</t>
  </si>
  <si>
    <t>77656</t>
  </si>
  <si>
    <t>79674</t>
  </si>
  <si>
    <t>49076</t>
  </si>
  <si>
    <t>57072</t>
  </si>
  <si>
    <t>77654</t>
  </si>
  <si>
    <t>67305</t>
  </si>
  <si>
    <t>77797</t>
  </si>
  <si>
    <t>49124</t>
  </si>
  <si>
    <t>79730</t>
  </si>
  <si>
    <t>79859</t>
  </si>
  <si>
    <t>56316</t>
  </si>
  <si>
    <t>58762</t>
  </si>
  <si>
    <t>79541</t>
  </si>
  <si>
    <t>48167</t>
  </si>
  <si>
    <t>48324</t>
  </si>
  <si>
    <t>79356</t>
  </si>
  <si>
    <t>59075</t>
  </si>
  <si>
    <t>26169</t>
  </si>
  <si>
    <t>67806</t>
  </si>
  <si>
    <t>56410</t>
  </si>
  <si>
    <t>79292</t>
  </si>
  <si>
    <t>79114</t>
  </si>
  <si>
    <t>44866</t>
  </si>
  <si>
    <t>66640</t>
  </si>
  <si>
    <t>51429</t>
  </si>
  <si>
    <t>56653</t>
  </si>
  <si>
    <t>44625</t>
  </si>
  <si>
    <t>44789</t>
  </si>
  <si>
    <t>26892</t>
  </si>
  <si>
    <t>44579</t>
  </si>
  <si>
    <t>48356</t>
  </si>
  <si>
    <t>44137</t>
  </si>
  <si>
    <t>48480</t>
  </si>
  <si>
    <t>24405</t>
  </si>
  <si>
    <t>30457</t>
  </si>
  <si>
    <t>89143</t>
  </si>
  <si>
    <t>88138</t>
  </si>
  <si>
    <t>97947</t>
  </si>
  <si>
    <t>88267</t>
  </si>
  <si>
    <t>24589</t>
  </si>
  <si>
    <t>74549</t>
  </si>
  <si>
    <t>30627</t>
  </si>
  <si>
    <t>21224</t>
  </si>
  <si>
    <t>36289</t>
  </si>
  <si>
    <t>73575</t>
  </si>
  <si>
    <t>37269</t>
  </si>
  <si>
    <t>20253</t>
  </si>
  <si>
    <t>97993</t>
  </si>
  <si>
    <t>22850</t>
  </si>
  <si>
    <t>29225</t>
  </si>
  <si>
    <t>88319</t>
  </si>
  <si>
    <t>89186</t>
  </si>
  <si>
    <t>24620</t>
  </si>
  <si>
    <t>38723</t>
  </si>
  <si>
    <t>37299</t>
  </si>
  <si>
    <t>87700</t>
  </si>
  <si>
    <t>24114</t>
  </si>
  <si>
    <t>87737</t>
  </si>
  <si>
    <t>73466</t>
  </si>
  <si>
    <t>87787</t>
  </si>
  <si>
    <t>29362</t>
  </si>
  <si>
    <t>23827</t>
  </si>
  <si>
    <t>29574</t>
  </si>
  <si>
    <t>91471</t>
  </si>
  <si>
    <t>91483</t>
  </si>
  <si>
    <t>97539</t>
  </si>
  <si>
    <t>86739</t>
  </si>
  <si>
    <t>87782</t>
  </si>
  <si>
    <t>86748</t>
  </si>
  <si>
    <t>21380</t>
  </si>
  <si>
    <t>96181</t>
  </si>
  <si>
    <t>23719</t>
  </si>
  <si>
    <t>59590</t>
  </si>
  <si>
    <t>68794</t>
  </si>
  <si>
    <t>35578</t>
  </si>
  <si>
    <t>35116</t>
  </si>
  <si>
    <t>33659</t>
  </si>
  <si>
    <t>35583</t>
  </si>
  <si>
    <t>33602</t>
  </si>
  <si>
    <t>33604</t>
  </si>
  <si>
    <t>33607</t>
  </si>
  <si>
    <t>35398</t>
  </si>
  <si>
    <t>60486</t>
  </si>
  <si>
    <t>69124</t>
  </si>
  <si>
    <t>60326</t>
  </si>
  <si>
    <t>28757</t>
  </si>
  <si>
    <t>32107</t>
  </si>
  <si>
    <t>60598</t>
  </si>
  <si>
    <t>27232</t>
  </si>
  <si>
    <t>25927</t>
  </si>
  <si>
    <t>25836</t>
  </si>
  <si>
    <t>64372</t>
  </si>
  <si>
    <t>78595</t>
  </si>
  <si>
    <t>75433</t>
  </si>
  <si>
    <t>71263</t>
  </si>
  <si>
    <t>78239</t>
  </si>
  <si>
    <t>28203</t>
  </si>
  <si>
    <t>72364</t>
  </si>
  <si>
    <t>75446</t>
  </si>
  <si>
    <t>21775</t>
  </si>
  <si>
    <t>63454</t>
  </si>
  <si>
    <t>32689</t>
  </si>
  <si>
    <t>35285</t>
  </si>
  <si>
    <t>71277</t>
  </si>
  <si>
    <t>25889</t>
  </si>
  <si>
    <t>63695</t>
  </si>
  <si>
    <t>36320</t>
  </si>
  <si>
    <t>24969</t>
  </si>
  <si>
    <t>31633</t>
  </si>
  <si>
    <t>25729</t>
  </si>
  <si>
    <t>63773</t>
  </si>
  <si>
    <t>31582</t>
  </si>
  <si>
    <t>72793</t>
  </si>
  <si>
    <t>32676</t>
  </si>
  <si>
    <t>31714</t>
  </si>
  <si>
    <t>73760</t>
  </si>
  <si>
    <t>21706</t>
  </si>
  <si>
    <t>88633</t>
  </si>
  <si>
    <t>88718</t>
  </si>
  <si>
    <t>31634</t>
  </si>
  <si>
    <t>74246</t>
  </si>
  <si>
    <t>34369</t>
  </si>
  <si>
    <t>24955</t>
  </si>
  <si>
    <t>97909</t>
  </si>
  <si>
    <t>25573</t>
  </si>
  <si>
    <t>74259</t>
  </si>
  <si>
    <t>24806</t>
  </si>
  <si>
    <t>97859</t>
  </si>
  <si>
    <t>24817</t>
  </si>
  <si>
    <t>91480</t>
  </si>
  <si>
    <t>90619</t>
  </si>
  <si>
    <t>91486</t>
  </si>
  <si>
    <t>23730</t>
  </si>
  <si>
    <t>96173</t>
  </si>
  <si>
    <t>87642</t>
  </si>
  <si>
    <t>96148</t>
  </si>
  <si>
    <t>98673</t>
  </si>
  <si>
    <t>86695</t>
  </si>
  <si>
    <t>99718</t>
  </si>
  <si>
    <t>91325</t>
  </si>
  <si>
    <t>38368</t>
  </si>
  <si>
    <t>86492</t>
  </si>
  <si>
    <t>82383</t>
  </si>
  <si>
    <t>96472</t>
  </si>
  <si>
    <t>99089</t>
  </si>
  <si>
    <t>86573</t>
  </si>
  <si>
    <t>49757</t>
  </si>
  <si>
    <t>56179</t>
  </si>
  <si>
    <t>55592</t>
  </si>
  <si>
    <t>67753</t>
  </si>
  <si>
    <t>26639</t>
  </si>
  <si>
    <t>66981</t>
  </si>
  <si>
    <t>26676</t>
  </si>
  <si>
    <t>67716</t>
  </si>
  <si>
    <t>67705</t>
  </si>
  <si>
    <t>48346</t>
  </si>
  <si>
    <t>77743</t>
  </si>
  <si>
    <t>79331</t>
  </si>
  <si>
    <t>79689</t>
  </si>
  <si>
    <t>79285</t>
  </si>
  <si>
    <t>57580</t>
  </si>
  <si>
    <t>55232</t>
  </si>
  <si>
    <t>65232</t>
  </si>
  <si>
    <t>55263</t>
  </si>
  <si>
    <t>55288</t>
  </si>
  <si>
    <t>35708</t>
  </si>
  <si>
    <t>79862</t>
  </si>
  <si>
    <t>79804</t>
  </si>
  <si>
    <t>76479</t>
  </si>
  <si>
    <t>59581</t>
  </si>
  <si>
    <t>65520</t>
  </si>
  <si>
    <t>65205</t>
  </si>
  <si>
    <t>67366</t>
  </si>
  <si>
    <t>76773</t>
  </si>
  <si>
    <t>25524</t>
  </si>
  <si>
    <t>27389</t>
  </si>
  <si>
    <t>88370</t>
  </si>
  <si>
    <t>97845</t>
  </si>
  <si>
    <t>73271</t>
  </si>
  <si>
    <t>24881</t>
  </si>
  <si>
    <t>24866</t>
  </si>
  <si>
    <t>88250</t>
  </si>
  <si>
    <t>72535</t>
  </si>
  <si>
    <t>57642</t>
  </si>
  <si>
    <t>57648</t>
  </si>
  <si>
    <t>55559</t>
  </si>
  <si>
    <t>57555</t>
  </si>
  <si>
    <t>65556</t>
  </si>
  <si>
    <t>26388</t>
  </si>
  <si>
    <t>67434</t>
  </si>
  <si>
    <t>67310</t>
  </si>
  <si>
    <t>02994</t>
  </si>
  <si>
    <t>01848</t>
  </si>
  <si>
    <t>02979</t>
  </si>
  <si>
    <t>01904</t>
  </si>
  <si>
    <t>01855</t>
  </si>
  <si>
    <t>02681</t>
  </si>
  <si>
    <t>13086</t>
  </si>
  <si>
    <t>12359</t>
  </si>
  <si>
    <t>12687</t>
  </si>
  <si>
    <t>01744</t>
  </si>
  <si>
    <t>85258</t>
  </si>
  <si>
    <t>39628</t>
  </si>
  <si>
    <t>82515</t>
  </si>
  <si>
    <t>85241</t>
  </si>
  <si>
    <t>23970</t>
  </si>
  <si>
    <t>81375</t>
  </si>
  <si>
    <t>95369</t>
  </si>
  <si>
    <t>85296</t>
  </si>
  <si>
    <t>91249</t>
  </si>
  <si>
    <t>39439</t>
  </si>
  <si>
    <t>95362</t>
  </si>
  <si>
    <t>19412</t>
  </si>
  <si>
    <t>39128</t>
  </si>
  <si>
    <t>07747</t>
  </si>
  <si>
    <t>81673</t>
  </si>
  <si>
    <t>92331</t>
  </si>
  <si>
    <t>85630</t>
  </si>
  <si>
    <t>95189</t>
  </si>
  <si>
    <t>82276</t>
  </si>
  <si>
    <t>90480</t>
  </si>
  <si>
    <t>85135</t>
  </si>
  <si>
    <t>96264</t>
  </si>
  <si>
    <t>85137</t>
  </si>
  <si>
    <t>91171</t>
  </si>
  <si>
    <t>92342</t>
  </si>
  <si>
    <t>82223</t>
  </si>
  <si>
    <t>85247</t>
  </si>
  <si>
    <t>99441</t>
  </si>
  <si>
    <t>52074</t>
  </si>
  <si>
    <t>52511</t>
  </si>
  <si>
    <t>47647</t>
  </si>
  <si>
    <t>53937</t>
  </si>
  <si>
    <t>46499</t>
  </si>
  <si>
    <t>54584</t>
  </si>
  <si>
    <t>54459</t>
  </si>
  <si>
    <t>46562</t>
  </si>
  <si>
    <t>47443</t>
  </si>
  <si>
    <t>40239</t>
  </si>
  <si>
    <t>66687</t>
  </si>
  <si>
    <t>46244</t>
  </si>
  <si>
    <t>46047</t>
  </si>
  <si>
    <t>40721</t>
  </si>
  <si>
    <t>40764</t>
  </si>
  <si>
    <t>66115</t>
  </si>
  <si>
    <t>66119</t>
  </si>
  <si>
    <t>45329</t>
  </si>
  <si>
    <t>51067</t>
  </si>
  <si>
    <t>45883</t>
  </si>
  <si>
    <t>53507</t>
  </si>
  <si>
    <t>51674</t>
  </si>
  <si>
    <t>48477</t>
  </si>
  <si>
    <t>56587</t>
  </si>
  <si>
    <t>26817</t>
  </si>
  <si>
    <t>67754</t>
  </si>
  <si>
    <t>42113</t>
  </si>
  <si>
    <t>51515</t>
  </si>
  <si>
    <t>42275</t>
  </si>
  <si>
    <t>44581</t>
  </si>
  <si>
    <t>66914</t>
  </si>
  <si>
    <t>44577</t>
  </si>
  <si>
    <t>49838</t>
  </si>
  <si>
    <t>26909</t>
  </si>
  <si>
    <t>39279</t>
  </si>
  <si>
    <t>85465</t>
  </si>
  <si>
    <t>08539</t>
  </si>
  <si>
    <t>93133</t>
  </si>
  <si>
    <t>07950</t>
  </si>
  <si>
    <t>95111</t>
  </si>
  <si>
    <t>39307</t>
  </si>
  <si>
    <t>18107</t>
  </si>
  <si>
    <t>84172</t>
  </si>
  <si>
    <t>95707</t>
  </si>
  <si>
    <t>08626</t>
  </si>
  <si>
    <t>95689</t>
  </si>
  <si>
    <t>83101</t>
  </si>
  <si>
    <t>92712</t>
  </si>
  <si>
    <t>84028</t>
  </si>
  <si>
    <t>06796</t>
  </si>
  <si>
    <t>08239</t>
  </si>
  <si>
    <t>84103</t>
  </si>
  <si>
    <t>18347</t>
  </si>
  <si>
    <t>94333</t>
  </si>
  <si>
    <t>83259</t>
  </si>
  <si>
    <t>18195</t>
  </si>
  <si>
    <t>84175</t>
  </si>
  <si>
    <t>83257</t>
  </si>
  <si>
    <t>84180</t>
  </si>
  <si>
    <t>08144</t>
  </si>
  <si>
    <t>84546</t>
  </si>
  <si>
    <t>84140</t>
  </si>
  <si>
    <t>04643</t>
  </si>
  <si>
    <t>94327</t>
  </si>
  <si>
    <t>09212</t>
  </si>
  <si>
    <t>06895</t>
  </si>
  <si>
    <t>84561</t>
  </si>
  <si>
    <t>09221</t>
  </si>
  <si>
    <t>09326</t>
  </si>
  <si>
    <t>04779</t>
  </si>
  <si>
    <t>09423</t>
  </si>
  <si>
    <t>09126</t>
  </si>
  <si>
    <t>94256</t>
  </si>
  <si>
    <t>18437</t>
  </si>
  <si>
    <t>09496</t>
  </si>
  <si>
    <t>16767</t>
  </si>
  <si>
    <t>01616</t>
  </si>
  <si>
    <t>10711</t>
  </si>
  <si>
    <t>13409</t>
  </si>
  <si>
    <t>01561</t>
  </si>
  <si>
    <t>01662</t>
  </si>
  <si>
    <t>82549</t>
  </si>
  <si>
    <t>96346</t>
  </si>
  <si>
    <t>80995</t>
  </si>
  <si>
    <t>19306</t>
  </si>
  <si>
    <t>80935</t>
  </si>
  <si>
    <t>07749</t>
  </si>
  <si>
    <t>81671</t>
  </si>
  <si>
    <t>83624</t>
  </si>
  <si>
    <t>81829</t>
  </si>
  <si>
    <t>95180</t>
  </si>
  <si>
    <t>92224</t>
  </si>
  <si>
    <t>93346</t>
  </si>
  <si>
    <t>95505</t>
  </si>
  <si>
    <t>06242</t>
  </si>
  <si>
    <t>95126</t>
  </si>
  <si>
    <t>95709</t>
  </si>
  <si>
    <t>93183</t>
  </si>
  <si>
    <t>93182</t>
  </si>
  <si>
    <t>82490</t>
  </si>
  <si>
    <t>90469</t>
  </si>
  <si>
    <t>90491</t>
  </si>
  <si>
    <t>82211</t>
  </si>
  <si>
    <t>82296</t>
  </si>
  <si>
    <t>07318</t>
  </si>
  <si>
    <t>19294</t>
  </si>
  <si>
    <t>99444</t>
  </si>
  <si>
    <t>90559</t>
  </si>
  <si>
    <t>99636</t>
  </si>
  <si>
    <t>91278</t>
  </si>
  <si>
    <t>25365</t>
  </si>
  <si>
    <t>89619</t>
  </si>
  <si>
    <t>36100</t>
  </si>
  <si>
    <t>88441</t>
  </si>
  <si>
    <t>30853</t>
  </si>
  <si>
    <t>97295</t>
  </si>
  <si>
    <t>73525</t>
  </si>
  <si>
    <t>97999</t>
  </si>
  <si>
    <t>97271</t>
  </si>
  <si>
    <t>97276</t>
  </si>
  <si>
    <t>89173</t>
  </si>
  <si>
    <t>88487</t>
  </si>
  <si>
    <t>37249</t>
  </si>
  <si>
    <t>24242</t>
  </si>
  <si>
    <t>21271</t>
  </si>
  <si>
    <t>24407</t>
  </si>
  <si>
    <t>31191</t>
  </si>
  <si>
    <t>22848</t>
  </si>
  <si>
    <t>20255</t>
  </si>
  <si>
    <t>20357</t>
  </si>
  <si>
    <t>97688</t>
  </si>
  <si>
    <t>24629</t>
  </si>
  <si>
    <t>20149</t>
  </si>
  <si>
    <t>29223</t>
  </si>
  <si>
    <t>31249</t>
  </si>
  <si>
    <t>97239</t>
  </si>
  <si>
    <t>21037</t>
  </si>
  <si>
    <t>24637</t>
  </si>
  <si>
    <t>36457</t>
  </si>
  <si>
    <t>37539</t>
  </si>
  <si>
    <t>24601</t>
  </si>
  <si>
    <t>38729</t>
  </si>
  <si>
    <t>87527</t>
  </si>
  <si>
    <t>21029</t>
  </si>
  <si>
    <t>89564</t>
  </si>
  <si>
    <t>91626</t>
  </si>
  <si>
    <t>87724</t>
  </si>
  <si>
    <t>22955</t>
  </si>
  <si>
    <t>97531</t>
  </si>
  <si>
    <t>97513</t>
  </si>
  <si>
    <t>38112</t>
  </si>
  <si>
    <t>91619</t>
  </si>
  <si>
    <t>86720</t>
  </si>
  <si>
    <t>98547</t>
  </si>
  <si>
    <t>21527</t>
  </si>
  <si>
    <t>29559</t>
  </si>
  <si>
    <t>97461</t>
  </si>
  <si>
    <t>38110</t>
  </si>
  <si>
    <t>38559</t>
  </si>
  <si>
    <t>29585</t>
  </si>
  <si>
    <t>86424</t>
  </si>
  <si>
    <t>83735</t>
  </si>
  <si>
    <t>93356</t>
  </si>
  <si>
    <t>06112</t>
  </si>
  <si>
    <t>39524</t>
  </si>
  <si>
    <t>93053</t>
  </si>
  <si>
    <t>93083</t>
  </si>
  <si>
    <t>95659</t>
  </si>
  <si>
    <t>18299</t>
  </si>
  <si>
    <t>95706</t>
  </si>
  <si>
    <t>04158</t>
  </si>
  <si>
    <t>04105</t>
  </si>
  <si>
    <t>04564</t>
  </si>
  <si>
    <t>83254</t>
  </si>
  <si>
    <t>14778</t>
  </si>
  <si>
    <t>04315</t>
  </si>
  <si>
    <t>92559</t>
  </si>
  <si>
    <t>84326</t>
  </si>
  <si>
    <t>08324</t>
  </si>
  <si>
    <t>08349</t>
  </si>
  <si>
    <t>09394</t>
  </si>
  <si>
    <t>84524</t>
  </si>
  <si>
    <t>84571</t>
  </si>
  <si>
    <t>84335</t>
  </si>
  <si>
    <t>94379</t>
  </si>
  <si>
    <t>09236</t>
  </si>
  <si>
    <t>14478</t>
  </si>
  <si>
    <t>14532</t>
  </si>
  <si>
    <t>14129</t>
  </si>
  <si>
    <t>94579</t>
  </si>
  <si>
    <t>94261</t>
  </si>
  <si>
    <t>16540</t>
  </si>
  <si>
    <t>15936</t>
  </si>
  <si>
    <t>15837</t>
  </si>
  <si>
    <t>13353</t>
  </si>
  <si>
    <t>10787</t>
  </si>
  <si>
    <t>10557</t>
  </si>
  <si>
    <t>03253</t>
  </si>
  <si>
    <t>17349</t>
  </si>
  <si>
    <t>12101</t>
  </si>
  <si>
    <t>94568</t>
  </si>
  <si>
    <t>10437</t>
  </si>
  <si>
    <t>10405</t>
  </si>
  <si>
    <t>33129</t>
  </si>
  <si>
    <t>65830</t>
  </si>
  <si>
    <t>35580</t>
  </si>
  <si>
    <t>78073</t>
  </si>
  <si>
    <t>27568</t>
  </si>
  <si>
    <t>32609</t>
  </si>
  <si>
    <t>27211</t>
  </si>
  <si>
    <t>69254</t>
  </si>
  <si>
    <t>75365</t>
  </si>
  <si>
    <t>64380</t>
  </si>
  <si>
    <t>72367</t>
  </si>
  <si>
    <t>72358</t>
  </si>
  <si>
    <t>63110</t>
  </si>
  <si>
    <t>28211</t>
  </si>
  <si>
    <t>78267</t>
  </si>
  <si>
    <t>78253</t>
  </si>
  <si>
    <t>35305</t>
  </si>
  <si>
    <t>72415</t>
  </si>
  <si>
    <t>78580</t>
  </si>
  <si>
    <t>27442</t>
  </si>
  <si>
    <t>28832</t>
  </si>
  <si>
    <t>35260</t>
  </si>
  <si>
    <t>32839</t>
  </si>
  <si>
    <t>33039</t>
  </si>
  <si>
    <t>70499</t>
  </si>
  <si>
    <t>70435</t>
  </si>
  <si>
    <t>63924</t>
  </si>
  <si>
    <t>25791</t>
  </si>
  <si>
    <t>21709</t>
  </si>
  <si>
    <t>72511</t>
  </si>
  <si>
    <t>36318</t>
  </si>
  <si>
    <t>36358</t>
  </si>
  <si>
    <t>25725</t>
  </si>
  <si>
    <t>88515</t>
  </si>
  <si>
    <t>71720</t>
  </si>
  <si>
    <t>72813</t>
  </si>
  <si>
    <t>71563</t>
  </si>
  <si>
    <t>63871</t>
  </si>
  <si>
    <t>24941</t>
  </si>
  <si>
    <t>34130</t>
  </si>
  <si>
    <t>86874</t>
  </si>
  <si>
    <t>87637</t>
  </si>
  <si>
    <t>99735</t>
  </si>
  <si>
    <t>96126</t>
  </si>
  <si>
    <t>86842</t>
  </si>
  <si>
    <t>96185</t>
  </si>
  <si>
    <t>86514</t>
  </si>
  <si>
    <t>21368</t>
  </si>
  <si>
    <t>38557</t>
  </si>
  <si>
    <t>86830</t>
  </si>
  <si>
    <t>91805</t>
  </si>
  <si>
    <t>96476</t>
  </si>
  <si>
    <t>91469</t>
  </si>
  <si>
    <t>96169</t>
  </si>
  <si>
    <t>86356</t>
  </si>
  <si>
    <t>86707</t>
  </si>
  <si>
    <t>91801</t>
  </si>
  <si>
    <t>38465</t>
  </si>
  <si>
    <t>29490</t>
  </si>
  <si>
    <t>38376</t>
  </si>
  <si>
    <t>86444</t>
  </si>
  <si>
    <t>96175</t>
  </si>
  <si>
    <t>86161</t>
  </si>
  <si>
    <t>29481</t>
  </si>
  <si>
    <t>38459</t>
  </si>
  <si>
    <t>91186</t>
  </si>
  <si>
    <t>73663</t>
  </si>
  <si>
    <t>34593</t>
  </si>
  <si>
    <t>97816</t>
  </si>
  <si>
    <t>25371</t>
  </si>
  <si>
    <t>88284</t>
  </si>
  <si>
    <t>25368</t>
  </si>
  <si>
    <t>88212</t>
  </si>
  <si>
    <t>97785</t>
  </si>
  <si>
    <t>30952</t>
  </si>
  <si>
    <t>37235</t>
  </si>
  <si>
    <t>12351</t>
  </si>
  <si>
    <t>10247</t>
  </si>
  <si>
    <t>01774</t>
  </si>
  <si>
    <t>12527</t>
  </si>
  <si>
    <t>15732</t>
  </si>
  <si>
    <t>17398</t>
  </si>
  <si>
    <t>01219</t>
  </si>
  <si>
    <t>01277</t>
  </si>
  <si>
    <t>01968</t>
  </si>
  <si>
    <t>15517</t>
  </si>
  <si>
    <t>15374</t>
  </si>
  <si>
    <t>02977</t>
  </si>
  <si>
    <t>02733</t>
  </si>
  <si>
    <t>15230</t>
  </si>
  <si>
    <t>02956</t>
  </si>
  <si>
    <t>02797</t>
  </si>
  <si>
    <t>54673</t>
  </si>
  <si>
    <t>52222</t>
  </si>
  <si>
    <t>54669</t>
  </si>
  <si>
    <t>54450</t>
  </si>
  <si>
    <t>53909</t>
  </si>
  <si>
    <t>53945</t>
  </si>
  <si>
    <t>66701</t>
  </si>
  <si>
    <t>47229</t>
  </si>
  <si>
    <t>49847</t>
  </si>
  <si>
    <t>41469</t>
  </si>
  <si>
    <t>46537</t>
  </si>
  <si>
    <t>41540</t>
  </si>
  <si>
    <t>66806</t>
  </si>
  <si>
    <t>40880</t>
  </si>
  <si>
    <t>46149</t>
  </si>
  <si>
    <t>40789</t>
  </si>
  <si>
    <t>50937</t>
  </si>
  <si>
    <t>50997</t>
  </si>
  <si>
    <t>40724</t>
  </si>
  <si>
    <t>50668</t>
  </si>
  <si>
    <t>45141</t>
  </si>
  <si>
    <t>45327</t>
  </si>
  <si>
    <t>66649</t>
  </si>
  <si>
    <t>58513</t>
  </si>
  <si>
    <t>79426</t>
  </si>
  <si>
    <t>77977</t>
  </si>
  <si>
    <t>58708</t>
  </si>
  <si>
    <t>77966</t>
  </si>
  <si>
    <t>48351</t>
  </si>
  <si>
    <t>57462</t>
  </si>
  <si>
    <t>79669</t>
  </si>
  <si>
    <t>79348</t>
  </si>
  <si>
    <t>49594</t>
  </si>
  <si>
    <t>67725</t>
  </si>
  <si>
    <t>26160</t>
  </si>
  <si>
    <t>59510</t>
  </si>
  <si>
    <t>57290</t>
  </si>
  <si>
    <t>57250</t>
  </si>
  <si>
    <t>56477</t>
  </si>
  <si>
    <t>26871</t>
  </si>
  <si>
    <t>56567</t>
  </si>
  <si>
    <t>66497</t>
  </si>
  <si>
    <t>48341</t>
  </si>
  <si>
    <t>66501</t>
  </si>
  <si>
    <t>78120</t>
  </si>
  <si>
    <t>67251</t>
  </si>
  <si>
    <t>26133</t>
  </si>
  <si>
    <t>76467</t>
  </si>
  <si>
    <t>67136</t>
  </si>
  <si>
    <t>49152</t>
  </si>
  <si>
    <t>33397</t>
  </si>
  <si>
    <t>55278</t>
  </si>
  <si>
    <t>76149</t>
  </si>
  <si>
    <t>79879</t>
  </si>
  <si>
    <t>45277</t>
  </si>
  <si>
    <t>53127</t>
  </si>
  <si>
    <t>45770</t>
  </si>
  <si>
    <t>45888</t>
  </si>
  <si>
    <t>53757</t>
  </si>
  <si>
    <t>45659</t>
  </si>
  <si>
    <t>44795</t>
  </si>
  <si>
    <t>55469</t>
  </si>
  <si>
    <t>56579</t>
  </si>
  <si>
    <t>26629</t>
  </si>
  <si>
    <t>48163</t>
  </si>
  <si>
    <t>44309</t>
  </si>
  <si>
    <t>59387</t>
  </si>
  <si>
    <t>85567</t>
  </si>
  <si>
    <t>95615</t>
  </si>
  <si>
    <t>83539</t>
  </si>
  <si>
    <t>83533</t>
  </si>
  <si>
    <t>92717</t>
  </si>
  <si>
    <t>19395</t>
  </si>
  <si>
    <t>06861</t>
  </si>
  <si>
    <t>83512</t>
  </si>
  <si>
    <t>83137</t>
  </si>
  <si>
    <t>93177</t>
  </si>
  <si>
    <t>17213</t>
  </si>
  <si>
    <t>92526</t>
  </si>
  <si>
    <t>84478</t>
  </si>
  <si>
    <t>08060</t>
  </si>
  <si>
    <t>17166</t>
  </si>
  <si>
    <t>04328</t>
  </si>
  <si>
    <t>04552</t>
  </si>
  <si>
    <t>94351</t>
  </si>
  <si>
    <t>08132</t>
  </si>
  <si>
    <t>14662</t>
  </si>
  <si>
    <t>08141</t>
  </si>
  <si>
    <t>93483</t>
  </si>
  <si>
    <t>94419</t>
  </si>
  <si>
    <t>84579</t>
  </si>
  <si>
    <t>94375</t>
  </si>
  <si>
    <t>94336</t>
  </si>
  <si>
    <t>18513</t>
  </si>
  <si>
    <t>84332</t>
  </si>
  <si>
    <t>94262</t>
  </si>
  <si>
    <t>94560</t>
  </si>
  <si>
    <t>09123</t>
  </si>
  <si>
    <t>83404</t>
  </si>
  <si>
    <t>94539</t>
  </si>
  <si>
    <t>17121</t>
  </si>
  <si>
    <t>09471</t>
  </si>
  <si>
    <t>16798</t>
  </si>
  <si>
    <t>09432</t>
  </si>
  <si>
    <t>94530</t>
  </si>
  <si>
    <t>94508</t>
  </si>
  <si>
    <t>94575</t>
  </si>
  <si>
    <t>94060</t>
  </si>
  <si>
    <t>09526</t>
  </si>
  <si>
    <t>13627</t>
  </si>
  <si>
    <t>12205</t>
  </si>
  <si>
    <t>14197</t>
  </si>
  <si>
    <t>94154</t>
  </si>
  <si>
    <t>10967</t>
  </si>
  <si>
    <t>85055</t>
  </si>
  <si>
    <t>91247</t>
  </si>
  <si>
    <t>19067</t>
  </si>
  <si>
    <t>80686</t>
  </si>
  <si>
    <t>80637</t>
  </si>
  <si>
    <t>83674</t>
  </si>
  <si>
    <t>92259</t>
  </si>
  <si>
    <t>07929</t>
  </si>
  <si>
    <t>81677</t>
  </si>
  <si>
    <t>95119</t>
  </si>
  <si>
    <t>81929</t>
  </si>
  <si>
    <t>85521</t>
  </si>
  <si>
    <t>85737</t>
  </si>
  <si>
    <t>85640</t>
  </si>
  <si>
    <t>85653</t>
  </si>
  <si>
    <t>83700</t>
  </si>
  <si>
    <t>85658</t>
  </si>
  <si>
    <t>85462</t>
  </si>
  <si>
    <t>92274</t>
  </si>
  <si>
    <t>95032</t>
  </si>
  <si>
    <t>07955</t>
  </si>
  <si>
    <t>96237</t>
  </si>
  <si>
    <t>96247</t>
  </si>
  <si>
    <t>82285</t>
  </si>
  <si>
    <t>91369</t>
  </si>
  <si>
    <t>29472</t>
  </si>
  <si>
    <t>86556</t>
  </si>
  <si>
    <t>29476</t>
  </si>
  <si>
    <t>91346</t>
  </si>
  <si>
    <t>86562</t>
  </si>
  <si>
    <t>99427</t>
  </si>
  <si>
    <t>91227</t>
  </si>
  <si>
    <t>96337</t>
  </si>
  <si>
    <t>86558</t>
  </si>
  <si>
    <t>07333</t>
  </si>
  <si>
    <t>23896</t>
  </si>
  <si>
    <t>38104</t>
  </si>
  <si>
    <t>91722</t>
  </si>
  <si>
    <t>99706</t>
  </si>
  <si>
    <t>99867</t>
  </si>
  <si>
    <t>29379</t>
  </si>
  <si>
    <t>23879</t>
  </si>
  <si>
    <t>23717</t>
  </si>
  <si>
    <t>86502</t>
  </si>
  <si>
    <t>86405</t>
  </si>
  <si>
    <t>86678</t>
  </si>
  <si>
    <t>23738</t>
  </si>
  <si>
    <t>86972</t>
  </si>
  <si>
    <t>99090</t>
  </si>
  <si>
    <t>86688</t>
  </si>
  <si>
    <t>91792</t>
  </si>
  <si>
    <t>86159</t>
  </si>
  <si>
    <t>86167</t>
  </si>
  <si>
    <t>96253</t>
  </si>
  <si>
    <t>19205</t>
  </si>
  <si>
    <t>91096</t>
  </si>
  <si>
    <t>90763</t>
  </si>
  <si>
    <t>90449</t>
  </si>
  <si>
    <t>98724</t>
  </si>
  <si>
    <t>12055</t>
  </si>
  <si>
    <t>01558</t>
  </si>
  <si>
    <t>10365</t>
  </si>
  <si>
    <t>17509</t>
  </si>
  <si>
    <t>13051</t>
  </si>
  <si>
    <t>01762</t>
  </si>
  <si>
    <t>15754</t>
  </si>
  <si>
    <t>16227</t>
  </si>
  <si>
    <t>03185</t>
  </si>
  <si>
    <t>02692</t>
  </si>
  <si>
    <t>02782</t>
  </si>
  <si>
    <t>02739</t>
  </si>
  <si>
    <t>67580</t>
  </si>
  <si>
    <t>68305</t>
  </si>
  <si>
    <t>65451</t>
  </si>
  <si>
    <t>61267</t>
  </si>
  <si>
    <t>76356</t>
  </si>
  <si>
    <t>76327</t>
  </si>
  <si>
    <t>64546</t>
  </si>
  <si>
    <t>27607</t>
  </si>
  <si>
    <t>75305</t>
  </si>
  <si>
    <t>79798</t>
  </si>
  <si>
    <t>75339</t>
  </si>
  <si>
    <t>25924</t>
  </si>
  <si>
    <t>33699</t>
  </si>
  <si>
    <t>65933</t>
  </si>
  <si>
    <t>27578</t>
  </si>
  <si>
    <t>64293</t>
  </si>
  <si>
    <t>69207</t>
  </si>
  <si>
    <t>78250</t>
  </si>
  <si>
    <t>33181</t>
  </si>
  <si>
    <t>27474</t>
  </si>
  <si>
    <t>72186</t>
  </si>
  <si>
    <t>72351</t>
  </si>
  <si>
    <t>74918</t>
  </si>
  <si>
    <t>78573</t>
  </si>
  <si>
    <t>69253</t>
  </si>
  <si>
    <t>28219</t>
  </si>
  <si>
    <t>61200</t>
  </si>
  <si>
    <t>74909</t>
  </si>
  <si>
    <t>71126</t>
  </si>
  <si>
    <t>32760</t>
  </si>
  <si>
    <t>35410</t>
  </si>
  <si>
    <t>72361</t>
  </si>
  <si>
    <t>75031</t>
  </si>
  <si>
    <t>74937</t>
  </si>
  <si>
    <t>72145</t>
  </si>
  <si>
    <t>71287</t>
  </si>
  <si>
    <t>27254</t>
  </si>
  <si>
    <t>88631</t>
  </si>
  <si>
    <t>34513</t>
  </si>
  <si>
    <t>74869</t>
  </si>
  <si>
    <t>25746</t>
  </si>
  <si>
    <t>72116</t>
  </si>
  <si>
    <t>74928</t>
  </si>
  <si>
    <t>72474</t>
  </si>
  <si>
    <t>72514</t>
  </si>
  <si>
    <t>63743</t>
  </si>
  <si>
    <t>63911</t>
  </si>
  <si>
    <t>25864</t>
  </si>
  <si>
    <t>74834</t>
  </si>
  <si>
    <t>70173</t>
  </si>
  <si>
    <t>71711</t>
  </si>
  <si>
    <t>72805</t>
  </si>
  <si>
    <t>74850</t>
  </si>
  <si>
    <t>31535</t>
  </si>
  <si>
    <t>34621</t>
  </si>
  <si>
    <t>24899</t>
  </si>
  <si>
    <t>31787</t>
  </si>
  <si>
    <t>24963</t>
  </si>
  <si>
    <t>97833</t>
  </si>
  <si>
    <t>73240</t>
  </si>
  <si>
    <t>24870</t>
  </si>
  <si>
    <t>88521</t>
  </si>
  <si>
    <t>24885</t>
  </si>
  <si>
    <t>41068</t>
  </si>
  <si>
    <t>54610</t>
  </si>
  <si>
    <t>47239</t>
  </si>
  <si>
    <t>47259</t>
  </si>
  <si>
    <t>41466</t>
  </si>
  <si>
    <t>66793</t>
  </si>
  <si>
    <t>53534</t>
  </si>
  <si>
    <t>53539</t>
  </si>
  <si>
    <t>50933</t>
  </si>
  <si>
    <t>46242</t>
  </si>
  <si>
    <t>66126</t>
  </si>
  <si>
    <t>49828</t>
  </si>
  <si>
    <t>51373</t>
  </si>
  <si>
    <t>42553</t>
  </si>
  <si>
    <t>45881</t>
  </si>
  <si>
    <t>22880</t>
  </si>
  <si>
    <t>97857</t>
  </si>
  <si>
    <t>21279</t>
  </si>
  <si>
    <t>97225</t>
  </si>
  <si>
    <t>24793</t>
  </si>
  <si>
    <t>31028</t>
  </si>
  <si>
    <t>74544</t>
  </si>
  <si>
    <t>37213</t>
  </si>
  <si>
    <t>97268</t>
  </si>
  <si>
    <t>73571</t>
  </si>
  <si>
    <t>97082</t>
  </si>
  <si>
    <t>24623</t>
  </si>
  <si>
    <t>88299</t>
  </si>
  <si>
    <t>37073</t>
  </si>
  <si>
    <t>97535</t>
  </si>
  <si>
    <t>22301</t>
  </si>
  <si>
    <t>73491</t>
  </si>
  <si>
    <t>22307</t>
  </si>
  <si>
    <t>98634</t>
  </si>
  <si>
    <t>37434</t>
  </si>
  <si>
    <t>36466</t>
  </si>
  <si>
    <t>37281</t>
  </si>
  <si>
    <t>31241</t>
  </si>
  <si>
    <t>89359</t>
  </si>
  <si>
    <t>21521</t>
  </si>
  <si>
    <t>38709</t>
  </si>
  <si>
    <t>22967</t>
  </si>
  <si>
    <t>29556</t>
  </si>
  <si>
    <t>87719</t>
  </si>
  <si>
    <t>96152</t>
  </si>
  <si>
    <t>86747</t>
  </si>
  <si>
    <t>67722</t>
  </si>
  <si>
    <t>79280</t>
  </si>
  <si>
    <t>58739</t>
  </si>
  <si>
    <t>77746</t>
  </si>
  <si>
    <t>59071</t>
  </si>
  <si>
    <t>79104</t>
  </si>
  <si>
    <t>59514</t>
  </si>
  <si>
    <t>77799</t>
  </si>
  <si>
    <t>77723</t>
  </si>
  <si>
    <t>49080</t>
  </si>
  <si>
    <t>26316</t>
  </si>
  <si>
    <t>65627</t>
  </si>
  <si>
    <t>49685</t>
  </si>
  <si>
    <t>26131</t>
  </si>
  <si>
    <t>78141</t>
  </si>
  <si>
    <t>76474</t>
  </si>
  <si>
    <t>67378</t>
  </si>
  <si>
    <t>76476</t>
  </si>
  <si>
    <t>35638</t>
  </si>
  <si>
    <t>67459</t>
  </si>
  <si>
    <t>33334</t>
  </si>
  <si>
    <t>65817</t>
  </si>
  <si>
    <t>76599</t>
  </si>
  <si>
    <t>76275</t>
  </si>
  <si>
    <t>25992</t>
  </si>
  <si>
    <t>65779</t>
  </si>
  <si>
    <t>27804</t>
  </si>
  <si>
    <t>97907</t>
  </si>
  <si>
    <t>74744</t>
  </si>
  <si>
    <t>88069</t>
  </si>
  <si>
    <t>88079</t>
  </si>
  <si>
    <t>73642</t>
  </si>
  <si>
    <t>21649</t>
  </si>
  <si>
    <t>31008</t>
  </si>
  <si>
    <t>73345</t>
  </si>
  <si>
    <t>51467</t>
  </si>
  <si>
    <t>51427</t>
  </si>
  <si>
    <t>53129</t>
  </si>
  <si>
    <t>56727</t>
  </si>
  <si>
    <t>56651</t>
  </si>
  <si>
    <t>51503</t>
  </si>
  <si>
    <t>66453</t>
  </si>
  <si>
    <t>45525</t>
  </si>
  <si>
    <t>55743</t>
  </si>
  <si>
    <t>53773</t>
  </si>
  <si>
    <t>79592</t>
  </si>
  <si>
    <t>58644</t>
  </si>
  <si>
    <t>55571</t>
  </si>
  <si>
    <t>49637</t>
  </si>
  <si>
    <t>56428</t>
  </si>
  <si>
    <t>26632</t>
  </si>
  <si>
    <t>49811</t>
  </si>
  <si>
    <t>56254</t>
  </si>
  <si>
    <t>66904</t>
  </si>
  <si>
    <t>58135</t>
  </si>
  <si>
    <t>67746</t>
  </si>
  <si>
    <t>26487</t>
  </si>
  <si>
    <t>67749</t>
  </si>
  <si>
    <t>85661</t>
  </si>
  <si>
    <t>85461</t>
  </si>
  <si>
    <t>95700</t>
  </si>
  <si>
    <t>06132</t>
  </si>
  <si>
    <t>92729</t>
  </si>
  <si>
    <t>06130</t>
  </si>
  <si>
    <t>93077</t>
  </si>
  <si>
    <t>08606</t>
  </si>
  <si>
    <t>06188</t>
  </si>
  <si>
    <t>18119</t>
  </si>
  <si>
    <t>06780</t>
  </si>
  <si>
    <t>83550</t>
  </si>
  <si>
    <t>83026</t>
  </si>
  <si>
    <t>84184</t>
  </si>
  <si>
    <t>07985</t>
  </si>
  <si>
    <t>95703</t>
  </si>
  <si>
    <t>06809</t>
  </si>
  <si>
    <t>83128</t>
  </si>
  <si>
    <t>83112</t>
  </si>
  <si>
    <t>14827</t>
  </si>
  <si>
    <t>84137</t>
  </si>
  <si>
    <t>83209</t>
  </si>
  <si>
    <t>92697</t>
  </si>
  <si>
    <t>95695</t>
  </si>
  <si>
    <t>84453</t>
  </si>
  <si>
    <t>83346</t>
  </si>
  <si>
    <t>83371</t>
  </si>
  <si>
    <t>84339</t>
  </si>
  <si>
    <t>09328</t>
  </si>
  <si>
    <t>83458</t>
  </si>
  <si>
    <t>83334</t>
  </si>
  <si>
    <t>94362</t>
  </si>
  <si>
    <t>84547</t>
  </si>
  <si>
    <t>83454</t>
  </si>
  <si>
    <t>93473</t>
  </si>
  <si>
    <t>83367</t>
  </si>
  <si>
    <t>14913</t>
  </si>
  <si>
    <t>83486</t>
  </si>
  <si>
    <t>94250</t>
  </si>
  <si>
    <t>17219</t>
  </si>
  <si>
    <t>17111</t>
  </si>
  <si>
    <t>09244</t>
  </si>
  <si>
    <t>09113</t>
  </si>
  <si>
    <t>83395</t>
  </si>
  <si>
    <t>13583</t>
  </si>
  <si>
    <t>17094</t>
  </si>
  <si>
    <t>16792</t>
  </si>
  <si>
    <t>01619</t>
  </si>
  <si>
    <t>12161</t>
  </si>
  <si>
    <t>13355</t>
  </si>
  <si>
    <t>13089</t>
  </si>
  <si>
    <t>39167</t>
  </si>
  <si>
    <t>85716</t>
  </si>
  <si>
    <t>80809</t>
  </si>
  <si>
    <t>80336</t>
  </si>
  <si>
    <t>80333</t>
  </si>
  <si>
    <t>80937</t>
  </si>
  <si>
    <t>39118</t>
  </si>
  <si>
    <t>83708</t>
  </si>
  <si>
    <t>81737</t>
  </si>
  <si>
    <t>81735</t>
  </si>
  <si>
    <t>95192</t>
  </si>
  <si>
    <t>07616</t>
  </si>
  <si>
    <t>95469</t>
  </si>
  <si>
    <t>85356</t>
  </si>
  <si>
    <t>92676</t>
  </si>
  <si>
    <t>84094</t>
  </si>
  <si>
    <t>85667</t>
  </si>
  <si>
    <t>92242</t>
  </si>
  <si>
    <t>90425</t>
  </si>
  <si>
    <t>90459</t>
  </si>
  <si>
    <t>86559</t>
  </si>
  <si>
    <t>82256</t>
  </si>
  <si>
    <t>90552</t>
  </si>
  <si>
    <t>85229</t>
  </si>
  <si>
    <t>85123</t>
  </si>
  <si>
    <t>10317</t>
  </si>
  <si>
    <t>17390</t>
  </si>
  <si>
    <t>15566</t>
  </si>
  <si>
    <t>94110</t>
  </si>
  <si>
    <t>15859</t>
  </si>
  <si>
    <t>16248</t>
  </si>
  <si>
    <t>01994</t>
  </si>
  <si>
    <t>17454</t>
  </si>
  <si>
    <t>15234</t>
  </si>
  <si>
    <t>46446</t>
  </si>
  <si>
    <t>41366</t>
  </si>
  <si>
    <t>52396</t>
  </si>
  <si>
    <t>41199</t>
  </si>
  <si>
    <t>52349</t>
  </si>
  <si>
    <t>41517</t>
  </si>
  <si>
    <t>54311</t>
  </si>
  <si>
    <t>41515</t>
  </si>
  <si>
    <t>46414</t>
  </si>
  <si>
    <t>47226</t>
  </si>
  <si>
    <t>66709</t>
  </si>
  <si>
    <t>66265</t>
  </si>
  <si>
    <t>40883</t>
  </si>
  <si>
    <t>48599</t>
  </si>
  <si>
    <t>45326</t>
  </si>
  <si>
    <t>45257</t>
  </si>
  <si>
    <t>56575</t>
  </si>
  <si>
    <t>48429</t>
  </si>
  <si>
    <t>48282</t>
  </si>
  <si>
    <t>26904</t>
  </si>
  <si>
    <t>56154</t>
  </si>
  <si>
    <t>56072</t>
  </si>
  <si>
    <t>44329</t>
  </si>
  <si>
    <t>58566</t>
  </si>
  <si>
    <t>66399</t>
  </si>
  <si>
    <t>42103</t>
  </si>
  <si>
    <t>44651</t>
  </si>
  <si>
    <t>44793</t>
  </si>
  <si>
    <t>44809</t>
  </si>
  <si>
    <t>42277</t>
  </si>
  <si>
    <t>51789</t>
  </si>
  <si>
    <t>58332</t>
  </si>
  <si>
    <t>44149</t>
  </si>
  <si>
    <t>59939</t>
  </si>
  <si>
    <t>67166</t>
  </si>
  <si>
    <t>35080</t>
  </si>
  <si>
    <t>33415</t>
  </si>
  <si>
    <t>72226</t>
  </si>
  <si>
    <t>68163</t>
  </si>
  <si>
    <t>75335</t>
  </si>
  <si>
    <t>59929</t>
  </si>
  <si>
    <t>78054</t>
  </si>
  <si>
    <t>78056</t>
  </si>
  <si>
    <t>33611</t>
  </si>
  <si>
    <t>25863</t>
  </si>
  <si>
    <t>68723</t>
  </si>
  <si>
    <t>27570</t>
  </si>
  <si>
    <t>78187</t>
  </si>
  <si>
    <t>61191</t>
  </si>
  <si>
    <t>69231</t>
  </si>
  <si>
    <t>60308</t>
  </si>
  <si>
    <t>69126</t>
  </si>
  <si>
    <t>78606</t>
  </si>
  <si>
    <t>64658</t>
  </si>
  <si>
    <t>64846</t>
  </si>
  <si>
    <t>74889</t>
  </si>
  <si>
    <t>71299</t>
  </si>
  <si>
    <t>28865</t>
  </si>
  <si>
    <t>27249</t>
  </si>
  <si>
    <t>34477</t>
  </si>
  <si>
    <t>27339</t>
  </si>
  <si>
    <t>63512</t>
  </si>
  <si>
    <t>63500</t>
  </si>
  <si>
    <t>34454</t>
  </si>
  <si>
    <t>74397</t>
  </si>
  <si>
    <t>21770</t>
  </si>
  <si>
    <t>71032</t>
  </si>
  <si>
    <t>63755</t>
  </si>
  <si>
    <t>71101</t>
  </si>
  <si>
    <t>27333</t>
  </si>
  <si>
    <t>31683</t>
  </si>
  <si>
    <t>31547</t>
  </si>
  <si>
    <t>78462</t>
  </si>
  <si>
    <t>21732</t>
  </si>
  <si>
    <t>70736</t>
  </si>
  <si>
    <t>31552</t>
  </si>
  <si>
    <t>31636</t>
  </si>
  <si>
    <t>72574</t>
  </si>
  <si>
    <t>74243</t>
  </si>
  <si>
    <t>29664</t>
  </si>
  <si>
    <t>88048</t>
  </si>
  <si>
    <t>73666</t>
  </si>
  <si>
    <t>37603</t>
  </si>
  <si>
    <t>88400</t>
  </si>
  <si>
    <t>30449</t>
  </si>
  <si>
    <t>25421</t>
  </si>
  <si>
    <t>89614</t>
  </si>
  <si>
    <t>88410</t>
  </si>
  <si>
    <t>73569</t>
  </si>
  <si>
    <t>88437</t>
  </si>
  <si>
    <t>24647</t>
  </si>
  <si>
    <t>97996</t>
  </si>
  <si>
    <t>24644</t>
  </si>
  <si>
    <t>31139</t>
  </si>
  <si>
    <t>24649</t>
  </si>
  <si>
    <t>22761</t>
  </si>
  <si>
    <t>97283</t>
  </si>
  <si>
    <t>37287</t>
  </si>
  <si>
    <t>88484</t>
  </si>
  <si>
    <t>73572</t>
  </si>
  <si>
    <t>22455</t>
  </si>
  <si>
    <t>73563</t>
  </si>
  <si>
    <t>89179</t>
  </si>
  <si>
    <t>20259</t>
  </si>
  <si>
    <t>97286</t>
  </si>
  <si>
    <t>21439</t>
  </si>
  <si>
    <t>20099</t>
  </si>
  <si>
    <t>24628</t>
  </si>
  <si>
    <t>88459</t>
  </si>
  <si>
    <t>22149</t>
  </si>
  <si>
    <t>29565</t>
  </si>
  <si>
    <t>89176</t>
  </si>
  <si>
    <t>99817</t>
  </si>
  <si>
    <t>98590</t>
  </si>
  <si>
    <t>87766</t>
  </si>
  <si>
    <t>87545</t>
  </si>
  <si>
    <t>89423</t>
  </si>
  <si>
    <t>87435</t>
  </si>
  <si>
    <t>99986</t>
  </si>
  <si>
    <t>91578</t>
  </si>
  <si>
    <t>22964</t>
  </si>
  <si>
    <t>89356</t>
  </si>
  <si>
    <t>79591</t>
  </si>
  <si>
    <t>56340</t>
  </si>
  <si>
    <t>57589</t>
  </si>
  <si>
    <t>56191</t>
  </si>
  <si>
    <t>56237</t>
  </si>
  <si>
    <t>55430</t>
  </si>
  <si>
    <t>57537</t>
  </si>
  <si>
    <t>79341</t>
  </si>
  <si>
    <t>58809</t>
  </si>
  <si>
    <t>79224</t>
  </si>
  <si>
    <t>77974</t>
  </si>
  <si>
    <t>67826</t>
  </si>
  <si>
    <t>86741</t>
  </si>
  <si>
    <t>89420</t>
  </si>
  <si>
    <t>38302</t>
  </si>
  <si>
    <t>29579</t>
  </si>
  <si>
    <t>86865</t>
  </si>
  <si>
    <t>21398</t>
  </si>
  <si>
    <t>86497</t>
  </si>
  <si>
    <t>38556</t>
  </si>
  <si>
    <t>23909</t>
  </si>
  <si>
    <t>23568</t>
  </si>
  <si>
    <t>86681</t>
  </si>
  <si>
    <t>21369</t>
  </si>
  <si>
    <t>38473</t>
  </si>
  <si>
    <t>86986</t>
  </si>
  <si>
    <t>90617</t>
  </si>
  <si>
    <t>86156</t>
  </si>
  <si>
    <t>96052</t>
  </si>
  <si>
    <t>86916</t>
  </si>
  <si>
    <t>38461</t>
  </si>
  <si>
    <t>96450</t>
  </si>
  <si>
    <t>23743</t>
  </si>
  <si>
    <t>86703</t>
  </si>
  <si>
    <t>86415</t>
  </si>
  <si>
    <t>96489</t>
  </si>
  <si>
    <t>58710</t>
  </si>
  <si>
    <t>76846</t>
  </si>
  <si>
    <t>79299</t>
  </si>
  <si>
    <t>79289</t>
  </si>
  <si>
    <t>59229</t>
  </si>
  <si>
    <t>56459</t>
  </si>
  <si>
    <t>26219</t>
  </si>
  <si>
    <t>49170</t>
  </si>
  <si>
    <t>49205</t>
  </si>
  <si>
    <t>65346</t>
  </si>
  <si>
    <t>49084</t>
  </si>
  <si>
    <t>77784</t>
  </si>
  <si>
    <t>65344</t>
  </si>
  <si>
    <t>67147</t>
  </si>
  <si>
    <t>49163</t>
  </si>
  <si>
    <t>67149</t>
  </si>
  <si>
    <t>33829</t>
  </si>
  <si>
    <t>67134</t>
  </si>
  <si>
    <t>55131</t>
  </si>
  <si>
    <t>67259</t>
  </si>
  <si>
    <t>49356</t>
  </si>
  <si>
    <t>35619</t>
  </si>
  <si>
    <t>67583</t>
  </si>
  <si>
    <t>65474</t>
  </si>
  <si>
    <t>73274</t>
  </si>
  <si>
    <t>34376</t>
  </si>
  <si>
    <t>36103</t>
  </si>
  <si>
    <t>72537</t>
  </si>
  <si>
    <t>34326</t>
  </si>
  <si>
    <t>97855</t>
  </si>
  <si>
    <t>37632</t>
  </si>
  <si>
    <t>24816</t>
  </si>
  <si>
    <t>30827</t>
  </si>
  <si>
    <t>89613</t>
  </si>
  <si>
    <t>83730</t>
  </si>
  <si>
    <t>83553</t>
  </si>
  <si>
    <t>92546</t>
  </si>
  <si>
    <t>08547</t>
  </si>
  <si>
    <t>06846</t>
  </si>
  <si>
    <t>04509</t>
  </si>
  <si>
    <t>92447</t>
  </si>
  <si>
    <t>84431</t>
  </si>
  <si>
    <t>84544</t>
  </si>
  <si>
    <t>08267</t>
  </si>
  <si>
    <t>08064</t>
  </si>
  <si>
    <t>14776</t>
  </si>
  <si>
    <t>08112</t>
  </si>
  <si>
    <t>17179</t>
  </si>
  <si>
    <t>04668</t>
  </si>
  <si>
    <t>08118</t>
  </si>
  <si>
    <t>17159</t>
  </si>
  <si>
    <t>09481</t>
  </si>
  <si>
    <t>14548</t>
  </si>
  <si>
    <t>18510</t>
  </si>
  <si>
    <t>09112</t>
  </si>
  <si>
    <t>09111</t>
  </si>
  <si>
    <t>09128</t>
  </si>
  <si>
    <t>09661</t>
  </si>
  <si>
    <t>09429</t>
  </si>
  <si>
    <t>94474</t>
  </si>
  <si>
    <t>12279</t>
  </si>
  <si>
    <t>12103</t>
  </si>
  <si>
    <t>15834</t>
  </si>
  <si>
    <t>17348</t>
  </si>
  <si>
    <t>17098</t>
  </si>
  <si>
    <t>24392</t>
  </si>
  <si>
    <t>73337</t>
  </si>
  <si>
    <t>88364</t>
  </si>
  <si>
    <t>25373</t>
  </si>
  <si>
    <t>37574</t>
  </si>
  <si>
    <t>22587</t>
  </si>
  <si>
    <t>37218</t>
  </si>
  <si>
    <t>24634</t>
  </si>
  <si>
    <t>37242</t>
  </si>
  <si>
    <t>25479</t>
  </si>
  <si>
    <t>24398</t>
  </si>
  <si>
    <t>97084</t>
  </si>
  <si>
    <t>97653</t>
  </si>
  <si>
    <t>22529</t>
  </si>
  <si>
    <t>36142</t>
  </si>
  <si>
    <t>37296</t>
  </si>
  <si>
    <t>22419</t>
  </si>
  <si>
    <t>88453</t>
  </si>
  <si>
    <t>37276</t>
  </si>
  <si>
    <t>22087</t>
  </si>
  <si>
    <t>20535</t>
  </si>
  <si>
    <t>73447</t>
  </si>
  <si>
    <t>97645</t>
  </si>
  <si>
    <t>97279</t>
  </si>
  <si>
    <t>24250</t>
  </si>
  <si>
    <t>24143</t>
  </si>
  <si>
    <t>89296</t>
  </si>
  <si>
    <t>21031</t>
  </si>
  <si>
    <t>91583</t>
  </si>
  <si>
    <t>29345</t>
  </si>
  <si>
    <t>24248</t>
  </si>
  <si>
    <t>97350</t>
  </si>
  <si>
    <t>89297</t>
  </si>
  <si>
    <t>38228</t>
  </si>
  <si>
    <t>86480</t>
  </si>
  <si>
    <t>87471</t>
  </si>
  <si>
    <t>37345</t>
  </si>
  <si>
    <t>97519</t>
  </si>
  <si>
    <t>89343</t>
  </si>
  <si>
    <t>91749</t>
  </si>
  <si>
    <t>38528</t>
  </si>
  <si>
    <t>91472</t>
  </si>
  <si>
    <t>38315</t>
  </si>
  <si>
    <t>86745</t>
  </si>
  <si>
    <t>38667</t>
  </si>
  <si>
    <t>85134</t>
  </si>
  <si>
    <t>91257</t>
  </si>
  <si>
    <t>95500</t>
  </si>
  <si>
    <t>85777</t>
  </si>
  <si>
    <t>95179</t>
  </si>
  <si>
    <t>18233</t>
  </si>
  <si>
    <t>81675</t>
  </si>
  <si>
    <t>85104</t>
  </si>
  <si>
    <t>81825</t>
  </si>
  <si>
    <t>95239</t>
  </si>
  <si>
    <t>39245</t>
  </si>
  <si>
    <t>06386</t>
  </si>
  <si>
    <t>87494</t>
  </si>
  <si>
    <t>87674</t>
  </si>
  <si>
    <t>99887</t>
  </si>
  <si>
    <t>38321</t>
  </si>
  <si>
    <t>86754</t>
  </si>
  <si>
    <t>90599</t>
  </si>
  <si>
    <t>91580</t>
  </si>
  <si>
    <t>86609</t>
  </si>
  <si>
    <t>29562</t>
  </si>
  <si>
    <t>91452</t>
  </si>
  <si>
    <t>86477</t>
  </si>
  <si>
    <t>38468</t>
  </si>
  <si>
    <t>38476</t>
  </si>
  <si>
    <t>91741</t>
  </si>
  <si>
    <t>91720</t>
  </si>
  <si>
    <t>96479</t>
  </si>
  <si>
    <t>91799</t>
  </si>
  <si>
    <t>96482</t>
  </si>
  <si>
    <t>96149</t>
  </si>
  <si>
    <t>96269</t>
  </si>
  <si>
    <t>38822</t>
  </si>
  <si>
    <t>86974</t>
  </si>
  <si>
    <t>96129</t>
  </si>
  <si>
    <t>90453</t>
  </si>
  <si>
    <t>91088</t>
  </si>
  <si>
    <t>90402</t>
  </si>
  <si>
    <t>91161</t>
  </si>
  <si>
    <t>85072</t>
  </si>
  <si>
    <t>96272</t>
  </si>
  <si>
    <t>06577</t>
  </si>
  <si>
    <t>96277</t>
  </si>
  <si>
    <t>91367</t>
  </si>
  <si>
    <t>82392</t>
  </si>
  <si>
    <t>19057</t>
  </si>
  <si>
    <t>44143</t>
  </si>
  <si>
    <t>66917</t>
  </si>
  <si>
    <t>66506</t>
  </si>
  <si>
    <t>58239</t>
  </si>
  <si>
    <t>56321</t>
  </si>
  <si>
    <t>12357</t>
  </si>
  <si>
    <t>04934</t>
  </si>
  <si>
    <t>12689</t>
  </si>
  <si>
    <t>15366</t>
  </si>
  <si>
    <t>15713</t>
  </si>
  <si>
    <t>01099</t>
  </si>
  <si>
    <t>01279</t>
  </si>
  <si>
    <t>01998</t>
  </si>
  <si>
    <t>15868</t>
  </si>
  <si>
    <t>03130</t>
  </si>
  <si>
    <t>02730</t>
  </si>
  <si>
    <t>75337</t>
  </si>
  <si>
    <t>65479</t>
  </si>
  <si>
    <t>78183</t>
  </si>
  <si>
    <t>68766</t>
  </si>
  <si>
    <t>68519</t>
  </si>
  <si>
    <t>69493</t>
  </si>
  <si>
    <t>35041</t>
  </si>
  <si>
    <t>27248</t>
  </si>
  <si>
    <t>63303</t>
  </si>
  <si>
    <t>60310</t>
  </si>
  <si>
    <t>75181</t>
  </si>
  <si>
    <t>34431</t>
  </si>
  <si>
    <t>63069</t>
  </si>
  <si>
    <t>64409</t>
  </si>
  <si>
    <t>63128</t>
  </si>
  <si>
    <t>33100</t>
  </si>
  <si>
    <t>28195</t>
  </si>
  <si>
    <t>75391</t>
  </si>
  <si>
    <t>28215</t>
  </si>
  <si>
    <t>32756</t>
  </si>
  <si>
    <t>74925</t>
  </si>
  <si>
    <t>63674</t>
  </si>
  <si>
    <t>35321</t>
  </si>
  <si>
    <t>64732</t>
  </si>
  <si>
    <t>27321</t>
  </si>
  <si>
    <t>21782</t>
  </si>
  <si>
    <t>71067</t>
  </si>
  <si>
    <t>27327</t>
  </si>
  <si>
    <t>72417</t>
  </si>
  <si>
    <t>25840</t>
  </si>
  <si>
    <t>72810</t>
  </si>
  <si>
    <t>34596</t>
  </si>
  <si>
    <t>71696</t>
  </si>
  <si>
    <t>36304</t>
  </si>
  <si>
    <t>74235</t>
  </si>
  <si>
    <t>37688</t>
  </si>
  <si>
    <t>72829</t>
  </si>
  <si>
    <t>63828</t>
  </si>
  <si>
    <t>73733</t>
  </si>
  <si>
    <t>24861</t>
  </si>
  <si>
    <t>63928</t>
  </si>
  <si>
    <t>24876</t>
  </si>
  <si>
    <t>74706</t>
  </si>
  <si>
    <t>97901</t>
  </si>
  <si>
    <t>24848</t>
  </si>
  <si>
    <t>37699</t>
  </si>
  <si>
    <t>73630</t>
  </si>
  <si>
    <t>24937</t>
  </si>
  <si>
    <t>41812</t>
  </si>
  <si>
    <t>66663</t>
  </si>
  <si>
    <t>54568</t>
  </si>
  <si>
    <t>50171</t>
  </si>
  <si>
    <t>54662</t>
  </si>
  <si>
    <t>46397</t>
  </si>
  <si>
    <t>47199</t>
  </si>
  <si>
    <t>47198</t>
  </si>
  <si>
    <t>41542</t>
  </si>
  <si>
    <t>54531</t>
  </si>
  <si>
    <t>40476</t>
  </si>
  <si>
    <t>54346</t>
  </si>
  <si>
    <t>40878</t>
  </si>
  <si>
    <t>40822</t>
  </si>
  <si>
    <t>56769</t>
  </si>
  <si>
    <t>42781</t>
  </si>
  <si>
    <t>53117</t>
  </si>
  <si>
    <t>77887</t>
  </si>
  <si>
    <t>55271</t>
  </si>
  <si>
    <t>26197</t>
  </si>
  <si>
    <t>65611</t>
  </si>
  <si>
    <t>79761</t>
  </si>
  <si>
    <t>35799</t>
  </si>
  <si>
    <t>76470</t>
  </si>
  <si>
    <t>76751</t>
  </si>
  <si>
    <t>65191</t>
  </si>
  <si>
    <t>77761</t>
  </si>
  <si>
    <t>79793</t>
  </si>
  <si>
    <t>79771</t>
  </si>
  <si>
    <t>72290</t>
  </si>
  <si>
    <t>35768</t>
  </si>
  <si>
    <t>61279</t>
  </si>
  <si>
    <t>24800</t>
  </si>
  <si>
    <t>31832</t>
  </si>
  <si>
    <t>71549</t>
  </si>
  <si>
    <t>97892</t>
  </si>
  <si>
    <t>24811</t>
  </si>
  <si>
    <t>36041</t>
  </si>
  <si>
    <t>24977</t>
  </si>
  <si>
    <t>25436</t>
  </si>
  <si>
    <t>25597</t>
  </si>
  <si>
    <t>21258</t>
  </si>
  <si>
    <t>24813</t>
  </si>
  <si>
    <t>73667</t>
  </si>
  <si>
    <t>36151</t>
  </si>
  <si>
    <t>24784</t>
  </si>
  <si>
    <t>66976</t>
  </si>
  <si>
    <t>49626</t>
  </si>
  <si>
    <t>79539</t>
  </si>
  <si>
    <t>67829</t>
  </si>
  <si>
    <t>79268</t>
  </si>
  <si>
    <t>79288</t>
  </si>
  <si>
    <t>51598</t>
  </si>
  <si>
    <t>79294</t>
  </si>
  <si>
    <t>49696</t>
  </si>
  <si>
    <t>49688</t>
  </si>
  <si>
    <t>79312</t>
  </si>
  <si>
    <t>57645</t>
  </si>
  <si>
    <t>57584</t>
  </si>
  <si>
    <t>49565</t>
  </si>
  <si>
    <t>49635</t>
  </si>
  <si>
    <t>65321</t>
  </si>
  <si>
    <t>79694</t>
  </si>
  <si>
    <t>79682</t>
  </si>
  <si>
    <t>49090</t>
  </si>
  <si>
    <t>65599</t>
  </si>
  <si>
    <t>26389</t>
  </si>
  <si>
    <t>42399</t>
  </si>
  <si>
    <t>48301</t>
  </si>
  <si>
    <t>56656</t>
  </si>
  <si>
    <t>55774</t>
  </si>
  <si>
    <t>49777</t>
  </si>
  <si>
    <t>55626</t>
  </si>
  <si>
    <t>51465</t>
  </si>
  <si>
    <t>49744</t>
  </si>
  <si>
    <t>49762</t>
  </si>
  <si>
    <t>42859</t>
  </si>
  <si>
    <t>51491</t>
  </si>
  <si>
    <t>44627</t>
  </si>
  <si>
    <t>85664</t>
  </si>
  <si>
    <t>92720</t>
  </si>
  <si>
    <t>18276</t>
  </si>
  <si>
    <t>93080</t>
  </si>
  <si>
    <t>93128</t>
  </si>
  <si>
    <t>07552</t>
  </si>
  <si>
    <t>93158</t>
  </si>
  <si>
    <t>84416</t>
  </si>
  <si>
    <t>95173</t>
  </si>
  <si>
    <t>84439</t>
  </si>
  <si>
    <t>07546</t>
  </si>
  <si>
    <t>83022</t>
  </si>
  <si>
    <t>84051</t>
  </si>
  <si>
    <t>06849</t>
  </si>
  <si>
    <t>04178</t>
  </si>
  <si>
    <t>04613</t>
  </si>
  <si>
    <t>83555</t>
  </si>
  <si>
    <t>83129</t>
  </si>
  <si>
    <t>08427</t>
  </si>
  <si>
    <t>04229</t>
  </si>
  <si>
    <t>93099</t>
  </si>
  <si>
    <t>04103</t>
  </si>
  <si>
    <t>84494</t>
  </si>
  <si>
    <t>93492</t>
  </si>
  <si>
    <t>94359</t>
  </si>
  <si>
    <t>09355</t>
  </si>
  <si>
    <t>84307</t>
  </si>
  <si>
    <t>93468</t>
  </si>
  <si>
    <t>06917</t>
  </si>
  <si>
    <t>14547</t>
  </si>
  <si>
    <t>08352</t>
  </si>
  <si>
    <t>09380</t>
  </si>
  <si>
    <t>09390</t>
  </si>
  <si>
    <t>13595</t>
  </si>
  <si>
    <t>01594</t>
  </si>
  <si>
    <t>13505</t>
  </si>
  <si>
    <t>17498</t>
  </si>
  <si>
    <t>04938</t>
  </si>
  <si>
    <t>94163</t>
  </si>
  <si>
    <t>09548</t>
  </si>
  <si>
    <t>12047</t>
  </si>
  <si>
    <t>94032</t>
  </si>
  <si>
    <t>85309</t>
  </si>
  <si>
    <t>85101</t>
  </si>
  <si>
    <t>95367</t>
  </si>
  <si>
    <t>92345</t>
  </si>
  <si>
    <t>82041</t>
  </si>
  <si>
    <t>39130</t>
  </si>
  <si>
    <t>39120</t>
  </si>
  <si>
    <t>80539</t>
  </si>
  <si>
    <t>91281</t>
  </si>
  <si>
    <t>39106</t>
  </si>
  <si>
    <t>81827</t>
  </si>
  <si>
    <t>83626</t>
  </si>
  <si>
    <t>07619</t>
  </si>
  <si>
    <t>19406</t>
  </si>
  <si>
    <t>85416</t>
  </si>
  <si>
    <t>85410</t>
  </si>
  <si>
    <t>18211</t>
  </si>
  <si>
    <t>16928</t>
  </si>
  <si>
    <t>06721</t>
  </si>
  <si>
    <t>13129</t>
  </si>
  <si>
    <t>13053</t>
  </si>
  <si>
    <t>12681</t>
  </si>
  <si>
    <t>12621</t>
  </si>
  <si>
    <t>01896</t>
  </si>
  <si>
    <t>03226</t>
  </si>
  <si>
    <t>17328</t>
  </si>
  <si>
    <t>02694</t>
  </si>
  <si>
    <t>02953</t>
  </si>
  <si>
    <t>02906</t>
  </si>
  <si>
    <t>79685</t>
  </si>
  <si>
    <t>57080</t>
  </si>
  <si>
    <t>57368</t>
  </si>
  <si>
    <t>55459</t>
  </si>
  <si>
    <t>77790</t>
  </si>
  <si>
    <t>65553</t>
  </si>
  <si>
    <t>25364</t>
  </si>
  <si>
    <t>36043</t>
  </si>
  <si>
    <t>36199</t>
  </si>
  <si>
    <t>74405</t>
  </si>
  <si>
    <t>29323</t>
  </si>
  <si>
    <t>30519</t>
  </si>
  <si>
    <t>30657</t>
  </si>
  <si>
    <t>36129</t>
  </si>
  <si>
    <t>36205</t>
  </si>
  <si>
    <t>24259</t>
  </si>
  <si>
    <t>31319</t>
  </si>
  <si>
    <t>37318</t>
  </si>
  <si>
    <t>37130</t>
  </si>
  <si>
    <t>89077</t>
  </si>
  <si>
    <t>24239</t>
  </si>
  <si>
    <t>31135</t>
  </si>
  <si>
    <t>24598</t>
  </si>
  <si>
    <t>21217</t>
  </si>
  <si>
    <t>37589</t>
  </si>
  <si>
    <t>22417</t>
  </si>
  <si>
    <t>24244</t>
  </si>
  <si>
    <t>87538</t>
  </si>
  <si>
    <t>73430</t>
  </si>
  <si>
    <t>24106</t>
  </si>
  <si>
    <t>89264</t>
  </si>
  <si>
    <t>24103</t>
  </si>
  <si>
    <t>97464</t>
  </si>
  <si>
    <t>31185</t>
  </si>
  <si>
    <t>24211</t>
  </si>
  <si>
    <t>91465</t>
  </si>
  <si>
    <t>73485</t>
  </si>
  <si>
    <t>89561</t>
  </si>
  <si>
    <t>89437</t>
  </si>
  <si>
    <t>89364</t>
  </si>
  <si>
    <t>86381</t>
  </si>
  <si>
    <t>23818</t>
  </si>
  <si>
    <t>37355</t>
  </si>
  <si>
    <t>21395</t>
  </si>
  <si>
    <t>21382</t>
  </si>
  <si>
    <t>29587</t>
  </si>
  <si>
    <t>97631</t>
  </si>
  <si>
    <t>87484</t>
  </si>
  <si>
    <t>91474</t>
  </si>
  <si>
    <t>86657</t>
  </si>
  <si>
    <t>29439</t>
  </si>
  <si>
    <t>86938</t>
  </si>
  <si>
    <t>82496</t>
  </si>
  <si>
    <t>90596</t>
  </si>
  <si>
    <t>86669</t>
  </si>
  <si>
    <t>91358</t>
  </si>
  <si>
    <t>29488</t>
  </si>
  <si>
    <t>91207</t>
  </si>
  <si>
    <t>99439</t>
  </si>
  <si>
    <t>29484</t>
  </si>
  <si>
    <t>82404</t>
  </si>
  <si>
    <t>99423</t>
  </si>
  <si>
    <t>35239</t>
  </si>
  <si>
    <t>35579</t>
  </si>
  <si>
    <t>72280</t>
  </si>
  <si>
    <t>35576</t>
  </si>
  <si>
    <t>35232</t>
  </si>
  <si>
    <t>33617</t>
  </si>
  <si>
    <t>72178</t>
  </si>
  <si>
    <t>35581</t>
  </si>
  <si>
    <t>28779</t>
  </si>
  <si>
    <t>25826</t>
  </si>
  <si>
    <t>35108</t>
  </si>
  <si>
    <t>63263</t>
  </si>
  <si>
    <t>61352</t>
  </si>
  <si>
    <t>78194</t>
  </si>
  <si>
    <t>76703</t>
  </si>
  <si>
    <t>69120</t>
  </si>
  <si>
    <t>35516</t>
  </si>
  <si>
    <t>78665</t>
  </si>
  <si>
    <t>69234</t>
  </si>
  <si>
    <t>72356</t>
  </si>
  <si>
    <t>78604</t>
  </si>
  <si>
    <t>75223</t>
  </si>
  <si>
    <t>31600</t>
  </si>
  <si>
    <t>32427</t>
  </si>
  <si>
    <t>78570</t>
  </si>
  <si>
    <t>74867</t>
  </si>
  <si>
    <t>63505</t>
  </si>
  <si>
    <t>32683</t>
  </si>
  <si>
    <t>69427</t>
  </si>
  <si>
    <t>24980</t>
  </si>
  <si>
    <t>63867</t>
  </si>
  <si>
    <t>21787</t>
  </si>
  <si>
    <t>70195</t>
  </si>
  <si>
    <t>74399</t>
  </si>
  <si>
    <t>70567</t>
  </si>
  <si>
    <t>25885</t>
  </si>
  <si>
    <t>27367</t>
  </si>
  <si>
    <t>70180</t>
  </si>
  <si>
    <t>70182</t>
  </si>
  <si>
    <t>72501</t>
  </si>
  <si>
    <t>74395</t>
  </si>
  <si>
    <t>70329</t>
  </si>
  <si>
    <t>71723</t>
  </si>
  <si>
    <t>34270</t>
  </si>
  <si>
    <t>74189</t>
  </si>
  <si>
    <t>21710</t>
  </si>
  <si>
    <t>34305</t>
  </si>
  <si>
    <t>74251</t>
  </si>
  <si>
    <t>71543</t>
  </si>
  <si>
    <t>26802</t>
  </si>
  <si>
    <t>49809</t>
  </si>
  <si>
    <t>53578</t>
  </si>
  <si>
    <t>51766</t>
  </si>
  <si>
    <t>44369</t>
  </si>
  <si>
    <t>48431</t>
  </si>
  <si>
    <t>45891</t>
  </si>
  <si>
    <t>48531</t>
  </si>
  <si>
    <t>53844</t>
  </si>
  <si>
    <t>53111</t>
  </si>
  <si>
    <t>45549</t>
  </si>
  <si>
    <t>54472</t>
  </si>
  <si>
    <t>45665</t>
  </si>
  <si>
    <t>56736</t>
  </si>
  <si>
    <t>45711</t>
  </si>
  <si>
    <t>44147</t>
  </si>
  <si>
    <t>87650</t>
  </si>
  <si>
    <t>96132</t>
  </si>
  <si>
    <t>86450</t>
  </si>
  <si>
    <t>38126</t>
  </si>
  <si>
    <t>97475</t>
  </si>
  <si>
    <t>21514</t>
  </si>
  <si>
    <t>86637</t>
  </si>
  <si>
    <t>91595</t>
  </si>
  <si>
    <t>87666</t>
  </si>
  <si>
    <t>86759</t>
  </si>
  <si>
    <t>91746</t>
  </si>
  <si>
    <t>29588</t>
  </si>
  <si>
    <t>86650</t>
  </si>
  <si>
    <t>86856</t>
  </si>
  <si>
    <t>86482</t>
  </si>
  <si>
    <t>91575</t>
  </si>
  <si>
    <t>19217</t>
  </si>
  <si>
    <t>99765</t>
  </si>
  <si>
    <t>86989</t>
  </si>
  <si>
    <t>99334</t>
  </si>
  <si>
    <t>29459</t>
  </si>
  <si>
    <t>86947</t>
  </si>
  <si>
    <t>98701</t>
  </si>
  <si>
    <t>91334</t>
  </si>
  <si>
    <t>82269</t>
  </si>
  <si>
    <t>86911</t>
  </si>
  <si>
    <t>29482</t>
  </si>
  <si>
    <t>86941</t>
  </si>
  <si>
    <t>47559</t>
  </si>
  <si>
    <t>52146</t>
  </si>
  <si>
    <t>41836</t>
  </si>
  <si>
    <t>52459</t>
  </si>
  <si>
    <t>41239</t>
  </si>
  <si>
    <t>52399</t>
  </si>
  <si>
    <t>54306</t>
  </si>
  <si>
    <t>54313</t>
  </si>
  <si>
    <t>26757</t>
  </si>
  <si>
    <t>54318</t>
  </si>
  <si>
    <t>40549</t>
  </si>
  <si>
    <t>47249</t>
  </si>
  <si>
    <t>47138</t>
  </si>
  <si>
    <t>47279</t>
  </si>
  <si>
    <t>40589</t>
  </si>
  <si>
    <t>50829</t>
  </si>
  <si>
    <t>50321</t>
  </si>
  <si>
    <t>42579</t>
  </si>
  <si>
    <t>50389</t>
  </si>
  <si>
    <t>51143</t>
  </si>
  <si>
    <t>48619</t>
  </si>
  <si>
    <t>45139</t>
  </si>
  <si>
    <t>71554</t>
  </si>
  <si>
    <t>34117</t>
  </si>
  <si>
    <t>97828</t>
  </si>
  <si>
    <t>97922</t>
  </si>
  <si>
    <t>24768</t>
  </si>
  <si>
    <t>89607</t>
  </si>
  <si>
    <t>97292</t>
  </si>
  <si>
    <t>48143</t>
  </si>
  <si>
    <t>57639</t>
  </si>
  <si>
    <t>58636</t>
  </si>
  <si>
    <t>67311</t>
  </si>
  <si>
    <t>76473</t>
  </si>
  <si>
    <t>49401</t>
  </si>
  <si>
    <t>26129</t>
  </si>
  <si>
    <t>65203</t>
  </si>
  <si>
    <t>67161</t>
  </si>
  <si>
    <t>55296</t>
  </si>
  <si>
    <t>76571</t>
  </si>
  <si>
    <t>67071</t>
  </si>
  <si>
    <t>67112</t>
  </si>
  <si>
    <t>95488</t>
  </si>
  <si>
    <t>19300</t>
  </si>
  <si>
    <t>81241</t>
  </si>
  <si>
    <t>39326</t>
  </si>
  <si>
    <t>95131</t>
  </si>
  <si>
    <t>19089</t>
  </si>
  <si>
    <t>95444</t>
  </si>
  <si>
    <t>81547</t>
  </si>
  <si>
    <t>81549</t>
  </si>
  <si>
    <t>06628</t>
  </si>
  <si>
    <t>83607</t>
  </si>
  <si>
    <t>85774</t>
  </si>
  <si>
    <t>81739</t>
  </si>
  <si>
    <t>92655</t>
  </si>
  <si>
    <t>83707</t>
  </si>
  <si>
    <t>06249</t>
  </si>
  <si>
    <t>93176</t>
  </si>
  <si>
    <t>92284</t>
  </si>
  <si>
    <t>85604</t>
  </si>
  <si>
    <t>39596</t>
  </si>
  <si>
    <t>92263</t>
  </si>
  <si>
    <t>39261</t>
  </si>
  <si>
    <t>07549</t>
  </si>
  <si>
    <t>08525</t>
  </si>
  <si>
    <t>92706</t>
  </si>
  <si>
    <t>84186</t>
  </si>
  <si>
    <t>18146</t>
  </si>
  <si>
    <t>93149</t>
  </si>
  <si>
    <t>83122</t>
  </si>
  <si>
    <t>93073</t>
  </si>
  <si>
    <t>84144</t>
  </si>
  <si>
    <t>08499</t>
  </si>
  <si>
    <t>08223</t>
  </si>
  <si>
    <t>84100</t>
  </si>
  <si>
    <t>95671</t>
  </si>
  <si>
    <t>84183</t>
  </si>
  <si>
    <t>04600</t>
  </si>
  <si>
    <t>94369</t>
  </si>
  <si>
    <t>94339</t>
  </si>
  <si>
    <t>83342</t>
  </si>
  <si>
    <t>83339</t>
  </si>
  <si>
    <t>93489</t>
  </si>
  <si>
    <t>17139</t>
  </si>
  <si>
    <t>94360</t>
  </si>
  <si>
    <t>08280</t>
  </si>
  <si>
    <t>94569</t>
  </si>
  <si>
    <t>83451</t>
  </si>
  <si>
    <t>09119</t>
  </si>
  <si>
    <t>94554</t>
  </si>
  <si>
    <t>09477</t>
  </si>
  <si>
    <t>14943</t>
  </si>
  <si>
    <t>13591</t>
  </si>
  <si>
    <t>94252</t>
  </si>
  <si>
    <t>01683</t>
  </si>
  <si>
    <t>13629</t>
  </si>
  <si>
    <t>10709</t>
  </si>
  <si>
    <t>10629</t>
  </si>
  <si>
    <t>09629</t>
  </si>
  <si>
    <t>13435</t>
  </si>
  <si>
    <t>10999</t>
  </si>
  <si>
    <t>61250</t>
  </si>
  <si>
    <t>76228</t>
  </si>
  <si>
    <t>76229</t>
  </si>
  <si>
    <t>33613</t>
  </si>
  <si>
    <t>64653</t>
  </si>
  <si>
    <t>60549</t>
  </si>
  <si>
    <t>28816</t>
  </si>
  <si>
    <t>35112</t>
  </si>
  <si>
    <t>75399</t>
  </si>
  <si>
    <t>35066</t>
  </si>
  <si>
    <t>72184</t>
  </si>
  <si>
    <t>75249</t>
  </si>
  <si>
    <t>25882</t>
  </si>
  <si>
    <t>78259</t>
  </si>
  <si>
    <t>69483</t>
  </si>
  <si>
    <t>78585</t>
  </si>
  <si>
    <t>74933</t>
  </si>
  <si>
    <t>35325</t>
  </si>
  <si>
    <t>78343</t>
  </si>
  <si>
    <t>74389</t>
  </si>
  <si>
    <t>25693</t>
  </si>
  <si>
    <t>88605</t>
  </si>
  <si>
    <t>21730</t>
  </si>
  <si>
    <t>72147</t>
  </si>
  <si>
    <t>31619</t>
  </si>
  <si>
    <t>64754</t>
  </si>
  <si>
    <t>72127</t>
  </si>
  <si>
    <t>31708</t>
  </si>
  <si>
    <t>31693</t>
  </si>
  <si>
    <t>25878</t>
  </si>
  <si>
    <t>34599</t>
  </si>
  <si>
    <t>70619</t>
  </si>
  <si>
    <t>74360</t>
  </si>
  <si>
    <t>21712</t>
  </si>
  <si>
    <t>74861</t>
  </si>
  <si>
    <t>63599</t>
  </si>
  <si>
    <t>25594</t>
  </si>
  <si>
    <t>73732</t>
  </si>
  <si>
    <t>72669</t>
  </si>
  <si>
    <t>88677</t>
  </si>
  <si>
    <t>71384</t>
  </si>
  <si>
    <t>71404</t>
  </si>
  <si>
    <t>37697</t>
  </si>
  <si>
    <t>09544</t>
  </si>
  <si>
    <t>10245</t>
  </si>
  <si>
    <t>10318</t>
  </si>
  <si>
    <t>18586</t>
  </si>
  <si>
    <t>01471</t>
  </si>
  <si>
    <t>17379</t>
  </si>
  <si>
    <t>01109</t>
  </si>
  <si>
    <t>01239</t>
  </si>
  <si>
    <t>01309</t>
  </si>
  <si>
    <t>01993</t>
  </si>
  <si>
    <t>01816</t>
  </si>
  <si>
    <t>17373</t>
  </si>
  <si>
    <t>01824</t>
  </si>
  <si>
    <t>03096</t>
  </si>
  <si>
    <t>03119</t>
  </si>
  <si>
    <t>02699</t>
  </si>
  <si>
    <t>16307</t>
  </si>
  <si>
    <t>03050</t>
  </si>
  <si>
    <t>02747</t>
  </si>
  <si>
    <t>57635</t>
  </si>
  <si>
    <t>44263</t>
  </si>
  <si>
    <t>49774</t>
  </si>
  <si>
    <t>66919</t>
  </si>
  <si>
    <t>58540</t>
  </si>
  <si>
    <t>79295</t>
  </si>
  <si>
    <t>67718</t>
  </si>
  <si>
    <t>77975</t>
  </si>
  <si>
    <t>79232</t>
  </si>
  <si>
    <t>59065</t>
  </si>
  <si>
    <t>57482</t>
  </si>
  <si>
    <t>51469</t>
  </si>
  <si>
    <t>48465</t>
  </si>
  <si>
    <t>42111</t>
  </si>
  <si>
    <t>66540</t>
  </si>
  <si>
    <t>42119</t>
  </si>
  <si>
    <t>26907</t>
  </si>
  <si>
    <t>53639</t>
  </si>
  <si>
    <t>42287</t>
  </si>
  <si>
    <t>56821</t>
  </si>
  <si>
    <t>53579</t>
  </si>
  <si>
    <t>58256</t>
  </si>
  <si>
    <t>55756</t>
  </si>
  <si>
    <t>96465</t>
  </si>
  <si>
    <t>82266</t>
  </si>
  <si>
    <t>82281</t>
  </si>
  <si>
    <t>07427</t>
  </si>
  <si>
    <t>06463</t>
  </si>
  <si>
    <t>06449</t>
  </si>
  <si>
    <t>88289</t>
  </si>
  <si>
    <t>31073</t>
  </si>
  <si>
    <t>30451</t>
  </si>
  <si>
    <t>97237</t>
  </si>
  <si>
    <t>30177</t>
  </si>
  <si>
    <t>24360</t>
  </si>
  <si>
    <t>97261</t>
  </si>
  <si>
    <t>22525</t>
  </si>
  <si>
    <t>73486</t>
  </si>
  <si>
    <t>97222</t>
  </si>
  <si>
    <t>97285</t>
  </si>
  <si>
    <t>89185</t>
  </si>
  <si>
    <t>97078</t>
  </si>
  <si>
    <t>99837</t>
  </si>
  <si>
    <t>97076</t>
  </si>
  <si>
    <t>89183</t>
  </si>
  <si>
    <t>97230</t>
  </si>
  <si>
    <t>89269</t>
  </si>
  <si>
    <t>97729</t>
  </si>
  <si>
    <t>21388</t>
  </si>
  <si>
    <t>91587</t>
  </si>
  <si>
    <t>89284</t>
  </si>
  <si>
    <t>37339</t>
  </si>
  <si>
    <t>97346</t>
  </si>
  <si>
    <t>38678</t>
  </si>
  <si>
    <t>87755</t>
  </si>
  <si>
    <t>97447</t>
  </si>
  <si>
    <t>22965</t>
  </si>
  <si>
    <t>87776</t>
  </si>
  <si>
    <t>97488</t>
  </si>
  <si>
    <t>97503</t>
  </si>
  <si>
    <t>91598</t>
  </si>
  <si>
    <t>87769</t>
  </si>
  <si>
    <t>29393</t>
  </si>
  <si>
    <t>21483</t>
  </si>
  <si>
    <t>91572</t>
  </si>
  <si>
    <t>97528</t>
  </si>
  <si>
    <t>98553</t>
  </si>
  <si>
    <t>87656</t>
  </si>
  <si>
    <t>96193</t>
  </si>
  <si>
    <t>23562</t>
  </si>
  <si>
    <t>86709</t>
  </si>
  <si>
    <t>23683</t>
  </si>
  <si>
    <t>96120</t>
  </si>
  <si>
    <t>96135</t>
  </si>
  <si>
    <t>96103</t>
  </si>
  <si>
    <t>90587</t>
  </si>
  <si>
    <t>96274</t>
  </si>
  <si>
    <t>86978</t>
  </si>
  <si>
    <t>82467</t>
  </si>
  <si>
    <t>86153</t>
  </si>
  <si>
    <t>23942</t>
  </si>
  <si>
    <t>38379</t>
  </si>
  <si>
    <t>90547</t>
  </si>
  <si>
    <t>86438</t>
  </si>
  <si>
    <t>86935</t>
  </si>
  <si>
    <t>99195</t>
  </si>
  <si>
    <t>82297</t>
  </si>
  <si>
    <t>86922</t>
  </si>
  <si>
    <t>41749</t>
  </si>
  <si>
    <t>41065</t>
  </si>
  <si>
    <t>41363</t>
  </si>
  <si>
    <t>47802</t>
  </si>
  <si>
    <t>54585</t>
  </si>
  <si>
    <t>47809</t>
  </si>
  <si>
    <t>54343</t>
  </si>
  <si>
    <t>54341</t>
  </si>
  <si>
    <t>47057</t>
  </si>
  <si>
    <t>46049</t>
  </si>
  <si>
    <t>54524</t>
  </si>
  <si>
    <t>45473</t>
  </si>
  <si>
    <t>45355</t>
  </si>
  <si>
    <t>42697</t>
  </si>
  <si>
    <t>51061</t>
  </si>
  <si>
    <t>66125</t>
  </si>
  <si>
    <t>48527</t>
  </si>
  <si>
    <t>53508</t>
  </si>
  <si>
    <t>26736</t>
  </si>
  <si>
    <t>51109</t>
  </si>
  <si>
    <t>34246</t>
  </si>
  <si>
    <t>24944</t>
  </si>
  <si>
    <t>24975</t>
  </si>
  <si>
    <t>74535</t>
  </si>
  <si>
    <t>25593</t>
  </si>
  <si>
    <t>97737</t>
  </si>
  <si>
    <t>97944</t>
  </si>
  <si>
    <t>74420</t>
  </si>
  <si>
    <t>37216</t>
  </si>
  <si>
    <t>57258</t>
  </si>
  <si>
    <t>26486</t>
  </si>
  <si>
    <t>55411</t>
  </si>
  <si>
    <t>79350</t>
  </si>
  <si>
    <t>67814</t>
  </si>
  <si>
    <t>77836</t>
  </si>
  <si>
    <t>57299</t>
  </si>
  <si>
    <t>67297</t>
  </si>
  <si>
    <t>65623</t>
  </si>
  <si>
    <t>65345</t>
  </si>
  <si>
    <t>26386</t>
  </si>
  <si>
    <t>65552</t>
  </si>
  <si>
    <t>55291</t>
  </si>
  <si>
    <t>79871</t>
  </si>
  <si>
    <t>35686</t>
  </si>
  <si>
    <t>72270</t>
  </si>
  <si>
    <t>67574</t>
  </si>
  <si>
    <t>65529</t>
  </si>
  <si>
    <t>67240</t>
  </si>
  <si>
    <t>76351</t>
  </si>
  <si>
    <t>76133</t>
  </si>
  <si>
    <t>Reisebus</t>
  </si>
  <si>
    <t>Bahn Fernverkehr</t>
  </si>
  <si>
    <t>Flug (Inland)</t>
  </si>
  <si>
    <t>Flug (innereuropäisch)</t>
  </si>
  <si>
    <t>Flug (international)</t>
  </si>
  <si>
    <t>Zuordnung</t>
  </si>
  <si>
    <t>Bezeichnung Beförderungsmittel</t>
  </si>
  <si>
    <t>Dropdown</t>
  </si>
  <si>
    <t>Modus</t>
  </si>
  <si>
    <t>Saragossa</t>
  </si>
  <si>
    <t>Ortsname</t>
  </si>
  <si>
    <t>Längengrad (dezimal)</t>
  </si>
  <si>
    <t>Breitengrad (dezimal)</t>
  </si>
  <si>
    <t>IATA Code</t>
  </si>
  <si>
    <t>POI</t>
  </si>
  <si>
    <t>La Palma</t>
  </si>
  <si>
    <t>IATA Start (optional)</t>
  </si>
  <si>
    <t>IATA Ziel (optional)</t>
  </si>
  <si>
    <t>POI_A</t>
  </si>
  <si>
    <t>POI_B</t>
  </si>
  <si>
    <t>IATA_IATA</t>
  </si>
  <si>
    <t>IATA_Airport</t>
  </si>
  <si>
    <t>Airport_IATA</t>
  </si>
  <si>
    <t>Airport_Airport</t>
  </si>
  <si>
    <t>match_IATA_Start</t>
  </si>
  <si>
    <t>match_IATA_Ziel</t>
  </si>
  <si>
    <t>Domestic</t>
  </si>
  <si>
    <t>Anleitung</t>
  </si>
  <si>
    <t>Reisedaten</t>
  </si>
  <si>
    <t>vordefiniert</t>
  </si>
  <si>
    <t>Schreiben Sie Ihre individuellen Bezeichungen für Beförderungsmittel in die linke Spalte der Tabelle unterhalb der durchgezogenen schwarzen Linie und ordnen Sie per Dropdown in der Spalte "Zuordnung" die jeweilige Option aus (PKW, ÖPNV, Bahn, Reisebus, Flugzeug). Die Zuordnung ist erforderlich, damit das Beförderungsmittel korrekt erkannt wird.</t>
  </si>
  <si>
    <t>Flughafen hinzufügen (für Luftverkehr)</t>
  </si>
  <si>
    <t>Beförderungsmittel hinzufügen</t>
  </si>
  <si>
    <r>
      <t>Sie haben die Möglichkeit dem Tool</t>
    </r>
    <r>
      <rPr>
        <b/>
        <i/>
        <sz val="11"/>
        <color theme="1"/>
        <rFont val="Aptos Narrow"/>
        <family val="2"/>
        <scheme val="minor"/>
      </rPr>
      <t xml:space="preserve"> individuelle Bezeichnungen für Beförderungsmittel</t>
    </r>
    <r>
      <rPr>
        <i/>
        <sz val="11"/>
        <color theme="1"/>
        <rFont val="Aptos Narrow"/>
        <family val="2"/>
        <scheme val="minor"/>
      </rPr>
      <t xml:space="preserve"> hinzuzufügen. Dies kann beispielsweise sinnvoll sein, wenn Sie interne Bezeichnungen nutzen und Ihre Daten gesammelt in das Tool kopieren, damit die internen Bezeichnungen automatisch erkannt werden.</t>
    </r>
  </si>
  <si>
    <t>1.</t>
  </si>
  <si>
    <t>Point of Interest (POI) hinzufügen (für Landverkehr)</t>
  </si>
  <si>
    <t>2.</t>
  </si>
  <si>
    <t>3.</t>
  </si>
  <si>
    <t>Tragen Sie eine Bezeichnung für den POI unter "Ortsname" ein</t>
  </si>
  <si>
    <t>Tragen Sie die Koordinaten von Breitengrad und Längengrad in Dezimalschreibweise ein (die Koordinaten können Sie beispielweise gängigen Online-Karten, etc. entnehmen)</t>
  </si>
  <si>
    <t>Der POI wird nun in der Reisedaten-Tabelle als Ortsname erkannt und kann im entsprechenden Dropdown-Menü ausgewählt werden (am Ende des Dropdown-Menüs)</t>
  </si>
  <si>
    <t>Tragen Sie die Stadt und den IATA Flughafen Code des Flughafens ein</t>
  </si>
  <si>
    <t>Der Flughafen wird nun in der Reisedaten-Tabelle als Ortsname bzw. IATA Code erkannt und kann im entsprechenden Dropdown-Menü ausgewählt werden (am Ende des Dropdown-Menüs)</t>
  </si>
  <si>
    <t>zu Fuß/Fahrrad</t>
  </si>
  <si>
    <t>A Coruña</t>
  </si>
  <si>
    <t>Acharnes</t>
  </si>
  <si>
    <t>Aix-en-Provence</t>
  </si>
  <si>
    <t>Albacete</t>
  </si>
  <si>
    <t>Alcalá de Henares</t>
  </si>
  <si>
    <t>Alcobendas</t>
  </si>
  <si>
    <t>Alcorcón</t>
  </si>
  <si>
    <t>Algeciras</t>
  </si>
  <si>
    <t>Alkmaar</t>
  </si>
  <si>
    <t>Allenstein</t>
  </si>
  <si>
    <t>Almada</t>
  </si>
  <si>
    <t>Almere</t>
  </si>
  <si>
    <t>Alphen aan den Rijn</t>
  </si>
  <si>
    <t>Amadora</t>
  </si>
  <si>
    <t>Amersfoort</t>
  </si>
  <si>
    <t>Amiens</t>
  </si>
  <si>
    <t>Anderlecht</t>
  </si>
  <si>
    <t>Annecy</t>
  </si>
  <si>
    <t>Angers</t>
  </si>
  <si>
    <t>Apeldoorn</t>
  </si>
  <si>
    <t>Arad</t>
  </si>
  <si>
    <t>Archangelsk</t>
  </si>
  <si>
    <t>Argenteuil</t>
  </si>
  <si>
    <t>Arnheim</t>
  </si>
  <si>
    <t>Bacău</t>
  </si>
  <si>
    <t>Badajoz</t>
  </si>
  <si>
    <t>Badalona</t>
  </si>
  <si>
    <t>Baia Mare</t>
  </si>
  <si>
    <t>Basildon</t>
  </si>
  <si>
    <t>Basingstoke</t>
  </si>
  <si>
    <t>Bath</t>
  </si>
  <si>
    <t>Belgorod</t>
  </si>
  <si>
    <t>Bern</t>
  </si>
  <si>
    <t>Besançon</t>
  </si>
  <si>
    <t>Białystok</t>
  </si>
  <si>
    <t>Bielsko-Biała</t>
  </si>
  <si>
    <t>Birkenhead</t>
  </si>
  <si>
    <t>Blackburn</t>
  </si>
  <si>
    <t>Blackpool</t>
  </si>
  <si>
    <t>Bolton</t>
  </si>
  <si>
    <t>Boulogne-Billancourt</t>
  </si>
  <si>
    <t>Bournemouth</t>
  </si>
  <si>
    <t>Bozen</t>
  </si>
  <si>
    <t>Bradford</t>
  </si>
  <si>
    <t>Braga</t>
  </si>
  <si>
    <t>Breda</t>
  </si>
  <si>
    <t>Brescia</t>
  </si>
  <si>
    <t>Brügge</t>
  </si>
  <si>
    <t>Brăila</t>
  </si>
  <si>
    <t>Burgos</t>
  </si>
  <si>
    <t>Buzău</t>
  </si>
  <si>
    <t>Caen</t>
  </si>
  <si>
    <t>Cambridge</t>
  </si>
  <si>
    <t>Cartagena</t>
  </si>
  <si>
    <t>Castellón de la Plana</t>
  </si>
  <si>
    <t>Chalkida</t>
  </si>
  <si>
    <t>Chelmsford</t>
  </si>
  <si>
    <t>Cheltenham</t>
  </si>
  <si>
    <t>Chișinău</t>
  </si>
  <si>
    <t>Chorzów</t>
  </si>
  <si>
    <t>Clermont-Ferrand</t>
  </si>
  <si>
    <t>Coimbra</t>
  </si>
  <si>
    <t>Colchester</t>
  </si>
  <si>
    <t>Coventry</t>
  </si>
  <si>
    <t>Craiova</t>
  </si>
  <si>
    <t>Crawley</t>
  </si>
  <si>
    <t>Croydon</t>
  </si>
  <si>
    <t>Cádiz</t>
  </si>
  <si>
    <t>Córdoba</t>
  </si>
  <si>
    <t>Daugavpils</t>
  </si>
  <si>
    <t>Derbent</t>
  </si>
  <si>
    <t>Deventer</t>
  </si>
  <si>
    <t>Delft</t>
  </si>
  <si>
    <t>Dijon</t>
  </si>
  <si>
    <t>Dnipro</t>
  </si>
  <si>
    <t>Doncaster</t>
  </si>
  <si>
    <t>Donezk</t>
  </si>
  <si>
    <t>Dordrecht</t>
  </si>
  <si>
    <t>Dos Hermanas</t>
  </si>
  <si>
    <t>Drammen</t>
  </si>
  <si>
    <t>Dundee</t>
  </si>
  <si>
    <t>Durrës</t>
  </si>
  <si>
    <t>Dąbrowa Górnicza</t>
  </si>
  <si>
    <t>Eastbourne</t>
  </si>
  <si>
    <t>Ede</t>
  </si>
  <si>
    <t>Elbasan</t>
  </si>
  <si>
    <t>Elbląg</t>
  </si>
  <si>
    <t>Elche</t>
  </si>
  <si>
    <t>Elektrostal</t>
  </si>
  <si>
    <t>Elista</t>
  </si>
  <si>
    <t>Emmen</t>
  </si>
  <si>
    <t>Engels</t>
  </si>
  <si>
    <t>Enschede</t>
  </si>
  <si>
    <t>Espoo</t>
  </si>
  <si>
    <t>Ferrara</t>
  </si>
  <si>
    <t>Fier</t>
  </si>
  <si>
    <t>Foggia</t>
  </si>
  <si>
    <t>Forli</t>
  </si>
  <si>
    <t>Fredrikstad</t>
  </si>
  <si>
    <t>Fuenlabrada</t>
  </si>
  <si>
    <t>Funchal</t>
  </si>
  <si>
    <t>Gateshead</t>
  </si>
  <si>
    <t>Gent</t>
  </si>
  <si>
    <t>Getafe</t>
  </si>
  <si>
    <t>Gijón</t>
  </si>
  <si>
    <t>Gillingham</t>
  </si>
  <si>
    <t>Giugliano in Campania</t>
  </si>
  <si>
    <t>Gloucester</t>
  </si>
  <si>
    <t>Gorzów Wielkopolski</t>
  </si>
  <si>
    <t>Granada</t>
  </si>
  <si>
    <t>Grenoble</t>
  </si>
  <si>
    <t>Groningen</t>
  </si>
  <si>
    <t>Grudziądz</t>
  </si>
  <si>
    <t>Győr</t>
  </si>
  <si>
    <t>Haarlem</t>
  </si>
  <si>
    <t>Helsingborg</t>
  </si>
  <si>
    <t>Hemel Hempstead</t>
  </si>
  <si>
    <t>High Wycombe</t>
  </si>
  <si>
    <t>Huddersfield</t>
  </si>
  <si>
    <t>Huelva</t>
  </si>
  <si>
    <t>Ioannina</t>
  </si>
  <si>
    <t>Ipswich</t>
  </si>
  <si>
    <t>Jaén</t>
  </si>
  <si>
    <t>Jerez de la Frontera</t>
  </si>
  <si>
    <t>Jyväskylä</t>
  </si>
  <si>
    <t>Kaliningrad</t>
  </si>
  <si>
    <t>Kalisz</t>
  </si>
  <si>
    <t>Kallithea</t>
  </si>
  <si>
    <t>Kaluga</t>
  </si>
  <si>
    <t>Kasan</t>
  </si>
  <si>
    <t>Kattowitz</t>
  </si>
  <si>
    <t>Kecskemét</t>
  </si>
  <si>
    <t>Kielce</t>
  </si>
  <si>
    <t>Kingston upon Hull</t>
  </si>
  <si>
    <t>Klaipėda</t>
  </si>
  <si>
    <t>Kolomna</t>
  </si>
  <si>
    <t>Kostroma</t>
  </si>
  <si>
    <t>Koszalin</t>
  </si>
  <si>
    <t>Kragujevac</t>
  </si>
  <si>
    <t>Kramatorsk</t>
  </si>
  <si>
    <t>Krasnogorsk</t>
  </si>
  <si>
    <t>Kuopio</t>
  </si>
  <si>
    <t>Kursk</t>
  </si>
  <si>
    <t>Lahti</t>
  </si>
  <si>
    <t>Larisa</t>
  </si>
  <si>
    <t>Latina</t>
  </si>
  <si>
    <t>Lausanne</t>
  </si>
  <si>
    <t>Leganés</t>
  </si>
  <si>
    <t>Leeuwarden</t>
  </si>
  <si>
    <t>Le Havre</t>
  </si>
  <si>
    <t>Legnica</t>
  </si>
  <si>
    <t>Leiden</t>
  </si>
  <si>
    <t>Le Mans</t>
  </si>
  <si>
    <t>Leskovac</t>
  </si>
  <si>
    <t>León</t>
  </si>
  <si>
    <t>Liberec</t>
  </si>
  <si>
    <t>Lincoln</t>
  </si>
  <si>
    <t>Linköping</t>
  </si>
  <si>
    <t>Livorno</t>
  </si>
  <si>
    <t>Luhansk</t>
  </si>
  <si>
    <t>Luton</t>
  </si>
  <si>
    <t>Limoges</t>
  </si>
  <si>
    <t>Lleida</t>
  </si>
  <si>
    <t>Logroño</t>
  </si>
  <si>
    <t>Löwen</t>
  </si>
  <si>
    <t>Lublin</t>
  </si>
  <si>
    <t>Lüttich</t>
  </si>
  <si>
    <t>Łódź</t>
  </si>
  <si>
    <t>Maidstone</t>
  </si>
  <si>
    <t>Maribor</t>
  </si>
  <si>
    <t>Mariupol</t>
  </si>
  <si>
    <t>Melitopol</t>
  </si>
  <si>
    <t>Messina</t>
  </si>
  <si>
    <t>Middlesbrough</t>
  </si>
  <si>
    <t>Milton Keynes</t>
  </si>
  <si>
    <t>Miskolc</t>
  </si>
  <si>
    <t>Modena</t>
  </si>
  <si>
    <t>Monza</t>
  </si>
  <si>
    <t>Murmansk</t>
  </si>
  <si>
    <t>Murom</t>
  </si>
  <si>
    <t>Marbella</t>
  </si>
  <si>
    <t>Mataró</t>
  </si>
  <si>
    <t>Metz</t>
  </si>
  <si>
    <t>Montreuil</t>
  </si>
  <si>
    <t>Móstoles</t>
  </si>
  <si>
    <t>Mülhausen</t>
  </si>
  <si>
    <t>Murcia</t>
  </si>
  <si>
    <t>Namur</t>
  </si>
  <si>
    <t>Nancy</t>
  </si>
  <si>
    <t>Neftekamsk</t>
  </si>
  <si>
    <t>Newport</t>
  </si>
  <si>
    <t>Nikopol</t>
  </si>
  <si>
    <t>Nikosia</t>
  </si>
  <si>
    <t>Noginsk</t>
  </si>
  <si>
    <t>Northampton</t>
  </si>
  <si>
    <t>Norwich</t>
  </si>
  <si>
    <t>Novara</t>
  </si>
  <si>
    <t>Novi Sad</t>
  </si>
  <si>
    <t>Nyíregyháza</t>
  </si>
  <si>
    <t>Nîmes</t>
  </si>
  <si>
    <t>Obninsk</t>
  </si>
  <si>
    <t>Odense</t>
  </si>
  <si>
    <t>Oldham</t>
  </si>
  <si>
    <t>Opole</t>
  </si>
  <si>
    <t>Oradea</t>
  </si>
  <si>
    <t>Orenburg</t>
  </si>
  <si>
    <t>Orléans</t>
  </si>
  <si>
    <t>Orsk</t>
  </si>
  <si>
    <t>Ostrava</t>
  </si>
  <si>
    <t>Ourense</t>
  </si>
  <si>
    <t>Oviedo</t>
  </si>
  <si>
    <t>Oxford</t>
  </si>
  <si>
    <t>Padua</t>
  </si>
  <si>
    <t>Pamplona</t>
  </si>
  <si>
    <t>Panevėžys</t>
  </si>
  <si>
    <t>Parla</t>
  </si>
  <si>
    <t>Parma</t>
  </si>
  <si>
    <t>Peristeri</t>
  </si>
  <si>
    <t>Perm</t>
  </si>
  <si>
    <t>Perpignan</t>
  </si>
  <si>
    <t>Peterborough</t>
  </si>
  <si>
    <t>Piacenza</t>
  </si>
  <si>
    <t>Pilsen</t>
  </si>
  <si>
    <t>Plymouth</t>
  </si>
  <si>
    <t>Podolsk</t>
  </si>
  <si>
    <t>Poole</t>
  </si>
  <si>
    <t>Portsmouth</t>
  </si>
  <si>
    <t>Prato</t>
  </si>
  <si>
    <t>Pécs</t>
  </si>
  <si>
    <t>Płock</t>
  </si>
  <si>
    <t>Radom</t>
  </si>
  <si>
    <t>Ravenna</t>
  </si>
  <si>
    <t>Reading</t>
  </si>
  <si>
    <t>Reggio Calabria</t>
  </si>
  <si>
    <t>Reggio nell’Emilia</t>
  </si>
  <si>
    <t>Reims</t>
  </si>
  <si>
    <t>Rimini</t>
  </si>
  <si>
    <t>Rochdale</t>
  </si>
  <si>
    <t>Rotherham</t>
  </si>
  <si>
    <t>Rouen</t>
  </si>
  <si>
    <t>Ruda Śląska</t>
  </si>
  <si>
    <t>Rybinsk</t>
  </si>
  <si>
    <t>Rybnik</t>
  </si>
  <si>
    <t>Rzeszów</t>
  </si>
  <si>
    <t>Râmnicu Vâlcea</t>
  </si>
  <si>
    <t>Sabadell</t>
  </si>
  <si>
    <t>Saint Helens</t>
  </si>
  <si>
    <t>Sale</t>
  </si>
  <si>
    <t>Salford</t>
  </si>
  <si>
    <t>Saint-Denis</t>
  </si>
  <si>
    <t>Saint-Étienne</t>
  </si>
  <si>
    <t>Salamanca</t>
  </si>
  <si>
    <t>Salerno</t>
  </si>
  <si>
    <t>Samara</t>
  </si>
  <si>
    <t>Sankt Petersburg</t>
  </si>
  <si>
    <t>Saransk</t>
  </si>
  <si>
    <t>Sarpsborg</t>
  </si>
  <si>
    <t>Sassari</t>
  </si>
  <si>
    <t>Satu Mare</t>
  </si>
  <si>
    <t>Sheffield</t>
  </si>
  <si>
    <t>Simferopol</t>
  </si>
  <si>
    <t>Slough</t>
  </si>
  <si>
    <t>Smolensk</t>
  </si>
  <si>
    <t>Solihull</t>
  </si>
  <si>
    <t>Sterlitamak</t>
  </si>
  <si>
    <t>Stockport</t>
  </si>
  <si>
    <t>Stoke-on-Trent</t>
  </si>
  <si>
    <t>Subotica</t>
  </si>
  <si>
    <t>Suceava</t>
  </si>
  <si>
    <t>Sunderland</t>
  </si>
  <si>
    <t>Sumy</t>
  </si>
  <si>
    <t>Swindon</t>
  </si>
  <si>
    <t>Szeged</t>
  </si>
  <si>
    <t>Székesfehérvár</t>
  </si>
  <si>
    <t>’s-Hertogenbosch</t>
  </si>
  <si>
    <t>Taganrog</t>
  </si>
  <si>
    <t>Tarnów</t>
  </si>
  <si>
    <t>Tarragona</t>
  </si>
  <si>
    <t>Tartu</t>
  </si>
  <si>
    <t>Telde</t>
  </si>
  <si>
    <t>Telford</t>
  </si>
  <si>
    <t>Terni</t>
  </si>
  <si>
    <t>Ternopil</t>
  </si>
  <si>
    <t>Tilburg</t>
  </si>
  <si>
    <t>Tiraspol</t>
  </si>
  <si>
    <t>Torrejón de Ardoz</t>
  </si>
  <si>
    <t>Toulon</t>
  </si>
  <si>
    <t>Tours</t>
  </si>
  <si>
    <t>Trient</t>
  </si>
  <si>
    <t>Tula</t>
  </si>
  <si>
    <t>Tychy</t>
  </si>
  <si>
    <t>Ufa</t>
  </si>
  <si>
    <t>Uppsala</t>
  </si>
  <si>
    <t>Utrecht</t>
  </si>
  <si>
    <t>Valladolid</t>
  </si>
  <si>
    <t>Vantaa</t>
  </si>
  <si>
    <t>Västerås</t>
  </si>
  <si>
    <t>Venlo</t>
  </si>
  <si>
    <t>Vicenza</t>
  </si>
  <si>
    <t>Vigo</t>
  </si>
  <si>
    <t>Vila Nova de Gaia</t>
  </si>
  <si>
    <t>Villeurbanne</t>
  </si>
  <si>
    <t>Vitoria-Gasteiz</t>
  </si>
  <si>
    <t>Volos</t>
  </si>
  <si>
    <t>Wakefield</t>
  </si>
  <si>
    <t>Warrington</t>
  </si>
  <si>
    <t>Watford</t>
  </si>
  <si>
    <t>Wałbrzych</t>
  </si>
  <si>
    <t>Wigan</t>
  </si>
  <si>
    <t>Winterthur</t>
  </si>
  <si>
    <t>Wolverhampton</t>
  </si>
  <si>
    <t>Worcester</t>
  </si>
  <si>
    <t>Worthing</t>
  </si>
  <si>
    <t>Włocławek</t>
  </si>
  <si>
    <t>York</t>
  </si>
  <si>
    <t>Zaanstad</t>
  </si>
  <si>
    <t>Zabrze</t>
  </si>
  <si>
    <t>Zielona Góra</t>
  </si>
  <si>
    <t>Zoetermeer</t>
  </si>
  <si>
    <t>Zwolle</t>
  </si>
  <si>
    <t>Örebro</t>
  </si>
  <si>
    <t>Šiauliai</t>
  </si>
  <si>
    <t>Spain</t>
  </si>
  <si>
    <t>Denmark</t>
  </si>
  <si>
    <t>United Kingdom</t>
  </si>
  <si>
    <t>Greece</t>
  </si>
  <si>
    <t>France</t>
  </si>
  <si>
    <t>Netherlands</t>
  </si>
  <si>
    <t>Poland</t>
  </si>
  <si>
    <t>Italy</t>
  </si>
  <si>
    <t>Belgium</t>
  </si>
  <si>
    <t>Romania</t>
  </si>
  <si>
    <t>Russia</t>
  </si>
  <si>
    <t>Switzerland</t>
  </si>
  <si>
    <t>Serbia</t>
  </si>
  <si>
    <t>Slovakia</t>
  </si>
  <si>
    <t>Hungary</t>
  </si>
  <si>
    <t>Bulgaria</t>
  </si>
  <si>
    <t>Moldova</t>
  </si>
  <si>
    <t>Ireland</t>
  </si>
  <si>
    <t>Latvia</t>
  </si>
  <si>
    <t>Norway</t>
  </si>
  <si>
    <t>Albania</t>
  </si>
  <si>
    <t>Finland</t>
  </si>
  <si>
    <t>Austria</t>
  </si>
  <si>
    <t>Sweden</t>
  </si>
  <si>
    <t>Lithuania</t>
  </si>
  <si>
    <t>Czechia</t>
  </si>
  <si>
    <t>Slovenia</t>
  </si>
  <si>
    <t>Cyprus</t>
  </si>
  <si>
    <t>Estonia</t>
  </si>
  <si>
    <t>Croatia</t>
  </si>
  <si>
    <t>Ortsnamen</t>
  </si>
  <si>
    <t>Ortsnamen_unique</t>
  </si>
  <si>
    <t>DD_Ort</t>
  </si>
  <si>
    <t>Versionsverlauf</t>
  </si>
  <si>
    <t>Version</t>
  </si>
  <si>
    <t>Datum</t>
  </si>
  <si>
    <t>ggf. Änderungen</t>
  </si>
  <si>
    <t>v1.0</t>
  </si>
  <si>
    <t>-</t>
  </si>
  <si>
    <t>Dieses Tool wurde im Auftrag des Ministerium für Wissenschaft, Forschung und Kunst Baden-Württemberg (MWK) und der Beauftragten der Bundesregierung für Kultur und Medien (BKM) von der KlimAktiv gGmbH entwickelt.</t>
  </si>
  <si>
    <t>Kurzbeschreibung</t>
  </si>
  <si>
    <t>Hintergrundinformationen zur Methodik</t>
  </si>
  <si>
    <t>Kurzanleitung</t>
  </si>
  <si>
    <r>
      <t>Sie haben die Möglichkeit individuell bezeichnete Beförderungsmittel (Tabellenblatt "</t>
    </r>
    <r>
      <rPr>
        <b/>
        <sz val="11"/>
        <color theme="1"/>
        <rFont val="Aptos Narrow"/>
        <family val="2"/>
        <scheme val="minor"/>
      </rPr>
      <t>Beförderungsmittel</t>
    </r>
    <r>
      <rPr>
        <sz val="11"/>
        <color theme="1"/>
        <rFont val="Aptos Narrow"/>
        <family val="2"/>
        <scheme val="minor"/>
      </rPr>
      <t>"), sowie eigene Orte bzw. Flughäfen (Tabellenblatt "</t>
    </r>
    <r>
      <rPr>
        <b/>
        <sz val="11"/>
        <color theme="1"/>
        <rFont val="Aptos Narrow"/>
        <family val="2"/>
        <scheme val="minor"/>
      </rPr>
      <t>POIs</t>
    </r>
    <r>
      <rPr>
        <sz val="11"/>
        <color theme="1"/>
        <rFont val="Aptos Narrow"/>
        <family val="2"/>
        <scheme val="minor"/>
      </rPr>
      <t>") zu definieren, die in das jeweilige Dropdown-Menü aufgenommen werden. Wechseln Sie dafür in das jeweilige Tabellenblatt und folgen Sie den Anweisungen.</t>
    </r>
  </si>
  <si>
    <r>
      <t xml:space="preserve">Bei </t>
    </r>
    <r>
      <rPr>
        <b/>
        <sz val="11"/>
        <color theme="1"/>
        <rFont val="Aptos Narrow"/>
        <family val="2"/>
        <scheme val="minor"/>
      </rPr>
      <t>Flugreisen</t>
    </r>
    <r>
      <rPr>
        <sz val="11"/>
        <color theme="1"/>
        <rFont val="Aptos Narrow"/>
        <family val="2"/>
        <scheme val="minor"/>
      </rPr>
      <t xml:space="preserve"> kann </t>
    </r>
    <r>
      <rPr>
        <b/>
        <sz val="11"/>
        <color theme="1"/>
        <rFont val="Aptos Narrow"/>
        <family val="2"/>
        <scheme val="minor"/>
      </rPr>
      <t xml:space="preserve">optional </t>
    </r>
    <r>
      <rPr>
        <sz val="11"/>
        <color theme="1"/>
        <rFont val="Aptos Narrow"/>
        <family val="2"/>
        <scheme val="minor"/>
      </rPr>
      <t>der</t>
    </r>
    <r>
      <rPr>
        <b/>
        <sz val="11"/>
        <color theme="1"/>
        <rFont val="Aptos Narrow"/>
        <family val="2"/>
        <scheme val="minor"/>
      </rPr>
      <t xml:space="preserve"> IATA Flughafen Code</t>
    </r>
    <r>
      <rPr>
        <sz val="11"/>
        <color theme="1"/>
        <rFont val="Aptos Narrow"/>
        <family val="2"/>
        <scheme val="minor"/>
      </rPr>
      <t xml:space="preserve"> angegeben werden, dies führt zu einem genaueren Ergebnis.</t>
    </r>
  </si>
  <si>
    <r>
      <t>CO</t>
    </r>
    <r>
      <rPr>
        <b/>
        <vertAlign val="subscript"/>
        <sz val="12"/>
        <color theme="1"/>
        <rFont val="Aptos Narrow"/>
        <family val="2"/>
        <scheme val="minor"/>
      </rPr>
      <t>2</t>
    </r>
    <r>
      <rPr>
        <b/>
        <sz val="12"/>
        <color theme="1"/>
        <rFont val="Aptos Narrow"/>
        <family val="2"/>
        <scheme val="minor"/>
      </rPr>
      <t>-Kulturstandard mit CO</t>
    </r>
    <r>
      <rPr>
        <b/>
        <vertAlign val="subscript"/>
        <sz val="12"/>
        <color theme="1"/>
        <rFont val="Aptos Narrow"/>
        <family val="2"/>
        <scheme val="minor"/>
      </rPr>
      <t>2</t>
    </r>
    <r>
      <rPr>
        <b/>
        <sz val="12"/>
        <color theme="1"/>
        <rFont val="Aptos Narrow"/>
        <family val="2"/>
        <scheme val="minor"/>
      </rPr>
      <t>-Kulturrechner</t>
    </r>
  </si>
  <si>
    <t>https://mwk.baden-wuerttemberg.de/de/kunst-kultur/kulturpolitik/green-culture</t>
  </si>
  <si>
    <t>DistanzChecker</t>
  </si>
  <si>
    <r>
      <t>DistanzChecker - Tool zur Berechnung von Reisedistanzen für den CO</t>
    </r>
    <r>
      <rPr>
        <b/>
        <vertAlign val="subscript"/>
        <sz val="14"/>
        <color rgb="FF4472C4"/>
        <rFont val="Aptos Narrow"/>
        <family val="2"/>
        <scheme val="minor"/>
      </rPr>
      <t>2</t>
    </r>
    <r>
      <rPr>
        <b/>
        <sz val="14"/>
        <color rgb="FF4472C4"/>
        <rFont val="Aptos Narrow"/>
        <family val="2"/>
        <scheme val="minor"/>
      </rPr>
      <t>-Kulturrechner</t>
    </r>
  </si>
  <si>
    <r>
      <t>Der DistanzChecker wurde begleitend zum CO</t>
    </r>
    <r>
      <rPr>
        <vertAlign val="subscript"/>
        <sz val="11"/>
        <color theme="1"/>
        <rFont val="Aptos Narrow"/>
        <family val="2"/>
        <scheme val="minor"/>
      </rPr>
      <t>2</t>
    </r>
    <r>
      <rPr>
        <sz val="11"/>
        <color theme="1"/>
        <rFont val="Aptos Narrow"/>
        <family val="2"/>
        <scheme val="minor"/>
      </rPr>
      <t>-Kulturrechner entwickelt und soll den Aufwand der Bilanzierung reduzieren. Weitere Informationen zum CO</t>
    </r>
    <r>
      <rPr>
        <vertAlign val="subscript"/>
        <sz val="11"/>
        <color theme="1"/>
        <rFont val="Aptos Narrow"/>
        <family val="2"/>
        <scheme val="minor"/>
      </rPr>
      <t>2</t>
    </r>
    <r>
      <rPr>
        <sz val="11"/>
        <color theme="1"/>
        <rFont val="Aptos Narrow"/>
        <family val="2"/>
        <scheme val="minor"/>
      </rPr>
      <t>-Kulturstandard und CO</t>
    </r>
    <r>
      <rPr>
        <vertAlign val="subscript"/>
        <sz val="11"/>
        <color theme="1"/>
        <rFont val="Aptos Narrow"/>
        <family val="2"/>
        <scheme val="minor"/>
      </rPr>
      <t>2</t>
    </r>
    <r>
      <rPr>
        <sz val="11"/>
        <color theme="1"/>
        <rFont val="Aptos Narrow"/>
        <family val="2"/>
        <scheme val="minor"/>
      </rPr>
      <t>-Kulturrechner finden Sie hier:</t>
    </r>
  </si>
  <si>
    <t>Summe der Distanzen (in Pkm)</t>
  </si>
  <si>
    <t>DD_hin_rueck</t>
  </si>
  <si>
    <t>Hin- und Rückreise</t>
  </si>
  <si>
    <t>Distanz Straße (einfach, in km)</t>
  </si>
  <si>
    <t>Distanz Schiene (einfach, in km)</t>
  </si>
  <si>
    <t>Distanz Flug (einfach, in km)</t>
  </si>
  <si>
    <t>Summe Straße (in Pkm)</t>
  </si>
  <si>
    <t>Summe Schiene (in Pkm)</t>
  </si>
  <si>
    <t>Summe Flug (in Pkm)</t>
  </si>
  <si>
    <t>PLZ Start (optional)</t>
  </si>
  <si>
    <t>PLZ Ziel (optional)</t>
  </si>
  <si>
    <t>&lt;--------------------------</t>
  </si>
  <si>
    <r>
      <t xml:space="preserve">Befüllen Sie die </t>
    </r>
    <r>
      <rPr>
        <b/>
        <sz val="11"/>
        <color theme="1"/>
        <rFont val="Aptos Narrow"/>
        <family val="2"/>
        <scheme val="minor"/>
      </rPr>
      <t>Tabelle "Reisedaten"</t>
    </r>
    <r>
      <rPr>
        <sz val="11"/>
        <color theme="1"/>
        <rFont val="Aptos Narrow"/>
        <family val="2"/>
        <scheme val="minor"/>
      </rPr>
      <t xml:space="preserve"> mit den Reisedaten Ihrer Reisen (Beförderungsmittel, Start, Ziel). Sie können entweder mehrere Daten gesammelt in die Tabelle kopieren oder die Tabelle Zeile für Zeile manuell befüllen.</t>
    </r>
  </si>
  <si>
    <t>einfache Strecke</t>
  </si>
  <si>
    <r>
      <t xml:space="preserve">Distanzen je Beförderungsmittel
</t>
    </r>
    <r>
      <rPr>
        <sz val="11"/>
        <rFont val="Aptos Narrow"/>
        <family val="2"/>
        <scheme val="minor"/>
      </rPr>
      <t>zur Übertragung in den CO</t>
    </r>
    <r>
      <rPr>
        <vertAlign val="subscript"/>
        <sz val="11"/>
        <rFont val="Aptos Narrow"/>
        <family val="2"/>
        <scheme val="minor"/>
      </rPr>
      <t>2</t>
    </r>
    <r>
      <rPr>
        <sz val="11"/>
        <rFont val="Aptos Narrow"/>
        <family val="2"/>
        <scheme val="minor"/>
      </rPr>
      <t>-Kulturrechner</t>
    </r>
  </si>
  <si>
    <r>
      <t>Dieses Hilfstool zum CO</t>
    </r>
    <r>
      <rPr>
        <vertAlign val="subscript"/>
        <sz val="11"/>
        <color theme="1"/>
        <rFont val="Aptos Narrow"/>
        <family val="2"/>
        <scheme val="minor"/>
      </rPr>
      <t>2</t>
    </r>
    <r>
      <rPr>
        <sz val="11"/>
        <color theme="1"/>
        <rFont val="Aptos Narrow"/>
        <family val="2"/>
        <scheme val="minor"/>
      </rPr>
      <t>-Kulturrechner dient der automatisierten Berechnung von Reisedistanzen innerhalb Europas auf Grundlage des jeweiligen Beförderungsmittels sowie Start und Ziel der Reise. Die summierten Reisedistanzen je Beförderungsmittel können als Eingabegröße in den CO</t>
    </r>
    <r>
      <rPr>
        <vertAlign val="subscript"/>
        <sz val="11"/>
        <color theme="1"/>
        <rFont val="Aptos Narrow"/>
        <family val="2"/>
        <scheme val="minor"/>
      </rPr>
      <t>2</t>
    </r>
    <r>
      <rPr>
        <sz val="11"/>
        <color theme="1"/>
        <rFont val="Aptos Narrow"/>
        <family val="2"/>
        <scheme val="minor"/>
      </rPr>
      <t>-Kulturrechner übernommen werden, z.B. in den Themenbereichen Geschäftsreisen, Anfahrt der Mitarbeitenden oder Externe.
Dieses Tool ist für Excel 365 optimiert. Bei älteren Excel-Versionen stehen nicht alle Suchfunktionen zur Verfügung. So werden Orte bei Fehlerverbesserung nicht automatisch vorgeschlagen, sondern müssen mit den Pfeiltasten ausgewählt werden.</t>
    </r>
  </si>
  <si>
    <r>
      <t xml:space="preserve">Passen Sie bei Bedarf die </t>
    </r>
    <r>
      <rPr>
        <b/>
        <sz val="11"/>
        <color theme="1"/>
        <rFont val="Aptos Narrow"/>
        <family val="2"/>
        <scheme val="minor"/>
      </rPr>
      <t>Voreinstellungen</t>
    </r>
    <r>
      <rPr>
        <sz val="11"/>
        <color theme="1"/>
        <rFont val="Aptos Narrow"/>
        <family val="2"/>
        <scheme val="minor"/>
      </rPr>
      <t xml:space="preserve"> für "Anzahl Reisende" sowie "Hin-/Rückreise" an. Der DistanzChecker rechnet automatisch mit </t>
    </r>
    <r>
      <rPr>
        <b/>
        <sz val="11"/>
        <color theme="1"/>
        <rFont val="Aptos Narrow"/>
        <family val="2"/>
        <scheme val="minor"/>
      </rPr>
      <t xml:space="preserve">1 Person </t>
    </r>
    <r>
      <rPr>
        <sz val="11"/>
        <color theme="1"/>
        <rFont val="Aptos Narrow"/>
        <family val="2"/>
        <scheme val="minor"/>
      </rPr>
      <t>und mit "</t>
    </r>
    <r>
      <rPr>
        <b/>
        <sz val="11"/>
        <color theme="1"/>
        <rFont val="Aptos Narrow"/>
        <family val="2"/>
        <scheme val="minor"/>
      </rPr>
      <t>Hin- und Rückreise</t>
    </r>
    <r>
      <rPr>
        <sz val="11"/>
        <color theme="1"/>
        <rFont val="Aptos Narrow"/>
        <family val="2"/>
        <scheme val="minor"/>
      </rPr>
      <t>". Wenn Sie beispielsweise die Strecke Stuttgart - Berlin per PKW eingeben, wird oben in der Summenbildung mit 1.484 km (also Hin- und Rückfahrt) gerechnet. Sollten Sie eine einfache Streckenausweisung benötigen, können Sie dies manuell ändern.</t>
    </r>
  </si>
  <si>
    <r>
      <rPr>
        <b/>
        <sz val="11"/>
        <color theme="1"/>
        <rFont val="Aptos Narrow"/>
        <family val="2"/>
        <scheme val="minor"/>
      </rPr>
      <t>Achten Sie beim manuellen Befüllen darauf, immer zuerst das Beförderungsmittel auszuwählen</t>
    </r>
    <r>
      <rPr>
        <sz val="11"/>
        <color theme="1"/>
        <rFont val="Aptos Narrow"/>
        <family val="2"/>
        <scheme val="minor"/>
      </rPr>
      <t>.
Am Ende der Tabelle können Sie weitere Zeilen manuell hinzufügen, indem Sie die letzte Zelle in Spalte B (Eintrag Nr.) markieren, mit der Maus an die untere rechte Ecke der Zelle gehen (es erscheint ein "+") und dann mit gedückter Maustaste das "+" um die gewünschte Anzahl an Zellen nach unten ziehen.</t>
    </r>
  </si>
  <si>
    <r>
      <t xml:space="preserve">Bei </t>
    </r>
    <r>
      <rPr>
        <b/>
        <sz val="11"/>
        <color theme="1"/>
        <rFont val="Aptos Narrow"/>
        <family val="2"/>
        <scheme val="minor"/>
      </rPr>
      <t>allen Reisen</t>
    </r>
    <r>
      <rPr>
        <sz val="11"/>
        <color theme="1"/>
        <rFont val="Aptos Narrow"/>
        <family val="2"/>
        <scheme val="minor"/>
      </rPr>
      <t xml:space="preserve"> kann </t>
    </r>
    <r>
      <rPr>
        <b/>
        <sz val="11"/>
        <color theme="1"/>
        <rFont val="Aptos Narrow"/>
        <family val="2"/>
        <scheme val="minor"/>
      </rPr>
      <t>optional die Anzahl der Reisenden</t>
    </r>
    <r>
      <rPr>
        <sz val="11"/>
        <color theme="1"/>
        <rFont val="Aptos Narrow"/>
        <family val="2"/>
        <scheme val="minor"/>
      </rPr>
      <t xml:space="preserve"> eingetragen werden. Erfolgt kein Eintrag, wird für die Berechnung der Personenkilometer (Pkm) von genau einer reisenden Person ausgegangen.</t>
    </r>
  </si>
  <si>
    <t>Achten Sie beim manuellen Befüllen per Dropdown-Auswahl darauf, immer zuerst das Beförderungsmittel auszuwählen.</t>
  </si>
  <si>
    <t>Voreinstellung: Anzahl Reisende</t>
  </si>
  <si>
    <t>Voreinstellung: Hin-/Rückreise</t>
  </si>
  <si>
    <t>Anzahl Reisende (optional)</t>
  </si>
  <si>
    <t>Hin-/Rückreise (optional)</t>
  </si>
  <si>
    <r>
      <t xml:space="preserve">Prüfen Sie bei </t>
    </r>
    <r>
      <rPr>
        <i/>
        <sz val="11"/>
        <color rgb="FFFF0000"/>
        <rFont val="Aptos Narrow"/>
        <family val="2"/>
        <scheme val="minor"/>
      </rPr>
      <t>Zeilen mit roter Schriftfarbe</t>
    </r>
    <r>
      <rPr>
        <i/>
        <sz val="11"/>
        <color theme="1"/>
        <rFont val="Aptos Narrow"/>
        <family val="2"/>
        <scheme val="minor"/>
      </rPr>
      <t xml:space="preserve"> den Warnhinweis (in Spalte AO); </t>
    </r>
    <r>
      <rPr>
        <b/>
        <i/>
        <sz val="11"/>
        <color theme="1"/>
        <rFont val="Aptos Narrow"/>
        <family val="2"/>
        <scheme val="minor"/>
      </rPr>
      <t>ggf. müssen Sie erst die Bezeichnung der von Ihnen eingefügten Beförderungsmittel im gleichlautenden Reiter definieren.</t>
    </r>
  </si>
  <si>
    <r>
      <t xml:space="preserve">Passen Sie bei Bedarf die Voreinstellungen für "Anzahl Reisende" und "Hin-/Rückreise" an (Zeilen 16 und 17)
Befüllen Sie die Tabelle "Reisedaten" mit den Reisedaten Ihrer Reisen.
</t>
    </r>
    <r>
      <rPr>
        <i/>
        <u/>
        <sz val="11"/>
        <color theme="1"/>
        <rFont val="Aptos Narrow"/>
        <family val="2"/>
        <scheme val="minor"/>
      </rPr>
      <t>Pflichtfelder</t>
    </r>
    <r>
      <rPr>
        <i/>
        <sz val="11"/>
        <color theme="1"/>
        <rFont val="Aptos Narrow"/>
        <family val="2"/>
        <scheme val="minor"/>
      </rPr>
      <t xml:space="preserve">: Beförderungsmittel, Ortsname Start, Ortsname Ziel
</t>
    </r>
    <r>
      <rPr>
        <i/>
        <u/>
        <sz val="11"/>
        <color theme="1"/>
        <rFont val="Aptos Narrow"/>
        <family val="2"/>
        <scheme val="minor"/>
      </rPr>
      <t>Optionale Felder (wenn abweichend von der Voreinstellung)</t>
    </r>
    <r>
      <rPr>
        <i/>
        <sz val="11"/>
        <color theme="1"/>
        <rFont val="Aptos Narrow"/>
        <family val="2"/>
        <scheme val="minor"/>
      </rPr>
      <t xml:space="preserve">: Anzahl Reisende, Hin-/Rückreise
</t>
    </r>
    <r>
      <rPr>
        <i/>
        <u/>
        <sz val="11"/>
        <color theme="1"/>
        <rFont val="Aptos Narrow"/>
        <family val="2"/>
        <scheme val="minor"/>
      </rPr>
      <t>Optionale Felder bei Reisen über Land</t>
    </r>
    <r>
      <rPr>
        <i/>
        <sz val="11"/>
        <color theme="1"/>
        <rFont val="Aptos Narrow"/>
        <family val="2"/>
        <scheme val="minor"/>
      </rPr>
      <t xml:space="preserve">: PLZ Start, PLZ Ziel
</t>
    </r>
    <r>
      <rPr>
        <i/>
        <u/>
        <sz val="11"/>
        <color theme="1"/>
        <rFont val="Aptos Narrow"/>
        <family val="2"/>
        <scheme val="minor"/>
      </rPr>
      <t>Optionale Felder bei Flugreisen</t>
    </r>
    <r>
      <rPr>
        <i/>
        <sz val="11"/>
        <color theme="1"/>
        <rFont val="Aptos Narrow"/>
        <family val="2"/>
        <scheme val="minor"/>
      </rPr>
      <t>: IATA Start, IATA Ziel</t>
    </r>
  </si>
  <si>
    <t>Der DistanzChecker verdoppelt die eingegebene Strecke automatisch. Eine Änderung ist manuell möglich.</t>
  </si>
  <si>
    <t>Der DistanzChecker rechnet automatisch mit einer reisenden Person. Eine Änderung ist manuell möglich.</t>
  </si>
  <si>
    <t>Ort_Landkreis</t>
  </si>
  <si>
    <t>PLZ_Start_double</t>
  </si>
  <si>
    <t>PLZ_Ziel_double</t>
  </si>
  <si>
    <r>
      <t xml:space="preserve">Bei Zeilen mit </t>
    </r>
    <r>
      <rPr>
        <sz val="11"/>
        <color rgb="FFFF0000"/>
        <rFont val="Aptos Narrow"/>
        <family val="2"/>
        <scheme val="minor"/>
      </rPr>
      <t>roter Schriftfarbe</t>
    </r>
    <r>
      <rPr>
        <sz val="11"/>
        <color theme="1"/>
        <rFont val="Aptos Narrow"/>
        <family val="2"/>
        <scheme val="minor"/>
      </rPr>
      <t xml:space="preserve"> liegt ein Fehler vor und es erscheint ein Warnhinweis (in Spalte AJ), der auf die ungültigen bzw. zu spezifizierenden Daten hinweist. Prüfen Sie die  Daten, z.B. auf eventuelle Rechtsschreibfehler oder überflüssige Leerzeichen, und korrigieren Sie diese entsprechend. Ggf. konnte das Beförderungsmittel oder der Ortsname nicht erkannt werden, gleichen Sie die Daten in diesem Fall mit dem Dropdown-Menü bzw. mit der Liste im Tabellenblatt "Orte" ab.</t>
    </r>
  </si>
  <si>
    <t>Dieses Tool dient der automatisierten Berechnung von Distanzen zwischen jeweils zwei Orten innerhalb Europas.
Für den Landverkehr sind alle Postleitzahlen innerhalb Deutschlands mit zugehörigen Ortsbezeichnungen hinterlegt sowie Großstädte innerhalb Europas. Für den Luftverkehr sind alle wichtigen Passagierflughäfen innerhalb Europas mit Ortsnamen und IATA-Flughafencodes hinterlegt.
Bei der Distanzermittlung wird jeweils unterschieden, welches Beförderungsmittel verwendet wurde bzw. ob die Distanz auf der Straße (z.B. mit dem PKW), der Schiene (Bahn) oder in der Luft (Flugzeug) zurückgelegt wurde. 
Anhand der Koordinaten von Start- und Zielort wird im Tool zunächst die Großkreisdistanz zwischen den beiden Orten berechnet. Wird bei Städten lediglich der Ortsname, nicht jedoch die Postleitzahl angegeben, so geht das Tool i.d.R. vom Zentrum der jeweiligen Stadt aus. Bei Landtransporten (Straße, Schiene)  wird diese Distanz anschließend mit einem Umwegefaktor multipliziert, der die Vernetzung der jeweiligen Verkehrsinfrastruktur (Straßennetz bzw. Schienennetz) berücksichtigt. Die Umwegefaktoren für Straße und Schiene wurden auf Basis von 1000 zufälligen Ortspaaren innerhalb Deutschlands ermittelt. Je Ortspaar wurde ein individueller Umwegefaktor als Quotient aus realer Distanz auf Straße bzw. Schiene und Großkreisdistanz berechnet. Bei der Distanzermittlung im Tool für Straße und Schiene wurde jeweils das 3. Quartil der Umwegefaktoren aller Ortspaare verwendet (konservative Berechnung). Der Umwegefaktor für die Straße beträgt 1,44, der Umwegefaktor für die Schiene 1,56. Es ist zu beachten, dass die Umwegefaktoren für Straße und Schiene auf Basis des Straßen- bzw. Schienennetzes in Deutschland ermittelt wurden. Der Vernetzungsgrad von Straßen- bzw. Schienennetzen kann sich regional unterscheiden. Für eine spezifische Reise innerhalb Deutschlands, insbesondere jedoch von Deutschland in das europäische Ausland bzw. innerhalb anderer europäischer Länder können die mit dem Tool ermittelten Distanzen daher von den real zurückgelegten Distanzen abweichen.
Bei Lufttransporten (Flug) wird pauschal ein Umweg von 95 km zur Großkreisdistanz hinzuaddiert (Standardumwegefaktor für Lufttransporte gemäß ISO 14083).</t>
  </si>
  <si>
    <r>
      <t xml:space="preserve">Bei </t>
    </r>
    <r>
      <rPr>
        <b/>
        <sz val="11"/>
        <color theme="1"/>
        <rFont val="Aptos Narrow"/>
        <family val="2"/>
        <scheme val="minor"/>
      </rPr>
      <t>Reisen über Land</t>
    </r>
    <r>
      <rPr>
        <sz val="11"/>
        <color theme="1"/>
        <rFont val="Aptos Narrow"/>
        <family val="2"/>
        <scheme val="minor"/>
      </rPr>
      <t xml:space="preserve"> (z.B. PKW, Bahn) kann für Orte innerhalb Deutschlands grundsätzlich </t>
    </r>
    <r>
      <rPr>
        <b/>
        <sz val="11"/>
        <color theme="1"/>
        <rFont val="Aptos Narrow"/>
        <family val="2"/>
        <scheme val="minor"/>
      </rPr>
      <t>optional die Postleitzahl (PLZ)</t>
    </r>
    <r>
      <rPr>
        <sz val="11"/>
        <color theme="1"/>
        <rFont val="Aptos Narrow"/>
        <family val="2"/>
        <scheme val="minor"/>
      </rPr>
      <t xml:space="preserve"> angegeben werden, dies führt zu einem genaueren Ergebnis. Gibt es zum gleichen Ortsnamen mehrere Postleitzahlen, die in unterschiedlichen Landkreisen liegen, ist die Angabe der Postleitzahl verpflichtend; in diesem Fall erscheint ein entsprechender Warnhinweis.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</si>
</sst>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0.0"/>
  </numFmts>
  <fonts count="23" x14ac:knownFonts="1">
    <font>
      <sz val="11"/>
      <color theme="1"/>
      <name val="Aptos Narrow"/>
      <family val="2"/>
      <scheme val="minor"/>
    </font>
    <font>
      <b/>
      <sz val="11"/>
      <color theme="0"/>
      <name val="Aptos Narrow"/>
      <family val="2"/>
      <scheme val="minor"/>
    </font>
    <font>
      <b/>
      <sz val="11"/>
      <color theme="1"/>
      <name val="Aptos Narrow"/>
      <family val="2"/>
      <scheme val="minor"/>
    </font>
    <font>
      <sz val="8"/>
      <name val="Aptos Narrow"/>
      <family val="2"/>
      <scheme val="minor"/>
    </font>
    <font>
      <sz val="11"/>
      <color rgb="FFFF0000"/>
      <name val="Aptos Narrow"/>
      <family val="2"/>
      <scheme val="minor"/>
    </font>
    <font>
      <b/>
      <sz val="12"/>
      <color theme="1"/>
      <name val="Aptos Narrow"/>
      <family val="2"/>
      <scheme val="minor"/>
    </font>
    <font>
      <i/>
      <sz val="11"/>
      <color theme="1"/>
      <name val="Aptos Narrow"/>
      <family val="2"/>
      <scheme val="minor"/>
    </font>
    <font>
      <b/>
      <i/>
      <sz val="11"/>
      <color theme="1"/>
      <name val="Aptos Narrow"/>
      <family val="2"/>
      <scheme val="minor"/>
    </font>
    <font>
      <b/>
      <sz val="12"/>
      <name val="Aptos Narrow"/>
      <family val="2"/>
      <scheme val="minor"/>
    </font>
    <font>
      <i/>
      <sz val="11"/>
      <color theme="1" tint="0.499984740745262"/>
      <name val="Aptos Narrow"/>
      <family val="2"/>
      <scheme val="minor"/>
    </font>
    <font>
      <sz val="11"/>
      <color theme="1" tint="0.499984740745262"/>
      <name val="Aptos Narrow"/>
      <family val="2"/>
      <scheme val="minor"/>
    </font>
    <font>
      <sz val="11"/>
      <name val="Aptos Narrow"/>
      <family val="2"/>
      <scheme val="minor"/>
    </font>
    <font>
      <sz val="12"/>
      <color theme="1"/>
      <name val="Aptos Narrow"/>
      <family val="2"/>
      <scheme val="minor"/>
    </font>
    <font>
      <b/>
      <u/>
      <sz val="11"/>
      <color theme="1"/>
      <name val="Aptos Narrow"/>
      <family val="2"/>
      <scheme val="minor"/>
    </font>
    <font>
      <b/>
      <sz val="14"/>
      <color rgb="FF4472C4"/>
      <name val="Aptos Narrow"/>
      <family val="2"/>
      <scheme val="minor"/>
    </font>
    <font>
      <i/>
      <u/>
      <sz val="11"/>
      <color theme="1"/>
      <name val="Aptos Narrow"/>
      <family val="2"/>
      <scheme val="minor"/>
    </font>
    <font>
      <b/>
      <u/>
      <sz val="12"/>
      <name val="Aptos Narrow"/>
      <family val="2"/>
      <scheme val="minor"/>
    </font>
    <font>
      <u/>
      <sz val="11"/>
      <color theme="10"/>
      <name val="Aptos Narrow"/>
      <family val="2"/>
      <scheme val="minor"/>
    </font>
    <font>
      <b/>
      <vertAlign val="subscript"/>
      <sz val="12"/>
      <color theme="1"/>
      <name val="Aptos Narrow"/>
      <family val="2"/>
      <scheme val="minor"/>
    </font>
    <font>
      <b/>
      <vertAlign val="subscript"/>
      <sz val="14"/>
      <color rgb="FF4472C4"/>
      <name val="Aptos Narrow"/>
      <family val="2"/>
      <scheme val="minor"/>
    </font>
    <font>
      <vertAlign val="subscript"/>
      <sz val="11"/>
      <color theme="1"/>
      <name val="Aptos Narrow"/>
      <family val="2"/>
      <scheme val="minor"/>
    </font>
    <font>
      <i/>
      <sz val="11"/>
      <color rgb="FFFF0000"/>
      <name val="Aptos Narrow"/>
      <family val="2"/>
      <scheme val="minor"/>
    </font>
    <font>
      <vertAlign val="subscript"/>
      <sz val="11"/>
      <name val="Aptos Narrow"/>
      <family val="2"/>
      <scheme val="minor"/>
    </font>
  </fonts>
  <fills count="8">
    <fill>
      <patternFill patternType="none"/>
    </fill>
    <fill>
      <patternFill patternType="gray125"/>
    </fill>
    <fill>
      <patternFill patternType="solid">
        <fgColor theme="9"/>
        <bgColor indexed="64"/>
      </patternFill>
    </fill>
    <fill>
      <patternFill patternType="solid">
        <fgColor rgb="FFEBF6FF"/>
        <bgColor indexed="64"/>
      </patternFill>
    </fill>
    <fill>
      <patternFill patternType="solid">
        <fgColor rgb="FFD6DCE4"/>
        <bgColor indexed="64"/>
      </patternFill>
    </fill>
    <fill>
      <patternFill patternType="solid">
        <fgColor theme="0"/>
        <bgColor indexed="64"/>
      </patternFill>
    </fill>
    <fill>
      <patternFill patternType="solid">
        <fgColor rgb="FFF8F9FA"/>
        <bgColor indexed="64"/>
      </patternFill>
    </fill>
    <fill>
      <patternFill patternType="solid">
        <fgColor rgb="FF5ABEFF"/>
        <bgColor indexed="64"/>
      </patternFill>
    </fill>
  </fills>
  <borders count="21">
    <border>
      <left/>
      <right/>
      <top/>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rgb="FF4472C4"/>
      </right>
      <top style="thin">
        <color indexed="64"/>
      </top>
      <bottom style="thin">
        <color indexed="64"/>
      </bottom>
      <diagonal/>
    </border>
    <border>
      <left style="thin">
        <color rgb="FF4472C4"/>
      </left>
      <right style="thin">
        <color rgb="FF4472C4"/>
      </right>
      <top style="thin">
        <color indexed="64"/>
      </top>
      <bottom style="thin">
        <color indexed="64"/>
      </bottom>
      <diagonal/>
    </border>
    <border>
      <left style="thin">
        <color rgb="FF4472C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style="thin">
        <color theme="0"/>
      </bottom>
      <diagonal/>
    </border>
    <border>
      <left/>
      <right style="thin">
        <color rgb="FF4472C4"/>
      </right>
      <top style="thin">
        <color indexed="64"/>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2">
    <xf numFmtId="0" fontId="0" fillId="0" borderId="0"/>
    <xf numFmtId="0" fontId="17" fillId="0" borderId="0" applyNumberFormat="0" applyFill="0" applyBorder="0" applyAlignment="0" applyProtection="0"/>
  </cellStyleXfs>
  <cellXfs count="102">
    <xf numFmtId="0" fontId="0" fillId="0" borderId="0" xfId="0"/>
    <xf numFmtId="0" fontId="1" fillId="0" borderId="0" xfId="0" applyFont="1"/>
    <xf numFmtId="0" fontId="2" fillId="0" borderId="0" xfId="0" applyFont="1"/>
    <xf numFmtId="49" fontId="0" fillId="0" borderId="0" xfId="0" applyNumberFormat="1"/>
    <xf numFmtId="164" fontId="0" fillId="0" borderId="0" xfId="0" applyNumberFormat="1"/>
    <xf numFmtId="0" fontId="2"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5" fillId="0" borderId="0" xfId="0" applyFont="1" applyAlignment="1">
      <alignment vertical="top"/>
    </xf>
    <xf numFmtId="0" fontId="8" fillId="0" borderId="0" xfId="0" applyFont="1" applyAlignment="1">
      <alignment vertical="top"/>
    </xf>
    <xf numFmtId="0" fontId="6" fillId="0" borderId="0" xfId="0" applyFont="1" applyAlignment="1">
      <alignment vertical="top" wrapText="1"/>
    </xf>
    <xf numFmtId="0" fontId="9" fillId="0" borderId="0" xfId="0" applyFont="1"/>
    <xf numFmtId="0" fontId="10" fillId="0" borderId="0" xfId="0" applyFont="1" applyAlignment="1">
      <alignment vertical="top"/>
    </xf>
    <xf numFmtId="0" fontId="10" fillId="0" borderId="1" xfId="0" applyFont="1" applyBorder="1" applyAlignment="1">
      <alignment vertical="top"/>
    </xf>
    <xf numFmtId="0" fontId="11" fillId="0" borderId="0" xfId="0" applyFont="1" applyAlignment="1" applyProtection="1">
      <alignment vertical="top"/>
      <protection locked="0"/>
    </xf>
    <xf numFmtId="0" fontId="12" fillId="0" borderId="0" xfId="0" applyFont="1" applyAlignment="1">
      <alignment vertical="top"/>
    </xf>
    <xf numFmtId="0" fontId="6" fillId="0" borderId="0" xfId="0" applyFont="1" applyAlignment="1">
      <alignment vertical="top"/>
    </xf>
    <xf numFmtId="0" fontId="6" fillId="0" borderId="0" xfId="0" applyFont="1" applyAlignment="1">
      <alignment horizontal="right" vertical="top"/>
    </xf>
    <xf numFmtId="0" fontId="0" fillId="0" borderId="0" xfId="0" applyProtection="1">
      <protection locked="0"/>
    </xf>
    <xf numFmtId="0" fontId="2" fillId="0" borderId="0" xfId="0" applyFont="1" applyProtection="1">
      <protection locked="0"/>
    </xf>
    <xf numFmtId="0" fontId="0" fillId="0" borderId="0" xfId="0" applyAlignment="1" applyProtection="1">
      <alignment vertical="top" wrapText="1"/>
      <protection locked="0"/>
    </xf>
    <xf numFmtId="49" fontId="0" fillId="0" borderId="0" xfId="0" applyNumberFormat="1" applyAlignment="1" applyProtection="1">
      <alignment vertical="top" wrapText="1"/>
      <protection locked="0"/>
    </xf>
    <xf numFmtId="0" fontId="0" fillId="0" borderId="0" xfId="0" applyAlignment="1" applyProtection="1">
      <alignment vertical="top"/>
      <protection locked="0"/>
    </xf>
    <xf numFmtId="1" fontId="0" fillId="3" borderId="2" xfId="0" applyNumberFormat="1" applyFill="1" applyBorder="1" applyAlignment="1">
      <alignment vertical="top"/>
    </xf>
    <xf numFmtId="0" fontId="0" fillId="2" borderId="0" xfId="0" applyFill="1" applyAlignment="1">
      <alignment vertical="top"/>
    </xf>
    <xf numFmtId="0" fontId="0" fillId="4" borderId="0" xfId="0" applyFill="1" applyAlignment="1">
      <alignment vertical="top" wrapText="1"/>
    </xf>
    <xf numFmtId="1" fontId="0" fillId="0" borderId="0" xfId="0" applyNumberFormat="1" applyAlignment="1">
      <alignment vertical="top" wrapText="1"/>
    </xf>
    <xf numFmtId="0" fontId="4" fillId="0" borderId="0" xfId="0" applyFont="1" applyAlignment="1">
      <alignment vertical="top" wrapText="1"/>
    </xf>
    <xf numFmtId="0" fontId="0" fillId="6" borderId="3" xfId="0" applyFill="1" applyBorder="1" applyAlignment="1">
      <alignment vertical="center" wrapText="1"/>
    </xf>
    <xf numFmtId="0" fontId="0" fillId="6" borderId="5" xfId="0" applyFill="1" applyBorder="1" applyAlignment="1">
      <alignment vertical="center" wrapText="1"/>
    </xf>
    <xf numFmtId="0" fontId="0" fillId="0" borderId="0" xfId="0" applyAlignment="1">
      <alignment vertical="center"/>
    </xf>
    <xf numFmtId="0" fontId="0" fillId="5" borderId="0" xfId="0" applyFill="1" applyAlignment="1">
      <alignment horizontal="left" wrapText="1"/>
    </xf>
    <xf numFmtId="0" fontId="6" fillId="6" borderId="6" xfId="0" applyFont="1" applyFill="1" applyBorder="1" applyAlignment="1">
      <alignment horizontal="left" vertical="center"/>
    </xf>
    <xf numFmtId="0" fontId="6" fillId="6" borderId="7" xfId="0" applyFont="1" applyFill="1" applyBorder="1" applyAlignment="1">
      <alignment horizontal="left" vertical="center"/>
    </xf>
    <xf numFmtId="0" fontId="5" fillId="6" borderId="11" xfId="0" applyFont="1" applyFill="1" applyBorder="1" applyAlignment="1">
      <alignment horizontal="left" vertical="center"/>
    </xf>
    <xf numFmtId="0" fontId="5" fillId="6" borderId="12" xfId="0" applyFont="1" applyFill="1" applyBorder="1" applyAlignment="1">
      <alignment horizontal="left" vertical="center"/>
    </xf>
    <xf numFmtId="0" fontId="0" fillId="6" borderId="12" xfId="0" applyFill="1" applyBorder="1" applyAlignment="1">
      <alignment vertical="center"/>
    </xf>
    <xf numFmtId="0" fontId="5" fillId="6" borderId="13" xfId="0" applyFont="1" applyFill="1" applyBorder="1" applyAlignment="1">
      <alignment horizontal="left" vertical="center"/>
    </xf>
    <xf numFmtId="0" fontId="0" fillId="0" borderId="0" xfId="0" applyAlignment="1">
      <alignment horizontal="left" vertical="top" wrapText="1"/>
    </xf>
    <xf numFmtId="0" fontId="6" fillId="6" borderId="3" xfId="0" applyFont="1" applyFill="1" applyBorder="1" applyAlignment="1">
      <alignment vertical="center" wrapText="1"/>
    </xf>
    <xf numFmtId="0" fontId="6" fillId="6" borderId="5" xfId="0" applyFont="1" applyFill="1" applyBorder="1" applyAlignment="1">
      <alignment vertical="center" wrapText="1"/>
    </xf>
    <xf numFmtId="0" fontId="2" fillId="6" borderId="6" xfId="0" applyFont="1" applyFill="1" applyBorder="1" applyAlignment="1">
      <alignment horizontal="left" vertical="center"/>
    </xf>
    <xf numFmtId="0" fontId="2" fillId="6" borderId="0" xfId="0" applyFont="1" applyFill="1" applyAlignment="1">
      <alignment horizontal="left" vertical="center"/>
    </xf>
    <xf numFmtId="0" fontId="13" fillId="6" borderId="0" xfId="0" applyFont="1" applyFill="1" applyAlignment="1">
      <alignment horizontal="left" vertical="center"/>
    </xf>
    <xf numFmtId="0" fontId="2" fillId="6" borderId="7" xfId="0" applyFont="1" applyFill="1" applyBorder="1" applyAlignment="1">
      <alignment horizontal="left" vertical="center"/>
    </xf>
    <xf numFmtId="0" fontId="0" fillId="6" borderId="6" xfId="0" applyFill="1" applyBorder="1" applyAlignment="1">
      <alignment vertical="top"/>
    </xf>
    <xf numFmtId="0" fontId="0" fillId="6" borderId="0" xfId="0" applyFill="1" applyAlignment="1">
      <alignment vertical="top"/>
    </xf>
    <xf numFmtId="14" fontId="0" fillId="6" borderId="0" xfId="0" applyNumberFormat="1" applyFill="1" applyAlignment="1">
      <alignment horizontal="left" vertical="top"/>
    </xf>
    <xf numFmtId="0" fontId="0" fillId="6" borderId="11" xfId="0" applyFill="1" applyBorder="1" applyAlignment="1">
      <alignment vertical="top"/>
    </xf>
    <xf numFmtId="0" fontId="0" fillId="6" borderId="12" xfId="0" applyFill="1" applyBorder="1" applyAlignment="1">
      <alignment vertical="top"/>
    </xf>
    <xf numFmtId="14" fontId="0" fillId="6" borderId="12" xfId="0" applyNumberFormat="1" applyFill="1" applyBorder="1" applyAlignment="1">
      <alignment horizontal="left" vertical="top"/>
    </xf>
    <xf numFmtId="0" fontId="0" fillId="6" borderId="12" xfId="0" applyFill="1" applyBorder="1" applyAlignment="1">
      <alignment horizontal="left" vertical="top"/>
    </xf>
    <xf numFmtId="0" fontId="0" fillId="6" borderId="13" xfId="0" applyFill="1" applyBorder="1" applyAlignment="1">
      <alignment horizontal="left" vertical="top"/>
    </xf>
    <xf numFmtId="0" fontId="0" fillId="6" borderId="3" xfId="0" applyFill="1" applyBorder="1" applyAlignment="1">
      <alignment vertical="top" wrapText="1"/>
    </xf>
    <xf numFmtId="0" fontId="0" fillId="6" borderId="5" xfId="0" applyFill="1" applyBorder="1" applyAlignment="1">
      <alignment vertical="top" wrapText="1"/>
    </xf>
    <xf numFmtId="0" fontId="16" fillId="0" borderId="0" xfId="0" applyFont="1" applyAlignment="1">
      <alignment vertical="top"/>
    </xf>
    <xf numFmtId="0" fontId="14" fillId="0" borderId="0" xfId="0" applyFont="1" applyAlignment="1">
      <alignment horizontal="left"/>
    </xf>
    <xf numFmtId="0" fontId="0" fillId="6" borderId="11" xfId="0" applyFill="1" applyBorder="1" applyAlignment="1">
      <alignment vertical="top" wrapText="1"/>
    </xf>
    <xf numFmtId="0" fontId="0" fillId="6" borderId="13" xfId="0" applyFill="1" applyBorder="1" applyAlignment="1">
      <alignment vertical="top" wrapText="1"/>
    </xf>
    <xf numFmtId="0" fontId="0" fillId="6" borderId="17" xfId="0" applyFill="1" applyBorder="1" applyAlignment="1">
      <alignment wrapText="1"/>
    </xf>
    <xf numFmtId="0" fontId="0" fillId="6" borderId="18" xfId="0" applyFill="1" applyBorder="1" applyAlignment="1">
      <alignment wrapText="1"/>
    </xf>
    <xf numFmtId="49" fontId="6" fillId="0" borderId="0" xfId="0" applyNumberFormat="1" applyFont="1" applyAlignment="1">
      <alignment vertical="top" wrapText="1"/>
    </xf>
    <xf numFmtId="0" fontId="2" fillId="4" borderId="14" xfId="0" applyFont="1" applyFill="1" applyBorder="1" applyAlignment="1">
      <alignment vertical="top"/>
    </xf>
    <xf numFmtId="0" fontId="2" fillId="4" borderId="19" xfId="0" applyFont="1" applyFill="1" applyBorder="1" applyAlignment="1">
      <alignment vertical="top"/>
    </xf>
    <xf numFmtId="0" fontId="0" fillId="3" borderId="14" xfId="0" applyFill="1" applyBorder="1" applyAlignment="1">
      <alignment vertical="top"/>
    </xf>
    <xf numFmtId="0" fontId="0" fillId="3" borderId="19" xfId="0" applyFill="1" applyBorder="1" applyAlignment="1">
      <alignment vertical="top"/>
    </xf>
    <xf numFmtId="0" fontId="2" fillId="4" borderId="2" xfId="0" applyFont="1" applyFill="1" applyBorder="1" applyAlignment="1">
      <alignment vertical="top" wrapText="1"/>
    </xf>
    <xf numFmtId="0" fontId="0" fillId="0" borderId="0" xfId="0" applyAlignment="1" applyProtection="1">
      <alignment vertical="center"/>
      <protection locked="0"/>
    </xf>
    <xf numFmtId="1" fontId="0" fillId="3" borderId="2" xfId="0" applyNumberFormat="1" applyFill="1" applyBorder="1" applyAlignment="1" applyProtection="1">
      <alignment horizontal="center" vertical="top"/>
      <protection locked="0"/>
    </xf>
    <xf numFmtId="0" fontId="11" fillId="0" borderId="0" xfId="0" applyFont="1" applyAlignment="1">
      <alignment vertical="top"/>
    </xf>
    <xf numFmtId="0" fontId="8" fillId="0" borderId="0" xfId="0" applyFont="1"/>
    <xf numFmtId="0" fontId="7" fillId="0" borderId="0" xfId="0" applyFont="1" applyAlignment="1">
      <alignment vertical="top" wrapText="1"/>
    </xf>
    <xf numFmtId="49" fontId="6" fillId="0" borderId="0" xfId="0" applyNumberFormat="1" applyFont="1" applyAlignment="1">
      <alignment vertical="top"/>
    </xf>
    <xf numFmtId="0" fontId="7" fillId="0" borderId="0" xfId="0" applyFont="1" applyAlignment="1">
      <alignment vertical="top"/>
    </xf>
    <xf numFmtId="165" fontId="0" fillId="0" borderId="0" xfId="0" applyNumberFormat="1" applyAlignment="1">
      <alignment vertical="top"/>
    </xf>
    <xf numFmtId="49" fontId="0" fillId="0" borderId="0" xfId="0" applyNumberFormat="1" applyAlignment="1" applyProtection="1">
      <alignment vertical="top"/>
      <protection locked="0"/>
    </xf>
    <xf numFmtId="0" fontId="4" fillId="0" borderId="0" xfId="0" applyFont="1" applyAlignment="1">
      <alignment vertical="top"/>
    </xf>
    <xf numFmtId="0" fontId="4" fillId="0" borderId="0" xfId="0" applyFont="1" applyAlignment="1" applyProtection="1">
      <alignment vertical="top"/>
      <protection locked="0"/>
    </xf>
    <xf numFmtId="0" fontId="14" fillId="0" borderId="0" xfId="0" applyFont="1" applyAlignment="1">
      <alignment horizontal="left"/>
    </xf>
    <xf numFmtId="0" fontId="5" fillId="4" borderId="8" xfId="0" applyFont="1" applyFill="1" applyBorder="1" applyAlignment="1">
      <alignment horizontal="left" vertical="center"/>
    </xf>
    <xf numFmtId="0" fontId="5" fillId="4" borderId="15" xfId="0" applyFont="1" applyFill="1" applyBorder="1" applyAlignment="1">
      <alignment horizontal="left" vertical="center"/>
    </xf>
    <xf numFmtId="0" fontId="5" fillId="4" borderId="9" xfId="0" applyFont="1" applyFill="1" applyBorder="1" applyAlignment="1">
      <alignment horizontal="left" vertical="center"/>
    </xf>
    <xf numFmtId="0" fontId="5" fillId="4" borderId="10" xfId="0" applyFont="1" applyFill="1" applyBorder="1" applyAlignment="1">
      <alignment horizontal="left" vertical="center"/>
    </xf>
    <xf numFmtId="0" fontId="0" fillId="6" borderId="4" xfId="0" applyFill="1" applyBorder="1" applyAlignment="1">
      <alignment horizontal="left" vertical="center" wrapText="1"/>
    </xf>
    <xf numFmtId="0" fontId="0" fillId="6" borderId="0" xfId="0" applyFill="1" applyAlignment="1">
      <alignment horizontal="left" vertical="top" wrapText="1"/>
    </xf>
    <xf numFmtId="0" fontId="0" fillId="6" borderId="16" xfId="0" applyFill="1" applyBorder="1" applyAlignment="1">
      <alignment horizontal="left" vertical="top" wrapText="1"/>
    </xf>
    <xf numFmtId="0" fontId="5" fillId="4" borderId="3" xfId="0" applyFont="1" applyFill="1" applyBorder="1" applyAlignment="1">
      <alignment horizontal="left" vertical="center"/>
    </xf>
    <xf numFmtId="0" fontId="5" fillId="4" borderId="4" xfId="0" applyFont="1" applyFill="1" applyBorder="1" applyAlignment="1">
      <alignment horizontal="left" vertical="center"/>
    </xf>
    <xf numFmtId="0" fontId="5" fillId="4" borderId="5" xfId="0" applyFont="1" applyFill="1" applyBorder="1" applyAlignment="1">
      <alignment horizontal="left" vertical="center"/>
    </xf>
    <xf numFmtId="0" fontId="0" fillId="6" borderId="16" xfId="0" applyFill="1" applyBorder="1" applyAlignment="1">
      <alignment horizontal="left" wrapText="1"/>
    </xf>
    <xf numFmtId="0" fontId="17" fillId="6" borderId="12" xfId="1" applyFill="1" applyBorder="1" applyAlignment="1">
      <alignment horizontal="left" vertical="top" wrapText="1"/>
    </xf>
    <xf numFmtId="0" fontId="0" fillId="6" borderId="12" xfId="0" applyFill="1" applyBorder="1" applyAlignment="1">
      <alignment horizontal="left" vertical="top" wrapText="1"/>
    </xf>
    <xf numFmtId="0" fontId="6" fillId="6" borderId="4" xfId="0" applyFont="1" applyFill="1" applyBorder="1" applyAlignment="1">
      <alignment horizontal="left" vertical="top" wrapText="1"/>
    </xf>
    <xf numFmtId="0" fontId="0" fillId="6" borderId="0" xfId="0" applyFill="1" applyAlignment="1">
      <alignment horizontal="left" vertical="top"/>
    </xf>
    <xf numFmtId="0" fontId="0" fillId="6" borderId="7" xfId="0" applyFill="1" applyBorder="1" applyAlignment="1">
      <alignment horizontal="left" vertical="top"/>
    </xf>
    <xf numFmtId="0" fontId="2" fillId="7" borderId="14" xfId="0" applyFont="1" applyFill="1" applyBorder="1" applyAlignment="1">
      <alignment horizontal="left" vertical="top" wrapText="1"/>
    </xf>
    <xf numFmtId="0" fontId="2" fillId="7" borderId="20" xfId="0" applyFont="1" applyFill="1" applyBorder="1" applyAlignment="1">
      <alignment horizontal="left" vertical="top" wrapText="1"/>
    </xf>
    <xf numFmtId="0" fontId="6" fillId="0" borderId="0" xfId="0" applyFont="1" applyAlignment="1">
      <alignment horizontal="left" vertical="center"/>
    </xf>
    <xf numFmtId="0" fontId="8" fillId="0" borderId="0" xfId="0" applyFont="1" applyAlignment="1">
      <alignment horizontal="left" vertical="top" wrapText="1"/>
    </xf>
    <xf numFmtId="0" fontId="7" fillId="0" borderId="0" xfId="0" applyFont="1" applyAlignment="1">
      <alignment horizontal="left" vertical="top" wrapText="1"/>
    </xf>
    <xf numFmtId="49" fontId="6" fillId="0" borderId="0" xfId="0" applyNumberFormat="1" applyFont="1" applyAlignment="1">
      <alignment horizontal="left" vertical="top" wrapText="1"/>
    </xf>
    <xf numFmtId="0" fontId="6" fillId="0" borderId="0" xfId="0" applyFont="1" applyAlignment="1">
      <alignment horizontal="left" vertical="top" wrapText="1"/>
    </xf>
  </cellXfs>
  <cellStyles count="2">
    <cellStyle name="Link" xfId="1" builtinId="8"/>
    <cellStyle name="Standard" xfId="0" builtinId="0"/>
  </cellStyles>
  <dxfs count="125">
    <dxf>
      <fill>
        <patternFill patternType="lightUp"/>
      </fill>
    </dxf>
    <dxf>
      <border>
        <left style="thin">
          <color rgb="FFFF0000"/>
        </left>
        <right style="thin">
          <color rgb="FFFF0000"/>
        </right>
        <top style="thin">
          <color rgb="FFFF0000"/>
        </top>
        <bottom style="thin">
          <color rgb="FFFF0000"/>
        </bottom>
        <vertical/>
        <horizontal/>
      </border>
    </dxf>
    <dxf>
      <fill>
        <patternFill patternType="lightUp"/>
      </fill>
    </dxf>
    <dxf>
      <border>
        <left style="thin">
          <color rgb="FFFF0000"/>
        </left>
        <right style="thin">
          <color rgb="FFFF0000"/>
        </right>
        <top style="thin">
          <color rgb="FFFF0000"/>
        </top>
        <bottom style="thin">
          <color rgb="FFFF0000"/>
        </bottom>
        <vertical/>
        <horizontal/>
      </border>
    </dxf>
    <dxf>
      <font>
        <color rgb="FFFF0000"/>
      </font>
    </dxf>
    <dxf>
      <numFmt numFmtId="164" formatCode="0.000"/>
      <fill>
        <patternFill patternType="none">
          <fgColor indexed="64"/>
          <bgColor indexed="65"/>
        </patternFill>
      </fill>
    </dxf>
    <dxf>
      <numFmt numFmtId="164" formatCode="0.000"/>
      <fill>
        <patternFill patternType="none">
          <fgColor indexed="64"/>
          <bgColor auto="1"/>
        </patternFill>
      </fill>
    </dxf>
    <dxf>
      <numFmt numFmtId="164" formatCode="0.000"/>
      <fill>
        <patternFill patternType="none">
          <fgColor indexed="64"/>
          <bgColor auto="1"/>
        </patternFill>
      </fill>
    </dxf>
    <dxf>
      <numFmt numFmtId="164" formatCode="0.000"/>
      <fill>
        <patternFill patternType="none">
          <fgColor indexed="64"/>
          <bgColor auto="1"/>
        </patternFill>
      </fill>
    </dxf>
    <dxf>
      <numFmt numFmtId="164" formatCode="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ptos Narrow"/>
        <family val="2"/>
        <scheme val="minor"/>
      </font>
    </dxf>
    <dxf>
      <numFmt numFmtId="164" formatCode="0.000"/>
    </dxf>
    <dxf>
      <numFmt numFmtId="164" formatCode="0.000"/>
    </dxf>
    <dxf>
      <numFmt numFmtId="164" formatCode="0.000"/>
    </dxf>
    <dxf>
      <numFmt numFmtId="164" formatCode="0.000"/>
    </dxf>
    <dxf>
      <numFmt numFmtId="164" formatCode="0.000"/>
    </dxf>
    <dxf>
      <numFmt numFmtId="164" formatCode="0.000"/>
    </dxf>
    <dxf>
      <numFmt numFmtId="30" formatCode="@"/>
    </dxf>
    <dxf>
      <protection locked="0" hidden="0"/>
    </dxf>
    <dxf>
      <protection locked="0" hidden="0"/>
    </dxf>
    <dxf>
      <protection locked="0" hidden="0"/>
    </dxf>
    <dxf>
      <protection locked="0" hidden="0"/>
    </dxf>
    <dxf>
      <protection locked="0" hidden="0"/>
    </dxf>
    <dxf>
      <alignment horizontal="general" vertical="top" textRotation="0" wrapText="1" indent="0" justifyLastLine="0" shrinkToFit="0" readingOrder="0"/>
    </dxf>
    <dxf>
      <protection locked="0" hidden="0"/>
    </dxf>
    <dxf>
      <protection locked="0" hidden="0"/>
    </dxf>
    <dxf>
      <protection locked="0" hidden="0"/>
    </dxf>
    <dxf>
      <protection locked="0" hidden="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font>
        <b val="0"/>
        <i val="0"/>
        <strike val="0"/>
        <condense val="0"/>
        <extend val="0"/>
        <outline val="0"/>
        <shadow val="0"/>
        <u val="none"/>
        <vertAlign val="baseline"/>
        <sz val="11"/>
        <color rgb="FFFF0000"/>
        <name val="Aptos Narrow"/>
        <family val="2"/>
        <scheme val="minor"/>
      </font>
      <alignment horizontal="general" vertical="top" textRotation="0" wrapText="0" indent="0" justifyLastLine="0" shrinkToFit="0" readingOrder="0"/>
    </dxf>
    <dxf>
      <font>
        <strike val="0"/>
        <outline val="0"/>
        <shadow val="0"/>
        <u val="none"/>
        <vertAlign val="baseline"/>
        <sz val="11"/>
        <color rgb="FFFF0000"/>
        <name val="Aptos Narrow"/>
        <family val="2"/>
        <scheme val="minor"/>
      </font>
      <numFmt numFmtId="0" formatCode="General"/>
      <alignment horizontal="general" vertical="top" textRotation="0" wrapText="0" indent="0" justifyLastLine="0" shrinkToFit="0" readingOrder="0"/>
      <protection locked="1" hidden="0"/>
    </dxf>
    <dxf>
      <numFmt numFmtId="1" formatCode="0"/>
      <alignment horizontal="general" vertical="top" textRotation="0" wrapText="0" indent="0" justifyLastLine="0" shrinkToFit="0" readingOrder="0"/>
    </dxf>
    <dxf>
      <numFmt numFmtId="1" formatCode="0"/>
      <alignment horizontal="general" vertical="top" textRotation="0" wrapText="1" indent="0" justifyLastLine="0" shrinkToFit="0" readingOrder="0"/>
    </dxf>
    <dxf>
      <numFmt numFmtId="1" formatCode="0"/>
      <alignment horizontal="general" vertical="top" textRotation="0" wrapText="0" indent="0" justifyLastLine="0" shrinkToFit="0" readingOrder="0"/>
    </dxf>
    <dxf>
      <numFmt numFmtId="1" formatCode="0"/>
      <alignment horizontal="general" vertical="top" textRotation="0" wrapText="1" indent="0" justifyLastLine="0" shrinkToFit="0" readingOrder="0"/>
    </dxf>
    <dxf>
      <numFmt numFmtId="1" formatCode="0"/>
      <alignment horizontal="general" vertical="top" textRotation="0" wrapText="1" indent="0" justifyLastLine="0" shrinkToFit="0" readingOrder="0"/>
    </dxf>
    <dxf>
      <numFmt numFmtId="1" formatCode="0"/>
      <alignment horizontal="general" vertical="top" textRotation="0" wrapText="0" indent="0" justifyLastLine="0" shrinkToFit="0" readingOrder="0"/>
    </dxf>
    <dxf>
      <numFmt numFmtId="1" formatCode="0"/>
      <alignment horizontal="general" vertical="top" textRotation="0" wrapText="1" indent="0" justifyLastLine="0" shrinkToFit="0" readingOrder="0"/>
      <protection locked="1" hidden="0"/>
    </dxf>
    <dxf>
      <numFmt numFmtId="1" formatCode="0"/>
      <alignment horizontal="general" vertical="top" textRotation="0" wrapText="0" indent="0" justifyLastLine="0" shrinkToFit="0" readingOrder="0"/>
    </dxf>
    <dxf>
      <numFmt numFmtId="1" formatCode="0"/>
      <alignment horizontal="general" vertical="top" textRotation="0" wrapText="1" indent="0" justifyLastLine="0" shrinkToFit="0" readingOrder="0"/>
      <protection locked="1" hidden="0"/>
    </dxf>
    <dxf>
      <numFmt numFmtId="1" formatCode="0"/>
      <alignment horizontal="general" vertical="top" textRotation="0" wrapText="0" indent="0" justifyLastLine="0" shrinkToFit="0" readingOrder="0"/>
    </dxf>
    <dxf>
      <numFmt numFmtId="1" formatCode="0"/>
      <alignment horizontal="general" vertical="top" textRotation="0" wrapText="1"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165" formatCode="0.0"/>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protection locked="1" hidden="0"/>
    </dxf>
    <dxf>
      <alignment horizontal="general" vertical="top" textRotation="0" wrapText="0" indent="0" justifyLastLine="0" shrinkToFit="0" readingOrder="0"/>
    </dxf>
    <dxf>
      <numFmt numFmtId="30" formatCode="@"/>
      <alignment horizontal="general" vertical="top" textRotation="0" wrapText="1" indent="0" justifyLastLine="0" shrinkToFit="0" readingOrder="0"/>
      <protection locked="0" hidden="0"/>
    </dxf>
    <dxf>
      <alignment horizontal="general" vertical="top" textRotation="0" wrapText="0" indent="0" justifyLastLine="0" shrinkToFit="0" readingOrder="0"/>
    </dxf>
    <dxf>
      <numFmt numFmtId="30" formatCode="@"/>
      <alignment horizontal="general" vertical="top" textRotation="0" wrapText="1" indent="0" justifyLastLine="0" shrinkToFit="0" readingOrder="0"/>
      <protection locked="0" hidden="0"/>
    </dxf>
    <dxf>
      <numFmt numFmtId="30" formatCode="@"/>
      <alignment horizontal="general" vertical="top" textRotation="0" wrapText="1" indent="0" justifyLastLine="0" shrinkToFit="0" readingOrder="0"/>
      <protection locked="0" hidden="0"/>
    </dxf>
    <dxf>
      <numFmt numFmtId="30" formatCode="@"/>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1" indent="0" justifyLastLine="0" shrinkToFit="0" readingOrder="0"/>
      <protection locked="0" hidden="0"/>
    </dxf>
    <dxf>
      <alignment horizontal="general" vertical="top" textRotation="0" wrapText="0" indent="0" justifyLastLine="0" shrinkToFit="0" readingOrder="0"/>
    </dxf>
    <dxf>
      <alignment horizontal="general" vertical="top" textRotation="0" wrapText="1" indent="0" justifyLastLine="0" shrinkToFit="0" readingOrder="0"/>
      <protection locked="0" hidden="0"/>
    </dxf>
    <dxf>
      <alignment horizontal="general" vertical="top" textRotation="0" wrapText="0" indent="0" justifyLastLine="0" shrinkToFit="0" readingOrder="0"/>
    </dxf>
    <dxf>
      <alignment horizontal="general" vertical="top" textRotation="0" wrapText="1" indent="0" justifyLastLine="0" shrinkToFit="0" readingOrder="0"/>
      <protection locked="0" hidden="0"/>
    </dxf>
    <dxf>
      <alignment horizontal="general" vertical="top" textRotation="0" wrapText="0" indent="0" justifyLastLine="0" shrinkToFit="0" readingOrder="0"/>
    </dxf>
    <dxf>
      <numFmt numFmtId="0" formatCode="General"/>
      <alignment horizontal="general" vertical="top" textRotation="0" wrapText="1" indent="0" justifyLastLine="0" shrinkToFit="0" readingOrder="0"/>
      <protection locked="1" hidden="0"/>
    </dxf>
    <dxf>
      <alignment vertical="top" textRotation="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fill>
        <patternFill>
          <bgColor rgb="FFEBF6FF"/>
        </patternFill>
      </fill>
    </dxf>
    <dxf>
      <fill>
        <patternFill>
          <bgColor rgb="FFB7E2FF"/>
        </patternFill>
      </fill>
    </dxf>
    <dxf>
      <font>
        <b/>
        <i val="0"/>
      </font>
      <fill>
        <patternFill>
          <bgColor rgb="FF5ABEFF"/>
        </patternFill>
      </fill>
    </dxf>
    <dxf>
      <font>
        <b/>
        <i val="0"/>
      </font>
      <fill>
        <patternFill>
          <bgColor rgb="FF5ABEFF"/>
        </patternFill>
      </fill>
      <border>
        <bottom style="thick">
          <color theme="0"/>
        </bottom>
      </border>
    </dxf>
    <dxf>
      <border diagonalUp="0" diagonalDown="0">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BilanzPlus" pivot="0" count="5" xr9:uid="{87F4ED9A-B0D2-421A-9E37-3F99B1DE5C0A}">
      <tableStyleElement type="wholeTable" dxfId="124"/>
      <tableStyleElement type="headerRow" dxfId="123"/>
      <tableStyleElement type="totalRow" dxfId="122"/>
      <tableStyleElement type="firstRowStripe" dxfId="121"/>
      <tableStyleElement type="secondRowStripe" dxfId="120"/>
    </tableStyle>
  </tableStyles>
  <colors>
    <mruColors>
      <color rgb="FF93D3FF"/>
      <color rgb="FF79C9FF"/>
      <color rgb="FF5ABEFF"/>
      <color rgb="FFD6DCE4"/>
      <color rgb="FFEBF6FF"/>
      <color rgb="FFB7E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3146F78-6C04-47E0-94DB-60FE8A5A853A}" name="Abfrage" displayName="Abfrage" ref="B20:AQ220" headerRowDxfId="119" dataDxfId="118" totalsRowDxfId="117">
  <tableColumns count="42">
    <tableColumn id="1" xr3:uid="{59EEF7ED-5342-4178-806B-29D873D68ED5}" name="Eintrag Nr." totalsRowLabel="Ergebnis" dataDxfId="116" totalsRowDxfId="115">
      <calculatedColumnFormula>ROW()-20</calculatedColumnFormula>
    </tableColumn>
    <tableColumn id="23" xr3:uid="{F96D7157-E53B-4272-B12E-8D1861A2F974}" name="Anzahl Reisende (optional)" dataDxfId="114" totalsRowDxfId="113"/>
    <tableColumn id="46" xr3:uid="{C5279621-E12E-44CC-A9AF-08B8A95EE588}" name="Hin-/Rückreise (optional)" dataDxfId="112" totalsRowDxfId="111"/>
    <tableColumn id="2" xr3:uid="{F8A686FE-23B5-4112-93F5-799F12FA64F3}" name="Beförderungsmittel" dataDxfId="110"/>
    <tableColumn id="3" xr3:uid="{0B68EAD6-3B5D-43EF-AEBB-86A1AF8CFE09}" name="Ortsname Start" dataDxfId="109"/>
    <tableColumn id="5" xr3:uid="{7E85EAAB-3897-4626-8FCB-9DA76F492043}" name="Ortsname Ziel" dataDxfId="108"/>
    <tableColumn id="4" xr3:uid="{6AD03529-E2CA-4C05-A5FD-3AC606D46BFF}" name="PLZ Start (optional)" dataDxfId="107"/>
    <tableColumn id="6" xr3:uid="{F1433985-FC0D-4CE0-A6A5-BEEBC2A9C2D9}" name="PLZ Ziel (optional)" dataDxfId="106"/>
    <tableColumn id="27" xr3:uid="{F45DE9FA-0F14-4E9F-84CD-F9DDCB6620EC}" name="IATA Start (optional)" dataDxfId="105" totalsRowDxfId="104"/>
    <tableColumn id="28" xr3:uid="{52152AFB-82DC-4FF4-8571-233EACBD29A6}" name="IATA Ziel (optional)" dataDxfId="103" totalsRowDxfId="102"/>
    <tableColumn id="26" xr3:uid="{DFECC9F5-0D36-46F2-9741-9FE5F779F741}" name="Modus" dataDxfId="101" totalsRowDxfId="100">
      <calculatedColumnFormula>VLOOKUP(Abfrage[[#This Row],[Beförderungsmittel]],transp_mode[],2,FALSE)</calculatedColumnFormula>
    </tableColumn>
    <tableColumn id="24" xr3:uid="{16BE39B6-6A3C-45DE-B4EC-5A3787307FC1}" name="PLZ_A" dataDxfId="99" totalsRowDxfId="98">
      <calculatedColumnFormula>TEXT(Abfrage[[#This Row],[PLZ Start (optional)]],"00000")</calculatedColumnFormula>
    </tableColumn>
    <tableColumn id="25" xr3:uid="{54277489-0059-4F98-9108-E784F77A7CAB}" name="PLZ_B" dataDxfId="97" totalsRowDxfId="96">
      <calculatedColumnFormula>TEXT(Abfrage[[#This Row],[PLZ Ziel (optional)]],"00000")</calculatedColumnFormula>
    </tableColumn>
    <tableColumn id="30" xr3:uid="{66B16659-E13D-421C-9AA7-2040B00B1E11}" name="POI_A" dataDxfId="95" totalsRowDxfId="94">
      <calculatedColumnFormula>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calculatedColumnFormula>
    </tableColumn>
    <tableColumn id="31" xr3:uid="{18FB786E-F81E-43CC-B9B3-F8E067AD9048}" name="POI_B" dataDxfId="93" totalsRowDxfId="92">
      <calculatedColumnFormula>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calculatedColumnFormula>
    </tableColumn>
    <tableColumn id="11" xr3:uid="{1974687F-FB48-4078-890C-AD0FB515A6E3}" name="PLZ_PLZ" dataDxfId="91" totalsRowDxfId="90">
      <calculatedColumnFormula>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calculatedColumnFormula>
    </tableColumn>
    <tableColumn id="14" xr3:uid="{2540F764-8673-4DB1-9D25-BDF6CF0ACEB0}" name="PLZ_Ort" dataDxfId="89" totalsRowDxfId="88">
      <calculatedColumnFormula>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calculatedColumnFormula>
    </tableColumn>
    <tableColumn id="13" xr3:uid="{11A5E42C-9E8D-46E0-B1A5-83BC5D7165B2}" name="Ort_PLZ" dataDxfId="87" totalsRowDxfId="86">
      <calculatedColumnFormula>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calculatedColumnFormula>
    </tableColumn>
    <tableColumn id="12" xr3:uid="{C46B6CF2-DFBC-4154-A8CD-07800CC1213D}" name="Ort_Ort" dataDxfId="85" totalsRowDxfId="84">
      <calculatedColumnFormula>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calculatedColumnFormula>
    </tableColumn>
    <tableColumn id="41" xr3:uid="{8B8DA908-656A-4846-A16D-6EA1E72F0E9D}" name="IATA_IATA" dataDxfId="83" totalsRowDxfId="82">
      <calculatedColumnFormula>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calculatedColumnFormula>
    </tableColumn>
    <tableColumn id="40" xr3:uid="{E962F8DA-785A-45AD-87B8-B3AB3309ACD2}" name="IATA_Airport" dataDxfId="81" totalsRowDxfId="80">
      <calculatedColumnFormula>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calculatedColumnFormula>
    </tableColumn>
    <tableColumn id="39" xr3:uid="{3726870D-EC1C-49C5-9D9B-6C49350771FA}" name="Airport_IATA" dataDxfId="79" totalsRowDxfId="78">
      <calculatedColumnFormula>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calculatedColumnFormula>
    </tableColumn>
    <tableColumn id="38" xr3:uid="{AC9FAD12-5E39-477A-B76C-AAEDAC2ECADC}" name="Airport_Airport" dataDxfId="77" totalsRowDxfId="76">
      <calculatedColumnFormula>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calculatedColumnFormula>
    </tableColumn>
    <tableColumn id="45" xr3:uid="{ECE89CED-7D00-4A14-AB54-206F80A47189}" name="Domestic" dataDxfId="75" totalsRowDxfId="74">
      <calculatedColumnFormula>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calculatedColumnFormula>
    </tableColumn>
    <tableColumn id="7" xr3:uid="{7A182F74-C3FC-4725-8F40-23703490E050}" name="Distanz Straße (einfach, in km)" totalsRowFunction="sum" dataDxfId="73" totalsRowDxfId="72">
      <calculatedColumnFormula>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calculatedColumnFormula>
    </tableColumn>
    <tableColumn id="10" xr3:uid="{23881892-613F-4183-B73E-58F1810D25AA}" name="Distanz Schiene (einfach, in km)" totalsRowFunction="sum" dataDxfId="71" totalsRowDxfId="70">
      <calculatedColumnFormula>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calculatedColumnFormula>
    </tableColumn>
    <tableColumn id="9" xr3:uid="{986D006F-C4E4-4C6F-924F-BC352522074A}" name="Distanz Flug (einfach, in km)" totalsRowFunction="sum" dataDxfId="69" totalsRowDxfId="68">
      <calculatedColumnFormula>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calculatedColumnFormula>
    </tableColumn>
    <tableColumn id="33" xr3:uid="{6C3A2511-52BD-45FE-8215-E873994B71C7}" name="Summe Straße (in Pkm)" dataDxfId="67">
      <calculatedColumnFormula>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calculatedColumnFormula>
    </tableColumn>
    <tableColumn id="32" xr3:uid="{D1B2D316-FDB6-47D4-B9C0-CC09644B8E16}" name="Summe Schiene (in Pkm)" dataDxfId="66" totalsRowDxfId="65">
      <calculatedColumnFormula>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calculatedColumnFormula>
    </tableColumn>
    <tableColumn id="29" xr3:uid="{43F4702B-0A03-4B4B-94BE-A143EB194A0B}" name="Summe Flug (in Pkm)" dataDxfId="64" totalsRowDxfId="63">
      <calculatedColumnFormula>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calculatedColumnFormula>
    </tableColumn>
    <tableColumn id="18" xr3:uid="{4C620D7B-AF28-40C0-A6D2-8B3BF0D5E1AF}" name="match_Beförderungsmittel" dataDxfId="62" totalsRowDxfId="61">
      <calculatedColumnFormula array="1">IFERROR(IF(OR(ISBLANK(Abfrage[[#This Row],[Beförderungsmittel]]),EXACT(Abfrage[[#This Row],[Beförderungsmittel]],DD_Beförderungsmittel)),"","ungültiges Beförderungsmittel!"),"")</calculatedColumnFormula>
    </tableColumn>
    <tableColumn id="17" xr3:uid="{6CCA5435-0489-4C97-9FD5-0B95685394CD}" name="match_Ort_Start" dataDxfId="60" totalsRowDxfId="59">
      <calculatedColumnFormula array="1">IFERROR(IF(OR(ISBLANK(Abfrage[[#This Row],[Beförderungsmittel]]),Abfrage[[#This Row],[Modus]]="Flugzeug",NOT(ISBLANK(Abfrage[[#This Row],[PLZ Start (optional)]]))),"",IF(OR(EXACT(Abfrage[[#This Row],[Ortsname Start]],DD_Orte)),"","ungültiger Start-Ort!")),"")</calculatedColumnFormula>
    </tableColumn>
    <tableColumn id="15" xr3:uid="{C3749011-3404-4272-8F9A-778C4A408E91}" name="PLZ_Start_double" dataDxfId="58" totalsRowDxfId="57">
      <calculatedColumnFormula>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calculatedColumnFormula>
    </tableColumn>
    <tableColumn id="16" xr3:uid="{E917B2E7-C21E-4722-9686-44DF1057D71A}" name="match_PLZ_Start" dataDxfId="56" totalsRowDxfId="55">
      <calculatedColumnFormula array="1">IFERROR(IF(OR(Abfrage[[#This Row],[Modus]]="Flugzeug",ISBLANK(Abfrage[[#This Row],[PLZ Start (optional)]])),"",IF(OR(EXACT(Abfrage[[#This Row],[PLZ_A]],DD_PLZ)),"","ungültige Start-PLZ!")),"")</calculatedColumnFormula>
    </tableColumn>
    <tableColumn id="20" xr3:uid="{4A0B2217-DD2C-44AC-8A2B-0265AED5800F}" name="match_Ort_Ziel" dataDxfId="54" totalsRowDxfId="53">
      <calculatedColumnFormula array="1">IFERROR(IF(OR(ISBLANK(Abfrage[[#This Row],[Beförderungsmittel]]),Abfrage[[#This Row],[Modus]]="Flugzeug",NOT(ISBLANK(Abfrage[[#This Row],[PLZ Ziel (optional)]]))),"",IF(OR(EXACT(Abfrage[[#This Row],[Ortsname Ziel]],DD_Orte)),"","ungültiger Ziel-Ort!")),"")</calculatedColumnFormula>
    </tableColumn>
    <tableColumn id="36" xr3:uid="{C2411A23-17A4-4316-A155-F022864C1F20}" name="PLZ_Ziel_double" dataDxfId="52" totalsRowDxfId="51">
      <calculatedColumnFormula>IFERROR(IF(OR(ISBLANK(Abfrage[[#This Row],[Beförderungsmittel]]),Abfrage[[#This Row],[Modus]]="Flugzeug"),"",IF(ISBLANK(Abfrage[[#This Row],[PLZ Ziel (optional)]]),IF((COUNTIF(Orte[Ort],Abfrage[[#This Row],[Ortsname Ziel]])-COUNTIF(Orte[Ort_Landkreis],VLOOKUP(Abfrage[[#This Row],[Ortsname Ziel]],Orte[],10,FALSE)))&lt;&gt;0,"Spezifikation der Ziel-PLZ erforderlich!",""),"")),"")</calculatedColumnFormula>
    </tableColumn>
    <tableColumn id="19" xr3:uid="{5EE277F7-A504-4A39-8BFA-D55769A53043}" name="match_PLZ_Ziel" dataDxfId="50" totalsRowDxfId="49">
      <calculatedColumnFormula array="1">IFERROR(IF(OR(Abfrage[[#This Row],[Modus]]="Flugzeug",ISBLANK(Abfrage[[#This Row],[PLZ Ziel (optional)]])),"",IF(OR(EXACT(Abfrage[[#This Row],[PLZ_B]],DD_PLZ)),"","ungültige Ziel-PLZ!")),"")</calculatedColumnFormula>
    </tableColumn>
    <tableColumn id="44" xr3:uid="{63F88F53-186C-4578-B59C-97D7443AB0FC}" name="match_IATA_Start" dataDxfId="48" totalsRowDxfId="47">
      <calculatedColumnFormula array="1">IFERROR(IF(AND(Abfrage[[#This Row],[Modus]]="Flugzeug",NOT(ISBLANK(Abfrage[[#This Row],[IATA Start (optional)]]))),IF(OR(EXACT(Abfrage[[#This Row],[IATA Start (optional)]],DD_IATA)),"","IATA Code (Start) nicht erkannt!"),""),"")</calculatedColumnFormula>
    </tableColumn>
    <tableColumn id="43" xr3:uid="{4441DC59-F6D9-431E-AAE4-C0F3EC809FEA}" name="match_IATA_Ziel" dataDxfId="46" totalsRowDxfId="45">
      <calculatedColumnFormula array="1">IFERROR(IF(AND(Abfrage[[#This Row],[Modus]]="Flugzeug",NOT(ISBLANK(Abfrage[[#This Row],[IATA Ziel (optional)]]))),IF(OR(EXACT(Abfrage[[#This Row],[IATA Ziel (optional)]],DD_IATA)),"","IATA Code (Ziel) nicht erkannt!"),""),"")</calculatedColumnFormula>
    </tableColumn>
    <tableColumn id="22" xr3:uid="{516328BD-5F13-47D4-9290-1E4811547B47}" name="match_airport_Start" dataDxfId="44" totalsRowDxfId="43">
      <calculatedColumnFormula array="1">IFERROR(IF(AND(Abfrage[[#This Row],[Modus]]="Flugzeug",ISBLANK(Abfrage[[#This Row],[IATA Start (optional)]])),IF(OR(EXACT(Abfrage[[#This Row],[Ortsname Start]],DD_Airports)),"","Kein Start-Flughafen gefunden!"),""),"")</calculatedColumnFormula>
    </tableColumn>
    <tableColumn id="21" xr3:uid="{1F1F6516-E793-4BBA-A098-42F1960B7900}" name="match_airport_Ziel" dataDxfId="42" totalsRowDxfId="41">
      <calculatedColumnFormula array="1">IFERROR(IF(AND(Abfrage[[#This Row],[Modus]]="Flugzeug",ISBLANK(Abfrage[[#This Row],[IATA Ziel (optional)]])),IF(OR(EXACT(Abfrage[[#This Row],[Ortsname Ziel]],DD_Airports)),"","Kein Ziel-Flughafen gefunden!"),""),"")</calculatedColumnFormula>
    </tableColumn>
    <tableColumn id="8" xr3:uid="{FA09E0D2-78D4-47DB-B3D5-0CB09380702B}" name="Warnhinweis" dataDxfId="40" totalsRowDxfId="39">
      <calculatedColumnFormula>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calculatedColumnFormula>
    </tableColumn>
  </tableColumns>
  <tableStyleInfo name="BilanzPlu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932B5A2-07AF-4E96-9D50-854E46495AB3}" name="transp_mode" displayName="transp_mode" ref="B8:C29" totalsRowShown="0" headerRowDxfId="38" dataDxfId="37">
  <tableColumns count="2">
    <tableColumn id="1" xr3:uid="{0076F67F-2DC4-43FD-BD1D-EF8F5A1DEAC6}" name="Bezeichnung Beförderungsmittel" dataDxfId="36"/>
    <tableColumn id="2" xr3:uid="{7BC20F07-15FF-4109-AA9E-8229319C02D6}" name="Zuordnung" dataDxfId="35"/>
  </tableColumns>
  <tableStyleInfo name="BilanzPlu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446499-7BA0-426C-923E-8CA0B7F08CFF}" name="POI" displayName="POI" ref="B9:D39" totalsRowShown="0" headerRowDxfId="34" dataDxfId="33">
  <tableColumns count="3">
    <tableColumn id="1" xr3:uid="{5F4387CA-00AA-45BC-80A5-8B9AFE570092}" name="Ortsname" dataDxfId="32"/>
    <tableColumn id="2" xr3:uid="{EB8C1A90-147D-40E9-AA97-A41640280406}" name="Breitengrad (dezimal)" dataDxfId="31"/>
    <tableColumn id="3" xr3:uid="{8E454B7C-5029-4102-BF0A-84A2FC679491}" name="Längengrad (dezimal)" dataDxfId="30"/>
  </tableColumns>
  <tableStyleInfo name="BilanzPlu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AF7438-4307-4E37-9590-2FF20A5B3699}" name="Own_Airport" displayName="Own_Airport" ref="G9:J39" totalsRowShown="0" headerRowDxfId="29" dataDxfId="28">
  <tableColumns count="4">
    <tableColumn id="1" xr3:uid="{78C455E4-A562-4C55-9363-929060F6507D}" name="Stadt" dataDxfId="27"/>
    <tableColumn id="4" xr3:uid="{52FA8855-6579-4F92-9CEA-4EE2ABF70758}" name="IATA Code" dataDxfId="26"/>
    <tableColumn id="2" xr3:uid="{B348C462-1012-4EBC-BF42-02E5CFC8A8DA}" name="Breitengrad (dezimal)" dataDxfId="25"/>
    <tableColumn id="3" xr3:uid="{101D0008-7A8E-497A-BC15-8C157528DDF7}" name="Längengrad (dezimal)" dataDxfId="24"/>
  </tableColumns>
  <tableStyleInfo name="BilanzPlu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7B0AD13-44F3-4C44-9BB6-FB178AE3742A}" name="Orte" displayName="Orte" ref="A1:J8647" totalsRowShown="0">
  <tableColumns count="10">
    <tableColumn id="1" xr3:uid="{7F77D06B-E68F-4D55-8B0F-CCCE3A95EE64}" name="Ort"/>
    <tableColumn id="2" xr3:uid="{18EB9731-DA7D-4BC3-99B0-82D903A38568}" name="PLZ" dataDxfId="23"/>
    <tableColumn id="3" xr3:uid="{2E6943DC-1862-4B05-BE37-8005A274B734}" name="Lat_dez" dataDxfId="22"/>
    <tableColumn id="4" xr3:uid="{99874545-90B2-4B05-9AD6-C7CA3FF6BA5D}" name="Lon_dez" dataDxfId="21"/>
    <tableColumn id="5" xr3:uid="{E1CA9647-37FA-4354-A087-1B429802E8AE}" name="Lat_bog" dataDxfId="20">
      <calculatedColumnFormula>Orte[[#This Row],[Lat_dez]]*PI()/180</calculatedColumnFormula>
    </tableColumn>
    <tableColumn id="6" xr3:uid="{040029E2-8DB6-4F07-B9C2-2AF44F329AAC}" name="Lon_bog" dataDxfId="19">
      <calculatedColumnFormula>Orte[[#This Row],[Lon_dez]]*PI()/180</calculatedColumnFormula>
    </tableColumn>
    <tableColumn id="9" xr3:uid="{F889520E-40BE-408B-BA39-31BF7D9D27FF}" name="Bundesland"/>
    <tableColumn id="8" xr3:uid="{1EEFD3EC-6557-4010-8921-95AA8BE97484}" name="Landkreis"/>
    <tableColumn id="7" xr3:uid="{CC952B04-CEFA-4424-8F9B-227529C3C130}" name="POI" dataDxfId="18"/>
    <tableColumn id="10" xr3:uid="{B1767AA7-BA40-4EAD-A168-85C54F3D51B3}" name="Ort_Landkreis" dataDxfId="17">
      <calculatedColumnFormula>CONCATENATE(Orte[[#This Row],[Ort]]," - ",Orte[[#This Row],[Landkreis]])</calculatedColumnFormula>
    </tableColumn>
  </tableColumns>
  <tableStyleInfo name="TableStyleLight1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A78A1BA-AD3A-4127-A7C3-556582E70BA6}" name="PLZ" displayName="PLZ" ref="L1:L8169" totalsRowShown="0" headerRowDxfId="16">
  <sortState xmlns:xlrd2="http://schemas.microsoft.com/office/spreadsheetml/2017/richdata2" ref="L2:M8935">
    <sortCondition ref="L2:L8935"/>
  </sortState>
  <tableColumns count="1">
    <tableColumn id="1" xr3:uid="{2A0C4182-5BA0-46A4-AFAD-54A4B0876973}" name="PLZ"/>
  </tableColumns>
  <tableStyleInfo name="TableStyleLight1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A1362F-CCBD-4F10-BBA3-4EBBF23CAC3C}" name="DD_Ort" displayName="DD_Ort" ref="P1:P6888" totalsRowShown="0">
  <autoFilter ref="P1:P6888" xr:uid="{13A1362F-CCBD-4F10-BBA3-4EBBF23CAC3C}"/>
  <tableColumns count="1">
    <tableColumn id="1" xr3:uid="{E35202FD-E8DF-46FB-8CB8-68CD0C2617EB}" name="DD_Ort"/>
  </tableColumns>
  <tableStyleInfo name="TableStyleLight1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A2AB58-E42D-480B-8204-DD4C653CB71E}" name="Airports" displayName="Airports" ref="A1:I299" totalsRowShown="0" headerRowDxfId="15" dataDxfId="14">
  <sortState xmlns:xlrd2="http://schemas.microsoft.com/office/spreadsheetml/2017/richdata2" ref="A2:H269">
    <sortCondition ref="C1:C269"/>
  </sortState>
  <tableColumns count="9">
    <tableColumn id="1" xr3:uid="{0C0F3B05-0CC1-4180-BB7C-B696BE862879}" name="Stadt" dataDxfId="13"/>
    <tableColumn id="2" xr3:uid="{BA4C538A-FC54-4738-A1A6-17E1EC23467C}" name="Flughafen" dataDxfId="12"/>
    <tableColumn id="3" xr3:uid="{230358FB-5C8B-4E3F-85E4-DC2D41DCFE37}" name="IATA" dataDxfId="11"/>
    <tableColumn id="4" xr3:uid="{821CDA8E-BF23-4C4D-B2F2-C8AACF643BA4}" name="Land" dataDxfId="10"/>
    <tableColumn id="15" xr3:uid="{FFDC3AF3-4637-46D8-AC4B-DD3E66A22BCC}" name="Lat_dez" dataDxfId="9"/>
    <tableColumn id="16" xr3:uid="{2C2D4F03-CE4A-4050-A6B2-CD17325F0F31}" name="Lon_dez" dataDxfId="8"/>
    <tableColumn id="17" xr3:uid="{FBAC2FF0-5EF8-4B9A-B2F3-BC7952468569}" name="Lat_bog" dataDxfId="7">
      <calculatedColumnFormula>Airports[[#This Row],[Lat_dez]]*PI()/180</calculatedColumnFormula>
    </tableColumn>
    <tableColumn id="18" xr3:uid="{E24A3B55-774D-43D0-A477-8B0930D78AFF}" name="Lon_bog" dataDxfId="6">
      <calculatedColumnFormula>Airports[[#This Row],[Lon_dez]]*PI()/180</calculatedColumnFormula>
    </tableColumn>
    <tableColumn id="5" xr3:uid="{C393DD36-314E-4B02-8F1E-78FBF7AF12C1}" name="POI" dataDxfId="5"/>
  </tableColumns>
  <tableStyleInfo name="TableStyleLight1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mwk.baden-wuerttemberg.de/de/kunst-kultur/kulturpolitik/green-cultur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E3910-021E-44EC-BCF9-FE1F07B0A268}">
  <sheetPr>
    <tabColor rgb="FFD6DCE4"/>
  </sheetPr>
  <dimension ref="B1:I33"/>
  <sheetViews>
    <sheetView showGridLines="0" tabSelected="1" workbookViewId="0"/>
  </sheetViews>
  <sheetFormatPr baseColWidth="10" defaultRowHeight="14.5" x14ac:dyDescent="0.35"/>
  <cols>
    <col min="1" max="1" width="8.81640625" customWidth="1"/>
    <col min="2" max="2" width="1.6328125" customWidth="1"/>
    <col min="3" max="3" width="2.54296875" customWidth="1"/>
    <col min="4" max="6" width="19.6328125" customWidth="1"/>
    <col min="7" max="7" width="58.81640625" customWidth="1"/>
    <col min="8" max="8" width="22.453125" customWidth="1"/>
    <col min="9" max="9" width="1.453125" customWidth="1"/>
    <col min="10" max="10" width="6.81640625" customWidth="1"/>
  </cols>
  <sheetData>
    <row r="1" spans="2:9" ht="7" customHeight="1" x14ac:dyDescent="0.35"/>
    <row r="2" spans="2:9" ht="7" customHeight="1" x14ac:dyDescent="0.35"/>
    <row r="3" spans="2:9" ht="7" customHeight="1" x14ac:dyDescent="0.35"/>
    <row r="4" spans="2:9" ht="20.5" x14ac:dyDescent="0.55000000000000004">
      <c r="B4" s="78" t="s">
        <v>16224</v>
      </c>
      <c r="C4" s="78"/>
      <c r="D4" s="78"/>
      <c r="E4" s="78"/>
      <c r="F4" s="78"/>
      <c r="G4" s="78"/>
      <c r="H4" s="78"/>
      <c r="I4" s="78"/>
    </row>
    <row r="5" spans="2:9" ht="18.5" x14ac:dyDescent="0.45">
      <c r="B5" s="56"/>
      <c r="C5" s="56"/>
      <c r="D5" s="56"/>
      <c r="E5" s="56"/>
      <c r="F5" s="56"/>
      <c r="G5" s="56"/>
      <c r="H5" s="56"/>
      <c r="I5" s="56"/>
    </row>
    <row r="6" spans="2:9" ht="21.5" customHeight="1" x14ac:dyDescent="0.35">
      <c r="B6" s="79" t="s">
        <v>16216</v>
      </c>
      <c r="C6" s="80"/>
      <c r="D6" s="81"/>
      <c r="E6" s="81"/>
      <c r="F6" s="81"/>
      <c r="G6" s="81"/>
      <c r="H6" s="81"/>
      <c r="I6" s="82"/>
    </row>
    <row r="7" spans="2:9" s="30" customFormat="1" ht="80.5" customHeight="1" x14ac:dyDescent="0.35">
      <c r="B7" s="28"/>
      <c r="C7" s="83" t="s">
        <v>16241</v>
      </c>
      <c r="D7" s="83"/>
      <c r="E7" s="83"/>
      <c r="F7" s="83"/>
      <c r="G7" s="83"/>
      <c r="H7" s="83"/>
      <c r="I7" s="29"/>
    </row>
    <row r="8" spans="2:9" ht="22.5" customHeight="1" x14ac:dyDescent="0.35">
      <c r="B8" s="31"/>
      <c r="C8" s="31"/>
      <c r="D8" s="31"/>
      <c r="E8" s="31"/>
      <c r="F8" s="31"/>
      <c r="G8" s="31"/>
      <c r="H8" s="31"/>
      <c r="I8" s="31"/>
    </row>
    <row r="9" spans="2:9" ht="22.5" customHeight="1" x14ac:dyDescent="0.35">
      <c r="B9" s="79" t="s">
        <v>15837</v>
      </c>
      <c r="C9" s="80"/>
      <c r="D9" s="81"/>
      <c r="E9" s="81"/>
      <c r="F9" s="81"/>
      <c r="G9" s="81"/>
      <c r="H9" s="81"/>
      <c r="I9" s="82"/>
    </row>
    <row r="10" spans="2:9" ht="6.5" customHeight="1" x14ac:dyDescent="0.35">
      <c r="B10" s="32"/>
      <c r="C10" s="85"/>
      <c r="D10" s="85"/>
      <c r="E10" s="85"/>
      <c r="F10" s="85"/>
      <c r="G10" s="85"/>
      <c r="H10" s="85"/>
      <c r="I10" s="33"/>
    </row>
    <row r="11" spans="2:9" ht="32" customHeight="1" x14ac:dyDescent="0.35">
      <c r="B11" s="32"/>
      <c r="C11" s="84" t="s">
        <v>16238</v>
      </c>
      <c r="D11" s="84"/>
      <c r="E11" s="84"/>
      <c r="F11" s="84"/>
      <c r="G11" s="84"/>
      <c r="H11" s="84"/>
      <c r="I11" s="33"/>
    </row>
    <row r="12" spans="2:9" ht="44.5" customHeight="1" x14ac:dyDescent="0.35">
      <c r="B12" s="32"/>
      <c r="C12" s="84" t="s">
        <v>16242</v>
      </c>
      <c r="D12" s="84"/>
      <c r="E12" s="84"/>
      <c r="F12" s="84"/>
      <c r="G12" s="84"/>
      <c r="H12" s="84"/>
      <c r="I12" s="33"/>
    </row>
    <row r="13" spans="2:9" ht="45.5" customHeight="1" x14ac:dyDescent="0.35">
      <c r="B13" s="32"/>
      <c r="C13" s="84" t="s">
        <v>16243</v>
      </c>
      <c r="D13" s="84"/>
      <c r="E13" s="84"/>
      <c r="F13" s="84"/>
      <c r="G13" s="84"/>
      <c r="H13" s="84"/>
      <c r="I13" s="33"/>
    </row>
    <row r="14" spans="2:9" ht="32.5" customHeight="1" x14ac:dyDescent="0.35">
      <c r="B14" s="32"/>
      <c r="C14" s="84" t="s">
        <v>16244</v>
      </c>
      <c r="D14" s="84"/>
      <c r="E14" s="84"/>
      <c r="F14" s="84"/>
      <c r="G14" s="84"/>
      <c r="H14" s="84"/>
      <c r="I14" s="33"/>
    </row>
    <row r="15" spans="2:9" ht="45.5" customHeight="1" x14ac:dyDescent="0.35">
      <c r="B15" s="32"/>
      <c r="C15" s="84" t="s">
        <v>16259</v>
      </c>
      <c r="D15" s="84"/>
      <c r="E15" s="84"/>
      <c r="F15" s="84"/>
      <c r="G15" s="84"/>
      <c r="H15" s="84"/>
      <c r="I15" s="33"/>
    </row>
    <row r="16" spans="2:9" ht="17" customHeight="1" x14ac:dyDescent="0.35">
      <c r="B16" s="32"/>
      <c r="C16" s="84" t="s">
        <v>16220</v>
      </c>
      <c r="D16" s="84"/>
      <c r="E16" s="84"/>
      <c r="F16" s="84"/>
      <c r="G16" s="84"/>
      <c r="H16" s="84"/>
      <c r="I16" s="33"/>
    </row>
    <row r="17" spans="2:9" ht="46.5" customHeight="1" x14ac:dyDescent="0.35">
      <c r="B17" s="32"/>
      <c r="C17" s="84" t="s">
        <v>16257</v>
      </c>
      <c r="D17" s="84"/>
      <c r="E17" s="84"/>
      <c r="F17" s="84"/>
      <c r="G17" s="84"/>
      <c r="H17" s="84"/>
      <c r="I17" s="33"/>
    </row>
    <row r="18" spans="2:9" ht="32" customHeight="1" x14ac:dyDescent="0.35">
      <c r="B18" s="32"/>
      <c r="C18" s="84" t="s">
        <v>16219</v>
      </c>
      <c r="D18" s="84"/>
      <c r="E18" s="84"/>
      <c r="F18" s="84"/>
      <c r="G18" s="84"/>
      <c r="H18" s="84"/>
      <c r="I18" s="33"/>
    </row>
    <row r="19" spans="2:9" s="30" customFormat="1" ht="6.5" customHeight="1" x14ac:dyDescent="0.35">
      <c r="B19" s="34"/>
      <c r="C19" s="35"/>
      <c r="D19" s="36"/>
      <c r="E19" s="36"/>
      <c r="F19" s="35"/>
      <c r="G19" s="35"/>
      <c r="H19" s="35"/>
      <c r="I19" s="37"/>
    </row>
    <row r="20" spans="2:9" ht="22.5" customHeight="1" x14ac:dyDescent="0.35">
      <c r="B20" s="38"/>
      <c r="C20" s="38"/>
      <c r="D20" s="38"/>
      <c r="E20" s="38"/>
      <c r="F20" s="38"/>
      <c r="G20" s="38"/>
      <c r="H20" s="38"/>
      <c r="I20" s="38"/>
    </row>
    <row r="21" spans="2:9" ht="22.5" customHeight="1" x14ac:dyDescent="0.35">
      <c r="B21" s="79" t="s">
        <v>16217</v>
      </c>
      <c r="C21" s="80"/>
      <c r="D21" s="81"/>
      <c r="E21" s="81"/>
      <c r="F21" s="81"/>
      <c r="G21" s="81"/>
      <c r="H21" s="81"/>
      <c r="I21" s="81"/>
    </row>
    <row r="22" spans="2:9" ht="241.5" customHeight="1" x14ac:dyDescent="0.35">
      <c r="B22" s="39"/>
      <c r="C22" s="83" t="s">
        <v>16258</v>
      </c>
      <c r="D22" s="83"/>
      <c r="E22" s="83"/>
      <c r="F22" s="83"/>
      <c r="G22" s="83"/>
      <c r="H22" s="83"/>
      <c r="I22" s="40"/>
    </row>
    <row r="23" spans="2:9" ht="22.5" customHeight="1" x14ac:dyDescent="0.35"/>
    <row r="24" spans="2:9" ht="22.5" customHeight="1" x14ac:dyDescent="0.35">
      <c r="B24" s="86" t="s">
        <v>16221</v>
      </c>
      <c r="C24" s="87"/>
      <c r="D24" s="87"/>
      <c r="E24" s="87"/>
      <c r="F24" s="87"/>
      <c r="G24" s="87"/>
      <c r="H24" s="87"/>
      <c r="I24" s="88"/>
    </row>
    <row r="25" spans="2:9" ht="33" customHeight="1" x14ac:dyDescent="0.35">
      <c r="B25" s="59"/>
      <c r="C25" s="89" t="s">
        <v>16225</v>
      </c>
      <c r="D25" s="89"/>
      <c r="E25" s="89"/>
      <c r="F25" s="89"/>
      <c r="G25" s="89"/>
      <c r="H25" s="89"/>
      <c r="I25" s="60"/>
    </row>
    <row r="26" spans="2:9" s="6" customFormat="1" ht="17.5" customHeight="1" x14ac:dyDescent="0.35">
      <c r="B26" s="57"/>
      <c r="C26" s="90" t="s">
        <v>16222</v>
      </c>
      <c r="D26" s="91"/>
      <c r="E26" s="91"/>
      <c r="F26" s="91"/>
      <c r="G26" s="91"/>
      <c r="H26" s="91"/>
      <c r="I26" s="58"/>
    </row>
    <row r="27" spans="2:9" ht="22.5" customHeight="1" x14ac:dyDescent="0.35"/>
    <row r="28" spans="2:9" ht="21.75" customHeight="1" x14ac:dyDescent="0.35">
      <c r="B28" s="86" t="s">
        <v>16209</v>
      </c>
      <c r="C28" s="87"/>
      <c r="D28" s="87"/>
      <c r="E28" s="87"/>
      <c r="F28" s="87"/>
      <c r="G28" s="87"/>
      <c r="H28" s="87"/>
      <c r="I28" s="88"/>
    </row>
    <row r="29" spans="2:9" ht="21.75" customHeight="1" x14ac:dyDescent="0.35">
      <c r="B29" s="41"/>
      <c r="C29" s="42"/>
      <c r="D29" s="43" t="s">
        <v>16210</v>
      </c>
      <c r="E29" s="43" t="s">
        <v>16211</v>
      </c>
      <c r="F29" s="43" t="s">
        <v>16212</v>
      </c>
      <c r="G29" s="42"/>
      <c r="H29" s="42"/>
      <c r="I29" s="44"/>
    </row>
    <row r="30" spans="2:9" ht="22.5" customHeight="1" x14ac:dyDescent="0.35">
      <c r="B30" s="45"/>
      <c r="C30" s="46"/>
      <c r="D30" s="46" t="s">
        <v>16213</v>
      </c>
      <c r="E30" s="47">
        <v>45699</v>
      </c>
      <c r="F30" s="93" t="s">
        <v>16214</v>
      </c>
      <c r="G30" s="93"/>
      <c r="H30" s="93"/>
      <c r="I30" s="94"/>
    </row>
    <row r="31" spans="2:9" ht="22.5" customHeight="1" x14ac:dyDescent="0.35">
      <c r="B31" s="48"/>
      <c r="C31" s="49"/>
      <c r="D31" s="49"/>
      <c r="E31" s="50"/>
      <c r="F31" s="51"/>
      <c r="G31" s="51"/>
      <c r="H31" s="51"/>
      <c r="I31" s="52"/>
    </row>
    <row r="32" spans="2:9" ht="22.5" customHeight="1" x14ac:dyDescent="0.35"/>
    <row r="33" spans="2:9" s="6" customFormat="1" ht="30.5" customHeight="1" x14ac:dyDescent="0.35">
      <c r="B33" s="53"/>
      <c r="C33" s="92" t="s">
        <v>16215</v>
      </c>
      <c r="D33" s="92"/>
      <c r="E33" s="92"/>
      <c r="F33" s="92"/>
      <c r="G33" s="92"/>
      <c r="H33" s="92"/>
      <c r="I33" s="54"/>
    </row>
  </sheetData>
  <sheetProtection algorithmName="SHA-512" hashValue="PsTawhCBPhV8v3IsSXZd7EIBDyaB2IjyS1UOYqHu1N14dfV0b/2mois6m+RzLErhUMN/YlqwMXHKQQcIJrRNXg==" saltValue="I0d1UNyBB1z3jviNSZlW3w==" spinCount="100000" sheet="1" objects="1" scenarios="1"/>
  <mergeCells count="21">
    <mergeCell ref="B24:I24"/>
    <mergeCell ref="C25:H25"/>
    <mergeCell ref="C26:H26"/>
    <mergeCell ref="C33:H33"/>
    <mergeCell ref="B21:I21"/>
    <mergeCell ref="C22:H22"/>
    <mergeCell ref="B28:I28"/>
    <mergeCell ref="F30:I30"/>
    <mergeCell ref="B4:I4"/>
    <mergeCell ref="B6:I6"/>
    <mergeCell ref="C7:H7"/>
    <mergeCell ref="B9:I9"/>
    <mergeCell ref="C18:H18"/>
    <mergeCell ref="C17:H17"/>
    <mergeCell ref="C16:H16"/>
    <mergeCell ref="C15:H15"/>
    <mergeCell ref="C13:H13"/>
    <mergeCell ref="C11:H11"/>
    <mergeCell ref="C10:H10"/>
    <mergeCell ref="C14:H14"/>
    <mergeCell ref="C12:H12"/>
  </mergeCells>
  <hyperlinks>
    <hyperlink ref="C26" r:id="rId1" xr:uid="{3162B4AF-ACA1-41E2-B3D1-D089370450AE}"/>
  </hyperlinks>
  <pageMargins left="0.7" right="0.7" top="0.78740157499999996" bottom="0.78740157499999996"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DE05-28DE-43EC-A483-CA90D99E73DC}">
  <sheetPr>
    <tabColor theme="9"/>
  </sheetPr>
  <dimension ref="A1:AQ816"/>
  <sheetViews>
    <sheetView showGridLines="0" workbookViewId="0"/>
  </sheetViews>
  <sheetFormatPr baseColWidth="10" defaultRowHeight="14.5" x14ac:dyDescent="0.35"/>
  <cols>
    <col min="1" max="1" width="2.81640625" style="20" customWidth="1"/>
    <col min="2" max="2" width="10.6328125" style="20" customWidth="1"/>
    <col min="3" max="5" width="18.08984375" style="20" customWidth="1"/>
    <col min="6" max="7" width="25.90625" style="20" customWidth="1"/>
    <col min="8" max="9" width="9.36328125" style="20" customWidth="1"/>
    <col min="10" max="11" width="9.6328125" style="20" customWidth="1"/>
    <col min="12" max="12" width="15.08984375" style="22" hidden="1" customWidth="1"/>
    <col min="13" max="16" width="8.1796875" style="22" hidden="1" customWidth="1"/>
    <col min="17" max="20" width="9.7265625" style="22" hidden="1" customWidth="1"/>
    <col min="21" max="24" width="13.6328125" style="22" hidden="1" customWidth="1"/>
    <col min="25" max="25" width="13.54296875" style="22" hidden="1" customWidth="1"/>
    <col min="26" max="30" width="14.7265625" style="20" customWidth="1"/>
    <col min="31" max="31" width="13.26953125" style="20" customWidth="1"/>
    <col min="32" max="39" width="13.453125" style="22" hidden="1" customWidth="1"/>
    <col min="40" max="42" width="13.6328125" style="22" hidden="1" customWidth="1"/>
    <col min="43" max="43" width="68.08984375" style="20" customWidth="1"/>
    <col min="44" max="44" width="11.453125" style="7" customWidth="1"/>
    <col min="45" max="16384" width="10.90625" style="7"/>
  </cols>
  <sheetData>
    <row r="1" spans="2:43" s="6" customFormat="1" x14ac:dyDescent="0.35">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row>
    <row r="2" spans="2:43" customFormat="1" ht="18.5" x14ac:dyDescent="0.45">
      <c r="B2" s="78" t="s">
        <v>16223</v>
      </c>
      <c r="C2" s="78"/>
      <c r="D2" s="78"/>
      <c r="E2" s="78"/>
      <c r="F2" s="78"/>
      <c r="G2" s="78"/>
      <c r="H2" s="78"/>
      <c r="I2" s="78"/>
      <c r="J2" s="78"/>
    </row>
    <row r="3" spans="2:43" s="6" customFormat="1" x14ac:dyDescent="0.35"/>
    <row r="4" spans="2:43" s="6" customFormat="1" ht="16" x14ac:dyDescent="0.4">
      <c r="B4" s="98" t="s">
        <v>16240</v>
      </c>
      <c r="C4" s="98"/>
      <c r="D4" s="98"/>
      <c r="F4" s="70" t="s">
        <v>16218</v>
      </c>
      <c r="G4" s="9"/>
      <c r="H4" s="9"/>
      <c r="I4" s="9"/>
      <c r="J4" s="9"/>
      <c r="K4" s="9"/>
      <c r="L4" s="9"/>
      <c r="M4" s="9"/>
      <c r="AQ4" s="7"/>
    </row>
    <row r="5" spans="2:43" s="6" customFormat="1" ht="16" x14ac:dyDescent="0.35">
      <c r="B5" s="69"/>
      <c r="C5" s="55"/>
      <c r="F5" s="55"/>
      <c r="G5" s="9"/>
      <c r="H5" s="9"/>
      <c r="I5" s="9"/>
      <c r="J5" s="9"/>
      <c r="K5" s="9"/>
      <c r="L5" s="9"/>
      <c r="M5" s="9"/>
      <c r="AQ5" s="7"/>
    </row>
    <row r="6" spans="2:43" s="6" customFormat="1" ht="29" x14ac:dyDescent="0.35">
      <c r="B6" s="62" t="s">
        <v>483</v>
      </c>
      <c r="C6" s="63"/>
      <c r="D6" s="66" t="s">
        <v>16226</v>
      </c>
      <c r="F6" s="100" t="s">
        <v>16251</v>
      </c>
      <c r="G6" s="100"/>
      <c r="H6" s="100"/>
      <c r="I6" s="100"/>
      <c r="J6" s="100"/>
      <c r="K6" s="100"/>
      <c r="L6" s="72"/>
      <c r="M6" s="72"/>
      <c r="N6" s="72"/>
      <c r="O6" s="72"/>
      <c r="P6" s="72"/>
      <c r="Q6" s="72"/>
      <c r="R6" s="72"/>
      <c r="S6" s="72"/>
      <c r="T6" s="72"/>
      <c r="U6" s="72"/>
      <c r="V6" s="72"/>
      <c r="W6" s="72"/>
      <c r="X6" s="72"/>
      <c r="Y6" s="72"/>
      <c r="Z6" s="61"/>
      <c r="AQ6" s="7"/>
    </row>
    <row r="7" spans="2:43" s="6" customFormat="1" x14ac:dyDescent="0.35">
      <c r="B7" s="64" t="s">
        <v>488</v>
      </c>
      <c r="C7" s="65"/>
      <c r="D7" s="23">
        <f>SUMIF(Abfrage[Modus],"PKW",Abfrage[Summe Straße (in Pkm)])</f>
        <v>0</v>
      </c>
      <c r="F7" s="100"/>
      <c r="G7" s="100"/>
      <c r="H7" s="100"/>
      <c r="I7" s="100"/>
      <c r="J7" s="100"/>
      <c r="K7" s="100"/>
      <c r="L7" s="72"/>
      <c r="M7" s="72"/>
      <c r="N7" s="72"/>
      <c r="O7" s="72"/>
      <c r="P7" s="72"/>
      <c r="Q7" s="72"/>
      <c r="R7" s="72"/>
      <c r="S7" s="72"/>
      <c r="T7" s="72"/>
      <c r="U7" s="72"/>
      <c r="V7" s="72"/>
      <c r="W7" s="72"/>
      <c r="X7" s="72"/>
      <c r="Y7" s="72"/>
      <c r="Z7" s="61"/>
      <c r="AQ7" s="7"/>
    </row>
    <row r="8" spans="2:43" s="6" customFormat="1" x14ac:dyDescent="0.35">
      <c r="B8" s="64" t="s">
        <v>7632</v>
      </c>
      <c r="C8" s="65"/>
      <c r="D8" s="23">
        <f>SUMIF(Abfrage[Modus],"ÖPNV",Abfrage[Summe Schiene (in Pkm)])</f>
        <v>0</v>
      </c>
      <c r="F8" s="100"/>
      <c r="G8" s="100"/>
      <c r="H8" s="100"/>
      <c r="I8" s="100"/>
      <c r="J8" s="100"/>
      <c r="K8" s="100"/>
      <c r="L8" s="72"/>
      <c r="M8" s="72"/>
      <c r="N8" s="72"/>
      <c r="O8" s="72"/>
      <c r="P8" s="72"/>
      <c r="Q8" s="72"/>
      <c r="R8" s="72"/>
      <c r="S8" s="72"/>
      <c r="T8" s="72"/>
      <c r="U8" s="72"/>
      <c r="V8" s="72"/>
      <c r="W8" s="72"/>
      <c r="X8" s="72"/>
      <c r="Y8" s="72"/>
      <c r="Z8" s="61"/>
      <c r="AQ8" s="7"/>
    </row>
    <row r="9" spans="2:43" s="6" customFormat="1" x14ac:dyDescent="0.35">
      <c r="B9" s="64" t="s">
        <v>15810</v>
      </c>
      <c r="C9" s="65"/>
      <c r="D9" s="23">
        <f>SUMIF(Abfrage[Modus],"Reisebus",Abfrage[Summe Straße (in Pkm)])</f>
        <v>0</v>
      </c>
      <c r="F9" s="100"/>
      <c r="G9" s="100"/>
      <c r="H9" s="100"/>
      <c r="I9" s="100"/>
      <c r="J9" s="100"/>
      <c r="K9" s="100"/>
      <c r="L9" s="72"/>
      <c r="M9" s="72"/>
      <c r="N9" s="72"/>
      <c r="O9" s="72"/>
      <c r="P9" s="72"/>
      <c r="Q9" s="72"/>
      <c r="R9" s="72"/>
      <c r="S9" s="72"/>
      <c r="T9" s="72"/>
      <c r="U9" s="72"/>
      <c r="V9" s="72"/>
      <c r="W9" s="72"/>
      <c r="X9" s="72"/>
      <c r="Y9" s="72"/>
      <c r="Z9" s="61"/>
      <c r="AQ9" s="7"/>
    </row>
    <row r="10" spans="2:43" s="6" customFormat="1" x14ac:dyDescent="0.35">
      <c r="B10" s="64" t="s">
        <v>15811</v>
      </c>
      <c r="C10" s="65"/>
      <c r="D10" s="23">
        <f>SUMIF(Abfrage[Modus],"Bahn",Abfrage[Summe Schiene (in Pkm)])</f>
        <v>0</v>
      </c>
      <c r="F10" s="100"/>
      <c r="G10" s="100"/>
      <c r="H10" s="100"/>
      <c r="I10" s="100"/>
      <c r="J10" s="100"/>
      <c r="K10" s="100"/>
      <c r="L10" s="72"/>
      <c r="M10" s="72"/>
      <c r="N10" s="72"/>
      <c r="O10" s="72"/>
      <c r="P10" s="72"/>
      <c r="Q10" s="72"/>
      <c r="R10" s="72"/>
      <c r="S10" s="72"/>
      <c r="T10" s="72"/>
      <c r="U10" s="72"/>
      <c r="V10" s="72"/>
      <c r="W10" s="72"/>
      <c r="X10" s="72"/>
      <c r="Y10" s="72"/>
      <c r="Z10" s="61"/>
      <c r="AQ10" s="7"/>
    </row>
    <row r="11" spans="2:43" s="6" customFormat="1" x14ac:dyDescent="0.35">
      <c r="B11" s="64" t="s">
        <v>15812</v>
      </c>
      <c r="C11" s="65"/>
      <c r="D11" s="23">
        <f>IF(ISERROR(SUMIF(Abfrage[Modus],"Flugzeug",Abfrage[Summe Flug (in Pkm)])),NA(),SUMIFS(Abfrage[Summe Flug (in Pkm)],Abfrage[Modus],"Flugzeug",Abfrage[Domestic],TRUE))</f>
        <v>0</v>
      </c>
      <c r="F11" s="99" t="s">
        <v>16245</v>
      </c>
      <c r="G11" s="99"/>
      <c r="H11" s="99"/>
      <c r="I11" s="99"/>
      <c r="J11" s="99"/>
      <c r="K11" s="99"/>
      <c r="L11" s="73"/>
      <c r="M11" s="73"/>
      <c r="N11" s="73"/>
      <c r="O11" s="73"/>
      <c r="P11" s="73"/>
      <c r="Q11" s="73"/>
      <c r="R11" s="73"/>
      <c r="S11" s="73"/>
      <c r="T11" s="73"/>
      <c r="U11" s="73"/>
      <c r="V11" s="73"/>
      <c r="W11" s="73"/>
      <c r="X11" s="73"/>
      <c r="Y11" s="73"/>
      <c r="Z11" s="71"/>
      <c r="AQ11" s="7"/>
    </row>
    <row r="12" spans="2:43" s="6" customFormat="1" x14ac:dyDescent="0.35">
      <c r="B12" s="64" t="s">
        <v>15813</v>
      </c>
      <c r="C12" s="65"/>
      <c r="D12" s="23">
        <f>IF(ISERROR(SUMIF(Abfrage[Modus],"Flugzeug",Abfrage[Summe Flug (in Pkm)])),NA(),SUMIFS(Abfrage[Summe Flug (in Pkm)],Abfrage[Modus],"Flugzeug",Abfrage[Domestic],FALSE,Abfrage[Distanz Flug (einfach, in km)],"&lt;3700"))</f>
        <v>0</v>
      </c>
      <c r="F12" s="99"/>
      <c r="G12" s="99"/>
      <c r="H12" s="99"/>
      <c r="I12" s="99"/>
      <c r="J12" s="99"/>
      <c r="K12" s="99"/>
      <c r="L12" s="72"/>
      <c r="M12" s="72"/>
      <c r="N12" s="72"/>
      <c r="O12" s="72"/>
      <c r="P12" s="72"/>
      <c r="Q12" s="72"/>
      <c r="R12" s="72"/>
      <c r="S12" s="72"/>
      <c r="T12" s="72"/>
      <c r="U12" s="72"/>
      <c r="V12" s="72"/>
      <c r="W12" s="72"/>
      <c r="X12" s="72"/>
      <c r="Y12" s="72"/>
      <c r="Z12" s="61"/>
      <c r="AQ12" s="7"/>
    </row>
    <row r="13" spans="2:43" s="6" customFormat="1" x14ac:dyDescent="0.35">
      <c r="B13" s="64" t="s">
        <v>15814</v>
      </c>
      <c r="C13" s="65"/>
      <c r="D13" s="23">
        <f>IF(ISERROR(SUMIF(Abfrage[Modus],"Flugzeug",Abfrage[Summe Flug (in Pkm)])),NA(),SUMIFS(Abfrage[Summe Flug (in Pkm)],Abfrage[Modus],"Flugzeug",Abfrage[Domestic],FALSE,Abfrage[Distanz Flug (einfach, in km)],"&gt;=3700"))</f>
        <v>0</v>
      </c>
      <c r="F13" s="100" t="s">
        <v>16250</v>
      </c>
      <c r="G13" s="100"/>
      <c r="H13" s="100"/>
      <c r="I13" s="100"/>
      <c r="J13" s="100"/>
      <c r="K13" s="100"/>
      <c r="L13" s="72"/>
      <c r="M13" s="72"/>
      <c r="N13" s="72"/>
      <c r="O13" s="72"/>
      <c r="P13" s="72"/>
      <c r="Q13" s="72"/>
      <c r="R13" s="72"/>
      <c r="S13" s="72"/>
      <c r="T13" s="72"/>
      <c r="U13" s="72"/>
      <c r="V13" s="72"/>
      <c r="W13" s="72"/>
      <c r="X13" s="72"/>
      <c r="Y13" s="72"/>
      <c r="Z13" s="61"/>
    </row>
    <row r="14" spans="2:43" s="6" customFormat="1" x14ac:dyDescent="0.35">
      <c r="B14" s="64" t="s">
        <v>15853</v>
      </c>
      <c r="C14" s="65"/>
      <c r="D14" s="23">
        <f>SUMIF(Abfrage[Modus],"zu Fuß/Fahrrad",Abfrage[Summe Straße (in Pkm)])</f>
        <v>0</v>
      </c>
      <c r="F14" s="100"/>
      <c r="G14" s="100"/>
      <c r="H14" s="100"/>
      <c r="I14" s="100"/>
      <c r="J14" s="100"/>
      <c r="K14" s="100"/>
      <c r="L14" s="72"/>
      <c r="M14" s="72"/>
      <c r="N14" s="72"/>
      <c r="O14" s="72"/>
      <c r="P14" s="72"/>
      <c r="Q14" s="72"/>
      <c r="R14" s="72"/>
      <c r="S14" s="72"/>
      <c r="T14" s="72"/>
      <c r="U14" s="72"/>
      <c r="V14" s="72"/>
      <c r="W14" s="72"/>
      <c r="X14" s="72"/>
      <c r="Y14" s="72"/>
      <c r="Z14" s="61"/>
    </row>
    <row r="15" spans="2:43" s="6" customFormat="1" x14ac:dyDescent="0.35">
      <c r="G15" s="22"/>
      <c r="H15" s="22"/>
      <c r="I15" s="22"/>
      <c r="J15" s="22"/>
      <c r="K15" s="22"/>
      <c r="L15" s="22"/>
      <c r="M15" s="22"/>
      <c r="N15" s="22"/>
      <c r="O15" s="22"/>
      <c r="P15" s="22"/>
      <c r="Q15" s="22"/>
      <c r="R15" s="22"/>
      <c r="S15" s="22"/>
      <c r="T15" s="22"/>
      <c r="U15" s="22"/>
      <c r="V15" s="22"/>
      <c r="W15" s="22"/>
      <c r="X15" s="22"/>
      <c r="Y15" s="22"/>
      <c r="Z15" s="22"/>
      <c r="AA15" s="22"/>
      <c r="AB15" s="22"/>
      <c r="AC15" s="22"/>
      <c r="AD15" s="22"/>
    </row>
    <row r="16" spans="2:43" s="30" customFormat="1" x14ac:dyDescent="0.35">
      <c r="B16" s="95" t="s">
        <v>16246</v>
      </c>
      <c r="C16" s="96"/>
      <c r="D16" s="68">
        <v>1</v>
      </c>
      <c r="E16" s="30" t="s">
        <v>16237</v>
      </c>
      <c r="F16" s="97" t="s">
        <v>16253</v>
      </c>
      <c r="G16" s="97"/>
      <c r="H16" s="97"/>
      <c r="I16" s="97"/>
      <c r="J16" s="97"/>
      <c r="K16" s="97"/>
      <c r="L16" s="97"/>
      <c r="M16" s="97"/>
      <c r="N16" s="97"/>
      <c r="O16" s="97"/>
      <c r="P16" s="97"/>
      <c r="Q16" s="97"/>
      <c r="R16" s="97"/>
      <c r="S16" s="97"/>
      <c r="T16" s="97"/>
      <c r="U16" s="97"/>
      <c r="V16" s="97"/>
      <c r="W16" s="97"/>
      <c r="X16" s="97"/>
      <c r="Y16" s="97"/>
      <c r="Z16" s="97"/>
      <c r="AA16" s="67"/>
      <c r="AB16" s="67"/>
      <c r="AC16" s="67"/>
      <c r="AD16" s="67"/>
    </row>
    <row r="17" spans="1:43" s="30" customFormat="1" x14ac:dyDescent="0.35">
      <c r="B17" s="95" t="s">
        <v>16247</v>
      </c>
      <c r="C17" s="96"/>
      <c r="D17" s="68" t="s">
        <v>16228</v>
      </c>
      <c r="E17" s="30" t="s">
        <v>16237</v>
      </c>
      <c r="F17" s="97" t="s">
        <v>16252</v>
      </c>
      <c r="G17" s="97"/>
      <c r="H17" s="97"/>
      <c r="I17" s="97"/>
      <c r="J17" s="97"/>
      <c r="K17" s="97"/>
      <c r="L17" s="97"/>
      <c r="M17" s="97"/>
      <c r="N17" s="97"/>
      <c r="O17" s="97"/>
      <c r="P17" s="97"/>
      <c r="Q17" s="97"/>
      <c r="R17" s="97"/>
      <c r="S17" s="97"/>
      <c r="T17" s="97"/>
      <c r="U17" s="97"/>
      <c r="V17" s="97"/>
      <c r="W17" s="97"/>
      <c r="X17" s="97"/>
      <c r="Y17" s="97"/>
      <c r="Z17" s="97"/>
      <c r="AA17" s="67"/>
      <c r="AB17" s="67"/>
      <c r="AC17" s="67"/>
      <c r="AD17" s="67"/>
    </row>
    <row r="18" spans="1:43" s="6" customFormat="1" x14ac:dyDescent="0.35">
      <c r="G18" s="22"/>
      <c r="H18" s="22"/>
      <c r="I18" s="22"/>
      <c r="J18" s="22"/>
      <c r="K18" s="22"/>
      <c r="L18" s="22"/>
      <c r="M18" s="22"/>
      <c r="N18" s="22"/>
      <c r="O18" s="22"/>
      <c r="P18" s="22"/>
      <c r="Q18" s="22"/>
      <c r="R18" s="22"/>
      <c r="S18" s="22"/>
      <c r="T18" s="22"/>
      <c r="U18" s="22"/>
      <c r="V18" s="22"/>
      <c r="W18" s="22"/>
      <c r="X18" s="22"/>
      <c r="Y18" s="22"/>
      <c r="Z18" s="22"/>
      <c r="AA18" s="22"/>
      <c r="AB18" s="22"/>
      <c r="AC18" s="22"/>
      <c r="AD18" s="22"/>
    </row>
    <row r="19" spans="1:43" s="6" customFormat="1" ht="16" x14ac:dyDescent="0.35">
      <c r="B19" s="9" t="s">
        <v>15838</v>
      </c>
      <c r="C19" s="9"/>
    </row>
    <row r="20" spans="1:43" s="6" customFormat="1" ht="29" x14ac:dyDescent="0.35">
      <c r="B20" s="25" t="s">
        <v>485</v>
      </c>
      <c r="C20" s="7" t="s">
        <v>16248</v>
      </c>
      <c r="D20" s="7" t="s">
        <v>16249</v>
      </c>
      <c r="E20" s="6" t="s">
        <v>483</v>
      </c>
      <c r="F20" s="6" t="s">
        <v>486</v>
      </c>
      <c r="G20" s="6" t="s">
        <v>487</v>
      </c>
      <c r="H20" s="7" t="s">
        <v>16235</v>
      </c>
      <c r="I20" s="7" t="s">
        <v>16236</v>
      </c>
      <c r="J20" s="7" t="s">
        <v>15826</v>
      </c>
      <c r="K20" s="7" t="s">
        <v>15827</v>
      </c>
      <c r="L20" s="24" t="s">
        <v>15818</v>
      </c>
      <c r="M20" s="24" t="s">
        <v>7665</v>
      </c>
      <c r="N20" s="24" t="s">
        <v>7666</v>
      </c>
      <c r="O20" s="24" t="s">
        <v>15828</v>
      </c>
      <c r="P20" s="24" t="s">
        <v>15829</v>
      </c>
      <c r="Q20" s="24" t="s">
        <v>497</v>
      </c>
      <c r="R20" s="24" t="s">
        <v>498</v>
      </c>
      <c r="S20" s="24" t="s">
        <v>499</v>
      </c>
      <c r="T20" s="24" t="s">
        <v>500</v>
      </c>
      <c r="U20" s="24" t="s">
        <v>15830</v>
      </c>
      <c r="V20" s="24" t="s">
        <v>15831</v>
      </c>
      <c r="W20" s="24" t="s">
        <v>15832</v>
      </c>
      <c r="X20" s="24" t="s">
        <v>15833</v>
      </c>
      <c r="Y20" s="24" t="s">
        <v>15836</v>
      </c>
      <c r="Z20" s="25" t="s">
        <v>16229</v>
      </c>
      <c r="AA20" s="25" t="s">
        <v>16230</v>
      </c>
      <c r="AB20" s="25" t="s">
        <v>16231</v>
      </c>
      <c r="AC20" s="25" t="s">
        <v>16232</v>
      </c>
      <c r="AD20" s="25" t="s">
        <v>16233</v>
      </c>
      <c r="AE20" s="25" t="s">
        <v>16234</v>
      </c>
      <c r="AF20" s="24" t="s">
        <v>7657</v>
      </c>
      <c r="AG20" s="24" t="s">
        <v>7658</v>
      </c>
      <c r="AH20" s="24" t="s">
        <v>16255</v>
      </c>
      <c r="AI20" s="24" t="s">
        <v>7659</v>
      </c>
      <c r="AJ20" s="24" t="s">
        <v>7660</v>
      </c>
      <c r="AK20" s="24" t="s">
        <v>16256</v>
      </c>
      <c r="AL20" s="24" t="s">
        <v>7661</v>
      </c>
      <c r="AM20" s="24" t="s">
        <v>15834</v>
      </c>
      <c r="AN20" s="24" t="s">
        <v>15835</v>
      </c>
      <c r="AO20" s="24" t="s">
        <v>7663</v>
      </c>
      <c r="AP20" s="24" t="s">
        <v>7662</v>
      </c>
      <c r="AQ20" s="25" t="s">
        <v>490</v>
      </c>
    </row>
    <row r="21" spans="1:43" x14ac:dyDescent="0.35">
      <c r="A21" s="7"/>
      <c r="B21" s="7">
        <f t="shared" ref="B21:B52" si="0">ROW()-20</f>
        <v>1</v>
      </c>
      <c r="H21" s="21"/>
      <c r="I21" s="21"/>
      <c r="J21" s="21"/>
      <c r="K21" s="21"/>
      <c r="L21" s="6" t="e">
        <f>VLOOKUP(Abfrage[[#This Row],[Beförderungsmittel]],transp_mode[],2,FALSE)</f>
        <v>#N/A</v>
      </c>
      <c r="M21" s="6" t="str">
        <f>TEXT(Abfrage[[#This Row],[PLZ Start (optional)]],"00000")</f>
        <v>00000</v>
      </c>
      <c r="N21" s="6" t="str">
        <f>TEXT(Abfrage[[#This Row],[PLZ Ziel (optional)]],"00000")</f>
        <v>00000</v>
      </c>
      <c r="O2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 s="76" t="str">
        <f t="array" aca="1" ref="AF21" ca="1">IFERROR(IF(OR(ISBLANK(Abfrage[[#This Row],[Beförderungsmittel]]),EXACT(Abfrage[[#This Row],[Beförderungsmittel]],DD_Beförderungsmittel)),"","ungültiges Beförderungsmittel!"),"")</f>
        <v/>
      </c>
      <c r="AG21" s="76" t="str">
        <f t="array" ref="AG21">IFERROR(IF(OR(ISBLANK(Abfrage[[#This Row],[Beförderungsmittel]]),Abfrage[[#This Row],[Modus]]="Flugzeug",NOT(ISBLANK(Abfrage[[#This Row],[PLZ Start (optional)]]))),"",IF(OR(EXACT(Abfrage[[#This Row],[Ortsname Start]],DD_Orte)),"","ungültiger Start-Ort!")),"")</f>
        <v/>
      </c>
      <c r="AH2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 s="76" t="str">
        <f t="array" ref="AI21">IFERROR(IF(OR(Abfrage[[#This Row],[Modus]]="Flugzeug",ISBLANK(Abfrage[[#This Row],[PLZ Start (optional)]])),"",IF(OR(EXACT(Abfrage[[#This Row],[PLZ_A]],DD_PLZ)),"","ungültige Start-PLZ!")),"")</f>
        <v/>
      </c>
      <c r="AJ21" s="76" t="str">
        <f t="array" ref="AJ21">IFERROR(IF(OR(ISBLANK(Abfrage[[#This Row],[Beförderungsmittel]]),Abfrage[[#This Row],[Modus]]="Flugzeug",NOT(ISBLANK(Abfrage[[#This Row],[PLZ Ziel (optional)]]))),"",IF(OR(EXACT(Abfrage[[#This Row],[Ortsname Ziel]],DD_Orte)),"","ungültiger Ziel-Ort!")),"")</f>
        <v/>
      </c>
      <c r="AK2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 s="76" t="str">
        <f t="array" ref="AL21">IFERROR(IF(OR(Abfrage[[#This Row],[Modus]]="Flugzeug",ISBLANK(Abfrage[[#This Row],[PLZ Ziel (optional)]])),"",IF(OR(EXACT(Abfrage[[#This Row],[PLZ_B]],DD_PLZ)),"","ungültige Ziel-PLZ!")),"")</f>
        <v/>
      </c>
      <c r="AM21" s="76" t="str">
        <f t="array" ref="AM21">IFERROR(IF(AND(Abfrage[[#This Row],[Modus]]="Flugzeug",NOT(ISBLANK(Abfrage[[#This Row],[IATA Start (optional)]]))),IF(OR(EXACT(Abfrage[[#This Row],[IATA Start (optional)]],DD_IATA)),"","IATA Code (Start) nicht erkannt!"),""),"")</f>
        <v/>
      </c>
      <c r="AN21" s="76" t="str">
        <f t="array" ref="AN21">IFERROR(IF(AND(Abfrage[[#This Row],[Modus]]="Flugzeug",NOT(ISBLANK(Abfrage[[#This Row],[IATA Ziel (optional)]]))),IF(OR(EXACT(Abfrage[[#This Row],[IATA Ziel (optional)]],DD_IATA)),"","IATA Code (Ziel) nicht erkannt!"),""),"")</f>
        <v/>
      </c>
      <c r="AO21" s="76" t="str">
        <f t="array" ref="AO21">IFERROR(IF(AND(Abfrage[[#This Row],[Modus]]="Flugzeug",ISBLANK(Abfrage[[#This Row],[IATA Start (optional)]])),IF(OR(EXACT(Abfrage[[#This Row],[Ortsname Start]],DD_Airports)),"","Kein Start-Flughafen gefunden!"),""),"")</f>
        <v/>
      </c>
      <c r="AP21" s="76" t="str">
        <f t="array" ref="AP21">IFERROR(IF(AND(Abfrage[[#This Row],[Modus]]="Flugzeug",ISBLANK(Abfrage[[#This Row],[IATA Ziel (optional)]])),IF(OR(EXACT(Abfrage[[#This Row],[Ortsname Ziel]],DD_Airports)),"","Kein Ziel-Flughafen gefunden!"),""),"")</f>
        <v/>
      </c>
      <c r="AQ2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2" spans="1:43" x14ac:dyDescent="0.35">
      <c r="A22" s="7"/>
      <c r="B22" s="7">
        <f t="shared" si="0"/>
        <v>2</v>
      </c>
      <c r="H22" s="21"/>
      <c r="I22" s="21"/>
      <c r="J22" s="21"/>
      <c r="K22" s="21"/>
      <c r="L22" s="6" t="e">
        <f>VLOOKUP(Abfrage[[#This Row],[Beförderungsmittel]],transp_mode[],2,FALSE)</f>
        <v>#N/A</v>
      </c>
      <c r="M22" s="6" t="str">
        <f>TEXT(Abfrage[[#This Row],[PLZ Start (optional)]],"00000")</f>
        <v>00000</v>
      </c>
      <c r="N22" s="6" t="str">
        <f>TEXT(Abfrage[[#This Row],[PLZ Ziel (optional)]],"00000")</f>
        <v>00000</v>
      </c>
      <c r="O2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2" s="76" t="str">
        <f t="array" aca="1" ref="AF22" ca="1">IFERROR(IF(OR(ISBLANK(Abfrage[[#This Row],[Beförderungsmittel]]),EXACT(Abfrage[[#This Row],[Beförderungsmittel]],DD_Beförderungsmittel)),"","ungültiges Beförderungsmittel!"),"")</f>
        <v/>
      </c>
      <c r="AG22" s="76" t="str">
        <f t="array" ref="AG22">IFERROR(IF(OR(ISBLANK(Abfrage[[#This Row],[Beförderungsmittel]]),Abfrage[[#This Row],[Modus]]="Flugzeug",NOT(ISBLANK(Abfrage[[#This Row],[PLZ Start (optional)]]))),"",IF(OR(EXACT(Abfrage[[#This Row],[Ortsname Start]],DD_Orte)),"","ungültiger Start-Ort!")),"")</f>
        <v/>
      </c>
      <c r="AH2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2" s="76" t="str">
        <f t="array" ref="AI22">IFERROR(IF(OR(Abfrage[[#This Row],[Modus]]="Flugzeug",ISBLANK(Abfrage[[#This Row],[PLZ Start (optional)]])),"",IF(OR(EXACT(Abfrage[[#This Row],[PLZ_A]],DD_PLZ)),"","ungültige Start-PLZ!")),"")</f>
        <v/>
      </c>
      <c r="AJ22" s="76" t="str">
        <f t="array" ref="AJ22">IFERROR(IF(OR(ISBLANK(Abfrage[[#This Row],[Beförderungsmittel]]),Abfrage[[#This Row],[Modus]]="Flugzeug",NOT(ISBLANK(Abfrage[[#This Row],[PLZ Ziel (optional)]]))),"",IF(OR(EXACT(Abfrage[[#This Row],[Ortsname Ziel]],DD_Orte)),"","ungültiger Ziel-Ort!")),"")</f>
        <v/>
      </c>
      <c r="AK2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2" s="76" t="str">
        <f t="array" ref="AL22">IFERROR(IF(OR(Abfrage[[#This Row],[Modus]]="Flugzeug",ISBLANK(Abfrage[[#This Row],[PLZ Ziel (optional)]])),"",IF(OR(EXACT(Abfrage[[#This Row],[PLZ_B]],DD_PLZ)),"","ungültige Ziel-PLZ!")),"")</f>
        <v/>
      </c>
      <c r="AM22" s="76" t="str">
        <f t="array" ref="AM22">IFERROR(IF(AND(Abfrage[[#This Row],[Modus]]="Flugzeug",NOT(ISBLANK(Abfrage[[#This Row],[IATA Start (optional)]]))),IF(OR(EXACT(Abfrage[[#This Row],[IATA Start (optional)]],DD_IATA)),"","IATA Code (Start) nicht erkannt!"),""),"")</f>
        <v/>
      </c>
      <c r="AN22" s="76" t="str">
        <f t="array" ref="AN22">IFERROR(IF(AND(Abfrage[[#This Row],[Modus]]="Flugzeug",NOT(ISBLANK(Abfrage[[#This Row],[IATA Ziel (optional)]]))),IF(OR(EXACT(Abfrage[[#This Row],[IATA Ziel (optional)]],DD_IATA)),"","IATA Code (Ziel) nicht erkannt!"),""),"")</f>
        <v/>
      </c>
      <c r="AO22" s="76" t="str">
        <f t="array" ref="AO22">IFERROR(IF(AND(Abfrage[[#This Row],[Modus]]="Flugzeug",ISBLANK(Abfrage[[#This Row],[IATA Start (optional)]])),IF(OR(EXACT(Abfrage[[#This Row],[Ortsname Start]],DD_Airports)),"","Kein Start-Flughafen gefunden!"),""),"")</f>
        <v/>
      </c>
      <c r="AP22" s="76" t="str">
        <f t="array" ref="AP22">IFERROR(IF(AND(Abfrage[[#This Row],[Modus]]="Flugzeug",ISBLANK(Abfrage[[#This Row],[IATA Ziel (optional)]])),IF(OR(EXACT(Abfrage[[#This Row],[Ortsname Ziel]],DD_Airports)),"","Kein Ziel-Flughafen gefunden!"),""),"")</f>
        <v/>
      </c>
      <c r="AQ2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3" spans="1:43" x14ac:dyDescent="0.35">
      <c r="A23" s="7"/>
      <c r="B23" s="7">
        <f t="shared" si="0"/>
        <v>3</v>
      </c>
      <c r="H23" s="21"/>
      <c r="I23" s="21"/>
      <c r="J23" s="21"/>
      <c r="K23" s="21"/>
      <c r="L23" s="6" t="e">
        <f>VLOOKUP(Abfrage[[#This Row],[Beförderungsmittel]],transp_mode[],2,FALSE)</f>
        <v>#N/A</v>
      </c>
      <c r="M23" s="6" t="str">
        <f>TEXT(Abfrage[[#This Row],[PLZ Start (optional)]],"00000")</f>
        <v>00000</v>
      </c>
      <c r="N23" s="6" t="str">
        <f>TEXT(Abfrage[[#This Row],[PLZ Ziel (optional)]],"00000")</f>
        <v>00000</v>
      </c>
      <c r="O2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3" s="76" t="str">
        <f t="array" aca="1" ref="AF23" ca="1">IFERROR(IF(OR(ISBLANK(Abfrage[[#This Row],[Beförderungsmittel]]),EXACT(Abfrage[[#This Row],[Beförderungsmittel]],DD_Beförderungsmittel)),"","ungültiges Beförderungsmittel!"),"")</f>
        <v/>
      </c>
      <c r="AG23" s="76" t="str">
        <f t="array" ref="AG23">IFERROR(IF(OR(ISBLANK(Abfrage[[#This Row],[Beförderungsmittel]]),Abfrage[[#This Row],[Modus]]="Flugzeug",NOT(ISBLANK(Abfrage[[#This Row],[PLZ Start (optional)]]))),"",IF(OR(EXACT(Abfrage[[#This Row],[Ortsname Start]],DD_Orte)),"","ungültiger Start-Ort!")),"")</f>
        <v/>
      </c>
      <c r="AH2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3" s="76" t="str">
        <f t="array" ref="AI23">IFERROR(IF(OR(Abfrage[[#This Row],[Modus]]="Flugzeug",ISBLANK(Abfrage[[#This Row],[PLZ Start (optional)]])),"",IF(OR(EXACT(Abfrage[[#This Row],[PLZ_A]],DD_PLZ)),"","ungültige Start-PLZ!")),"")</f>
        <v/>
      </c>
      <c r="AJ23" s="76" t="str">
        <f t="array" ref="AJ23">IFERROR(IF(OR(ISBLANK(Abfrage[[#This Row],[Beförderungsmittel]]),Abfrage[[#This Row],[Modus]]="Flugzeug",NOT(ISBLANK(Abfrage[[#This Row],[PLZ Ziel (optional)]]))),"",IF(OR(EXACT(Abfrage[[#This Row],[Ortsname Ziel]],DD_Orte)),"","ungültiger Ziel-Ort!")),"")</f>
        <v/>
      </c>
      <c r="AK2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3" s="76" t="str">
        <f t="array" ref="AL23">IFERROR(IF(OR(Abfrage[[#This Row],[Modus]]="Flugzeug",ISBLANK(Abfrage[[#This Row],[PLZ Ziel (optional)]])),"",IF(OR(EXACT(Abfrage[[#This Row],[PLZ_B]],DD_PLZ)),"","ungültige Ziel-PLZ!")),"")</f>
        <v/>
      </c>
      <c r="AM23" s="76" t="str">
        <f t="array" ref="AM23">IFERROR(IF(AND(Abfrage[[#This Row],[Modus]]="Flugzeug",NOT(ISBLANK(Abfrage[[#This Row],[IATA Start (optional)]]))),IF(OR(EXACT(Abfrage[[#This Row],[IATA Start (optional)]],DD_IATA)),"","IATA Code (Start) nicht erkannt!"),""),"")</f>
        <v/>
      </c>
      <c r="AN23" s="76" t="str">
        <f t="array" ref="AN23">IFERROR(IF(AND(Abfrage[[#This Row],[Modus]]="Flugzeug",NOT(ISBLANK(Abfrage[[#This Row],[IATA Ziel (optional)]]))),IF(OR(EXACT(Abfrage[[#This Row],[IATA Ziel (optional)]],DD_IATA)),"","IATA Code (Ziel) nicht erkannt!"),""),"")</f>
        <v/>
      </c>
      <c r="AO23" s="76" t="str">
        <f t="array" ref="AO23">IFERROR(IF(AND(Abfrage[[#This Row],[Modus]]="Flugzeug",ISBLANK(Abfrage[[#This Row],[IATA Start (optional)]])),IF(OR(EXACT(Abfrage[[#This Row],[Ortsname Start]],DD_Airports)),"","Kein Start-Flughafen gefunden!"),""),"")</f>
        <v/>
      </c>
      <c r="AP23" s="76" t="str">
        <f t="array" ref="AP23">IFERROR(IF(AND(Abfrage[[#This Row],[Modus]]="Flugzeug",ISBLANK(Abfrage[[#This Row],[IATA Ziel (optional)]])),IF(OR(EXACT(Abfrage[[#This Row],[Ortsname Ziel]],DD_Airports)),"","Kein Ziel-Flughafen gefunden!"),""),"")</f>
        <v/>
      </c>
      <c r="AQ2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4" spans="1:43" x14ac:dyDescent="0.35">
      <c r="A24" s="7"/>
      <c r="B24" s="7">
        <f t="shared" si="0"/>
        <v>4</v>
      </c>
      <c r="H24" s="21"/>
      <c r="I24" s="21"/>
      <c r="J24" s="21"/>
      <c r="K24" s="21"/>
      <c r="L24" s="6" t="e">
        <f>VLOOKUP(Abfrage[[#This Row],[Beförderungsmittel]],transp_mode[],2,FALSE)</f>
        <v>#N/A</v>
      </c>
      <c r="M24" s="6" t="str">
        <f>TEXT(Abfrage[[#This Row],[PLZ Start (optional)]],"00000")</f>
        <v>00000</v>
      </c>
      <c r="N24" s="6" t="str">
        <f>TEXT(Abfrage[[#This Row],[PLZ Ziel (optional)]],"00000")</f>
        <v>00000</v>
      </c>
      <c r="O2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4" s="76" t="str">
        <f t="array" aca="1" ref="AF24" ca="1">IFERROR(IF(OR(ISBLANK(Abfrage[[#This Row],[Beförderungsmittel]]),EXACT(Abfrage[[#This Row],[Beförderungsmittel]],DD_Beförderungsmittel)),"","ungültiges Beförderungsmittel!"),"")</f>
        <v/>
      </c>
      <c r="AG24" s="76" t="str">
        <f t="array" ref="AG24">IFERROR(IF(OR(ISBLANK(Abfrage[[#This Row],[Beförderungsmittel]]),Abfrage[[#This Row],[Modus]]="Flugzeug",NOT(ISBLANK(Abfrage[[#This Row],[PLZ Start (optional)]]))),"",IF(OR(EXACT(Abfrage[[#This Row],[Ortsname Start]],DD_Orte)),"","ungültiger Start-Ort!")),"")</f>
        <v/>
      </c>
      <c r="AH2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4" s="76" t="str">
        <f t="array" ref="AI24">IFERROR(IF(OR(Abfrage[[#This Row],[Modus]]="Flugzeug",ISBLANK(Abfrage[[#This Row],[PLZ Start (optional)]])),"",IF(OR(EXACT(Abfrage[[#This Row],[PLZ_A]],DD_PLZ)),"","ungültige Start-PLZ!")),"")</f>
        <v/>
      </c>
      <c r="AJ24" s="76" t="str">
        <f t="array" ref="AJ24">IFERROR(IF(OR(ISBLANK(Abfrage[[#This Row],[Beförderungsmittel]]),Abfrage[[#This Row],[Modus]]="Flugzeug",NOT(ISBLANK(Abfrage[[#This Row],[PLZ Ziel (optional)]]))),"",IF(OR(EXACT(Abfrage[[#This Row],[Ortsname Ziel]],DD_Orte)),"","ungültiger Ziel-Ort!")),"")</f>
        <v/>
      </c>
      <c r="AK2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4" s="76" t="str">
        <f t="array" ref="AL24">IFERROR(IF(OR(Abfrage[[#This Row],[Modus]]="Flugzeug",ISBLANK(Abfrage[[#This Row],[PLZ Ziel (optional)]])),"",IF(OR(EXACT(Abfrage[[#This Row],[PLZ_B]],DD_PLZ)),"","ungültige Ziel-PLZ!")),"")</f>
        <v/>
      </c>
      <c r="AM24" s="76" t="str">
        <f t="array" ref="AM24">IFERROR(IF(AND(Abfrage[[#This Row],[Modus]]="Flugzeug",NOT(ISBLANK(Abfrage[[#This Row],[IATA Start (optional)]]))),IF(OR(EXACT(Abfrage[[#This Row],[IATA Start (optional)]],DD_IATA)),"","IATA Code (Start) nicht erkannt!"),""),"")</f>
        <v/>
      </c>
      <c r="AN24" s="76" t="str">
        <f t="array" ref="AN24">IFERROR(IF(AND(Abfrage[[#This Row],[Modus]]="Flugzeug",NOT(ISBLANK(Abfrage[[#This Row],[IATA Ziel (optional)]]))),IF(OR(EXACT(Abfrage[[#This Row],[IATA Ziel (optional)]],DD_IATA)),"","IATA Code (Ziel) nicht erkannt!"),""),"")</f>
        <v/>
      </c>
      <c r="AO24" s="76" t="str">
        <f t="array" ref="AO24">IFERROR(IF(AND(Abfrage[[#This Row],[Modus]]="Flugzeug",ISBLANK(Abfrage[[#This Row],[IATA Start (optional)]])),IF(OR(EXACT(Abfrage[[#This Row],[Ortsname Start]],DD_Airports)),"","Kein Start-Flughafen gefunden!"),""),"")</f>
        <v/>
      </c>
      <c r="AP24" s="76" t="str">
        <f t="array" ref="AP24">IFERROR(IF(AND(Abfrage[[#This Row],[Modus]]="Flugzeug",ISBLANK(Abfrage[[#This Row],[IATA Ziel (optional)]])),IF(OR(EXACT(Abfrage[[#This Row],[Ortsname Ziel]],DD_Airports)),"","Kein Ziel-Flughafen gefunden!"),""),"")</f>
        <v/>
      </c>
      <c r="AQ2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5" spans="1:43" x14ac:dyDescent="0.35">
      <c r="A25" s="7"/>
      <c r="B25" s="7">
        <f t="shared" si="0"/>
        <v>5</v>
      </c>
      <c r="H25" s="21"/>
      <c r="I25" s="21"/>
      <c r="J25" s="21"/>
      <c r="K25" s="21"/>
      <c r="L25" s="6" t="e">
        <f>VLOOKUP(Abfrage[[#This Row],[Beförderungsmittel]],transp_mode[],2,FALSE)</f>
        <v>#N/A</v>
      </c>
      <c r="M25" s="6" t="str">
        <f>TEXT(Abfrage[[#This Row],[PLZ Start (optional)]],"00000")</f>
        <v>00000</v>
      </c>
      <c r="N25" s="6" t="str">
        <f>TEXT(Abfrage[[#This Row],[PLZ Ziel (optional)]],"00000")</f>
        <v>00000</v>
      </c>
      <c r="O2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5" s="76" t="str">
        <f t="array" aca="1" ref="AF25" ca="1">IFERROR(IF(OR(ISBLANK(Abfrage[[#This Row],[Beförderungsmittel]]),EXACT(Abfrage[[#This Row],[Beförderungsmittel]],DD_Beförderungsmittel)),"","ungültiges Beförderungsmittel!"),"")</f>
        <v/>
      </c>
      <c r="AG25" s="76" t="str">
        <f t="array" ref="AG25">IFERROR(IF(OR(ISBLANK(Abfrage[[#This Row],[Beförderungsmittel]]),Abfrage[[#This Row],[Modus]]="Flugzeug",NOT(ISBLANK(Abfrage[[#This Row],[PLZ Start (optional)]]))),"",IF(OR(EXACT(Abfrage[[#This Row],[Ortsname Start]],DD_Orte)),"","ungültiger Start-Ort!")),"")</f>
        <v/>
      </c>
      <c r="AH2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5" s="76" t="str">
        <f t="array" ref="AI25">IFERROR(IF(OR(Abfrage[[#This Row],[Modus]]="Flugzeug",ISBLANK(Abfrage[[#This Row],[PLZ Start (optional)]])),"",IF(OR(EXACT(Abfrage[[#This Row],[PLZ_A]],DD_PLZ)),"","ungültige Start-PLZ!")),"")</f>
        <v/>
      </c>
      <c r="AJ25" s="76" t="str">
        <f t="array" ref="AJ25">IFERROR(IF(OR(ISBLANK(Abfrage[[#This Row],[Beförderungsmittel]]),Abfrage[[#This Row],[Modus]]="Flugzeug",NOT(ISBLANK(Abfrage[[#This Row],[PLZ Ziel (optional)]]))),"",IF(OR(EXACT(Abfrage[[#This Row],[Ortsname Ziel]],DD_Orte)),"","ungültiger Ziel-Ort!")),"")</f>
        <v/>
      </c>
      <c r="AK2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5" s="76" t="str">
        <f t="array" ref="AL25">IFERROR(IF(OR(Abfrage[[#This Row],[Modus]]="Flugzeug",ISBLANK(Abfrage[[#This Row],[PLZ Ziel (optional)]])),"",IF(OR(EXACT(Abfrage[[#This Row],[PLZ_B]],DD_PLZ)),"","ungültige Ziel-PLZ!")),"")</f>
        <v/>
      </c>
      <c r="AM25" s="76" t="str">
        <f t="array" ref="AM25">IFERROR(IF(AND(Abfrage[[#This Row],[Modus]]="Flugzeug",NOT(ISBLANK(Abfrage[[#This Row],[IATA Start (optional)]]))),IF(OR(EXACT(Abfrage[[#This Row],[IATA Start (optional)]],DD_IATA)),"","IATA Code (Start) nicht erkannt!"),""),"")</f>
        <v/>
      </c>
      <c r="AN25" s="76" t="str">
        <f t="array" ref="AN25">IFERROR(IF(AND(Abfrage[[#This Row],[Modus]]="Flugzeug",NOT(ISBLANK(Abfrage[[#This Row],[IATA Ziel (optional)]]))),IF(OR(EXACT(Abfrage[[#This Row],[IATA Ziel (optional)]],DD_IATA)),"","IATA Code (Ziel) nicht erkannt!"),""),"")</f>
        <v/>
      </c>
      <c r="AO25" s="76" t="str">
        <f t="array" ref="AO25">IFERROR(IF(AND(Abfrage[[#This Row],[Modus]]="Flugzeug",ISBLANK(Abfrage[[#This Row],[IATA Start (optional)]])),IF(OR(EXACT(Abfrage[[#This Row],[Ortsname Start]],DD_Airports)),"","Kein Start-Flughafen gefunden!"),""),"")</f>
        <v/>
      </c>
      <c r="AP25" s="76" t="str">
        <f t="array" ref="AP25">IFERROR(IF(AND(Abfrage[[#This Row],[Modus]]="Flugzeug",ISBLANK(Abfrage[[#This Row],[IATA Ziel (optional)]])),IF(OR(EXACT(Abfrage[[#This Row],[Ortsname Ziel]],DD_Airports)),"","Kein Ziel-Flughafen gefunden!"),""),"")</f>
        <v/>
      </c>
      <c r="AQ2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6" spans="1:43" x14ac:dyDescent="0.35">
      <c r="A26" s="7"/>
      <c r="B26" s="7">
        <f t="shared" si="0"/>
        <v>6</v>
      </c>
      <c r="H26" s="21"/>
      <c r="I26" s="21"/>
      <c r="J26" s="21"/>
      <c r="K26" s="21"/>
      <c r="L26" s="6" t="e">
        <f>VLOOKUP(Abfrage[[#This Row],[Beförderungsmittel]],transp_mode[],2,FALSE)</f>
        <v>#N/A</v>
      </c>
      <c r="M26" s="6" t="str">
        <f>TEXT(Abfrage[[#This Row],[PLZ Start (optional)]],"00000")</f>
        <v>00000</v>
      </c>
      <c r="N26" s="6" t="str">
        <f>TEXT(Abfrage[[#This Row],[PLZ Ziel (optional)]],"00000")</f>
        <v>00000</v>
      </c>
      <c r="O2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6" s="76" t="str">
        <f t="array" aca="1" ref="AF26" ca="1">IFERROR(IF(OR(ISBLANK(Abfrage[[#This Row],[Beförderungsmittel]]),EXACT(Abfrage[[#This Row],[Beförderungsmittel]],DD_Beförderungsmittel)),"","ungültiges Beförderungsmittel!"),"")</f>
        <v/>
      </c>
      <c r="AG26" s="76" t="str">
        <f t="array" ref="AG26">IFERROR(IF(OR(ISBLANK(Abfrage[[#This Row],[Beförderungsmittel]]),Abfrage[[#This Row],[Modus]]="Flugzeug",NOT(ISBLANK(Abfrage[[#This Row],[PLZ Start (optional)]]))),"",IF(OR(EXACT(Abfrage[[#This Row],[Ortsname Start]],DD_Orte)),"","ungültiger Start-Ort!")),"")</f>
        <v/>
      </c>
      <c r="AH2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6" s="76" t="str">
        <f t="array" ref="AI26">IFERROR(IF(OR(Abfrage[[#This Row],[Modus]]="Flugzeug",ISBLANK(Abfrage[[#This Row],[PLZ Start (optional)]])),"",IF(OR(EXACT(Abfrage[[#This Row],[PLZ_A]],DD_PLZ)),"","ungültige Start-PLZ!")),"")</f>
        <v/>
      </c>
      <c r="AJ26" s="76" t="str">
        <f t="array" ref="AJ26">IFERROR(IF(OR(ISBLANK(Abfrage[[#This Row],[Beförderungsmittel]]),Abfrage[[#This Row],[Modus]]="Flugzeug",NOT(ISBLANK(Abfrage[[#This Row],[PLZ Ziel (optional)]]))),"",IF(OR(EXACT(Abfrage[[#This Row],[Ortsname Ziel]],DD_Orte)),"","ungültiger Ziel-Ort!")),"")</f>
        <v/>
      </c>
      <c r="AK2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6" s="76" t="str">
        <f t="array" ref="AL26">IFERROR(IF(OR(Abfrage[[#This Row],[Modus]]="Flugzeug",ISBLANK(Abfrage[[#This Row],[PLZ Ziel (optional)]])),"",IF(OR(EXACT(Abfrage[[#This Row],[PLZ_B]],DD_PLZ)),"","ungültige Ziel-PLZ!")),"")</f>
        <v/>
      </c>
      <c r="AM26" s="76" t="str">
        <f t="array" ref="AM26">IFERROR(IF(AND(Abfrage[[#This Row],[Modus]]="Flugzeug",NOT(ISBLANK(Abfrage[[#This Row],[IATA Start (optional)]]))),IF(OR(EXACT(Abfrage[[#This Row],[IATA Start (optional)]],DD_IATA)),"","IATA Code (Start) nicht erkannt!"),""),"")</f>
        <v/>
      </c>
      <c r="AN26" s="76" t="str">
        <f t="array" ref="AN26">IFERROR(IF(AND(Abfrage[[#This Row],[Modus]]="Flugzeug",NOT(ISBLANK(Abfrage[[#This Row],[IATA Ziel (optional)]]))),IF(OR(EXACT(Abfrage[[#This Row],[IATA Ziel (optional)]],DD_IATA)),"","IATA Code (Ziel) nicht erkannt!"),""),"")</f>
        <v/>
      </c>
      <c r="AO26" s="76" t="str">
        <f t="array" ref="AO26">IFERROR(IF(AND(Abfrage[[#This Row],[Modus]]="Flugzeug",ISBLANK(Abfrage[[#This Row],[IATA Start (optional)]])),IF(OR(EXACT(Abfrage[[#This Row],[Ortsname Start]],DD_Airports)),"","Kein Start-Flughafen gefunden!"),""),"")</f>
        <v/>
      </c>
      <c r="AP26" s="76" t="str">
        <f t="array" ref="AP26">IFERROR(IF(AND(Abfrage[[#This Row],[Modus]]="Flugzeug",ISBLANK(Abfrage[[#This Row],[IATA Ziel (optional)]])),IF(OR(EXACT(Abfrage[[#This Row],[Ortsname Ziel]],DD_Airports)),"","Kein Ziel-Flughafen gefunden!"),""),"")</f>
        <v/>
      </c>
      <c r="AQ2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7" spans="1:43" x14ac:dyDescent="0.35">
      <c r="A27" s="7"/>
      <c r="B27" s="7">
        <f t="shared" si="0"/>
        <v>7</v>
      </c>
      <c r="H27" s="21"/>
      <c r="I27" s="21"/>
      <c r="J27" s="21"/>
      <c r="K27" s="21"/>
      <c r="L27" s="6" t="e">
        <f>VLOOKUP(Abfrage[[#This Row],[Beförderungsmittel]],transp_mode[],2,FALSE)</f>
        <v>#N/A</v>
      </c>
      <c r="M27" s="6" t="str">
        <f>TEXT(Abfrage[[#This Row],[PLZ Start (optional)]],"00000")</f>
        <v>00000</v>
      </c>
      <c r="N27" s="6" t="str">
        <f>TEXT(Abfrage[[#This Row],[PLZ Ziel (optional)]],"00000")</f>
        <v>00000</v>
      </c>
      <c r="O2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7" s="76" t="str">
        <f t="array" aca="1" ref="AF27" ca="1">IFERROR(IF(OR(ISBLANK(Abfrage[[#This Row],[Beförderungsmittel]]),EXACT(Abfrage[[#This Row],[Beförderungsmittel]],DD_Beförderungsmittel)),"","ungültiges Beförderungsmittel!"),"")</f>
        <v/>
      </c>
      <c r="AG27" s="76" t="str">
        <f t="array" ref="AG27">IFERROR(IF(OR(ISBLANK(Abfrage[[#This Row],[Beförderungsmittel]]),Abfrage[[#This Row],[Modus]]="Flugzeug",NOT(ISBLANK(Abfrage[[#This Row],[PLZ Start (optional)]]))),"",IF(OR(EXACT(Abfrage[[#This Row],[Ortsname Start]],DD_Orte)),"","ungültiger Start-Ort!")),"")</f>
        <v/>
      </c>
      <c r="AH2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7" s="76" t="str">
        <f t="array" ref="AI27">IFERROR(IF(OR(Abfrage[[#This Row],[Modus]]="Flugzeug",ISBLANK(Abfrage[[#This Row],[PLZ Start (optional)]])),"",IF(OR(EXACT(Abfrage[[#This Row],[PLZ_A]],DD_PLZ)),"","ungültige Start-PLZ!")),"")</f>
        <v/>
      </c>
      <c r="AJ27" s="76" t="str">
        <f t="array" ref="AJ27">IFERROR(IF(OR(ISBLANK(Abfrage[[#This Row],[Beförderungsmittel]]),Abfrage[[#This Row],[Modus]]="Flugzeug",NOT(ISBLANK(Abfrage[[#This Row],[PLZ Ziel (optional)]]))),"",IF(OR(EXACT(Abfrage[[#This Row],[Ortsname Ziel]],DD_Orte)),"","ungültiger Ziel-Ort!")),"")</f>
        <v/>
      </c>
      <c r="AK2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7" s="76" t="str">
        <f t="array" ref="AL27">IFERROR(IF(OR(Abfrage[[#This Row],[Modus]]="Flugzeug",ISBLANK(Abfrage[[#This Row],[PLZ Ziel (optional)]])),"",IF(OR(EXACT(Abfrage[[#This Row],[PLZ_B]],DD_PLZ)),"","ungültige Ziel-PLZ!")),"")</f>
        <v/>
      </c>
      <c r="AM27" s="76" t="str">
        <f t="array" ref="AM27">IFERROR(IF(AND(Abfrage[[#This Row],[Modus]]="Flugzeug",NOT(ISBLANK(Abfrage[[#This Row],[IATA Start (optional)]]))),IF(OR(EXACT(Abfrage[[#This Row],[IATA Start (optional)]],DD_IATA)),"","IATA Code (Start) nicht erkannt!"),""),"")</f>
        <v/>
      </c>
      <c r="AN27" s="76" t="str">
        <f t="array" ref="AN27">IFERROR(IF(AND(Abfrage[[#This Row],[Modus]]="Flugzeug",NOT(ISBLANK(Abfrage[[#This Row],[IATA Ziel (optional)]]))),IF(OR(EXACT(Abfrage[[#This Row],[IATA Ziel (optional)]],DD_IATA)),"","IATA Code (Ziel) nicht erkannt!"),""),"")</f>
        <v/>
      </c>
      <c r="AO27" s="76" t="str">
        <f t="array" ref="AO27">IFERROR(IF(AND(Abfrage[[#This Row],[Modus]]="Flugzeug",ISBLANK(Abfrage[[#This Row],[IATA Start (optional)]])),IF(OR(EXACT(Abfrage[[#This Row],[Ortsname Start]],DD_Airports)),"","Kein Start-Flughafen gefunden!"),""),"")</f>
        <v/>
      </c>
      <c r="AP27" s="76" t="str">
        <f t="array" ref="AP27">IFERROR(IF(AND(Abfrage[[#This Row],[Modus]]="Flugzeug",ISBLANK(Abfrage[[#This Row],[IATA Ziel (optional)]])),IF(OR(EXACT(Abfrage[[#This Row],[Ortsname Ziel]],DD_Airports)),"","Kein Ziel-Flughafen gefunden!"),""),"")</f>
        <v/>
      </c>
      <c r="AQ2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8" spans="1:43" x14ac:dyDescent="0.35">
      <c r="A28" s="7"/>
      <c r="B28" s="7">
        <f t="shared" si="0"/>
        <v>8</v>
      </c>
      <c r="H28" s="21"/>
      <c r="I28" s="21"/>
      <c r="J28" s="21"/>
      <c r="K28" s="21"/>
      <c r="L28" s="6" t="e">
        <f>VLOOKUP(Abfrage[[#This Row],[Beförderungsmittel]],transp_mode[],2,FALSE)</f>
        <v>#N/A</v>
      </c>
      <c r="M28" s="6" t="str">
        <f>TEXT(Abfrage[[#This Row],[PLZ Start (optional)]],"00000")</f>
        <v>00000</v>
      </c>
      <c r="N28" s="6" t="str">
        <f>TEXT(Abfrage[[#This Row],[PLZ Ziel (optional)]],"00000")</f>
        <v>00000</v>
      </c>
      <c r="O2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8" s="76" t="str">
        <f t="array" aca="1" ref="AF28" ca="1">IFERROR(IF(OR(ISBLANK(Abfrage[[#This Row],[Beförderungsmittel]]),EXACT(Abfrage[[#This Row],[Beförderungsmittel]],DD_Beförderungsmittel)),"","ungültiges Beförderungsmittel!"),"")</f>
        <v/>
      </c>
      <c r="AG28" s="76" t="str">
        <f t="array" ref="AG28">IFERROR(IF(OR(ISBLANK(Abfrage[[#This Row],[Beförderungsmittel]]),Abfrage[[#This Row],[Modus]]="Flugzeug",NOT(ISBLANK(Abfrage[[#This Row],[PLZ Start (optional)]]))),"",IF(OR(EXACT(Abfrage[[#This Row],[Ortsname Start]],DD_Orte)),"","ungültiger Start-Ort!")),"")</f>
        <v/>
      </c>
      <c r="AH2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8" s="76" t="str">
        <f t="array" ref="AI28">IFERROR(IF(OR(Abfrage[[#This Row],[Modus]]="Flugzeug",ISBLANK(Abfrage[[#This Row],[PLZ Start (optional)]])),"",IF(OR(EXACT(Abfrage[[#This Row],[PLZ_A]],DD_PLZ)),"","ungültige Start-PLZ!")),"")</f>
        <v/>
      </c>
      <c r="AJ28" s="76" t="str">
        <f t="array" ref="AJ28">IFERROR(IF(OR(ISBLANK(Abfrage[[#This Row],[Beförderungsmittel]]),Abfrage[[#This Row],[Modus]]="Flugzeug",NOT(ISBLANK(Abfrage[[#This Row],[PLZ Ziel (optional)]]))),"",IF(OR(EXACT(Abfrage[[#This Row],[Ortsname Ziel]],DD_Orte)),"","ungültiger Ziel-Ort!")),"")</f>
        <v/>
      </c>
      <c r="AK2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8" s="76" t="str">
        <f t="array" ref="AL28">IFERROR(IF(OR(Abfrage[[#This Row],[Modus]]="Flugzeug",ISBLANK(Abfrage[[#This Row],[PLZ Ziel (optional)]])),"",IF(OR(EXACT(Abfrage[[#This Row],[PLZ_B]],DD_PLZ)),"","ungültige Ziel-PLZ!")),"")</f>
        <v/>
      </c>
      <c r="AM28" s="76" t="str">
        <f t="array" ref="AM28">IFERROR(IF(AND(Abfrage[[#This Row],[Modus]]="Flugzeug",NOT(ISBLANK(Abfrage[[#This Row],[IATA Start (optional)]]))),IF(OR(EXACT(Abfrage[[#This Row],[IATA Start (optional)]],DD_IATA)),"","IATA Code (Start) nicht erkannt!"),""),"")</f>
        <v/>
      </c>
      <c r="AN28" s="76" t="str">
        <f t="array" ref="AN28">IFERROR(IF(AND(Abfrage[[#This Row],[Modus]]="Flugzeug",NOT(ISBLANK(Abfrage[[#This Row],[IATA Ziel (optional)]]))),IF(OR(EXACT(Abfrage[[#This Row],[IATA Ziel (optional)]],DD_IATA)),"","IATA Code (Ziel) nicht erkannt!"),""),"")</f>
        <v/>
      </c>
      <c r="AO28" s="76" t="str">
        <f t="array" ref="AO28">IFERROR(IF(AND(Abfrage[[#This Row],[Modus]]="Flugzeug",ISBLANK(Abfrage[[#This Row],[IATA Start (optional)]])),IF(OR(EXACT(Abfrage[[#This Row],[Ortsname Start]],DD_Airports)),"","Kein Start-Flughafen gefunden!"),""),"")</f>
        <v/>
      </c>
      <c r="AP28" s="76" t="str">
        <f t="array" ref="AP28">IFERROR(IF(AND(Abfrage[[#This Row],[Modus]]="Flugzeug",ISBLANK(Abfrage[[#This Row],[IATA Ziel (optional)]])),IF(OR(EXACT(Abfrage[[#This Row],[Ortsname Ziel]],DD_Airports)),"","Kein Ziel-Flughafen gefunden!"),""),"")</f>
        <v/>
      </c>
      <c r="AQ2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9" spans="1:43" x14ac:dyDescent="0.35">
      <c r="A29" s="7"/>
      <c r="B29" s="7">
        <f t="shared" si="0"/>
        <v>9</v>
      </c>
      <c r="H29" s="21"/>
      <c r="I29" s="21"/>
      <c r="J29" s="21"/>
      <c r="K29" s="21"/>
      <c r="L29" s="6" t="e">
        <f>VLOOKUP(Abfrage[[#This Row],[Beförderungsmittel]],transp_mode[],2,FALSE)</f>
        <v>#N/A</v>
      </c>
      <c r="M29" s="6" t="str">
        <f>TEXT(Abfrage[[#This Row],[PLZ Start (optional)]],"00000")</f>
        <v>00000</v>
      </c>
      <c r="N29" s="6" t="str">
        <f>TEXT(Abfrage[[#This Row],[PLZ Ziel (optional)]],"00000")</f>
        <v>00000</v>
      </c>
      <c r="O2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9" s="76" t="str">
        <f t="array" aca="1" ref="AF29" ca="1">IFERROR(IF(OR(ISBLANK(Abfrage[[#This Row],[Beförderungsmittel]]),EXACT(Abfrage[[#This Row],[Beförderungsmittel]],DD_Beförderungsmittel)),"","ungültiges Beförderungsmittel!"),"")</f>
        <v/>
      </c>
      <c r="AG29" s="76" t="str">
        <f t="array" ref="AG29">IFERROR(IF(OR(ISBLANK(Abfrage[[#This Row],[Beförderungsmittel]]),Abfrage[[#This Row],[Modus]]="Flugzeug",NOT(ISBLANK(Abfrage[[#This Row],[PLZ Start (optional)]]))),"",IF(OR(EXACT(Abfrage[[#This Row],[Ortsname Start]],DD_Orte)),"","ungültiger Start-Ort!")),"")</f>
        <v/>
      </c>
      <c r="AH2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9" s="76" t="str">
        <f t="array" ref="AI29">IFERROR(IF(OR(Abfrage[[#This Row],[Modus]]="Flugzeug",ISBLANK(Abfrage[[#This Row],[PLZ Start (optional)]])),"",IF(OR(EXACT(Abfrage[[#This Row],[PLZ_A]],DD_PLZ)),"","ungültige Start-PLZ!")),"")</f>
        <v/>
      </c>
      <c r="AJ29" s="76" t="str">
        <f t="array" ref="AJ29">IFERROR(IF(OR(ISBLANK(Abfrage[[#This Row],[Beförderungsmittel]]),Abfrage[[#This Row],[Modus]]="Flugzeug",NOT(ISBLANK(Abfrage[[#This Row],[PLZ Ziel (optional)]]))),"",IF(OR(EXACT(Abfrage[[#This Row],[Ortsname Ziel]],DD_Orte)),"","ungültiger Ziel-Ort!")),"")</f>
        <v/>
      </c>
      <c r="AK2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9" s="76" t="str">
        <f t="array" ref="AL29">IFERROR(IF(OR(Abfrage[[#This Row],[Modus]]="Flugzeug",ISBLANK(Abfrage[[#This Row],[PLZ Ziel (optional)]])),"",IF(OR(EXACT(Abfrage[[#This Row],[PLZ_B]],DD_PLZ)),"","ungültige Ziel-PLZ!")),"")</f>
        <v/>
      </c>
      <c r="AM29" s="76" t="str">
        <f t="array" ref="AM29">IFERROR(IF(AND(Abfrage[[#This Row],[Modus]]="Flugzeug",NOT(ISBLANK(Abfrage[[#This Row],[IATA Start (optional)]]))),IF(OR(EXACT(Abfrage[[#This Row],[IATA Start (optional)]],DD_IATA)),"","IATA Code (Start) nicht erkannt!"),""),"")</f>
        <v/>
      </c>
      <c r="AN29" s="76" t="str">
        <f t="array" ref="AN29">IFERROR(IF(AND(Abfrage[[#This Row],[Modus]]="Flugzeug",NOT(ISBLANK(Abfrage[[#This Row],[IATA Ziel (optional)]]))),IF(OR(EXACT(Abfrage[[#This Row],[IATA Ziel (optional)]],DD_IATA)),"","IATA Code (Ziel) nicht erkannt!"),""),"")</f>
        <v/>
      </c>
      <c r="AO29" s="76" t="str">
        <f t="array" ref="AO29">IFERROR(IF(AND(Abfrage[[#This Row],[Modus]]="Flugzeug",ISBLANK(Abfrage[[#This Row],[IATA Start (optional)]])),IF(OR(EXACT(Abfrage[[#This Row],[Ortsname Start]],DD_Airports)),"","Kein Start-Flughafen gefunden!"),""),"")</f>
        <v/>
      </c>
      <c r="AP29" s="76" t="str">
        <f t="array" ref="AP29">IFERROR(IF(AND(Abfrage[[#This Row],[Modus]]="Flugzeug",ISBLANK(Abfrage[[#This Row],[IATA Ziel (optional)]])),IF(OR(EXACT(Abfrage[[#This Row],[Ortsname Ziel]],DD_Airports)),"","Kein Ziel-Flughafen gefunden!"),""),"")</f>
        <v/>
      </c>
      <c r="AQ2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0" spans="1:43" x14ac:dyDescent="0.35">
      <c r="A30" s="7"/>
      <c r="B30" s="7">
        <f t="shared" si="0"/>
        <v>10</v>
      </c>
      <c r="H30" s="21"/>
      <c r="I30" s="21"/>
      <c r="J30" s="21"/>
      <c r="K30" s="21"/>
      <c r="L30" s="6" t="e">
        <f>VLOOKUP(Abfrage[[#This Row],[Beförderungsmittel]],transp_mode[],2,FALSE)</f>
        <v>#N/A</v>
      </c>
      <c r="M30" s="6" t="str">
        <f>TEXT(Abfrage[[#This Row],[PLZ Start (optional)]],"00000")</f>
        <v>00000</v>
      </c>
      <c r="N30" s="6" t="str">
        <f>TEXT(Abfrage[[#This Row],[PLZ Ziel (optional)]],"00000")</f>
        <v>00000</v>
      </c>
      <c r="O3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0" s="76" t="str">
        <f t="array" aca="1" ref="AF30" ca="1">IFERROR(IF(OR(ISBLANK(Abfrage[[#This Row],[Beförderungsmittel]]),EXACT(Abfrage[[#This Row],[Beförderungsmittel]],DD_Beförderungsmittel)),"","ungültiges Beförderungsmittel!"),"")</f>
        <v/>
      </c>
      <c r="AG30" s="76" t="str">
        <f t="array" ref="AG30">IFERROR(IF(OR(ISBLANK(Abfrage[[#This Row],[Beförderungsmittel]]),Abfrage[[#This Row],[Modus]]="Flugzeug",NOT(ISBLANK(Abfrage[[#This Row],[PLZ Start (optional)]]))),"",IF(OR(EXACT(Abfrage[[#This Row],[Ortsname Start]],DD_Orte)),"","ungültiger Start-Ort!")),"")</f>
        <v/>
      </c>
      <c r="AH3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0" s="76" t="str">
        <f t="array" ref="AI30">IFERROR(IF(OR(Abfrage[[#This Row],[Modus]]="Flugzeug",ISBLANK(Abfrage[[#This Row],[PLZ Start (optional)]])),"",IF(OR(EXACT(Abfrage[[#This Row],[PLZ_A]],DD_PLZ)),"","ungültige Start-PLZ!")),"")</f>
        <v/>
      </c>
      <c r="AJ30" s="76" t="str">
        <f t="array" ref="AJ30">IFERROR(IF(OR(ISBLANK(Abfrage[[#This Row],[Beförderungsmittel]]),Abfrage[[#This Row],[Modus]]="Flugzeug",NOT(ISBLANK(Abfrage[[#This Row],[PLZ Ziel (optional)]]))),"",IF(OR(EXACT(Abfrage[[#This Row],[Ortsname Ziel]],DD_Orte)),"","ungültiger Ziel-Ort!")),"")</f>
        <v/>
      </c>
      <c r="AK3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0" s="76" t="str">
        <f t="array" ref="AL30">IFERROR(IF(OR(Abfrage[[#This Row],[Modus]]="Flugzeug",ISBLANK(Abfrage[[#This Row],[PLZ Ziel (optional)]])),"",IF(OR(EXACT(Abfrage[[#This Row],[PLZ_B]],DD_PLZ)),"","ungültige Ziel-PLZ!")),"")</f>
        <v/>
      </c>
      <c r="AM30" s="76" t="str">
        <f t="array" ref="AM30">IFERROR(IF(AND(Abfrage[[#This Row],[Modus]]="Flugzeug",NOT(ISBLANK(Abfrage[[#This Row],[IATA Start (optional)]]))),IF(OR(EXACT(Abfrage[[#This Row],[IATA Start (optional)]],DD_IATA)),"","IATA Code (Start) nicht erkannt!"),""),"")</f>
        <v/>
      </c>
      <c r="AN30" s="76" t="str">
        <f t="array" ref="AN30">IFERROR(IF(AND(Abfrage[[#This Row],[Modus]]="Flugzeug",NOT(ISBLANK(Abfrage[[#This Row],[IATA Ziel (optional)]]))),IF(OR(EXACT(Abfrage[[#This Row],[IATA Ziel (optional)]],DD_IATA)),"","IATA Code (Ziel) nicht erkannt!"),""),"")</f>
        <v/>
      </c>
      <c r="AO30" s="76" t="str">
        <f t="array" ref="AO30">IFERROR(IF(AND(Abfrage[[#This Row],[Modus]]="Flugzeug",ISBLANK(Abfrage[[#This Row],[IATA Start (optional)]])),IF(OR(EXACT(Abfrage[[#This Row],[Ortsname Start]],DD_Airports)),"","Kein Start-Flughafen gefunden!"),""),"")</f>
        <v/>
      </c>
      <c r="AP30" s="76" t="str">
        <f t="array" ref="AP30">IFERROR(IF(AND(Abfrage[[#This Row],[Modus]]="Flugzeug",ISBLANK(Abfrage[[#This Row],[IATA Ziel (optional)]])),IF(OR(EXACT(Abfrage[[#This Row],[Ortsname Ziel]],DD_Airports)),"","Kein Ziel-Flughafen gefunden!"),""),"")</f>
        <v/>
      </c>
      <c r="AQ3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1" spans="1:43" x14ac:dyDescent="0.35">
      <c r="A31" s="7"/>
      <c r="B31" s="7">
        <f t="shared" si="0"/>
        <v>11</v>
      </c>
      <c r="H31" s="21"/>
      <c r="I31" s="21"/>
      <c r="J31" s="21"/>
      <c r="K31" s="21"/>
      <c r="L31" s="6" t="e">
        <f>VLOOKUP(Abfrage[[#This Row],[Beförderungsmittel]],transp_mode[],2,FALSE)</f>
        <v>#N/A</v>
      </c>
      <c r="M31" s="6" t="str">
        <f>TEXT(Abfrage[[#This Row],[PLZ Start (optional)]],"00000")</f>
        <v>00000</v>
      </c>
      <c r="N31" s="6" t="str">
        <f>TEXT(Abfrage[[#This Row],[PLZ Ziel (optional)]],"00000")</f>
        <v>00000</v>
      </c>
      <c r="O3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1" s="76" t="str">
        <f t="array" aca="1" ref="AF31" ca="1">IFERROR(IF(OR(ISBLANK(Abfrage[[#This Row],[Beförderungsmittel]]),EXACT(Abfrage[[#This Row],[Beförderungsmittel]],DD_Beförderungsmittel)),"","ungültiges Beförderungsmittel!"),"")</f>
        <v/>
      </c>
      <c r="AG31" s="76" t="str">
        <f t="array" ref="AG31">IFERROR(IF(OR(ISBLANK(Abfrage[[#This Row],[Beförderungsmittel]]),Abfrage[[#This Row],[Modus]]="Flugzeug",NOT(ISBLANK(Abfrage[[#This Row],[PLZ Start (optional)]]))),"",IF(OR(EXACT(Abfrage[[#This Row],[Ortsname Start]],DD_Orte)),"","ungültiger Start-Ort!")),"")</f>
        <v/>
      </c>
      <c r="AH3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1" s="76" t="str">
        <f t="array" ref="AI31">IFERROR(IF(OR(Abfrage[[#This Row],[Modus]]="Flugzeug",ISBLANK(Abfrage[[#This Row],[PLZ Start (optional)]])),"",IF(OR(EXACT(Abfrage[[#This Row],[PLZ_A]],DD_PLZ)),"","ungültige Start-PLZ!")),"")</f>
        <v/>
      </c>
      <c r="AJ31" s="76" t="str">
        <f t="array" ref="AJ31">IFERROR(IF(OR(ISBLANK(Abfrage[[#This Row],[Beförderungsmittel]]),Abfrage[[#This Row],[Modus]]="Flugzeug",NOT(ISBLANK(Abfrage[[#This Row],[PLZ Ziel (optional)]]))),"",IF(OR(EXACT(Abfrage[[#This Row],[Ortsname Ziel]],DD_Orte)),"","ungültiger Ziel-Ort!")),"")</f>
        <v/>
      </c>
      <c r="AK3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1" s="76" t="str">
        <f t="array" ref="AL31">IFERROR(IF(OR(Abfrage[[#This Row],[Modus]]="Flugzeug",ISBLANK(Abfrage[[#This Row],[PLZ Ziel (optional)]])),"",IF(OR(EXACT(Abfrage[[#This Row],[PLZ_B]],DD_PLZ)),"","ungültige Ziel-PLZ!")),"")</f>
        <v/>
      </c>
      <c r="AM31" s="76" t="str">
        <f t="array" ref="AM31">IFERROR(IF(AND(Abfrage[[#This Row],[Modus]]="Flugzeug",NOT(ISBLANK(Abfrage[[#This Row],[IATA Start (optional)]]))),IF(OR(EXACT(Abfrage[[#This Row],[IATA Start (optional)]],DD_IATA)),"","IATA Code (Start) nicht erkannt!"),""),"")</f>
        <v/>
      </c>
      <c r="AN31" s="76" t="str">
        <f t="array" ref="AN31">IFERROR(IF(AND(Abfrage[[#This Row],[Modus]]="Flugzeug",NOT(ISBLANK(Abfrage[[#This Row],[IATA Ziel (optional)]]))),IF(OR(EXACT(Abfrage[[#This Row],[IATA Ziel (optional)]],DD_IATA)),"","IATA Code (Ziel) nicht erkannt!"),""),"")</f>
        <v/>
      </c>
      <c r="AO31" s="76" t="str">
        <f t="array" ref="AO31">IFERROR(IF(AND(Abfrage[[#This Row],[Modus]]="Flugzeug",ISBLANK(Abfrage[[#This Row],[IATA Start (optional)]])),IF(OR(EXACT(Abfrage[[#This Row],[Ortsname Start]],DD_Airports)),"","Kein Start-Flughafen gefunden!"),""),"")</f>
        <v/>
      </c>
      <c r="AP31" s="76" t="str">
        <f t="array" ref="AP31">IFERROR(IF(AND(Abfrage[[#This Row],[Modus]]="Flugzeug",ISBLANK(Abfrage[[#This Row],[IATA Ziel (optional)]])),IF(OR(EXACT(Abfrage[[#This Row],[Ortsname Ziel]],DD_Airports)),"","Kein Ziel-Flughafen gefunden!"),""),"")</f>
        <v/>
      </c>
      <c r="AQ3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2" spans="1:43" x14ac:dyDescent="0.35">
      <c r="A32" s="7"/>
      <c r="B32" s="7">
        <f t="shared" si="0"/>
        <v>12</v>
      </c>
      <c r="H32" s="21"/>
      <c r="I32" s="21"/>
      <c r="J32" s="21"/>
      <c r="K32" s="21"/>
      <c r="L32" s="6" t="e">
        <f>VLOOKUP(Abfrage[[#This Row],[Beförderungsmittel]],transp_mode[],2,FALSE)</f>
        <v>#N/A</v>
      </c>
      <c r="M32" s="6" t="str">
        <f>TEXT(Abfrage[[#This Row],[PLZ Start (optional)]],"00000")</f>
        <v>00000</v>
      </c>
      <c r="N32" s="6" t="str">
        <f>TEXT(Abfrage[[#This Row],[PLZ Ziel (optional)]],"00000")</f>
        <v>00000</v>
      </c>
      <c r="O3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2" s="76" t="str">
        <f t="array" aca="1" ref="AF32" ca="1">IFERROR(IF(OR(ISBLANK(Abfrage[[#This Row],[Beförderungsmittel]]),EXACT(Abfrage[[#This Row],[Beförderungsmittel]],DD_Beförderungsmittel)),"","ungültiges Beförderungsmittel!"),"")</f>
        <v/>
      </c>
      <c r="AG32" s="76" t="str">
        <f t="array" ref="AG32">IFERROR(IF(OR(ISBLANK(Abfrage[[#This Row],[Beförderungsmittel]]),Abfrage[[#This Row],[Modus]]="Flugzeug",NOT(ISBLANK(Abfrage[[#This Row],[PLZ Start (optional)]]))),"",IF(OR(EXACT(Abfrage[[#This Row],[Ortsname Start]],DD_Orte)),"","ungültiger Start-Ort!")),"")</f>
        <v/>
      </c>
      <c r="AH3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2" s="76" t="str">
        <f t="array" ref="AI32">IFERROR(IF(OR(Abfrage[[#This Row],[Modus]]="Flugzeug",ISBLANK(Abfrage[[#This Row],[PLZ Start (optional)]])),"",IF(OR(EXACT(Abfrage[[#This Row],[PLZ_A]],DD_PLZ)),"","ungültige Start-PLZ!")),"")</f>
        <v/>
      </c>
      <c r="AJ32" s="76" t="str">
        <f t="array" ref="AJ32">IFERROR(IF(OR(ISBLANK(Abfrage[[#This Row],[Beförderungsmittel]]),Abfrage[[#This Row],[Modus]]="Flugzeug",NOT(ISBLANK(Abfrage[[#This Row],[PLZ Ziel (optional)]]))),"",IF(OR(EXACT(Abfrage[[#This Row],[Ortsname Ziel]],DD_Orte)),"","ungültiger Ziel-Ort!")),"")</f>
        <v/>
      </c>
      <c r="AK3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2" s="76" t="str">
        <f t="array" ref="AL32">IFERROR(IF(OR(Abfrage[[#This Row],[Modus]]="Flugzeug",ISBLANK(Abfrage[[#This Row],[PLZ Ziel (optional)]])),"",IF(OR(EXACT(Abfrage[[#This Row],[PLZ_B]],DD_PLZ)),"","ungültige Ziel-PLZ!")),"")</f>
        <v/>
      </c>
      <c r="AM32" s="76" t="str">
        <f t="array" ref="AM32">IFERROR(IF(AND(Abfrage[[#This Row],[Modus]]="Flugzeug",NOT(ISBLANK(Abfrage[[#This Row],[IATA Start (optional)]]))),IF(OR(EXACT(Abfrage[[#This Row],[IATA Start (optional)]],DD_IATA)),"","IATA Code (Start) nicht erkannt!"),""),"")</f>
        <v/>
      </c>
      <c r="AN32" s="76" t="str">
        <f t="array" ref="AN32">IFERROR(IF(AND(Abfrage[[#This Row],[Modus]]="Flugzeug",NOT(ISBLANK(Abfrage[[#This Row],[IATA Ziel (optional)]]))),IF(OR(EXACT(Abfrage[[#This Row],[IATA Ziel (optional)]],DD_IATA)),"","IATA Code (Ziel) nicht erkannt!"),""),"")</f>
        <v/>
      </c>
      <c r="AO32" s="76" t="str">
        <f t="array" ref="AO32">IFERROR(IF(AND(Abfrage[[#This Row],[Modus]]="Flugzeug",ISBLANK(Abfrage[[#This Row],[IATA Start (optional)]])),IF(OR(EXACT(Abfrage[[#This Row],[Ortsname Start]],DD_Airports)),"","Kein Start-Flughafen gefunden!"),""),"")</f>
        <v/>
      </c>
      <c r="AP32" s="76" t="str">
        <f t="array" ref="AP32">IFERROR(IF(AND(Abfrage[[#This Row],[Modus]]="Flugzeug",ISBLANK(Abfrage[[#This Row],[IATA Ziel (optional)]])),IF(OR(EXACT(Abfrage[[#This Row],[Ortsname Ziel]],DD_Airports)),"","Kein Ziel-Flughafen gefunden!"),""),"")</f>
        <v/>
      </c>
      <c r="AQ3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3" spans="2:43" s="7" customFormat="1" x14ac:dyDescent="0.35">
      <c r="B33" s="7">
        <f t="shared" si="0"/>
        <v>13</v>
      </c>
      <c r="C33" s="20"/>
      <c r="D33" s="20"/>
      <c r="E33" s="20"/>
      <c r="F33" s="20"/>
      <c r="G33" s="20"/>
      <c r="H33" s="21"/>
      <c r="I33" s="21"/>
      <c r="J33" s="21"/>
      <c r="K33" s="21"/>
      <c r="L33" s="6" t="e">
        <f>VLOOKUP(Abfrage[[#This Row],[Beförderungsmittel]],transp_mode[],2,FALSE)</f>
        <v>#N/A</v>
      </c>
      <c r="M33" s="6" t="str">
        <f>TEXT(Abfrage[[#This Row],[PLZ Start (optional)]],"00000")</f>
        <v>00000</v>
      </c>
      <c r="N33" s="6" t="str">
        <f>TEXT(Abfrage[[#This Row],[PLZ Ziel (optional)]],"00000")</f>
        <v>00000</v>
      </c>
      <c r="O3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3" s="76" t="str">
        <f t="array" aca="1" ref="AF33" ca="1">IFERROR(IF(OR(ISBLANK(Abfrage[[#This Row],[Beförderungsmittel]]),EXACT(Abfrage[[#This Row],[Beförderungsmittel]],DD_Beförderungsmittel)),"","ungültiges Beförderungsmittel!"),"")</f>
        <v/>
      </c>
      <c r="AG33" s="76" t="str">
        <f t="array" ref="AG33">IFERROR(IF(OR(ISBLANK(Abfrage[[#This Row],[Beförderungsmittel]]),Abfrage[[#This Row],[Modus]]="Flugzeug",NOT(ISBLANK(Abfrage[[#This Row],[PLZ Start (optional)]]))),"",IF(OR(EXACT(Abfrage[[#This Row],[Ortsname Start]],DD_Orte)),"","ungültiger Start-Ort!")),"")</f>
        <v/>
      </c>
      <c r="AH3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3" s="76" t="str">
        <f t="array" ref="AI33">IFERROR(IF(OR(Abfrage[[#This Row],[Modus]]="Flugzeug",ISBLANK(Abfrage[[#This Row],[PLZ Start (optional)]])),"",IF(OR(EXACT(Abfrage[[#This Row],[PLZ_A]],DD_PLZ)),"","ungültige Start-PLZ!")),"")</f>
        <v/>
      </c>
      <c r="AJ33" s="76" t="str">
        <f t="array" ref="AJ33">IFERROR(IF(OR(ISBLANK(Abfrage[[#This Row],[Beförderungsmittel]]),Abfrage[[#This Row],[Modus]]="Flugzeug",NOT(ISBLANK(Abfrage[[#This Row],[PLZ Ziel (optional)]]))),"",IF(OR(EXACT(Abfrage[[#This Row],[Ortsname Ziel]],DD_Orte)),"","ungültiger Ziel-Ort!")),"")</f>
        <v/>
      </c>
      <c r="AK3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3" s="76" t="str">
        <f t="array" ref="AL33">IFERROR(IF(OR(Abfrage[[#This Row],[Modus]]="Flugzeug",ISBLANK(Abfrage[[#This Row],[PLZ Ziel (optional)]])),"",IF(OR(EXACT(Abfrage[[#This Row],[PLZ_B]],DD_PLZ)),"","ungültige Ziel-PLZ!")),"")</f>
        <v/>
      </c>
      <c r="AM33" s="76" t="str">
        <f t="array" ref="AM33">IFERROR(IF(AND(Abfrage[[#This Row],[Modus]]="Flugzeug",NOT(ISBLANK(Abfrage[[#This Row],[IATA Start (optional)]]))),IF(OR(EXACT(Abfrage[[#This Row],[IATA Start (optional)]],DD_IATA)),"","IATA Code (Start) nicht erkannt!"),""),"")</f>
        <v/>
      </c>
      <c r="AN33" s="76" t="str">
        <f t="array" ref="AN33">IFERROR(IF(AND(Abfrage[[#This Row],[Modus]]="Flugzeug",NOT(ISBLANK(Abfrage[[#This Row],[IATA Ziel (optional)]]))),IF(OR(EXACT(Abfrage[[#This Row],[IATA Ziel (optional)]],DD_IATA)),"","IATA Code (Ziel) nicht erkannt!"),""),"")</f>
        <v/>
      </c>
      <c r="AO33" s="76" t="str">
        <f t="array" ref="AO33">IFERROR(IF(AND(Abfrage[[#This Row],[Modus]]="Flugzeug",ISBLANK(Abfrage[[#This Row],[IATA Start (optional)]])),IF(OR(EXACT(Abfrage[[#This Row],[Ortsname Start]],DD_Airports)),"","Kein Start-Flughafen gefunden!"),""),"")</f>
        <v/>
      </c>
      <c r="AP33" s="76" t="str">
        <f t="array" ref="AP33">IFERROR(IF(AND(Abfrage[[#This Row],[Modus]]="Flugzeug",ISBLANK(Abfrage[[#This Row],[IATA Ziel (optional)]])),IF(OR(EXACT(Abfrage[[#This Row],[Ortsname Ziel]],DD_Airports)),"","Kein Ziel-Flughafen gefunden!"),""),"")</f>
        <v/>
      </c>
      <c r="AQ3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4" spans="2:43" s="7" customFormat="1" x14ac:dyDescent="0.35">
      <c r="B34" s="7">
        <f t="shared" si="0"/>
        <v>14</v>
      </c>
      <c r="C34" s="20"/>
      <c r="D34" s="20"/>
      <c r="E34" s="20"/>
      <c r="F34" s="20"/>
      <c r="G34" s="20"/>
      <c r="H34" s="21"/>
      <c r="I34" s="21"/>
      <c r="J34" s="21"/>
      <c r="K34" s="21"/>
      <c r="L34" s="6" t="e">
        <f>VLOOKUP(Abfrage[[#This Row],[Beförderungsmittel]],transp_mode[],2,FALSE)</f>
        <v>#N/A</v>
      </c>
      <c r="M34" s="6" t="str">
        <f>TEXT(Abfrage[[#This Row],[PLZ Start (optional)]],"00000")</f>
        <v>00000</v>
      </c>
      <c r="N34" s="6" t="str">
        <f>TEXT(Abfrage[[#This Row],[PLZ Ziel (optional)]],"00000")</f>
        <v>00000</v>
      </c>
      <c r="O3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4" s="76" t="str">
        <f t="array" aca="1" ref="AF34" ca="1">IFERROR(IF(OR(ISBLANK(Abfrage[[#This Row],[Beförderungsmittel]]),EXACT(Abfrage[[#This Row],[Beförderungsmittel]],DD_Beförderungsmittel)),"","ungültiges Beförderungsmittel!"),"")</f>
        <v/>
      </c>
      <c r="AG34" s="76" t="str">
        <f t="array" ref="AG34">IFERROR(IF(OR(ISBLANK(Abfrage[[#This Row],[Beförderungsmittel]]),Abfrage[[#This Row],[Modus]]="Flugzeug",NOT(ISBLANK(Abfrage[[#This Row],[PLZ Start (optional)]]))),"",IF(OR(EXACT(Abfrage[[#This Row],[Ortsname Start]],DD_Orte)),"","ungültiger Start-Ort!")),"")</f>
        <v/>
      </c>
      <c r="AH3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4" s="76" t="str">
        <f t="array" ref="AI34">IFERROR(IF(OR(Abfrage[[#This Row],[Modus]]="Flugzeug",ISBLANK(Abfrage[[#This Row],[PLZ Start (optional)]])),"",IF(OR(EXACT(Abfrage[[#This Row],[PLZ_A]],DD_PLZ)),"","ungültige Start-PLZ!")),"")</f>
        <v/>
      </c>
      <c r="AJ34" s="76" t="str">
        <f t="array" ref="AJ34">IFERROR(IF(OR(ISBLANK(Abfrage[[#This Row],[Beförderungsmittel]]),Abfrage[[#This Row],[Modus]]="Flugzeug",NOT(ISBLANK(Abfrage[[#This Row],[PLZ Ziel (optional)]]))),"",IF(OR(EXACT(Abfrage[[#This Row],[Ortsname Ziel]],DD_Orte)),"","ungültiger Ziel-Ort!")),"")</f>
        <v/>
      </c>
      <c r="AK3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4" s="76" t="str">
        <f t="array" ref="AL34">IFERROR(IF(OR(Abfrage[[#This Row],[Modus]]="Flugzeug",ISBLANK(Abfrage[[#This Row],[PLZ Ziel (optional)]])),"",IF(OR(EXACT(Abfrage[[#This Row],[PLZ_B]],DD_PLZ)),"","ungültige Ziel-PLZ!")),"")</f>
        <v/>
      </c>
      <c r="AM34" s="76" t="str">
        <f t="array" ref="AM34">IFERROR(IF(AND(Abfrage[[#This Row],[Modus]]="Flugzeug",NOT(ISBLANK(Abfrage[[#This Row],[IATA Start (optional)]]))),IF(OR(EXACT(Abfrage[[#This Row],[IATA Start (optional)]],DD_IATA)),"","IATA Code (Start) nicht erkannt!"),""),"")</f>
        <v/>
      </c>
      <c r="AN34" s="76" t="str">
        <f t="array" ref="AN34">IFERROR(IF(AND(Abfrage[[#This Row],[Modus]]="Flugzeug",NOT(ISBLANK(Abfrage[[#This Row],[IATA Ziel (optional)]]))),IF(OR(EXACT(Abfrage[[#This Row],[IATA Ziel (optional)]],DD_IATA)),"","IATA Code (Ziel) nicht erkannt!"),""),"")</f>
        <v/>
      </c>
      <c r="AO34" s="76" t="str">
        <f t="array" ref="AO34">IFERROR(IF(AND(Abfrage[[#This Row],[Modus]]="Flugzeug",ISBLANK(Abfrage[[#This Row],[IATA Start (optional)]])),IF(OR(EXACT(Abfrage[[#This Row],[Ortsname Start]],DD_Airports)),"","Kein Start-Flughafen gefunden!"),""),"")</f>
        <v/>
      </c>
      <c r="AP34" s="76" t="str">
        <f t="array" ref="AP34">IFERROR(IF(AND(Abfrage[[#This Row],[Modus]]="Flugzeug",ISBLANK(Abfrage[[#This Row],[IATA Ziel (optional)]])),IF(OR(EXACT(Abfrage[[#This Row],[Ortsname Ziel]],DD_Airports)),"","Kein Ziel-Flughafen gefunden!"),""),"")</f>
        <v/>
      </c>
      <c r="AQ3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5" spans="2:43" s="7" customFormat="1" x14ac:dyDescent="0.35">
      <c r="B35" s="7">
        <f t="shared" si="0"/>
        <v>15</v>
      </c>
      <c r="C35" s="20"/>
      <c r="D35" s="20"/>
      <c r="E35" s="20"/>
      <c r="F35" s="20"/>
      <c r="G35" s="20"/>
      <c r="H35" s="21"/>
      <c r="I35" s="21"/>
      <c r="J35" s="21"/>
      <c r="K35" s="21"/>
      <c r="L35" s="6" t="e">
        <f>VLOOKUP(Abfrage[[#This Row],[Beförderungsmittel]],transp_mode[],2,FALSE)</f>
        <v>#N/A</v>
      </c>
      <c r="M35" s="6" t="str">
        <f>TEXT(Abfrage[[#This Row],[PLZ Start (optional)]],"00000")</f>
        <v>00000</v>
      </c>
      <c r="N35" s="6" t="str">
        <f>TEXT(Abfrage[[#This Row],[PLZ Ziel (optional)]],"00000")</f>
        <v>00000</v>
      </c>
      <c r="O3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5" s="76" t="str">
        <f t="array" aca="1" ref="AF35" ca="1">IFERROR(IF(OR(ISBLANK(Abfrage[[#This Row],[Beförderungsmittel]]),EXACT(Abfrage[[#This Row],[Beförderungsmittel]],DD_Beförderungsmittel)),"","ungültiges Beförderungsmittel!"),"")</f>
        <v/>
      </c>
      <c r="AG35" s="76" t="str">
        <f t="array" ref="AG35">IFERROR(IF(OR(ISBLANK(Abfrage[[#This Row],[Beförderungsmittel]]),Abfrage[[#This Row],[Modus]]="Flugzeug",NOT(ISBLANK(Abfrage[[#This Row],[PLZ Start (optional)]]))),"",IF(OR(EXACT(Abfrage[[#This Row],[Ortsname Start]],DD_Orte)),"","ungültiger Start-Ort!")),"")</f>
        <v/>
      </c>
      <c r="AH3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5" s="76" t="str">
        <f t="array" ref="AI35">IFERROR(IF(OR(Abfrage[[#This Row],[Modus]]="Flugzeug",ISBLANK(Abfrage[[#This Row],[PLZ Start (optional)]])),"",IF(OR(EXACT(Abfrage[[#This Row],[PLZ_A]],DD_PLZ)),"","ungültige Start-PLZ!")),"")</f>
        <v/>
      </c>
      <c r="AJ35" s="76" t="str">
        <f t="array" ref="AJ35">IFERROR(IF(OR(ISBLANK(Abfrage[[#This Row],[Beförderungsmittel]]),Abfrage[[#This Row],[Modus]]="Flugzeug",NOT(ISBLANK(Abfrage[[#This Row],[PLZ Ziel (optional)]]))),"",IF(OR(EXACT(Abfrage[[#This Row],[Ortsname Ziel]],DD_Orte)),"","ungültiger Ziel-Ort!")),"")</f>
        <v/>
      </c>
      <c r="AK3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5" s="76" t="str">
        <f t="array" ref="AL35">IFERROR(IF(OR(Abfrage[[#This Row],[Modus]]="Flugzeug",ISBLANK(Abfrage[[#This Row],[PLZ Ziel (optional)]])),"",IF(OR(EXACT(Abfrage[[#This Row],[PLZ_B]],DD_PLZ)),"","ungültige Ziel-PLZ!")),"")</f>
        <v/>
      </c>
      <c r="AM35" s="76" t="str">
        <f t="array" ref="AM35">IFERROR(IF(AND(Abfrage[[#This Row],[Modus]]="Flugzeug",NOT(ISBLANK(Abfrage[[#This Row],[IATA Start (optional)]]))),IF(OR(EXACT(Abfrage[[#This Row],[IATA Start (optional)]],DD_IATA)),"","IATA Code (Start) nicht erkannt!"),""),"")</f>
        <v/>
      </c>
      <c r="AN35" s="76" t="str">
        <f t="array" ref="AN35">IFERROR(IF(AND(Abfrage[[#This Row],[Modus]]="Flugzeug",NOT(ISBLANK(Abfrage[[#This Row],[IATA Ziel (optional)]]))),IF(OR(EXACT(Abfrage[[#This Row],[IATA Ziel (optional)]],DD_IATA)),"","IATA Code (Ziel) nicht erkannt!"),""),"")</f>
        <v/>
      </c>
      <c r="AO35" s="76" t="str">
        <f t="array" ref="AO35">IFERROR(IF(AND(Abfrage[[#This Row],[Modus]]="Flugzeug",ISBLANK(Abfrage[[#This Row],[IATA Start (optional)]])),IF(OR(EXACT(Abfrage[[#This Row],[Ortsname Start]],DD_Airports)),"","Kein Start-Flughafen gefunden!"),""),"")</f>
        <v/>
      </c>
      <c r="AP35" s="76" t="str">
        <f t="array" ref="AP35">IFERROR(IF(AND(Abfrage[[#This Row],[Modus]]="Flugzeug",ISBLANK(Abfrage[[#This Row],[IATA Ziel (optional)]])),IF(OR(EXACT(Abfrage[[#This Row],[Ortsname Ziel]],DD_Airports)),"","Kein Ziel-Flughafen gefunden!"),""),"")</f>
        <v/>
      </c>
      <c r="AQ3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6" spans="2:43" s="7" customFormat="1" x14ac:dyDescent="0.35">
      <c r="B36" s="7">
        <f t="shared" si="0"/>
        <v>16</v>
      </c>
      <c r="C36" s="20"/>
      <c r="D36" s="20"/>
      <c r="E36" s="20"/>
      <c r="F36" s="20"/>
      <c r="G36" s="20"/>
      <c r="H36" s="21"/>
      <c r="I36" s="21"/>
      <c r="J36" s="21"/>
      <c r="K36" s="21"/>
      <c r="L36" s="6" t="e">
        <f>VLOOKUP(Abfrage[[#This Row],[Beförderungsmittel]],transp_mode[],2,FALSE)</f>
        <v>#N/A</v>
      </c>
      <c r="M36" s="6" t="str">
        <f>TEXT(Abfrage[[#This Row],[PLZ Start (optional)]],"00000")</f>
        <v>00000</v>
      </c>
      <c r="N36" s="6" t="str">
        <f>TEXT(Abfrage[[#This Row],[PLZ Ziel (optional)]],"00000")</f>
        <v>00000</v>
      </c>
      <c r="O3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6" s="76" t="str">
        <f t="array" aca="1" ref="AF36" ca="1">IFERROR(IF(OR(ISBLANK(Abfrage[[#This Row],[Beförderungsmittel]]),EXACT(Abfrage[[#This Row],[Beförderungsmittel]],DD_Beförderungsmittel)),"","ungültiges Beförderungsmittel!"),"")</f>
        <v/>
      </c>
      <c r="AG36" s="76" t="str">
        <f t="array" ref="AG36">IFERROR(IF(OR(ISBLANK(Abfrage[[#This Row],[Beförderungsmittel]]),Abfrage[[#This Row],[Modus]]="Flugzeug",NOT(ISBLANK(Abfrage[[#This Row],[PLZ Start (optional)]]))),"",IF(OR(EXACT(Abfrage[[#This Row],[Ortsname Start]],DD_Orte)),"","ungültiger Start-Ort!")),"")</f>
        <v/>
      </c>
      <c r="AH3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6" s="76" t="str">
        <f t="array" ref="AI36">IFERROR(IF(OR(Abfrage[[#This Row],[Modus]]="Flugzeug",ISBLANK(Abfrage[[#This Row],[PLZ Start (optional)]])),"",IF(OR(EXACT(Abfrage[[#This Row],[PLZ_A]],DD_PLZ)),"","ungültige Start-PLZ!")),"")</f>
        <v/>
      </c>
      <c r="AJ36" s="76" t="str">
        <f t="array" ref="AJ36">IFERROR(IF(OR(ISBLANK(Abfrage[[#This Row],[Beförderungsmittel]]),Abfrage[[#This Row],[Modus]]="Flugzeug",NOT(ISBLANK(Abfrage[[#This Row],[PLZ Ziel (optional)]]))),"",IF(OR(EXACT(Abfrage[[#This Row],[Ortsname Ziel]],DD_Orte)),"","ungültiger Ziel-Ort!")),"")</f>
        <v/>
      </c>
      <c r="AK3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6" s="76" t="str">
        <f t="array" ref="AL36">IFERROR(IF(OR(Abfrage[[#This Row],[Modus]]="Flugzeug",ISBLANK(Abfrage[[#This Row],[PLZ Ziel (optional)]])),"",IF(OR(EXACT(Abfrage[[#This Row],[PLZ_B]],DD_PLZ)),"","ungültige Ziel-PLZ!")),"")</f>
        <v/>
      </c>
      <c r="AM36" s="76" t="str">
        <f t="array" ref="AM36">IFERROR(IF(AND(Abfrage[[#This Row],[Modus]]="Flugzeug",NOT(ISBLANK(Abfrage[[#This Row],[IATA Start (optional)]]))),IF(OR(EXACT(Abfrage[[#This Row],[IATA Start (optional)]],DD_IATA)),"","IATA Code (Start) nicht erkannt!"),""),"")</f>
        <v/>
      </c>
      <c r="AN36" s="76" t="str">
        <f t="array" ref="AN36">IFERROR(IF(AND(Abfrage[[#This Row],[Modus]]="Flugzeug",NOT(ISBLANK(Abfrage[[#This Row],[IATA Ziel (optional)]]))),IF(OR(EXACT(Abfrage[[#This Row],[IATA Ziel (optional)]],DD_IATA)),"","IATA Code (Ziel) nicht erkannt!"),""),"")</f>
        <v/>
      </c>
      <c r="AO36" s="76" t="str">
        <f t="array" ref="AO36">IFERROR(IF(AND(Abfrage[[#This Row],[Modus]]="Flugzeug",ISBLANK(Abfrage[[#This Row],[IATA Start (optional)]])),IF(OR(EXACT(Abfrage[[#This Row],[Ortsname Start]],DD_Airports)),"","Kein Start-Flughafen gefunden!"),""),"")</f>
        <v/>
      </c>
      <c r="AP36" s="76" t="str">
        <f t="array" ref="AP36">IFERROR(IF(AND(Abfrage[[#This Row],[Modus]]="Flugzeug",ISBLANK(Abfrage[[#This Row],[IATA Ziel (optional)]])),IF(OR(EXACT(Abfrage[[#This Row],[Ortsname Ziel]],DD_Airports)),"","Kein Ziel-Flughafen gefunden!"),""),"")</f>
        <v/>
      </c>
      <c r="AQ3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7" spans="2:43" s="7" customFormat="1" x14ac:dyDescent="0.35">
      <c r="B37" s="7">
        <f t="shared" si="0"/>
        <v>17</v>
      </c>
      <c r="C37" s="20"/>
      <c r="D37" s="20"/>
      <c r="E37" s="20"/>
      <c r="F37" s="20"/>
      <c r="G37" s="20"/>
      <c r="H37" s="21"/>
      <c r="I37" s="21"/>
      <c r="J37" s="21"/>
      <c r="K37" s="21"/>
      <c r="L37" s="6" t="e">
        <f>VLOOKUP(Abfrage[[#This Row],[Beförderungsmittel]],transp_mode[],2,FALSE)</f>
        <v>#N/A</v>
      </c>
      <c r="M37" s="6" t="str">
        <f>TEXT(Abfrage[[#This Row],[PLZ Start (optional)]],"00000")</f>
        <v>00000</v>
      </c>
      <c r="N37" s="6" t="str">
        <f>TEXT(Abfrage[[#This Row],[PLZ Ziel (optional)]],"00000")</f>
        <v>00000</v>
      </c>
      <c r="O3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7" s="76" t="str">
        <f t="array" aca="1" ref="AF37" ca="1">IFERROR(IF(OR(ISBLANK(Abfrage[[#This Row],[Beförderungsmittel]]),EXACT(Abfrage[[#This Row],[Beförderungsmittel]],DD_Beförderungsmittel)),"","ungültiges Beförderungsmittel!"),"")</f>
        <v/>
      </c>
      <c r="AG37" s="76" t="str">
        <f t="array" ref="AG37">IFERROR(IF(OR(ISBLANK(Abfrage[[#This Row],[Beförderungsmittel]]),Abfrage[[#This Row],[Modus]]="Flugzeug",NOT(ISBLANK(Abfrage[[#This Row],[PLZ Start (optional)]]))),"",IF(OR(EXACT(Abfrage[[#This Row],[Ortsname Start]],DD_Orte)),"","ungültiger Start-Ort!")),"")</f>
        <v/>
      </c>
      <c r="AH3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7" s="76" t="str">
        <f t="array" ref="AI37">IFERROR(IF(OR(Abfrage[[#This Row],[Modus]]="Flugzeug",ISBLANK(Abfrage[[#This Row],[PLZ Start (optional)]])),"",IF(OR(EXACT(Abfrage[[#This Row],[PLZ_A]],DD_PLZ)),"","ungültige Start-PLZ!")),"")</f>
        <v/>
      </c>
      <c r="AJ37" s="76" t="str">
        <f t="array" ref="AJ37">IFERROR(IF(OR(ISBLANK(Abfrage[[#This Row],[Beförderungsmittel]]),Abfrage[[#This Row],[Modus]]="Flugzeug",NOT(ISBLANK(Abfrage[[#This Row],[PLZ Ziel (optional)]]))),"",IF(OR(EXACT(Abfrage[[#This Row],[Ortsname Ziel]],DD_Orte)),"","ungültiger Ziel-Ort!")),"")</f>
        <v/>
      </c>
      <c r="AK3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7" s="76" t="str">
        <f t="array" ref="AL37">IFERROR(IF(OR(Abfrage[[#This Row],[Modus]]="Flugzeug",ISBLANK(Abfrage[[#This Row],[PLZ Ziel (optional)]])),"",IF(OR(EXACT(Abfrage[[#This Row],[PLZ_B]],DD_PLZ)),"","ungültige Ziel-PLZ!")),"")</f>
        <v/>
      </c>
      <c r="AM37" s="76" t="str">
        <f t="array" ref="AM37">IFERROR(IF(AND(Abfrage[[#This Row],[Modus]]="Flugzeug",NOT(ISBLANK(Abfrage[[#This Row],[IATA Start (optional)]]))),IF(OR(EXACT(Abfrage[[#This Row],[IATA Start (optional)]],DD_IATA)),"","IATA Code (Start) nicht erkannt!"),""),"")</f>
        <v/>
      </c>
      <c r="AN37" s="76" t="str">
        <f t="array" ref="AN37">IFERROR(IF(AND(Abfrage[[#This Row],[Modus]]="Flugzeug",NOT(ISBLANK(Abfrage[[#This Row],[IATA Ziel (optional)]]))),IF(OR(EXACT(Abfrage[[#This Row],[IATA Ziel (optional)]],DD_IATA)),"","IATA Code (Ziel) nicht erkannt!"),""),"")</f>
        <v/>
      </c>
      <c r="AO37" s="76" t="str">
        <f t="array" ref="AO37">IFERROR(IF(AND(Abfrage[[#This Row],[Modus]]="Flugzeug",ISBLANK(Abfrage[[#This Row],[IATA Start (optional)]])),IF(OR(EXACT(Abfrage[[#This Row],[Ortsname Start]],DD_Airports)),"","Kein Start-Flughafen gefunden!"),""),"")</f>
        <v/>
      </c>
      <c r="AP37" s="76" t="str">
        <f t="array" ref="AP37">IFERROR(IF(AND(Abfrage[[#This Row],[Modus]]="Flugzeug",ISBLANK(Abfrage[[#This Row],[IATA Ziel (optional)]])),IF(OR(EXACT(Abfrage[[#This Row],[Ortsname Ziel]],DD_Airports)),"","Kein Ziel-Flughafen gefunden!"),""),"")</f>
        <v/>
      </c>
      <c r="AQ3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8" spans="2:43" s="7" customFormat="1" x14ac:dyDescent="0.35">
      <c r="B38" s="7">
        <f t="shared" si="0"/>
        <v>18</v>
      </c>
      <c r="C38" s="20"/>
      <c r="D38" s="20"/>
      <c r="E38" s="20"/>
      <c r="F38" s="20"/>
      <c r="G38" s="20"/>
      <c r="H38" s="21"/>
      <c r="I38" s="21"/>
      <c r="J38" s="21"/>
      <c r="K38" s="21"/>
      <c r="L38" s="6" t="e">
        <f>VLOOKUP(Abfrage[[#This Row],[Beförderungsmittel]],transp_mode[],2,FALSE)</f>
        <v>#N/A</v>
      </c>
      <c r="M38" s="6" t="str">
        <f>TEXT(Abfrage[[#This Row],[PLZ Start (optional)]],"00000")</f>
        <v>00000</v>
      </c>
      <c r="N38" s="6" t="str">
        <f>TEXT(Abfrage[[#This Row],[PLZ Ziel (optional)]],"00000")</f>
        <v>00000</v>
      </c>
      <c r="O3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8" s="76" t="str">
        <f t="array" aca="1" ref="AF38" ca="1">IFERROR(IF(OR(ISBLANK(Abfrage[[#This Row],[Beförderungsmittel]]),EXACT(Abfrage[[#This Row],[Beförderungsmittel]],DD_Beförderungsmittel)),"","ungültiges Beförderungsmittel!"),"")</f>
        <v/>
      </c>
      <c r="AG38" s="76" t="str">
        <f t="array" ref="AG38">IFERROR(IF(OR(ISBLANK(Abfrage[[#This Row],[Beförderungsmittel]]),Abfrage[[#This Row],[Modus]]="Flugzeug",NOT(ISBLANK(Abfrage[[#This Row],[PLZ Start (optional)]]))),"",IF(OR(EXACT(Abfrage[[#This Row],[Ortsname Start]],DD_Orte)),"","ungültiger Start-Ort!")),"")</f>
        <v/>
      </c>
      <c r="AH3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8" s="76" t="str">
        <f t="array" ref="AI38">IFERROR(IF(OR(Abfrage[[#This Row],[Modus]]="Flugzeug",ISBLANK(Abfrage[[#This Row],[PLZ Start (optional)]])),"",IF(OR(EXACT(Abfrage[[#This Row],[PLZ_A]],DD_PLZ)),"","ungültige Start-PLZ!")),"")</f>
        <v/>
      </c>
      <c r="AJ38" s="76" t="str">
        <f t="array" ref="AJ38">IFERROR(IF(OR(ISBLANK(Abfrage[[#This Row],[Beförderungsmittel]]),Abfrage[[#This Row],[Modus]]="Flugzeug",NOT(ISBLANK(Abfrage[[#This Row],[PLZ Ziel (optional)]]))),"",IF(OR(EXACT(Abfrage[[#This Row],[Ortsname Ziel]],DD_Orte)),"","ungültiger Ziel-Ort!")),"")</f>
        <v/>
      </c>
      <c r="AK3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8" s="76" t="str">
        <f t="array" ref="AL38">IFERROR(IF(OR(Abfrage[[#This Row],[Modus]]="Flugzeug",ISBLANK(Abfrage[[#This Row],[PLZ Ziel (optional)]])),"",IF(OR(EXACT(Abfrage[[#This Row],[PLZ_B]],DD_PLZ)),"","ungültige Ziel-PLZ!")),"")</f>
        <v/>
      </c>
      <c r="AM38" s="76" t="str">
        <f t="array" ref="AM38">IFERROR(IF(AND(Abfrage[[#This Row],[Modus]]="Flugzeug",NOT(ISBLANK(Abfrage[[#This Row],[IATA Start (optional)]]))),IF(OR(EXACT(Abfrage[[#This Row],[IATA Start (optional)]],DD_IATA)),"","IATA Code (Start) nicht erkannt!"),""),"")</f>
        <v/>
      </c>
      <c r="AN38" s="76" t="str">
        <f t="array" ref="AN38">IFERROR(IF(AND(Abfrage[[#This Row],[Modus]]="Flugzeug",NOT(ISBLANK(Abfrage[[#This Row],[IATA Ziel (optional)]]))),IF(OR(EXACT(Abfrage[[#This Row],[IATA Ziel (optional)]],DD_IATA)),"","IATA Code (Ziel) nicht erkannt!"),""),"")</f>
        <v/>
      </c>
      <c r="AO38" s="76" t="str">
        <f t="array" ref="AO38">IFERROR(IF(AND(Abfrage[[#This Row],[Modus]]="Flugzeug",ISBLANK(Abfrage[[#This Row],[IATA Start (optional)]])),IF(OR(EXACT(Abfrage[[#This Row],[Ortsname Start]],DD_Airports)),"","Kein Start-Flughafen gefunden!"),""),"")</f>
        <v/>
      </c>
      <c r="AP38" s="76" t="str">
        <f t="array" ref="AP38">IFERROR(IF(AND(Abfrage[[#This Row],[Modus]]="Flugzeug",ISBLANK(Abfrage[[#This Row],[IATA Ziel (optional)]])),IF(OR(EXACT(Abfrage[[#This Row],[Ortsname Ziel]],DD_Airports)),"","Kein Ziel-Flughafen gefunden!"),""),"")</f>
        <v/>
      </c>
      <c r="AQ3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39" spans="2:43" s="7" customFormat="1" x14ac:dyDescent="0.35">
      <c r="B39" s="7">
        <f t="shared" si="0"/>
        <v>19</v>
      </c>
      <c r="C39" s="20"/>
      <c r="D39" s="20"/>
      <c r="E39" s="20"/>
      <c r="F39" s="20"/>
      <c r="G39" s="20"/>
      <c r="H39" s="21"/>
      <c r="I39" s="21"/>
      <c r="J39" s="21"/>
      <c r="K39" s="21"/>
      <c r="L39" s="6" t="e">
        <f>VLOOKUP(Abfrage[[#This Row],[Beförderungsmittel]],transp_mode[],2,FALSE)</f>
        <v>#N/A</v>
      </c>
      <c r="M39" s="6" t="str">
        <f>TEXT(Abfrage[[#This Row],[PLZ Start (optional)]],"00000")</f>
        <v>00000</v>
      </c>
      <c r="N39" s="6" t="str">
        <f>TEXT(Abfrage[[#This Row],[PLZ Ziel (optional)]],"00000")</f>
        <v>00000</v>
      </c>
      <c r="O3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3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3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3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3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3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3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3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3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3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3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3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3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3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3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3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3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39" s="76" t="str">
        <f t="array" aca="1" ref="AF39" ca="1">IFERROR(IF(OR(ISBLANK(Abfrage[[#This Row],[Beförderungsmittel]]),EXACT(Abfrage[[#This Row],[Beförderungsmittel]],DD_Beförderungsmittel)),"","ungültiges Beförderungsmittel!"),"")</f>
        <v/>
      </c>
      <c r="AG39" s="76" t="str">
        <f t="array" ref="AG39">IFERROR(IF(OR(ISBLANK(Abfrage[[#This Row],[Beförderungsmittel]]),Abfrage[[#This Row],[Modus]]="Flugzeug",NOT(ISBLANK(Abfrage[[#This Row],[PLZ Start (optional)]]))),"",IF(OR(EXACT(Abfrage[[#This Row],[Ortsname Start]],DD_Orte)),"","ungültiger Start-Ort!")),"")</f>
        <v/>
      </c>
      <c r="AH3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39" s="76" t="str">
        <f t="array" ref="AI39">IFERROR(IF(OR(Abfrage[[#This Row],[Modus]]="Flugzeug",ISBLANK(Abfrage[[#This Row],[PLZ Start (optional)]])),"",IF(OR(EXACT(Abfrage[[#This Row],[PLZ_A]],DD_PLZ)),"","ungültige Start-PLZ!")),"")</f>
        <v/>
      </c>
      <c r="AJ39" s="76" t="str">
        <f t="array" ref="AJ39">IFERROR(IF(OR(ISBLANK(Abfrage[[#This Row],[Beförderungsmittel]]),Abfrage[[#This Row],[Modus]]="Flugzeug",NOT(ISBLANK(Abfrage[[#This Row],[PLZ Ziel (optional)]]))),"",IF(OR(EXACT(Abfrage[[#This Row],[Ortsname Ziel]],DD_Orte)),"","ungültiger Ziel-Ort!")),"")</f>
        <v/>
      </c>
      <c r="AK3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39" s="76" t="str">
        <f t="array" ref="AL39">IFERROR(IF(OR(Abfrage[[#This Row],[Modus]]="Flugzeug",ISBLANK(Abfrage[[#This Row],[PLZ Ziel (optional)]])),"",IF(OR(EXACT(Abfrage[[#This Row],[PLZ_B]],DD_PLZ)),"","ungültige Ziel-PLZ!")),"")</f>
        <v/>
      </c>
      <c r="AM39" s="76" t="str">
        <f t="array" ref="AM39">IFERROR(IF(AND(Abfrage[[#This Row],[Modus]]="Flugzeug",NOT(ISBLANK(Abfrage[[#This Row],[IATA Start (optional)]]))),IF(OR(EXACT(Abfrage[[#This Row],[IATA Start (optional)]],DD_IATA)),"","IATA Code (Start) nicht erkannt!"),""),"")</f>
        <v/>
      </c>
      <c r="AN39" s="76" t="str">
        <f t="array" ref="AN39">IFERROR(IF(AND(Abfrage[[#This Row],[Modus]]="Flugzeug",NOT(ISBLANK(Abfrage[[#This Row],[IATA Ziel (optional)]]))),IF(OR(EXACT(Abfrage[[#This Row],[IATA Ziel (optional)]],DD_IATA)),"","IATA Code (Ziel) nicht erkannt!"),""),"")</f>
        <v/>
      </c>
      <c r="AO39" s="76" t="str">
        <f t="array" ref="AO39">IFERROR(IF(AND(Abfrage[[#This Row],[Modus]]="Flugzeug",ISBLANK(Abfrage[[#This Row],[IATA Start (optional)]])),IF(OR(EXACT(Abfrage[[#This Row],[Ortsname Start]],DD_Airports)),"","Kein Start-Flughafen gefunden!"),""),"")</f>
        <v/>
      </c>
      <c r="AP39" s="76" t="str">
        <f t="array" ref="AP39">IFERROR(IF(AND(Abfrage[[#This Row],[Modus]]="Flugzeug",ISBLANK(Abfrage[[#This Row],[IATA Ziel (optional)]])),IF(OR(EXACT(Abfrage[[#This Row],[Ortsname Ziel]],DD_Airports)),"","Kein Ziel-Flughafen gefunden!"),""),"")</f>
        <v/>
      </c>
      <c r="AQ3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0" spans="2:43" s="7" customFormat="1" x14ac:dyDescent="0.35">
      <c r="B40" s="7">
        <f t="shared" si="0"/>
        <v>20</v>
      </c>
      <c r="C40" s="20"/>
      <c r="D40" s="20"/>
      <c r="E40" s="20"/>
      <c r="F40" s="20"/>
      <c r="G40" s="20"/>
      <c r="H40" s="21"/>
      <c r="I40" s="21"/>
      <c r="J40" s="21"/>
      <c r="K40" s="21"/>
      <c r="L40" s="6" t="e">
        <f>VLOOKUP(Abfrage[[#This Row],[Beförderungsmittel]],transp_mode[],2,FALSE)</f>
        <v>#N/A</v>
      </c>
      <c r="M40" s="6" t="str">
        <f>TEXT(Abfrage[[#This Row],[PLZ Start (optional)]],"00000")</f>
        <v>00000</v>
      </c>
      <c r="N40" s="6" t="str">
        <f>TEXT(Abfrage[[#This Row],[PLZ Ziel (optional)]],"00000")</f>
        <v>00000</v>
      </c>
      <c r="O4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0" s="76" t="str">
        <f t="array" aca="1" ref="AF40" ca="1">IFERROR(IF(OR(ISBLANK(Abfrage[[#This Row],[Beförderungsmittel]]),EXACT(Abfrage[[#This Row],[Beförderungsmittel]],DD_Beförderungsmittel)),"","ungültiges Beförderungsmittel!"),"")</f>
        <v/>
      </c>
      <c r="AG40" s="76" t="str">
        <f t="array" ref="AG40">IFERROR(IF(OR(ISBLANK(Abfrage[[#This Row],[Beförderungsmittel]]),Abfrage[[#This Row],[Modus]]="Flugzeug",NOT(ISBLANK(Abfrage[[#This Row],[PLZ Start (optional)]]))),"",IF(OR(EXACT(Abfrage[[#This Row],[Ortsname Start]],DD_Orte)),"","ungültiger Start-Ort!")),"")</f>
        <v/>
      </c>
      <c r="AH4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0" s="76" t="str">
        <f t="array" ref="AI40">IFERROR(IF(OR(Abfrage[[#This Row],[Modus]]="Flugzeug",ISBLANK(Abfrage[[#This Row],[PLZ Start (optional)]])),"",IF(OR(EXACT(Abfrage[[#This Row],[PLZ_A]],DD_PLZ)),"","ungültige Start-PLZ!")),"")</f>
        <v/>
      </c>
      <c r="AJ40" s="76" t="str">
        <f t="array" ref="AJ40">IFERROR(IF(OR(ISBLANK(Abfrage[[#This Row],[Beförderungsmittel]]),Abfrage[[#This Row],[Modus]]="Flugzeug",NOT(ISBLANK(Abfrage[[#This Row],[PLZ Ziel (optional)]]))),"",IF(OR(EXACT(Abfrage[[#This Row],[Ortsname Ziel]],DD_Orte)),"","ungültiger Ziel-Ort!")),"")</f>
        <v/>
      </c>
      <c r="AK4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0" s="76" t="str">
        <f t="array" ref="AL40">IFERROR(IF(OR(Abfrage[[#This Row],[Modus]]="Flugzeug",ISBLANK(Abfrage[[#This Row],[PLZ Ziel (optional)]])),"",IF(OR(EXACT(Abfrage[[#This Row],[PLZ_B]],DD_PLZ)),"","ungültige Ziel-PLZ!")),"")</f>
        <v/>
      </c>
      <c r="AM40" s="76" t="str">
        <f t="array" ref="AM40">IFERROR(IF(AND(Abfrage[[#This Row],[Modus]]="Flugzeug",NOT(ISBLANK(Abfrage[[#This Row],[IATA Start (optional)]]))),IF(OR(EXACT(Abfrage[[#This Row],[IATA Start (optional)]],DD_IATA)),"","IATA Code (Start) nicht erkannt!"),""),"")</f>
        <v/>
      </c>
      <c r="AN40" s="76" t="str">
        <f t="array" ref="AN40">IFERROR(IF(AND(Abfrage[[#This Row],[Modus]]="Flugzeug",NOT(ISBLANK(Abfrage[[#This Row],[IATA Ziel (optional)]]))),IF(OR(EXACT(Abfrage[[#This Row],[IATA Ziel (optional)]],DD_IATA)),"","IATA Code (Ziel) nicht erkannt!"),""),"")</f>
        <v/>
      </c>
      <c r="AO40" s="76" t="str">
        <f t="array" ref="AO40">IFERROR(IF(AND(Abfrage[[#This Row],[Modus]]="Flugzeug",ISBLANK(Abfrage[[#This Row],[IATA Start (optional)]])),IF(OR(EXACT(Abfrage[[#This Row],[Ortsname Start]],DD_Airports)),"","Kein Start-Flughafen gefunden!"),""),"")</f>
        <v/>
      </c>
      <c r="AP40" s="76" t="str">
        <f t="array" ref="AP40">IFERROR(IF(AND(Abfrage[[#This Row],[Modus]]="Flugzeug",ISBLANK(Abfrage[[#This Row],[IATA Ziel (optional)]])),IF(OR(EXACT(Abfrage[[#This Row],[Ortsname Ziel]],DD_Airports)),"","Kein Ziel-Flughafen gefunden!"),""),"")</f>
        <v/>
      </c>
      <c r="AQ4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1" spans="2:43" s="7" customFormat="1" x14ac:dyDescent="0.35">
      <c r="B41" s="7">
        <f t="shared" si="0"/>
        <v>21</v>
      </c>
      <c r="C41" s="20"/>
      <c r="D41" s="20"/>
      <c r="E41" s="20"/>
      <c r="F41" s="20"/>
      <c r="G41" s="20"/>
      <c r="H41" s="21"/>
      <c r="I41" s="21"/>
      <c r="J41" s="21"/>
      <c r="K41" s="21"/>
      <c r="L41" s="6" t="e">
        <f>VLOOKUP(Abfrage[[#This Row],[Beförderungsmittel]],transp_mode[],2,FALSE)</f>
        <v>#N/A</v>
      </c>
      <c r="M41" s="6" t="str">
        <f>TEXT(Abfrage[[#This Row],[PLZ Start (optional)]],"00000")</f>
        <v>00000</v>
      </c>
      <c r="N41" s="6" t="str">
        <f>TEXT(Abfrage[[#This Row],[PLZ Ziel (optional)]],"00000")</f>
        <v>00000</v>
      </c>
      <c r="O4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1" s="76" t="str">
        <f t="array" aca="1" ref="AF41" ca="1">IFERROR(IF(OR(ISBLANK(Abfrage[[#This Row],[Beförderungsmittel]]),EXACT(Abfrage[[#This Row],[Beförderungsmittel]],DD_Beförderungsmittel)),"","ungültiges Beförderungsmittel!"),"")</f>
        <v/>
      </c>
      <c r="AG41" s="76" t="str">
        <f t="array" ref="AG41">IFERROR(IF(OR(ISBLANK(Abfrage[[#This Row],[Beförderungsmittel]]),Abfrage[[#This Row],[Modus]]="Flugzeug",NOT(ISBLANK(Abfrage[[#This Row],[PLZ Start (optional)]]))),"",IF(OR(EXACT(Abfrage[[#This Row],[Ortsname Start]],DD_Orte)),"","ungültiger Start-Ort!")),"")</f>
        <v/>
      </c>
      <c r="AH4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1" s="76" t="str">
        <f t="array" ref="AI41">IFERROR(IF(OR(Abfrage[[#This Row],[Modus]]="Flugzeug",ISBLANK(Abfrage[[#This Row],[PLZ Start (optional)]])),"",IF(OR(EXACT(Abfrage[[#This Row],[PLZ_A]],DD_PLZ)),"","ungültige Start-PLZ!")),"")</f>
        <v/>
      </c>
      <c r="AJ41" s="76" t="str">
        <f t="array" ref="AJ41">IFERROR(IF(OR(ISBLANK(Abfrage[[#This Row],[Beförderungsmittel]]),Abfrage[[#This Row],[Modus]]="Flugzeug",NOT(ISBLANK(Abfrage[[#This Row],[PLZ Ziel (optional)]]))),"",IF(OR(EXACT(Abfrage[[#This Row],[Ortsname Ziel]],DD_Orte)),"","ungültiger Ziel-Ort!")),"")</f>
        <v/>
      </c>
      <c r="AK4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1" s="76" t="str">
        <f t="array" ref="AL41">IFERROR(IF(OR(Abfrage[[#This Row],[Modus]]="Flugzeug",ISBLANK(Abfrage[[#This Row],[PLZ Ziel (optional)]])),"",IF(OR(EXACT(Abfrage[[#This Row],[PLZ_B]],DD_PLZ)),"","ungültige Ziel-PLZ!")),"")</f>
        <v/>
      </c>
      <c r="AM41" s="76" t="str">
        <f t="array" ref="AM41">IFERROR(IF(AND(Abfrage[[#This Row],[Modus]]="Flugzeug",NOT(ISBLANK(Abfrage[[#This Row],[IATA Start (optional)]]))),IF(OR(EXACT(Abfrage[[#This Row],[IATA Start (optional)]],DD_IATA)),"","IATA Code (Start) nicht erkannt!"),""),"")</f>
        <v/>
      </c>
      <c r="AN41" s="76" t="str">
        <f t="array" ref="AN41">IFERROR(IF(AND(Abfrage[[#This Row],[Modus]]="Flugzeug",NOT(ISBLANK(Abfrage[[#This Row],[IATA Ziel (optional)]]))),IF(OR(EXACT(Abfrage[[#This Row],[IATA Ziel (optional)]],DD_IATA)),"","IATA Code (Ziel) nicht erkannt!"),""),"")</f>
        <v/>
      </c>
      <c r="AO41" s="76" t="str">
        <f t="array" ref="AO41">IFERROR(IF(AND(Abfrage[[#This Row],[Modus]]="Flugzeug",ISBLANK(Abfrage[[#This Row],[IATA Start (optional)]])),IF(OR(EXACT(Abfrage[[#This Row],[Ortsname Start]],DD_Airports)),"","Kein Start-Flughafen gefunden!"),""),"")</f>
        <v/>
      </c>
      <c r="AP41" s="76" t="str">
        <f t="array" ref="AP41">IFERROR(IF(AND(Abfrage[[#This Row],[Modus]]="Flugzeug",ISBLANK(Abfrage[[#This Row],[IATA Ziel (optional)]])),IF(OR(EXACT(Abfrage[[#This Row],[Ortsname Ziel]],DD_Airports)),"","Kein Ziel-Flughafen gefunden!"),""),"")</f>
        <v/>
      </c>
      <c r="AQ4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2" spans="2:43" s="7" customFormat="1" x14ac:dyDescent="0.35">
      <c r="B42" s="7">
        <f t="shared" si="0"/>
        <v>22</v>
      </c>
      <c r="C42" s="20"/>
      <c r="D42" s="20"/>
      <c r="E42" s="20"/>
      <c r="F42" s="20"/>
      <c r="G42" s="20"/>
      <c r="H42" s="21"/>
      <c r="I42" s="21"/>
      <c r="J42" s="21"/>
      <c r="K42" s="21"/>
      <c r="L42" s="6" t="e">
        <f>VLOOKUP(Abfrage[[#This Row],[Beförderungsmittel]],transp_mode[],2,FALSE)</f>
        <v>#N/A</v>
      </c>
      <c r="M42" s="6" t="str">
        <f>TEXT(Abfrage[[#This Row],[PLZ Start (optional)]],"00000")</f>
        <v>00000</v>
      </c>
      <c r="N42" s="6" t="str">
        <f>TEXT(Abfrage[[#This Row],[PLZ Ziel (optional)]],"00000")</f>
        <v>00000</v>
      </c>
      <c r="O4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2" s="76" t="str">
        <f t="array" aca="1" ref="AF42" ca="1">IFERROR(IF(OR(ISBLANK(Abfrage[[#This Row],[Beförderungsmittel]]),EXACT(Abfrage[[#This Row],[Beförderungsmittel]],DD_Beförderungsmittel)),"","ungültiges Beförderungsmittel!"),"")</f>
        <v/>
      </c>
      <c r="AG42" s="76" t="str">
        <f t="array" ref="AG42">IFERROR(IF(OR(ISBLANK(Abfrage[[#This Row],[Beförderungsmittel]]),Abfrage[[#This Row],[Modus]]="Flugzeug",NOT(ISBLANK(Abfrage[[#This Row],[PLZ Start (optional)]]))),"",IF(OR(EXACT(Abfrage[[#This Row],[Ortsname Start]],DD_Orte)),"","ungültiger Start-Ort!")),"")</f>
        <v/>
      </c>
      <c r="AH4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2" s="76" t="str">
        <f t="array" ref="AI42">IFERROR(IF(OR(Abfrage[[#This Row],[Modus]]="Flugzeug",ISBLANK(Abfrage[[#This Row],[PLZ Start (optional)]])),"",IF(OR(EXACT(Abfrage[[#This Row],[PLZ_A]],DD_PLZ)),"","ungültige Start-PLZ!")),"")</f>
        <v/>
      </c>
      <c r="AJ42" s="76" t="str">
        <f t="array" ref="AJ42">IFERROR(IF(OR(ISBLANK(Abfrage[[#This Row],[Beförderungsmittel]]),Abfrage[[#This Row],[Modus]]="Flugzeug",NOT(ISBLANK(Abfrage[[#This Row],[PLZ Ziel (optional)]]))),"",IF(OR(EXACT(Abfrage[[#This Row],[Ortsname Ziel]],DD_Orte)),"","ungültiger Ziel-Ort!")),"")</f>
        <v/>
      </c>
      <c r="AK4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2" s="76" t="str">
        <f t="array" ref="AL42">IFERROR(IF(OR(Abfrage[[#This Row],[Modus]]="Flugzeug",ISBLANK(Abfrage[[#This Row],[PLZ Ziel (optional)]])),"",IF(OR(EXACT(Abfrage[[#This Row],[PLZ_B]],DD_PLZ)),"","ungültige Ziel-PLZ!")),"")</f>
        <v/>
      </c>
      <c r="AM42" s="76" t="str">
        <f t="array" ref="AM42">IFERROR(IF(AND(Abfrage[[#This Row],[Modus]]="Flugzeug",NOT(ISBLANK(Abfrage[[#This Row],[IATA Start (optional)]]))),IF(OR(EXACT(Abfrage[[#This Row],[IATA Start (optional)]],DD_IATA)),"","IATA Code (Start) nicht erkannt!"),""),"")</f>
        <v/>
      </c>
      <c r="AN42" s="76" t="str">
        <f t="array" ref="AN42">IFERROR(IF(AND(Abfrage[[#This Row],[Modus]]="Flugzeug",NOT(ISBLANK(Abfrage[[#This Row],[IATA Ziel (optional)]]))),IF(OR(EXACT(Abfrage[[#This Row],[IATA Ziel (optional)]],DD_IATA)),"","IATA Code (Ziel) nicht erkannt!"),""),"")</f>
        <v/>
      </c>
      <c r="AO42" s="76" t="str">
        <f t="array" ref="AO42">IFERROR(IF(AND(Abfrage[[#This Row],[Modus]]="Flugzeug",ISBLANK(Abfrage[[#This Row],[IATA Start (optional)]])),IF(OR(EXACT(Abfrage[[#This Row],[Ortsname Start]],DD_Airports)),"","Kein Start-Flughafen gefunden!"),""),"")</f>
        <v/>
      </c>
      <c r="AP42" s="76" t="str">
        <f t="array" ref="AP42">IFERROR(IF(AND(Abfrage[[#This Row],[Modus]]="Flugzeug",ISBLANK(Abfrage[[#This Row],[IATA Ziel (optional)]])),IF(OR(EXACT(Abfrage[[#This Row],[Ortsname Ziel]],DD_Airports)),"","Kein Ziel-Flughafen gefunden!"),""),"")</f>
        <v/>
      </c>
      <c r="AQ4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3" spans="2:43" s="7" customFormat="1" x14ac:dyDescent="0.35">
      <c r="B43" s="7">
        <f t="shared" si="0"/>
        <v>23</v>
      </c>
      <c r="C43" s="20"/>
      <c r="D43" s="20"/>
      <c r="E43" s="20"/>
      <c r="F43" s="20"/>
      <c r="G43" s="20"/>
      <c r="H43" s="21"/>
      <c r="I43" s="21"/>
      <c r="J43" s="21"/>
      <c r="K43" s="21"/>
      <c r="L43" s="6" t="e">
        <f>VLOOKUP(Abfrage[[#This Row],[Beförderungsmittel]],transp_mode[],2,FALSE)</f>
        <v>#N/A</v>
      </c>
      <c r="M43" s="6" t="str">
        <f>TEXT(Abfrage[[#This Row],[PLZ Start (optional)]],"00000")</f>
        <v>00000</v>
      </c>
      <c r="N43" s="6" t="str">
        <f>TEXT(Abfrage[[#This Row],[PLZ Ziel (optional)]],"00000")</f>
        <v>00000</v>
      </c>
      <c r="O4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3" s="76" t="str">
        <f t="array" aca="1" ref="AF43" ca="1">IFERROR(IF(OR(ISBLANK(Abfrage[[#This Row],[Beförderungsmittel]]),EXACT(Abfrage[[#This Row],[Beförderungsmittel]],DD_Beförderungsmittel)),"","ungültiges Beförderungsmittel!"),"")</f>
        <v/>
      </c>
      <c r="AG43" s="76" t="str">
        <f t="array" ref="AG43">IFERROR(IF(OR(ISBLANK(Abfrage[[#This Row],[Beförderungsmittel]]),Abfrage[[#This Row],[Modus]]="Flugzeug",NOT(ISBLANK(Abfrage[[#This Row],[PLZ Start (optional)]]))),"",IF(OR(EXACT(Abfrage[[#This Row],[Ortsname Start]],DD_Orte)),"","ungültiger Start-Ort!")),"")</f>
        <v/>
      </c>
      <c r="AH4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3" s="76" t="str">
        <f t="array" ref="AI43">IFERROR(IF(OR(Abfrage[[#This Row],[Modus]]="Flugzeug",ISBLANK(Abfrage[[#This Row],[PLZ Start (optional)]])),"",IF(OR(EXACT(Abfrage[[#This Row],[PLZ_A]],DD_PLZ)),"","ungültige Start-PLZ!")),"")</f>
        <v/>
      </c>
      <c r="AJ43" s="76" t="str">
        <f t="array" ref="AJ43">IFERROR(IF(OR(ISBLANK(Abfrage[[#This Row],[Beförderungsmittel]]),Abfrage[[#This Row],[Modus]]="Flugzeug",NOT(ISBLANK(Abfrage[[#This Row],[PLZ Ziel (optional)]]))),"",IF(OR(EXACT(Abfrage[[#This Row],[Ortsname Ziel]],DD_Orte)),"","ungültiger Ziel-Ort!")),"")</f>
        <v/>
      </c>
      <c r="AK4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3" s="76" t="str">
        <f t="array" ref="AL43">IFERROR(IF(OR(Abfrage[[#This Row],[Modus]]="Flugzeug",ISBLANK(Abfrage[[#This Row],[PLZ Ziel (optional)]])),"",IF(OR(EXACT(Abfrage[[#This Row],[PLZ_B]],DD_PLZ)),"","ungültige Ziel-PLZ!")),"")</f>
        <v/>
      </c>
      <c r="AM43" s="76" t="str">
        <f t="array" ref="AM43">IFERROR(IF(AND(Abfrage[[#This Row],[Modus]]="Flugzeug",NOT(ISBLANK(Abfrage[[#This Row],[IATA Start (optional)]]))),IF(OR(EXACT(Abfrage[[#This Row],[IATA Start (optional)]],DD_IATA)),"","IATA Code (Start) nicht erkannt!"),""),"")</f>
        <v/>
      </c>
      <c r="AN43" s="76" t="str">
        <f t="array" ref="AN43">IFERROR(IF(AND(Abfrage[[#This Row],[Modus]]="Flugzeug",NOT(ISBLANK(Abfrage[[#This Row],[IATA Ziel (optional)]]))),IF(OR(EXACT(Abfrage[[#This Row],[IATA Ziel (optional)]],DD_IATA)),"","IATA Code (Ziel) nicht erkannt!"),""),"")</f>
        <v/>
      </c>
      <c r="AO43" s="76" t="str">
        <f t="array" ref="AO43">IFERROR(IF(AND(Abfrage[[#This Row],[Modus]]="Flugzeug",ISBLANK(Abfrage[[#This Row],[IATA Start (optional)]])),IF(OR(EXACT(Abfrage[[#This Row],[Ortsname Start]],DD_Airports)),"","Kein Start-Flughafen gefunden!"),""),"")</f>
        <v/>
      </c>
      <c r="AP43" s="76" t="str">
        <f t="array" ref="AP43">IFERROR(IF(AND(Abfrage[[#This Row],[Modus]]="Flugzeug",ISBLANK(Abfrage[[#This Row],[IATA Ziel (optional)]])),IF(OR(EXACT(Abfrage[[#This Row],[Ortsname Ziel]],DD_Airports)),"","Kein Ziel-Flughafen gefunden!"),""),"")</f>
        <v/>
      </c>
      <c r="AQ4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4" spans="2:43" s="7" customFormat="1" x14ac:dyDescent="0.35">
      <c r="B44" s="7">
        <f t="shared" si="0"/>
        <v>24</v>
      </c>
      <c r="C44" s="20"/>
      <c r="D44" s="20"/>
      <c r="E44" s="20"/>
      <c r="F44" s="20"/>
      <c r="G44" s="20"/>
      <c r="H44" s="21"/>
      <c r="I44" s="21"/>
      <c r="J44" s="21"/>
      <c r="K44" s="21"/>
      <c r="L44" s="6" t="e">
        <f>VLOOKUP(Abfrage[[#This Row],[Beförderungsmittel]],transp_mode[],2,FALSE)</f>
        <v>#N/A</v>
      </c>
      <c r="M44" s="6" t="str">
        <f>TEXT(Abfrage[[#This Row],[PLZ Start (optional)]],"00000")</f>
        <v>00000</v>
      </c>
      <c r="N44" s="6" t="str">
        <f>TEXT(Abfrage[[#This Row],[PLZ Ziel (optional)]],"00000")</f>
        <v>00000</v>
      </c>
      <c r="O4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4" s="76" t="str">
        <f t="array" aca="1" ref="AF44" ca="1">IFERROR(IF(OR(ISBLANK(Abfrage[[#This Row],[Beförderungsmittel]]),EXACT(Abfrage[[#This Row],[Beförderungsmittel]],DD_Beförderungsmittel)),"","ungültiges Beförderungsmittel!"),"")</f>
        <v/>
      </c>
      <c r="AG44" s="76" t="str">
        <f t="array" ref="AG44">IFERROR(IF(OR(ISBLANK(Abfrage[[#This Row],[Beförderungsmittel]]),Abfrage[[#This Row],[Modus]]="Flugzeug",NOT(ISBLANK(Abfrage[[#This Row],[PLZ Start (optional)]]))),"",IF(OR(EXACT(Abfrage[[#This Row],[Ortsname Start]],DD_Orte)),"","ungültiger Start-Ort!")),"")</f>
        <v/>
      </c>
      <c r="AH4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4" s="76" t="str">
        <f t="array" ref="AI44">IFERROR(IF(OR(Abfrage[[#This Row],[Modus]]="Flugzeug",ISBLANK(Abfrage[[#This Row],[PLZ Start (optional)]])),"",IF(OR(EXACT(Abfrage[[#This Row],[PLZ_A]],DD_PLZ)),"","ungültige Start-PLZ!")),"")</f>
        <v/>
      </c>
      <c r="AJ44" s="76" t="str">
        <f t="array" ref="AJ44">IFERROR(IF(OR(ISBLANK(Abfrage[[#This Row],[Beförderungsmittel]]),Abfrage[[#This Row],[Modus]]="Flugzeug",NOT(ISBLANK(Abfrage[[#This Row],[PLZ Ziel (optional)]]))),"",IF(OR(EXACT(Abfrage[[#This Row],[Ortsname Ziel]],DD_Orte)),"","ungültiger Ziel-Ort!")),"")</f>
        <v/>
      </c>
      <c r="AK4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4" s="76" t="str">
        <f t="array" ref="AL44">IFERROR(IF(OR(Abfrage[[#This Row],[Modus]]="Flugzeug",ISBLANK(Abfrage[[#This Row],[PLZ Ziel (optional)]])),"",IF(OR(EXACT(Abfrage[[#This Row],[PLZ_B]],DD_PLZ)),"","ungültige Ziel-PLZ!")),"")</f>
        <v/>
      </c>
      <c r="AM44" s="76" t="str">
        <f t="array" ref="AM44">IFERROR(IF(AND(Abfrage[[#This Row],[Modus]]="Flugzeug",NOT(ISBLANK(Abfrage[[#This Row],[IATA Start (optional)]]))),IF(OR(EXACT(Abfrage[[#This Row],[IATA Start (optional)]],DD_IATA)),"","IATA Code (Start) nicht erkannt!"),""),"")</f>
        <v/>
      </c>
      <c r="AN44" s="76" t="str">
        <f t="array" ref="AN44">IFERROR(IF(AND(Abfrage[[#This Row],[Modus]]="Flugzeug",NOT(ISBLANK(Abfrage[[#This Row],[IATA Ziel (optional)]]))),IF(OR(EXACT(Abfrage[[#This Row],[IATA Ziel (optional)]],DD_IATA)),"","IATA Code (Ziel) nicht erkannt!"),""),"")</f>
        <v/>
      </c>
      <c r="AO44" s="76" t="str">
        <f t="array" ref="AO44">IFERROR(IF(AND(Abfrage[[#This Row],[Modus]]="Flugzeug",ISBLANK(Abfrage[[#This Row],[IATA Start (optional)]])),IF(OR(EXACT(Abfrage[[#This Row],[Ortsname Start]],DD_Airports)),"","Kein Start-Flughafen gefunden!"),""),"")</f>
        <v/>
      </c>
      <c r="AP44" s="76" t="str">
        <f t="array" ref="AP44">IFERROR(IF(AND(Abfrage[[#This Row],[Modus]]="Flugzeug",ISBLANK(Abfrage[[#This Row],[IATA Ziel (optional)]])),IF(OR(EXACT(Abfrage[[#This Row],[Ortsname Ziel]],DD_Airports)),"","Kein Ziel-Flughafen gefunden!"),""),"")</f>
        <v/>
      </c>
      <c r="AQ4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5" spans="2:43" s="7" customFormat="1" x14ac:dyDescent="0.35">
      <c r="B45" s="7">
        <f t="shared" si="0"/>
        <v>25</v>
      </c>
      <c r="C45" s="20"/>
      <c r="D45" s="20"/>
      <c r="E45" s="20"/>
      <c r="F45" s="20"/>
      <c r="G45" s="20"/>
      <c r="H45" s="21"/>
      <c r="I45" s="21"/>
      <c r="J45" s="21"/>
      <c r="K45" s="21"/>
      <c r="L45" s="6" t="e">
        <f>VLOOKUP(Abfrage[[#This Row],[Beförderungsmittel]],transp_mode[],2,FALSE)</f>
        <v>#N/A</v>
      </c>
      <c r="M45" s="6" t="str">
        <f>TEXT(Abfrage[[#This Row],[PLZ Start (optional)]],"00000")</f>
        <v>00000</v>
      </c>
      <c r="N45" s="6" t="str">
        <f>TEXT(Abfrage[[#This Row],[PLZ Ziel (optional)]],"00000")</f>
        <v>00000</v>
      </c>
      <c r="O4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5" s="76" t="str">
        <f t="array" aca="1" ref="AF45" ca="1">IFERROR(IF(OR(ISBLANK(Abfrage[[#This Row],[Beförderungsmittel]]),EXACT(Abfrage[[#This Row],[Beförderungsmittel]],DD_Beförderungsmittel)),"","ungültiges Beförderungsmittel!"),"")</f>
        <v/>
      </c>
      <c r="AG45" s="76" t="str">
        <f t="array" ref="AG45">IFERROR(IF(OR(ISBLANK(Abfrage[[#This Row],[Beförderungsmittel]]),Abfrage[[#This Row],[Modus]]="Flugzeug",NOT(ISBLANK(Abfrage[[#This Row],[PLZ Start (optional)]]))),"",IF(OR(EXACT(Abfrage[[#This Row],[Ortsname Start]],DD_Orte)),"","ungültiger Start-Ort!")),"")</f>
        <v/>
      </c>
      <c r="AH4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5" s="76" t="str">
        <f t="array" ref="AI45">IFERROR(IF(OR(Abfrage[[#This Row],[Modus]]="Flugzeug",ISBLANK(Abfrage[[#This Row],[PLZ Start (optional)]])),"",IF(OR(EXACT(Abfrage[[#This Row],[PLZ_A]],DD_PLZ)),"","ungültige Start-PLZ!")),"")</f>
        <v/>
      </c>
      <c r="AJ45" s="76" t="str">
        <f t="array" ref="AJ45">IFERROR(IF(OR(ISBLANK(Abfrage[[#This Row],[Beförderungsmittel]]),Abfrage[[#This Row],[Modus]]="Flugzeug",NOT(ISBLANK(Abfrage[[#This Row],[PLZ Ziel (optional)]]))),"",IF(OR(EXACT(Abfrage[[#This Row],[Ortsname Ziel]],DD_Orte)),"","ungültiger Ziel-Ort!")),"")</f>
        <v/>
      </c>
      <c r="AK4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5" s="76" t="str">
        <f t="array" ref="AL45">IFERROR(IF(OR(Abfrage[[#This Row],[Modus]]="Flugzeug",ISBLANK(Abfrage[[#This Row],[PLZ Ziel (optional)]])),"",IF(OR(EXACT(Abfrage[[#This Row],[PLZ_B]],DD_PLZ)),"","ungültige Ziel-PLZ!")),"")</f>
        <v/>
      </c>
      <c r="AM45" s="76" t="str">
        <f t="array" ref="AM45">IFERROR(IF(AND(Abfrage[[#This Row],[Modus]]="Flugzeug",NOT(ISBLANK(Abfrage[[#This Row],[IATA Start (optional)]]))),IF(OR(EXACT(Abfrage[[#This Row],[IATA Start (optional)]],DD_IATA)),"","IATA Code (Start) nicht erkannt!"),""),"")</f>
        <v/>
      </c>
      <c r="AN45" s="76" t="str">
        <f t="array" ref="AN45">IFERROR(IF(AND(Abfrage[[#This Row],[Modus]]="Flugzeug",NOT(ISBLANK(Abfrage[[#This Row],[IATA Ziel (optional)]]))),IF(OR(EXACT(Abfrage[[#This Row],[IATA Ziel (optional)]],DD_IATA)),"","IATA Code (Ziel) nicht erkannt!"),""),"")</f>
        <v/>
      </c>
      <c r="AO45" s="76" t="str">
        <f t="array" ref="AO45">IFERROR(IF(AND(Abfrage[[#This Row],[Modus]]="Flugzeug",ISBLANK(Abfrage[[#This Row],[IATA Start (optional)]])),IF(OR(EXACT(Abfrage[[#This Row],[Ortsname Start]],DD_Airports)),"","Kein Start-Flughafen gefunden!"),""),"")</f>
        <v/>
      </c>
      <c r="AP45" s="76" t="str">
        <f t="array" ref="AP45">IFERROR(IF(AND(Abfrage[[#This Row],[Modus]]="Flugzeug",ISBLANK(Abfrage[[#This Row],[IATA Ziel (optional)]])),IF(OR(EXACT(Abfrage[[#This Row],[Ortsname Ziel]],DD_Airports)),"","Kein Ziel-Flughafen gefunden!"),""),"")</f>
        <v/>
      </c>
      <c r="AQ4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6" spans="2:43" s="7" customFormat="1" x14ac:dyDescent="0.35">
      <c r="B46" s="7">
        <f t="shared" si="0"/>
        <v>26</v>
      </c>
      <c r="C46" s="20"/>
      <c r="D46" s="20"/>
      <c r="E46" s="20"/>
      <c r="F46" s="20"/>
      <c r="G46" s="20"/>
      <c r="H46" s="21"/>
      <c r="I46" s="21"/>
      <c r="J46" s="21"/>
      <c r="K46" s="21"/>
      <c r="L46" s="6" t="e">
        <f>VLOOKUP(Abfrage[[#This Row],[Beförderungsmittel]],transp_mode[],2,FALSE)</f>
        <v>#N/A</v>
      </c>
      <c r="M46" s="6" t="str">
        <f>TEXT(Abfrage[[#This Row],[PLZ Start (optional)]],"00000")</f>
        <v>00000</v>
      </c>
      <c r="N46" s="6" t="str">
        <f>TEXT(Abfrage[[#This Row],[PLZ Ziel (optional)]],"00000")</f>
        <v>00000</v>
      </c>
      <c r="O4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6" s="76" t="str">
        <f t="array" aca="1" ref="AF46" ca="1">IFERROR(IF(OR(ISBLANK(Abfrage[[#This Row],[Beförderungsmittel]]),EXACT(Abfrage[[#This Row],[Beförderungsmittel]],DD_Beförderungsmittel)),"","ungültiges Beförderungsmittel!"),"")</f>
        <v/>
      </c>
      <c r="AG46" s="76" t="str">
        <f t="array" ref="AG46">IFERROR(IF(OR(ISBLANK(Abfrage[[#This Row],[Beförderungsmittel]]),Abfrage[[#This Row],[Modus]]="Flugzeug",NOT(ISBLANK(Abfrage[[#This Row],[PLZ Start (optional)]]))),"",IF(OR(EXACT(Abfrage[[#This Row],[Ortsname Start]],DD_Orte)),"","ungültiger Start-Ort!")),"")</f>
        <v/>
      </c>
      <c r="AH4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6" s="76" t="str">
        <f t="array" ref="AI46">IFERROR(IF(OR(Abfrage[[#This Row],[Modus]]="Flugzeug",ISBLANK(Abfrage[[#This Row],[PLZ Start (optional)]])),"",IF(OR(EXACT(Abfrage[[#This Row],[PLZ_A]],DD_PLZ)),"","ungültige Start-PLZ!")),"")</f>
        <v/>
      </c>
      <c r="AJ46" s="76" t="str">
        <f t="array" ref="AJ46">IFERROR(IF(OR(ISBLANK(Abfrage[[#This Row],[Beförderungsmittel]]),Abfrage[[#This Row],[Modus]]="Flugzeug",NOT(ISBLANK(Abfrage[[#This Row],[PLZ Ziel (optional)]]))),"",IF(OR(EXACT(Abfrage[[#This Row],[Ortsname Ziel]],DD_Orte)),"","ungültiger Ziel-Ort!")),"")</f>
        <v/>
      </c>
      <c r="AK4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6" s="76" t="str">
        <f t="array" ref="AL46">IFERROR(IF(OR(Abfrage[[#This Row],[Modus]]="Flugzeug",ISBLANK(Abfrage[[#This Row],[PLZ Ziel (optional)]])),"",IF(OR(EXACT(Abfrage[[#This Row],[PLZ_B]],DD_PLZ)),"","ungültige Ziel-PLZ!")),"")</f>
        <v/>
      </c>
      <c r="AM46" s="76" t="str">
        <f t="array" ref="AM46">IFERROR(IF(AND(Abfrage[[#This Row],[Modus]]="Flugzeug",NOT(ISBLANK(Abfrage[[#This Row],[IATA Start (optional)]]))),IF(OR(EXACT(Abfrage[[#This Row],[IATA Start (optional)]],DD_IATA)),"","IATA Code (Start) nicht erkannt!"),""),"")</f>
        <v/>
      </c>
      <c r="AN46" s="76" t="str">
        <f t="array" ref="AN46">IFERROR(IF(AND(Abfrage[[#This Row],[Modus]]="Flugzeug",NOT(ISBLANK(Abfrage[[#This Row],[IATA Ziel (optional)]]))),IF(OR(EXACT(Abfrage[[#This Row],[IATA Ziel (optional)]],DD_IATA)),"","IATA Code (Ziel) nicht erkannt!"),""),"")</f>
        <v/>
      </c>
      <c r="AO46" s="76" t="str">
        <f t="array" ref="AO46">IFERROR(IF(AND(Abfrage[[#This Row],[Modus]]="Flugzeug",ISBLANK(Abfrage[[#This Row],[IATA Start (optional)]])),IF(OR(EXACT(Abfrage[[#This Row],[Ortsname Start]],DD_Airports)),"","Kein Start-Flughafen gefunden!"),""),"")</f>
        <v/>
      </c>
      <c r="AP46" s="76" t="str">
        <f t="array" ref="AP46">IFERROR(IF(AND(Abfrage[[#This Row],[Modus]]="Flugzeug",ISBLANK(Abfrage[[#This Row],[IATA Ziel (optional)]])),IF(OR(EXACT(Abfrage[[#This Row],[Ortsname Ziel]],DD_Airports)),"","Kein Ziel-Flughafen gefunden!"),""),"")</f>
        <v/>
      </c>
      <c r="AQ4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7" spans="2:43" s="7" customFormat="1" x14ac:dyDescent="0.35">
      <c r="B47" s="7">
        <f t="shared" si="0"/>
        <v>27</v>
      </c>
      <c r="C47" s="20"/>
      <c r="D47" s="20"/>
      <c r="E47" s="20"/>
      <c r="F47" s="20"/>
      <c r="G47" s="20"/>
      <c r="H47" s="21"/>
      <c r="I47" s="21"/>
      <c r="J47" s="21"/>
      <c r="K47" s="21"/>
      <c r="L47" s="6" t="e">
        <f>VLOOKUP(Abfrage[[#This Row],[Beförderungsmittel]],transp_mode[],2,FALSE)</f>
        <v>#N/A</v>
      </c>
      <c r="M47" s="6" t="str">
        <f>TEXT(Abfrage[[#This Row],[PLZ Start (optional)]],"00000")</f>
        <v>00000</v>
      </c>
      <c r="N47" s="6" t="str">
        <f>TEXT(Abfrage[[#This Row],[PLZ Ziel (optional)]],"00000")</f>
        <v>00000</v>
      </c>
      <c r="O4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7" s="76" t="str">
        <f t="array" aca="1" ref="AF47" ca="1">IFERROR(IF(OR(ISBLANK(Abfrage[[#This Row],[Beförderungsmittel]]),EXACT(Abfrage[[#This Row],[Beförderungsmittel]],DD_Beförderungsmittel)),"","ungültiges Beförderungsmittel!"),"")</f>
        <v/>
      </c>
      <c r="AG47" s="76" t="str">
        <f t="array" ref="AG47">IFERROR(IF(OR(ISBLANK(Abfrage[[#This Row],[Beförderungsmittel]]),Abfrage[[#This Row],[Modus]]="Flugzeug",NOT(ISBLANK(Abfrage[[#This Row],[PLZ Start (optional)]]))),"",IF(OR(EXACT(Abfrage[[#This Row],[Ortsname Start]],DD_Orte)),"","ungültiger Start-Ort!")),"")</f>
        <v/>
      </c>
      <c r="AH4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7" s="76" t="str">
        <f t="array" ref="AI47">IFERROR(IF(OR(Abfrage[[#This Row],[Modus]]="Flugzeug",ISBLANK(Abfrage[[#This Row],[PLZ Start (optional)]])),"",IF(OR(EXACT(Abfrage[[#This Row],[PLZ_A]],DD_PLZ)),"","ungültige Start-PLZ!")),"")</f>
        <v/>
      </c>
      <c r="AJ47" s="76" t="str">
        <f t="array" ref="AJ47">IFERROR(IF(OR(ISBLANK(Abfrage[[#This Row],[Beförderungsmittel]]),Abfrage[[#This Row],[Modus]]="Flugzeug",NOT(ISBLANK(Abfrage[[#This Row],[PLZ Ziel (optional)]]))),"",IF(OR(EXACT(Abfrage[[#This Row],[Ortsname Ziel]],DD_Orte)),"","ungültiger Ziel-Ort!")),"")</f>
        <v/>
      </c>
      <c r="AK4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7" s="76" t="str">
        <f t="array" ref="AL47">IFERROR(IF(OR(Abfrage[[#This Row],[Modus]]="Flugzeug",ISBLANK(Abfrage[[#This Row],[PLZ Ziel (optional)]])),"",IF(OR(EXACT(Abfrage[[#This Row],[PLZ_B]],DD_PLZ)),"","ungültige Ziel-PLZ!")),"")</f>
        <v/>
      </c>
      <c r="AM47" s="76" t="str">
        <f t="array" ref="AM47">IFERROR(IF(AND(Abfrage[[#This Row],[Modus]]="Flugzeug",NOT(ISBLANK(Abfrage[[#This Row],[IATA Start (optional)]]))),IF(OR(EXACT(Abfrage[[#This Row],[IATA Start (optional)]],DD_IATA)),"","IATA Code (Start) nicht erkannt!"),""),"")</f>
        <v/>
      </c>
      <c r="AN47" s="76" t="str">
        <f t="array" ref="AN47">IFERROR(IF(AND(Abfrage[[#This Row],[Modus]]="Flugzeug",NOT(ISBLANK(Abfrage[[#This Row],[IATA Ziel (optional)]]))),IF(OR(EXACT(Abfrage[[#This Row],[IATA Ziel (optional)]],DD_IATA)),"","IATA Code (Ziel) nicht erkannt!"),""),"")</f>
        <v/>
      </c>
      <c r="AO47" s="76" t="str">
        <f t="array" ref="AO47">IFERROR(IF(AND(Abfrage[[#This Row],[Modus]]="Flugzeug",ISBLANK(Abfrage[[#This Row],[IATA Start (optional)]])),IF(OR(EXACT(Abfrage[[#This Row],[Ortsname Start]],DD_Airports)),"","Kein Start-Flughafen gefunden!"),""),"")</f>
        <v/>
      </c>
      <c r="AP47" s="76" t="str">
        <f t="array" ref="AP47">IFERROR(IF(AND(Abfrage[[#This Row],[Modus]]="Flugzeug",ISBLANK(Abfrage[[#This Row],[IATA Ziel (optional)]])),IF(OR(EXACT(Abfrage[[#This Row],[Ortsname Ziel]],DD_Airports)),"","Kein Ziel-Flughafen gefunden!"),""),"")</f>
        <v/>
      </c>
      <c r="AQ4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8" spans="2:43" s="7" customFormat="1" x14ac:dyDescent="0.35">
      <c r="B48" s="7">
        <f t="shared" si="0"/>
        <v>28</v>
      </c>
      <c r="C48" s="20"/>
      <c r="D48" s="20"/>
      <c r="E48" s="20"/>
      <c r="F48" s="20"/>
      <c r="G48" s="20"/>
      <c r="H48" s="21"/>
      <c r="I48" s="21"/>
      <c r="J48" s="21"/>
      <c r="K48" s="21"/>
      <c r="L48" s="6" t="e">
        <f>VLOOKUP(Abfrage[[#This Row],[Beförderungsmittel]],transp_mode[],2,FALSE)</f>
        <v>#N/A</v>
      </c>
      <c r="M48" s="6" t="str">
        <f>TEXT(Abfrage[[#This Row],[PLZ Start (optional)]],"00000")</f>
        <v>00000</v>
      </c>
      <c r="N48" s="6" t="str">
        <f>TEXT(Abfrage[[#This Row],[PLZ Ziel (optional)]],"00000")</f>
        <v>00000</v>
      </c>
      <c r="O4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8" s="76" t="str">
        <f t="array" aca="1" ref="AF48" ca="1">IFERROR(IF(OR(ISBLANK(Abfrage[[#This Row],[Beförderungsmittel]]),EXACT(Abfrage[[#This Row],[Beförderungsmittel]],DD_Beförderungsmittel)),"","ungültiges Beförderungsmittel!"),"")</f>
        <v/>
      </c>
      <c r="AG48" s="76" t="str">
        <f t="array" ref="AG48">IFERROR(IF(OR(ISBLANK(Abfrage[[#This Row],[Beförderungsmittel]]),Abfrage[[#This Row],[Modus]]="Flugzeug",NOT(ISBLANK(Abfrage[[#This Row],[PLZ Start (optional)]]))),"",IF(OR(EXACT(Abfrage[[#This Row],[Ortsname Start]],DD_Orte)),"","ungültiger Start-Ort!")),"")</f>
        <v/>
      </c>
      <c r="AH4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8" s="76" t="str">
        <f t="array" ref="AI48">IFERROR(IF(OR(Abfrage[[#This Row],[Modus]]="Flugzeug",ISBLANK(Abfrage[[#This Row],[PLZ Start (optional)]])),"",IF(OR(EXACT(Abfrage[[#This Row],[PLZ_A]],DD_PLZ)),"","ungültige Start-PLZ!")),"")</f>
        <v/>
      </c>
      <c r="AJ48" s="76" t="str">
        <f t="array" ref="AJ48">IFERROR(IF(OR(ISBLANK(Abfrage[[#This Row],[Beförderungsmittel]]),Abfrage[[#This Row],[Modus]]="Flugzeug",NOT(ISBLANK(Abfrage[[#This Row],[PLZ Ziel (optional)]]))),"",IF(OR(EXACT(Abfrage[[#This Row],[Ortsname Ziel]],DD_Orte)),"","ungültiger Ziel-Ort!")),"")</f>
        <v/>
      </c>
      <c r="AK4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8" s="76" t="str">
        <f t="array" ref="AL48">IFERROR(IF(OR(Abfrage[[#This Row],[Modus]]="Flugzeug",ISBLANK(Abfrage[[#This Row],[PLZ Ziel (optional)]])),"",IF(OR(EXACT(Abfrage[[#This Row],[PLZ_B]],DD_PLZ)),"","ungültige Ziel-PLZ!")),"")</f>
        <v/>
      </c>
      <c r="AM48" s="76" t="str">
        <f t="array" ref="AM48">IFERROR(IF(AND(Abfrage[[#This Row],[Modus]]="Flugzeug",NOT(ISBLANK(Abfrage[[#This Row],[IATA Start (optional)]]))),IF(OR(EXACT(Abfrage[[#This Row],[IATA Start (optional)]],DD_IATA)),"","IATA Code (Start) nicht erkannt!"),""),"")</f>
        <v/>
      </c>
      <c r="AN48" s="76" t="str">
        <f t="array" ref="AN48">IFERROR(IF(AND(Abfrage[[#This Row],[Modus]]="Flugzeug",NOT(ISBLANK(Abfrage[[#This Row],[IATA Ziel (optional)]]))),IF(OR(EXACT(Abfrage[[#This Row],[IATA Ziel (optional)]],DD_IATA)),"","IATA Code (Ziel) nicht erkannt!"),""),"")</f>
        <v/>
      </c>
      <c r="AO48" s="76" t="str">
        <f t="array" ref="AO48">IFERROR(IF(AND(Abfrage[[#This Row],[Modus]]="Flugzeug",ISBLANK(Abfrage[[#This Row],[IATA Start (optional)]])),IF(OR(EXACT(Abfrage[[#This Row],[Ortsname Start]],DD_Airports)),"","Kein Start-Flughafen gefunden!"),""),"")</f>
        <v/>
      </c>
      <c r="AP48" s="76" t="str">
        <f t="array" ref="AP48">IFERROR(IF(AND(Abfrage[[#This Row],[Modus]]="Flugzeug",ISBLANK(Abfrage[[#This Row],[IATA Ziel (optional)]])),IF(OR(EXACT(Abfrage[[#This Row],[Ortsname Ziel]],DD_Airports)),"","Kein Ziel-Flughafen gefunden!"),""),"")</f>
        <v/>
      </c>
      <c r="AQ4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49" spans="2:43" s="7" customFormat="1" x14ac:dyDescent="0.35">
      <c r="B49" s="7">
        <f t="shared" si="0"/>
        <v>29</v>
      </c>
      <c r="C49" s="20"/>
      <c r="D49" s="20"/>
      <c r="E49" s="20"/>
      <c r="F49" s="20"/>
      <c r="G49" s="20"/>
      <c r="H49" s="21"/>
      <c r="I49" s="21"/>
      <c r="J49" s="21"/>
      <c r="K49" s="21"/>
      <c r="L49" s="6" t="e">
        <f>VLOOKUP(Abfrage[[#This Row],[Beförderungsmittel]],transp_mode[],2,FALSE)</f>
        <v>#N/A</v>
      </c>
      <c r="M49" s="6" t="str">
        <f>TEXT(Abfrage[[#This Row],[PLZ Start (optional)]],"00000")</f>
        <v>00000</v>
      </c>
      <c r="N49" s="6" t="str">
        <f>TEXT(Abfrage[[#This Row],[PLZ Ziel (optional)]],"00000")</f>
        <v>00000</v>
      </c>
      <c r="O4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4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4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4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4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4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4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4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4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4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4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4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4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4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4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4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4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49" s="76" t="str">
        <f t="array" aca="1" ref="AF49" ca="1">IFERROR(IF(OR(ISBLANK(Abfrage[[#This Row],[Beförderungsmittel]]),EXACT(Abfrage[[#This Row],[Beförderungsmittel]],DD_Beförderungsmittel)),"","ungültiges Beförderungsmittel!"),"")</f>
        <v/>
      </c>
      <c r="AG49" s="76" t="str">
        <f t="array" ref="AG49">IFERROR(IF(OR(ISBLANK(Abfrage[[#This Row],[Beförderungsmittel]]),Abfrage[[#This Row],[Modus]]="Flugzeug",NOT(ISBLANK(Abfrage[[#This Row],[PLZ Start (optional)]]))),"",IF(OR(EXACT(Abfrage[[#This Row],[Ortsname Start]],DD_Orte)),"","ungültiger Start-Ort!")),"")</f>
        <v/>
      </c>
      <c r="AH4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49" s="76" t="str">
        <f t="array" ref="AI49">IFERROR(IF(OR(Abfrage[[#This Row],[Modus]]="Flugzeug",ISBLANK(Abfrage[[#This Row],[PLZ Start (optional)]])),"",IF(OR(EXACT(Abfrage[[#This Row],[PLZ_A]],DD_PLZ)),"","ungültige Start-PLZ!")),"")</f>
        <v/>
      </c>
      <c r="AJ49" s="76" t="str">
        <f t="array" ref="AJ49">IFERROR(IF(OR(ISBLANK(Abfrage[[#This Row],[Beförderungsmittel]]),Abfrage[[#This Row],[Modus]]="Flugzeug",NOT(ISBLANK(Abfrage[[#This Row],[PLZ Ziel (optional)]]))),"",IF(OR(EXACT(Abfrage[[#This Row],[Ortsname Ziel]],DD_Orte)),"","ungültiger Ziel-Ort!")),"")</f>
        <v/>
      </c>
      <c r="AK4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49" s="76" t="str">
        <f t="array" ref="AL49">IFERROR(IF(OR(Abfrage[[#This Row],[Modus]]="Flugzeug",ISBLANK(Abfrage[[#This Row],[PLZ Ziel (optional)]])),"",IF(OR(EXACT(Abfrage[[#This Row],[PLZ_B]],DD_PLZ)),"","ungültige Ziel-PLZ!")),"")</f>
        <v/>
      </c>
      <c r="AM49" s="76" t="str">
        <f t="array" ref="AM49">IFERROR(IF(AND(Abfrage[[#This Row],[Modus]]="Flugzeug",NOT(ISBLANK(Abfrage[[#This Row],[IATA Start (optional)]]))),IF(OR(EXACT(Abfrage[[#This Row],[IATA Start (optional)]],DD_IATA)),"","IATA Code (Start) nicht erkannt!"),""),"")</f>
        <v/>
      </c>
      <c r="AN49" s="76" t="str">
        <f t="array" ref="AN49">IFERROR(IF(AND(Abfrage[[#This Row],[Modus]]="Flugzeug",NOT(ISBLANK(Abfrage[[#This Row],[IATA Ziel (optional)]]))),IF(OR(EXACT(Abfrage[[#This Row],[IATA Ziel (optional)]],DD_IATA)),"","IATA Code (Ziel) nicht erkannt!"),""),"")</f>
        <v/>
      </c>
      <c r="AO49" s="76" t="str">
        <f t="array" ref="AO49">IFERROR(IF(AND(Abfrage[[#This Row],[Modus]]="Flugzeug",ISBLANK(Abfrage[[#This Row],[IATA Start (optional)]])),IF(OR(EXACT(Abfrage[[#This Row],[Ortsname Start]],DD_Airports)),"","Kein Start-Flughafen gefunden!"),""),"")</f>
        <v/>
      </c>
      <c r="AP49" s="76" t="str">
        <f t="array" ref="AP49">IFERROR(IF(AND(Abfrage[[#This Row],[Modus]]="Flugzeug",ISBLANK(Abfrage[[#This Row],[IATA Ziel (optional)]])),IF(OR(EXACT(Abfrage[[#This Row],[Ortsname Ziel]],DD_Airports)),"","Kein Ziel-Flughafen gefunden!"),""),"")</f>
        <v/>
      </c>
      <c r="AQ4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0" spans="2:43" s="7" customFormat="1" x14ac:dyDescent="0.35">
      <c r="B50" s="7">
        <f t="shared" si="0"/>
        <v>30</v>
      </c>
      <c r="C50" s="20"/>
      <c r="D50" s="20"/>
      <c r="E50" s="20"/>
      <c r="F50" s="20"/>
      <c r="G50" s="20"/>
      <c r="H50" s="21"/>
      <c r="I50" s="21"/>
      <c r="J50" s="21"/>
      <c r="K50" s="21"/>
      <c r="L50" s="6" t="e">
        <f>VLOOKUP(Abfrage[[#This Row],[Beförderungsmittel]],transp_mode[],2,FALSE)</f>
        <v>#N/A</v>
      </c>
      <c r="M50" s="6" t="str">
        <f>TEXT(Abfrage[[#This Row],[PLZ Start (optional)]],"00000")</f>
        <v>00000</v>
      </c>
      <c r="N50" s="6" t="str">
        <f>TEXT(Abfrage[[#This Row],[PLZ Ziel (optional)]],"00000")</f>
        <v>00000</v>
      </c>
      <c r="O5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0" s="76" t="str">
        <f t="array" aca="1" ref="AF50" ca="1">IFERROR(IF(OR(ISBLANK(Abfrage[[#This Row],[Beförderungsmittel]]),EXACT(Abfrage[[#This Row],[Beförderungsmittel]],DD_Beförderungsmittel)),"","ungültiges Beförderungsmittel!"),"")</f>
        <v/>
      </c>
      <c r="AG50" s="76" t="str">
        <f t="array" ref="AG50">IFERROR(IF(OR(ISBLANK(Abfrage[[#This Row],[Beförderungsmittel]]),Abfrage[[#This Row],[Modus]]="Flugzeug",NOT(ISBLANK(Abfrage[[#This Row],[PLZ Start (optional)]]))),"",IF(OR(EXACT(Abfrage[[#This Row],[Ortsname Start]],DD_Orte)),"","ungültiger Start-Ort!")),"")</f>
        <v/>
      </c>
      <c r="AH5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0" s="76" t="str">
        <f t="array" ref="AI50">IFERROR(IF(OR(Abfrage[[#This Row],[Modus]]="Flugzeug",ISBLANK(Abfrage[[#This Row],[PLZ Start (optional)]])),"",IF(OR(EXACT(Abfrage[[#This Row],[PLZ_A]],DD_PLZ)),"","ungültige Start-PLZ!")),"")</f>
        <v/>
      </c>
      <c r="AJ50" s="76" t="str">
        <f t="array" ref="AJ50">IFERROR(IF(OR(ISBLANK(Abfrage[[#This Row],[Beförderungsmittel]]),Abfrage[[#This Row],[Modus]]="Flugzeug",NOT(ISBLANK(Abfrage[[#This Row],[PLZ Ziel (optional)]]))),"",IF(OR(EXACT(Abfrage[[#This Row],[Ortsname Ziel]],DD_Orte)),"","ungültiger Ziel-Ort!")),"")</f>
        <v/>
      </c>
      <c r="AK5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0" s="76" t="str">
        <f t="array" ref="AL50">IFERROR(IF(OR(Abfrage[[#This Row],[Modus]]="Flugzeug",ISBLANK(Abfrage[[#This Row],[PLZ Ziel (optional)]])),"",IF(OR(EXACT(Abfrage[[#This Row],[PLZ_B]],DD_PLZ)),"","ungültige Ziel-PLZ!")),"")</f>
        <v/>
      </c>
      <c r="AM50" s="76" t="str">
        <f t="array" ref="AM50">IFERROR(IF(AND(Abfrage[[#This Row],[Modus]]="Flugzeug",NOT(ISBLANK(Abfrage[[#This Row],[IATA Start (optional)]]))),IF(OR(EXACT(Abfrage[[#This Row],[IATA Start (optional)]],DD_IATA)),"","IATA Code (Start) nicht erkannt!"),""),"")</f>
        <v/>
      </c>
      <c r="AN50" s="76" t="str">
        <f t="array" ref="AN50">IFERROR(IF(AND(Abfrage[[#This Row],[Modus]]="Flugzeug",NOT(ISBLANK(Abfrage[[#This Row],[IATA Ziel (optional)]]))),IF(OR(EXACT(Abfrage[[#This Row],[IATA Ziel (optional)]],DD_IATA)),"","IATA Code (Ziel) nicht erkannt!"),""),"")</f>
        <v/>
      </c>
      <c r="AO50" s="76" t="str">
        <f t="array" ref="AO50">IFERROR(IF(AND(Abfrage[[#This Row],[Modus]]="Flugzeug",ISBLANK(Abfrage[[#This Row],[IATA Start (optional)]])),IF(OR(EXACT(Abfrage[[#This Row],[Ortsname Start]],DD_Airports)),"","Kein Start-Flughafen gefunden!"),""),"")</f>
        <v/>
      </c>
      <c r="AP50" s="76" t="str">
        <f t="array" ref="AP50">IFERROR(IF(AND(Abfrage[[#This Row],[Modus]]="Flugzeug",ISBLANK(Abfrage[[#This Row],[IATA Ziel (optional)]])),IF(OR(EXACT(Abfrage[[#This Row],[Ortsname Ziel]],DD_Airports)),"","Kein Ziel-Flughafen gefunden!"),""),"")</f>
        <v/>
      </c>
      <c r="AQ5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1" spans="2:43" s="7" customFormat="1" x14ac:dyDescent="0.35">
      <c r="B51" s="7">
        <f t="shared" si="0"/>
        <v>31</v>
      </c>
      <c r="C51" s="20"/>
      <c r="D51" s="20"/>
      <c r="E51" s="20"/>
      <c r="F51" s="20"/>
      <c r="G51" s="20"/>
      <c r="H51" s="21"/>
      <c r="I51" s="21"/>
      <c r="J51" s="21"/>
      <c r="K51" s="21"/>
      <c r="L51" s="6" t="e">
        <f>VLOOKUP(Abfrage[[#This Row],[Beförderungsmittel]],transp_mode[],2,FALSE)</f>
        <v>#N/A</v>
      </c>
      <c r="M51" s="6" t="str">
        <f>TEXT(Abfrage[[#This Row],[PLZ Start (optional)]],"00000")</f>
        <v>00000</v>
      </c>
      <c r="N51" s="6" t="str">
        <f>TEXT(Abfrage[[#This Row],[PLZ Ziel (optional)]],"00000")</f>
        <v>00000</v>
      </c>
      <c r="O5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1" s="76" t="str">
        <f t="array" aca="1" ref="AF51" ca="1">IFERROR(IF(OR(ISBLANK(Abfrage[[#This Row],[Beförderungsmittel]]),EXACT(Abfrage[[#This Row],[Beförderungsmittel]],DD_Beförderungsmittel)),"","ungültiges Beförderungsmittel!"),"")</f>
        <v/>
      </c>
      <c r="AG51" s="76" t="str">
        <f t="array" ref="AG51">IFERROR(IF(OR(ISBLANK(Abfrage[[#This Row],[Beförderungsmittel]]),Abfrage[[#This Row],[Modus]]="Flugzeug",NOT(ISBLANK(Abfrage[[#This Row],[PLZ Start (optional)]]))),"",IF(OR(EXACT(Abfrage[[#This Row],[Ortsname Start]],DD_Orte)),"","ungültiger Start-Ort!")),"")</f>
        <v/>
      </c>
      <c r="AH5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1" s="76" t="str">
        <f t="array" ref="AI51">IFERROR(IF(OR(Abfrage[[#This Row],[Modus]]="Flugzeug",ISBLANK(Abfrage[[#This Row],[PLZ Start (optional)]])),"",IF(OR(EXACT(Abfrage[[#This Row],[PLZ_A]],DD_PLZ)),"","ungültige Start-PLZ!")),"")</f>
        <v/>
      </c>
      <c r="AJ51" s="76" t="str">
        <f t="array" ref="AJ51">IFERROR(IF(OR(ISBLANK(Abfrage[[#This Row],[Beförderungsmittel]]),Abfrage[[#This Row],[Modus]]="Flugzeug",NOT(ISBLANK(Abfrage[[#This Row],[PLZ Ziel (optional)]]))),"",IF(OR(EXACT(Abfrage[[#This Row],[Ortsname Ziel]],DD_Orte)),"","ungültiger Ziel-Ort!")),"")</f>
        <v/>
      </c>
      <c r="AK5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1" s="76" t="str">
        <f t="array" ref="AL51">IFERROR(IF(OR(Abfrage[[#This Row],[Modus]]="Flugzeug",ISBLANK(Abfrage[[#This Row],[PLZ Ziel (optional)]])),"",IF(OR(EXACT(Abfrage[[#This Row],[PLZ_B]],DD_PLZ)),"","ungültige Ziel-PLZ!")),"")</f>
        <v/>
      </c>
      <c r="AM51" s="76" t="str">
        <f t="array" ref="AM51">IFERROR(IF(AND(Abfrage[[#This Row],[Modus]]="Flugzeug",NOT(ISBLANK(Abfrage[[#This Row],[IATA Start (optional)]]))),IF(OR(EXACT(Abfrage[[#This Row],[IATA Start (optional)]],DD_IATA)),"","IATA Code (Start) nicht erkannt!"),""),"")</f>
        <v/>
      </c>
      <c r="AN51" s="76" t="str">
        <f t="array" ref="AN51">IFERROR(IF(AND(Abfrage[[#This Row],[Modus]]="Flugzeug",NOT(ISBLANK(Abfrage[[#This Row],[IATA Ziel (optional)]]))),IF(OR(EXACT(Abfrage[[#This Row],[IATA Ziel (optional)]],DD_IATA)),"","IATA Code (Ziel) nicht erkannt!"),""),"")</f>
        <v/>
      </c>
      <c r="AO51" s="76" t="str">
        <f t="array" ref="AO51">IFERROR(IF(AND(Abfrage[[#This Row],[Modus]]="Flugzeug",ISBLANK(Abfrage[[#This Row],[IATA Start (optional)]])),IF(OR(EXACT(Abfrage[[#This Row],[Ortsname Start]],DD_Airports)),"","Kein Start-Flughafen gefunden!"),""),"")</f>
        <v/>
      </c>
      <c r="AP51" s="76" t="str">
        <f t="array" ref="AP51">IFERROR(IF(AND(Abfrage[[#This Row],[Modus]]="Flugzeug",ISBLANK(Abfrage[[#This Row],[IATA Ziel (optional)]])),IF(OR(EXACT(Abfrage[[#This Row],[Ortsname Ziel]],DD_Airports)),"","Kein Ziel-Flughafen gefunden!"),""),"")</f>
        <v/>
      </c>
      <c r="AQ5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2" spans="2:43" s="7" customFormat="1" x14ac:dyDescent="0.35">
      <c r="B52" s="7">
        <f t="shared" si="0"/>
        <v>32</v>
      </c>
      <c r="C52" s="20"/>
      <c r="D52" s="20"/>
      <c r="E52" s="20"/>
      <c r="F52" s="20"/>
      <c r="G52" s="20"/>
      <c r="H52" s="21"/>
      <c r="I52" s="21"/>
      <c r="J52" s="21"/>
      <c r="K52" s="21"/>
      <c r="L52" s="6" t="e">
        <f>VLOOKUP(Abfrage[[#This Row],[Beförderungsmittel]],transp_mode[],2,FALSE)</f>
        <v>#N/A</v>
      </c>
      <c r="M52" s="6" t="str">
        <f>TEXT(Abfrage[[#This Row],[PLZ Start (optional)]],"00000")</f>
        <v>00000</v>
      </c>
      <c r="N52" s="6" t="str">
        <f>TEXT(Abfrage[[#This Row],[PLZ Ziel (optional)]],"00000")</f>
        <v>00000</v>
      </c>
      <c r="O5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2" s="76" t="str">
        <f t="array" aca="1" ref="AF52" ca="1">IFERROR(IF(OR(ISBLANK(Abfrage[[#This Row],[Beförderungsmittel]]),EXACT(Abfrage[[#This Row],[Beförderungsmittel]],DD_Beförderungsmittel)),"","ungültiges Beförderungsmittel!"),"")</f>
        <v/>
      </c>
      <c r="AG52" s="76" t="str">
        <f t="array" ref="AG52">IFERROR(IF(OR(ISBLANK(Abfrage[[#This Row],[Beförderungsmittel]]),Abfrage[[#This Row],[Modus]]="Flugzeug",NOT(ISBLANK(Abfrage[[#This Row],[PLZ Start (optional)]]))),"",IF(OR(EXACT(Abfrage[[#This Row],[Ortsname Start]],DD_Orte)),"","ungültiger Start-Ort!")),"")</f>
        <v/>
      </c>
      <c r="AH5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2" s="76" t="str">
        <f t="array" ref="AI52">IFERROR(IF(OR(Abfrage[[#This Row],[Modus]]="Flugzeug",ISBLANK(Abfrage[[#This Row],[PLZ Start (optional)]])),"",IF(OR(EXACT(Abfrage[[#This Row],[PLZ_A]],DD_PLZ)),"","ungültige Start-PLZ!")),"")</f>
        <v/>
      </c>
      <c r="AJ52" s="76" t="str">
        <f t="array" ref="AJ52">IFERROR(IF(OR(ISBLANK(Abfrage[[#This Row],[Beförderungsmittel]]),Abfrage[[#This Row],[Modus]]="Flugzeug",NOT(ISBLANK(Abfrage[[#This Row],[PLZ Ziel (optional)]]))),"",IF(OR(EXACT(Abfrage[[#This Row],[Ortsname Ziel]],DD_Orte)),"","ungültiger Ziel-Ort!")),"")</f>
        <v/>
      </c>
      <c r="AK5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2" s="76" t="str">
        <f t="array" ref="AL52">IFERROR(IF(OR(Abfrage[[#This Row],[Modus]]="Flugzeug",ISBLANK(Abfrage[[#This Row],[PLZ Ziel (optional)]])),"",IF(OR(EXACT(Abfrage[[#This Row],[PLZ_B]],DD_PLZ)),"","ungültige Ziel-PLZ!")),"")</f>
        <v/>
      </c>
      <c r="AM52" s="76" t="str">
        <f t="array" ref="AM52">IFERROR(IF(AND(Abfrage[[#This Row],[Modus]]="Flugzeug",NOT(ISBLANK(Abfrage[[#This Row],[IATA Start (optional)]]))),IF(OR(EXACT(Abfrage[[#This Row],[IATA Start (optional)]],DD_IATA)),"","IATA Code (Start) nicht erkannt!"),""),"")</f>
        <v/>
      </c>
      <c r="AN52" s="76" t="str">
        <f t="array" ref="AN52">IFERROR(IF(AND(Abfrage[[#This Row],[Modus]]="Flugzeug",NOT(ISBLANK(Abfrage[[#This Row],[IATA Ziel (optional)]]))),IF(OR(EXACT(Abfrage[[#This Row],[IATA Ziel (optional)]],DD_IATA)),"","IATA Code (Ziel) nicht erkannt!"),""),"")</f>
        <v/>
      </c>
      <c r="AO52" s="76" t="str">
        <f t="array" ref="AO52">IFERROR(IF(AND(Abfrage[[#This Row],[Modus]]="Flugzeug",ISBLANK(Abfrage[[#This Row],[IATA Start (optional)]])),IF(OR(EXACT(Abfrage[[#This Row],[Ortsname Start]],DD_Airports)),"","Kein Start-Flughafen gefunden!"),""),"")</f>
        <v/>
      </c>
      <c r="AP52" s="76" t="str">
        <f t="array" ref="AP52">IFERROR(IF(AND(Abfrage[[#This Row],[Modus]]="Flugzeug",ISBLANK(Abfrage[[#This Row],[IATA Ziel (optional)]])),IF(OR(EXACT(Abfrage[[#This Row],[Ortsname Ziel]],DD_Airports)),"","Kein Ziel-Flughafen gefunden!"),""),"")</f>
        <v/>
      </c>
      <c r="AQ5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3" spans="2:43" s="7" customFormat="1" x14ac:dyDescent="0.35">
      <c r="B53" s="7">
        <f t="shared" ref="B53:B84" si="1">ROW()-20</f>
        <v>33</v>
      </c>
      <c r="C53" s="20"/>
      <c r="D53" s="20"/>
      <c r="E53" s="20"/>
      <c r="F53" s="20"/>
      <c r="G53" s="20"/>
      <c r="H53" s="21"/>
      <c r="I53" s="21"/>
      <c r="J53" s="21"/>
      <c r="K53" s="21"/>
      <c r="L53" s="6" t="e">
        <f>VLOOKUP(Abfrage[[#This Row],[Beförderungsmittel]],transp_mode[],2,FALSE)</f>
        <v>#N/A</v>
      </c>
      <c r="M53" s="6" t="str">
        <f>TEXT(Abfrage[[#This Row],[PLZ Start (optional)]],"00000")</f>
        <v>00000</v>
      </c>
      <c r="N53" s="6" t="str">
        <f>TEXT(Abfrage[[#This Row],[PLZ Ziel (optional)]],"00000")</f>
        <v>00000</v>
      </c>
      <c r="O5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3" s="76" t="str">
        <f t="array" aca="1" ref="AF53" ca="1">IFERROR(IF(OR(ISBLANK(Abfrage[[#This Row],[Beförderungsmittel]]),EXACT(Abfrage[[#This Row],[Beförderungsmittel]],DD_Beförderungsmittel)),"","ungültiges Beförderungsmittel!"),"")</f>
        <v/>
      </c>
      <c r="AG53" s="76" t="str">
        <f t="array" ref="AG53">IFERROR(IF(OR(ISBLANK(Abfrage[[#This Row],[Beförderungsmittel]]),Abfrage[[#This Row],[Modus]]="Flugzeug",NOT(ISBLANK(Abfrage[[#This Row],[PLZ Start (optional)]]))),"",IF(OR(EXACT(Abfrage[[#This Row],[Ortsname Start]],DD_Orte)),"","ungültiger Start-Ort!")),"")</f>
        <v/>
      </c>
      <c r="AH5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3" s="76" t="str">
        <f t="array" ref="AI53">IFERROR(IF(OR(Abfrage[[#This Row],[Modus]]="Flugzeug",ISBLANK(Abfrage[[#This Row],[PLZ Start (optional)]])),"",IF(OR(EXACT(Abfrage[[#This Row],[PLZ_A]],DD_PLZ)),"","ungültige Start-PLZ!")),"")</f>
        <v/>
      </c>
      <c r="AJ53" s="76" t="str">
        <f t="array" ref="AJ53">IFERROR(IF(OR(ISBLANK(Abfrage[[#This Row],[Beförderungsmittel]]),Abfrage[[#This Row],[Modus]]="Flugzeug",NOT(ISBLANK(Abfrage[[#This Row],[PLZ Ziel (optional)]]))),"",IF(OR(EXACT(Abfrage[[#This Row],[Ortsname Ziel]],DD_Orte)),"","ungültiger Ziel-Ort!")),"")</f>
        <v/>
      </c>
      <c r="AK5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3" s="76" t="str">
        <f t="array" ref="AL53">IFERROR(IF(OR(Abfrage[[#This Row],[Modus]]="Flugzeug",ISBLANK(Abfrage[[#This Row],[PLZ Ziel (optional)]])),"",IF(OR(EXACT(Abfrage[[#This Row],[PLZ_B]],DD_PLZ)),"","ungültige Ziel-PLZ!")),"")</f>
        <v/>
      </c>
      <c r="AM53" s="76" t="str">
        <f t="array" ref="AM53">IFERROR(IF(AND(Abfrage[[#This Row],[Modus]]="Flugzeug",NOT(ISBLANK(Abfrage[[#This Row],[IATA Start (optional)]]))),IF(OR(EXACT(Abfrage[[#This Row],[IATA Start (optional)]],DD_IATA)),"","IATA Code (Start) nicht erkannt!"),""),"")</f>
        <v/>
      </c>
      <c r="AN53" s="76" t="str">
        <f t="array" ref="AN53">IFERROR(IF(AND(Abfrage[[#This Row],[Modus]]="Flugzeug",NOT(ISBLANK(Abfrage[[#This Row],[IATA Ziel (optional)]]))),IF(OR(EXACT(Abfrage[[#This Row],[IATA Ziel (optional)]],DD_IATA)),"","IATA Code (Ziel) nicht erkannt!"),""),"")</f>
        <v/>
      </c>
      <c r="AO53" s="76" t="str">
        <f t="array" ref="AO53">IFERROR(IF(AND(Abfrage[[#This Row],[Modus]]="Flugzeug",ISBLANK(Abfrage[[#This Row],[IATA Start (optional)]])),IF(OR(EXACT(Abfrage[[#This Row],[Ortsname Start]],DD_Airports)),"","Kein Start-Flughafen gefunden!"),""),"")</f>
        <v/>
      </c>
      <c r="AP53" s="76" t="str">
        <f t="array" ref="AP53">IFERROR(IF(AND(Abfrage[[#This Row],[Modus]]="Flugzeug",ISBLANK(Abfrage[[#This Row],[IATA Ziel (optional)]])),IF(OR(EXACT(Abfrage[[#This Row],[Ortsname Ziel]],DD_Airports)),"","Kein Ziel-Flughafen gefunden!"),""),"")</f>
        <v/>
      </c>
      <c r="AQ5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4" spans="2:43" s="7" customFormat="1" x14ac:dyDescent="0.35">
      <c r="B54" s="7">
        <f t="shared" si="1"/>
        <v>34</v>
      </c>
      <c r="C54" s="20"/>
      <c r="D54" s="20"/>
      <c r="E54" s="20"/>
      <c r="F54" s="20"/>
      <c r="G54" s="20"/>
      <c r="H54" s="21"/>
      <c r="I54" s="21"/>
      <c r="J54" s="21"/>
      <c r="K54" s="21"/>
      <c r="L54" s="6" t="e">
        <f>VLOOKUP(Abfrage[[#This Row],[Beförderungsmittel]],transp_mode[],2,FALSE)</f>
        <v>#N/A</v>
      </c>
      <c r="M54" s="6" t="str">
        <f>TEXT(Abfrage[[#This Row],[PLZ Start (optional)]],"00000")</f>
        <v>00000</v>
      </c>
      <c r="N54" s="6" t="str">
        <f>TEXT(Abfrage[[#This Row],[PLZ Ziel (optional)]],"00000")</f>
        <v>00000</v>
      </c>
      <c r="O5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4" s="76" t="str">
        <f t="array" aca="1" ref="AF54" ca="1">IFERROR(IF(OR(ISBLANK(Abfrage[[#This Row],[Beförderungsmittel]]),EXACT(Abfrage[[#This Row],[Beförderungsmittel]],DD_Beförderungsmittel)),"","ungültiges Beförderungsmittel!"),"")</f>
        <v/>
      </c>
      <c r="AG54" s="76" t="str">
        <f t="array" ref="AG54">IFERROR(IF(OR(ISBLANK(Abfrage[[#This Row],[Beförderungsmittel]]),Abfrage[[#This Row],[Modus]]="Flugzeug",NOT(ISBLANK(Abfrage[[#This Row],[PLZ Start (optional)]]))),"",IF(OR(EXACT(Abfrage[[#This Row],[Ortsname Start]],DD_Orte)),"","ungültiger Start-Ort!")),"")</f>
        <v/>
      </c>
      <c r="AH5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4" s="76" t="str">
        <f t="array" ref="AI54">IFERROR(IF(OR(Abfrage[[#This Row],[Modus]]="Flugzeug",ISBLANK(Abfrage[[#This Row],[PLZ Start (optional)]])),"",IF(OR(EXACT(Abfrage[[#This Row],[PLZ_A]],DD_PLZ)),"","ungültige Start-PLZ!")),"")</f>
        <v/>
      </c>
      <c r="AJ54" s="76" t="str">
        <f t="array" ref="AJ54">IFERROR(IF(OR(ISBLANK(Abfrage[[#This Row],[Beförderungsmittel]]),Abfrage[[#This Row],[Modus]]="Flugzeug",NOT(ISBLANK(Abfrage[[#This Row],[PLZ Ziel (optional)]]))),"",IF(OR(EXACT(Abfrage[[#This Row],[Ortsname Ziel]],DD_Orte)),"","ungültiger Ziel-Ort!")),"")</f>
        <v/>
      </c>
      <c r="AK5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4" s="76" t="str">
        <f t="array" ref="AL54">IFERROR(IF(OR(Abfrage[[#This Row],[Modus]]="Flugzeug",ISBLANK(Abfrage[[#This Row],[PLZ Ziel (optional)]])),"",IF(OR(EXACT(Abfrage[[#This Row],[PLZ_B]],DD_PLZ)),"","ungültige Ziel-PLZ!")),"")</f>
        <v/>
      </c>
      <c r="AM54" s="76" t="str">
        <f t="array" ref="AM54">IFERROR(IF(AND(Abfrage[[#This Row],[Modus]]="Flugzeug",NOT(ISBLANK(Abfrage[[#This Row],[IATA Start (optional)]]))),IF(OR(EXACT(Abfrage[[#This Row],[IATA Start (optional)]],DD_IATA)),"","IATA Code (Start) nicht erkannt!"),""),"")</f>
        <v/>
      </c>
      <c r="AN54" s="76" t="str">
        <f t="array" ref="AN54">IFERROR(IF(AND(Abfrage[[#This Row],[Modus]]="Flugzeug",NOT(ISBLANK(Abfrage[[#This Row],[IATA Ziel (optional)]]))),IF(OR(EXACT(Abfrage[[#This Row],[IATA Ziel (optional)]],DD_IATA)),"","IATA Code (Ziel) nicht erkannt!"),""),"")</f>
        <v/>
      </c>
      <c r="AO54" s="76" t="str">
        <f t="array" ref="AO54">IFERROR(IF(AND(Abfrage[[#This Row],[Modus]]="Flugzeug",ISBLANK(Abfrage[[#This Row],[IATA Start (optional)]])),IF(OR(EXACT(Abfrage[[#This Row],[Ortsname Start]],DD_Airports)),"","Kein Start-Flughafen gefunden!"),""),"")</f>
        <v/>
      </c>
      <c r="AP54" s="76" t="str">
        <f t="array" ref="AP54">IFERROR(IF(AND(Abfrage[[#This Row],[Modus]]="Flugzeug",ISBLANK(Abfrage[[#This Row],[IATA Ziel (optional)]])),IF(OR(EXACT(Abfrage[[#This Row],[Ortsname Ziel]],DD_Airports)),"","Kein Ziel-Flughafen gefunden!"),""),"")</f>
        <v/>
      </c>
      <c r="AQ5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5" spans="2:43" s="7" customFormat="1" x14ac:dyDescent="0.35">
      <c r="B55" s="7">
        <f t="shared" si="1"/>
        <v>35</v>
      </c>
      <c r="C55" s="20"/>
      <c r="D55" s="20"/>
      <c r="E55" s="20"/>
      <c r="F55" s="20"/>
      <c r="G55" s="20"/>
      <c r="H55" s="21"/>
      <c r="I55" s="21"/>
      <c r="J55" s="21"/>
      <c r="K55" s="21"/>
      <c r="L55" s="6" t="e">
        <f>VLOOKUP(Abfrage[[#This Row],[Beförderungsmittel]],transp_mode[],2,FALSE)</f>
        <v>#N/A</v>
      </c>
      <c r="M55" s="6" t="str">
        <f>TEXT(Abfrage[[#This Row],[PLZ Start (optional)]],"00000")</f>
        <v>00000</v>
      </c>
      <c r="N55" s="6" t="str">
        <f>TEXT(Abfrage[[#This Row],[PLZ Ziel (optional)]],"00000")</f>
        <v>00000</v>
      </c>
      <c r="O5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5" s="76" t="str">
        <f t="array" aca="1" ref="AF55" ca="1">IFERROR(IF(OR(ISBLANK(Abfrage[[#This Row],[Beförderungsmittel]]),EXACT(Abfrage[[#This Row],[Beförderungsmittel]],DD_Beförderungsmittel)),"","ungültiges Beförderungsmittel!"),"")</f>
        <v/>
      </c>
      <c r="AG55" s="76" t="str">
        <f t="array" ref="AG55">IFERROR(IF(OR(ISBLANK(Abfrage[[#This Row],[Beförderungsmittel]]),Abfrage[[#This Row],[Modus]]="Flugzeug",NOT(ISBLANK(Abfrage[[#This Row],[PLZ Start (optional)]]))),"",IF(OR(EXACT(Abfrage[[#This Row],[Ortsname Start]],DD_Orte)),"","ungültiger Start-Ort!")),"")</f>
        <v/>
      </c>
      <c r="AH5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5" s="76" t="str">
        <f t="array" ref="AI55">IFERROR(IF(OR(Abfrage[[#This Row],[Modus]]="Flugzeug",ISBLANK(Abfrage[[#This Row],[PLZ Start (optional)]])),"",IF(OR(EXACT(Abfrage[[#This Row],[PLZ_A]],DD_PLZ)),"","ungültige Start-PLZ!")),"")</f>
        <v/>
      </c>
      <c r="AJ55" s="76" t="str">
        <f t="array" ref="AJ55">IFERROR(IF(OR(ISBLANK(Abfrage[[#This Row],[Beförderungsmittel]]),Abfrage[[#This Row],[Modus]]="Flugzeug",NOT(ISBLANK(Abfrage[[#This Row],[PLZ Ziel (optional)]]))),"",IF(OR(EXACT(Abfrage[[#This Row],[Ortsname Ziel]],DD_Orte)),"","ungültiger Ziel-Ort!")),"")</f>
        <v/>
      </c>
      <c r="AK5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5" s="76" t="str">
        <f t="array" ref="AL55">IFERROR(IF(OR(Abfrage[[#This Row],[Modus]]="Flugzeug",ISBLANK(Abfrage[[#This Row],[PLZ Ziel (optional)]])),"",IF(OR(EXACT(Abfrage[[#This Row],[PLZ_B]],DD_PLZ)),"","ungültige Ziel-PLZ!")),"")</f>
        <v/>
      </c>
      <c r="AM55" s="76" t="str">
        <f t="array" ref="AM55">IFERROR(IF(AND(Abfrage[[#This Row],[Modus]]="Flugzeug",NOT(ISBLANK(Abfrage[[#This Row],[IATA Start (optional)]]))),IF(OR(EXACT(Abfrage[[#This Row],[IATA Start (optional)]],DD_IATA)),"","IATA Code (Start) nicht erkannt!"),""),"")</f>
        <v/>
      </c>
      <c r="AN55" s="76" t="str">
        <f t="array" ref="AN55">IFERROR(IF(AND(Abfrage[[#This Row],[Modus]]="Flugzeug",NOT(ISBLANK(Abfrage[[#This Row],[IATA Ziel (optional)]]))),IF(OR(EXACT(Abfrage[[#This Row],[IATA Ziel (optional)]],DD_IATA)),"","IATA Code (Ziel) nicht erkannt!"),""),"")</f>
        <v/>
      </c>
      <c r="AO55" s="76" t="str">
        <f t="array" ref="AO55">IFERROR(IF(AND(Abfrage[[#This Row],[Modus]]="Flugzeug",ISBLANK(Abfrage[[#This Row],[IATA Start (optional)]])),IF(OR(EXACT(Abfrage[[#This Row],[Ortsname Start]],DD_Airports)),"","Kein Start-Flughafen gefunden!"),""),"")</f>
        <v/>
      </c>
      <c r="AP55" s="76" t="str">
        <f t="array" ref="AP55">IFERROR(IF(AND(Abfrage[[#This Row],[Modus]]="Flugzeug",ISBLANK(Abfrage[[#This Row],[IATA Ziel (optional)]])),IF(OR(EXACT(Abfrage[[#This Row],[Ortsname Ziel]],DD_Airports)),"","Kein Ziel-Flughafen gefunden!"),""),"")</f>
        <v/>
      </c>
      <c r="AQ5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6" spans="2:43" s="7" customFormat="1" x14ac:dyDescent="0.35">
      <c r="B56" s="7">
        <f t="shared" si="1"/>
        <v>36</v>
      </c>
      <c r="C56" s="20"/>
      <c r="D56" s="20"/>
      <c r="E56" s="20"/>
      <c r="F56" s="20"/>
      <c r="G56" s="20"/>
      <c r="H56" s="21"/>
      <c r="I56" s="21"/>
      <c r="J56" s="21"/>
      <c r="K56" s="21"/>
      <c r="L56" s="6" t="e">
        <f>VLOOKUP(Abfrage[[#This Row],[Beförderungsmittel]],transp_mode[],2,FALSE)</f>
        <v>#N/A</v>
      </c>
      <c r="M56" s="6" t="str">
        <f>TEXT(Abfrage[[#This Row],[PLZ Start (optional)]],"00000")</f>
        <v>00000</v>
      </c>
      <c r="N56" s="6" t="str">
        <f>TEXT(Abfrage[[#This Row],[PLZ Ziel (optional)]],"00000")</f>
        <v>00000</v>
      </c>
      <c r="O5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6" s="76" t="str">
        <f t="array" aca="1" ref="AF56" ca="1">IFERROR(IF(OR(ISBLANK(Abfrage[[#This Row],[Beförderungsmittel]]),EXACT(Abfrage[[#This Row],[Beförderungsmittel]],DD_Beförderungsmittel)),"","ungültiges Beförderungsmittel!"),"")</f>
        <v/>
      </c>
      <c r="AG56" s="76" t="str">
        <f t="array" ref="AG56">IFERROR(IF(OR(ISBLANK(Abfrage[[#This Row],[Beförderungsmittel]]),Abfrage[[#This Row],[Modus]]="Flugzeug",NOT(ISBLANK(Abfrage[[#This Row],[PLZ Start (optional)]]))),"",IF(OR(EXACT(Abfrage[[#This Row],[Ortsname Start]],DD_Orte)),"","ungültiger Start-Ort!")),"")</f>
        <v/>
      </c>
      <c r="AH5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6" s="76" t="str">
        <f t="array" ref="AI56">IFERROR(IF(OR(Abfrage[[#This Row],[Modus]]="Flugzeug",ISBLANK(Abfrage[[#This Row],[PLZ Start (optional)]])),"",IF(OR(EXACT(Abfrage[[#This Row],[PLZ_A]],DD_PLZ)),"","ungültige Start-PLZ!")),"")</f>
        <v/>
      </c>
      <c r="AJ56" s="76" t="str">
        <f t="array" ref="AJ56">IFERROR(IF(OR(ISBLANK(Abfrage[[#This Row],[Beförderungsmittel]]),Abfrage[[#This Row],[Modus]]="Flugzeug",NOT(ISBLANK(Abfrage[[#This Row],[PLZ Ziel (optional)]]))),"",IF(OR(EXACT(Abfrage[[#This Row],[Ortsname Ziel]],DD_Orte)),"","ungültiger Ziel-Ort!")),"")</f>
        <v/>
      </c>
      <c r="AK5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6" s="76" t="str">
        <f t="array" ref="AL56">IFERROR(IF(OR(Abfrage[[#This Row],[Modus]]="Flugzeug",ISBLANK(Abfrage[[#This Row],[PLZ Ziel (optional)]])),"",IF(OR(EXACT(Abfrage[[#This Row],[PLZ_B]],DD_PLZ)),"","ungültige Ziel-PLZ!")),"")</f>
        <v/>
      </c>
      <c r="AM56" s="76" t="str">
        <f t="array" ref="AM56">IFERROR(IF(AND(Abfrage[[#This Row],[Modus]]="Flugzeug",NOT(ISBLANK(Abfrage[[#This Row],[IATA Start (optional)]]))),IF(OR(EXACT(Abfrage[[#This Row],[IATA Start (optional)]],DD_IATA)),"","IATA Code (Start) nicht erkannt!"),""),"")</f>
        <v/>
      </c>
      <c r="AN56" s="76" t="str">
        <f t="array" ref="AN56">IFERROR(IF(AND(Abfrage[[#This Row],[Modus]]="Flugzeug",NOT(ISBLANK(Abfrage[[#This Row],[IATA Ziel (optional)]]))),IF(OR(EXACT(Abfrage[[#This Row],[IATA Ziel (optional)]],DD_IATA)),"","IATA Code (Ziel) nicht erkannt!"),""),"")</f>
        <v/>
      </c>
      <c r="AO56" s="76" t="str">
        <f t="array" ref="AO56">IFERROR(IF(AND(Abfrage[[#This Row],[Modus]]="Flugzeug",ISBLANK(Abfrage[[#This Row],[IATA Start (optional)]])),IF(OR(EXACT(Abfrage[[#This Row],[Ortsname Start]],DD_Airports)),"","Kein Start-Flughafen gefunden!"),""),"")</f>
        <v/>
      </c>
      <c r="AP56" s="76" t="str">
        <f t="array" ref="AP56">IFERROR(IF(AND(Abfrage[[#This Row],[Modus]]="Flugzeug",ISBLANK(Abfrage[[#This Row],[IATA Ziel (optional)]])),IF(OR(EXACT(Abfrage[[#This Row],[Ortsname Ziel]],DD_Airports)),"","Kein Ziel-Flughafen gefunden!"),""),"")</f>
        <v/>
      </c>
      <c r="AQ5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7" spans="2:43" s="7" customFormat="1" x14ac:dyDescent="0.35">
      <c r="B57" s="7">
        <f t="shared" si="1"/>
        <v>37</v>
      </c>
      <c r="C57" s="20"/>
      <c r="D57" s="20"/>
      <c r="E57" s="20"/>
      <c r="F57" s="20"/>
      <c r="G57" s="20"/>
      <c r="H57" s="21"/>
      <c r="I57" s="21"/>
      <c r="J57" s="21"/>
      <c r="K57" s="21"/>
      <c r="L57" s="6" t="e">
        <f>VLOOKUP(Abfrage[[#This Row],[Beförderungsmittel]],transp_mode[],2,FALSE)</f>
        <v>#N/A</v>
      </c>
      <c r="M57" s="6" t="str">
        <f>TEXT(Abfrage[[#This Row],[PLZ Start (optional)]],"00000")</f>
        <v>00000</v>
      </c>
      <c r="N57" s="6" t="str">
        <f>TEXT(Abfrage[[#This Row],[PLZ Ziel (optional)]],"00000")</f>
        <v>00000</v>
      </c>
      <c r="O5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7" s="76" t="str">
        <f t="array" aca="1" ref="AF57" ca="1">IFERROR(IF(OR(ISBLANK(Abfrage[[#This Row],[Beförderungsmittel]]),EXACT(Abfrage[[#This Row],[Beförderungsmittel]],DD_Beförderungsmittel)),"","ungültiges Beförderungsmittel!"),"")</f>
        <v/>
      </c>
      <c r="AG57" s="76" t="str">
        <f t="array" ref="AG57">IFERROR(IF(OR(ISBLANK(Abfrage[[#This Row],[Beförderungsmittel]]),Abfrage[[#This Row],[Modus]]="Flugzeug",NOT(ISBLANK(Abfrage[[#This Row],[PLZ Start (optional)]]))),"",IF(OR(EXACT(Abfrage[[#This Row],[Ortsname Start]],DD_Orte)),"","ungültiger Start-Ort!")),"")</f>
        <v/>
      </c>
      <c r="AH5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7" s="76" t="str">
        <f t="array" ref="AI57">IFERROR(IF(OR(Abfrage[[#This Row],[Modus]]="Flugzeug",ISBLANK(Abfrage[[#This Row],[PLZ Start (optional)]])),"",IF(OR(EXACT(Abfrage[[#This Row],[PLZ_A]],DD_PLZ)),"","ungültige Start-PLZ!")),"")</f>
        <v/>
      </c>
      <c r="AJ57" s="76" t="str">
        <f t="array" ref="AJ57">IFERROR(IF(OR(ISBLANK(Abfrage[[#This Row],[Beförderungsmittel]]),Abfrage[[#This Row],[Modus]]="Flugzeug",NOT(ISBLANK(Abfrage[[#This Row],[PLZ Ziel (optional)]]))),"",IF(OR(EXACT(Abfrage[[#This Row],[Ortsname Ziel]],DD_Orte)),"","ungültiger Ziel-Ort!")),"")</f>
        <v/>
      </c>
      <c r="AK5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7" s="76" t="str">
        <f t="array" ref="AL57">IFERROR(IF(OR(Abfrage[[#This Row],[Modus]]="Flugzeug",ISBLANK(Abfrage[[#This Row],[PLZ Ziel (optional)]])),"",IF(OR(EXACT(Abfrage[[#This Row],[PLZ_B]],DD_PLZ)),"","ungültige Ziel-PLZ!")),"")</f>
        <v/>
      </c>
      <c r="AM57" s="76" t="str">
        <f t="array" ref="AM57">IFERROR(IF(AND(Abfrage[[#This Row],[Modus]]="Flugzeug",NOT(ISBLANK(Abfrage[[#This Row],[IATA Start (optional)]]))),IF(OR(EXACT(Abfrage[[#This Row],[IATA Start (optional)]],DD_IATA)),"","IATA Code (Start) nicht erkannt!"),""),"")</f>
        <v/>
      </c>
      <c r="AN57" s="76" t="str">
        <f t="array" ref="AN57">IFERROR(IF(AND(Abfrage[[#This Row],[Modus]]="Flugzeug",NOT(ISBLANK(Abfrage[[#This Row],[IATA Ziel (optional)]]))),IF(OR(EXACT(Abfrage[[#This Row],[IATA Ziel (optional)]],DD_IATA)),"","IATA Code (Ziel) nicht erkannt!"),""),"")</f>
        <v/>
      </c>
      <c r="AO57" s="76" t="str">
        <f t="array" ref="AO57">IFERROR(IF(AND(Abfrage[[#This Row],[Modus]]="Flugzeug",ISBLANK(Abfrage[[#This Row],[IATA Start (optional)]])),IF(OR(EXACT(Abfrage[[#This Row],[Ortsname Start]],DD_Airports)),"","Kein Start-Flughafen gefunden!"),""),"")</f>
        <v/>
      </c>
      <c r="AP57" s="76" t="str">
        <f t="array" ref="AP57">IFERROR(IF(AND(Abfrage[[#This Row],[Modus]]="Flugzeug",ISBLANK(Abfrage[[#This Row],[IATA Ziel (optional)]])),IF(OR(EXACT(Abfrage[[#This Row],[Ortsname Ziel]],DD_Airports)),"","Kein Ziel-Flughafen gefunden!"),""),"")</f>
        <v/>
      </c>
      <c r="AQ5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8" spans="2:43" s="7" customFormat="1" x14ac:dyDescent="0.35">
      <c r="B58" s="7">
        <f t="shared" si="1"/>
        <v>38</v>
      </c>
      <c r="C58" s="20"/>
      <c r="D58" s="20"/>
      <c r="E58" s="20"/>
      <c r="F58" s="20"/>
      <c r="G58" s="20"/>
      <c r="H58" s="21"/>
      <c r="I58" s="21"/>
      <c r="J58" s="21"/>
      <c r="K58" s="21"/>
      <c r="L58" s="6" t="e">
        <f>VLOOKUP(Abfrage[[#This Row],[Beförderungsmittel]],transp_mode[],2,FALSE)</f>
        <v>#N/A</v>
      </c>
      <c r="M58" s="6" t="str">
        <f>TEXT(Abfrage[[#This Row],[PLZ Start (optional)]],"00000")</f>
        <v>00000</v>
      </c>
      <c r="N58" s="6" t="str">
        <f>TEXT(Abfrage[[#This Row],[PLZ Ziel (optional)]],"00000")</f>
        <v>00000</v>
      </c>
      <c r="O5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8" s="76" t="str">
        <f t="array" aca="1" ref="AF58" ca="1">IFERROR(IF(OR(ISBLANK(Abfrage[[#This Row],[Beförderungsmittel]]),EXACT(Abfrage[[#This Row],[Beförderungsmittel]],DD_Beförderungsmittel)),"","ungültiges Beförderungsmittel!"),"")</f>
        <v/>
      </c>
      <c r="AG58" s="76" t="str">
        <f t="array" ref="AG58">IFERROR(IF(OR(ISBLANK(Abfrage[[#This Row],[Beförderungsmittel]]),Abfrage[[#This Row],[Modus]]="Flugzeug",NOT(ISBLANK(Abfrage[[#This Row],[PLZ Start (optional)]]))),"",IF(OR(EXACT(Abfrage[[#This Row],[Ortsname Start]],DD_Orte)),"","ungültiger Start-Ort!")),"")</f>
        <v/>
      </c>
      <c r="AH5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8" s="76" t="str">
        <f t="array" ref="AI58">IFERROR(IF(OR(Abfrage[[#This Row],[Modus]]="Flugzeug",ISBLANK(Abfrage[[#This Row],[PLZ Start (optional)]])),"",IF(OR(EXACT(Abfrage[[#This Row],[PLZ_A]],DD_PLZ)),"","ungültige Start-PLZ!")),"")</f>
        <v/>
      </c>
      <c r="AJ58" s="76" t="str">
        <f t="array" ref="AJ58">IFERROR(IF(OR(ISBLANK(Abfrage[[#This Row],[Beförderungsmittel]]),Abfrage[[#This Row],[Modus]]="Flugzeug",NOT(ISBLANK(Abfrage[[#This Row],[PLZ Ziel (optional)]]))),"",IF(OR(EXACT(Abfrage[[#This Row],[Ortsname Ziel]],DD_Orte)),"","ungültiger Ziel-Ort!")),"")</f>
        <v/>
      </c>
      <c r="AK5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8" s="76" t="str">
        <f t="array" ref="AL58">IFERROR(IF(OR(Abfrage[[#This Row],[Modus]]="Flugzeug",ISBLANK(Abfrage[[#This Row],[PLZ Ziel (optional)]])),"",IF(OR(EXACT(Abfrage[[#This Row],[PLZ_B]],DD_PLZ)),"","ungültige Ziel-PLZ!")),"")</f>
        <v/>
      </c>
      <c r="AM58" s="76" t="str">
        <f t="array" ref="AM58">IFERROR(IF(AND(Abfrage[[#This Row],[Modus]]="Flugzeug",NOT(ISBLANK(Abfrage[[#This Row],[IATA Start (optional)]]))),IF(OR(EXACT(Abfrage[[#This Row],[IATA Start (optional)]],DD_IATA)),"","IATA Code (Start) nicht erkannt!"),""),"")</f>
        <v/>
      </c>
      <c r="AN58" s="76" t="str">
        <f t="array" ref="AN58">IFERROR(IF(AND(Abfrage[[#This Row],[Modus]]="Flugzeug",NOT(ISBLANK(Abfrage[[#This Row],[IATA Ziel (optional)]]))),IF(OR(EXACT(Abfrage[[#This Row],[IATA Ziel (optional)]],DD_IATA)),"","IATA Code (Ziel) nicht erkannt!"),""),"")</f>
        <v/>
      </c>
      <c r="AO58" s="76" t="str">
        <f t="array" ref="AO58">IFERROR(IF(AND(Abfrage[[#This Row],[Modus]]="Flugzeug",ISBLANK(Abfrage[[#This Row],[IATA Start (optional)]])),IF(OR(EXACT(Abfrage[[#This Row],[Ortsname Start]],DD_Airports)),"","Kein Start-Flughafen gefunden!"),""),"")</f>
        <v/>
      </c>
      <c r="AP58" s="76" t="str">
        <f t="array" ref="AP58">IFERROR(IF(AND(Abfrage[[#This Row],[Modus]]="Flugzeug",ISBLANK(Abfrage[[#This Row],[IATA Ziel (optional)]])),IF(OR(EXACT(Abfrage[[#This Row],[Ortsname Ziel]],DD_Airports)),"","Kein Ziel-Flughafen gefunden!"),""),"")</f>
        <v/>
      </c>
      <c r="AQ5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59" spans="2:43" s="7" customFormat="1" x14ac:dyDescent="0.35">
      <c r="B59" s="7">
        <f t="shared" si="1"/>
        <v>39</v>
      </c>
      <c r="C59" s="20"/>
      <c r="D59" s="20"/>
      <c r="E59" s="20"/>
      <c r="F59" s="20"/>
      <c r="G59" s="20"/>
      <c r="H59" s="21"/>
      <c r="I59" s="21"/>
      <c r="J59" s="21"/>
      <c r="K59" s="21"/>
      <c r="L59" s="6" t="e">
        <f>VLOOKUP(Abfrage[[#This Row],[Beförderungsmittel]],transp_mode[],2,FALSE)</f>
        <v>#N/A</v>
      </c>
      <c r="M59" s="6" t="str">
        <f>TEXT(Abfrage[[#This Row],[PLZ Start (optional)]],"00000")</f>
        <v>00000</v>
      </c>
      <c r="N59" s="6" t="str">
        <f>TEXT(Abfrage[[#This Row],[PLZ Ziel (optional)]],"00000")</f>
        <v>00000</v>
      </c>
      <c r="O5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5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5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5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5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5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5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5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5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5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5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5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5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5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5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5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5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59" s="76" t="str">
        <f t="array" aca="1" ref="AF59" ca="1">IFERROR(IF(OR(ISBLANK(Abfrage[[#This Row],[Beförderungsmittel]]),EXACT(Abfrage[[#This Row],[Beförderungsmittel]],DD_Beförderungsmittel)),"","ungültiges Beförderungsmittel!"),"")</f>
        <v/>
      </c>
      <c r="AG59" s="76" t="str">
        <f t="array" ref="AG59">IFERROR(IF(OR(ISBLANK(Abfrage[[#This Row],[Beförderungsmittel]]),Abfrage[[#This Row],[Modus]]="Flugzeug",NOT(ISBLANK(Abfrage[[#This Row],[PLZ Start (optional)]]))),"",IF(OR(EXACT(Abfrage[[#This Row],[Ortsname Start]],DD_Orte)),"","ungültiger Start-Ort!")),"")</f>
        <v/>
      </c>
      <c r="AH5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59" s="76" t="str">
        <f t="array" ref="AI59">IFERROR(IF(OR(Abfrage[[#This Row],[Modus]]="Flugzeug",ISBLANK(Abfrage[[#This Row],[PLZ Start (optional)]])),"",IF(OR(EXACT(Abfrage[[#This Row],[PLZ_A]],DD_PLZ)),"","ungültige Start-PLZ!")),"")</f>
        <v/>
      </c>
      <c r="AJ59" s="76" t="str">
        <f t="array" ref="AJ59">IFERROR(IF(OR(ISBLANK(Abfrage[[#This Row],[Beförderungsmittel]]),Abfrage[[#This Row],[Modus]]="Flugzeug",NOT(ISBLANK(Abfrage[[#This Row],[PLZ Ziel (optional)]]))),"",IF(OR(EXACT(Abfrage[[#This Row],[Ortsname Ziel]],DD_Orte)),"","ungültiger Ziel-Ort!")),"")</f>
        <v/>
      </c>
      <c r="AK5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59" s="76" t="str">
        <f t="array" ref="AL59">IFERROR(IF(OR(Abfrage[[#This Row],[Modus]]="Flugzeug",ISBLANK(Abfrage[[#This Row],[PLZ Ziel (optional)]])),"",IF(OR(EXACT(Abfrage[[#This Row],[PLZ_B]],DD_PLZ)),"","ungültige Ziel-PLZ!")),"")</f>
        <v/>
      </c>
      <c r="AM59" s="76" t="str">
        <f t="array" ref="AM59">IFERROR(IF(AND(Abfrage[[#This Row],[Modus]]="Flugzeug",NOT(ISBLANK(Abfrage[[#This Row],[IATA Start (optional)]]))),IF(OR(EXACT(Abfrage[[#This Row],[IATA Start (optional)]],DD_IATA)),"","IATA Code (Start) nicht erkannt!"),""),"")</f>
        <v/>
      </c>
      <c r="AN59" s="76" t="str">
        <f t="array" ref="AN59">IFERROR(IF(AND(Abfrage[[#This Row],[Modus]]="Flugzeug",NOT(ISBLANK(Abfrage[[#This Row],[IATA Ziel (optional)]]))),IF(OR(EXACT(Abfrage[[#This Row],[IATA Ziel (optional)]],DD_IATA)),"","IATA Code (Ziel) nicht erkannt!"),""),"")</f>
        <v/>
      </c>
      <c r="AO59" s="76" t="str">
        <f t="array" ref="AO59">IFERROR(IF(AND(Abfrage[[#This Row],[Modus]]="Flugzeug",ISBLANK(Abfrage[[#This Row],[IATA Start (optional)]])),IF(OR(EXACT(Abfrage[[#This Row],[Ortsname Start]],DD_Airports)),"","Kein Start-Flughafen gefunden!"),""),"")</f>
        <v/>
      </c>
      <c r="AP59" s="76" t="str">
        <f t="array" ref="AP59">IFERROR(IF(AND(Abfrage[[#This Row],[Modus]]="Flugzeug",ISBLANK(Abfrage[[#This Row],[IATA Ziel (optional)]])),IF(OR(EXACT(Abfrage[[#This Row],[Ortsname Ziel]],DD_Airports)),"","Kein Ziel-Flughafen gefunden!"),""),"")</f>
        <v/>
      </c>
      <c r="AQ5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0" spans="2:43" s="7" customFormat="1" x14ac:dyDescent="0.35">
      <c r="B60" s="7">
        <f t="shared" si="1"/>
        <v>40</v>
      </c>
      <c r="C60" s="20"/>
      <c r="D60" s="20"/>
      <c r="E60" s="20"/>
      <c r="F60" s="20"/>
      <c r="G60" s="20"/>
      <c r="H60" s="21"/>
      <c r="I60" s="21"/>
      <c r="J60" s="21"/>
      <c r="K60" s="21"/>
      <c r="L60" s="6" t="e">
        <f>VLOOKUP(Abfrage[[#This Row],[Beförderungsmittel]],transp_mode[],2,FALSE)</f>
        <v>#N/A</v>
      </c>
      <c r="M60" s="6" t="str">
        <f>TEXT(Abfrage[[#This Row],[PLZ Start (optional)]],"00000")</f>
        <v>00000</v>
      </c>
      <c r="N60" s="6" t="str">
        <f>TEXT(Abfrage[[#This Row],[PLZ Ziel (optional)]],"00000")</f>
        <v>00000</v>
      </c>
      <c r="O6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0" s="76" t="str">
        <f t="array" aca="1" ref="AF60" ca="1">IFERROR(IF(OR(ISBLANK(Abfrage[[#This Row],[Beförderungsmittel]]),EXACT(Abfrage[[#This Row],[Beförderungsmittel]],DD_Beförderungsmittel)),"","ungültiges Beförderungsmittel!"),"")</f>
        <v/>
      </c>
      <c r="AG60" s="76" t="str">
        <f t="array" ref="AG60">IFERROR(IF(OR(ISBLANK(Abfrage[[#This Row],[Beförderungsmittel]]),Abfrage[[#This Row],[Modus]]="Flugzeug",NOT(ISBLANK(Abfrage[[#This Row],[PLZ Start (optional)]]))),"",IF(OR(EXACT(Abfrage[[#This Row],[Ortsname Start]],DD_Orte)),"","ungültiger Start-Ort!")),"")</f>
        <v/>
      </c>
      <c r="AH6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0" s="76" t="str">
        <f t="array" ref="AI60">IFERROR(IF(OR(Abfrage[[#This Row],[Modus]]="Flugzeug",ISBLANK(Abfrage[[#This Row],[PLZ Start (optional)]])),"",IF(OR(EXACT(Abfrage[[#This Row],[PLZ_A]],DD_PLZ)),"","ungültige Start-PLZ!")),"")</f>
        <v/>
      </c>
      <c r="AJ60" s="76" t="str">
        <f t="array" ref="AJ60">IFERROR(IF(OR(ISBLANK(Abfrage[[#This Row],[Beförderungsmittel]]),Abfrage[[#This Row],[Modus]]="Flugzeug",NOT(ISBLANK(Abfrage[[#This Row],[PLZ Ziel (optional)]]))),"",IF(OR(EXACT(Abfrage[[#This Row],[Ortsname Ziel]],DD_Orte)),"","ungültiger Ziel-Ort!")),"")</f>
        <v/>
      </c>
      <c r="AK6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0" s="76" t="str">
        <f t="array" ref="AL60">IFERROR(IF(OR(Abfrage[[#This Row],[Modus]]="Flugzeug",ISBLANK(Abfrage[[#This Row],[PLZ Ziel (optional)]])),"",IF(OR(EXACT(Abfrage[[#This Row],[PLZ_B]],DD_PLZ)),"","ungültige Ziel-PLZ!")),"")</f>
        <v/>
      </c>
      <c r="AM60" s="76" t="str">
        <f t="array" ref="AM60">IFERROR(IF(AND(Abfrage[[#This Row],[Modus]]="Flugzeug",NOT(ISBLANK(Abfrage[[#This Row],[IATA Start (optional)]]))),IF(OR(EXACT(Abfrage[[#This Row],[IATA Start (optional)]],DD_IATA)),"","IATA Code (Start) nicht erkannt!"),""),"")</f>
        <v/>
      </c>
      <c r="AN60" s="76" t="str">
        <f t="array" ref="AN60">IFERROR(IF(AND(Abfrage[[#This Row],[Modus]]="Flugzeug",NOT(ISBLANK(Abfrage[[#This Row],[IATA Ziel (optional)]]))),IF(OR(EXACT(Abfrage[[#This Row],[IATA Ziel (optional)]],DD_IATA)),"","IATA Code (Ziel) nicht erkannt!"),""),"")</f>
        <v/>
      </c>
      <c r="AO60" s="76" t="str">
        <f t="array" ref="AO60">IFERROR(IF(AND(Abfrage[[#This Row],[Modus]]="Flugzeug",ISBLANK(Abfrage[[#This Row],[IATA Start (optional)]])),IF(OR(EXACT(Abfrage[[#This Row],[Ortsname Start]],DD_Airports)),"","Kein Start-Flughafen gefunden!"),""),"")</f>
        <v/>
      </c>
      <c r="AP60" s="76" t="str">
        <f t="array" ref="AP60">IFERROR(IF(AND(Abfrage[[#This Row],[Modus]]="Flugzeug",ISBLANK(Abfrage[[#This Row],[IATA Ziel (optional)]])),IF(OR(EXACT(Abfrage[[#This Row],[Ortsname Ziel]],DD_Airports)),"","Kein Ziel-Flughafen gefunden!"),""),"")</f>
        <v/>
      </c>
      <c r="AQ6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1" spans="2:43" s="7" customFormat="1" x14ac:dyDescent="0.35">
      <c r="B61" s="7">
        <f t="shared" si="1"/>
        <v>41</v>
      </c>
      <c r="C61" s="20"/>
      <c r="D61" s="20"/>
      <c r="E61" s="20"/>
      <c r="F61" s="20"/>
      <c r="G61" s="20"/>
      <c r="H61" s="21"/>
      <c r="I61" s="21"/>
      <c r="J61" s="21"/>
      <c r="K61" s="21"/>
      <c r="L61" s="6" t="e">
        <f>VLOOKUP(Abfrage[[#This Row],[Beförderungsmittel]],transp_mode[],2,FALSE)</f>
        <v>#N/A</v>
      </c>
      <c r="M61" s="6" t="str">
        <f>TEXT(Abfrage[[#This Row],[PLZ Start (optional)]],"00000")</f>
        <v>00000</v>
      </c>
      <c r="N61" s="6" t="str">
        <f>TEXT(Abfrage[[#This Row],[PLZ Ziel (optional)]],"00000")</f>
        <v>00000</v>
      </c>
      <c r="O6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1" s="76" t="str">
        <f t="array" aca="1" ref="AF61" ca="1">IFERROR(IF(OR(ISBLANK(Abfrage[[#This Row],[Beförderungsmittel]]),EXACT(Abfrage[[#This Row],[Beförderungsmittel]],DD_Beförderungsmittel)),"","ungültiges Beförderungsmittel!"),"")</f>
        <v/>
      </c>
      <c r="AG61" s="76" t="str">
        <f t="array" ref="AG61">IFERROR(IF(OR(ISBLANK(Abfrage[[#This Row],[Beförderungsmittel]]),Abfrage[[#This Row],[Modus]]="Flugzeug",NOT(ISBLANK(Abfrage[[#This Row],[PLZ Start (optional)]]))),"",IF(OR(EXACT(Abfrage[[#This Row],[Ortsname Start]],DD_Orte)),"","ungültiger Start-Ort!")),"")</f>
        <v/>
      </c>
      <c r="AH6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1" s="76" t="str">
        <f t="array" ref="AI61">IFERROR(IF(OR(Abfrage[[#This Row],[Modus]]="Flugzeug",ISBLANK(Abfrage[[#This Row],[PLZ Start (optional)]])),"",IF(OR(EXACT(Abfrage[[#This Row],[PLZ_A]],DD_PLZ)),"","ungültige Start-PLZ!")),"")</f>
        <v/>
      </c>
      <c r="AJ61" s="76" t="str">
        <f t="array" ref="AJ61">IFERROR(IF(OR(ISBLANK(Abfrage[[#This Row],[Beförderungsmittel]]),Abfrage[[#This Row],[Modus]]="Flugzeug",NOT(ISBLANK(Abfrage[[#This Row],[PLZ Ziel (optional)]]))),"",IF(OR(EXACT(Abfrage[[#This Row],[Ortsname Ziel]],DD_Orte)),"","ungültiger Ziel-Ort!")),"")</f>
        <v/>
      </c>
      <c r="AK6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1" s="76" t="str">
        <f t="array" ref="AL61">IFERROR(IF(OR(Abfrage[[#This Row],[Modus]]="Flugzeug",ISBLANK(Abfrage[[#This Row],[PLZ Ziel (optional)]])),"",IF(OR(EXACT(Abfrage[[#This Row],[PLZ_B]],DD_PLZ)),"","ungültige Ziel-PLZ!")),"")</f>
        <v/>
      </c>
      <c r="AM61" s="76" t="str">
        <f t="array" ref="AM61">IFERROR(IF(AND(Abfrage[[#This Row],[Modus]]="Flugzeug",NOT(ISBLANK(Abfrage[[#This Row],[IATA Start (optional)]]))),IF(OR(EXACT(Abfrage[[#This Row],[IATA Start (optional)]],DD_IATA)),"","IATA Code (Start) nicht erkannt!"),""),"")</f>
        <v/>
      </c>
      <c r="AN61" s="76" t="str">
        <f t="array" ref="AN61">IFERROR(IF(AND(Abfrage[[#This Row],[Modus]]="Flugzeug",NOT(ISBLANK(Abfrage[[#This Row],[IATA Ziel (optional)]]))),IF(OR(EXACT(Abfrage[[#This Row],[IATA Ziel (optional)]],DD_IATA)),"","IATA Code (Ziel) nicht erkannt!"),""),"")</f>
        <v/>
      </c>
      <c r="AO61" s="76" t="str">
        <f t="array" ref="AO61">IFERROR(IF(AND(Abfrage[[#This Row],[Modus]]="Flugzeug",ISBLANK(Abfrage[[#This Row],[IATA Start (optional)]])),IF(OR(EXACT(Abfrage[[#This Row],[Ortsname Start]],DD_Airports)),"","Kein Start-Flughafen gefunden!"),""),"")</f>
        <v/>
      </c>
      <c r="AP61" s="76" t="str">
        <f t="array" ref="AP61">IFERROR(IF(AND(Abfrage[[#This Row],[Modus]]="Flugzeug",ISBLANK(Abfrage[[#This Row],[IATA Ziel (optional)]])),IF(OR(EXACT(Abfrage[[#This Row],[Ortsname Ziel]],DD_Airports)),"","Kein Ziel-Flughafen gefunden!"),""),"")</f>
        <v/>
      </c>
      <c r="AQ6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2" spans="2:43" s="7" customFormat="1" x14ac:dyDescent="0.35">
      <c r="B62" s="7">
        <f t="shared" si="1"/>
        <v>42</v>
      </c>
      <c r="C62" s="20"/>
      <c r="D62" s="20"/>
      <c r="E62" s="20"/>
      <c r="F62" s="20"/>
      <c r="G62" s="20"/>
      <c r="H62" s="21"/>
      <c r="I62" s="21"/>
      <c r="J62" s="21"/>
      <c r="K62" s="21"/>
      <c r="L62" s="6" t="e">
        <f>VLOOKUP(Abfrage[[#This Row],[Beförderungsmittel]],transp_mode[],2,FALSE)</f>
        <v>#N/A</v>
      </c>
      <c r="M62" s="6" t="str">
        <f>TEXT(Abfrage[[#This Row],[PLZ Start (optional)]],"00000")</f>
        <v>00000</v>
      </c>
      <c r="N62" s="6" t="str">
        <f>TEXT(Abfrage[[#This Row],[PLZ Ziel (optional)]],"00000")</f>
        <v>00000</v>
      </c>
      <c r="O6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2" s="76" t="str">
        <f t="array" aca="1" ref="AF62" ca="1">IFERROR(IF(OR(ISBLANK(Abfrage[[#This Row],[Beförderungsmittel]]),EXACT(Abfrage[[#This Row],[Beförderungsmittel]],DD_Beförderungsmittel)),"","ungültiges Beförderungsmittel!"),"")</f>
        <v/>
      </c>
      <c r="AG62" s="76" t="str">
        <f t="array" ref="AG62">IFERROR(IF(OR(ISBLANK(Abfrage[[#This Row],[Beförderungsmittel]]),Abfrage[[#This Row],[Modus]]="Flugzeug",NOT(ISBLANK(Abfrage[[#This Row],[PLZ Start (optional)]]))),"",IF(OR(EXACT(Abfrage[[#This Row],[Ortsname Start]],DD_Orte)),"","ungültiger Start-Ort!")),"")</f>
        <v/>
      </c>
      <c r="AH6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2" s="76" t="str">
        <f t="array" ref="AI62">IFERROR(IF(OR(Abfrage[[#This Row],[Modus]]="Flugzeug",ISBLANK(Abfrage[[#This Row],[PLZ Start (optional)]])),"",IF(OR(EXACT(Abfrage[[#This Row],[PLZ_A]],DD_PLZ)),"","ungültige Start-PLZ!")),"")</f>
        <v/>
      </c>
      <c r="AJ62" s="76" t="str">
        <f t="array" ref="AJ62">IFERROR(IF(OR(ISBLANK(Abfrage[[#This Row],[Beförderungsmittel]]),Abfrage[[#This Row],[Modus]]="Flugzeug",NOT(ISBLANK(Abfrage[[#This Row],[PLZ Ziel (optional)]]))),"",IF(OR(EXACT(Abfrage[[#This Row],[Ortsname Ziel]],DD_Orte)),"","ungültiger Ziel-Ort!")),"")</f>
        <v/>
      </c>
      <c r="AK6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2" s="76" t="str">
        <f t="array" ref="AL62">IFERROR(IF(OR(Abfrage[[#This Row],[Modus]]="Flugzeug",ISBLANK(Abfrage[[#This Row],[PLZ Ziel (optional)]])),"",IF(OR(EXACT(Abfrage[[#This Row],[PLZ_B]],DD_PLZ)),"","ungültige Ziel-PLZ!")),"")</f>
        <v/>
      </c>
      <c r="AM62" s="76" t="str">
        <f t="array" ref="AM62">IFERROR(IF(AND(Abfrage[[#This Row],[Modus]]="Flugzeug",NOT(ISBLANK(Abfrage[[#This Row],[IATA Start (optional)]]))),IF(OR(EXACT(Abfrage[[#This Row],[IATA Start (optional)]],DD_IATA)),"","IATA Code (Start) nicht erkannt!"),""),"")</f>
        <v/>
      </c>
      <c r="AN62" s="76" t="str">
        <f t="array" ref="AN62">IFERROR(IF(AND(Abfrage[[#This Row],[Modus]]="Flugzeug",NOT(ISBLANK(Abfrage[[#This Row],[IATA Ziel (optional)]]))),IF(OR(EXACT(Abfrage[[#This Row],[IATA Ziel (optional)]],DD_IATA)),"","IATA Code (Ziel) nicht erkannt!"),""),"")</f>
        <v/>
      </c>
      <c r="AO62" s="76" t="str">
        <f t="array" ref="AO62">IFERROR(IF(AND(Abfrage[[#This Row],[Modus]]="Flugzeug",ISBLANK(Abfrage[[#This Row],[IATA Start (optional)]])),IF(OR(EXACT(Abfrage[[#This Row],[Ortsname Start]],DD_Airports)),"","Kein Start-Flughafen gefunden!"),""),"")</f>
        <v/>
      </c>
      <c r="AP62" s="76" t="str">
        <f t="array" ref="AP62">IFERROR(IF(AND(Abfrage[[#This Row],[Modus]]="Flugzeug",ISBLANK(Abfrage[[#This Row],[IATA Ziel (optional)]])),IF(OR(EXACT(Abfrage[[#This Row],[Ortsname Ziel]],DD_Airports)),"","Kein Ziel-Flughafen gefunden!"),""),"")</f>
        <v/>
      </c>
      <c r="AQ6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3" spans="2:43" s="7" customFormat="1" x14ac:dyDescent="0.35">
      <c r="B63" s="7">
        <f t="shared" si="1"/>
        <v>43</v>
      </c>
      <c r="C63" s="20"/>
      <c r="D63" s="20"/>
      <c r="E63" s="20"/>
      <c r="F63" s="20"/>
      <c r="G63" s="20"/>
      <c r="H63" s="21"/>
      <c r="I63" s="21"/>
      <c r="J63" s="21"/>
      <c r="K63" s="21"/>
      <c r="L63" s="6" t="e">
        <f>VLOOKUP(Abfrage[[#This Row],[Beförderungsmittel]],transp_mode[],2,FALSE)</f>
        <v>#N/A</v>
      </c>
      <c r="M63" s="6" t="str">
        <f>TEXT(Abfrage[[#This Row],[PLZ Start (optional)]],"00000")</f>
        <v>00000</v>
      </c>
      <c r="N63" s="6" t="str">
        <f>TEXT(Abfrage[[#This Row],[PLZ Ziel (optional)]],"00000")</f>
        <v>00000</v>
      </c>
      <c r="O6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3" s="76" t="str">
        <f t="array" aca="1" ref="AF63" ca="1">IFERROR(IF(OR(ISBLANK(Abfrage[[#This Row],[Beförderungsmittel]]),EXACT(Abfrage[[#This Row],[Beförderungsmittel]],DD_Beförderungsmittel)),"","ungültiges Beförderungsmittel!"),"")</f>
        <v/>
      </c>
      <c r="AG63" s="76" t="str">
        <f t="array" ref="AG63">IFERROR(IF(OR(ISBLANK(Abfrage[[#This Row],[Beförderungsmittel]]),Abfrage[[#This Row],[Modus]]="Flugzeug",NOT(ISBLANK(Abfrage[[#This Row],[PLZ Start (optional)]]))),"",IF(OR(EXACT(Abfrage[[#This Row],[Ortsname Start]],DD_Orte)),"","ungültiger Start-Ort!")),"")</f>
        <v/>
      </c>
      <c r="AH6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3" s="76" t="str">
        <f t="array" ref="AI63">IFERROR(IF(OR(Abfrage[[#This Row],[Modus]]="Flugzeug",ISBLANK(Abfrage[[#This Row],[PLZ Start (optional)]])),"",IF(OR(EXACT(Abfrage[[#This Row],[PLZ_A]],DD_PLZ)),"","ungültige Start-PLZ!")),"")</f>
        <v/>
      </c>
      <c r="AJ63" s="76" t="str">
        <f t="array" ref="AJ63">IFERROR(IF(OR(ISBLANK(Abfrage[[#This Row],[Beförderungsmittel]]),Abfrage[[#This Row],[Modus]]="Flugzeug",NOT(ISBLANK(Abfrage[[#This Row],[PLZ Ziel (optional)]]))),"",IF(OR(EXACT(Abfrage[[#This Row],[Ortsname Ziel]],DD_Orte)),"","ungültiger Ziel-Ort!")),"")</f>
        <v/>
      </c>
      <c r="AK6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3" s="76" t="str">
        <f t="array" ref="AL63">IFERROR(IF(OR(Abfrage[[#This Row],[Modus]]="Flugzeug",ISBLANK(Abfrage[[#This Row],[PLZ Ziel (optional)]])),"",IF(OR(EXACT(Abfrage[[#This Row],[PLZ_B]],DD_PLZ)),"","ungültige Ziel-PLZ!")),"")</f>
        <v/>
      </c>
      <c r="AM63" s="76" t="str">
        <f t="array" ref="AM63">IFERROR(IF(AND(Abfrage[[#This Row],[Modus]]="Flugzeug",NOT(ISBLANK(Abfrage[[#This Row],[IATA Start (optional)]]))),IF(OR(EXACT(Abfrage[[#This Row],[IATA Start (optional)]],DD_IATA)),"","IATA Code (Start) nicht erkannt!"),""),"")</f>
        <v/>
      </c>
      <c r="AN63" s="76" t="str">
        <f t="array" ref="AN63">IFERROR(IF(AND(Abfrage[[#This Row],[Modus]]="Flugzeug",NOT(ISBLANK(Abfrage[[#This Row],[IATA Ziel (optional)]]))),IF(OR(EXACT(Abfrage[[#This Row],[IATA Ziel (optional)]],DD_IATA)),"","IATA Code (Ziel) nicht erkannt!"),""),"")</f>
        <v/>
      </c>
      <c r="AO63" s="76" t="str">
        <f t="array" ref="AO63">IFERROR(IF(AND(Abfrage[[#This Row],[Modus]]="Flugzeug",ISBLANK(Abfrage[[#This Row],[IATA Start (optional)]])),IF(OR(EXACT(Abfrage[[#This Row],[Ortsname Start]],DD_Airports)),"","Kein Start-Flughafen gefunden!"),""),"")</f>
        <v/>
      </c>
      <c r="AP63" s="76" t="str">
        <f t="array" ref="AP63">IFERROR(IF(AND(Abfrage[[#This Row],[Modus]]="Flugzeug",ISBLANK(Abfrage[[#This Row],[IATA Ziel (optional)]])),IF(OR(EXACT(Abfrage[[#This Row],[Ortsname Ziel]],DD_Airports)),"","Kein Ziel-Flughafen gefunden!"),""),"")</f>
        <v/>
      </c>
      <c r="AQ6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4" spans="2:43" s="7" customFormat="1" x14ac:dyDescent="0.35">
      <c r="B64" s="7">
        <f t="shared" si="1"/>
        <v>44</v>
      </c>
      <c r="C64" s="20"/>
      <c r="D64" s="20"/>
      <c r="E64" s="20"/>
      <c r="F64" s="20"/>
      <c r="G64" s="20"/>
      <c r="H64" s="21"/>
      <c r="I64" s="21"/>
      <c r="J64" s="21"/>
      <c r="K64" s="21"/>
      <c r="L64" s="6" t="e">
        <f>VLOOKUP(Abfrage[[#This Row],[Beförderungsmittel]],transp_mode[],2,FALSE)</f>
        <v>#N/A</v>
      </c>
      <c r="M64" s="6" t="str">
        <f>TEXT(Abfrage[[#This Row],[PLZ Start (optional)]],"00000")</f>
        <v>00000</v>
      </c>
      <c r="N64" s="6" t="str">
        <f>TEXT(Abfrage[[#This Row],[PLZ Ziel (optional)]],"00000")</f>
        <v>00000</v>
      </c>
      <c r="O6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4" s="76" t="str">
        <f t="array" aca="1" ref="AF64" ca="1">IFERROR(IF(OR(ISBLANK(Abfrage[[#This Row],[Beförderungsmittel]]),EXACT(Abfrage[[#This Row],[Beförderungsmittel]],DD_Beförderungsmittel)),"","ungültiges Beförderungsmittel!"),"")</f>
        <v/>
      </c>
      <c r="AG64" s="76" t="str">
        <f t="array" ref="AG64">IFERROR(IF(OR(ISBLANK(Abfrage[[#This Row],[Beförderungsmittel]]),Abfrage[[#This Row],[Modus]]="Flugzeug",NOT(ISBLANK(Abfrage[[#This Row],[PLZ Start (optional)]]))),"",IF(OR(EXACT(Abfrage[[#This Row],[Ortsname Start]],DD_Orte)),"","ungültiger Start-Ort!")),"")</f>
        <v/>
      </c>
      <c r="AH6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4" s="76" t="str">
        <f t="array" ref="AI64">IFERROR(IF(OR(Abfrage[[#This Row],[Modus]]="Flugzeug",ISBLANK(Abfrage[[#This Row],[PLZ Start (optional)]])),"",IF(OR(EXACT(Abfrage[[#This Row],[PLZ_A]],DD_PLZ)),"","ungültige Start-PLZ!")),"")</f>
        <v/>
      </c>
      <c r="AJ64" s="76" t="str">
        <f t="array" ref="AJ64">IFERROR(IF(OR(ISBLANK(Abfrage[[#This Row],[Beförderungsmittel]]),Abfrage[[#This Row],[Modus]]="Flugzeug",NOT(ISBLANK(Abfrage[[#This Row],[PLZ Ziel (optional)]]))),"",IF(OR(EXACT(Abfrage[[#This Row],[Ortsname Ziel]],DD_Orte)),"","ungültiger Ziel-Ort!")),"")</f>
        <v/>
      </c>
      <c r="AK6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4" s="76" t="str">
        <f t="array" ref="AL64">IFERROR(IF(OR(Abfrage[[#This Row],[Modus]]="Flugzeug",ISBLANK(Abfrage[[#This Row],[PLZ Ziel (optional)]])),"",IF(OR(EXACT(Abfrage[[#This Row],[PLZ_B]],DD_PLZ)),"","ungültige Ziel-PLZ!")),"")</f>
        <v/>
      </c>
      <c r="AM64" s="76" t="str">
        <f t="array" ref="AM64">IFERROR(IF(AND(Abfrage[[#This Row],[Modus]]="Flugzeug",NOT(ISBLANK(Abfrage[[#This Row],[IATA Start (optional)]]))),IF(OR(EXACT(Abfrage[[#This Row],[IATA Start (optional)]],DD_IATA)),"","IATA Code (Start) nicht erkannt!"),""),"")</f>
        <v/>
      </c>
      <c r="AN64" s="76" t="str">
        <f t="array" ref="AN64">IFERROR(IF(AND(Abfrage[[#This Row],[Modus]]="Flugzeug",NOT(ISBLANK(Abfrage[[#This Row],[IATA Ziel (optional)]]))),IF(OR(EXACT(Abfrage[[#This Row],[IATA Ziel (optional)]],DD_IATA)),"","IATA Code (Ziel) nicht erkannt!"),""),"")</f>
        <v/>
      </c>
      <c r="AO64" s="76" t="str">
        <f t="array" ref="AO64">IFERROR(IF(AND(Abfrage[[#This Row],[Modus]]="Flugzeug",ISBLANK(Abfrage[[#This Row],[IATA Start (optional)]])),IF(OR(EXACT(Abfrage[[#This Row],[Ortsname Start]],DD_Airports)),"","Kein Start-Flughafen gefunden!"),""),"")</f>
        <v/>
      </c>
      <c r="AP64" s="76" t="str">
        <f t="array" ref="AP64">IFERROR(IF(AND(Abfrage[[#This Row],[Modus]]="Flugzeug",ISBLANK(Abfrage[[#This Row],[IATA Ziel (optional)]])),IF(OR(EXACT(Abfrage[[#This Row],[Ortsname Ziel]],DD_Airports)),"","Kein Ziel-Flughafen gefunden!"),""),"")</f>
        <v/>
      </c>
      <c r="AQ6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5" spans="2:43" s="7" customFormat="1" x14ac:dyDescent="0.35">
      <c r="B65" s="7">
        <f t="shared" si="1"/>
        <v>45</v>
      </c>
      <c r="C65" s="20"/>
      <c r="D65" s="20"/>
      <c r="E65" s="20"/>
      <c r="F65" s="20"/>
      <c r="G65" s="20"/>
      <c r="H65" s="21"/>
      <c r="I65" s="21"/>
      <c r="J65" s="21"/>
      <c r="K65" s="21"/>
      <c r="L65" s="6" t="e">
        <f>VLOOKUP(Abfrage[[#This Row],[Beförderungsmittel]],transp_mode[],2,FALSE)</f>
        <v>#N/A</v>
      </c>
      <c r="M65" s="6" t="str">
        <f>TEXT(Abfrage[[#This Row],[PLZ Start (optional)]],"00000")</f>
        <v>00000</v>
      </c>
      <c r="N65" s="6" t="str">
        <f>TEXT(Abfrage[[#This Row],[PLZ Ziel (optional)]],"00000")</f>
        <v>00000</v>
      </c>
      <c r="O6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5" s="76" t="str">
        <f t="array" aca="1" ref="AF65" ca="1">IFERROR(IF(OR(ISBLANK(Abfrage[[#This Row],[Beförderungsmittel]]),EXACT(Abfrage[[#This Row],[Beförderungsmittel]],DD_Beförderungsmittel)),"","ungültiges Beförderungsmittel!"),"")</f>
        <v/>
      </c>
      <c r="AG65" s="76" t="str">
        <f t="array" ref="AG65">IFERROR(IF(OR(ISBLANK(Abfrage[[#This Row],[Beförderungsmittel]]),Abfrage[[#This Row],[Modus]]="Flugzeug",NOT(ISBLANK(Abfrage[[#This Row],[PLZ Start (optional)]]))),"",IF(OR(EXACT(Abfrage[[#This Row],[Ortsname Start]],DD_Orte)),"","ungültiger Start-Ort!")),"")</f>
        <v/>
      </c>
      <c r="AH6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5" s="76" t="str">
        <f t="array" ref="AI65">IFERROR(IF(OR(Abfrage[[#This Row],[Modus]]="Flugzeug",ISBLANK(Abfrage[[#This Row],[PLZ Start (optional)]])),"",IF(OR(EXACT(Abfrage[[#This Row],[PLZ_A]],DD_PLZ)),"","ungültige Start-PLZ!")),"")</f>
        <v/>
      </c>
      <c r="AJ65" s="76" t="str">
        <f t="array" ref="AJ65">IFERROR(IF(OR(ISBLANK(Abfrage[[#This Row],[Beförderungsmittel]]),Abfrage[[#This Row],[Modus]]="Flugzeug",NOT(ISBLANK(Abfrage[[#This Row],[PLZ Ziel (optional)]]))),"",IF(OR(EXACT(Abfrage[[#This Row],[Ortsname Ziel]],DD_Orte)),"","ungültiger Ziel-Ort!")),"")</f>
        <v/>
      </c>
      <c r="AK6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5" s="76" t="str">
        <f t="array" ref="AL65">IFERROR(IF(OR(Abfrage[[#This Row],[Modus]]="Flugzeug",ISBLANK(Abfrage[[#This Row],[PLZ Ziel (optional)]])),"",IF(OR(EXACT(Abfrage[[#This Row],[PLZ_B]],DD_PLZ)),"","ungültige Ziel-PLZ!")),"")</f>
        <v/>
      </c>
      <c r="AM65" s="76" t="str">
        <f t="array" ref="AM65">IFERROR(IF(AND(Abfrage[[#This Row],[Modus]]="Flugzeug",NOT(ISBLANK(Abfrage[[#This Row],[IATA Start (optional)]]))),IF(OR(EXACT(Abfrage[[#This Row],[IATA Start (optional)]],DD_IATA)),"","IATA Code (Start) nicht erkannt!"),""),"")</f>
        <v/>
      </c>
      <c r="AN65" s="76" t="str">
        <f t="array" ref="AN65">IFERROR(IF(AND(Abfrage[[#This Row],[Modus]]="Flugzeug",NOT(ISBLANK(Abfrage[[#This Row],[IATA Ziel (optional)]]))),IF(OR(EXACT(Abfrage[[#This Row],[IATA Ziel (optional)]],DD_IATA)),"","IATA Code (Ziel) nicht erkannt!"),""),"")</f>
        <v/>
      </c>
      <c r="AO65" s="76" t="str">
        <f t="array" ref="AO65">IFERROR(IF(AND(Abfrage[[#This Row],[Modus]]="Flugzeug",ISBLANK(Abfrage[[#This Row],[IATA Start (optional)]])),IF(OR(EXACT(Abfrage[[#This Row],[Ortsname Start]],DD_Airports)),"","Kein Start-Flughafen gefunden!"),""),"")</f>
        <v/>
      </c>
      <c r="AP65" s="76" t="str">
        <f t="array" ref="AP65">IFERROR(IF(AND(Abfrage[[#This Row],[Modus]]="Flugzeug",ISBLANK(Abfrage[[#This Row],[IATA Ziel (optional)]])),IF(OR(EXACT(Abfrage[[#This Row],[Ortsname Ziel]],DD_Airports)),"","Kein Ziel-Flughafen gefunden!"),""),"")</f>
        <v/>
      </c>
      <c r="AQ6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6" spans="2:43" s="7" customFormat="1" x14ac:dyDescent="0.35">
      <c r="B66" s="7">
        <f t="shared" si="1"/>
        <v>46</v>
      </c>
      <c r="C66" s="20"/>
      <c r="D66" s="20"/>
      <c r="E66" s="20"/>
      <c r="F66" s="20"/>
      <c r="G66" s="20"/>
      <c r="H66" s="21"/>
      <c r="I66" s="21"/>
      <c r="J66" s="21"/>
      <c r="K66" s="21"/>
      <c r="L66" s="6" t="e">
        <f>VLOOKUP(Abfrage[[#This Row],[Beförderungsmittel]],transp_mode[],2,FALSE)</f>
        <v>#N/A</v>
      </c>
      <c r="M66" s="6" t="str">
        <f>TEXT(Abfrage[[#This Row],[PLZ Start (optional)]],"00000")</f>
        <v>00000</v>
      </c>
      <c r="N66" s="6" t="str">
        <f>TEXT(Abfrage[[#This Row],[PLZ Ziel (optional)]],"00000")</f>
        <v>00000</v>
      </c>
      <c r="O6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6" s="76" t="str">
        <f t="array" aca="1" ref="AF66" ca="1">IFERROR(IF(OR(ISBLANK(Abfrage[[#This Row],[Beförderungsmittel]]),EXACT(Abfrage[[#This Row],[Beförderungsmittel]],DD_Beförderungsmittel)),"","ungültiges Beförderungsmittel!"),"")</f>
        <v/>
      </c>
      <c r="AG66" s="76" t="str">
        <f t="array" ref="AG66">IFERROR(IF(OR(ISBLANK(Abfrage[[#This Row],[Beförderungsmittel]]),Abfrage[[#This Row],[Modus]]="Flugzeug",NOT(ISBLANK(Abfrage[[#This Row],[PLZ Start (optional)]]))),"",IF(OR(EXACT(Abfrage[[#This Row],[Ortsname Start]],DD_Orte)),"","ungültiger Start-Ort!")),"")</f>
        <v/>
      </c>
      <c r="AH6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6" s="76" t="str">
        <f t="array" ref="AI66">IFERROR(IF(OR(Abfrage[[#This Row],[Modus]]="Flugzeug",ISBLANK(Abfrage[[#This Row],[PLZ Start (optional)]])),"",IF(OR(EXACT(Abfrage[[#This Row],[PLZ_A]],DD_PLZ)),"","ungültige Start-PLZ!")),"")</f>
        <v/>
      </c>
      <c r="AJ66" s="76" t="str">
        <f t="array" ref="AJ66">IFERROR(IF(OR(ISBLANK(Abfrage[[#This Row],[Beförderungsmittel]]),Abfrage[[#This Row],[Modus]]="Flugzeug",NOT(ISBLANK(Abfrage[[#This Row],[PLZ Ziel (optional)]]))),"",IF(OR(EXACT(Abfrage[[#This Row],[Ortsname Ziel]],DD_Orte)),"","ungültiger Ziel-Ort!")),"")</f>
        <v/>
      </c>
      <c r="AK6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6" s="76" t="str">
        <f t="array" ref="AL66">IFERROR(IF(OR(Abfrage[[#This Row],[Modus]]="Flugzeug",ISBLANK(Abfrage[[#This Row],[PLZ Ziel (optional)]])),"",IF(OR(EXACT(Abfrage[[#This Row],[PLZ_B]],DD_PLZ)),"","ungültige Ziel-PLZ!")),"")</f>
        <v/>
      </c>
      <c r="AM66" s="76" t="str">
        <f t="array" ref="AM66">IFERROR(IF(AND(Abfrage[[#This Row],[Modus]]="Flugzeug",NOT(ISBLANK(Abfrage[[#This Row],[IATA Start (optional)]]))),IF(OR(EXACT(Abfrage[[#This Row],[IATA Start (optional)]],DD_IATA)),"","IATA Code (Start) nicht erkannt!"),""),"")</f>
        <v/>
      </c>
      <c r="AN66" s="76" t="str">
        <f t="array" ref="AN66">IFERROR(IF(AND(Abfrage[[#This Row],[Modus]]="Flugzeug",NOT(ISBLANK(Abfrage[[#This Row],[IATA Ziel (optional)]]))),IF(OR(EXACT(Abfrage[[#This Row],[IATA Ziel (optional)]],DD_IATA)),"","IATA Code (Ziel) nicht erkannt!"),""),"")</f>
        <v/>
      </c>
      <c r="AO66" s="76" t="str">
        <f t="array" ref="AO66">IFERROR(IF(AND(Abfrage[[#This Row],[Modus]]="Flugzeug",ISBLANK(Abfrage[[#This Row],[IATA Start (optional)]])),IF(OR(EXACT(Abfrage[[#This Row],[Ortsname Start]],DD_Airports)),"","Kein Start-Flughafen gefunden!"),""),"")</f>
        <v/>
      </c>
      <c r="AP66" s="76" t="str">
        <f t="array" ref="AP66">IFERROR(IF(AND(Abfrage[[#This Row],[Modus]]="Flugzeug",ISBLANK(Abfrage[[#This Row],[IATA Ziel (optional)]])),IF(OR(EXACT(Abfrage[[#This Row],[Ortsname Ziel]],DD_Airports)),"","Kein Ziel-Flughafen gefunden!"),""),"")</f>
        <v/>
      </c>
      <c r="AQ6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7" spans="2:43" s="7" customFormat="1" x14ac:dyDescent="0.35">
      <c r="B67" s="7">
        <f t="shared" si="1"/>
        <v>47</v>
      </c>
      <c r="C67" s="20"/>
      <c r="D67" s="20"/>
      <c r="E67" s="20"/>
      <c r="F67" s="20"/>
      <c r="G67" s="20"/>
      <c r="H67" s="21"/>
      <c r="I67" s="21"/>
      <c r="J67" s="21"/>
      <c r="K67" s="21"/>
      <c r="L67" s="6" t="e">
        <f>VLOOKUP(Abfrage[[#This Row],[Beförderungsmittel]],transp_mode[],2,FALSE)</f>
        <v>#N/A</v>
      </c>
      <c r="M67" s="6" t="str">
        <f>TEXT(Abfrage[[#This Row],[PLZ Start (optional)]],"00000")</f>
        <v>00000</v>
      </c>
      <c r="N67" s="6" t="str">
        <f>TEXT(Abfrage[[#This Row],[PLZ Ziel (optional)]],"00000")</f>
        <v>00000</v>
      </c>
      <c r="O6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7" s="76" t="str">
        <f t="array" aca="1" ref="AF67" ca="1">IFERROR(IF(OR(ISBLANK(Abfrage[[#This Row],[Beförderungsmittel]]),EXACT(Abfrage[[#This Row],[Beförderungsmittel]],DD_Beförderungsmittel)),"","ungültiges Beförderungsmittel!"),"")</f>
        <v/>
      </c>
      <c r="AG67" s="76" t="str">
        <f t="array" ref="AG67">IFERROR(IF(OR(ISBLANK(Abfrage[[#This Row],[Beförderungsmittel]]),Abfrage[[#This Row],[Modus]]="Flugzeug",NOT(ISBLANK(Abfrage[[#This Row],[PLZ Start (optional)]]))),"",IF(OR(EXACT(Abfrage[[#This Row],[Ortsname Start]],DD_Orte)),"","ungültiger Start-Ort!")),"")</f>
        <v/>
      </c>
      <c r="AH6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7" s="76" t="str">
        <f t="array" ref="AI67">IFERROR(IF(OR(Abfrage[[#This Row],[Modus]]="Flugzeug",ISBLANK(Abfrage[[#This Row],[PLZ Start (optional)]])),"",IF(OR(EXACT(Abfrage[[#This Row],[PLZ_A]],DD_PLZ)),"","ungültige Start-PLZ!")),"")</f>
        <v/>
      </c>
      <c r="AJ67" s="76" t="str">
        <f t="array" ref="AJ67">IFERROR(IF(OR(ISBLANK(Abfrage[[#This Row],[Beförderungsmittel]]),Abfrage[[#This Row],[Modus]]="Flugzeug",NOT(ISBLANK(Abfrage[[#This Row],[PLZ Ziel (optional)]]))),"",IF(OR(EXACT(Abfrage[[#This Row],[Ortsname Ziel]],DD_Orte)),"","ungültiger Ziel-Ort!")),"")</f>
        <v/>
      </c>
      <c r="AK6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7" s="76" t="str">
        <f t="array" ref="AL67">IFERROR(IF(OR(Abfrage[[#This Row],[Modus]]="Flugzeug",ISBLANK(Abfrage[[#This Row],[PLZ Ziel (optional)]])),"",IF(OR(EXACT(Abfrage[[#This Row],[PLZ_B]],DD_PLZ)),"","ungültige Ziel-PLZ!")),"")</f>
        <v/>
      </c>
      <c r="AM67" s="76" t="str">
        <f t="array" ref="AM67">IFERROR(IF(AND(Abfrage[[#This Row],[Modus]]="Flugzeug",NOT(ISBLANK(Abfrage[[#This Row],[IATA Start (optional)]]))),IF(OR(EXACT(Abfrage[[#This Row],[IATA Start (optional)]],DD_IATA)),"","IATA Code (Start) nicht erkannt!"),""),"")</f>
        <v/>
      </c>
      <c r="AN67" s="76" t="str">
        <f t="array" ref="AN67">IFERROR(IF(AND(Abfrage[[#This Row],[Modus]]="Flugzeug",NOT(ISBLANK(Abfrage[[#This Row],[IATA Ziel (optional)]]))),IF(OR(EXACT(Abfrage[[#This Row],[IATA Ziel (optional)]],DD_IATA)),"","IATA Code (Ziel) nicht erkannt!"),""),"")</f>
        <v/>
      </c>
      <c r="AO67" s="76" t="str">
        <f t="array" ref="AO67">IFERROR(IF(AND(Abfrage[[#This Row],[Modus]]="Flugzeug",ISBLANK(Abfrage[[#This Row],[IATA Start (optional)]])),IF(OR(EXACT(Abfrage[[#This Row],[Ortsname Start]],DD_Airports)),"","Kein Start-Flughafen gefunden!"),""),"")</f>
        <v/>
      </c>
      <c r="AP67" s="76" t="str">
        <f t="array" ref="AP67">IFERROR(IF(AND(Abfrage[[#This Row],[Modus]]="Flugzeug",ISBLANK(Abfrage[[#This Row],[IATA Ziel (optional)]])),IF(OR(EXACT(Abfrage[[#This Row],[Ortsname Ziel]],DD_Airports)),"","Kein Ziel-Flughafen gefunden!"),""),"")</f>
        <v/>
      </c>
      <c r="AQ6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8" spans="2:43" s="7" customFormat="1" x14ac:dyDescent="0.35">
      <c r="B68" s="7">
        <f t="shared" si="1"/>
        <v>48</v>
      </c>
      <c r="C68" s="20"/>
      <c r="D68" s="20"/>
      <c r="E68" s="20"/>
      <c r="F68" s="20"/>
      <c r="G68" s="20"/>
      <c r="H68" s="21"/>
      <c r="I68" s="21"/>
      <c r="J68" s="21"/>
      <c r="K68" s="21"/>
      <c r="L68" s="6" t="e">
        <f>VLOOKUP(Abfrage[[#This Row],[Beförderungsmittel]],transp_mode[],2,FALSE)</f>
        <v>#N/A</v>
      </c>
      <c r="M68" s="6" t="str">
        <f>TEXT(Abfrage[[#This Row],[PLZ Start (optional)]],"00000")</f>
        <v>00000</v>
      </c>
      <c r="N68" s="6" t="str">
        <f>TEXT(Abfrage[[#This Row],[PLZ Ziel (optional)]],"00000")</f>
        <v>00000</v>
      </c>
      <c r="O6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8" s="76" t="str">
        <f t="array" aca="1" ref="AF68" ca="1">IFERROR(IF(OR(ISBLANK(Abfrage[[#This Row],[Beförderungsmittel]]),EXACT(Abfrage[[#This Row],[Beförderungsmittel]],DD_Beförderungsmittel)),"","ungültiges Beförderungsmittel!"),"")</f>
        <v/>
      </c>
      <c r="AG68" s="76" t="str">
        <f t="array" ref="AG68">IFERROR(IF(OR(ISBLANK(Abfrage[[#This Row],[Beförderungsmittel]]),Abfrage[[#This Row],[Modus]]="Flugzeug",NOT(ISBLANK(Abfrage[[#This Row],[PLZ Start (optional)]]))),"",IF(OR(EXACT(Abfrage[[#This Row],[Ortsname Start]],DD_Orte)),"","ungültiger Start-Ort!")),"")</f>
        <v/>
      </c>
      <c r="AH6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8" s="76" t="str">
        <f t="array" ref="AI68">IFERROR(IF(OR(Abfrage[[#This Row],[Modus]]="Flugzeug",ISBLANK(Abfrage[[#This Row],[PLZ Start (optional)]])),"",IF(OR(EXACT(Abfrage[[#This Row],[PLZ_A]],DD_PLZ)),"","ungültige Start-PLZ!")),"")</f>
        <v/>
      </c>
      <c r="AJ68" s="76" t="str">
        <f t="array" ref="AJ68">IFERROR(IF(OR(ISBLANK(Abfrage[[#This Row],[Beförderungsmittel]]),Abfrage[[#This Row],[Modus]]="Flugzeug",NOT(ISBLANK(Abfrage[[#This Row],[PLZ Ziel (optional)]]))),"",IF(OR(EXACT(Abfrage[[#This Row],[Ortsname Ziel]],DD_Orte)),"","ungültiger Ziel-Ort!")),"")</f>
        <v/>
      </c>
      <c r="AK6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8" s="76" t="str">
        <f t="array" ref="AL68">IFERROR(IF(OR(Abfrage[[#This Row],[Modus]]="Flugzeug",ISBLANK(Abfrage[[#This Row],[PLZ Ziel (optional)]])),"",IF(OR(EXACT(Abfrage[[#This Row],[PLZ_B]],DD_PLZ)),"","ungültige Ziel-PLZ!")),"")</f>
        <v/>
      </c>
      <c r="AM68" s="76" t="str">
        <f t="array" ref="AM68">IFERROR(IF(AND(Abfrage[[#This Row],[Modus]]="Flugzeug",NOT(ISBLANK(Abfrage[[#This Row],[IATA Start (optional)]]))),IF(OR(EXACT(Abfrage[[#This Row],[IATA Start (optional)]],DD_IATA)),"","IATA Code (Start) nicht erkannt!"),""),"")</f>
        <v/>
      </c>
      <c r="AN68" s="76" t="str">
        <f t="array" ref="AN68">IFERROR(IF(AND(Abfrage[[#This Row],[Modus]]="Flugzeug",NOT(ISBLANK(Abfrage[[#This Row],[IATA Ziel (optional)]]))),IF(OR(EXACT(Abfrage[[#This Row],[IATA Ziel (optional)]],DD_IATA)),"","IATA Code (Ziel) nicht erkannt!"),""),"")</f>
        <v/>
      </c>
      <c r="AO68" s="76" t="str">
        <f t="array" ref="AO68">IFERROR(IF(AND(Abfrage[[#This Row],[Modus]]="Flugzeug",ISBLANK(Abfrage[[#This Row],[IATA Start (optional)]])),IF(OR(EXACT(Abfrage[[#This Row],[Ortsname Start]],DD_Airports)),"","Kein Start-Flughafen gefunden!"),""),"")</f>
        <v/>
      </c>
      <c r="AP68" s="76" t="str">
        <f t="array" ref="AP68">IFERROR(IF(AND(Abfrage[[#This Row],[Modus]]="Flugzeug",ISBLANK(Abfrage[[#This Row],[IATA Ziel (optional)]])),IF(OR(EXACT(Abfrage[[#This Row],[Ortsname Ziel]],DD_Airports)),"","Kein Ziel-Flughafen gefunden!"),""),"")</f>
        <v/>
      </c>
      <c r="AQ6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69" spans="2:43" s="7" customFormat="1" x14ac:dyDescent="0.35">
      <c r="B69" s="7">
        <f t="shared" si="1"/>
        <v>49</v>
      </c>
      <c r="C69" s="20"/>
      <c r="D69" s="20"/>
      <c r="E69" s="20"/>
      <c r="F69" s="20"/>
      <c r="G69" s="20"/>
      <c r="H69" s="21"/>
      <c r="I69" s="21"/>
      <c r="J69" s="21"/>
      <c r="K69" s="21"/>
      <c r="L69" s="6" t="e">
        <f>VLOOKUP(Abfrage[[#This Row],[Beförderungsmittel]],transp_mode[],2,FALSE)</f>
        <v>#N/A</v>
      </c>
      <c r="M69" s="6" t="str">
        <f>TEXT(Abfrage[[#This Row],[PLZ Start (optional)]],"00000")</f>
        <v>00000</v>
      </c>
      <c r="N69" s="6" t="str">
        <f>TEXT(Abfrage[[#This Row],[PLZ Ziel (optional)]],"00000")</f>
        <v>00000</v>
      </c>
      <c r="O6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6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6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6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6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6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6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6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6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6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6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6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6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6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6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6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6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69" s="76" t="str">
        <f t="array" aca="1" ref="AF69" ca="1">IFERROR(IF(OR(ISBLANK(Abfrage[[#This Row],[Beförderungsmittel]]),EXACT(Abfrage[[#This Row],[Beförderungsmittel]],DD_Beförderungsmittel)),"","ungültiges Beförderungsmittel!"),"")</f>
        <v/>
      </c>
      <c r="AG69" s="76" t="str">
        <f t="array" ref="AG69">IFERROR(IF(OR(ISBLANK(Abfrage[[#This Row],[Beförderungsmittel]]),Abfrage[[#This Row],[Modus]]="Flugzeug",NOT(ISBLANK(Abfrage[[#This Row],[PLZ Start (optional)]]))),"",IF(OR(EXACT(Abfrage[[#This Row],[Ortsname Start]],DD_Orte)),"","ungültiger Start-Ort!")),"")</f>
        <v/>
      </c>
      <c r="AH6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69" s="76" t="str">
        <f t="array" ref="AI69">IFERROR(IF(OR(Abfrage[[#This Row],[Modus]]="Flugzeug",ISBLANK(Abfrage[[#This Row],[PLZ Start (optional)]])),"",IF(OR(EXACT(Abfrage[[#This Row],[PLZ_A]],DD_PLZ)),"","ungültige Start-PLZ!")),"")</f>
        <v/>
      </c>
      <c r="AJ69" s="76" t="str">
        <f t="array" ref="AJ69">IFERROR(IF(OR(ISBLANK(Abfrage[[#This Row],[Beförderungsmittel]]),Abfrage[[#This Row],[Modus]]="Flugzeug",NOT(ISBLANK(Abfrage[[#This Row],[PLZ Ziel (optional)]]))),"",IF(OR(EXACT(Abfrage[[#This Row],[Ortsname Ziel]],DD_Orte)),"","ungültiger Ziel-Ort!")),"")</f>
        <v/>
      </c>
      <c r="AK6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69" s="76" t="str">
        <f t="array" ref="AL69">IFERROR(IF(OR(Abfrage[[#This Row],[Modus]]="Flugzeug",ISBLANK(Abfrage[[#This Row],[PLZ Ziel (optional)]])),"",IF(OR(EXACT(Abfrage[[#This Row],[PLZ_B]],DD_PLZ)),"","ungültige Ziel-PLZ!")),"")</f>
        <v/>
      </c>
      <c r="AM69" s="76" t="str">
        <f t="array" ref="AM69">IFERROR(IF(AND(Abfrage[[#This Row],[Modus]]="Flugzeug",NOT(ISBLANK(Abfrage[[#This Row],[IATA Start (optional)]]))),IF(OR(EXACT(Abfrage[[#This Row],[IATA Start (optional)]],DD_IATA)),"","IATA Code (Start) nicht erkannt!"),""),"")</f>
        <v/>
      </c>
      <c r="AN69" s="76" t="str">
        <f t="array" ref="AN69">IFERROR(IF(AND(Abfrage[[#This Row],[Modus]]="Flugzeug",NOT(ISBLANK(Abfrage[[#This Row],[IATA Ziel (optional)]]))),IF(OR(EXACT(Abfrage[[#This Row],[IATA Ziel (optional)]],DD_IATA)),"","IATA Code (Ziel) nicht erkannt!"),""),"")</f>
        <v/>
      </c>
      <c r="AO69" s="76" t="str">
        <f t="array" ref="AO69">IFERROR(IF(AND(Abfrage[[#This Row],[Modus]]="Flugzeug",ISBLANK(Abfrage[[#This Row],[IATA Start (optional)]])),IF(OR(EXACT(Abfrage[[#This Row],[Ortsname Start]],DD_Airports)),"","Kein Start-Flughafen gefunden!"),""),"")</f>
        <v/>
      </c>
      <c r="AP69" s="76" t="str">
        <f t="array" ref="AP69">IFERROR(IF(AND(Abfrage[[#This Row],[Modus]]="Flugzeug",ISBLANK(Abfrage[[#This Row],[IATA Ziel (optional)]])),IF(OR(EXACT(Abfrage[[#This Row],[Ortsname Ziel]],DD_Airports)),"","Kein Ziel-Flughafen gefunden!"),""),"")</f>
        <v/>
      </c>
      <c r="AQ6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0" spans="2:43" s="7" customFormat="1" x14ac:dyDescent="0.35">
      <c r="B70" s="7">
        <f t="shared" si="1"/>
        <v>50</v>
      </c>
      <c r="C70" s="20"/>
      <c r="D70" s="20"/>
      <c r="E70" s="20"/>
      <c r="F70" s="20"/>
      <c r="G70" s="20"/>
      <c r="H70" s="21"/>
      <c r="I70" s="21"/>
      <c r="J70" s="21"/>
      <c r="K70" s="21"/>
      <c r="L70" s="6" t="e">
        <f>VLOOKUP(Abfrage[[#This Row],[Beförderungsmittel]],transp_mode[],2,FALSE)</f>
        <v>#N/A</v>
      </c>
      <c r="M70" s="6" t="str">
        <f>TEXT(Abfrage[[#This Row],[PLZ Start (optional)]],"00000")</f>
        <v>00000</v>
      </c>
      <c r="N70" s="6" t="str">
        <f>TEXT(Abfrage[[#This Row],[PLZ Ziel (optional)]],"00000")</f>
        <v>00000</v>
      </c>
      <c r="O7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0" s="76" t="str">
        <f t="array" aca="1" ref="AF70" ca="1">IFERROR(IF(OR(ISBLANK(Abfrage[[#This Row],[Beförderungsmittel]]),EXACT(Abfrage[[#This Row],[Beförderungsmittel]],DD_Beförderungsmittel)),"","ungültiges Beförderungsmittel!"),"")</f>
        <v/>
      </c>
      <c r="AG70" s="76" t="str">
        <f t="array" ref="AG70">IFERROR(IF(OR(ISBLANK(Abfrage[[#This Row],[Beförderungsmittel]]),Abfrage[[#This Row],[Modus]]="Flugzeug",NOT(ISBLANK(Abfrage[[#This Row],[PLZ Start (optional)]]))),"",IF(OR(EXACT(Abfrage[[#This Row],[Ortsname Start]],DD_Orte)),"","ungültiger Start-Ort!")),"")</f>
        <v/>
      </c>
      <c r="AH7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0" s="76" t="str">
        <f t="array" ref="AI70">IFERROR(IF(OR(Abfrage[[#This Row],[Modus]]="Flugzeug",ISBLANK(Abfrage[[#This Row],[PLZ Start (optional)]])),"",IF(OR(EXACT(Abfrage[[#This Row],[PLZ_A]],DD_PLZ)),"","ungültige Start-PLZ!")),"")</f>
        <v/>
      </c>
      <c r="AJ70" s="76" t="str">
        <f t="array" ref="AJ70">IFERROR(IF(OR(ISBLANK(Abfrage[[#This Row],[Beförderungsmittel]]),Abfrage[[#This Row],[Modus]]="Flugzeug",NOT(ISBLANK(Abfrage[[#This Row],[PLZ Ziel (optional)]]))),"",IF(OR(EXACT(Abfrage[[#This Row],[Ortsname Ziel]],DD_Orte)),"","ungültiger Ziel-Ort!")),"")</f>
        <v/>
      </c>
      <c r="AK7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0" s="76" t="str">
        <f t="array" ref="AL70">IFERROR(IF(OR(Abfrage[[#This Row],[Modus]]="Flugzeug",ISBLANK(Abfrage[[#This Row],[PLZ Ziel (optional)]])),"",IF(OR(EXACT(Abfrage[[#This Row],[PLZ_B]],DD_PLZ)),"","ungültige Ziel-PLZ!")),"")</f>
        <v/>
      </c>
      <c r="AM70" s="76" t="str">
        <f t="array" ref="AM70">IFERROR(IF(AND(Abfrage[[#This Row],[Modus]]="Flugzeug",NOT(ISBLANK(Abfrage[[#This Row],[IATA Start (optional)]]))),IF(OR(EXACT(Abfrage[[#This Row],[IATA Start (optional)]],DD_IATA)),"","IATA Code (Start) nicht erkannt!"),""),"")</f>
        <v/>
      </c>
      <c r="AN70" s="76" t="str">
        <f t="array" ref="AN70">IFERROR(IF(AND(Abfrage[[#This Row],[Modus]]="Flugzeug",NOT(ISBLANK(Abfrage[[#This Row],[IATA Ziel (optional)]]))),IF(OR(EXACT(Abfrage[[#This Row],[IATA Ziel (optional)]],DD_IATA)),"","IATA Code (Ziel) nicht erkannt!"),""),"")</f>
        <v/>
      </c>
      <c r="AO70" s="76" t="str">
        <f t="array" ref="AO70">IFERROR(IF(AND(Abfrage[[#This Row],[Modus]]="Flugzeug",ISBLANK(Abfrage[[#This Row],[IATA Start (optional)]])),IF(OR(EXACT(Abfrage[[#This Row],[Ortsname Start]],DD_Airports)),"","Kein Start-Flughafen gefunden!"),""),"")</f>
        <v/>
      </c>
      <c r="AP70" s="76" t="str">
        <f t="array" ref="AP70">IFERROR(IF(AND(Abfrage[[#This Row],[Modus]]="Flugzeug",ISBLANK(Abfrage[[#This Row],[IATA Ziel (optional)]])),IF(OR(EXACT(Abfrage[[#This Row],[Ortsname Ziel]],DD_Airports)),"","Kein Ziel-Flughafen gefunden!"),""),"")</f>
        <v/>
      </c>
      <c r="AQ7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1" spans="2:43" s="7" customFormat="1" x14ac:dyDescent="0.35">
      <c r="B71" s="7">
        <f t="shared" si="1"/>
        <v>51</v>
      </c>
      <c r="C71" s="20"/>
      <c r="D71" s="20"/>
      <c r="E71" s="20"/>
      <c r="F71" s="20"/>
      <c r="G71" s="20"/>
      <c r="H71" s="21"/>
      <c r="I71" s="21"/>
      <c r="J71" s="21"/>
      <c r="K71" s="21"/>
      <c r="L71" s="6" t="e">
        <f>VLOOKUP(Abfrage[[#This Row],[Beförderungsmittel]],transp_mode[],2,FALSE)</f>
        <v>#N/A</v>
      </c>
      <c r="M71" s="6" t="str">
        <f>TEXT(Abfrage[[#This Row],[PLZ Start (optional)]],"00000")</f>
        <v>00000</v>
      </c>
      <c r="N71" s="6" t="str">
        <f>TEXT(Abfrage[[#This Row],[PLZ Ziel (optional)]],"00000")</f>
        <v>00000</v>
      </c>
      <c r="O7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1" s="76" t="str">
        <f t="array" aca="1" ref="AF71" ca="1">IFERROR(IF(OR(ISBLANK(Abfrage[[#This Row],[Beförderungsmittel]]),EXACT(Abfrage[[#This Row],[Beförderungsmittel]],DD_Beförderungsmittel)),"","ungültiges Beförderungsmittel!"),"")</f>
        <v/>
      </c>
      <c r="AG71" s="76" t="str">
        <f t="array" ref="AG71">IFERROR(IF(OR(ISBLANK(Abfrage[[#This Row],[Beförderungsmittel]]),Abfrage[[#This Row],[Modus]]="Flugzeug",NOT(ISBLANK(Abfrage[[#This Row],[PLZ Start (optional)]]))),"",IF(OR(EXACT(Abfrage[[#This Row],[Ortsname Start]],DD_Orte)),"","ungültiger Start-Ort!")),"")</f>
        <v/>
      </c>
      <c r="AH7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1" s="76" t="str">
        <f t="array" ref="AI71">IFERROR(IF(OR(Abfrage[[#This Row],[Modus]]="Flugzeug",ISBLANK(Abfrage[[#This Row],[PLZ Start (optional)]])),"",IF(OR(EXACT(Abfrage[[#This Row],[PLZ_A]],DD_PLZ)),"","ungültige Start-PLZ!")),"")</f>
        <v/>
      </c>
      <c r="AJ71" s="76" t="str">
        <f t="array" ref="AJ71">IFERROR(IF(OR(ISBLANK(Abfrage[[#This Row],[Beförderungsmittel]]),Abfrage[[#This Row],[Modus]]="Flugzeug",NOT(ISBLANK(Abfrage[[#This Row],[PLZ Ziel (optional)]]))),"",IF(OR(EXACT(Abfrage[[#This Row],[Ortsname Ziel]],DD_Orte)),"","ungültiger Ziel-Ort!")),"")</f>
        <v/>
      </c>
      <c r="AK7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1" s="76" t="str">
        <f t="array" ref="AL71">IFERROR(IF(OR(Abfrage[[#This Row],[Modus]]="Flugzeug",ISBLANK(Abfrage[[#This Row],[PLZ Ziel (optional)]])),"",IF(OR(EXACT(Abfrage[[#This Row],[PLZ_B]],DD_PLZ)),"","ungültige Ziel-PLZ!")),"")</f>
        <v/>
      </c>
      <c r="AM71" s="76" t="str">
        <f t="array" ref="AM71">IFERROR(IF(AND(Abfrage[[#This Row],[Modus]]="Flugzeug",NOT(ISBLANK(Abfrage[[#This Row],[IATA Start (optional)]]))),IF(OR(EXACT(Abfrage[[#This Row],[IATA Start (optional)]],DD_IATA)),"","IATA Code (Start) nicht erkannt!"),""),"")</f>
        <v/>
      </c>
      <c r="AN71" s="76" t="str">
        <f t="array" ref="AN71">IFERROR(IF(AND(Abfrage[[#This Row],[Modus]]="Flugzeug",NOT(ISBLANK(Abfrage[[#This Row],[IATA Ziel (optional)]]))),IF(OR(EXACT(Abfrage[[#This Row],[IATA Ziel (optional)]],DD_IATA)),"","IATA Code (Ziel) nicht erkannt!"),""),"")</f>
        <v/>
      </c>
      <c r="AO71" s="76" t="str">
        <f t="array" ref="AO71">IFERROR(IF(AND(Abfrage[[#This Row],[Modus]]="Flugzeug",ISBLANK(Abfrage[[#This Row],[IATA Start (optional)]])),IF(OR(EXACT(Abfrage[[#This Row],[Ortsname Start]],DD_Airports)),"","Kein Start-Flughafen gefunden!"),""),"")</f>
        <v/>
      </c>
      <c r="AP71" s="76" t="str">
        <f t="array" ref="AP71">IFERROR(IF(AND(Abfrage[[#This Row],[Modus]]="Flugzeug",ISBLANK(Abfrage[[#This Row],[IATA Ziel (optional)]])),IF(OR(EXACT(Abfrage[[#This Row],[Ortsname Ziel]],DD_Airports)),"","Kein Ziel-Flughafen gefunden!"),""),"")</f>
        <v/>
      </c>
      <c r="AQ7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2" spans="2:43" s="7" customFormat="1" x14ac:dyDescent="0.35">
      <c r="B72" s="7">
        <f t="shared" si="1"/>
        <v>52</v>
      </c>
      <c r="C72" s="20"/>
      <c r="D72" s="20"/>
      <c r="E72" s="20"/>
      <c r="F72" s="20"/>
      <c r="G72" s="20"/>
      <c r="H72" s="21"/>
      <c r="I72" s="21"/>
      <c r="J72" s="21"/>
      <c r="K72" s="21"/>
      <c r="L72" s="6" t="e">
        <f>VLOOKUP(Abfrage[[#This Row],[Beförderungsmittel]],transp_mode[],2,FALSE)</f>
        <v>#N/A</v>
      </c>
      <c r="M72" s="6" t="str">
        <f>TEXT(Abfrage[[#This Row],[PLZ Start (optional)]],"00000")</f>
        <v>00000</v>
      </c>
      <c r="N72" s="6" t="str">
        <f>TEXT(Abfrage[[#This Row],[PLZ Ziel (optional)]],"00000")</f>
        <v>00000</v>
      </c>
      <c r="O7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2" s="76" t="str">
        <f t="array" aca="1" ref="AF72" ca="1">IFERROR(IF(OR(ISBLANK(Abfrage[[#This Row],[Beförderungsmittel]]),EXACT(Abfrage[[#This Row],[Beförderungsmittel]],DD_Beförderungsmittel)),"","ungültiges Beförderungsmittel!"),"")</f>
        <v/>
      </c>
      <c r="AG72" s="76" t="str">
        <f t="array" ref="AG72">IFERROR(IF(OR(ISBLANK(Abfrage[[#This Row],[Beförderungsmittel]]),Abfrage[[#This Row],[Modus]]="Flugzeug",NOT(ISBLANK(Abfrage[[#This Row],[PLZ Start (optional)]]))),"",IF(OR(EXACT(Abfrage[[#This Row],[Ortsname Start]],DD_Orte)),"","ungültiger Start-Ort!")),"")</f>
        <v/>
      </c>
      <c r="AH7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2" s="76" t="str">
        <f t="array" ref="AI72">IFERROR(IF(OR(Abfrage[[#This Row],[Modus]]="Flugzeug",ISBLANK(Abfrage[[#This Row],[PLZ Start (optional)]])),"",IF(OR(EXACT(Abfrage[[#This Row],[PLZ_A]],DD_PLZ)),"","ungültige Start-PLZ!")),"")</f>
        <v/>
      </c>
      <c r="AJ72" s="76" t="str">
        <f t="array" ref="AJ72">IFERROR(IF(OR(ISBLANK(Abfrage[[#This Row],[Beförderungsmittel]]),Abfrage[[#This Row],[Modus]]="Flugzeug",NOT(ISBLANK(Abfrage[[#This Row],[PLZ Ziel (optional)]]))),"",IF(OR(EXACT(Abfrage[[#This Row],[Ortsname Ziel]],DD_Orte)),"","ungültiger Ziel-Ort!")),"")</f>
        <v/>
      </c>
      <c r="AK7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2" s="76" t="str">
        <f t="array" ref="AL72">IFERROR(IF(OR(Abfrage[[#This Row],[Modus]]="Flugzeug",ISBLANK(Abfrage[[#This Row],[PLZ Ziel (optional)]])),"",IF(OR(EXACT(Abfrage[[#This Row],[PLZ_B]],DD_PLZ)),"","ungültige Ziel-PLZ!")),"")</f>
        <v/>
      </c>
      <c r="AM72" s="76" t="str">
        <f t="array" ref="AM72">IFERROR(IF(AND(Abfrage[[#This Row],[Modus]]="Flugzeug",NOT(ISBLANK(Abfrage[[#This Row],[IATA Start (optional)]]))),IF(OR(EXACT(Abfrage[[#This Row],[IATA Start (optional)]],DD_IATA)),"","IATA Code (Start) nicht erkannt!"),""),"")</f>
        <v/>
      </c>
      <c r="AN72" s="76" t="str">
        <f t="array" ref="AN72">IFERROR(IF(AND(Abfrage[[#This Row],[Modus]]="Flugzeug",NOT(ISBLANK(Abfrage[[#This Row],[IATA Ziel (optional)]]))),IF(OR(EXACT(Abfrage[[#This Row],[IATA Ziel (optional)]],DD_IATA)),"","IATA Code (Ziel) nicht erkannt!"),""),"")</f>
        <v/>
      </c>
      <c r="AO72" s="76" t="str">
        <f t="array" ref="AO72">IFERROR(IF(AND(Abfrage[[#This Row],[Modus]]="Flugzeug",ISBLANK(Abfrage[[#This Row],[IATA Start (optional)]])),IF(OR(EXACT(Abfrage[[#This Row],[Ortsname Start]],DD_Airports)),"","Kein Start-Flughafen gefunden!"),""),"")</f>
        <v/>
      </c>
      <c r="AP72" s="76" t="str">
        <f t="array" ref="AP72">IFERROR(IF(AND(Abfrage[[#This Row],[Modus]]="Flugzeug",ISBLANK(Abfrage[[#This Row],[IATA Ziel (optional)]])),IF(OR(EXACT(Abfrage[[#This Row],[Ortsname Ziel]],DD_Airports)),"","Kein Ziel-Flughafen gefunden!"),""),"")</f>
        <v/>
      </c>
      <c r="AQ7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3" spans="2:43" s="7" customFormat="1" x14ac:dyDescent="0.35">
      <c r="B73" s="7">
        <f t="shared" si="1"/>
        <v>53</v>
      </c>
      <c r="C73" s="20"/>
      <c r="D73" s="20"/>
      <c r="E73" s="20"/>
      <c r="F73" s="20"/>
      <c r="G73" s="20"/>
      <c r="H73" s="21"/>
      <c r="I73" s="21"/>
      <c r="J73" s="21"/>
      <c r="K73" s="21"/>
      <c r="L73" s="6" t="e">
        <f>VLOOKUP(Abfrage[[#This Row],[Beförderungsmittel]],transp_mode[],2,FALSE)</f>
        <v>#N/A</v>
      </c>
      <c r="M73" s="6" t="str">
        <f>TEXT(Abfrage[[#This Row],[PLZ Start (optional)]],"00000")</f>
        <v>00000</v>
      </c>
      <c r="N73" s="6" t="str">
        <f>TEXT(Abfrage[[#This Row],[PLZ Ziel (optional)]],"00000")</f>
        <v>00000</v>
      </c>
      <c r="O7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3" s="76" t="str">
        <f t="array" aca="1" ref="AF73" ca="1">IFERROR(IF(OR(ISBLANK(Abfrage[[#This Row],[Beförderungsmittel]]),EXACT(Abfrage[[#This Row],[Beförderungsmittel]],DD_Beförderungsmittel)),"","ungültiges Beförderungsmittel!"),"")</f>
        <v/>
      </c>
      <c r="AG73" s="76" t="str">
        <f t="array" ref="AG73">IFERROR(IF(OR(ISBLANK(Abfrage[[#This Row],[Beförderungsmittel]]),Abfrage[[#This Row],[Modus]]="Flugzeug",NOT(ISBLANK(Abfrage[[#This Row],[PLZ Start (optional)]]))),"",IF(OR(EXACT(Abfrage[[#This Row],[Ortsname Start]],DD_Orte)),"","ungültiger Start-Ort!")),"")</f>
        <v/>
      </c>
      <c r="AH7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3" s="76" t="str">
        <f t="array" ref="AI73">IFERROR(IF(OR(Abfrage[[#This Row],[Modus]]="Flugzeug",ISBLANK(Abfrage[[#This Row],[PLZ Start (optional)]])),"",IF(OR(EXACT(Abfrage[[#This Row],[PLZ_A]],DD_PLZ)),"","ungültige Start-PLZ!")),"")</f>
        <v/>
      </c>
      <c r="AJ73" s="76" t="str">
        <f t="array" ref="AJ73">IFERROR(IF(OR(ISBLANK(Abfrage[[#This Row],[Beförderungsmittel]]),Abfrage[[#This Row],[Modus]]="Flugzeug",NOT(ISBLANK(Abfrage[[#This Row],[PLZ Ziel (optional)]]))),"",IF(OR(EXACT(Abfrage[[#This Row],[Ortsname Ziel]],DD_Orte)),"","ungültiger Ziel-Ort!")),"")</f>
        <v/>
      </c>
      <c r="AK7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3" s="76" t="str">
        <f t="array" ref="AL73">IFERROR(IF(OR(Abfrage[[#This Row],[Modus]]="Flugzeug",ISBLANK(Abfrage[[#This Row],[PLZ Ziel (optional)]])),"",IF(OR(EXACT(Abfrage[[#This Row],[PLZ_B]],DD_PLZ)),"","ungültige Ziel-PLZ!")),"")</f>
        <v/>
      </c>
      <c r="AM73" s="76" t="str">
        <f t="array" ref="AM73">IFERROR(IF(AND(Abfrage[[#This Row],[Modus]]="Flugzeug",NOT(ISBLANK(Abfrage[[#This Row],[IATA Start (optional)]]))),IF(OR(EXACT(Abfrage[[#This Row],[IATA Start (optional)]],DD_IATA)),"","IATA Code (Start) nicht erkannt!"),""),"")</f>
        <v/>
      </c>
      <c r="AN73" s="76" t="str">
        <f t="array" ref="AN73">IFERROR(IF(AND(Abfrage[[#This Row],[Modus]]="Flugzeug",NOT(ISBLANK(Abfrage[[#This Row],[IATA Ziel (optional)]]))),IF(OR(EXACT(Abfrage[[#This Row],[IATA Ziel (optional)]],DD_IATA)),"","IATA Code (Ziel) nicht erkannt!"),""),"")</f>
        <v/>
      </c>
      <c r="AO73" s="76" t="str">
        <f t="array" ref="AO73">IFERROR(IF(AND(Abfrage[[#This Row],[Modus]]="Flugzeug",ISBLANK(Abfrage[[#This Row],[IATA Start (optional)]])),IF(OR(EXACT(Abfrage[[#This Row],[Ortsname Start]],DD_Airports)),"","Kein Start-Flughafen gefunden!"),""),"")</f>
        <v/>
      </c>
      <c r="AP73" s="76" t="str">
        <f t="array" ref="AP73">IFERROR(IF(AND(Abfrage[[#This Row],[Modus]]="Flugzeug",ISBLANK(Abfrage[[#This Row],[IATA Ziel (optional)]])),IF(OR(EXACT(Abfrage[[#This Row],[Ortsname Ziel]],DD_Airports)),"","Kein Ziel-Flughafen gefunden!"),""),"")</f>
        <v/>
      </c>
      <c r="AQ7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4" spans="2:43" s="7" customFormat="1" x14ac:dyDescent="0.35">
      <c r="B74" s="7">
        <f t="shared" si="1"/>
        <v>54</v>
      </c>
      <c r="C74" s="20"/>
      <c r="D74" s="20"/>
      <c r="E74" s="20"/>
      <c r="F74" s="20"/>
      <c r="G74" s="20"/>
      <c r="H74" s="21"/>
      <c r="I74" s="21"/>
      <c r="J74" s="21"/>
      <c r="K74" s="21"/>
      <c r="L74" s="6" t="e">
        <f>VLOOKUP(Abfrage[[#This Row],[Beförderungsmittel]],transp_mode[],2,FALSE)</f>
        <v>#N/A</v>
      </c>
      <c r="M74" s="6" t="str">
        <f>TEXT(Abfrage[[#This Row],[PLZ Start (optional)]],"00000")</f>
        <v>00000</v>
      </c>
      <c r="N74" s="6" t="str">
        <f>TEXT(Abfrage[[#This Row],[PLZ Ziel (optional)]],"00000")</f>
        <v>00000</v>
      </c>
      <c r="O7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4" s="76" t="str">
        <f t="array" aca="1" ref="AF74" ca="1">IFERROR(IF(OR(ISBLANK(Abfrage[[#This Row],[Beförderungsmittel]]),EXACT(Abfrage[[#This Row],[Beförderungsmittel]],DD_Beförderungsmittel)),"","ungültiges Beförderungsmittel!"),"")</f>
        <v/>
      </c>
      <c r="AG74" s="76" t="str">
        <f t="array" ref="AG74">IFERROR(IF(OR(ISBLANK(Abfrage[[#This Row],[Beförderungsmittel]]),Abfrage[[#This Row],[Modus]]="Flugzeug",NOT(ISBLANK(Abfrage[[#This Row],[PLZ Start (optional)]]))),"",IF(OR(EXACT(Abfrage[[#This Row],[Ortsname Start]],DD_Orte)),"","ungültiger Start-Ort!")),"")</f>
        <v/>
      </c>
      <c r="AH7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4" s="76" t="str">
        <f t="array" ref="AI74">IFERROR(IF(OR(Abfrage[[#This Row],[Modus]]="Flugzeug",ISBLANK(Abfrage[[#This Row],[PLZ Start (optional)]])),"",IF(OR(EXACT(Abfrage[[#This Row],[PLZ_A]],DD_PLZ)),"","ungültige Start-PLZ!")),"")</f>
        <v/>
      </c>
      <c r="AJ74" s="76" t="str">
        <f t="array" ref="AJ74">IFERROR(IF(OR(ISBLANK(Abfrage[[#This Row],[Beförderungsmittel]]),Abfrage[[#This Row],[Modus]]="Flugzeug",NOT(ISBLANK(Abfrage[[#This Row],[PLZ Ziel (optional)]]))),"",IF(OR(EXACT(Abfrage[[#This Row],[Ortsname Ziel]],DD_Orte)),"","ungültiger Ziel-Ort!")),"")</f>
        <v/>
      </c>
      <c r="AK7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4" s="76" t="str">
        <f t="array" ref="AL74">IFERROR(IF(OR(Abfrage[[#This Row],[Modus]]="Flugzeug",ISBLANK(Abfrage[[#This Row],[PLZ Ziel (optional)]])),"",IF(OR(EXACT(Abfrage[[#This Row],[PLZ_B]],DD_PLZ)),"","ungültige Ziel-PLZ!")),"")</f>
        <v/>
      </c>
      <c r="AM74" s="76" t="str">
        <f t="array" ref="AM74">IFERROR(IF(AND(Abfrage[[#This Row],[Modus]]="Flugzeug",NOT(ISBLANK(Abfrage[[#This Row],[IATA Start (optional)]]))),IF(OR(EXACT(Abfrage[[#This Row],[IATA Start (optional)]],DD_IATA)),"","IATA Code (Start) nicht erkannt!"),""),"")</f>
        <v/>
      </c>
      <c r="AN74" s="76" t="str">
        <f t="array" ref="AN74">IFERROR(IF(AND(Abfrage[[#This Row],[Modus]]="Flugzeug",NOT(ISBLANK(Abfrage[[#This Row],[IATA Ziel (optional)]]))),IF(OR(EXACT(Abfrage[[#This Row],[IATA Ziel (optional)]],DD_IATA)),"","IATA Code (Ziel) nicht erkannt!"),""),"")</f>
        <v/>
      </c>
      <c r="AO74" s="76" t="str">
        <f t="array" ref="AO74">IFERROR(IF(AND(Abfrage[[#This Row],[Modus]]="Flugzeug",ISBLANK(Abfrage[[#This Row],[IATA Start (optional)]])),IF(OR(EXACT(Abfrage[[#This Row],[Ortsname Start]],DD_Airports)),"","Kein Start-Flughafen gefunden!"),""),"")</f>
        <v/>
      </c>
      <c r="AP74" s="76" t="str">
        <f t="array" ref="AP74">IFERROR(IF(AND(Abfrage[[#This Row],[Modus]]="Flugzeug",ISBLANK(Abfrage[[#This Row],[IATA Ziel (optional)]])),IF(OR(EXACT(Abfrage[[#This Row],[Ortsname Ziel]],DD_Airports)),"","Kein Ziel-Flughafen gefunden!"),""),"")</f>
        <v/>
      </c>
      <c r="AQ7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5" spans="2:43" s="7" customFormat="1" x14ac:dyDescent="0.35">
      <c r="B75" s="7">
        <f t="shared" si="1"/>
        <v>55</v>
      </c>
      <c r="C75" s="20"/>
      <c r="D75" s="20"/>
      <c r="E75" s="20"/>
      <c r="F75" s="20"/>
      <c r="G75" s="20"/>
      <c r="H75" s="21"/>
      <c r="I75" s="21"/>
      <c r="J75" s="21"/>
      <c r="K75" s="21"/>
      <c r="L75" s="6" t="e">
        <f>VLOOKUP(Abfrage[[#This Row],[Beförderungsmittel]],transp_mode[],2,FALSE)</f>
        <v>#N/A</v>
      </c>
      <c r="M75" s="6" t="str">
        <f>TEXT(Abfrage[[#This Row],[PLZ Start (optional)]],"00000")</f>
        <v>00000</v>
      </c>
      <c r="N75" s="6" t="str">
        <f>TEXT(Abfrage[[#This Row],[PLZ Ziel (optional)]],"00000")</f>
        <v>00000</v>
      </c>
      <c r="O7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5" s="76" t="str">
        <f t="array" aca="1" ref="AF75" ca="1">IFERROR(IF(OR(ISBLANK(Abfrage[[#This Row],[Beförderungsmittel]]),EXACT(Abfrage[[#This Row],[Beförderungsmittel]],DD_Beförderungsmittel)),"","ungültiges Beförderungsmittel!"),"")</f>
        <v/>
      </c>
      <c r="AG75" s="76" t="str">
        <f t="array" ref="AG75">IFERROR(IF(OR(ISBLANK(Abfrage[[#This Row],[Beförderungsmittel]]),Abfrage[[#This Row],[Modus]]="Flugzeug",NOT(ISBLANK(Abfrage[[#This Row],[PLZ Start (optional)]]))),"",IF(OR(EXACT(Abfrage[[#This Row],[Ortsname Start]],DD_Orte)),"","ungültiger Start-Ort!")),"")</f>
        <v/>
      </c>
      <c r="AH7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5" s="76" t="str">
        <f t="array" ref="AI75">IFERROR(IF(OR(Abfrage[[#This Row],[Modus]]="Flugzeug",ISBLANK(Abfrage[[#This Row],[PLZ Start (optional)]])),"",IF(OR(EXACT(Abfrage[[#This Row],[PLZ_A]],DD_PLZ)),"","ungültige Start-PLZ!")),"")</f>
        <v/>
      </c>
      <c r="AJ75" s="76" t="str">
        <f t="array" ref="AJ75">IFERROR(IF(OR(ISBLANK(Abfrage[[#This Row],[Beförderungsmittel]]),Abfrage[[#This Row],[Modus]]="Flugzeug",NOT(ISBLANK(Abfrage[[#This Row],[PLZ Ziel (optional)]]))),"",IF(OR(EXACT(Abfrage[[#This Row],[Ortsname Ziel]],DD_Orte)),"","ungültiger Ziel-Ort!")),"")</f>
        <v/>
      </c>
      <c r="AK7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5" s="76" t="str">
        <f t="array" ref="AL75">IFERROR(IF(OR(Abfrage[[#This Row],[Modus]]="Flugzeug",ISBLANK(Abfrage[[#This Row],[PLZ Ziel (optional)]])),"",IF(OR(EXACT(Abfrage[[#This Row],[PLZ_B]],DD_PLZ)),"","ungültige Ziel-PLZ!")),"")</f>
        <v/>
      </c>
      <c r="AM75" s="76" t="str">
        <f t="array" ref="AM75">IFERROR(IF(AND(Abfrage[[#This Row],[Modus]]="Flugzeug",NOT(ISBLANK(Abfrage[[#This Row],[IATA Start (optional)]]))),IF(OR(EXACT(Abfrage[[#This Row],[IATA Start (optional)]],DD_IATA)),"","IATA Code (Start) nicht erkannt!"),""),"")</f>
        <v/>
      </c>
      <c r="AN75" s="76" t="str">
        <f t="array" ref="AN75">IFERROR(IF(AND(Abfrage[[#This Row],[Modus]]="Flugzeug",NOT(ISBLANK(Abfrage[[#This Row],[IATA Ziel (optional)]]))),IF(OR(EXACT(Abfrage[[#This Row],[IATA Ziel (optional)]],DD_IATA)),"","IATA Code (Ziel) nicht erkannt!"),""),"")</f>
        <v/>
      </c>
      <c r="AO75" s="76" t="str">
        <f t="array" ref="AO75">IFERROR(IF(AND(Abfrage[[#This Row],[Modus]]="Flugzeug",ISBLANK(Abfrage[[#This Row],[IATA Start (optional)]])),IF(OR(EXACT(Abfrage[[#This Row],[Ortsname Start]],DD_Airports)),"","Kein Start-Flughafen gefunden!"),""),"")</f>
        <v/>
      </c>
      <c r="AP75" s="76" t="str">
        <f t="array" ref="AP75">IFERROR(IF(AND(Abfrage[[#This Row],[Modus]]="Flugzeug",ISBLANK(Abfrage[[#This Row],[IATA Ziel (optional)]])),IF(OR(EXACT(Abfrage[[#This Row],[Ortsname Ziel]],DD_Airports)),"","Kein Ziel-Flughafen gefunden!"),""),"")</f>
        <v/>
      </c>
      <c r="AQ7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6" spans="2:43" s="7" customFormat="1" x14ac:dyDescent="0.35">
      <c r="B76" s="7">
        <f t="shared" si="1"/>
        <v>56</v>
      </c>
      <c r="C76" s="20"/>
      <c r="D76" s="20"/>
      <c r="E76" s="20"/>
      <c r="F76" s="20"/>
      <c r="G76" s="20"/>
      <c r="H76" s="21"/>
      <c r="I76" s="21"/>
      <c r="J76" s="21"/>
      <c r="K76" s="21"/>
      <c r="L76" s="6" t="e">
        <f>VLOOKUP(Abfrage[[#This Row],[Beförderungsmittel]],transp_mode[],2,FALSE)</f>
        <v>#N/A</v>
      </c>
      <c r="M76" s="6" t="str">
        <f>TEXT(Abfrage[[#This Row],[PLZ Start (optional)]],"00000")</f>
        <v>00000</v>
      </c>
      <c r="N76" s="6" t="str">
        <f>TEXT(Abfrage[[#This Row],[PLZ Ziel (optional)]],"00000")</f>
        <v>00000</v>
      </c>
      <c r="O7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6" s="76" t="str">
        <f t="array" aca="1" ref="AF76" ca="1">IFERROR(IF(OR(ISBLANK(Abfrage[[#This Row],[Beförderungsmittel]]),EXACT(Abfrage[[#This Row],[Beförderungsmittel]],DD_Beförderungsmittel)),"","ungültiges Beförderungsmittel!"),"")</f>
        <v/>
      </c>
      <c r="AG76" s="76" t="str">
        <f t="array" ref="AG76">IFERROR(IF(OR(ISBLANK(Abfrage[[#This Row],[Beförderungsmittel]]),Abfrage[[#This Row],[Modus]]="Flugzeug",NOT(ISBLANK(Abfrage[[#This Row],[PLZ Start (optional)]]))),"",IF(OR(EXACT(Abfrage[[#This Row],[Ortsname Start]],DD_Orte)),"","ungültiger Start-Ort!")),"")</f>
        <v/>
      </c>
      <c r="AH7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6" s="76" t="str">
        <f t="array" ref="AI76">IFERROR(IF(OR(Abfrage[[#This Row],[Modus]]="Flugzeug",ISBLANK(Abfrage[[#This Row],[PLZ Start (optional)]])),"",IF(OR(EXACT(Abfrage[[#This Row],[PLZ_A]],DD_PLZ)),"","ungültige Start-PLZ!")),"")</f>
        <v/>
      </c>
      <c r="AJ76" s="76" t="str">
        <f t="array" ref="AJ76">IFERROR(IF(OR(ISBLANK(Abfrage[[#This Row],[Beförderungsmittel]]),Abfrage[[#This Row],[Modus]]="Flugzeug",NOT(ISBLANK(Abfrage[[#This Row],[PLZ Ziel (optional)]]))),"",IF(OR(EXACT(Abfrage[[#This Row],[Ortsname Ziel]],DD_Orte)),"","ungültiger Ziel-Ort!")),"")</f>
        <v/>
      </c>
      <c r="AK7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6" s="76" t="str">
        <f t="array" ref="AL76">IFERROR(IF(OR(Abfrage[[#This Row],[Modus]]="Flugzeug",ISBLANK(Abfrage[[#This Row],[PLZ Ziel (optional)]])),"",IF(OR(EXACT(Abfrage[[#This Row],[PLZ_B]],DD_PLZ)),"","ungültige Ziel-PLZ!")),"")</f>
        <v/>
      </c>
      <c r="AM76" s="76" t="str">
        <f t="array" ref="AM76">IFERROR(IF(AND(Abfrage[[#This Row],[Modus]]="Flugzeug",NOT(ISBLANK(Abfrage[[#This Row],[IATA Start (optional)]]))),IF(OR(EXACT(Abfrage[[#This Row],[IATA Start (optional)]],DD_IATA)),"","IATA Code (Start) nicht erkannt!"),""),"")</f>
        <v/>
      </c>
      <c r="AN76" s="76" t="str">
        <f t="array" ref="AN76">IFERROR(IF(AND(Abfrage[[#This Row],[Modus]]="Flugzeug",NOT(ISBLANK(Abfrage[[#This Row],[IATA Ziel (optional)]]))),IF(OR(EXACT(Abfrage[[#This Row],[IATA Ziel (optional)]],DD_IATA)),"","IATA Code (Ziel) nicht erkannt!"),""),"")</f>
        <v/>
      </c>
      <c r="AO76" s="76" t="str">
        <f t="array" ref="AO76">IFERROR(IF(AND(Abfrage[[#This Row],[Modus]]="Flugzeug",ISBLANK(Abfrage[[#This Row],[IATA Start (optional)]])),IF(OR(EXACT(Abfrage[[#This Row],[Ortsname Start]],DD_Airports)),"","Kein Start-Flughafen gefunden!"),""),"")</f>
        <v/>
      </c>
      <c r="AP76" s="76" t="str">
        <f t="array" ref="AP76">IFERROR(IF(AND(Abfrage[[#This Row],[Modus]]="Flugzeug",ISBLANK(Abfrage[[#This Row],[IATA Ziel (optional)]])),IF(OR(EXACT(Abfrage[[#This Row],[Ortsname Ziel]],DD_Airports)),"","Kein Ziel-Flughafen gefunden!"),""),"")</f>
        <v/>
      </c>
      <c r="AQ7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7" spans="2:43" s="7" customFormat="1" x14ac:dyDescent="0.35">
      <c r="B77" s="7">
        <f t="shared" si="1"/>
        <v>57</v>
      </c>
      <c r="C77" s="20"/>
      <c r="D77" s="20"/>
      <c r="E77" s="20"/>
      <c r="F77" s="20"/>
      <c r="G77" s="20"/>
      <c r="H77" s="21"/>
      <c r="I77" s="21"/>
      <c r="J77" s="21"/>
      <c r="K77" s="21"/>
      <c r="L77" s="6" t="e">
        <f>VLOOKUP(Abfrage[[#This Row],[Beförderungsmittel]],transp_mode[],2,FALSE)</f>
        <v>#N/A</v>
      </c>
      <c r="M77" s="6" t="str">
        <f>TEXT(Abfrage[[#This Row],[PLZ Start (optional)]],"00000")</f>
        <v>00000</v>
      </c>
      <c r="N77" s="6" t="str">
        <f>TEXT(Abfrage[[#This Row],[PLZ Ziel (optional)]],"00000")</f>
        <v>00000</v>
      </c>
      <c r="O7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7" s="76" t="str">
        <f t="array" aca="1" ref="AF77" ca="1">IFERROR(IF(OR(ISBLANK(Abfrage[[#This Row],[Beförderungsmittel]]),EXACT(Abfrage[[#This Row],[Beförderungsmittel]],DD_Beförderungsmittel)),"","ungültiges Beförderungsmittel!"),"")</f>
        <v/>
      </c>
      <c r="AG77" s="76" t="str">
        <f t="array" ref="AG77">IFERROR(IF(OR(ISBLANK(Abfrage[[#This Row],[Beförderungsmittel]]),Abfrage[[#This Row],[Modus]]="Flugzeug",NOT(ISBLANK(Abfrage[[#This Row],[PLZ Start (optional)]]))),"",IF(OR(EXACT(Abfrage[[#This Row],[Ortsname Start]],DD_Orte)),"","ungültiger Start-Ort!")),"")</f>
        <v/>
      </c>
      <c r="AH7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7" s="76" t="str">
        <f t="array" ref="AI77">IFERROR(IF(OR(Abfrage[[#This Row],[Modus]]="Flugzeug",ISBLANK(Abfrage[[#This Row],[PLZ Start (optional)]])),"",IF(OR(EXACT(Abfrage[[#This Row],[PLZ_A]],DD_PLZ)),"","ungültige Start-PLZ!")),"")</f>
        <v/>
      </c>
      <c r="AJ77" s="76" t="str">
        <f t="array" ref="AJ77">IFERROR(IF(OR(ISBLANK(Abfrage[[#This Row],[Beförderungsmittel]]),Abfrage[[#This Row],[Modus]]="Flugzeug",NOT(ISBLANK(Abfrage[[#This Row],[PLZ Ziel (optional)]]))),"",IF(OR(EXACT(Abfrage[[#This Row],[Ortsname Ziel]],DD_Orte)),"","ungültiger Ziel-Ort!")),"")</f>
        <v/>
      </c>
      <c r="AK7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7" s="76" t="str">
        <f t="array" ref="AL77">IFERROR(IF(OR(Abfrage[[#This Row],[Modus]]="Flugzeug",ISBLANK(Abfrage[[#This Row],[PLZ Ziel (optional)]])),"",IF(OR(EXACT(Abfrage[[#This Row],[PLZ_B]],DD_PLZ)),"","ungültige Ziel-PLZ!")),"")</f>
        <v/>
      </c>
      <c r="AM77" s="76" t="str">
        <f t="array" ref="AM77">IFERROR(IF(AND(Abfrage[[#This Row],[Modus]]="Flugzeug",NOT(ISBLANK(Abfrage[[#This Row],[IATA Start (optional)]]))),IF(OR(EXACT(Abfrage[[#This Row],[IATA Start (optional)]],DD_IATA)),"","IATA Code (Start) nicht erkannt!"),""),"")</f>
        <v/>
      </c>
      <c r="AN77" s="76" t="str">
        <f t="array" ref="AN77">IFERROR(IF(AND(Abfrage[[#This Row],[Modus]]="Flugzeug",NOT(ISBLANK(Abfrage[[#This Row],[IATA Ziel (optional)]]))),IF(OR(EXACT(Abfrage[[#This Row],[IATA Ziel (optional)]],DD_IATA)),"","IATA Code (Ziel) nicht erkannt!"),""),"")</f>
        <v/>
      </c>
      <c r="AO77" s="76" t="str">
        <f t="array" ref="AO77">IFERROR(IF(AND(Abfrage[[#This Row],[Modus]]="Flugzeug",ISBLANK(Abfrage[[#This Row],[IATA Start (optional)]])),IF(OR(EXACT(Abfrage[[#This Row],[Ortsname Start]],DD_Airports)),"","Kein Start-Flughafen gefunden!"),""),"")</f>
        <v/>
      </c>
      <c r="AP77" s="76" t="str">
        <f t="array" ref="AP77">IFERROR(IF(AND(Abfrage[[#This Row],[Modus]]="Flugzeug",ISBLANK(Abfrage[[#This Row],[IATA Ziel (optional)]])),IF(OR(EXACT(Abfrage[[#This Row],[Ortsname Ziel]],DD_Airports)),"","Kein Ziel-Flughafen gefunden!"),""),"")</f>
        <v/>
      </c>
      <c r="AQ7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8" spans="2:43" s="7" customFormat="1" x14ac:dyDescent="0.35">
      <c r="B78" s="7">
        <f t="shared" si="1"/>
        <v>58</v>
      </c>
      <c r="C78" s="20"/>
      <c r="D78" s="20"/>
      <c r="E78" s="20"/>
      <c r="F78" s="20"/>
      <c r="G78" s="20"/>
      <c r="H78" s="21"/>
      <c r="I78" s="21"/>
      <c r="J78" s="21"/>
      <c r="K78" s="21"/>
      <c r="L78" s="6" t="e">
        <f>VLOOKUP(Abfrage[[#This Row],[Beförderungsmittel]],transp_mode[],2,FALSE)</f>
        <v>#N/A</v>
      </c>
      <c r="M78" s="6" t="str">
        <f>TEXT(Abfrage[[#This Row],[PLZ Start (optional)]],"00000")</f>
        <v>00000</v>
      </c>
      <c r="N78" s="6" t="str">
        <f>TEXT(Abfrage[[#This Row],[PLZ Ziel (optional)]],"00000")</f>
        <v>00000</v>
      </c>
      <c r="O7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8" s="76" t="str">
        <f t="array" aca="1" ref="AF78" ca="1">IFERROR(IF(OR(ISBLANK(Abfrage[[#This Row],[Beförderungsmittel]]),EXACT(Abfrage[[#This Row],[Beförderungsmittel]],DD_Beförderungsmittel)),"","ungültiges Beförderungsmittel!"),"")</f>
        <v/>
      </c>
      <c r="AG78" s="76" t="str">
        <f t="array" ref="AG78">IFERROR(IF(OR(ISBLANK(Abfrage[[#This Row],[Beförderungsmittel]]),Abfrage[[#This Row],[Modus]]="Flugzeug",NOT(ISBLANK(Abfrage[[#This Row],[PLZ Start (optional)]]))),"",IF(OR(EXACT(Abfrage[[#This Row],[Ortsname Start]],DD_Orte)),"","ungültiger Start-Ort!")),"")</f>
        <v/>
      </c>
      <c r="AH7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8" s="76" t="str">
        <f t="array" ref="AI78">IFERROR(IF(OR(Abfrage[[#This Row],[Modus]]="Flugzeug",ISBLANK(Abfrage[[#This Row],[PLZ Start (optional)]])),"",IF(OR(EXACT(Abfrage[[#This Row],[PLZ_A]],DD_PLZ)),"","ungültige Start-PLZ!")),"")</f>
        <v/>
      </c>
      <c r="AJ78" s="76" t="str">
        <f t="array" ref="AJ78">IFERROR(IF(OR(ISBLANK(Abfrage[[#This Row],[Beförderungsmittel]]),Abfrage[[#This Row],[Modus]]="Flugzeug",NOT(ISBLANK(Abfrage[[#This Row],[PLZ Ziel (optional)]]))),"",IF(OR(EXACT(Abfrage[[#This Row],[Ortsname Ziel]],DD_Orte)),"","ungültiger Ziel-Ort!")),"")</f>
        <v/>
      </c>
      <c r="AK7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8" s="76" t="str">
        <f t="array" ref="AL78">IFERROR(IF(OR(Abfrage[[#This Row],[Modus]]="Flugzeug",ISBLANK(Abfrage[[#This Row],[PLZ Ziel (optional)]])),"",IF(OR(EXACT(Abfrage[[#This Row],[PLZ_B]],DD_PLZ)),"","ungültige Ziel-PLZ!")),"")</f>
        <v/>
      </c>
      <c r="AM78" s="76" t="str">
        <f t="array" ref="AM78">IFERROR(IF(AND(Abfrage[[#This Row],[Modus]]="Flugzeug",NOT(ISBLANK(Abfrage[[#This Row],[IATA Start (optional)]]))),IF(OR(EXACT(Abfrage[[#This Row],[IATA Start (optional)]],DD_IATA)),"","IATA Code (Start) nicht erkannt!"),""),"")</f>
        <v/>
      </c>
      <c r="AN78" s="76" t="str">
        <f t="array" ref="AN78">IFERROR(IF(AND(Abfrage[[#This Row],[Modus]]="Flugzeug",NOT(ISBLANK(Abfrage[[#This Row],[IATA Ziel (optional)]]))),IF(OR(EXACT(Abfrage[[#This Row],[IATA Ziel (optional)]],DD_IATA)),"","IATA Code (Ziel) nicht erkannt!"),""),"")</f>
        <v/>
      </c>
      <c r="AO78" s="76" t="str">
        <f t="array" ref="AO78">IFERROR(IF(AND(Abfrage[[#This Row],[Modus]]="Flugzeug",ISBLANK(Abfrage[[#This Row],[IATA Start (optional)]])),IF(OR(EXACT(Abfrage[[#This Row],[Ortsname Start]],DD_Airports)),"","Kein Start-Flughafen gefunden!"),""),"")</f>
        <v/>
      </c>
      <c r="AP78" s="76" t="str">
        <f t="array" ref="AP78">IFERROR(IF(AND(Abfrage[[#This Row],[Modus]]="Flugzeug",ISBLANK(Abfrage[[#This Row],[IATA Ziel (optional)]])),IF(OR(EXACT(Abfrage[[#This Row],[Ortsname Ziel]],DD_Airports)),"","Kein Ziel-Flughafen gefunden!"),""),"")</f>
        <v/>
      </c>
      <c r="AQ7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79" spans="2:43" s="7" customFormat="1" x14ac:dyDescent="0.35">
      <c r="B79" s="7">
        <f t="shared" si="1"/>
        <v>59</v>
      </c>
      <c r="C79" s="20"/>
      <c r="D79" s="20"/>
      <c r="E79" s="20"/>
      <c r="F79" s="20"/>
      <c r="G79" s="20"/>
      <c r="H79" s="21"/>
      <c r="I79" s="21"/>
      <c r="J79" s="21"/>
      <c r="K79" s="21"/>
      <c r="L79" s="6" t="e">
        <f>VLOOKUP(Abfrage[[#This Row],[Beförderungsmittel]],transp_mode[],2,FALSE)</f>
        <v>#N/A</v>
      </c>
      <c r="M79" s="6" t="str">
        <f>TEXT(Abfrage[[#This Row],[PLZ Start (optional)]],"00000")</f>
        <v>00000</v>
      </c>
      <c r="N79" s="6" t="str">
        <f>TEXT(Abfrage[[#This Row],[PLZ Ziel (optional)]],"00000")</f>
        <v>00000</v>
      </c>
      <c r="O7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7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7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7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7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7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7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7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7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7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7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7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7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7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7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7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7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79" s="76" t="str">
        <f t="array" aca="1" ref="AF79" ca="1">IFERROR(IF(OR(ISBLANK(Abfrage[[#This Row],[Beförderungsmittel]]),EXACT(Abfrage[[#This Row],[Beförderungsmittel]],DD_Beförderungsmittel)),"","ungültiges Beförderungsmittel!"),"")</f>
        <v/>
      </c>
      <c r="AG79" s="76" t="str">
        <f t="array" ref="AG79">IFERROR(IF(OR(ISBLANK(Abfrage[[#This Row],[Beförderungsmittel]]),Abfrage[[#This Row],[Modus]]="Flugzeug",NOT(ISBLANK(Abfrage[[#This Row],[PLZ Start (optional)]]))),"",IF(OR(EXACT(Abfrage[[#This Row],[Ortsname Start]],DD_Orte)),"","ungültiger Start-Ort!")),"")</f>
        <v/>
      </c>
      <c r="AH7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79" s="76" t="str">
        <f t="array" ref="AI79">IFERROR(IF(OR(Abfrage[[#This Row],[Modus]]="Flugzeug",ISBLANK(Abfrage[[#This Row],[PLZ Start (optional)]])),"",IF(OR(EXACT(Abfrage[[#This Row],[PLZ_A]],DD_PLZ)),"","ungültige Start-PLZ!")),"")</f>
        <v/>
      </c>
      <c r="AJ79" s="76" t="str">
        <f t="array" ref="AJ79">IFERROR(IF(OR(ISBLANK(Abfrage[[#This Row],[Beförderungsmittel]]),Abfrage[[#This Row],[Modus]]="Flugzeug",NOT(ISBLANK(Abfrage[[#This Row],[PLZ Ziel (optional)]]))),"",IF(OR(EXACT(Abfrage[[#This Row],[Ortsname Ziel]],DD_Orte)),"","ungültiger Ziel-Ort!")),"")</f>
        <v/>
      </c>
      <c r="AK7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79" s="76" t="str">
        <f t="array" ref="AL79">IFERROR(IF(OR(Abfrage[[#This Row],[Modus]]="Flugzeug",ISBLANK(Abfrage[[#This Row],[PLZ Ziel (optional)]])),"",IF(OR(EXACT(Abfrage[[#This Row],[PLZ_B]],DD_PLZ)),"","ungültige Ziel-PLZ!")),"")</f>
        <v/>
      </c>
      <c r="AM79" s="76" t="str">
        <f t="array" ref="AM79">IFERROR(IF(AND(Abfrage[[#This Row],[Modus]]="Flugzeug",NOT(ISBLANK(Abfrage[[#This Row],[IATA Start (optional)]]))),IF(OR(EXACT(Abfrage[[#This Row],[IATA Start (optional)]],DD_IATA)),"","IATA Code (Start) nicht erkannt!"),""),"")</f>
        <v/>
      </c>
      <c r="AN79" s="76" t="str">
        <f t="array" ref="AN79">IFERROR(IF(AND(Abfrage[[#This Row],[Modus]]="Flugzeug",NOT(ISBLANK(Abfrage[[#This Row],[IATA Ziel (optional)]]))),IF(OR(EXACT(Abfrage[[#This Row],[IATA Ziel (optional)]],DD_IATA)),"","IATA Code (Ziel) nicht erkannt!"),""),"")</f>
        <v/>
      </c>
      <c r="AO79" s="76" t="str">
        <f t="array" ref="AO79">IFERROR(IF(AND(Abfrage[[#This Row],[Modus]]="Flugzeug",ISBLANK(Abfrage[[#This Row],[IATA Start (optional)]])),IF(OR(EXACT(Abfrage[[#This Row],[Ortsname Start]],DD_Airports)),"","Kein Start-Flughafen gefunden!"),""),"")</f>
        <v/>
      </c>
      <c r="AP79" s="76" t="str">
        <f t="array" ref="AP79">IFERROR(IF(AND(Abfrage[[#This Row],[Modus]]="Flugzeug",ISBLANK(Abfrage[[#This Row],[IATA Ziel (optional)]])),IF(OR(EXACT(Abfrage[[#This Row],[Ortsname Ziel]],DD_Airports)),"","Kein Ziel-Flughafen gefunden!"),""),"")</f>
        <v/>
      </c>
      <c r="AQ7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0" spans="2:43" s="7" customFormat="1" x14ac:dyDescent="0.35">
      <c r="B80" s="7">
        <f t="shared" si="1"/>
        <v>60</v>
      </c>
      <c r="C80" s="20"/>
      <c r="D80" s="20"/>
      <c r="E80" s="20"/>
      <c r="F80" s="20"/>
      <c r="G80" s="20"/>
      <c r="H80" s="21"/>
      <c r="I80" s="21"/>
      <c r="J80" s="21"/>
      <c r="K80" s="21"/>
      <c r="L80" s="6" t="e">
        <f>VLOOKUP(Abfrage[[#This Row],[Beförderungsmittel]],transp_mode[],2,FALSE)</f>
        <v>#N/A</v>
      </c>
      <c r="M80" s="6" t="str">
        <f>TEXT(Abfrage[[#This Row],[PLZ Start (optional)]],"00000")</f>
        <v>00000</v>
      </c>
      <c r="N80" s="6" t="str">
        <f>TEXT(Abfrage[[#This Row],[PLZ Ziel (optional)]],"00000")</f>
        <v>00000</v>
      </c>
      <c r="O8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0" s="76" t="str">
        <f t="array" aca="1" ref="AF80" ca="1">IFERROR(IF(OR(ISBLANK(Abfrage[[#This Row],[Beförderungsmittel]]),EXACT(Abfrage[[#This Row],[Beförderungsmittel]],DD_Beförderungsmittel)),"","ungültiges Beförderungsmittel!"),"")</f>
        <v/>
      </c>
      <c r="AG80" s="76" t="str">
        <f t="array" ref="AG80">IFERROR(IF(OR(ISBLANK(Abfrage[[#This Row],[Beförderungsmittel]]),Abfrage[[#This Row],[Modus]]="Flugzeug",NOT(ISBLANK(Abfrage[[#This Row],[PLZ Start (optional)]]))),"",IF(OR(EXACT(Abfrage[[#This Row],[Ortsname Start]],DD_Orte)),"","ungültiger Start-Ort!")),"")</f>
        <v/>
      </c>
      <c r="AH8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0" s="76" t="str">
        <f t="array" ref="AI80">IFERROR(IF(OR(Abfrage[[#This Row],[Modus]]="Flugzeug",ISBLANK(Abfrage[[#This Row],[PLZ Start (optional)]])),"",IF(OR(EXACT(Abfrage[[#This Row],[PLZ_A]],DD_PLZ)),"","ungültige Start-PLZ!")),"")</f>
        <v/>
      </c>
      <c r="AJ80" s="76" t="str">
        <f t="array" ref="AJ80">IFERROR(IF(OR(ISBLANK(Abfrage[[#This Row],[Beförderungsmittel]]),Abfrage[[#This Row],[Modus]]="Flugzeug",NOT(ISBLANK(Abfrage[[#This Row],[PLZ Ziel (optional)]]))),"",IF(OR(EXACT(Abfrage[[#This Row],[Ortsname Ziel]],DD_Orte)),"","ungültiger Ziel-Ort!")),"")</f>
        <v/>
      </c>
      <c r="AK8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0" s="76" t="str">
        <f t="array" ref="AL80">IFERROR(IF(OR(Abfrage[[#This Row],[Modus]]="Flugzeug",ISBLANK(Abfrage[[#This Row],[PLZ Ziel (optional)]])),"",IF(OR(EXACT(Abfrage[[#This Row],[PLZ_B]],DD_PLZ)),"","ungültige Ziel-PLZ!")),"")</f>
        <v/>
      </c>
      <c r="AM80" s="76" t="str">
        <f t="array" ref="AM80">IFERROR(IF(AND(Abfrage[[#This Row],[Modus]]="Flugzeug",NOT(ISBLANK(Abfrage[[#This Row],[IATA Start (optional)]]))),IF(OR(EXACT(Abfrage[[#This Row],[IATA Start (optional)]],DD_IATA)),"","IATA Code (Start) nicht erkannt!"),""),"")</f>
        <v/>
      </c>
      <c r="AN80" s="76" t="str">
        <f t="array" ref="AN80">IFERROR(IF(AND(Abfrage[[#This Row],[Modus]]="Flugzeug",NOT(ISBLANK(Abfrage[[#This Row],[IATA Ziel (optional)]]))),IF(OR(EXACT(Abfrage[[#This Row],[IATA Ziel (optional)]],DD_IATA)),"","IATA Code (Ziel) nicht erkannt!"),""),"")</f>
        <v/>
      </c>
      <c r="AO80" s="76" t="str">
        <f t="array" ref="AO80">IFERROR(IF(AND(Abfrage[[#This Row],[Modus]]="Flugzeug",ISBLANK(Abfrage[[#This Row],[IATA Start (optional)]])),IF(OR(EXACT(Abfrage[[#This Row],[Ortsname Start]],DD_Airports)),"","Kein Start-Flughafen gefunden!"),""),"")</f>
        <v/>
      </c>
      <c r="AP80" s="76" t="str">
        <f t="array" ref="AP80">IFERROR(IF(AND(Abfrage[[#This Row],[Modus]]="Flugzeug",ISBLANK(Abfrage[[#This Row],[IATA Ziel (optional)]])),IF(OR(EXACT(Abfrage[[#This Row],[Ortsname Ziel]],DD_Airports)),"","Kein Ziel-Flughafen gefunden!"),""),"")</f>
        <v/>
      </c>
      <c r="AQ8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1" spans="2:43" s="7" customFormat="1" x14ac:dyDescent="0.35">
      <c r="B81" s="7">
        <f t="shared" si="1"/>
        <v>61</v>
      </c>
      <c r="C81" s="20"/>
      <c r="D81" s="20"/>
      <c r="E81" s="20"/>
      <c r="F81" s="20"/>
      <c r="G81" s="20"/>
      <c r="H81" s="21"/>
      <c r="I81" s="21"/>
      <c r="J81" s="21"/>
      <c r="K81" s="21"/>
      <c r="L81" s="6" t="e">
        <f>VLOOKUP(Abfrage[[#This Row],[Beförderungsmittel]],transp_mode[],2,FALSE)</f>
        <v>#N/A</v>
      </c>
      <c r="M81" s="6" t="str">
        <f>TEXT(Abfrage[[#This Row],[PLZ Start (optional)]],"00000")</f>
        <v>00000</v>
      </c>
      <c r="N81" s="6" t="str">
        <f>TEXT(Abfrage[[#This Row],[PLZ Ziel (optional)]],"00000")</f>
        <v>00000</v>
      </c>
      <c r="O8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1" s="76" t="str">
        <f t="array" aca="1" ref="AF81" ca="1">IFERROR(IF(OR(ISBLANK(Abfrage[[#This Row],[Beförderungsmittel]]),EXACT(Abfrage[[#This Row],[Beförderungsmittel]],DD_Beförderungsmittel)),"","ungültiges Beförderungsmittel!"),"")</f>
        <v/>
      </c>
      <c r="AG81" s="76" t="str">
        <f t="array" ref="AG81">IFERROR(IF(OR(ISBLANK(Abfrage[[#This Row],[Beförderungsmittel]]),Abfrage[[#This Row],[Modus]]="Flugzeug",NOT(ISBLANK(Abfrage[[#This Row],[PLZ Start (optional)]]))),"",IF(OR(EXACT(Abfrage[[#This Row],[Ortsname Start]],DD_Orte)),"","ungültiger Start-Ort!")),"")</f>
        <v/>
      </c>
      <c r="AH8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1" s="76" t="str">
        <f t="array" ref="AI81">IFERROR(IF(OR(Abfrage[[#This Row],[Modus]]="Flugzeug",ISBLANK(Abfrage[[#This Row],[PLZ Start (optional)]])),"",IF(OR(EXACT(Abfrage[[#This Row],[PLZ_A]],DD_PLZ)),"","ungültige Start-PLZ!")),"")</f>
        <v/>
      </c>
      <c r="AJ81" s="76" t="str">
        <f t="array" ref="AJ81">IFERROR(IF(OR(ISBLANK(Abfrage[[#This Row],[Beförderungsmittel]]),Abfrage[[#This Row],[Modus]]="Flugzeug",NOT(ISBLANK(Abfrage[[#This Row],[PLZ Ziel (optional)]]))),"",IF(OR(EXACT(Abfrage[[#This Row],[Ortsname Ziel]],DD_Orte)),"","ungültiger Ziel-Ort!")),"")</f>
        <v/>
      </c>
      <c r="AK8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1" s="76" t="str">
        <f t="array" ref="AL81">IFERROR(IF(OR(Abfrage[[#This Row],[Modus]]="Flugzeug",ISBLANK(Abfrage[[#This Row],[PLZ Ziel (optional)]])),"",IF(OR(EXACT(Abfrage[[#This Row],[PLZ_B]],DD_PLZ)),"","ungültige Ziel-PLZ!")),"")</f>
        <v/>
      </c>
      <c r="AM81" s="76" t="str">
        <f t="array" ref="AM81">IFERROR(IF(AND(Abfrage[[#This Row],[Modus]]="Flugzeug",NOT(ISBLANK(Abfrage[[#This Row],[IATA Start (optional)]]))),IF(OR(EXACT(Abfrage[[#This Row],[IATA Start (optional)]],DD_IATA)),"","IATA Code (Start) nicht erkannt!"),""),"")</f>
        <v/>
      </c>
      <c r="AN81" s="76" t="str">
        <f t="array" ref="AN81">IFERROR(IF(AND(Abfrage[[#This Row],[Modus]]="Flugzeug",NOT(ISBLANK(Abfrage[[#This Row],[IATA Ziel (optional)]]))),IF(OR(EXACT(Abfrage[[#This Row],[IATA Ziel (optional)]],DD_IATA)),"","IATA Code (Ziel) nicht erkannt!"),""),"")</f>
        <v/>
      </c>
      <c r="AO81" s="76" t="str">
        <f t="array" ref="AO81">IFERROR(IF(AND(Abfrage[[#This Row],[Modus]]="Flugzeug",ISBLANK(Abfrage[[#This Row],[IATA Start (optional)]])),IF(OR(EXACT(Abfrage[[#This Row],[Ortsname Start]],DD_Airports)),"","Kein Start-Flughafen gefunden!"),""),"")</f>
        <v/>
      </c>
      <c r="AP81" s="76" t="str">
        <f t="array" ref="AP81">IFERROR(IF(AND(Abfrage[[#This Row],[Modus]]="Flugzeug",ISBLANK(Abfrage[[#This Row],[IATA Ziel (optional)]])),IF(OR(EXACT(Abfrage[[#This Row],[Ortsname Ziel]],DD_Airports)),"","Kein Ziel-Flughafen gefunden!"),""),"")</f>
        <v/>
      </c>
      <c r="AQ8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2" spans="2:43" s="7" customFormat="1" x14ac:dyDescent="0.35">
      <c r="B82" s="7">
        <f t="shared" si="1"/>
        <v>62</v>
      </c>
      <c r="C82" s="20"/>
      <c r="D82" s="20"/>
      <c r="E82" s="20"/>
      <c r="F82" s="20"/>
      <c r="G82" s="20"/>
      <c r="H82" s="21"/>
      <c r="I82" s="21"/>
      <c r="J82" s="21"/>
      <c r="K82" s="21"/>
      <c r="L82" s="6" t="e">
        <f>VLOOKUP(Abfrage[[#This Row],[Beförderungsmittel]],transp_mode[],2,FALSE)</f>
        <v>#N/A</v>
      </c>
      <c r="M82" s="6" t="str">
        <f>TEXT(Abfrage[[#This Row],[PLZ Start (optional)]],"00000")</f>
        <v>00000</v>
      </c>
      <c r="N82" s="6" t="str">
        <f>TEXT(Abfrage[[#This Row],[PLZ Ziel (optional)]],"00000")</f>
        <v>00000</v>
      </c>
      <c r="O8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2" s="76" t="str">
        <f t="array" aca="1" ref="AF82" ca="1">IFERROR(IF(OR(ISBLANK(Abfrage[[#This Row],[Beförderungsmittel]]),EXACT(Abfrage[[#This Row],[Beförderungsmittel]],DD_Beförderungsmittel)),"","ungültiges Beförderungsmittel!"),"")</f>
        <v/>
      </c>
      <c r="AG82" s="76" t="str">
        <f t="array" ref="AG82">IFERROR(IF(OR(ISBLANK(Abfrage[[#This Row],[Beförderungsmittel]]),Abfrage[[#This Row],[Modus]]="Flugzeug",NOT(ISBLANK(Abfrage[[#This Row],[PLZ Start (optional)]]))),"",IF(OR(EXACT(Abfrage[[#This Row],[Ortsname Start]],DD_Orte)),"","ungültiger Start-Ort!")),"")</f>
        <v/>
      </c>
      <c r="AH8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2" s="76" t="str">
        <f t="array" ref="AI82">IFERROR(IF(OR(Abfrage[[#This Row],[Modus]]="Flugzeug",ISBLANK(Abfrage[[#This Row],[PLZ Start (optional)]])),"",IF(OR(EXACT(Abfrage[[#This Row],[PLZ_A]],DD_PLZ)),"","ungültige Start-PLZ!")),"")</f>
        <v/>
      </c>
      <c r="AJ82" s="76" t="str">
        <f t="array" ref="AJ82">IFERROR(IF(OR(ISBLANK(Abfrage[[#This Row],[Beförderungsmittel]]),Abfrage[[#This Row],[Modus]]="Flugzeug",NOT(ISBLANK(Abfrage[[#This Row],[PLZ Ziel (optional)]]))),"",IF(OR(EXACT(Abfrage[[#This Row],[Ortsname Ziel]],DD_Orte)),"","ungültiger Ziel-Ort!")),"")</f>
        <v/>
      </c>
      <c r="AK8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2" s="76" t="str">
        <f t="array" ref="AL82">IFERROR(IF(OR(Abfrage[[#This Row],[Modus]]="Flugzeug",ISBLANK(Abfrage[[#This Row],[PLZ Ziel (optional)]])),"",IF(OR(EXACT(Abfrage[[#This Row],[PLZ_B]],DD_PLZ)),"","ungültige Ziel-PLZ!")),"")</f>
        <v/>
      </c>
      <c r="AM82" s="76" t="str">
        <f t="array" ref="AM82">IFERROR(IF(AND(Abfrage[[#This Row],[Modus]]="Flugzeug",NOT(ISBLANK(Abfrage[[#This Row],[IATA Start (optional)]]))),IF(OR(EXACT(Abfrage[[#This Row],[IATA Start (optional)]],DD_IATA)),"","IATA Code (Start) nicht erkannt!"),""),"")</f>
        <v/>
      </c>
      <c r="AN82" s="76" t="str">
        <f t="array" ref="AN82">IFERROR(IF(AND(Abfrage[[#This Row],[Modus]]="Flugzeug",NOT(ISBLANK(Abfrage[[#This Row],[IATA Ziel (optional)]]))),IF(OR(EXACT(Abfrage[[#This Row],[IATA Ziel (optional)]],DD_IATA)),"","IATA Code (Ziel) nicht erkannt!"),""),"")</f>
        <v/>
      </c>
      <c r="AO82" s="76" t="str">
        <f t="array" ref="AO82">IFERROR(IF(AND(Abfrage[[#This Row],[Modus]]="Flugzeug",ISBLANK(Abfrage[[#This Row],[IATA Start (optional)]])),IF(OR(EXACT(Abfrage[[#This Row],[Ortsname Start]],DD_Airports)),"","Kein Start-Flughafen gefunden!"),""),"")</f>
        <v/>
      </c>
      <c r="AP82" s="76" t="str">
        <f t="array" ref="AP82">IFERROR(IF(AND(Abfrage[[#This Row],[Modus]]="Flugzeug",ISBLANK(Abfrage[[#This Row],[IATA Ziel (optional)]])),IF(OR(EXACT(Abfrage[[#This Row],[Ortsname Ziel]],DD_Airports)),"","Kein Ziel-Flughafen gefunden!"),""),"")</f>
        <v/>
      </c>
      <c r="AQ8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3" spans="2:43" s="7" customFormat="1" x14ac:dyDescent="0.35">
      <c r="B83" s="7">
        <f t="shared" si="1"/>
        <v>63</v>
      </c>
      <c r="C83" s="20"/>
      <c r="D83" s="20"/>
      <c r="E83" s="20"/>
      <c r="F83" s="20"/>
      <c r="G83" s="20"/>
      <c r="H83" s="21"/>
      <c r="I83" s="21"/>
      <c r="J83" s="21"/>
      <c r="K83" s="21"/>
      <c r="L83" s="6" t="e">
        <f>VLOOKUP(Abfrage[[#This Row],[Beförderungsmittel]],transp_mode[],2,FALSE)</f>
        <v>#N/A</v>
      </c>
      <c r="M83" s="6" t="str">
        <f>TEXT(Abfrage[[#This Row],[PLZ Start (optional)]],"00000")</f>
        <v>00000</v>
      </c>
      <c r="N83" s="6" t="str">
        <f>TEXT(Abfrage[[#This Row],[PLZ Ziel (optional)]],"00000")</f>
        <v>00000</v>
      </c>
      <c r="O8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3" s="76" t="str">
        <f t="array" aca="1" ref="AF83" ca="1">IFERROR(IF(OR(ISBLANK(Abfrage[[#This Row],[Beförderungsmittel]]),EXACT(Abfrage[[#This Row],[Beförderungsmittel]],DD_Beförderungsmittel)),"","ungültiges Beförderungsmittel!"),"")</f>
        <v/>
      </c>
      <c r="AG83" s="76" t="str">
        <f t="array" ref="AG83">IFERROR(IF(OR(ISBLANK(Abfrage[[#This Row],[Beförderungsmittel]]),Abfrage[[#This Row],[Modus]]="Flugzeug",NOT(ISBLANK(Abfrage[[#This Row],[PLZ Start (optional)]]))),"",IF(OR(EXACT(Abfrage[[#This Row],[Ortsname Start]],DD_Orte)),"","ungültiger Start-Ort!")),"")</f>
        <v/>
      </c>
      <c r="AH8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3" s="76" t="str">
        <f t="array" ref="AI83">IFERROR(IF(OR(Abfrage[[#This Row],[Modus]]="Flugzeug",ISBLANK(Abfrage[[#This Row],[PLZ Start (optional)]])),"",IF(OR(EXACT(Abfrage[[#This Row],[PLZ_A]],DD_PLZ)),"","ungültige Start-PLZ!")),"")</f>
        <v/>
      </c>
      <c r="AJ83" s="76" t="str">
        <f t="array" ref="AJ83">IFERROR(IF(OR(ISBLANK(Abfrage[[#This Row],[Beförderungsmittel]]),Abfrage[[#This Row],[Modus]]="Flugzeug",NOT(ISBLANK(Abfrage[[#This Row],[PLZ Ziel (optional)]]))),"",IF(OR(EXACT(Abfrage[[#This Row],[Ortsname Ziel]],DD_Orte)),"","ungültiger Ziel-Ort!")),"")</f>
        <v/>
      </c>
      <c r="AK8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3" s="76" t="str">
        <f t="array" ref="AL83">IFERROR(IF(OR(Abfrage[[#This Row],[Modus]]="Flugzeug",ISBLANK(Abfrage[[#This Row],[PLZ Ziel (optional)]])),"",IF(OR(EXACT(Abfrage[[#This Row],[PLZ_B]],DD_PLZ)),"","ungültige Ziel-PLZ!")),"")</f>
        <v/>
      </c>
      <c r="AM83" s="76" t="str">
        <f t="array" ref="AM83">IFERROR(IF(AND(Abfrage[[#This Row],[Modus]]="Flugzeug",NOT(ISBLANK(Abfrage[[#This Row],[IATA Start (optional)]]))),IF(OR(EXACT(Abfrage[[#This Row],[IATA Start (optional)]],DD_IATA)),"","IATA Code (Start) nicht erkannt!"),""),"")</f>
        <v/>
      </c>
      <c r="AN83" s="76" t="str">
        <f t="array" ref="AN83">IFERROR(IF(AND(Abfrage[[#This Row],[Modus]]="Flugzeug",NOT(ISBLANK(Abfrage[[#This Row],[IATA Ziel (optional)]]))),IF(OR(EXACT(Abfrage[[#This Row],[IATA Ziel (optional)]],DD_IATA)),"","IATA Code (Ziel) nicht erkannt!"),""),"")</f>
        <v/>
      </c>
      <c r="AO83" s="76" t="str">
        <f t="array" ref="AO83">IFERROR(IF(AND(Abfrage[[#This Row],[Modus]]="Flugzeug",ISBLANK(Abfrage[[#This Row],[IATA Start (optional)]])),IF(OR(EXACT(Abfrage[[#This Row],[Ortsname Start]],DD_Airports)),"","Kein Start-Flughafen gefunden!"),""),"")</f>
        <v/>
      </c>
      <c r="AP83" s="76" t="str">
        <f t="array" ref="AP83">IFERROR(IF(AND(Abfrage[[#This Row],[Modus]]="Flugzeug",ISBLANK(Abfrage[[#This Row],[IATA Ziel (optional)]])),IF(OR(EXACT(Abfrage[[#This Row],[Ortsname Ziel]],DD_Airports)),"","Kein Ziel-Flughafen gefunden!"),""),"")</f>
        <v/>
      </c>
      <c r="AQ8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4" spans="2:43" s="7" customFormat="1" x14ac:dyDescent="0.35">
      <c r="B84" s="7">
        <f t="shared" si="1"/>
        <v>64</v>
      </c>
      <c r="C84" s="20"/>
      <c r="D84" s="20"/>
      <c r="E84" s="20"/>
      <c r="F84" s="20"/>
      <c r="G84" s="20"/>
      <c r="H84" s="21"/>
      <c r="I84" s="21"/>
      <c r="J84" s="21"/>
      <c r="K84" s="21"/>
      <c r="L84" s="6" t="e">
        <f>VLOOKUP(Abfrage[[#This Row],[Beförderungsmittel]],transp_mode[],2,FALSE)</f>
        <v>#N/A</v>
      </c>
      <c r="M84" s="6" t="str">
        <f>TEXT(Abfrage[[#This Row],[PLZ Start (optional)]],"00000")</f>
        <v>00000</v>
      </c>
      <c r="N84" s="6" t="str">
        <f>TEXT(Abfrage[[#This Row],[PLZ Ziel (optional)]],"00000")</f>
        <v>00000</v>
      </c>
      <c r="O8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4" s="76" t="str">
        <f t="array" aca="1" ref="AF84" ca="1">IFERROR(IF(OR(ISBLANK(Abfrage[[#This Row],[Beförderungsmittel]]),EXACT(Abfrage[[#This Row],[Beförderungsmittel]],DD_Beförderungsmittel)),"","ungültiges Beförderungsmittel!"),"")</f>
        <v/>
      </c>
      <c r="AG84" s="76" t="str">
        <f t="array" ref="AG84">IFERROR(IF(OR(ISBLANK(Abfrage[[#This Row],[Beförderungsmittel]]),Abfrage[[#This Row],[Modus]]="Flugzeug",NOT(ISBLANK(Abfrage[[#This Row],[PLZ Start (optional)]]))),"",IF(OR(EXACT(Abfrage[[#This Row],[Ortsname Start]],DD_Orte)),"","ungültiger Start-Ort!")),"")</f>
        <v/>
      </c>
      <c r="AH8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4" s="76" t="str">
        <f t="array" ref="AI84">IFERROR(IF(OR(Abfrage[[#This Row],[Modus]]="Flugzeug",ISBLANK(Abfrage[[#This Row],[PLZ Start (optional)]])),"",IF(OR(EXACT(Abfrage[[#This Row],[PLZ_A]],DD_PLZ)),"","ungültige Start-PLZ!")),"")</f>
        <v/>
      </c>
      <c r="AJ84" s="76" t="str">
        <f t="array" ref="AJ84">IFERROR(IF(OR(ISBLANK(Abfrage[[#This Row],[Beförderungsmittel]]),Abfrage[[#This Row],[Modus]]="Flugzeug",NOT(ISBLANK(Abfrage[[#This Row],[PLZ Ziel (optional)]]))),"",IF(OR(EXACT(Abfrage[[#This Row],[Ortsname Ziel]],DD_Orte)),"","ungültiger Ziel-Ort!")),"")</f>
        <v/>
      </c>
      <c r="AK8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4" s="76" t="str">
        <f t="array" ref="AL84">IFERROR(IF(OR(Abfrage[[#This Row],[Modus]]="Flugzeug",ISBLANK(Abfrage[[#This Row],[PLZ Ziel (optional)]])),"",IF(OR(EXACT(Abfrage[[#This Row],[PLZ_B]],DD_PLZ)),"","ungültige Ziel-PLZ!")),"")</f>
        <v/>
      </c>
      <c r="AM84" s="76" t="str">
        <f t="array" ref="AM84">IFERROR(IF(AND(Abfrage[[#This Row],[Modus]]="Flugzeug",NOT(ISBLANK(Abfrage[[#This Row],[IATA Start (optional)]]))),IF(OR(EXACT(Abfrage[[#This Row],[IATA Start (optional)]],DD_IATA)),"","IATA Code (Start) nicht erkannt!"),""),"")</f>
        <v/>
      </c>
      <c r="AN84" s="76" t="str">
        <f t="array" ref="AN84">IFERROR(IF(AND(Abfrage[[#This Row],[Modus]]="Flugzeug",NOT(ISBLANK(Abfrage[[#This Row],[IATA Ziel (optional)]]))),IF(OR(EXACT(Abfrage[[#This Row],[IATA Ziel (optional)]],DD_IATA)),"","IATA Code (Ziel) nicht erkannt!"),""),"")</f>
        <v/>
      </c>
      <c r="AO84" s="76" t="str">
        <f t="array" ref="AO84">IFERROR(IF(AND(Abfrage[[#This Row],[Modus]]="Flugzeug",ISBLANK(Abfrage[[#This Row],[IATA Start (optional)]])),IF(OR(EXACT(Abfrage[[#This Row],[Ortsname Start]],DD_Airports)),"","Kein Start-Flughafen gefunden!"),""),"")</f>
        <v/>
      </c>
      <c r="AP84" s="76" t="str">
        <f t="array" ref="AP84">IFERROR(IF(AND(Abfrage[[#This Row],[Modus]]="Flugzeug",ISBLANK(Abfrage[[#This Row],[IATA Ziel (optional)]])),IF(OR(EXACT(Abfrage[[#This Row],[Ortsname Ziel]],DD_Airports)),"","Kein Ziel-Flughafen gefunden!"),""),"")</f>
        <v/>
      </c>
      <c r="AQ8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5" spans="2:43" s="7" customFormat="1" x14ac:dyDescent="0.35">
      <c r="B85" s="7">
        <f t="shared" ref="B85:B116" si="2">ROW()-20</f>
        <v>65</v>
      </c>
      <c r="C85" s="20"/>
      <c r="D85" s="20"/>
      <c r="E85" s="20"/>
      <c r="F85" s="20"/>
      <c r="G85" s="20"/>
      <c r="H85" s="21"/>
      <c r="I85" s="21"/>
      <c r="J85" s="21"/>
      <c r="K85" s="21"/>
      <c r="L85" s="6" t="e">
        <f>VLOOKUP(Abfrage[[#This Row],[Beförderungsmittel]],transp_mode[],2,FALSE)</f>
        <v>#N/A</v>
      </c>
      <c r="M85" s="6" t="str">
        <f>TEXT(Abfrage[[#This Row],[PLZ Start (optional)]],"00000")</f>
        <v>00000</v>
      </c>
      <c r="N85" s="6" t="str">
        <f>TEXT(Abfrage[[#This Row],[PLZ Ziel (optional)]],"00000")</f>
        <v>00000</v>
      </c>
      <c r="O8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5" s="76" t="str">
        <f t="array" aca="1" ref="AF85" ca="1">IFERROR(IF(OR(ISBLANK(Abfrage[[#This Row],[Beförderungsmittel]]),EXACT(Abfrage[[#This Row],[Beförderungsmittel]],DD_Beförderungsmittel)),"","ungültiges Beförderungsmittel!"),"")</f>
        <v/>
      </c>
      <c r="AG85" s="76" t="str">
        <f t="array" ref="AG85">IFERROR(IF(OR(ISBLANK(Abfrage[[#This Row],[Beförderungsmittel]]),Abfrage[[#This Row],[Modus]]="Flugzeug",NOT(ISBLANK(Abfrage[[#This Row],[PLZ Start (optional)]]))),"",IF(OR(EXACT(Abfrage[[#This Row],[Ortsname Start]],DD_Orte)),"","ungültiger Start-Ort!")),"")</f>
        <v/>
      </c>
      <c r="AH8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5" s="76" t="str">
        <f t="array" ref="AI85">IFERROR(IF(OR(Abfrage[[#This Row],[Modus]]="Flugzeug",ISBLANK(Abfrage[[#This Row],[PLZ Start (optional)]])),"",IF(OR(EXACT(Abfrage[[#This Row],[PLZ_A]],DD_PLZ)),"","ungültige Start-PLZ!")),"")</f>
        <v/>
      </c>
      <c r="AJ85" s="76" t="str">
        <f t="array" ref="AJ85">IFERROR(IF(OR(ISBLANK(Abfrage[[#This Row],[Beförderungsmittel]]),Abfrage[[#This Row],[Modus]]="Flugzeug",NOT(ISBLANK(Abfrage[[#This Row],[PLZ Ziel (optional)]]))),"",IF(OR(EXACT(Abfrage[[#This Row],[Ortsname Ziel]],DD_Orte)),"","ungültiger Ziel-Ort!")),"")</f>
        <v/>
      </c>
      <c r="AK8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5" s="76" t="str">
        <f t="array" ref="AL85">IFERROR(IF(OR(Abfrage[[#This Row],[Modus]]="Flugzeug",ISBLANK(Abfrage[[#This Row],[PLZ Ziel (optional)]])),"",IF(OR(EXACT(Abfrage[[#This Row],[PLZ_B]],DD_PLZ)),"","ungültige Ziel-PLZ!")),"")</f>
        <v/>
      </c>
      <c r="AM85" s="76" t="str">
        <f t="array" ref="AM85">IFERROR(IF(AND(Abfrage[[#This Row],[Modus]]="Flugzeug",NOT(ISBLANK(Abfrage[[#This Row],[IATA Start (optional)]]))),IF(OR(EXACT(Abfrage[[#This Row],[IATA Start (optional)]],DD_IATA)),"","IATA Code (Start) nicht erkannt!"),""),"")</f>
        <v/>
      </c>
      <c r="AN85" s="76" t="str">
        <f t="array" ref="AN85">IFERROR(IF(AND(Abfrage[[#This Row],[Modus]]="Flugzeug",NOT(ISBLANK(Abfrage[[#This Row],[IATA Ziel (optional)]]))),IF(OR(EXACT(Abfrage[[#This Row],[IATA Ziel (optional)]],DD_IATA)),"","IATA Code (Ziel) nicht erkannt!"),""),"")</f>
        <v/>
      </c>
      <c r="AO85" s="76" t="str">
        <f t="array" ref="AO85">IFERROR(IF(AND(Abfrage[[#This Row],[Modus]]="Flugzeug",ISBLANK(Abfrage[[#This Row],[IATA Start (optional)]])),IF(OR(EXACT(Abfrage[[#This Row],[Ortsname Start]],DD_Airports)),"","Kein Start-Flughafen gefunden!"),""),"")</f>
        <v/>
      </c>
      <c r="AP85" s="76" t="str">
        <f t="array" ref="AP85">IFERROR(IF(AND(Abfrage[[#This Row],[Modus]]="Flugzeug",ISBLANK(Abfrage[[#This Row],[IATA Ziel (optional)]])),IF(OR(EXACT(Abfrage[[#This Row],[Ortsname Ziel]],DD_Airports)),"","Kein Ziel-Flughafen gefunden!"),""),"")</f>
        <v/>
      </c>
      <c r="AQ8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6" spans="2:43" s="7" customFormat="1" x14ac:dyDescent="0.35">
      <c r="B86" s="7">
        <f t="shared" si="2"/>
        <v>66</v>
      </c>
      <c r="C86" s="20"/>
      <c r="D86" s="20"/>
      <c r="E86" s="20"/>
      <c r="F86" s="20"/>
      <c r="G86" s="20"/>
      <c r="H86" s="21"/>
      <c r="I86" s="21"/>
      <c r="J86" s="21"/>
      <c r="K86" s="21"/>
      <c r="L86" s="6" t="e">
        <f>VLOOKUP(Abfrage[[#This Row],[Beförderungsmittel]],transp_mode[],2,FALSE)</f>
        <v>#N/A</v>
      </c>
      <c r="M86" s="6" t="str">
        <f>TEXT(Abfrage[[#This Row],[PLZ Start (optional)]],"00000")</f>
        <v>00000</v>
      </c>
      <c r="N86" s="6" t="str">
        <f>TEXT(Abfrage[[#This Row],[PLZ Ziel (optional)]],"00000")</f>
        <v>00000</v>
      </c>
      <c r="O8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6" s="76" t="str">
        <f t="array" aca="1" ref="AF86" ca="1">IFERROR(IF(OR(ISBLANK(Abfrage[[#This Row],[Beförderungsmittel]]),EXACT(Abfrage[[#This Row],[Beförderungsmittel]],DD_Beförderungsmittel)),"","ungültiges Beförderungsmittel!"),"")</f>
        <v/>
      </c>
      <c r="AG86" s="76" t="str">
        <f t="array" ref="AG86">IFERROR(IF(OR(ISBLANK(Abfrage[[#This Row],[Beförderungsmittel]]),Abfrage[[#This Row],[Modus]]="Flugzeug",NOT(ISBLANK(Abfrage[[#This Row],[PLZ Start (optional)]]))),"",IF(OR(EXACT(Abfrage[[#This Row],[Ortsname Start]],DD_Orte)),"","ungültiger Start-Ort!")),"")</f>
        <v/>
      </c>
      <c r="AH8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6" s="76" t="str">
        <f t="array" ref="AI86">IFERROR(IF(OR(Abfrage[[#This Row],[Modus]]="Flugzeug",ISBLANK(Abfrage[[#This Row],[PLZ Start (optional)]])),"",IF(OR(EXACT(Abfrage[[#This Row],[PLZ_A]],DD_PLZ)),"","ungültige Start-PLZ!")),"")</f>
        <v/>
      </c>
      <c r="AJ86" s="76" t="str">
        <f t="array" ref="AJ86">IFERROR(IF(OR(ISBLANK(Abfrage[[#This Row],[Beförderungsmittel]]),Abfrage[[#This Row],[Modus]]="Flugzeug",NOT(ISBLANK(Abfrage[[#This Row],[PLZ Ziel (optional)]]))),"",IF(OR(EXACT(Abfrage[[#This Row],[Ortsname Ziel]],DD_Orte)),"","ungültiger Ziel-Ort!")),"")</f>
        <v/>
      </c>
      <c r="AK8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6" s="76" t="str">
        <f t="array" ref="AL86">IFERROR(IF(OR(Abfrage[[#This Row],[Modus]]="Flugzeug",ISBLANK(Abfrage[[#This Row],[PLZ Ziel (optional)]])),"",IF(OR(EXACT(Abfrage[[#This Row],[PLZ_B]],DD_PLZ)),"","ungültige Ziel-PLZ!")),"")</f>
        <v/>
      </c>
      <c r="AM86" s="76" t="str">
        <f t="array" ref="AM86">IFERROR(IF(AND(Abfrage[[#This Row],[Modus]]="Flugzeug",NOT(ISBLANK(Abfrage[[#This Row],[IATA Start (optional)]]))),IF(OR(EXACT(Abfrage[[#This Row],[IATA Start (optional)]],DD_IATA)),"","IATA Code (Start) nicht erkannt!"),""),"")</f>
        <v/>
      </c>
      <c r="AN86" s="76" t="str">
        <f t="array" ref="AN86">IFERROR(IF(AND(Abfrage[[#This Row],[Modus]]="Flugzeug",NOT(ISBLANK(Abfrage[[#This Row],[IATA Ziel (optional)]]))),IF(OR(EXACT(Abfrage[[#This Row],[IATA Ziel (optional)]],DD_IATA)),"","IATA Code (Ziel) nicht erkannt!"),""),"")</f>
        <v/>
      </c>
      <c r="AO86" s="76" t="str">
        <f t="array" ref="AO86">IFERROR(IF(AND(Abfrage[[#This Row],[Modus]]="Flugzeug",ISBLANK(Abfrage[[#This Row],[IATA Start (optional)]])),IF(OR(EXACT(Abfrage[[#This Row],[Ortsname Start]],DD_Airports)),"","Kein Start-Flughafen gefunden!"),""),"")</f>
        <v/>
      </c>
      <c r="AP86" s="76" t="str">
        <f t="array" ref="AP86">IFERROR(IF(AND(Abfrage[[#This Row],[Modus]]="Flugzeug",ISBLANK(Abfrage[[#This Row],[IATA Ziel (optional)]])),IF(OR(EXACT(Abfrage[[#This Row],[Ortsname Ziel]],DD_Airports)),"","Kein Ziel-Flughafen gefunden!"),""),"")</f>
        <v/>
      </c>
      <c r="AQ8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7" spans="2:43" s="7" customFormat="1" x14ac:dyDescent="0.35">
      <c r="B87" s="7">
        <f t="shared" si="2"/>
        <v>67</v>
      </c>
      <c r="C87" s="20"/>
      <c r="D87" s="20"/>
      <c r="E87" s="20"/>
      <c r="F87" s="20"/>
      <c r="G87" s="20"/>
      <c r="H87" s="21"/>
      <c r="I87" s="21"/>
      <c r="J87" s="21"/>
      <c r="K87" s="21"/>
      <c r="L87" s="6" t="e">
        <f>VLOOKUP(Abfrage[[#This Row],[Beförderungsmittel]],transp_mode[],2,FALSE)</f>
        <v>#N/A</v>
      </c>
      <c r="M87" s="6" t="str">
        <f>TEXT(Abfrage[[#This Row],[PLZ Start (optional)]],"00000")</f>
        <v>00000</v>
      </c>
      <c r="N87" s="6" t="str">
        <f>TEXT(Abfrage[[#This Row],[PLZ Ziel (optional)]],"00000")</f>
        <v>00000</v>
      </c>
      <c r="O8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7" s="76" t="str">
        <f t="array" aca="1" ref="AF87" ca="1">IFERROR(IF(OR(ISBLANK(Abfrage[[#This Row],[Beförderungsmittel]]),EXACT(Abfrage[[#This Row],[Beförderungsmittel]],DD_Beförderungsmittel)),"","ungültiges Beförderungsmittel!"),"")</f>
        <v/>
      </c>
      <c r="AG87" s="76" t="str">
        <f t="array" ref="AG87">IFERROR(IF(OR(ISBLANK(Abfrage[[#This Row],[Beförderungsmittel]]),Abfrage[[#This Row],[Modus]]="Flugzeug",NOT(ISBLANK(Abfrage[[#This Row],[PLZ Start (optional)]]))),"",IF(OR(EXACT(Abfrage[[#This Row],[Ortsname Start]],DD_Orte)),"","ungültiger Start-Ort!")),"")</f>
        <v/>
      </c>
      <c r="AH8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7" s="76" t="str">
        <f t="array" ref="AI87">IFERROR(IF(OR(Abfrage[[#This Row],[Modus]]="Flugzeug",ISBLANK(Abfrage[[#This Row],[PLZ Start (optional)]])),"",IF(OR(EXACT(Abfrage[[#This Row],[PLZ_A]],DD_PLZ)),"","ungültige Start-PLZ!")),"")</f>
        <v/>
      </c>
      <c r="AJ87" s="76" t="str">
        <f t="array" ref="AJ87">IFERROR(IF(OR(ISBLANK(Abfrage[[#This Row],[Beförderungsmittel]]),Abfrage[[#This Row],[Modus]]="Flugzeug",NOT(ISBLANK(Abfrage[[#This Row],[PLZ Ziel (optional)]]))),"",IF(OR(EXACT(Abfrage[[#This Row],[Ortsname Ziel]],DD_Orte)),"","ungültiger Ziel-Ort!")),"")</f>
        <v/>
      </c>
      <c r="AK8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7" s="76" t="str">
        <f t="array" ref="AL87">IFERROR(IF(OR(Abfrage[[#This Row],[Modus]]="Flugzeug",ISBLANK(Abfrage[[#This Row],[PLZ Ziel (optional)]])),"",IF(OR(EXACT(Abfrage[[#This Row],[PLZ_B]],DD_PLZ)),"","ungültige Ziel-PLZ!")),"")</f>
        <v/>
      </c>
      <c r="AM87" s="76" t="str">
        <f t="array" ref="AM87">IFERROR(IF(AND(Abfrage[[#This Row],[Modus]]="Flugzeug",NOT(ISBLANK(Abfrage[[#This Row],[IATA Start (optional)]]))),IF(OR(EXACT(Abfrage[[#This Row],[IATA Start (optional)]],DD_IATA)),"","IATA Code (Start) nicht erkannt!"),""),"")</f>
        <v/>
      </c>
      <c r="AN87" s="76" t="str">
        <f t="array" ref="AN87">IFERROR(IF(AND(Abfrage[[#This Row],[Modus]]="Flugzeug",NOT(ISBLANK(Abfrage[[#This Row],[IATA Ziel (optional)]]))),IF(OR(EXACT(Abfrage[[#This Row],[IATA Ziel (optional)]],DD_IATA)),"","IATA Code (Ziel) nicht erkannt!"),""),"")</f>
        <v/>
      </c>
      <c r="AO87" s="76" t="str">
        <f t="array" ref="AO87">IFERROR(IF(AND(Abfrage[[#This Row],[Modus]]="Flugzeug",ISBLANK(Abfrage[[#This Row],[IATA Start (optional)]])),IF(OR(EXACT(Abfrage[[#This Row],[Ortsname Start]],DD_Airports)),"","Kein Start-Flughafen gefunden!"),""),"")</f>
        <v/>
      </c>
      <c r="AP87" s="76" t="str">
        <f t="array" ref="AP87">IFERROR(IF(AND(Abfrage[[#This Row],[Modus]]="Flugzeug",ISBLANK(Abfrage[[#This Row],[IATA Ziel (optional)]])),IF(OR(EXACT(Abfrage[[#This Row],[Ortsname Ziel]],DD_Airports)),"","Kein Ziel-Flughafen gefunden!"),""),"")</f>
        <v/>
      </c>
      <c r="AQ8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8" spans="2:43" s="7" customFormat="1" x14ac:dyDescent="0.35">
      <c r="B88" s="7">
        <f t="shared" si="2"/>
        <v>68</v>
      </c>
      <c r="C88" s="20"/>
      <c r="D88" s="20"/>
      <c r="E88" s="20"/>
      <c r="F88" s="20"/>
      <c r="G88" s="20"/>
      <c r="H88" s="21"/>
      <c r="I88" s="21"/>
      <c r="J88" s="21"/>
      <c r="K88" s="21"/>
      <c r="L88" s="6" t="e">
        <f>VLOOKUP(Abfrage[[#This Row],[Beförderungsmittel]],transp_mode[],2,FALSE)</f>
        <v>#N/A</v>
      </c>
      <c r="M88" s="6" t="str">
        <f>TEXT(Abfrage[[#This Row],[PLZ Start (optional)]],"00000")</f>
        <v>00000</v>
      </c>
      <c r="N88" s="6" t="str">
        <f>TEXT(Abfrage[[#This Row],[PLZ Ziel (optional)]],"00000")</f>
        <v>00000</v>
      </c>
      <c r="O8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8" s="76" t="str">
        <f t="array" aca="1" ref="AF88" ca="1">IFERROR(IF(OR(ISBLANK(Abfrage[[#This Row],[Beförderungsmittel]]),EXACT(Abfrage[[#This Row],[Beförderungsmittel]],DD_Beförderungsmittel)),"","ungültiges Beförderungsmittel!"),"")</f>
        <v/>
      </c>
      <c r="AG88" s="76" t="str">
        <f t="array" ref="AG88">IFERROR(IF(OR(ISBLANK(Abfrage[[#This Row],[Beförderungsmittel]]),Abfrage[[#This Row],[Modus]]="Flugzeug",NOT(ISBLANK(Abfrage[[#This Row],[PLZ Start (optional)]]))),"",IF(OR(EXACT(Abfrage[[#This Row],[Ortsname Start]],DD_Orte)),"","ungültiger Start-Ort!")),"")</f>
        <v/>
      </c>
      <c r="AH8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8" s="76" t="str">
        <f t="array" ref="AI88">IFERROR(IF(OR(Abfrage[[#This Row],[Modus]]="Flugzeug",ISBLANK(Abfrage[[#This Row],[PLZ Start (optional)]])),"",IF(OR(EXACT(Abfrage[[#This Row],[PLZ_A]],DD_PLZ)),"","ungültige Start-PLZ!")),"")</f>
        <v/>
      </c>
      <c r="AJ88" s="76" t="str">
        <f t="array" ref="AJ88">IFERROR(IF(OR(ISBLANK(Abfrage[[#This Row],[Beförderungsmittel]]),Abfrage[[#This Row],[Modus]]="Flugzeug",NOT(ISBLANK(Abfrage[[#This Row],[PLZ Ziel (optional)]]))),"",IF(OR(EXACT(Abfrage[[#This Row],[Ortsname Ziel]],DD_Orte)),"","ungültiger Ziel-Ort!")),"")</f>
        <v/>
      </c>
      <c r="AK8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8" s="76" t="str">
        <f t="array" ref="AL88">IFERROR(IF(OR(Abfrage[[#This Row],[Modus]]="Flugzeug",ISBLANK(Abfrage[[#This Row],[PLZ Ziel (optional)]])),"",IF(OR(EXACT(Abfrage[[#This Row],[PLZ_B]],DD_PLZ)),"","ungültige Ziel-PLZ!")),"")</f>
        <v/>
      </c>
      <c r="AM88" s="76" t="str">
        <f t="array" ref="AM88">IFERROR(IF(AND(Abfrage[[#This Row],[Modus]]="Flugzeug",NOT(ISBLANK(Abfrage[[#This Row],[IATA Start (optional)]]))),IF(OR(EXACT(Abfrage[[#This Row],[IATA Start (optional)]],DD_IATA)),"","IATA Code (Start) nicht erkannt!"),""),"")</f>
        <v/>
      </c>
      <c r="AN88" s="76" t="str">
        <f t="array" ref="AN88">IFERROR(IF(AND(Abfrage[[#This Row],[Modus]]="Flugzeug",NOT(ISBLANK(Abfrage[[#This Row],[IATA Ziel (optional)]]))),IF(OR(EXACT(Abfrage[[#This Row],[IATA Ziel (optional)]],DD_IATA)),"","IATA Code (Ziel) nicht erkannt!"),""),"")</f>
        <v/>
      </c>
      <c r="AO88" s="76" t="str">
        <f t="array" ref="AO88">IFERROR(IF(AND(Abfrage[[#This Row],[Modus]]="Flugzeug",ISBLANK(Abfrage[[#This Row],[IATA Start (optional)]])),IF(OR(EXACT(Abfrage[[#This Row],[Ortsname Start]],DD_Airports)),"","Kein Start-Flughafen gefunden!"),""),"")</f>
        <v/>
      </c>
      <c r="AP88" s="76" t="str">
        <f t="array" ref="AP88">IFERROR(IF(AND(Abfrage[[#This Row],[Modus]]="Flugzeug",ISBLANK(Abfrage[[#This Row],[IATA Ziel (optional)]])),IF(OR(EXACT(Abfrage[[#This Row],[Ortsname Ziel]],DD_Airports)),"","Kein Ziel-Flughafen gefunden!"),""),"")</f>
        <v/>
      </c>
      <c r="AQ8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89" spans="2:43" s="7" customFormat="1" x14ac:dyDescent="0.35">
      <c r="B89" s="7">
        <f t="shared" si="2"/>
        <v>69</v>
      </c>
      <c r="C89" s="20"/>
      <c r="D89" s="20"/>
      <c r="E89" s="20"/>
      <c r="F89" s="20"/>
      <c r="G89" s="20"/>
      <c r="H89" s="21"/>
      <c r="I89" s="21"/>
      <c r="J89" s="21"/>
      <c r="K89" s="21"/>
      <c r="L89" s="6" t="e">
        <f>VLOOKUP(Abfrage[[#This Row],[Beförderungsmittel]],transp_mode[],2,FALSE)</f>
        <v>#N/A</v>
      </c>
      <c r="M89" s="6" t="str">
        <f>TEXT(Abfrage[[#This Row],[PLZ Start (optional)]],"00000")</f>
        <v>00000</v>
      </c>
      <c r="N89" s="6" t="str">
        <f>TEXT(Abfrage[[#This Row],[PLZ Ziel (optional)]],"00000")</f>
        <v>00000</v>
      </c>
      <c r="O8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8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8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8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8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8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8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8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8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8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8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8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8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8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8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8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8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89" s="76" t="str">
        <f t="array" aca="1" ref="AF89" ca="1">IFERROR(IF(OR(ISBLANK(Abfrage[[#This Row],[Beförderungsmittel]]),EXACT(Abfrage[[#This Row],[Beförderungsmittel]],DD_Beförderungsmittel)),"","ungültiges Beförderungsmittel!"),"")</f>
        <v/>
      </c>
      <c r="AG89" s="76" t="str">
        <f t="array" ref="AG89">IFERROR(IF(OR(ISBLANK(Abfrage[[#This Row],[Beförderungsmittel]]),Abfrage[[#This Row],[Modus]]="Flugzeug",NOT(ISBLANK(Abfrage[[#This Row],[PLZ Start (optional)]]))),"",IF(OR(EXACT(Abfrage[[#This Row],[Ortsname Start]],DD_Orte)),"","ungültiger Start-Ort!")),"")</f>
        <v/>
      </c>
      <c r="AH8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89" s="76" t="str">
        <f t="array" ref="AI89">IFERROR(IF(OR(Abfrage[[#This Row],[Modus]]="Flugzeug",ISBLANK(Abfrage[[#This Row],[PLZ Start (optional)]])),"",IF(OR(EXACT(Abfrage[[#This Row],[PLZ_A]],DD_PLZ)),"","ungültige Start-PLZ!")),"")</f>
        <v/>
      </c>
      <c r="AJ89" s="76" t="str">
        <f t="array" ref="AJ89">IFERROR(IF(OR(ISBLANK(Abfrage[[#This Row],[Beförderungsmittel]]),Abfrage[[#This Row],[Modus]]="Flugzeug",NOT(ISBLANK(Abfrage[[#This Row],[PLZ Ziel (optional)]]))),"",IF(OR(EXACT(Abfrage[[#This Row],[Ortsname Ziel]],DD_Orte)),"","ungültiger Ziel-Ort!")),"")</f>
        <v/>
      </c>
      <c r="AK8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89" s="76" t="str">
        <f t="array" ref="AL89">IFERROR(IF(OR(Abfrage[[#This Row],[Modus]]="Flugzeug",ISBLANK(Abfrage[[#This Row],[PLZ Ziel (optional)]])),"",IF(OR(EXACT(Abfrage[[#This Row],[PLZ_B]],DD_PLZ)),"","ungültige Ziel-PLZ!")),"")</f>
        <v/>
      </c>
      <c r="AM89" s="76" t="str">
        <f t="array" ref="AM89">IFERROR(IF(AND(Abfrage[[#This Row],[Modus]]="Flugzeug",NOT(ISBLANK(Abfrage[[#This Row],[IATA Start (optional)]]))),IF(OR(EXACT(Abfrage[[#This Row],[IATA Start (optional)]],DD_IATA)),"","IATA Code (Start) nicht erkannt!"),""),"")</f>
        <v/>
      </c>
      <c r="AN89" s="76" t="str">
        <f t="array" ref="AN89">IFERROR(IF(AND(Abfrage[[#This Row],[Modus]]="Flugzeug",NOT(ISBLANK(Abfrage[[#This Row],[IATA Ziel (optional)]]))),IF(OR(EXACT(Abfrage[[#This Row],[IATA Ziel (optional)]],DD_IATA)),"","IATA Code (Ziel) nicht erkannt!"),""),"")</f>
        <v/>
      </c>
      <c r="AO89" s="76" t="str">
        <f t="array" ref="AO89">IFERROR(IF(AND(Abfrage[[#This Row],[Modus]]="Flugzeug",ISBLANK(Abfrage[[#This Row],[IATA Start (optional)]])),IF(OR(EXACT(Abfrage[[#This Row],[Ortsname Start]],DD_Airports)),"","Kein Start-Flughafen gefunden!"),""),"")</f>
        <v/>
      </c>
      <c r="AP89" s="76" t="str">
        <f t="array" ref="AP89">IFERROR(IF(AND(Abfrage[[#This Row],[Modus]]="Flugzeug",ISBLANK(Abfrage[[#This Row],[IATA Ziel (optional)]])),IF(OR(EXACT(Abfrage[[#This Row],[Ortsname Ziel]],DD_Airports)),"","Kein Ziel-Flughafen gefunden!"),""),"")</f>
        <v/>
      </c>
      <c r="AQ8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0" spans="2:43" s="7" customFormat="1" x14ac:dyDescent="0.35">
      <c r="B90" s="7">
        <f t="shared" si="2"/>
        <v>70</v>
      </c>
      <c r="C90" s="20"/>
      <c r="D90" s="20"/>
      <c r="E90" s="20"/>
      <c r="F90" s="20"/>
      <c r="G90" s="20"/>
      <c r="H90" s="21"/>
      <c r="I90" s="21"/>
      <c r="J90" s="21"/>
      <c r="K90" s="21"/>
      <c r="L90" s="6" t="e">
        <f>VLOOKUP(Abfrage[[#This Row],[Beförderungsmittel]],transp_mode[],2,FALSE)</f>
        <v>#N/A</v>
      </c>
      <c r="M90" s="6" t="str">
        <f>TEXT(Abfrage[[#This Row],[PLZ Start (optional)]],"00000")</f>
        <v>00000</v>
      </c>
      <c r="N90" s="6" t="str">
        <f>TEXT(Abfrage[[#This Row],[PLZ Ziel (optional)]],"00000")</f>
        <v>00000</v>
      </c>
      <c r="O9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0" s="76" t="str">
        <f t="array" aca="1" ref="AF90" ca="1">IFERROR(IF(OR(ISBLANK(Abfrage[[#This Row],[Beförderungsmittel]]),EXACT(Abfrage[[#This Row],[Beförderungsmittel]],DD_Beförderungsmittel)),"","ungültiges Beförderungsmittel!"),"")</f>
        <v/>
      </c>
      <c r="AG90" s="76" t="str">
        <f t="array" ref="AG90">IFERROR(IF(OR(ISBLANK(Abfrage[[#This Row],[Beförderungsmittel]]),Abfrage[[#This Row],[Modus]]="Flugzeug",NOT(ISBLANK(Abfrage[[#This Row],[PLZ Start (optional)]]))),"",IF(OR(EXACT(Abfrage[[#This Row],[Ortsname Start]],DD_Orte)),"","ungültiger Start-Ort!")),"")</f>
        <v/>
      </c>
      <c r="AH9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0" s="76" t="str">
        <f t="array" ref="AI90">IFERROR(IF(OR(Abfrage[[#This Row],[Modus]]="Flugzeug",ISBLANK(Abfrage[[#This Row],[PLZ Start (optional)]])),"",IF(OR(EXACT(Abfrage[[#This Row],[PLZ_A]],DD_PLZ)),"","ungültige Start-PLZ!")),"")</f>
        <v/>
      </c>
      <c r="AJ90" s="76" t="str">
        <f t="array" ref="AJ90">IFERROR(IF(OR(ISBLANK(Abfrage[[#This Row],[Beförderungsmittel]]),Abfrage[[#This Row],[Modus]]="Flugzeug",NOT(ISBLANK(Abfrage[[#This Row],[PLZ Ziel (optional)]]))),"",IF(OR(EXACT(Abfrage[[#This Row],[Ortsname Ziel]],DD_Orte)),"","ungültiger Ziel-Ort!")),"")</f>
        <v/>
      </c>
      <c r="AK9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0" s="76" t="str">
        <f t="array" ref="AL90">IFERROR(IF(OR(Abfrage[[#This Row],[Modus]]="Flugzeug",ISBLANK(Abfrage[[#This Row],[PLZ Ziel (optional)]])),"",IF(OR(EXACT(Abfrage[[#This Row],[PLZ_B]],DD_PLZ)),"","ungültige Ziel-PLZ!")),"")</f>
        <v/>
      </c>
      <c r="AM90" s="76" t="str">
        <f t="array" ref="AM90">IFERROR(IF(AND(Abfrage[[#This Row],[Modus]]="Flugzeug",NOT(ISBLANK(Abfrage[[#This Row],[IATA Start (optional)]]))),IF(OR(EXACT(Abfrage[[#This Row],[IATA Start (optional)]],DD_IATA)),"","IATA Code (Start) nicht erkannt!"),""),"")</f>
        <v/>
      </c>
      <c r="AN90" s="76" t="str">
        <f t="array" ref="AN90">IFERROR(IF(AND(Abfrage[[#This Row],[Modus]]="Flugzeug",NOT(ISBLANK(Abfrage[[#This Row],[IATA Ziel (optional)]]))),IF(OR(EXACT(Abfrage[[#This Row],[IATA Ziel (optional)]],DD_IATA)),"","IATA Code (Ziel) nicht erkannt!"),""),"")</f>
        <v/>
      </c>
      <c r="AO90" s="76" t="str">
        <f t="array" ref="AO90">IFERROR(IF(AND(Abfrage[[#This Row],[Modus]]="Flugzeug",ISBLANK(Abfrage[[#This Row],[IATA Start (optional)]])),IF(OR(EXACT(Abfrage[[#This Row],[Ortsname Start]],DD_Airports)),"","Kein Start-Flughafen gefunden!"),""),"")</f>
        <v/>
      </c>
      <c r="AP90" s="76" t="str">
        <f t="array" ref="AP90">IFERROR(IF(AND(Abfrage[[#This Row],[Modus]]="Flugzeug",ISBLANK(Abfrage[[#This Row],[IATA Ziel (optional)]])),IF(OR(EXACT(Abfrage[[#This Row],[Ortsname Ziel]],DD_Airports)),"","Kein Ziel-Flughafen gefunden!"),""),"")</f>
        <v/>
      </c>
      <c r="AQ9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1" spans="2:43" s="7" customFormat="1" x14ac:dyDescent="0.35">
      <c r="B91" s="7">
        <f t="shared" si="2"/>
        <v>71</v>
      </c>
      <c r="C91" s="20"/>
      <c r="D91" s="20"/>
      <c r="E91" s="20"/>
      <c r="F91" s="20"/>
      <c r="G91" s="20"/>
      <c r="H91" s="21"/>
      <c r="I91" s="21"/>
      <c r="J91" s="21"/>
      <c r="K91" s="21"/>
      <c r="L91" s="6" t="e">
        <f>VLOOKUP(Abfrage[[#This Row],[Beförderungsmittel]],transp_mode[],2,FALSE)</f>
        <v>#N/A</v>
      </c>
      <c r="M91" s="6" t="str">
        <f>TEXT(Abfrage[[#This Row],[PLZ Start (optional)]],"00000")</f>
        <v>00000</v>
      </c>
      <c r="N91" s="6" t="str">
        <f>TEXT(Abfrage[[#This Row],[PLZ Ziel (optional)]],"00000")</f>
        <v>00000</v>
      </c>
      <c r="O9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1" s="76" t="str">
        <f t="array" aca="1" ref="AF91" ca="1">IFERROR(IF(OR(ISBLANK(Abfrage[[#This Row],[Beförderungsmittel]]),EXACT(Abfrage[[#This Row],[Beförderungsmittel]],DD_Beförderungsmittel)),"","ungültiges Beförderungsmittel!"),"")</f>
        <v/>
      </c>
      <c r="AG91" s="76" t="str">
        <f t="array" ref="AG91">IFERROR(IF(OR(ISBLANK(Abfrage[[#This Row],[Beförderungsmittel]]),Abfrage[[#This Row],[Modus]]="Flugzeug",NOT(ISBLANK(Abfrage[[#This Row],[PLZ Start (optional)]]))),"",IF(OR(EXACT(Abfrage[[#This Row],[Ortsname Start]],DD_Orte)),"","ungültiger Start-Ort!")),"")</f>
        <v/>
      </c>
      <c r="AH9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1" s="76" t="str">
        <f t="array" ref="AI91">IFERROR(IF(OR(Abfrage[[#This Row],[Modus]]="Flugzeug",ISBLANK(Abfrage[[#This Row],[PLZ Start (optional)]])),"",IF(OR(EXACT(Abfrage[[#This Row],[PLZ_A]],DD_PLZ)),"","ungültige Start-PLZ!")),"")</f>
        <v/>
      </c>
      <c r="AJ91" s="76" t="str">
        <f t="array" ref="AJ91">IFERROR(IF(OR(ISBLANK(Abfrage[[#This Row],[Beförderungsmittel]]),Abfrage[[#This Row],[Modus]]="Flugzeug",NOT(ISBLANK(Abfrage[[#This Row],[PLZ Ziel (optional)]]))),"",IF(OR(EXACT(Abfrage[[#This Row],[Ortsname Ziel]],DD_Orte)),"","ungültiger Ziel-Ort!")),"")</f>
        <v/>
      </c>
      <c r="AK9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1" s="76" t="str">
        <f t="array" ref="AL91">IFERROR(IF(OR(Abfrage[[#This Row],[Modus]]="Flugzeug",ISBLANK(Abfrage[[#This Row],[PLZ Ziel (optional)]])),"",IF(OR(EXACT(Abfrage[[#This Row],[PLZ_B]],DD_PLZ)),"","ungültige Ziel-PLZ!")),"")</f>
        <v/>
      </c>
      <c r="AM91" s="76" t="str">
        <f t="array" ref="AM91">IFERROR(IF(AND(Abfrage[[#This Row],[Modus]]="Flugzeug",NOT(ISBLANK(Abfrage[[#This Row],[IATA Start (optional)]]))),IF(OR(EXACT(Abfrage[[#This Row],[IATA Start (optional)]],DD_IATA)),"","IATA Code (Start) nicht erkannt!"),""),"")</f>
        <v/>
      </c>
      <c r="AN91" s="76" t="str">
        <f t="array" ref="AN91">IFERROR(IF(AND(Abfrage[[#This Row],[Modus]]="Flugzeug",NOT(ISBLANK(Abfrage[[#This Row],[IATA Ziel (optional)]]))),IF(OR(EXACT(Abfrage[[#This Row],[IATA Ziel (optional)]],DD_IATA)),"","IATA Code (Ziel) nicht erkannt!"),""),"")</f>
        <v/>
      </c>
      <c r="AO91" s="76" t="str">
        <f t="array" ref="AO91">IFERROR(IF(AND(Abfrage[[#This Row],[Modus]]="Flugzeug",ISBLANK(Abfrage[[#This Row],[IATA Start (optional)]])),IF(OR(EXACT(Abfrage[[#This Row],[Ortsname Start]],DD_Airports)),"","Kein Start-Flughafen gefunden!"),""),"")</f>
        <v/>
      </c>
      <c r="AP91" s="76" t="str">
        <f t="array" ref="AP91">IFERROR(IF(AND(Abfrage[[#This Row],[Modus]]="Flugzeug",ISBLANK(Abfrage[[#This Row],[IATA Ziel (optional)]])),IF(OR(EXACT(Abfrage[[#This Row],[Ortsname Ziel]],DD_Airports)),"","Kein Ziel-Flughafen gefunden!"),""),"")</f>
        <v/>
      </c>
      <c r="AQ9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2" spans="2:43" s="7" customFormat="1" x14ac:dyDescent="0.35">
      <c r="B92" s="7">
        <f t="shared" si="2"/>
        <v>72</v>
      </c>
      <c r="C92" s="20"/>
      <c r="D92" s="20"/>
      <c r="E92" s="20"/>
      <c r="F92" s="20"/>
      <c r="G92" s="20"/>
      <c r="H92" s="21"/>
      <c r="I92" s="21"/>
      <c r="J92" s="21"/>
      <c r="K92" s="21"/>
      <c r="L92" s="6" t="e">
        <f>VLOOKUP(Abfrage[[#This Row],[Beförderungsmittel]],transp_mode[],2,FALSE)</f>
        <v>#N/A</v>
      </c>
      <c r="M92" s="6" t="str">
        <f>TEXT(Abfrage[[#This Row],[PLZ Start (optional)]],"00000")</f>
        <v>00000</v>
      </c>
      <c r="N92" s="6" t="str">
        <f>TEXT(Abfrage[[#This Row],[PLZ Ziel (optional)]],"00000")</f>
        <v>00000</v>
      </c>
      <c r="O9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2" s="76" t="str">
        <f t="array" aca="1" ref="AF92" ca="1">IFERROR(IF(OR(ISBLANK(Abfrage[[#This Row],[Beförderungsmittel]]),EXACT(Abfrage[[#This Row],[Beförderungsmittel]],DD_Beförderungsmittel)),"","ungültiges Beförderungsmittel!"),"")</f>
        <v/>
      </c>
      <c r="AG92" s="76" t="str">
        <f t="array" ref="AG92">IFERROR(IF(OR(ISBLANK(Abfrage[[#This Row],[Beförderungsmittel]]),Abfrage[[#This Row],[Modus]]="Flugzeug",NOT(ISBLANK(Abfrage[[#This Row],[PLZ Start (optional)]]))),"",IF(OR(EXACT(Abfrage[[#This Row],[Ortsname Start]],DD_Orte)),"","ungültiger Start-Ort!")),"")</f>
        <v/>
      </c>
      <c r="AH9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2" s="76" t="str">
        <f t="array" ref="AI92">IFERROR(IF(OR(Abfrage[[#This Row],[Modus]]="Flugzeug",ISBLANK(Abfrage[[#This Row],[PLZ Start (optional)]])),"",IF(OR(EXACT(Abfrage[[#This Row],[PLZ_A]],DD_PLZ)),"","ungültige Start-PLZ!")),"")</f>
        <v/>
      </c>
      <c r="AJ92" s="76" t="str">
        <f t="array" ref="AJ92">IFERROR(IF(OR(ISBLANK(Abfrage[[#This Row],[Beförderungsmittel]]),Abfrage[[#This Row],[Modus]]="Flugzeug",NOT(ISBLANK(Abfrage[[#This Row],[PLZ Ziel (optional)]]))),"",IF(OR(EXACT(Abfrage[[#This Row],[Ortsname Ziel]],DD_Orte)),"","ungültiger Ziel-Ort!")),"")</f>
        <v/>
      </c>
      <c r="AK9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2" s="76" t="str">
        <f t="array" ref="AL92">IFERROR(IF(OR(Abfrage[[#This Row],[Modus]]="Flugzeug",ISBLANK(Abfrage[[#This Row],[PLZ Ziel (optional)]])),"",IF(OR(EXACT(Abfrage[[#This Row],[PLZ_B]],DD_PLZ)),"","ungültige Ziel-PLZ!")),"")</f>
        <v/>
      </c>
      <c r="AM92" s="76" t="str">
        <f t="array" ref="AM92">IFERROR(IF(AND(Abfrage[[#This Row],[Modus]]="Flugzeug",NOT(ISBLANK(Abfrage[[#This Row],[IATA Start (optional)]]))),IF(OR(EXACT(Abfrage[[#This Row],[IATA Start (optional)]],DD_IATA)),"","IATA Code (Start) nicht erkannt!"),""),"")</f>
        <v/>
      </c>
      <c r="AN92" s="76" t="str">
        <f t="array" ref="AN92">IFERROR(IF(AND(Abfrage[[#This Row],[Modus]]="Flugzeug",NOT(ISBLANK(Abfrage[[#This Row],[IATA Ziel (optional)]]))),IF(OR(EXACT(Abfrage[[#This Row],[IATA Ziel (optional)]],DD_IATA)),"","IATA Code (Ziel) nicht erkannt!"),""),"")</f>
        <v/>
      </c>
      <c r="AO92" s="76" t="str">
        <f t="array" ref="AO92">IFERROR(IF(AND(Abfrage[[#This Row],[Modus]]="Flugzeug",ISBLANK(Abfrage[[#This Row],[IATA Start (optional)]])),IF(OR(EXACT(Abfrage[[#This Row],[Ortsname Start]],DD_Airports)),"","Kein Start-Flughafen gefunden!"),""),"")</f>
        <v/>
      </c>
      <c r="AP92" s="76" t="str">
        <f t="array" ref="AP92">IFERROR(IF(AND(Abfrage[[#This Row],[Modus]]="Flugzeug",ISBLANK(Abfrage[[#This Row],[IATA Ziel (optional)]])),IF(OR(EXACT(Abfrage[[#This Row],[Ortsname Ziel]],DD_Airports)),"","Kein Ziel-Flughafen gefunden!"),""),"")</f>
        <v/>
      </c>
      <c r="AQ9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3" spans="2:43" s="7" customFormat="1" x14ac:dyDescent="0.35">
      <c r="B93" s="7">
        <f t="shared" si="2"/>
        <v>73</v>
      </c>
      <c r="C93" s="20"/>
      <c r="D93" s="20"/>
      <c r="E93" s="20"/>
      <c r="F93" s="20"/>
      <c r="G93" s="20"/>
      <c r="H93" s="21"/>
      <c r="I93" s="21"/>
      <c r="J93" s="21"/>
      <c r="K93" s="21"/>
      <c r="L93" s="6" t="e">
        <f>VLOOKUP(Abfrage[[#This Row],[Beförderungsmittel]],transp_mode[],2,FALSE)</f>
        <v>#N/A</v>
      </c>
      <c r="M93" s="6" t="str">
        <f>TEXT(Abfrage[[#This Row],[PLZ Start (optional)]],"00000")</f>
        <v>00000</v>
      </c>
      <c r="N93" s="6" t="str">
        <f>TEXT(Abfrage[[#This Row],[PLZ Ziel (optional)]],"00000")</f>
        <v>00000</v>
      </c>
      <c r="O9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3" s="76" t="str">
        <f t="array" aca="1" ref="AF93" ca="1">IFERROR(IF(OR(ISBLANK(Abfrage[[#This Row],[Beförderungsmittel]]),EXACT(Abfrage[[#This Row],[Beförderungsmittel]],DD_Beförderungsmittel)),"","ungültiges Beförderungsmittel!"),"")</f>
        <v/>
      </c>
      <c r="AG93" s="76" t="str">
        <f t="array" ref="AG93">IFERROR(IF(OR(ISBLANK(Abfrage[[#This Row],[Beförderungsmittel]]),Abfrage[[#This Row],[Modus]]="Flugzeug",NOT(ISBLANK(Abfrage[[#This Row],[PLZ Start (optional)]]))),"",IF(OR(EXACT(Abfrage[[#This Row],[Ortsname Start]],DD_Orte)),"","ungültiger Start-Ort!")),"")</f>
        <v/>
      </c>
      <c r="AH9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3" s="76" t="str">
        <f t="array" ref="AI93">IFERROR(IF(OR(Abfrage[[#This Row],[Modus]]="Flugzeug",ISBLANK(Abfrage[[#This Row],[PLZ Start (optional)]])),"",IF(OR(EXACT(Abfrage[[#This Row],[PLZ_A]],DD_PLZ)),"","ungültige Start-PLZ!")),"")</f>
        <v/>
      </c>
      <c r="AJ93" s="76" t="str">
        <f t="array" ref="AJ93">IFERROR(IF(OR(ISBLANK(Abfrage[[#This Row],[Beförderungsmittel]]),Abfrage[[#This Row],[Modus]]="Flugzeug",NOT(ISBLANK(Abfrage[[#This Row],[PLZ Ziel (optional)]]))),"",IF(OR(EXACT(Abfrage[[#This Row],[Ortsname Ziel]],DD_Orte)),"","ungültiger Ziel-Ort!")),"")</f>
        <v/>
      </c>
      <c r="AK9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3" s="76" t="str">
        <f t="array" ref="AL93">IFERROR(IF(OR(Abfrage[[#This Row],[Modus]]="Flugzeug",ISBLANK(Abfrage[[#This Row],[PLZ Ziel (optional)]])),"",IF(OR(EXACT(Abfrage[[#This Row],[PLZ_B]],DD_PLZ)),"","ungültige Ziel-PLZ!")),"")</f>
        <v/>
      </c>
      <c r="AM93" s="76" t="str">
        <f t="array" ref="AM93">IFERROR(IF(AND(Abfrage[[#This Row],[Modus]]="Flugzeug",NOT(ISBLANK(Abfrage[[#This Row],[IATA Start (optional)]]))),IF(OR(EXACT(Abfrage[[#This Row],[IATA Start (optional)]],DD_IATA)),"","IATA Code (Start) nicht erkannt!"),""),"")</f>
        <v/>
      </c>
      <c r="AN93" s="76" t="str">
        <f t="array" ref="AN93">IFERROR(IF(AND(Abfrage[[#This Row],[Modus]]="Flugzeug",NOT(ISBLANK(Abfrage[[#This Row],[IATA Ziel (optional)]]))),IF(OR(EXACT(Abfrage[[#This Row],[IATA Ziel (optional)]],DD_IATA)),"","IATA Code (Ziel) nicht erkannt!"),""),"")</f>
        <v/>
      </c>
      <c r="AO93" s="76" t="str">
        <f t="array" ref="AO93">IFERROR(IF(AND(Abfrage[[#This Row],[Modus]]="Flugzeug",ISBLANK(Abfrage[[#This Row],[IATA Start (optional)]])),IF(OR(EXACT(Abfrage[[#This Row],[Ortsname Start]],DD_Airports)),"","Kein Start-Flughafen gefunden!"),""),"")</f>
        <v/>
      </c>
      <c r="AP93" s="76" t="str">
        <f t="array" ref="AP93">IFERROR(IF(AND(Abfrage[[#This Row],[Modus]]="Flugzeug",ISBLANK(Abfrage[[#This Row],[IATA Ziel (optional)]])),IF(OR(EXACT(Abfrage[[#This Row],[Ortsname Ziel]],DD_Airports)),"","Kein Ziel-Flughafen gefunden!"),""),"")</f>
        <v/>
      </c>
      <c r="AQ9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4" spans="2:43" s="7" customFormat="1" x14ac:dyDescent="0.35">
      <c r="B94" s="7">
        <f t="shared" si="2"/>
        <v>74</v>
      </c>
      <c r="C94" s="20"/>
      <c r="D94" s="20"/>
      <c r="E94" s="20"/>
      <c r="F94" s="20"/>
      <c r="G94" s="20"/>
      <c r="H94" s="21"/>
      <c r="I94" s="21"/>
      <c r="J94" s="21"/>
      <c r="K94" s="21"/>
      <c r="L94" s="6" t="e">
        <f>VLOOKUP(Abfrage[[#This Row],[Beförderungsmittel]],transp_mode[],2,FALSE)</f>
        <v>#N/A</v>
      </c>
      <c r="M94" s="6" t="str">
        <f>TEXT(Abfrage[[#This Row],[PLZ Start (optional)]],"00000")</f>
        <v>00000</v>
      </c>
      <c r="N94" s="6" t="str">
        <f>TEXT(Abfrage[[#This Row],[PLZ Ziel (optional)]],"00000")</f>
        <v>00000</v>
      </c>
      <c r="O9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4" s="76" t="str">
        <f t="array" aca="1" ref="AF94" ca="1">IFERROR(IF(OR(ISBLANK(Abfrage[[#This Row],[Beförderungsmittel]]),EXACT(Abfrage[[#This Row],[Beförderungsmittel]],DD_Beförderungsmittel)),"","ungültiges Beförderungsmittel!"),"")</f>
        <v/>
      </c>
      <c r="AG94" s="76" t="str">
        <f t="array" ref="AG94">IFERROR(IF(OR(ISBLANK(Abfrage[[#This Row],[Beförderungsmittel]]),Abfrage[[#This Row],[Modus]]="Flugzeug",NOT(ISBLANK(Abfrage[[#This Row],[PLZ Start (optional)]]))),"",IF(OR(EXACT(Abfrage[[#This Row],[Ortsname Start]],DD_Orte)),"","ungültiger Start-Ort!")),"")</f>
        <v/>
      </c>
      <c r="AH9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4" s="76" t="str">
        <f t="array" ref="AI94">IFERROR(IF(OR(Abfrage[[#This Row],[Modus]]="Flugzeug",ISBLANK(Abfrage[[#This Row],[PLZ Start (optional)]])),"",IF(OR(EXACT(Abfrage[[#This Row],[PLZ_A]],DD_PLZ)),"","ungültige Start-PLZ!")),"")</f>
        <v/>
      </c>
      <c r="AJ94" s="76" t="str">
        <f t="array" ref="AJ94">IFERROR(IF(OR(ISBLANK(Abfrage[[#This Row],[Beförderungsmittel]]),Abfrage[[#This Row],[Modus]]="Flugzeug",NOT(ISBLANK(Abfrage[[#This Row],[PLZ Ziel (optional)]]))),"",IF(OR(EXACT(Abfrage[[#This Row],[Ortsname Ziel]],DD_Orte)),"","ungültiger Ziel-Ort!")),"")</f>
        <v/>
      </c>
      <c r="AK9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4" s="76" t="str">
        <f t="array" ref="AL94">IFERROR(IF(OR(Abfrage[[#This Row],[Modus]]="Flugzeug",ISBLANK(Abfrage[[#This Row],[PLZ Ziel (optional)]])),"",IF(OR(EXACT(Abfrage[[#This Row],[PLZ_B]],DD_PLZ)),"","ungültige Ziel-PLZ!")),"")</f>
        <v/>
      </c>
      <c r="AM94" s="76" t="str">
        <f t="array" ref="AM94">IFERROR(IF(AND(Abfrage[[#This Row],[Modus]]="Flugzeug",NOT(ISBLANK(Abfrage[[#This Row],[IATA Start (optional)]]))),IF(OR(EXACT(Abfrage[[#This Row],[IATA Start (optional)]],DD_IATA)),"","IATA Code (Start) nicht erkannt!"),""),"")</f>
        <v/>
      </c>
      <c r="AN94" s="76" t="str">
        <f t="array" ref="AN94">IFERROR(IF(AND(Abfrage[[#This Row],[Modus]]="Flugzeug",NOT(ISBLANK(Abfrage[[#This Row],[IATA Ziel (optional)]]))),IF(OR(EXACT(Abfrage[[#This Row],[IATA Ziel (optional)]],DD_IATA)),"","IATA Code (Ziel) nicht erkannt!"),""),"")</f>
        <v/>
      </c>
      <c r="AO94" s="76" t="str">
        <f t="array" ref="AO94">IFERROR(IF(AND(Abfrage[[#This Row],[Modus]]="Flugzeug",ISBLANK(Abfrage[[#This Row],[IATA Start (optional)]])),IF(OR(EXACT(Abfrage[[#This Row],[Ortsname Start]],DD_Airports)),"","Kein Start-Flughafen gefunden!"),""),"")</f>
        <v/>
      </c>
      <c r="AP94" s="76" t="str">
        <f t="array" ref="AP94">IFERROR(IF(AND(Abfrage[[#This Row],[Modus]]="Flugzeug",ISBLANK(Abfrage[[#This Row],[IATA Ziel (optional)]])),IF(OR(EXACT(Abfrage[[#This Row],[Ortsname Ziel]],DD_Airports)),"","Kein Ziel-Flughafen gefunden!"),""),"")</f>
        <v/>
      </c>
      <c r="AQ9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5" spans="2:43" s="7" customFormat="1" x14ac:dyDescent="0.35">
      <c r="B95" s="7">
        <f t="shared" si="2"/>
        <v>75</v>
      </c>
      <c r="C95" s="20"/>
      <c r="D95" s="20"/>
      <c r="E95" s="20"/>
      <c r="F95" s="20"/>
      <c r="G95" s="20"/>
      <c r="H95" s="21"/>
      <c r="I95" s="21"/>
      <c r="J95" s="21"/>
      <c r="K95" s="21"/>
      <c r="L95" s="6" t="e">
        <f>VLOOKUP(Abfrage[[#This Row],[Beförderungsmittel]],transp_mode[],2,FALSE)</f>
        <v>#N/A</v>
      </c>
      <c r="M95" s="6" t="str">
        <f>TEXT(Abfrage[[#This Row],[PLZ Start (optional)]],"00000")</f>
        <v>00000</v>
      </c>
      <c r="N95" s="6" t="str">
        <f>TEXT(Abfrage[[#This Row],[PLZ Ziel (optional)]],"00000")</f>
        <v>00000</v>
      </c>
      <c r="O9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5" s="76" t="str">
        <f t="array" aca="1" ref="AF95" ca="1">IFERROR(IF(OR(ISBLANK(Abfrage[[#This Row],[Beförderungsmittel]]),EXACT(Abfrage[[#This Row],[Beförderungsmittel]],DD_Beförderungsmittel)),"","ungültiges Beförderungsmittel!"),"")</f>
        <v/>
      </c>
      <c r="AG95" s="76" t="str">
        <f t="array" ref="AG95">IFERROR(IF(OR(ISBLANK(Abfrage[[#This Row],[Beförderungsmittel]]),Abfrage[[#This Row],[Modus]]="Flugzeug",NOT(ISBLANK(Abfrage[[#This Row],[PLZ Start (optional)]]))),"",IF(OR(EXACT(Abfrage[[#This Row],[Ortsname Start]],DD_Orte)),"","ungültiger Start-Ort!")),"")</f>
        <v/>
      </c>
      <c r="AH9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5" s="76" t="str">
        <f t="array" ref="AI95">IFERROR(IF(OR(Abfrage[[#This Row],[Modus]]="Flugzeug",ISBLANK(Abfrage[[#This Row],[PLZ Start (optional)]])),"",IF(OR(EXACT(Abfrage[[#This Row],[PLZ_A]],DD_PLZ)),"","ungültige Start-PLZ!")),"")</f>
        <v/>
      </c>
      <c r="AJ95" s="76" t="str">
        <f t="array" ref="AJ95">IFERROR(IF(OR(ISBLANK(Abfrage[[#This Row],[Beförderungsmittel]]),Abfrage[[#This Row],[Modus]]="Flugzeug",NOT(ISBLANK(Abfrage[[#This Row],[PLZ Ziel (optional)]]))),"",IF(OR(EXACT(Abfrage[[#This Row],[Ortsname Ziel]],DD_Orte)),"","ungültiger Ziel-Ort!")),"")</f>
        <v/>
      </c>
      <c r="AK9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5" s="76" t="str">
        <f t="array" ref="AL95">IFERROR(IF(OR(Abfrage[[#This Row],[Modus]]="Flugzeug",ISBLANK(Abfrage[[#This Row],[PLZ Ziel (optional)]])),"",IF(OR(EXACT(Abfrage[[#This Row],[PLZ_B]],DD_PLZ)),"","ungültige Ziel-PLZ!")),"")</f>
        <v/>
      </c>
      <c r="AM95" s="76" t="str">
        <f t="array" ref="AM95">IFERROR(IF(AND(Abfrage[[#This Row],[Modus]]="Flugzeug",NOT(ISBLANK(Abfrage[[#This Row],[IATA Start (optional)]]))),IF(OR(EXACT(Abfrage[[#This Row],[IATA Start (optional)]],DD_IATA)),"","IATA Code (Start) nicht erkannt!"),""),"")</f>
        <v/>
      </c>
      <c r="AN95" s="76" t="str">
        <f t="array" ref="AN95">IFERROR(IF(AND(Abfrage[[#This Row],[Modus]]="Flugzeug",NOT(ISBLANK(Abfrage[[#This Row],[IATA Ziel (optional)]]))),IF(OR(EXACT(Abfrage[[#This Row],[IATA Ziel (optional)]],DD_IATA)),"","IATA Code (Ziel) nicht erkannt!"),""),"")</f>
        <v/>
      </c>
      <c r="AO95" s="76" t="str">
        <f t="array" ref="AO95">IFERROR(IF(AND(Abfrage[[#This Row],[Modus]]="Flugzeug",ISBLANK(Abfrage[[#This Row],[IATA Start (optional)]])),IF(OR(EXACT(Abfrage[[#This Row],[Ortsname Start]],DD_Airports)),"","Kein Start-Flughafen gefunden!"),""),"")</f>
        <v/>
      </c>
      <c r="AP95" s="76" t="str">
        <f t="array" ref="AP95">IFERROR(IF(AND(Abfrage[[#This Row],[Modus]]="Flugzeug",ISBLANK(Abfrage[[#This Row],[IATA Ziel (optional)]])),IF(OR(EXACT(Abfrage[[#This Row],[Ortsname Ziel]],DD_Airports)),"","Kein Ziel-Flughafen gefunden!"),""),"")</f>
        <v/>
      </c>
      <c r="AQ9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6" spans="2:43" s="7" customFormat="1" x14ac:dyDescent="0.35">
      <c r="B96" s="7">
        <f t="shared" si="2"/>
        <v>76</v>
      </c>
      <c r="C96" s="20"/>
      <c r="D96" s="20"/>
      <c r="E96" s="20"/>
      <c r="F96" s="20"/>
      <c r="G96" s="20"/>
      <c r="H96" s="21"/>
      <c r="I96" s="21"/>
      <c r="J96" s="21"/>
      <c r="K96" s="21"/>
      <c r="L96" s="6" t="e">
        <f>VLOOKUP(Abfrage[[#This Row],[Beförderungsmittel]],transp_mode[],2,FALSE)</f>
        <v>#N/A</v>
      </c>
      <c r="M96" s="6" t="str">
        <f>TEXT(Abfrage[[#This Row],[PLZ Start (optional)]],"00000")</f>
        <v>00000</v>
      </c>
      <c r="N96" s="6" t="str">
        <f>TEXT(Abfrage[[#This Row],[PLZ Ziel (optional)]],"00000")</f>
        <v>00000</v>
      </c>
      <c r="O9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6" s="76" t="str">
        <f t="array" aca="1" ref="AF96" ca="1">IFERROR(IF(OR(ISBLANK(Abfrage[[#This Row],[Beförderungsmittel]]),EXACT(Abfrage[[#This Row],[Beförderungsmittel]],DD_Beförderungsmittel)),"","ungültiges Beförderungsmittel!"),"")</f>
        <v/>
      </c>
      <c r="AG96" s="76" t="str">
        <f t="array" ref="AG96">IFERROR(IF(OR(ISBLANK(Abfrage[[#This Row],[Beförderungsmittel]]),Abfrage[[#This Row],[Modus]]="Flugzeug",NOT(ISBLANK(Abfrage[[#This Row],[PLZ Start (optional)]]))),"",IF(OR(EXACT(Abfrage[[#This Row],[Ortsname Start]],DD_Orte)),"","ungültiger Start-Ort!")),"")</f>
        <v/>
      </c>
      <c r="AH9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6" s="76" t="str">
        <f t="array" ref="AI96">IFERROR(IF(OR(Abfrage[[#This Row],[Modus]]="Flugzeug",ISBLANK(Abfrage[[#This Row],[PLZ Start (optional)]])),"",IF(OR(EXACT(Abfrage[[#This Row],[PLZ_A]],DD_PLZ)),"","ungültige Start-PLZ!")),"")</f>
        <v/>
      </c>
      <c r="AJ96" s="76" t="str">
        <f t="array" ref="AJ96">IFERROR(IF(OR(ISBLANK(Abfrage[[#This Row],[Beförderungsmittel]]),Abfrage[[#This Row],[Modus]]="Flugzeug",NOT(ISBLANK(Abfrage[[#This Row],[PLZ Ziel (optional)]]))),"",IF(OR(EXACT(Abfrage[[#This Row],[Ortsname Ziel]],DD_Orte)),"","ungültiger Ziel-Ort!")),"")</f>
        <v/>
      </c>
      <c r="AK9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6" s="76" t="str">
        <f t="array" ref="AL96">IFERROR(IF(OR(Abfrage[[#This Row],[Modus]]="Flugzeug",ISBLANK(Abfrage[[#This Row],[PLZ Ziel (optional)]])),"",IF(OR(EXACT(Abfrage[[#This Row],[PLZ_B]],DD_PLZ)),"","ungültige Ziel-PLZ!")),"")</f>
        <v/>
      </c>
      <c r="AM96" s="76" t="str">
        <f t="array" ref="AM96">IFERROR(IF(AND(Abfrage[[#This Row],[Modus]]="Flugzeug",NOT(ISBLANK(Abfrage[[#This Row],[IATA Start (optional)]]))),IF(OR(EXACT(Abfrage[[#This Row],[IATA Start (optional)]],DD_IATA)),"","IATA Code (Start) nicht erkannt!"),""),"")</f>
        <v/>
      </c>
      <c r="AN96" s="76" t="str">
        <f t="array" ref="AN96">IFERROR(IF(AND(Abfrage[[#This Row],[Modus]]="Flugzeug",NOT(ISBLANK(Abfrage[[#This Row],[IATA Ziel (optional)]]))),IF(OR(EXACT(Abfrage[[#This Row],[IATA Ziel (optional)]],DD_IATA)),"","IATA Code (Ziel) nicht erkannt!"),""),"")</f>
        <v/>
      </c>
      <c r="AO96" s="76" t="str">
        <f t="array" ref="AO96">IFERROR(IF(AND(Abfrage[[#This Row],[Modus]]="Flugzeug",ISBLANK(Abfrage[[#This Row],[IATA Start (optional)]])),IF(OR(EXACT(Abfrage[[#This Row],[Ortsname Start]],DD_Airports)),"","Kein Start-Flughafen gefunden!"),""),"")</f>
        <v/>
      </c>
      <c r="AP96" s="76" t="str">
        <f t="array" ref="AP96">IFERROR(IF(AND(Abfrage[[#This Row],[Modus]]="Flugzeug",ISBLANK(Abfrage[[#This Row],[IATA Ziel (optional)]])),IF(OR(EXACT(Abfrage[[#This Row],[Ortsname Ziel]],DD_Airports)),"","Kein Ziel-Flughafen gefunden!"),""),"")</f>
        <v/>
      </c>
      <c r="AQ9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7" spans="2:43" s="7" customFormat="1" x14ac:dyDescent="0.35">
      <c r="B97" s="7">
        <f t="shared" si="2"/>
        <v>77</v>
      </c>
      <c r="C97" s="20"/>
      <c r="D97" s="20"/>
      <c r="E97" s="20"/>
      <c r="F97" s="20"/>
      <c r="G97" s="20"/>
      <c r="H97" s="21"/>
      <c r="I97" s="21"/>
      <c r="J97" s="21"/>
      <c r="K97" s="21"/>
      <c r="L97" s="6" t="e">
        <f>VLOOKUP(Abfrage[[#This Row],[Beförderungsmittel]],transp_mode[],2,FALSE)</f>
        <v>#N/A</v>
      </c>
      <c r="M97" s="6" t="str">
        <f>TEXT(Abfrage[[#This Row],[PLZ Start (optional)]],"00000")</f>
        <v>00000</v>
      </c>
      <c r="N97" s="6" t="str">
        <f>TEXT(Abfrage[[#This Row],[PLZ Ziel (optional)]],"00000")</f>
        <v>00000</v>
      </c>
      <c r="O9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7" s="76" t="str">
        <f t="array" aca="1" ref="AF97" ca="1">IFERROR(IF(OR(ISBLANK(Abfrage[[#This Row],[Beförderungsmittel]]),EXACT(Abfrage[[#This Row],[Beförderungsmittel]],DD_Beförderungsmittel)),"","ungültiges Beförderungsmittel!"),"")</f>
        <v/>
      </c>
      <c r="AG97" s="76" t="str">
        <f t="array" ref="AG97">IFERROR(IF(OR(ISBLANK(Abfrage[[#This Row],[Beförderungsmittel]]),Abfrage[[#This Row],[Modus]]="Flugzeug",NOT(ISBLANK(Abfrage[[#This Row],[PLZ Start (optional)]]))),"",IF(OR(EXACT(Abfrage[[#This Row],[Ortsname Start]],DD_Orte)),"","ungültiger Start-Ort!")),"")</f>
        <v/>
      </c>
      <c r="AH9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7" s="76" t="str">
        <f t="array" ref="AI97">IFERROR(IF(OR(Abfrage[[#This Row],[Modus]]="Flugzeug",ISBLANK(Abfrage[[#This Row],[PLZ Start (optional)]])),"",IF(OR(EXACT(Abfrage[[#This Row],[PLZ_A]],DD_PLZ)),"","ungültige Start-PLZ!")),"")</f>
        <v/>
      </c>
      <c r="AJ97" s="76" t="str">
        <f t="array" ref="AJ97">IFERROR(IF(OR(ISBLANK(Abfrage[[#This Row],[Beförderungsmittel]]),Abfrage[[#This Row],[Modus]]="Flugzeug",NOT(ISBLANK(Abfrage[[#This Row],[PLZ Ziel (optional)]]))),"",IF(OR(EXACT(Abfrage[[#This Row],[Ortsname Ziel]],DD_Orte)),"","ungültiger Ziel-Ort!")),"")</f>
        <v/>
      </c>
      <c r="AK9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7" s="76" t="str">
        <f t="array" ref="AL97">IFERROR(IF(OR(Abfrage[[#This Row],[Modus]]="Flugzeug",ISBLANK(Abfrage[[#This Row],[PLZ Ziel (optional)]])),"",IF(OR(EXACT(Abfrage[[#This Row],[PLZ_B]],DD_PLZ)),"","ungültige Ziel-PLZ!")),"")</f>
        <v/>
      </c>
      <c r="AM97" s="76" t="str">
        <f t="array" ref="AM97">IFERROR(IF(AND(Abfrage[[#This Row],[Modus]]="Flugzeug",NOT(ISBLANK(Abfrage[[#This Row],[IATA Start (optional)]]))),IF(OR(EXACT(Abfrage[[#This Row],[IATA Start (optional)]],DD_IATA)),"","IATA Code (Start) nicht erkannt!"),""),"")</f>
        <v/>
      </c>
      <c r="AN97" s="76" t="str">
        <f t="array" ref="AN97">IFERROR(IF(AND(Abfrage[[#This Row],[Modus]]="Flugzeug",NOT(ISBLANK(Abfrage[[#This Row],[IATA Ziel (optional)]]))),IF(OR(EXACT(Abfrage[[#This Row],[IATA Ziel (optional)]],DD_IATA)),"","IATA Code (Ziel) nicht erkannt!"),""),"")</f>
        <v/>
      </c>
      <c r="AO97" s="76" t="str">
        <f t="array" ref="AO97">IFERROR(IF(AND(Abfrage[[#This Row],[Modus]]="Flugzeug",ISBLANK(Abfrage[[#This Row],[IATA Start (optional)]])),IF(OR(EXACT(Abfrage[[#This Row],[Ortsname Start]],DD_Airports)),"","Kein Start-Flughafen gefunden!"),""),"")</f>
        <v/>
      </c>
      <c r="AP97" s="76" t="str">
        <f t="array" ref="AP97">IFERROR(IF(AND(Abfrage[[#This Row],[Modus]]="Flugzeug",ISBLANK(Abfrage[[#This Row],[IATA Ziel (optional)]])),IF(OR(EXACT(Abfrage[[#This Row],[Ortsname Ziel]],DD_Airports)),"","Kein Ziel-Flughafen gefunden!"),""),"")</f>
        <v/>
      </c>
      <c r="AQ9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8" spans="2:43" s="7" customFormat="1" x14ac:dyDescent="0.35">
      <c r="B98" s="7">
        <f t="shared" si="2"/>
        <v>78</v>
      </c>
      <c r="C98" s="20"/>
      <c r="D98" s="20"/>
      <c r="E98" s="20"/>
      <c r="F98" s="20"/>
      <c r="G98" s="20"/>
      <c r="H98" s="21"/>
      <c r="I98" s="21"/>
      <c r="J98" s="21"/>
      <c r="K98" s="21"/>
      <c r="L98" s="6" t="e">
        <f>VLOOKUP(Abfrage[[#This Row],[Beförderungsmittel]],transp_mode[],2,FALSE)</f>
        <v>#N/A</v>
      </c>
      <c r="M98" s="6" t="str">
        <f>TEXT(Abfrage[[#This Row],[PLZ Start (optional)]],"00000")</f>
        <v>00000</v>
      </c>
      <c r="N98" s="6" t="str">
        <f>TEXT(Abfrage[[#This Row],[PLZ Ziel (optional)]],"00000")</f>
        <v>00000</v>
      </c>
      <c r="O9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8" s="76" t="str">
        <f t="array" aca="1" ref="AF98" ca="1">IFERROR(IF(OR(ISBLANK(Abfrage[[#This Row],[Beförderungsmittel]]),EXACT(Abfrage[[#This Row],[Beförderungsmittel]],DD_Beförderungsmittel)),"","ungültiges Beförderungsmittel!"),"")</f>
        <v/>
      </c>
      <c r="AG98" s="76" t="str">
        <f t="array" ref="AG98">IFERROR(IF(OR(ISBLANK(Abfrage[[#This Row],[Beförderungsmittel]]),Abfrage[[#This Row],[Modus]]="Flugzeug",NOT(ISBLANK(Abfrage[[#This Row],[PLZ Start (optional)]]))),"",IF(OR(EXACT(Abfrage[[#This Row],[Ortsname Start]],DD_Orte)),"","ungültiger Start-Ort!")),"")</f>
        <v/>
      </c>
      <c r="AH9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8" s="76" t="str">
        <f t="array" ref="AI98">IFERROR(IF(OR(Abfrage[[#This Row],[Modus]]="Flugzeug",ISBLANK(Abfrage[[#This Row],[PLZ Start (optional)]])),"",IF(OR(EXACT(Abfrage[[#This Row],[PLZ_A]],DD_PLZ)),"","ungültige Start-PLZ!")),"")</f>
        <v/>
      </c>
      <c r="AJ98" s="76" t="str">
        <f t="array" ref="AJ98">IFERROR(IF(OR(ISBLANK(Abfrage[[#This Row],[Beförderungsmittel]]),Abfrage[[#This Row],[Modus]]="Flugzeug",NOT(ISBLANK(Abfrage[[#This Row],[PLZ Ziel (optional)]]))),"",IF(OR(EXACT(Abfrage[[#This Row],[Ortsname Ziel]],DD_Orte)),"","ungültiger Ziel-Ort!")),"")</f>
        <v/>
      </c>
      <c r="AK9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8" s="76" t="str">
        <f t="array" ref="AL98">IFERROR(IF(OR(Abfrage[[#This Row],[Modus]]="Flugzeug",ISBLANK(Abfrage[[#This Row],[PLZ Ziel (optional)]])),"",IF(OR(EXACT(Abfrage[[#This Row],[PLZ_B]],DD_PLZ)),"","ungültige Ziel-PLZ!")),"")</f>
        <v/>
      </c>
      <c r="AM98" s="76" t="str">
        <f t="array" ref="AM98">IFERROR(IF(AND(Abfrage[[#This Row],[Modus]]="Flugzeug",NOT(ISBLANK(Abfrage[[#This Row],[IATA Start (optional)]]))),IF(OR(EXACT(Abfrage[[#This Row],[IATA Start (optional)]],DD_IATA)),"","IATA Code (Start) nicht erkannt!"),""),"")</f>
        <v/>
      </c>
      <c r="AN98" s="76" t="str">
        <f t="array" ref="AN98">IFERROR(IF(AND(Abfrage[[#This Row],[Modus]]="Flugzeug",NOT(ISBLANK(Abfrage[[#This Row],[IATA Ziel (optional)]]))),IF(OR(EXACT(Abfrage[[#This Row],[IATA Ziel (optional)]],DD_IATA)),"","IATA Code (Ziel) nicht erkannt!"),""),"")</f>
        <v/>
      </c>
      <c r="AO98" s="76" t="str">
        <f t="array" ref="AO98">IFERROR(IF(AND(Abfrage[[#This Row],[Modus]]="Flugzeug",ISBLANK(Abfrage[[#This Row],[IATA Start (optional)]])),IF(OR(EXACT(Abfrage[[#This Row],[Ortsname Start]],DD_Airports)),"","Kein Start-Flughafen gefunden!"),""),"")</f>
        <v/>
      </c>
      <c r="AP98" s="76" t="str">
        <f t="array" ref="AP98">IFERROR(IF(AND(Abfrage[[#This Row],[Modus]]="Flugzeug",ISBLANK(Abfrage[[#This Row],[IATA Ziel (optional)]])),IF(OR(EXACT(Abfrage[[#This Row],[Ortsname Ziel]],DD_Airports)),"","Kein Ziel-Flughafen gefunden!"),""),"")</f>
        <v/>
      </c>
      <c r="AQ9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99" spans="2:43" s="7" customFormat="1" x14ac:dyDescent="0.35">
      <c r="B99" s="7">
        <f t="shared" si="2"/>
        <v>79</v>
      </c>
      <c r="C99" s="20"/>
      <c r="D99" s="20"/>
      <c r="E99" s="20"/>
      <c r="F99" s="20"/>
      <c r="G99" s="20"/>
      <c r="H99" s="21"/>
      <c r="I99" s="21"/>
      <c r="J99" s="21"/>
      <c r="K99" s="21"/>
      <c r="L99" s="6" t="e">
        <f>VLOOKUP(Abfrage[[#This Row],[Beförderungsmittel]],transp_mode[],2,FALSE)</f>
        <v>#N/A</v>
      </c>
      <c r="M99" s="6" t="str">
        <f>TEXT(Abfrage[[#This Row],[PLZ Start (optional)]],"00000")</f>
        <v>00000</v>
      </c>
      <c r="N99" s="6" t="str">
        <f>TEXT(Abfrage[[#This Row],[PLZ Ziel (optional)]],"00000")</f>
        <v>00000</v>
      </c>
      <c r="O9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9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9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9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9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9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9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9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9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9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9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9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9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9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9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9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9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99" s="76" t="str">
        <f t="array" aca="1" ref="AF99" ca="1">IFERROR(IF(OR(ISBLANK(Abfrage[[#This Row],[Beförderungsmittel]]),EXACT(Abfrage[[#This Row],[Beförderungsmittel]],DD_Beförderungsmittel)),"","ungültiges Beförderungsmittel!"),"")</f>
        <v/>
      </c>
      <c r="AG99" s="76" t="str">
        <f t="array" ref="AG99">IFERROR(IF(OR(ISBLANK(Abfrage[[#This Row],[Beförderungsmittel]]),Abfrage[[#This Row],[Modus]]="Flugzeug",NOT(ISBLANK(Abfrage[[#This Row],[PLZ Start (optional)]]))),"",IF(OR(EXACT(Abfrage[[#This Row],[Ortsname Start]],DD_Orte)),"","ungültiger Start-Ort!")),"")</f>
        <v/>
      </c>
      <c r="AH9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99" s="76" t="str">
        <f t="array" ref="AI99">IFERROR(IF(OR(Abfrage[[#This Row],[Modus]]="Flugzeug",ISBLANK(Abfrage[[#This Row],[PLZ Start (optional)]])),"",IF(OR(EXACT(Abfrage[[#This Row],[PLZ_A]],DD_PLZ)),"","ungültige Start-PLZ!")),"")</f>
        <v/>
      </c>
      <c r="AJ99" s="76" t="str">
        <f t="array" ref="AJ99">IFERROR(IF(OR(ISBLANK(Abfrage[[#This Row],[Beförderungsmittel]]),Abfrage[[#This Row],[Modus]]="Flugzeug",NOT(ISBLANK(Abfrage[[#This Row],[PLZ Ziel (optional)]]))),"",IF(OR(EXACT(Abfrage[[#This Row],[Ortsname Ziel]],DD_Orte)),"","ungültiger Ziel-Ort!")),"")</f>
        <v/>
      </c>
      <c r="AK9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99" s="76" t="str">
        <f t="array" ref="AL99">IFERROR(IF(OR(Abfrage[[#This Row],[Modus]]="Flugzeug",ISBLANK(Abfrage[[#This Row],[PLZ Ziel (optional)]])),"",IF(OR(EXACT(Abfrage[[#This Row],[PLZ_B]],DD_PLZ)),"","ungültige Ziel-PLZ!")),"")</f>
        <v/>
      </c>
      <c r="AM99" s="76" t="str">
        <f t="array" ref="AM99">IFERROR(IF(AND(Abfrage[[#This Row],[Modus]]="Flugzeug",NOT(ISBLANK(Abfrage[[#This Row],[IATA Start (optional)]]))),IF(OR(EXACT(Abfrage[[#This Row],[IATA Start (optional)]],DD_IATA)),"","IATA Code (Start) nicht erkannt!"),""),"")</f>
        <v/>
      </c>
      <c r="AN99" s="76" t="str">
        <f t="array" ref="AN99">IFERROR(IF(AND(Abfrage[[#This Row],[Modus]]="Flugzeug",NOT(ISBLANK(Abfrage[[#This Row],[IATA Ziel (optional)]]))),IF(OR(EXACT(Abfrage[[#This Row],[IATA Ziel (optional)]],DD_IATA)),"","IATA Code (Ziel) nicht erkannt!"),""),"")</f>
        <v/>
      </c>
      <c r="AO99" s="76" t="str">
        <f t="array" ref="AO99">IFERROR(IF(AND(Abfrage[[#This Row],[Modus]]="Flugzeug",ISBLANK(Abfrage[[#This Row],[IATA Start (optional)]])),IF(OR(EXACT(Abfrage[[#This Row],[Ortsname Start]],DD_Airports)),"","Kein Start-Flughafen gefunden!"),""),"")</f>
        <v/>
      </c>
      <c r="AP99" s="76" t="str">
        <f t="array" ref="AP99">IFERROR(IF(AND(Abfrage[[#This Row],[Modus]]="Flugzeug",ISBLANK(Abfrage[[#This Row],[IATA Ziel (optional)]])),IF(OR(EXACT(Abfrage[[#This Row],[Ortsname Ziel]],DD_Airports)),"","Kein Ziel-Flughafen gefunden!"),""),"")</f>
        <v/>
      </c>
      <c r="AQ9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0" spans="2:43" s="7" customFormat="1" x14ac:dyDescent="0.35">
      <c r="B100" s="7">
        <f t="shared" si="2"/>
        <v>80</v>
      </c>
      <c r="C100" s="20"/>
      <c r="D100" s="20"/>
      <c r="E100" s="20"/>
      <c r="F100" s="20"/>
      <c r="G100" s="20"/>
      <c r="H100" s="21"/>
      <c r="I100" s="21"/>
      <c r="J100" s="21"/>
      <c r="K100" s="21"/>
      <c r="L100" s="6" t="e">
        <f>VLOOKUP(Abfrage[[#This Row],[Beförderungsmittel]],transp_mode[],2,FALSE)</f>
        <v>#N/A</v>
      </c>
      <c r="M100" s="6" t="str">
        <f>TEXT(Abfrage[[#This Row],[PLZ Start (optional)]],"00000")</f>
        <v>00000</v>
      </c>
      <c r="N100" s="6" t="str">
        <f>TEXT(Abfrage[[#This Row],[PLZ Ziel (optional)]],"00000")</f>
        <v>00000</v>
      </c>
      <c r="O10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0" s="76" t="str">
        <f t="array" aca="1" ref="AF100" ca="1">IFERROR(IF(OR(ISBLANK(Abfrage[[#This Row],[Beförderungsmittel]]),EXACT(Abfrage[[#This Row],[Beförderungsmittel]],DD_Beförderungsmittel)),"","ungültiges Beförderungsmittel!"),"")</f>
        <v/>
      </c>
      <c r="AG100" s="76" t="str">
        <f t="array" ref="AG100">IFERROR(IF(OR(ISBLANK(Abfrage[[#This Row],[Beförderungsmittel]]),Abfrage[[#This Row],[Modus]]="Flugzeug",NOT(ISBLANK(Abfrage[[#This Row],[PLZ Start (optional)]]))),"",IF(OR(EXACT(Abfrage[[#This Row],[Ortsname Start]],DD_Orte)),"","ungültiger Start-Ort!")),"")</f>
        <v/>
      </c>
      <c r="AH10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0" s="76" t="str">
        <f t="array" ref="AI100">IFERROR(IF(OR(Abfrage[[#This Row],[Modus]]="Flugzeug",ISBLANK(Abfrage[[#This Row],[PLZ Start (optional)]])),"",IF(OR(EXACT(Abfrage[[#This Row],[PLZ_A]],DD_PLZ)),"","ungültige Start-PLZ!")),"")</f>
        <v/>
      </c>
      <c r="AJ100" s="76" t="str">
        <f t="array" ref="AJ100">IFERROR(IF(OR(ISBLANK(Abfrage[[#This Row],[Beförderungsmittel]]),Abfrage[[#This Row],[Modus]]="Flugzeug",NOT(ISBLANK(Abfrage[[#This Row],[PLZ Ziel (optional)]]))),"",IF(OR(EXACT(Abfrage[[#This Row],[Ortsname Ziel]],DD_Orte)),"","ungültiger Ziel-Ort!")),"")</f>
        <v/>
      </c>
      <c r="AK10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0" s="76" t="str">
        <f t="array" ref="AL100">IFERROR(IF(OR(Abfrage[[#This Row],[Modus]]="Flugzeug",ISBLANK(Abfrage[[#This Row],[PLZ Ziel (optional)]])),"",IF(OR(EXACT(Abfrage[[#This Row],[PLZ_B]],DD_PLZ)),"","ungültige Ziel-PLZ!")),"")</f>
        <v/>
      </c>
      <c r="AM100" s="76" t="str">
        <f t="array" ref="AM100">IFERROR(IF(AND(Abfrage[[#This Row],[Modus]]="Flugzeug",NOT(ISBLANK(Abfrage[[#This Row],[IATA Start (optional)]]))),IF(OR(EXACT(Abfrage[[#This Row],[IATA Start (optional)]],DD_IATA)),"","IATA Code (Start) nicht erkannt!"),""),"")</f>
        <v/>
      </c>
      <c r="AN100" s="76" t="str">
        <f t="array" ref="AN100">IFERROR(IF(AND(Abfrage[[#This Row],[Modus]]="Flugzeug",NOT(ISBLANK(Abfrage[[#This Row],[IATA Ziel (optional)]]))),IF(OR(EXACT(Abfrage[[#This Row],[IATA Ziel (optional)]],DD_IATA)),"","IATA Code (Ziel) nicht erkannt!"),""),"")</f>
        <v/>
      </c>
      <c r="AO100" s="76" t="str">
        <f t="array" ref="AO100">IFERROR(IF(AND(Abfrage[[#This Row],[Modus]]="Flugzeug",ISBLANK(Abfrage[[#This Row],[IATA Start (optional)]])),IF(OR(EXACT(Abfrage[[#This Row],[Ortsname Start]],DD_Airports)),"","Kein Start-Flughafen gefunden!"),""),"")</f>
        <v/>
      </c>
      <c r="AP100" s="76" t="str">
        <f t="array" ref="AP100">IFERROR(IF(AND(Abfrage[[#This Row],[Modus]]="Flugzeug",ISBLANK(Abfrage[[#This Row],[IATA Ziel (optional)]])),IF(OR(EXACT(Abfrage[[#This Row],[Ortsname Ziel]],DD_Airports)),"","Kein Ziel-Flughafen gefunden!"),""),"")</f>
        <v/>
      </c>
      <c r="AQ10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1" spans="2:43" s="7" customFormat="1" x14ac:dyDescent="0.35">
      <c r="B101" s="7">
        <f t="shared" si="2"/>
        <v>81</v>
      </c>
      <c r="C101" s="20"/>
      <c r="D101" s="20"/>
      <c r="E101" s="20"/>
      <c r="F101" s="20"/>
      <c r="G101" s="20"/>
      <c r="H101" s="21"/>
      <c r="I101" s="21"/>
      <c r="J101" s="21"/>
      <c r="K101" s="21"/>
      <c r="L101" s="6" t="e">
        <f>VLOOKUP(Abfrage[[#This Row],[Beförderungsmittel]],transp_mode[],2,FALSE)</f>
        <v>#N/A</v>
      </c>
      <c r="M101" s="6" t="str">
        <f>TEXT(Abfrage[[#This Row],[PLZ Start (optional)]],"00000")</f>
        <v>00000</v>
      </c>
      <c r="N101" s="6" t="str">
        <f>TEXT(Abfrage[[#This Row],[PLZ Ziel (optional)]],"00000")</f>
        <v>00000</v>
      </c>
      <c r="O10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1" s="76" t="str">
        <f t="array" aca="1" ref="AF101" ca="1">IFERROR(IF(OR(ISBLANK(Abfrage[[#This Row],[Beförderungsmittel]]),EXACT(Abfrage[[#This Row],[Beförderungsmittel]],DD_Beförderungsmittel)),"","ungültiges Beförderungsmittel!"),"")</f>
        <v/>
      </c>
      <c r="AG101" s="76" t="str">
        <f t="array" ref="AG101">IFERROR(IF(OR(ISBLANK(Abfrage[[#This Row],[Beförderungsmittel]]),Abfrage[[#This Row],[Modus]]="Flugzeug",NOT(ISBLANK(Abfrage[[#This Row],[PLZ Start (optional)]]))),"",IF(OR(EXACT(Abfrage[[#This Row],[Ortsname Start]],DD_Orte)),"","ungültiger Start-Ort!")),"")</f>
        <v/>
      </c>
      <c r="AH10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1" s="76" t="str">
        <f t="array" ref="AI101">IFERROR(IF(OR(Abfrage[[#This Row],[Modus]]="Flugzeug",ISBLANK(Abfrage[[#This Row],[PLZ Start (optional)]])),"",IF(OR(EXACT(Abfrage[[#This Row],[PLZ_A]],DD_PLZ)),"","ungültige Start-PLZ!")),"")</f>
        <v/>
      </c>
      <c r="AJ101" s="76" t="str">
        <f t="array" ref="AJ101">IFERROR(IF(OR(ISBLANK(Abfrage[[#This Row],[Beförderungsmittel]]),Abfrage[[#This Row],[Modus]]="Flugzeug",NOT(ISBLANK(Abfrage[[#This Row],[PLZ Ziel (optional)]]))),"",IF(OR(EXACT(Abfrage[[#This Row],[Ortsname Ziel]],DD_Orte)),"","ungültiger Ziel-Ort!")),"")</f>
        <v/>
      </c>
      <c r="AK10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1" s="76" t="str">
        <f t="array" ref="AL101">IFERROR(IF(OR(Abfrage[[#This Row],[Modus]]="Flugzeug",ISBLANK(Abfrage[[#This Row],[PLZ Ziel (optional)]])),"",IF(OR(EXACT(Abfrage[[#This Row],[PLZ_B]],DD_PLZ)),"","ungültige Ziel-PLZ!")),"")</f>
        <v/>
      </c>
      <c r="AM101" s="76" t="str">
        <f t="array" ref="AM101">IFERROR(IF(AND(Abfrage[[#This Row],[Modus]]="Flugzeug",NOT(ISBLANK(Abfrage[[#This Row],[IATA Start (optional)]]))),IF(OR(EXACT(Abfrage[[#This Row],[IATA Start (optional)]],DD_IATA)),"","IATA Code (Start) nicht erkannt!"),""),"")</f>
        <v/>
      </c>
      <c r="AN101" s="76" t="str">
        <f t="array" ref="AN101">IFERROR(IF(AND(Abfrage[[#This Row],[Modus]]="Flugzeug",NOT(ISBLANK(Abfrage[[#This Row],[IATA Ziel (optional)]]))),IF(OR(EXACT(Abfrage[[#This Row],[IATA Ziel (optional)]],DD_IATA)),"","IATA Code (Ziel) nicht erkannt!"),""),"")</f>
        <v/>
      </c>
      <c r="AO101" s="76" t="str">
        <f t="array" ref="AO101">IFERROR(IF(AND(Abfrage[[#This Row],[Modus]]="Flugzeug",ISBLANK(Abfrage[[#This Row],[IATA Start (optional)]])),IF(OR(EXACT(Abfrage[[#This Row],[Ortsname Start]],DD_Airports)),"","Kein Start-Flughafen gefunden!"),""),"")</f>
        <v/>
      </c>
      <c r="AP101" s="76" t="str">
        <f t="array" ref="AP101">IFERROR(IF(AND(Abfrage[[#This Row],[Modus]]="Flugzeug",ISBLANK(Abfrage[[#This Row],[IATA Ziel (optional)]])),IF(OR(EXACT(Abfrage[[#This Row],[Ortsname Ziel]],DD_Airports)),"","Kein Ziel-Flughafen gefunden!"),""),"")</f>
        <v/>
      </c>
      <c r="AQ10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2" spans="2:43" s="7" customFormat="1" x14ac:dyDescent="0.35">
      <c r="B102" s="7">
        <f t="shared" si="2"/>
        <v>82</v>
      </c>
      <c r="C102" s="20"/>
      <c r="D102" s="20"/>
      <c r="E102" s="20"/>
      <c r="F102" s="20"/>
      <c r="G102" s="20"/>
      <c r="H102" s="21"/>
      <c r="I102" s="21"/>
      <c r="J102" s="21"/>
      <c r="K102" s="21"/>
      <c r="L102" s="6" t="e">
        <f>VLOOKUP(Abfrage[[#This Row],[Beförderungsmittel]],transp_mode[],2,FALSE)</f>
        <v>#N/A</v>
      </c>
      <c r="M102" s="6" t="str">
        <f>TEXT(Abfrage[[#This Row],[PLZ Start (optional)]],"00000")</f>
        <v>00000</v>
      </c>
      <c r="N102" s="6" t="str">
        <f>TEXT(Abfrage[[#This Row],[PLZ Ziel (optional)]],"00000")</f>
        <v>00000</v>
      </c>
      <c r="O10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2" s="76" t="str">
        <f t="array" aca="1" ref="AF102" ca="1">IFERROR(IF(OR(ISBLANK(Abfrage[[#This Row],[Beförderungsmittel]]),EXACT(Abfrage[[#This Row],[Beförderungsmittel]],DD_Beförderungsmittel)),"","ungültiges Beförderungsmittel!"),"")</f>
        <v/>
      </c>
      <c r="AG102" s="76" t="str">
        <f t="array" ref="AG102">IFERROR(IF(OR(ISBLANK(Abfrage[[#This Row],[Beförderungsmittel]]),Abfrage[[#This Row],[Modus]]="Flugzeug",NOT(ISBLANK(Abfrage[[#This Row],[PLZ Start (optional)]]))),"",IF(OR(EXACT(Abfrage[[#This Row],[Ortsname Start]],DD_Orte)),"","ungültiger Start-Ort!")),"")</f>
        <v/>
      </c>
      <c r="AH10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2" s="76" t="str">
        <f t="array" ref="AI102">IFERROR(IF(OR(Abfrage[[#This Row],[Modus]]="Flugzeug",ISBLANK(Abfrage[[#This Row],[PLZ Start (optional)]])),"",IF(OR(EXACT(Abfrage[[#This Row],[PLZ_A]],DD_PLZ)),"","ungültige Start-PLZ!")),"")</f>
        <v/>
      </c>
      <c r="AJ102" s="76" t="str">
        <f t="array" ref="AJ102">IFERROR(IF(OR(ISBLANK(Abfrage[[#This Row],[Beförderungsmittel]]),Abfrage[[#This Row],[Modus]]="Flugzeug",NOT(ISBLANK(Abfrage[[#This Row],[PLZ Ziel (optional)]]))),"",IF(OR(EXACT(Abfrage[[#This Row],[Ortsname Ziel]],DD_Orte)),"","ungültiger Ziel-Ort!")),"")</f>
        <v/>
      </c>
      <c r="AK10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2" s="76" t="str">
        <f t="array" ref="AL102">IFERROR(IF(OR(Abfrage[[#This Row],[Modus]]="Flugzeug",ISBLANK(Abfrage[[#This Row],[PLZ Ziel (optional)]])),"",IF(OR(EXACT(Abfrage[[#This Row],[PLZ_B]],DD_PLZ)),"","ungültige Ziel-PLZ!")),"")</f>
        <v/>
      </c>
      <c r="AM102" s="76" t="str">
        <f t="array" ref="AM102">IFERROR(IF(AND(Abfrage[[#This Row],[Modus]]="Flugzeug",NOT(ISBLANK(Abfrage[[#This Row],[IATA Start (optional)]]))),IF(OR(EXACT(Abfrage[[#This Row],[IATA Start (optional)]],DD_IATA)),"","IATA Code (Start) nicht erkannt!"),""),"")</f>
        <v/>
      </c>
      <c r="AN102" s="76" t="str">
        <f t="array" ref="AN102">IFERROR(IF(AND(Abfrage[[#This Row],[Modus]]="Flugzeug",NOT(ISBLANK(Abfrage[[#This Row],[IATA Ziel (optional)]]))),IF(OR(EXACT(Abfrage[[#This Row],[IATA Ziel (optional)]],DD_IATA)),"","IATA Code (Ziel) nicht erkannt!"),""),"")</f>
        <v/>
      </c>
      <c r="AO102" s="76" t="str">
        <f t="array" ref="AO102">IFERROR(IF(AND(Abfrage[[#This Row],[Modus]]="Flugzeug",ISBLANK(Abfrage[[#This Row],[IATA Start (optional)]])),IF(OR(EXACT(Abfrage[[#This Row],[Ortsname Start]],DD_Airports)),"","Kein Start-Flughafen gefunden!"),""),"")</f>
        <v/>
      </c>
      <c r="AP102" s="76" t="str">
        <f t="array" ref="AP102">IFERROR(IF(AND(Abfrage[[#This Row],[Modus]]="Flugzeug",ISBLANK(Abfrage[[#This Row],[IATA Ziel (optional)]])),IF(OR(EXACT(Abfrage[[#This Row],[Ortsname Ziel]],DD_Airports)),"","Kein Ziel-Flughafen gefunden!"),""),"")</f>
        <v/>
      </c>
      <c r="AQ10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3" spans="2:43" s="7" customFormat="1" x14ac:dyDescent="0.35">
      <c r="B103" s="7">
        <f t="shared" si="2"/>
        <v>83</v>
      </c>
      <c r="C103" s="20"/>
      <c r="D103" s="20"/>
      <c r="E103" s="20"/>
      <c r="F103" s="20"/>
      <c r="G103" s="20"/>
      <c r="H103" s="21"/>
      <c r="I103" s="21"/>
      <c r="J103" s="21"/>
      <c r="K103" s="21"/>
      <c r="L103" s="6" t="e">
        <f>VLOOKUP(Abfrage[[#This Row],[Beförderungsmittel]],transp_mode[],2,FALSE)</f>
        <v>#N/A</v>
      </c>
      <c r="M103" s="6" t="str">
        <f>TEXT(Abfrage[[#This Row],[PLZ Start (optional)]],"00000")</f>
        <v>00000</v>
      </c>
      <c r="N103" s="6" t="str">
        <f>TEXT(Abfrage[[#This Row],[PLZ Ziel (optional)]],"00000")</f>
        <v>00000</v>
      </c>
      <c r="O10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3" s="76" t="str">
        <f t="array" aca="1" ref="AF103" ca="1">IFERROR(IF(OR(ISBLANK(Abfrage[[#This Row],[Beförderungsmittel]]),EXACT(Abfrage[[#This Row],[Beförderungsmittel]],DD_Beförderungsmittel)),"","ungültiges Beförderungsmittel!"),"")</f>
        <v/>
      </c>
      <c r="AG103" s="76" t="str">
        <f t="array" ref="AG103">IFERROR(IF(OR(ISBLANK(Abfrage[[#This Row],[Beförderungsmittel]]),Abfrage[[#This Row],[Modus]]="Flugzeug",NOT(ISBLANK(Abfrage[[#This Row],[PLZ Start (optional)]]))),"",IF(OR(EXACT(Abfrage[[#This Row],[Ortsname Start]],DD_Orte)),"","ungültiger Start-Ort!")),"")</f>
        <v/>
      </c>
      <c r="AH10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3" s="76" t="str">
        <f t="array" ref="AI103">IFERROR(IF(OR(Abfrage[[#This Row],[Modus]]="Flugzeug",ISBLANK(Abfrage[[#This Row],[PLZ Start (optional)]])),"",IF(OR(EXACT(Abfrage[[#This Row],[PLZ_A]],DD_PLZ)),"","ungültige Start-PLZ!")),"")</f>
        <v/>
      </c>
      <c r="AJ103" s="76" t="str">
        <f t="array" ref="AJ103">IFERROR(IF(OR(ISBLANK(Abfrage[[#This Row],[Beförderungsmittel]]),Abfrage[[#This Row],[Modus]]="Flugzeug",NOT(ISBLANK(Abfrage[[#This Row],[PLZ Ziel (optional)]]))),"",IF(OR(EXACT(Abfrage[[#This Row],[Ortsname Ziel]],DD_Orte)),"","ungültiger Ziel-Ort!")),"")</f>
        <v/>
      </c>
      <c r="AK10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3" s="76" t="str">
        <f t="array" ref="AL103">IFERROR(IF(OR(Abfrage[[#This Row],[Modus]]="Flugzeug",ISBLANK(Abfrage[[#This Row],[PLZ Ziel (optional)]])),"",IF(OR(EXACT(Abfrage[[#This Row],[PLZ_B]],DD_PLZ)),"","ungültige Ziel-PLZ!")),"")</f>
        <v/>
      </c>
      <c r="AM103" s="76" t="str">
        <f t="array" ref="AM103">IFERROR(IF(AND(Abfrage[[#This Row],[Modus]]="Flugzeug",NOT(ISBLANK(Abfrage[[#This Row],[IATA Start (optional)]]))),IF(OR(EXACT(Abfrage[[#This Row],[IATA Start (optional)]],DD_IATA)),"","IATA Code (Start) nicht erkannt!"),""),"")</f>
        <v/>
      </c>
      <c r="AN103" s="76" t="str">
        <f t="array" ref="AN103">IFERROR(IF(AND(Abfrage[[#This Row],[Modus]]="Flugzeug",NOT(ISBLANK(Abfrage[[#This Row],[IATA Ziel (optional)]]))),IF(OR(EXACT(Abfrage[[#This Row],[IATA Ziel (optional)]],DD_IATA)),"","IATA Code (Ziel) nicht erkannt!"),""),"")</f>
        <v/>
      </c>
      <c r="AO103" s="76" t="str">
        <f t="array" ref="AO103">IFERROR(IF(AND(Abfrage[[#This Row],[Modus]]="Flugzeug",ISBLANK(Abfrage[[#This Row],[IATA Start (optional)]])),IF(OR(EXACT(Abfrage[[#This Row],[Ortsname Start]],DD_Airports)),"","Kein Start-Flughafen gefunden!"),""),"")</f>
        <v/>
      </c>
      <c r="AP103" s="76" t="str">
        <f t="array" ref="AP103">IFERROR(IF(AND(Abfrage[[#This Row],[Modus]]="Flugzeug",ISBLANK(Abfrage[[#This Row],[IATA Ziel (optional)]])),IF(OR(EXACT(Abfrage[[#This Row],[Ortsname Ziel]],DD_Airports)),"","Kein Ziel-Flughafen gefunden!"),""),"")</f>
        <v/>
      </c>
      <c r="AQ10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4" spans="2:43" s="7" customFormat="1" x14ac:dyDescent="0.35">
      <c r="B104" s="7">
        <f t="shared" si="2"/>
        <v>84</v>
      </c>
      <c r="C104" s="20"/>
      <c r="D104" s="20"/>
      <c r="E104" s="20"/>
      <c r="F104" s="20"/>
      <c r="G104" s="20"/>
      <c r="H104" s="21"/>
      <c r="I104" s="21"/>
      <c r="J104" s="21"/>
      <c r="K104" s="21"/>
      <c r="L104" s="6" t="e">
        <f>VLOOKUP(Abfrage[[#This Row],[Beförderungsmittel]],transp_mode[],2,FALSE)</f>
        <v>#N/A</v>
      </c>
      <c r="M104" s="6" t="str">
        <f>TEXT(Abfrage[[#This Row],[PLZ Start (optional)]],"00000")</f>
        <v>00000</v>
      </c>
      <c r="N104" s="6" t="str">
        <f>TEXT(Abfrage[[#This Row],[PLZ Ziel (optional)]],"00000")</f>
        <v>00000</v>
      </c>
      <c r="O10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4" s="76" t="str">
        <f t="array" aca="1" ref="AF104" ca="1">IFERROR(IF(OR(ISBLANK(Abfrage[[#This Row],[Beförderungsmittel]]),EXACT(Abfrage[[#This Row],[Beförderungsmittel]],DD_Beförderungsmittel)),"","ungültiges Beförderungsmittel!"),"")</f>
        <v/>
      </c>
      <c r="AG104" s="76" t="str">
        <f t="array" ref="AG104">IFERROR(IF(OR(ISBLANK(Abfrage[[#This Row],[Beförderungsmittel]]),Abfrage[[#This Row],[Modus]]="Flugzeug",NOT(ISBLANK(Abfrage[[#This Row],[PLZ Start (optional)]]))),"",IF(OR(EXACT(Abfrage[[#This Row],[Ortsname Start]],DD_Orte)),"","ungültiger Start-Ort!")),"")</f>
        <v/>
      </c>
      <c r="AH10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4" s="76" t="str">
        <f t="array" ref="AI104">IFERROR(IF(OR(Abfrage[[#This Row],[Modus]]="Flugzeug",ISBLANK(Abfrage[[#This Row],[PLZ Start (optional)]])),"",IF(OR(EXACT(Abfrage[[#This Row],[PLZ_A]],DD_PLZ)),"","ungültige Start-PLZ!")),"")</f>
        <v/>
      </c>
      <c r="AJ104" s="76" t="str">
        <f t="array" ref="AJ104">IFERROR(IF(OR(ISBLANK(Abfrage[[#This Row],[Beförderungsmittel]]),Abfrage[[#This Row],[Modus]]="Flugzeug",NOT(ISBLANK(Abfrage[[#This Row],[PLZ Ziel (optional)]]))),"",IF(OR(EXACT(Abfrage[[#This Row],[Ortsname Ziel]],DD_Orte)),"","ungültiger Ziel-Ort!")),"")</f>
        <v/>
      </c>
      <c r="AK10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4" s="76" t="str">
        <f t="array" ref="AL104">IFERROR(IF(OR(Abfrage[[#This Row],[Modus]]="Flugzeug",ISBLANK(Abfrage[[#This Row],[PLZ Ziel (optional)]])),"",IF(OR(EXACT(Abfrage[[#This Row],[PLZ_B]],DD_PLZ)),"","ungültige Ziel-PLZ!")),"")</f>
        <v/>
      </c>
      <c r="AM104" s="76" t="str">
        <f t="array" ref="AM104">IFERROR(IF(AND(Abfrage[[#This Row],[Modus]]="Flugzeug",NOT(ISBLANK(Abfrage[[#This Row],[IATA Start (optional)]]))),IF(OR(EXACT(Abfrage[[#This Row],[IATA Start (optional)]],DD_IATA)),"","IATA Code (Start) nicht erkannt!"),""),"")</f>
        <v/>
      </c>
      <c r="AN104" s="76" t="str">
        <f t="array" ref="AN104">IFERROR(IF(AND(Abfrage[[#This Row],[Modus]]="Flugzeug",NOT(ISBLANK(Abfrage[[#This Row],[IATA Ziel (optional)]]))),IF(OR(EXACT(Abfrage[[#This Row],[IATA Ziel (optional)]],DD_IATA)),"","IATA Code (Ziel) nicht erkannt!"),""),"")</f>
        <v/>
      </c>
      <c r="AO104" s="76" t="str">
        <f t="array" ref="AO104">IFERROR(IF(AND(Abfrage[[#This Row],[Modus]]="Flugzeug",ISBLANK(Abfrage[[#This Row],[IATA Start (optional)]])),IF(OR(EXACT(Abfrage[[#This Row],[Ortsname Start]],DD_Airports)),"","Kein Start-Flughafen gefunden!"),""),"")</f>
        <v/>
      </c>
      <c r="AP104" s="76" t="str">
        <f t="array" ref="AP104">IFERROR(IF(AND(Abfrage[[#This Row],[Modus]]="Flugzeug",ISBLANK(Abfrage[[#This Row],[IATA Ziel (optional)]])),IF(OR(EXACT(Abfrage[[#This Row],[Ortsname Ziel]],DD_Airports)),"","Kein Ziel-Flughafen gefunden!"),""),"")</f>
        <v/>
      </c>
      <c r="AQ10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5" spans="2:43" s="7" customFormat="1" x14ac:dyDescent="0.35">
      <c r="B105" s="7">
        <f t="shared" si="2"/>
        <v>85</v>
      </c>
      <c r="C105" s="20"/>
      <c r="D105" s="20"/>
      <c r="E105" s="20"/>
      <c r="F105" s="20"/>
      <c r="G105" s="20"/>
      <c r="H105" s="21"/>
      <c r="I105" s="21"/>
      <c r="J105" s="21"/>
      <c r="K105" s="21"/>
      <c r="L105" s="6" t="e">
        <f>VLOOKUP(Abfrage[[#This Row],[Beförderungsmittel]],transp_mode[],2,FALSE)</f>
        <v>#N/A</v>
      </c>
      <c r="M105" s="6" t="str">
        <f>TEXT(Abfrage[[#This Row],[PLZ Start (optional)]],"00000")</f>
        <v>00000</v>
      </c>
      <c r="N105" s="6" t="str">
        <f>TEXT(Abfrage[[#This Row],[PLZ Ziel (optional)]],"00000")</f>
        <v>00000</v>
      </c>
      <c r="O10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5" s="76" t="str">
        <f t="array" aca="1" ref="AF105" ca="1">IFERROR(IF(OR(ISBLANK(Abfrage[[#This Row],[Beförderungsmittel]]),EXACT(Abfrage[[#This Row],[Beförderungsmittel]],DD_Beförderungsmittel)),"","ungültiges Beförderungsmittel!"),"")</f>
        <v/>
      </c>
      <c r="AG105" s="76" t="str">
        <f t="array" ref="AG105">IFERROR(IF(OR(ISBLANK(Abfrage[[#This Row],[Beförderungsmittel]]),Abfrage[[#This Row],[Modus]]="Flugzeug",NOT(ISBLANK(Abfrage[[#This Row],[PLZ Start (optional)]]))),"",IF(OR(EXACT(Abfrage[[#This Row],[Ortsname Start]],DD_Orte)),"","ungültiger Start-Ort!")),"")</f>
        <v/>
      </c>
      <c r="AH10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5" s="76" t="str">
        <f t="array" ref="AI105">IFERROR(IF(OR(Abfrage[[#This Row],[Modus]]="Flugzeug",ISBLANK(Abfrage[[#This Row],[PLZ Start (optional)]])),"",IF(OR(EXACT(Abfrage[[#This Row],[PLZ_A]],DD_PLZ)),"","ungültige Start-PLZ!")),"")</f>
        <v/>
      </c>
      <c r="AJ105" s="76" t="str">
        <f t="array" ref="AJ105">IFERROR(IF(OR(ISBLANK(Abfrage[[#This Row],[Beförderungsmittel]]),Abfrage[[#This Row],[Modus]]="Flugzeug",NOT(ISBLANK(Abfrage[[#This Row],[PLZ Ziel (optional)]]))),"",IF(OR(EXACT(Abfrage[[#This Row],[Ortsname Ziel]],DD_Orte)),"","ungültiger Ziel-Ort!")),"")</f>
        <v/>
      </c>
      <c r="AK10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5" s="76" t="str">
        <f t="array" ref="AL105">IFERROR(IF(OR(Abfrage[[#This Row],[Modus]]="Flugzeug",ISBLANK(Abfrage[[#This Row],[PLZ Ziel (optional)]])),"",IF(OR(EXACT(Abfrage[[#This Row],[PLZ_B]],DD_PLZ)),"","ungültige Ziel-PLZ!")),"")</f>
        <v/>
      </c>
      <c r="AM105" s="76" t="str">
        <f t="array" ref="AM105">IFERROR(IF(AND(Abfrage[[#This Row],[Modus]]="Flugzeug",NOT(ISBLANK(Abfrage[[#This Row],[IATA Start (optional)]]))),IF(OR(EXACT(Abfrage[[#This Row],[IATA Start (optional)]],DD_IATA)),"","IATA Code (Start) nicht erkannt!"),""),"")</f>
        <v/>
      </c>
      <c r="AN105" s="76" t="str">
        <f t="array" ref="AN105">IFERROR(IF(AND(Abfrage[[#This Row],[Modus]]="Flugzeug",NOT(ISBLANK(Abfrage[[#This Row],[IATA Ziel (optional)]]))),IF(OR(EXACT(Abfrage[[#This Row],[IATA Ziel (optional)]],DD_IATA)),"","IATA Code (Ziel) nicht erkannt!"),""),"")</f>
        <v/>
      </c>
      <c r="AO105" s="76" t="str">
        <f t="array" ref="AO105">IFERROR(IF(AND(Abfrage[[#This Row],[Modus]]="Flugzeug",ISBLANK(Abfrage[[#This Row],[IATA Start (optional)]])),IF(OR(EXACT(Abfrage[[#This Row],[Ortsname Start]],DD_Airports)),"","Kein Start-Flughafen gefunden!"),""),"")</f>
        <v/>
      </c>
      <c r="AP105" s="76" t="str">
        <f t="array" ref="AP105">IFERROR(IF(AND(Abfrage[[#This Row],[Modus]]="Flugzeug",ISBLANK(Abfrage[[#This Row],[IATA Ziel (optional)]])),IF(OR(EXACT(Abfrage[[#This Row],[Ortsname Ziel]],DD_Airports)),"","Kein Ziel-Flughafen gefunden!"),""),"")</f>
        <v/>
      </c>
      <c r="AQ10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6" spans="2:43" s="7" customFormat="1" x14ac:dyDescent="0.35">
      <c r="B106" s="7">
        <f t="shared" si="2"/>
        <v>86</v>
      </c>
      <c r="C106" s="20"/>
      <c r="D106" s="20"/>
      <c r="E106" s="20"/>
      <c r="F106" s="20"/>
      <c r="G106" s="20"/>
      <c r="H106" s="21"/>
      <c r="I106" s="21"/>
      <c r="J106" s="21"/>
      <c r="K106" s="21"/>
      <c r="L106" s="6" t="e">
        <f>VLOOKUP(Abfrage[[#This Row],[Beförderungsmittel]],transp_mode[],2,FALSE)</f>
        <v>#N/A</v>
      </c>
      <c r="M106" s="6" t="str">
        <f>TEXT(Abfrage[[#This Row],[PLZ Start (optional)]],"00000")</f>
        <v>00000</v>
      </c>
      <c r="N106" s="6" t="str">
        <f>TEXT(Abfrage[[#This Row],[PLZ Ziel (optional)]],"00000")</f>
        <v>00000</v>
      </c>
      <c r="O10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6" s="76" t="str">
        <f t="array" aca="1" ref="AF106" ca="1">IFERROR(IF(OR(ISBLANK(Abfrage[[#This Row],[Beförderungsmittel]]),EXACT(Abfrage[[#This Row],[Beförderungsmittel]],DD_Beförderungsmittel)),"","ungültiges Beförderungsmittel!"),"")</f>
        <v/>
      </c>
      <c r="AG106" s="76" t="str">
        <f t="array" ref="AG106">IFERROR(IF(OR(ISBLANK(Abfrage[[#This Row],[Beförderungsmittel]]),Abfrage[[#This Row],[Modus]]="Flugzeug",NOT(ISBLANK(Abfrage[[#This Row],[PLZ Start (optional)]]))),"",IF(OR(EXACT(Abfrage[[#This Row],[Ortsname Start]],DD_Orte)),"","ungültiger Start-Ort!")),"")</f>
        <v/>
      </c>
      <c r="AH10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6" s="76" t="str">
        <f t="array" ref="AI106">IFERROR(IF(OR(Abfrage[[#This Row],[Modus]]="Flugzeug",ISBLANK(Abfrage[[#This Row],[PLZ Start (optional)]])),"",IF(OR(EXACT(Abfrage[[#This Row],[PLZ_A]],DD_PLZ)),"","ungültige Start-PLZ!")),"")</f>
        <v/>
      </c>
      <c r="AJ106" s="76" t="str">
        <f t="array" ref="AJ106">IFERROR(IF(OR(ISBLANK(Abfrage[[#This Row],[Beförderungsmittel]]),Abfrage[[#This Row],[Modus]]="Flugzeug",NOT(ISBLANK(Abfrage[[#This Row],[PLZ Ziel (optional)]]))),"",IF(OR(EXACT(Abfrage[[#This Row],[Ortsname Ziel]],DD_Orte)),"","ungültiger Ziel-Ort!")),"")</f>
        <v/>
      </c>
      <c r="AK10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6" s="76" t="str">
        <f t="array" ref="AL106">IFERROR(IF(OR(Abfrage[[#This Row],[Modus]]="Flugzeug",ISBLANK(Abfrage[[#This Row],[PLZ Ziel (optional)]])),"",IF(OR(EXACT(Abfrage[[#This Row],[PLZ_B]],DD_PLZ)),"","ungültige Ziel-PLZ!")),"")</f>
        <v/>
      </c>
      <c r="AM106" s="76" t="str">
        <f t="array" ref="AM106">IFERROR(IF(AND(Abfrage[[#This Row],[Modus]]="Flugzeug",NOT(ISBLANK(Abfrage[[#This Row],[IATA Start (optional)]]))),IF(OR(EXACT(Abfrage[[#This Row],[IATA Start (optional)]],DD_IATA)),"","IATA Code (Start) nicht erkannt!"),""),"")</f>
        <v/>
      </c>
      <c r="AN106" s="76" t="str">
        <f t="array" ref="AN106">IFERROR(IF(AND(Abfrage[[#This Row],[Modus]]="Flugzeug",NOT(ISBLANK(Abfrage[[#This Row],[IATA Ziel (optional)]]))),IF(OR(EXACT(Abfrage[[#This Row],[IATA Ziel (optional)]],DD_IATA)),"","IATA Code (Ziel) nicht erkannt!"),""),"")</f>
        <v/>
      </c>
      <c r="AO106" s="76" t="str">
        <f t="array" ref="AO106">IFERROR(IF(AND(Abfrage[[#This Row],[Modus]]="Flugzeug",ISBLANK(Abfrage[[#This Row],[IATA Start (optional)]])),IF(OR(EXACT(Abfrage[[#This Row],[Ortsname Start]],DD_Airports)),"","Kein Start-Flughafen gefunden!"),""),"")</f>
        <v/>
      </c>
      <c r="AP106" s="76" t="str">
        <f t="array" ref="AP106">IFERROR(IF(AND(Abfrage[[#This Row],[Modus]]="Flugzeug",ISBLANK(Abfrage[[#This Row],[IATA Ziel (optional)]])),IF(OR(EXACT(Abfrage[[#This Row],[Ortsname Ziel]],DD_Airports)),"","Kein Ziel-Flughafen gefunden!"),""),"")</f>
        <v/>
      </c>
      <c r="AQ10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7" spans="2:43" s="7" customFormat="1" x14ac:dyDescent="0.35">
      <c r="B107" s="7">
        <f t="shared" si="2"/>
        <v>87</v>
      </c>
      <c r="C107" s="20"/>
      <c r="D107" s="20"/>
      <c r="E107" s="20"/>
      <c r="F107" s="20"/>
      <c r="G107" s="20"/>
      <c r="H107" s="21"/>
      <c r="I107" s="21"/>
      <c r="J107" s="21"/>
      <c r="K107" s="21"/>
      <c r="L107" s="6" t="e">
        <f>VLOOKUP(Abfrage[[#This Row],[Beförderungsmittel]],transp_mode[],2,FALSE)</f>
        <v>#N/A</v>
      </c>
      <c r="M107" s="6" t="str">
        <f>TEXT(Abfrage[[#This Row],[PLZ Start (optional)]],"00000")</f>
        <v>00000</v>
      </c>
      <c r="N107" s="6" t="str">
        <f>TEXT(Abfrage[[#This Row],[PLZ Ziel (optional)]],"00000")</f>
        <v>00000</v>
      </c>
      <c r="O10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7" s="76" t="str">
        <f t="array" aca="1" ref="AF107" ca="1">IFERROR(IF(OR(ISBLANK(Abfrage[[#This Row],[Beförderungsmittel]]),EXACT(Abfrage[[#This Row],[Beförderungsmittel]],DD_Beförderungsmittel)),"","ungültiges Beförderungsmittel!"),"")</f>
        <v/>
      </c>
      <c r="AG107" s="76" t="str">
        <f t="array" ref="AG107">IFERROR(IF(OR(ISBLANK(Abfrage[[#This Row],[Beförderungsmittel]]),Abfrage[[#This Row],[Modus]]="Flugzeug",NOT(ISBLANK(Abfrage[[#This Row],[PLZ Start (optional)]]))),"",IF(OR(EXACT(Abfrage[[#This Row],[Ortsname Start]],DD_Orte)),"","ungültiger Start-Ort!")),"")</f>
        <v/>
      </c>
      <c r="AH10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7" s="76" t="str">
        <f t="array" ref="AI107">IFERROR(IF(OR(Abfrage[[#This Row],[Modus]]="Flugzeug",ISBLANK(Abfrage[[#This Row],[PLZ Start (optional)]])),"",IF(OR(EXACT(Abfrage[[#This Row],[PLZ_A]],DD_PLZ)),"","ungültige Start-PLZ!")),"")</f>
        <v/>
      </c>
      <c r="AJ107" s="76" t="str">
        <f t="array" ref="AJ107">IFERROR(IF(OR(ISBLANK(Abfrage[[#This Row],[Beförderungsmittel]]),Abfrage[[#This Row],[Modus]]="Flugzeug",NOT(ISBLANK(Abfrage[[#This Row],[PLZ Ziel (optional)]]))),"",IF(OR(EXACT(Abfrage[[#This Row],[Ortsname Ziel]],DD_Orte)),"","ungültiger Ziel-Ort!")),"")</f>
        <v/>
      </c>
      <c r="AK10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7" s="76" t="str">
        <f t="array" ref="AL107">IFERROR(IF(OR(Abfrage[[#This Row],[Modus]]="Flugzeug",ISBLANK(Abfrage[[#This Row],[PLZ Ziel (optional)]])),"",IF(OR(EXACT(Abfrage[[#This Row],[PLZ_B]],DD_PLZ)),"","ungültige Ziel-PLZ!")),"")</f>
        <v/>
      </c>
      <c r="AM107" s="76" t="str">
        <f t="array" ref="AM107">IFERROR(IF(AND(Abfrage[[#This Row],[Modus]]="Flugzeug",NOT(ISBLANK(Abfrage[[#This Row],[IATA Start (optional)]]))),IF(OR(EXACT(Abfrage[[#This Row],[IATA Start (optional)]],DD_IATA)),"","IATA Code (Start) nicht erkannt!"),""),"")</f>
        <v/>
      </c>
      <c r="AN107" s="76" t="str">
        <f t="array" ref="AN107">IFERROR(IF(AND(Abfrage[[#This Row],[Modus]]="Flugzeug",NOT(ISBLANK(Abfrage[[#This Row],[IATA Ziel (optional)]]))),IF(OR(EXACT(Abfrage[[#This Row],[IATA Ziel (optional)]],DD_IATA)),"","IATA Code (Ziel) nicht erkannt!"),""),"")</f>
        <v/>
      </c>
      <c r="AO107" s="76" t="str">
        <f t="array" ref="AO107">IFERROR(IF(AND(Abfrage[[#This Row],[Modus]]="Flugzeug",ISBLANK(Abfrage[[#This Row],[IATA Start (optional)]])),IF(OR(EXACT(Abfrage[[#This Row],[Ortsname Start]],DD_Airports)),"","Kein Start-Flughafen gefunden!"),""),"")</f>
        <v/>
      </c>
      <c r="AP107" s="76" t="str">
        <f t="array" ref="AP107">IFERROR(IF(AND(Abfrage[[#This Row],[Modus]]="Flugzeug",ISBLANK(Abfrage[[#This Row],[IATA Ziel (optional)]])),IF(OR(EXACT(Abfrage[[#This Row],[Ortsname Ziel]],DD_Airports)),"","Kein Ziel-Flughafen gefunden!"),""),"")</f>
        <v/>
      </c>
      <c r="AQ10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8" spans="2:43" s="7" customFormat="1" x14ac:dyDescent="0.35">
      <c r="B108" s="7">
        <f t="shared" si="2"/>
        <v>88</v>
      </c>
      <c r="C108" s="20"/>
      <c r="D108" s="20"/>
      <c r="E108" s="20"/>
      <c r="F108" s="20"/>
      <c r="G108" s="20"/>
      <c r="H108" s="21"/>
      <c r="I108" s="21"/>
      <c r="J108" s="21"/>
      <c r="K108" s="21"/>
      <c r="L108" s="6" t="e">
        <f>VLOOKUP(Abfrage[[#This Row],[Beförderungsmittel]],transp_mode[],2,FALSE)</f>
        <v>#N/A</v>
      </c>
      <c r="M108" s="6" t="str">
        <f>TEXT(Abfrage[[#This Row],[PLZ Start (optional)]],"00000")</f>
        <v>00000</v>
      </c>
      <c r="N108" s="6" t="str">
        <f>TEXT(Abfrage[[#This Row],[PLZ Ziel (optional)]],"00000")</f>
        <v>00000</v>
      </c>
      <c r="O10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8" s="76" t="str">
        <f t="array" aca="1" ref="AF108" ca="1">IFERROR(IF(OR(ISBLANK(Abfrage[[#This Row],[Beförderungsmittel]]),EXACT(Abfrage[[#This Row],[Beförderungsmittel]],DD_Beförderungsmittel)),"","ungültiges Beförderungsmittel!"),"")</f>
        <v/>
      </c>
      <c r="AG108" s="76" t="str">
        <f t="array" ref="AG108">IFERROR(IF(OR(ISBLANK(Abfrage[[#This Row],[Beförderungsmittel]]),Abfrage[[#This Row],[Modus]]="Flugzeug",NOT(ISBLANK(Abfrage[[#This Row],[PLZ Start (optional)]]))),"",IF(OR(EXACT(Abfrage[[#This Row],[Ortsname Start]],DD_Orte)),"","ungültiger Start-Ort!")),"")</f>
        <v/>
      </c>
      <c r="AH10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8" s="76" t="str">
        <f t="array" ref="AI108">IFERROR(IF(OR(Abfrage[[#This Row],[Modus]]="Flugzeug",ISBLANK(Abfrage[[#This Row],[PLZ Start (optional)]])),"",IF(OR(EXACT(Abfrage[[#This Row],[PLZ_A]],DD_PLZ)),"","ungültige Start-PLZ!")),"")</f>
        <v/>
      </c>
      <c r="AJ108" s="76" t="str">
        <f t="array" ref="AJ108">IFERROR(IF(OR(ISBLANK(Abfrage[[#This Row],[Beförderungsmittel]]),Abfrage[[#This Row],[Modus]]="Flugzeug",NOT(ISBLANK(Abfrage[[#This Row],[PLZ Ziel (optional)]]))),"",IF(OR(EXACT(Abfrage[[#This Row],[Ortsname Ziel]],DD_Orte)),"","ungültiger Ziel-Ort!")),"")</f>
        <v/>
      </c>
      <c r="AK10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8" s="76" t="str">
        <f t="array" ref="AL108">IFERROR(IF(OR(Abfrage[[#This Row],[Modus]]="Flugzeug",ISBLANK(Abfrage[[#This Row],[PLZ Ziel (optional)]])),"",IF(OR(EXACT(Abfrage[[#This Row],[PLZ_B]],DD_PLZ)),"","ungültige Ziel-PLZ!")),"")</f>
        <v/>
      </c>
      <c r="AM108" s="76" t="str">
        <f t="array" ref="AM108">IFERROR(IF(AND(Abfrage[[#This Row],[Modus]]="Flugzeug",NOT(ISBLANK(Abfrage[[#This Row],[IATA Start (optional)]]))),IF(OR(EXACT(Abfrage[[#This Row],[IATA Start (optional)]],DD_IATA)),"","IATA Code (Start) nicht erkannt!"),""),"")</f>
        <v/>
      </c>
      <c r="AN108" s="76" t="str">
        <f t="array" ref="AN108">IFERROR(IF(AND(Abfrage[[#This Row],[Modus]]="Flugzeug",NOT(ISBLANK(Abfrage[[#This Row],[IATA Ziel (optional)]]))),IF(OR(EXACT(Abfrage[[#This Row],[IATA Ziel (optional)]],DD_IATA)),"","IATA Code (Ziel) nicht erkannt!"),""),"")</f>
        <v/>
      </c>
      <c r="AO108" s="76" t="str">
        <f t="array" ref="AO108">IFERROR(IF(AND(Abfrage[[#This Row],[Modus]]="Flugzeug",ISBLANK(Abfrage[[#This Row],[IATA Start (optional)]])),IF(OR(EXACT(Abfrage[[#This Row],[Ortsname Start]],DD_Airports)),"","Kein Start-Flughafen gefunden!"),""),"")</f>
        <v/>
      </c>
      <c r="AP108" s="76" t="str">
        <f t="array" ref="AP108">IFERROR(IF(AND(Abfrage[[#This Row],[Modus]]="Flugzeug",ISBLANK(Abfrage[[#This Row],[IATA Ziel (optional)]])),IF(OR(EXACT(Abfrage[[#This Row],[Ortsname Ziel]],DD_Airports)),"","Kein Ziel-Flughafen gefunden!"),""),"")</f>
        <v/>
      </c>
      <c r="AQ10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09" spans="2:43" s="7" customFormat="1" x14ac:dyDescent="0.35">
      <c r="B109" s="7">
        <f t="shared" si="2"/>
        <v>89</v>
      </c>
      <c r="C109" s="20"/>
      <c r="D109" s="20"/>
      <c r="E109" s="20"/>
      <c r="F109" s="20"/>
      <c r="G109" s="20"/>
      <c r="H109" s="21"/>
      <c r="I109" s="21"/>
      <c r="J109" s="21"/>
      <c r="K109" s="21"/>
      <c r="L109" s="6" t="e">
        <f>VLOOKUP(Abfrage[[#This Row],[Beförderungsmittel]],transp_mode[],2,FALSE)</f>
        <v>#N/A</v>
      </c>
      <c r="M109" s="6" t="str">
        <f>TEXT(Abfrage[[#This Row],[PLZ Start (optional)]],"00000")</f>
        <v>00000</v>
      </c>
      <c r="N109" s="6" t="str">
        <f>TEXT(Abfrage[[#This Row],[PLZ Ziel (optional)]],"00000")</f>
        <v>00000</v>
      </c>
      <c r="O10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0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0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0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0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0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0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0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0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0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0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0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0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0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0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0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0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09" s="76" t="str">
        <f t="array" aca="1" ref="AF109" ca="1">IFERROR(IF(OR(ISBLANK(Abfrage[[#This Row],[Beförderungsmittel]]),EXACT(Abfrage[[#This Row],[Beförderungsmittel]],DD_Beförderungsmittel)),"","ungültiges Beförderungsmittel!"),"")</f>
        <v/>
      </c>
      <c r="AG109" s="76" t="str">
        <f t="array" ref="AG109">IFERROR(IF(OR(ISBLANK(Abfrage[[#This Row],[Beförderungsmittel]]),Abfrage[[#This Row],[Modus]]="Flugzeug",NOT(ISBLANK(Abfrage[[#This Row],[PLZ Start (optional)]]))),"",IF(OR(EXACT(Abfrage[[#This Row],[Ortsname Start]],DD_Orte)),"","ungültiger Start-Ort!")),"")</f>
        <v/>
      </c>
      <c r="AH10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09" s="76" t="str">
        <f t="array" ref="AI109">IFERROR(IF(OR(Abfrage[[#This Row],[Modus]]="Flugzeug",ISBLANK(Abfrage[[#This Row],[PLZ Start (optional)]])),"",IF(OR(EXACT(Abfrage[[#This Row],[PLZ_A]],DD_PLZ)),"","ungültige Start-PLZ!")),"")</f>
        <v/>
      </c>
      <c r="AJ109" s="76" t="str">
        <f t="array" ref="AJ109">IFERROR(IF(OR(ISBLANK(Abfrage[[#This Row],[Beförderungsmittel]]),Abfrage[[#This Row],[Modus]]="Flugzeug",NOT(ISBLANK(Abfrage[[#This Row],[PLZ Ziel (optional)]]))),"",IF(OR(EXACT(Abfrage[[#This Row],[Ortsname Ziel]],DD_Orte)),"","ungültiger Ziel-Ort!")),"")</f>
        <v/>
      </c>
      <c r="AK10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09" s="76" t="str">
        <f t="array" ref="AL109">IFERROR(IF(OR(Abfrage[[#This Row],[Modus]]="Flugzeug",ISBLANK(Abfrage[[#This Row],[PLZ Ziel (optional)]])),"",IF(OR(EXACT(Abfrage[[#This Row],[PLZ_B]],DD_PLZ)),"","ungültige Ziel-PLZ!")),"")</f>
        <v/>
      </c>
      <c r="AM109" s="76" t="str">
        <f t="array" ref="AM109">IFERROR(IF(AND(Abfrage[[#This Row],[Modus]]="Flugzeug",NOT(ISBLANK(Abfrage[[#This Row],[IATA Start (optional)]]))),IF(OR(EXACT(Abfrage[[#This Row],[IATA Start (optional)]],DD_IATA)),"","IATA Code (Start) nicht erkannt!"),""),"")</f>
        <v/>
      </c>
      <c r="AN109" s="76" t="str">
        <f t="array" ref="AN109">IFERROR(IF(AND(Abfrage[[#This Row],[Modus]]="Flugzeug",NOT(ISBLANK(Abfrage[[#This Row],[IATA Ziel (optional)]]))),IF(OR(EXACT(Abfrage[[#This Row],[IATA Ziel (optional)]],DD_IATA)),"","IATA Code (Ziel) nicht erkannt!"),""),"")</f>
        <v/>
      </c>
      <c r="AO109" s="76" t="str">
        <f t="array" ref="AO109">IFERROR(IF(AND(Abfrage[[#This Row],[Modus]]="Flugzeug",ISBLANK(Abfrage[[#This Row],[IATA Start (optional)]])),IF(OR(EXACT(Abfrage[[#This Row],[Ortsname Start]],DD_Airports)),"","Kein Start-Flughafen gefunden!"),""),"")</f>
        <v/>
      </c>
      <c r="AP109" s="76" t="str">
        <f t="array" ref="AP109">IFERROR(IF(AND(Abfrage[[#This Row],[Modus]]="Flugzeug",ISBLANK(Abfrage[[#This Row],[IATA Ziel (optional)]])),IF(OR(EXACT(Abfrage[[#This Row],[Ortsname Ziel]],DD_Airports)),"","Kein Ziel-Flughafen gefunden!"),""),"")</f>
        <v/>
      </c>
      <c r="AQ10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0" spans="2:43" s="7" customFormat="1" x14ac:dyDescent="0.35">
      <c r="B110" s="7">
        <f t="shared" si="2"/>
        <v>90</v>
      </c>
      <c r="C110" s="20"/>
      <c r="D110" s="20"/>
      <c r="E110" s="20"/>
      <c r="F110" s="20"/>
      <c r="G110" s="20"/>
      <c r="H110" s="21"/>
      <c r="I110" s="21"/>
      <c r="J110" s="21"/>
      <c r="K110" s="21"/>
      <c r="L110" s="6" t="e">
        <f>VLOOKUP(Abfrage[[#This Row],[Beförderungsmittel]],transp_mode[],2,FALSE)</f>
        <v>#N/A</v>
      </c>
      <c r="M110" s="6" t="str">
        <f>TEXT(Abfrage[[#This Row],[PLZ Start (optional)]],"00000")</f>
        <v>00000</v>
      </c>
      <c r="N110" s="6" t="str">
        <f>TEXT(Abfrage[[#This Row],[PLZ Ziel (optional)]],"00000")</f>
        <v>00000</v>
      </c>
      <c r="O11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0" s="76" t="str">
        <f t="array" aca="1" ref="AF110" ca="1">IFERROR(IF(OR(ISBLANK(Abfrage[[#This Row],[Beförderungsmittel]]),EXACT(Abfrage[[#This Row],[Beförderungsmittel]],DD_Beförderungsmittel)),"","ungültiges Beförderungsmittel!"),"")</f>
        <v/>
      </c>
      <c r="AG110" s="76" t="str">
        <f t="array" ref="AG110">IFERROR(IF(OR(ISBLANK(Abfrage[[#This Row],[Beförderungsmittel]]),Abfrage[[#This Row],[Modus]]="Flugzeug",NOT(ISBLANK(Abfrage[[#This Row],[PLZ Start (optional)]]))),"",IF(OR(EXACT(Abfrage[[#This Row],[Ortsname Start]],DD_Orte)),"","ungültiger Start-Ort!")),"")</f>
        <v/>
      </c>
      <c r="AH11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0" s="76" t="str">
        <f t="array" ref="AI110">IFERROR(IF(OR(Abfrage[[#This Row],[Modus]]="Flugzeug",ISBLANK(Abfrage[[#This Row],[PLZ Start (optional)]])),"",IF(OR(EXACT(Abfrage[[#This Row],[PLZ_A]],DD_PLZ)),"","ungültige Start-PLZ!")),"")</f>
        <v/>
      </c>
      <c r="AJ110" s="76" t="str">
        <f t="array" ref="AJ110">IFERROR(IF(OR(ISBLANK(Abfrage[[#This Row],[Beförderungsmittel]]),Abfrage[[#This Row],[Modus]]="Flugzeug",NOT(ISBLANK(Abfrage[[#This Row],[PLZ Ziel (optional)]]))),"",IF(OR(EXACT(Abfrage[[#This Row],[Ortsname Ziel]],DD_Orte)),"","ungültiger Ziel-Ort!")),"")</f>
        <v/>
      </c>
      <c r="AK11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0" s="76" t="str">
        <f t="array" ref="AL110">IFERROR(IF(OR(Abfrage[[#This Row],[Modus]]="Flugzeug",ISBLANK(Abfrage[[#This Row],[PLZ Ziel (optional)]])),"",IF(OR(EXACT(Abfrage[[#This Row],[PLZ_B]],DD_PLZ)),"","ungültige Ziel-PLZ!")),"")</f>
        <v/>
      </c>
      <c r="AM110" s="76" t="str">
        <f t="array" ref="AM110">IFERROR(IF(AND(Abfrage[[#This Row],[Modus]]="Flugzeug",NOT(ISBLANK(Abfrage[[#This Row],[IATA Start (optional)]]))),IF(OR(EXACT(Abfrage[[#This Row],[IATA Start (optional)]],DD_IATA)),"","IATA Code (Start) nicht erkannt!"),""),"")</f>
        <v/>
      </c>
      <c r="AN110" s="76" t="str">
        <f t="array" ref="AN110">IFERROR(IF(AND(Abfrage[[#This Row],[Modus]]="Flugzeug",NOT(ISBLANK(Abfrage[[#This Row],[IATA Ziel (optional)]]))),IF(OR(EXACT(Abfrage[[#This Row],[IATA Ziel (optional)]],DD_IATA)),"","IATA Code (Ziel) nicht erkannt!"),""),"")</f>
        <v/>
      </c>
      <c r="AO110" s="76" t="str">
        <f t="array" ref="AO110">IFERROR(IF(AND(Abfrage[[#This Row],[Modus]]="Flugzeug",ISBLANK(Abfrage[[#This Row],[IATA Start (optional)]])),IF(OR(EXACT(Abfrage[[#This Row],[Ortsname Start]],DD_Airports)),"","Kein Start-Flughafen gefunden!"),""),"")</f>
        <v/>
      </c>
      <c r="AP110" s="76" t="str">
        <f t="array" ref="AP110">IFERROR(IF(AND(Abfrage[[#This Row],[Modus]]="Flugzeug",ISBLANK(Abfrage[[#This Row],[IATA Ziel (optional)]])),IF(OR(EXACT(Abfrage[[#This Row],[Ortsname Ziel]],DD_Airports)),"","Kein Ziel-Flughafen gefunden!"),""),"")</f>
        <v/>
      </c>
      <c r="AQ11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1" spans="2:43" s="7" customFormat="1" x14ac:dyDescent="0.35">
      <c r="B111" s="7">
        <f t="shared" si="2"/>
        <v>91</v>
      </c>
      <c r="C111" s="20"/>
      <c r="D111" s="20"/>
      <c r="E111" s="20"/>
      <c r="F111" s="20"/>
      <c r="G111" s="20"/>
      <c r="H111" s="21"/>
      <c r="I111" s="21"/>
      <c r="J111" s="21"/>
      <c r="K111" s="21"/>
      <c r="L111" s="6" t="e">
        <f>VLOOKUP(Abfrage[[#This Row],[Beförderungsmittel]],transp_mode[],2,FALSE)</f>
        <v>#N/A</v>
      </c>
      <c r="M111" s="6" t="str">
        <f>TEXT(Abfrage[[#This Row],[PLZ Start (optional)]],"00000")</f>
        <v>00000</v>
      </c>
      <c r="N111" s="6" t="str">
        <f>TEXT(Abfrage[[#This Row],[PLZ Ziel (optional)]],"00000")</f>
        <v>00000</v>
      </c>
      <c r="O11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1" s="76" t="str">
        <f t="array" aca="1" ref="AF111" ca="1">IFERROR(IF(OR(ISBLANK(Abfrage[[#This Row],[Beförderungsmittel]]),EXACT(Abfrage[[#This Row],[Beförderungsmittel]],DD_Beförderungsmittel)),"","ungültiges Beförderungsmittel!"),"")</f>
        <v/>
      </c>
      <c r="AG111" s="76" t="str">
        <f t="array" ref="AG111">IFERROR(IF(OR(ISBLANK(Abfrage[[#This Row],[Beförderungsmittel]]),Abfrage[[#This Row],[Modus]]="Flugzeug",NOT(ISBLANK(Abfrage[[#This Row],[PLZ Start (optional)]]))),"",IF(OR(EXACT(Abfrage[[#This Row],[Ortsname Start]],DD_Orte)),"","ungültiger Start-Ort!")),"")</f>
        <v/>
      </c>
      <c r="AH11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1" s="76" t="str">
        <f t="array" ref="AI111">IFERROR(IF(OR(Abfrage[[#This Row],[Modus]]="Flugzeug",ISBLANK(Abfrage[[#This Row],[PLZ Start (optional)]])),"",IF(OR(EXACT(Abfrage[[#This Row],[PLZ_A]],DD_PLZ)),"","ungültige Start-PLZ!")),"")</f>
        <v/>
      </c>
      <c r="AJ111" s="76" t="str">
        <f t="array" ref="AJ111">IFERROR(IF(OR(ISBLANK(Abfrage[[#This Row],[Beförderungsmittel]]),Abfrage[[#This Row],[Modus]]="Flugzeug",NOT(ISBLANK(Abfrage[[#This Row],[PLZ Ziel (optional)]]))),"",IF(OR(EXACT(Abfrage[[#This Row],[Ortsname Ziel]],DD_Orte)),"","ungültiger Ziel-Ort!")),"")</f>
        <v/>
      </c>
      <c r="AK11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1" s="76" t="str">
        <f t="array" ref="AL111">IFERROR(IF(OR(Abfrage[[#This Row],[Modus]]="Flugzeug",ISBLANK(Abfrage[[#This Row],[PLZ Ziel (optional)]])),"",IF(OR(EXACT(Abfrage[[#This Row],[PLZ_B]],DD_PLZ)),"","ungültige Ziel-PLZ!")),"")</f>
        <v/>
      </c>
      <c r="AM111" s="76" t="str">
        <f t="array" ref="AM111">IFERROR(IF(AND(Abfrage[[#This Row],[Modus]]="Flugzeug",NOT(ISBLANK(Abfrage[[#This Row],[IATA Start (optional)]]))),IF(OR(EXACT(Abfrage[[#This Row],[IATA Start (optional)]],DD_IATA)),"","IATA Code (Start) nicht erkannt!"),""),"")</f>
        <v/>
      </c>
      <c r="AN111" s="76" t="str">
        <f t="array" ref="AN111">IFERROR(IF(AND(Abfrage[[#This Row],[Modus]]="Flugzeug",NOT(ISBLANK(Abfrage[[#This Row],[IATA Ziel (optional)]]))),IF(OR(EXACT(Abfrage[[#This Row],[IATA Ziel (optional)]],DD_IATA)),"","IATA Code (Ziel) nicht erkannt!"),""),"")</f>
        <v/>
      </c>
      <c r="AO111" s="76" t="str">
        <f t="array" ref="AO111">IFERROR(IF(AND(Abfrage[[#This Row],[Modus]]="Flugzeug",ISBLANK(Abfrage[[#This Row],[IATA Start (optional)]])),IF(OR(EXACT(Abfrage[[#This Row],[Ortsname Start]],DD_Airports)),"","Kein Start-Flughafen gefunden!"),""),"")</f>
        <v/>
      </c>
      <c r="AP111" s="76" t="str">
        <f t="array" ref="AP111">IFERROR(IF(AND(Abfrage[[#This Row],[Modus]]="Flugzeug",ISBLANK(Abfrage[[#This Row],[IATA Ziel (optional)]])),IF(OR(EXACT(Abfrage[[#This Row],[Ortsname Ziel]],DD_Airports)),"","Kein Ziel-Flughafen gefunden!"),""),"")</f>
        <v/>
      </c>
      <c r="AQ11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2" spans="2:43" s="7" customFormat="1" x14ac:dyDescent="0.35">
      <c r="B112" s="7">
        <f t="shared" si="2"/>
        <v>92</v>
      </c>
      <c r="C112" s="20"/>
      <c r="D112" s="20"/>
      <c r="E112" s="20"/>
      <c r="F112" s="20"/>
      <c r="G112" s="20"/>
      <c r="H112" s="21"/>
      <c r="I112" s="21"/>
      <c r="J112" s="21"/>
      <c r="K112" s="21"/>
      <c r="L112" s="6" t="e">
        <f>VLOOKUP(Abfrage[[#This Row],[Beförderungsmittel]],transp_mode[],2,FALSE)</f>
        <v>#N/A</v>
      </c>
      <c r="M112" s="6" t="str">
        <f>TEXT(Abfrage[[#This Row],[PLZ Start (optional)]],"00000")</f>
        <v>00000</v>
      </c>
      <c r="N112" s="6" t="str">
        <f>TEXT(Abfrage[[#This Row],[PLZ Ziel (optional)]],"00000")</f>
        <v>00000</v>
      </c>
      <c r="O11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2" s="76" t="str">
        <f t="array" aca="1" ref="AF112" ca="1">IFERROR(IF(OR(ISBLANK(Abfrage[[#This Row],[Beförderungsmittel]]),EXACT(Abfrage[[#This Row],[Beförderungsmittel]],DD_Beförderungsmittel)),"","ungültiges Beförderungsmittel!"),"")</f>
        <v/>
      </c>
      <c r="AG112" s="76" t="str">
        <f t="array" ref="AG112">IFERROR(IF(OR(ISBLANK(Abfrage[[#This Row],[Beförderungsmittel]]),Abfrage[[#This Row],[Modus]]="Flugzeug",NOT(ISBLANK(Abfrage[[#This Row],[PLZ Start (optional)]]))),"",IF(OR(EXACT(Abfrage[[#This Row],[Ortsname Start]],DD_Orte)),"","ungültiger Start-Ort!")),"")</f>
        <v/>
      </c>
      <c r="AH11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2" s="76" t="str">
        <f t="array" ref="AI112">IFERROR(IF(OR(Abfrage[[#This Row],[Modus]]="Flugzeug",ISBLANK(Abfrage[[#This Row],[PLZ Start (optional)]])),"",IF(OR(EXACT(Abfrage[[#This Row],[PLZ_A]],DD_PLZ)),"","ungültige Start-PLZ!")),"")</f>
        <v/>
      </c>
      <c r="AJ112" s="76" t="str">
        <f t="array" ref="AJ112">IFERROR(IF(OR(ISBLANK(Abfrage[[#This Row],[Beförderungsmittel]]),Abfrage[[#This Row],[Modus]]="Flugzeug",NOT(ISBLANK(Abfrage[[#This Row],[PLZ Ziel (optional)]]))),"",IF(OR(EXACT(Abfrage[[#This Row],[Ortsname Ziel]],DD_Orte)),"","ungültiger Ziel-Ort!")),"")</f>
        <v/>
      </c>
      <c r="AK11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2" s="76" t="str">
        <f t="array" ref="AL112">IFERROR(IF(OR(Abfrage[[#This Row],[Modus]]="Flugzeug",ISBLANK(Abfrage[[#This Row],[PLZ Ziel (optional)]])),"",IF(OR(EXACT(Abfrage[[#This Row],[PLZ_B]],DD_PLZ)),"","ungültige Ziel-PLZ!")),"")</f>
        <v/>
      </c>
      <c r="AM112" s="76" t="str">
        <f t="array" ref="AM112">IFERROR(IF(AND(Abfrage[[#This Row],[Modus]]="Flugzeug",NOT(ISBLANK(Abfrage[[#This Row],[IATA Start (optional)]]))),IF(OR(EXACT(Abfrage[[#This Row],[IATA Start (optional)]],DD_IATA)),"","IATA Code (Start) nicht erkannt!"),""),"")</f>
        <v/>
      </c>
      <c r="AN112" s="76" t="str">
        <f t="array" ref="AN112">IFERROR(IF(AND(Abfrage[[#This Row],[Modus]]="Flugzeug",NOT(ISBLANK(Abfrage[[#This Row],[IATA Ziel (optional)]]))),IF(OR(EXACT(Abfrage[[#This Row],[IATA Ziel (optional)]],DD_IATA)),"","IATA Code (Ziel) nicht erkannt!"),""),"")</f>
        <v/>
      </c>
      <c r="AO112" s="76" t="str">
        <f t="array" ref="AO112">IFERROR(IF(AND(Abfrage[[#This Row],[Modus]]="Flugzeug",ISBLANK(Abfrage[[#This Row],[IATA Start (optional)]])),IF(OR(EXACT(Abfrage[[#This Row],[Ortsname Start]],DD_Airports)),"","Kein Start-Flughafen gefunden!"),""),"")</f>
        <v/>
      </c>
      <c r="AP112" s="76" t="str">
        <f t="array" ref="AP112">IFERROR(IF(AND(Abfrage[[#This Row],[Modus]]="Flugzeug",ISBLANK(Abfrage[[#This Row],[IATA Ziel (optional)]])),IF(OR(EXACT(Abfrage[[#This Row],[Ortsname Ziel]],DD_Airports)),"","Kein Ziel-Flughafen gefunden!"),""),"")</f>
        <v/>
      </c>
      <c r="AQ11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3" spans="1:43" x14ac:dyDescent="0.35">
      <c r="A113" s="7"/>
      <c r="B113" s="7">
        <f t="shared" si="2"/>
        <v>93</v>
      </c>
      <c r="H113" s="21"/>
      <c r="I113" s="21"/>
      <c r="J113" s="21"/>
      <c r="K113" s="21"/>
      <c r="L113" s="6" t="e">
        <f>VLOOKUP(Abfrage[[#This Row],[Beförderungsmittel]],transp_mode[],2,FALSE)</f>
        <v>#N/A</v>
      </c>
      <c r="M113" s="6" t="str">
        <f>TEXT(Abfrage[[#This Row],[PLZ Start (optional)]],"00000")</f>
        <v>00000</v>
      </c>
      <c r="N113" s="6" t="str">
        <f>TEXT(Abfrage[[#This Row],[PLZ Ziel (optional)]],"00000")</f>
        <v>00000</v>
      </c>
      <c r="O11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3" s="76" t="str">
        <f t="array" aca="1" ref="AF113" ca="1">IFERROR(IF(OR(ISBLANK(Abfrage[[#This Row],[Beförderungsmittel]]),EXACT(Abfrage[[#This Row],[Beförderungsmittel]],DD_Beförderungsmittel)),"","ungültiges Beförderungsmittel!"),"")</f>
        <v/>
      </c>
      <c r="AG113" s="76" t="str">
        <f t="array" ref="AG113">IFERROR(IF(OR(ISBLANK(Abfrage[[#This Row],[Beförderungsmittel]]),Abfrage[[#This Row],[Modus]]="Flugzeug",NOT(ISBLANK(Abfrage[[#This Row],[PLZ Start (optional)]]))),"",IF(OR(EXACT(Abfrage[[#This Row],[Ortsname Start]],DD_Orte)),"","ungültiger Start-Ort!")),"")</f>
        <v/>
      </c>
      <c r="AH11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3" s="76" t="str">
        <f t="array" ref="AI113">IFERROR(IF(OR(Abfrage[[#This Row],[Modus]]="Flugzeug",ISBLANK(Abfrage[[#This Row],[PLZ Start (optional)]])),"",IF(OR(EXACT(Abfrage[[#This Row],[PLZ_A]],DD_PLZ)),"","ungültige Start-PLZ!")),"")</f>
        <v/>
      </c>
      <c r="AJ113" s="76" t="str">
        <f t="array" ref="AJ113">IFERROR(IF(OR(ISBLANK(Abfrage[[#This Row],[Beförderungsmittel]]),Abfrage[[#This Row],[Modus]]="Flugzeug",NOT(ISBLANK(Abfrage[[#This Row],[PLZ Ziel (optional)]]))),"",IF(OR(EXACT(Abfrage[[#This Row],[Ortsname Ziel]],DD_Orte)),"","ungültiger Ziel-Ort!")),"")</f>
        <v/>
      </c>
      <c r="AK11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3" s="76" t="str">
        <f t="array" ref="AL113">IFERROR(IF(OR(Abfrage[[#This Row],[Modus]]="Flugzeug",ISBLANK(Abfrage[[#This Row],[PLZ Ziel (optional)]])),"",IF(OR(EXACT(Abfrage[[#This Row],[PLZ_B]],DD_PLZ)),"","ungültige Ziel-PLZ!")),"")</f>
        <v/>
      </c>
      <c r="AM113" s="76" t="str">
        <f t="array" ref="AM113">IFERROR(IF(AND(Abfrage[[#This Row],[Modus]]="Flugzeug",NOT(ISBLANK(Abfrage[[#This Row],[IATA Start (optional)]]))),IF(OR(EXACT(Abfrage[[#This Row],[IATA Start (optional)]],DD_IATA)),"","IATA Code (Start) nicht erkannt!"),""),"")</f>
        <v/>
      </c>
      <c r="AN113" s="76" t="str">
        <f t="array" ref="AN113">IFERROR(IF(AND(Abfrage[[#This Row],[Modus]]="Flugzeug",NOT(ISBLANK(Abfrage[[#This Row],[IATA Ziel (optional)]]))),IF(OR(EXACT(Abfrage[[#This Row],[IATA Ziel (optional)]],DD_IATA)),"","IATA Code (Ziel) nicht erkannt!"),""),"")</f>
        <v/>
      </c>
      <c r="AO113" s="76" t="str">
        <f t="array" ref="AO113">IFERROR(IF(AND(Abfrage[[#This Row],[Modus]]="Flugzeug",ISBLANK(Abfrage[[#This Row],[IATA Start (optional)]])),IF(OR(EXACT(Abfrage[[#This Row],[Ortsname Start]],DD_Airports)),"","Kein Start-Flughafen gefunden!"),""),"")</f>
        <v/>
      </c>
      <c r="AP113" s="76" t="str">
        <f t="array" ref="AP113">IFERROR(IF(AND(Abfrage[[#This Row],[Modus]]="Flugzeug",ISBLANK(Abfrage[[#This Row],[IATA Ziel (optional)]])),IF(OR(EXACT(Abfrage[[#This Row],[Ortsname Ziel]],DD_Airports)),"","Kein Ziel-Flughafen gefunden!"),""),"")</f>
        <v/>
      </c>
      <c r="AQ11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4" spans="1:43" x14ac:dyDescent="0.35">
      <c r="A114" s="7"/>
      <c r="B114" s="7">
        <f t="shared" si="2"/>
        <v>94</v>
      </c>
      <c r="H114" s="21"/>
      <c r="I114" s="21"/>
      <c r="J114" s="21"/>
      <c r="K114" s="21"/>
      <c r="L114" s="6" t="e">
        <f>VLOOKUP(Abfrage[[#This Row],[Beförderungsmittel]],transp_mode[],2,FALSE)</f>
        <v>#N/A</v>
      </c>
      <c r="M114" s="6" t="str">
        <f>TEXT(Abfrage[[#This Row],[PLZ Start (optional)]],"00000")</f>
        <v>00000</v>
      </c>
      <c r="N114" s="6" t="str">
        <f>TEXT(Abfrage[[#This Row],[PLZ Ziel (optional)]],"00000")</f>
        <v>00000</v>
      </c>
      <c r="O11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4" s="76" t="str">
        <f t="array" aca="1" ref="AF114" ca="1">IFERROR(IF(OR(ISBLANK(Abfrage[[#This Row],[Beförderungsmittel]]),EXACT(Abfrage[[#This Row],[Beförderungsmittel]],DD_Beförderungsmittel)),"","ungültiges Beförderungsmittel!"),"")</f>
        <v/>
      </c>
      <c r="AG114" s="76" t="str">
        <f t="array" ref="AG114">IFERROR(IF(OR(ISBLANK(Abfrage[[#This Row],[Beförderungsmittel]]),Abfrage[[#This Row],[Modus]]="Flugzeug",NOT(ISBLANK(Abfrage[[#This Row],[PLZ Start (optional)]]))),"",IF(OR(EXACT(Abfrage[[#This Row],[Ortsname Start]],DD_Orte)),"","ungültiger Start-Ort!")),"")</f>
        <v/>
      </c>
      <c r="AH11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4" s="76" t="str">
        <f t="array" ref="AI114">IFERROR(IF(OR(Abfrage[[#This Row],[Modus]]="Flugzeug",ISBLANK(Abfrage[[#This Row],[PLZ Start (optional)]])),"",IF(OR(EXACT(Abfrage[[#This Row],[PLZ_A]],DD_PLZ)),"","ungültige Start-PLZ!")),"")</f>
        <v/>
      </c>
      <c r="AJ114" s="76" t="str">
        <f t="array" ref="AJ114">IFERROR(IF(OR(ISBLANK(Abfrage[[#This Row],[Beförderungsmittel]]),Abfrage[[#This Row],[Modus]]="Flugzeug",NOT(ISBLANK(Abfrage[[#This Row],[PLZ Ziel (optional)]]))),"",IF(OR(EXACT(Abfrage[[#This Row],[Ortsname Ziel]],DD_Orte)),"","ungültiger Ziel-Ort!")),"")</f>
        <v/>
      </c>
      <c r="AK11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4" s="76" t="str">
        <f t="array" ref="AL114">IFERROR(IF(OR(Abfrage[[#This Row],[Modus]]="Flugzeug",ISBLANK(Abfrage[[#This Row],[PLZ Ziel (optional)]])),"",IF(OR(EXACT(Abfrage[[#This Row],[PLZ_B]],DD_PLZ)),"","ungültige Ziel-PLZ!")),"")</f>
        <v/>
      </c>
      <c r="AM114" s="76" t="str">
        <f t="array" ref="AM114">IFERROR(IF(AND(Abfrage[[#This Row],[Modus]]="Flugzeug",NOT(ISBLANK(Abfrage[[#This Row],[IATA Start (optional)]]))),IF(OR(EXACT(Abfrage[[#This Row],[IATA Start (optional)]],DD_IATA)),"","IATA Code (Start) nicht erkannt!"),""),"")</f>
        <v/>
      </c>
      <c r="AN114" s="76" t="str">
        <f t="array" ref="AN114">IFERROR(IF(AND(Abfrage[[#This Row],[Modus]]="Flugzeug",NOT(ISBLANK(Abfrage[[#This Row],[IATA Ziel (optional)]]))),IF(OR(EXACT(Abfrage[[#This Row],[IATA Ziel (optional)]],DD_IATA)),"","IATA Code (Ziel) nicht erkannt!"),""),"")</f>
        <v/>
      </c>
      <c r="AO114" s="76" t="str">
        <f t="array" ref="AO114">IFERROR(IF(AND(Abfrage[[#This Row],[Modus]]="Flugzeug",ISBLANK(Abfrage[[#This Row],[IATA Start (optional)]])),IF(OR(EXACT(Abfrage[[#This Row],[Ortsname Start]],DD_Airports)),"","Kein Start-Flughafen gefunden!"),""),"")</f>
        <v/>
      </c>
      <c r="AP114" s="76" t="str">
        <f t="array" ref="AP114">IFERROR(IF(AND(Abfrage[[#This Row],[Modus]]="Flugzeug",ISBLANK(Abfrage[[#This Row],[IATA Ziel (optional)]])),IF(OR(EXACT(Abfrage[[#This Row],[Ortsname Ziel]],DD_Airports)),"","Kein Ziel-Flughafen gefunden!"),""),"")</f>
        <v/>
      </c>
      <c r="AQ11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5" spans="1:43" x14ac:dyDescent="0.35">
      <c r="A115" s="7"/>
      <c r="B115" s="7">
        <f t="shared" si="2"/>
        <v>95</v>
      </c>
      <c r="H115" s="21"/>
      <c r="I115" s="21"/>
      <c r="J115" s="21"/>
      <c r="K115" s="21"/>
      <c r="L115" s="6" t="e">
        <f>VLOOKUP(Abfrage[[#This Row],[Beförderungsmittel]],transp_mode[],2,FALSE)</f>
        <v>#N/A</v>
      </c>
      <c r="M115" s="6" t="str">
        <f>TEXT(Abfrage[[#This Row],[PLZ Start (optional)]],"00000")</f>
        <v>00000</v>
      </c>
      <c r="N115" s="6" t="str">
        <f>TEXT(Abfrage[[#This Row],[PLZ Ziel (optional)]],"00000")</f>
        <v>00000</v>
      </c>
      <c r="O11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5" s="76" t="str">
        <f t="array" aca="1" ref="AF115" ca="1">IFERROR(IF(OR(ISBLANK(Abfrage[[#This Row],[Beförderungsmittel]]),EXACT(Abfrage[[#This Row],[Beförderungsmittel]],DD_Beförderungsmittel)),"","ungültiges Beförderungsmittel!"),"")</f>
        <v/>
      </c>
      <c r="AG115" s="76" t="str">
        <f t="array" ref="AG115">IFERROR(IF(OR(ISBLANK(Abfrage[[#This Row],[Beförderungsmittel]]),Abfrage[[#This Row],[Modus]]="Flugzeug",NOT(ISBLANK(Abfrage[[#This Row],[PLZ Start (optional)]]))),"",IF(OR(EXACT(Abfrage[[#This Row],[Ortsname Start]],DD_Orte)),"","ungültiger Start-Ort!")),"")</f>
        <v/>
      </c>
      <c r="AH11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5" s="76" t="str">
        <f t="array" ref="AI115">IFERROR(IF(OR(Abfrage[[#This Row],[Modus]]="Flugzeug",ISBLANK(Abfrage[[#This Row],[PLZ Start (optional)]])),"",IF(OR(EXACT(Abfrage[[#This Row],[PLZ_A]],DD_PLZ)),"","ungültige Start-PLZ!")),"")</f>
        <v/>
      </c>
      <c r="AJ115" s="76" t="str">
        <f t="array" ref="AJ115">IFERROR(IF(OR(ISBLANK(Abfrage[[#This Row],[Beförderungsmittel]]),Abfrage[[#This Row],[Modus]]="Flugzeug",NOT(ISBLANK(Abfrage[[#This Row],[PLZ Ziel (optional)]]))),"",IF(OR(EXACT(Abfrage[[#This Row],[Ortsname Ziel]],DD_Orte)),"","ungültiger Ziel-Ort!")),"")</f>
        <v/>
      </c>
      <c r="AK11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5" s="76" t="str">
        <f t="array" ref="AL115">IFERROR(IF(OR(Abfrage[[#This Row],[Modus]]="Flugzeug",ISBLANK(Abfrage[[#This Row],[PLZ Ziel (optional)]])),"",IF(OR(EXACT(Abfrage[[#This Row],[PLZ_B]],DD_PLZ)),"","ungültige Ziel-PLZ!")),"")</f>
        <v/>
      </c>
      <c r="AM115" s="76" t="str">
        <f t="array" ref="AM115">IFERROR(IF(AND(Abfrage[[#This Row],[Modus]]="Flugzeug",NOT(ISBLANK(Abfrage[[#This Row],[IATA Start (optional)]]))),IF(OR(EXACT(Abfrage[[#This Row],[IATA Start (optional)]],DD_IATA)),"","IATA Code (Start) nicht erkannt!"),""),"")</f>
        <v/>
      </c>
      <c r="AN115" s="76" t="str">
        <f t="array" ref="AN115">IFERROR(IF(AND(Abfrage[[#This Row],[Modus]]="Flugzeug",NOT(ISBLANK(Abfrage[[#This Row],[IATA Ziel (optional)]]))),IF(OR(EXACT(Abfrage[[#This Row],[IATA Ziel (optional)]],DD_IATA)),"","IATA Code (Ziel) nicht erkannt!"),""),"")</f>
        <v/>
      </c>
      <c r="AO115" s="76" t="str">
        <f t="array" ref="AO115">IFERROR(IF(AND(Abfrage[[#This Row],[Modus]]="Flugzeug",ISBLANK(Abfrage[[#This Row],[IATA Start (optional)]])),IF(OR(EXACT(Abfrage[[#This Row],[Ortsname Start]],DD_Airports)),"","Kein Start-Flughafen gefunden!"),""),"")</f>
        <v/>
      </c>
      <c r="AP115" s="76" t="str">
        <f t="array" ref="AP115">IFERROR(IF(AND(Abfrage[[#This Row],[Modus]]="Flugzeug",ISBLANK(Abfrage[[#This Row],[IATA Ziel (optional)]])),IF(OR(EXACT(Abfrage[[#This Row],[Ortsname Ziel]],DD_Airports)),"","Kein Ziel-Flughafen gefunden!"),""),"")</f>
        <v/>
      </c>
      <c r="AQ11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6" spans="1:43" x14ac:dyDescent="0.35">
      <c r="A116" s="7"/>
      <c r="B116" s="7">
        <f t="shared" si="2"/>
        <v>96</v>
      </c>
      <c r="H116" s="21"/>
      <c r="I116" s="21"/>
      <c r="J116" s="21"/>
      <c r="K116" s="21"/>
      <c r="L116" s="6" t="e">
        <f>VLOOKUP(Abfrage[[#This Row],[Beförderungsmittel]],transp_mode[],2,FALSE)</f>
        <v>#N/A</v>
      </c>
      <c r="M116" s="6" t="str">
        <f>TEXT(Abfrage[[#This Row],[PLZ Start (optional)]],"00000")</f>
        <v>00000</v>
      </c>
      <c r="N116" s="6" t="str">
        <f>TEXT(Abfrage[[#This Row],[PLZ Ziel (optional)]],"00000")</f>
        <v>00000</v>
      </c>
      <c r="O11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6" s="76" t="str">
        <f t="array" aca="1" ref="AF116" ca="1">IFERROR(IF(OR(ISBLANK(Abfrage[[#This Row],[Beförderungsmittel]]),EXACT(Abfrage[[#This Row],[Beförderungsmittel]],DD_Beförderungsmittel)),"","ungültiges Beförderungsmittel!"),"")</f>
        <v/>
      </c>
      <c r="AG116" s="76" t="str">
        <f t="array" ref="AG116">IFERROR(IF(OR(ISBLANK(Abfrage[[#This Row],[Beförderungsmittel]]),Abfrage[[#This Row],[Modus]]="Flugzeug",NOT(ISBLANK(Abfrage[[#This Row],[PLZ Start (optional)]]))),"",IF(OR(EXACT(Abfrage[[#This Row],[Ortsname Start]],DD_Orte)),"","ungültiger Start-Ort!")),"")</f>
        <v/>
      </c>
      <c r="AH11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6" s="76" t="str">
        <f t="array" ref="AI116">IFERROR(IF(OR(Abfrage[[#This Row],[Modus]]="Flugzeug",ISBLANK(Abfrage[[#This Row],[PLZ Start (optional)]])),"",IF(OR(EXACT(Abfrage[[#This Row],[PLZ_A]],DD_PLZ)),"","ungültige Start-PLZ!")),"")</f>
        <v/>
      </c>
      <c r="AJ116" s="76" t="str">
        <f t="array" ref="AJ116">IFERROR(IF(OR(ISBLANK(Abfrage[[#This Row],[Beförderungsmittel]]),Abfrage[[#This Row],[Modus]]="Flugzeug",NOT(ISBLANK(Abfrage[[#This Row],[PLZ Ziel (optional)]]))),"",IF(OR(EXACT(Abfrage[[#This Row],[Ortsname Ziel]],DD_Orte)),"","ungültiger Ziel-Ort!")),"")</f>
        <v/>
      </c>
      <c r="AK11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6" s="76" t="str">
        <f t="array" ref="AL116">IFERROR(IF(OR(Abfrage[[#This Row],[Modus]]="Flugzeug",ISBLANK(Abfrage[[#This Row],[PLZ Ziel (optional)]])),"",IF(OR(EXACT(Abfrage[[#This Row],[PLZ_B]],DD_PLZ)),"","ungültige Ziel-PLZ!")),"")</f>
        <v/>
      </c>
      <c r="AM116" s="76" t="str">
        <f t="array" ref="AM116">IFERROR(IF(AND(Abfrage[[#This Row],[Modus]]="Flugzeug",NOT(ISBLANK(Abfrage[[#This Row],[IATA Start (optional)]]))),IF(OR(EXACT(Abfrage[[#This Row],[IATA Start (optional)]],DD_IATA)),"","IATA Code (Start) nicht erkannt!"),""),"")</f>
        <v/>
      </c>
      <c r="AN116" s="76" t="str">
        <f t="array" ref="AN116">IFERROR(IF(AND(Abfrage[[#This Row],[Modus]]="Flugzeug",NOT(ISBLANK(Abfrage[[#This Row],[IATA Ziel (optional)]]))),IF(OR(EXACT(Abfrage[[#This Row],[IATA Ziel (optional)]],DD_IATA)),"","IATA Code (Ziel) nicht erkannt!"),""),"")</f>
        <v/>
      </c>
      <c r="AO116" s="76" t="str">
        <f t="array" ref="AO116">IFERROR(IF(AND(Abfrage[[#This Row],[Modus]]="Flugzeug",ISBLANK(Abfrage[[#This Row],[IATA Start (optional)]])),IF(OR(EXACT(Abfrage[[#This Row],[Ortsname Start]],DD_Airports)),"","Kein Start-Flughafen gefunden!"),""),"")</f>
        <v/>
      </c>
      <c r="AP116" s="76" t="str">
        <f t="array" ref="AP116">IFERROR(IF(AND(Abfrage[[#This Row],[Modus]]="Flugzeug",ISBLANK(Abfrage[[#This Row],[IATA Ziel (optional)]])),IF(OR(EXACT(Abfrage[[#This Row],[Ortsname Ziel]],DD_Airports)),"","Kein Ziel-Flughafen gefunden!"),""),"")</f>
        <v/>
      </c>
      <c r="AQ11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7" spans="1:43" x14ac:dyDescent="0.35">
      <c r="A117" s="7"/>
      <c r="B117" s="7">
        <f t="shared" ref="B117:B148" si="3">ROW()-20</f>
        <v>97</v>
      </c>
      <c r="H117" s="21"/>
      <c r="I117" s="21"/>
      <c r="J117" s="21"/>
      <c r="K117" s="21"/>
      <c r="L117" s="6" t="e">
        <f>VLOOKUP(Abfrage[[#This Row],[Beförderungsmittel]],transp_mode[],2,FALSE)</f>
        <v>#N/A</v>
      </c>
      <c r="M117" s="6" t="str">
        <f>TEXT(Abfrage[[#This Row],[PLZ Start (optional)]],"00000")</f>
        <v>00000</v>
      </c>
      <c r="N117" s="6" t="str">
        <f>TEXT(Abfrage[[#This Row],[PLZ Ziel (optional)]],"00000")</f>
        <v>00000</v>
      </c>
      <c r="O11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7" s="76" t="str">
        <f t="array" aca="1" ref="AF117" ca="1">IFERROR(IF(OR(ISBLANK(Abfrage[[#This Row],[Beförderungsmittel]]),EXACT(Abfrage[[#This Row],[Beförderungsmittel]],DD_Beförderungsmittel)),"","ungültiges Beförderungsmittel!"),"")</f>
        <v/>
      </c>
      <c r="AG117" s="76" t="str">
        <f t="array" ref="AG117">IFERROR(IF(OR(ISBLANK(Abfrage[[#This Row],[Beförderungsmittel]]),Abfrage[[#This Row],[Modus]]="Flugzeug",NOT(ISBLANK(Abfrage[[#This Row],[PLZ Start (optional)]]))),"",IF(OR(EXACT(Abfrage[[#This Row],[Ortsname Start]],DD_Orte)),"","ungültiger Start-Ort!")),"")</f>
        <v/>
      </c>
      <c r="AH11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7" s="76" t="str">
        <f t="array" ref="AI117">IFERROR(IF(OR(Abfrage[[#This Row],[Modus]]="Flugzeug",ISBLANK(Abfrage[[#This Row],[PLZ Start (optional)]])),"",IF(OR(EXACT(Abfrage[[#This Row],[PLZ_A]],DD_PLZ)),"","ungültige Start-PLZ!")),"")</f>
        <v/>
      </c>
      <c r="AJ117" s="76" t="str">
        <f t="array" ref="AJ117">IFERROR(IF(OR(ISBLANK(Abfrage[[#This Row],[Beförderungsmittel]]),Abfrage[[#This Row],[Modus]]="Flugzeug",NOT(ISBLANK(Abfrage[[#This Row],[PLZ Ziel (optional)]]))),"",IF(OR(EXACT(Abfrage[[#This Row],[Ortsname Ziel]],DD_Orte)),"","ungültiger Ziel-Ort!")),"")</f>
        <v/>
      </c>
      <c r="AK11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7" s="76" t="str">
        <f t="array" ref="AL117">IFERROR(IF(OR(Abfrage[[#This Row],[Modus]]="Flugzeug",ISBLANK(Abfrage[[#This Row],[PLZ Ziel (optional)]])),"",IF(OR(EXACT(Abfrage[[#This Row],[PLZ_B]],DD_PLZ)),"","ungültige Ziel-PLZ!")),"")</f>
        <v/>
      </c>
      <c r="AM117" s="76" t="str">
        <f t="array" ref="AM117">IFERROR(IF(AND(Abfrage[[#This Row],[Modus]]="Flugzeug",NOT(ISBLANK(Abfrage[[#This Row],[IATA Start (optional)]]))),IF(OR(EXACT(Abfrage[[#This Row],[IATA Start (optional)]],DD_IATA)),"","IATA Code (Start) nicht erkannt!"),""),"")</f>
        <v/>
      </c>
      <c r="AN117" s="76" t="str">
        <f t="array" ref="AN117">IFERROR(IF(AND(Abfrage[[#This Row],[Modus]]="Flugzeug",NOT(ISBLANK(Abfrage[[#This Row],[IATA Ziel (optional)]]))),IF(OR(EXACT(Abfrage[[#This Row],[IATA Ziel (optional)]],DD_IATA)),"","IATA Code (Ziel) nicht erkannt!"),""),"")</f>
        <v/>
      </c>
      <c r="AO117" s="76" t="str">
        <f t="array" ref="AO117">IFERROR(IF(AND(Abfrage[[#This Row],[Modus]]="Flugzeug",ISBLANK(Abfrage[[#This Row],[IATA Start (optional)]])),IF(OR(EXACT(Abfrage[[#This Row],[Ortsname Start]],DD_Airports)),"","Kein Start-Flughafen gefunden!"),""),"")</f>
        <v/>
      </c>
      <c r="AP117" s="76" t="str">
        <f t="array" ref="AP117">IFERROR(IF(AND(Abfrage[[#This Row],[Modus]]="Flugzeug",ISBLANK(Abfrage[[#This Row],[IATA Ziel (optional)]])),IF(OR(EXACT(Abfrage[[#This Row],[Ortsname Ziel]],DD_Airports)),"","Kein Ziel-Flughafen gefunden!"),""),"")</f>
        <v/>
      </c>
      <c r="AQ11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8" spans="1:43" x14ac:dyDescent="0.35">
      <c r="A118" s="7"/>
      <c r="B118" s="7">
        <f t="shared" si="3"/>
        <v>98</v>
      </c>
      <c r="H118" s="21"/>
      <c r="I118" s="21"/>
      <c r="J118" s="21"/>
      <c r="K118" s="21"/>
      <c r="L118" s="6" t="e">
        <f>VLOOKUP(Abfrage[[#This Row],[Beförderungsmittel]],transp_mode[],2,FALSE)</f>
        <v>#N/A</v>
      </c>
      <c r="M118" s="6" t="str">
        <f>TEXT(Abfrage[[#This Row],[PLZ Start (optional)]],"00000")</f>
        <v>00000</v>
      </c>
      <c r="N118" s="6" t="str">
        <f>TEXT(Abfrage[[#This Row],[PLZ Ziel (optional)]],"00000")</f>
        <v>00000</v>
      </c>
      <c r="O11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8" s="76" t="str">
        <f t="array" aca="1" ref="AF118" ca="1">IFERROR(IF(OR(ISBLANK(Abfrage[[#This Row],[Beförderungsmittel]]),EXACT(Abfrage[[#This Row],[Beförderungsmittel]],DD_Beförderungsmittel)),"","ungültiges Beförderungsmittel!"),"")</f>
        <v/>
      </c>
      <c r="AG118" s="76" t="str">
        <f t="array" ref="AG118">IFERROR(IF(OR(ISBLANK(Abfrage[[#This Row],[Beförderungsmittel]]),Abfrage[[#This Row],[Modus]]="Flugzeug",NOT(ISBLANK(Abfrage[[#This Row],[PLZ Start (optional)]]))),"",IF(OR(EXACT(Abfrage[[#This Row],[Ortsname Start]],DD_Orte)),"","ungültiger Start-Ort!")),"")</f>
        <v/>
      </c>
      <c r="AH11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8" s="76" t="str">
        <f t="array" ref="AI118">IFERROR(IF(OR(Abfrage[[#This Row],[Modus]]="Flugzeug",ISBLANK(Abfrage[[#This Row],[PLZ Start (optional)]])),"",IF(OR(EXACT(Abfrage[[#This Row],[PLZ_A]],DD_PLZ)),"","ungültige Start-PLZ!")),"")</f>
        <v/>
      </c>
      <c r="AJ118" s="76" t="str">
        <f t="array" ref="AJ118">IFERROR(IF(OR(ISBLANK(Abfrage[[#This Row],[Beförderungsmittel]]),Abfrage[[#This Row],[Modus]]="Flugzeug",NOT(ISBLANK(Abfrage[[#This Row],[PLZ Ziel (optional)]]))),"",IF(OR(EXACT(Abfrage[[#This Row],[Ortsname Ziel]],DD_Orte)),"","ungültiger Ziel-Ort!")),"")</f>
        <v/>
      </c>
      <c r="AK11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8" s="76" t="str">
        <f t="array" ref="AL118">IFERROR(IF(OR(Abfrage[[#This Row],[Modus]]="Flugzeug",ISBLANK(Abfrage[[#This Row],[PLZ Ziel (optional)]])),"",IF(OR(EXACT(Abfrage[[#This Row],[PLZ_B]],DD_PLZ)),"","ungültige Ziel-PLZ!")),"")</f>
        <v/>
      </c>
      <c r="AM118" s="76" t="str">
        <f t="array" ref="AM118">IFERROR(IF(AND(Abfrage[[#This Row],[Modus]]="Flugzeug",NOT(ISBLANK(Abfrage[[#This Row],[IATA Start (optional)]]))),IF(OR(EXACT(Abfrage[[#This Row],[IATA Start (optional)]],DD_IATA)),"","IATA Code (Start) nicht erkannt!"),""),"")</f>
        <v/>
      </c>
      <c r="AN118" s="76" t="str">
        <f t="array" ref="AN118">IFERROR(IF(AND(Abfrage[[#This Row],[Modus]]="Flugzeug",NOT(ISBLANK(Abfrage[[#This Row],[IATA Ziel (optional)]]))),IF(OR(EXACT(Abfrage[[#This Row],[IATA Ziel (optional)]],DD_IATA)),"","IATA Code (Ziel) nicht erkannt!"),""),"")</f>
        <v/>
      </c>
      <c r="AO118" s="76" t="str">
        <f t="array" ref="AO118">IFERROR(IF(AND(Abfrage[[#This Row],[Modus]]="Flugzeug",ISBLANK(Abfrage[[#This Row],[IATA Start (optional)]])),IF(OR(EXACT(Abfrage[[#This Row],[Ortsname Start]],DD_Airports)),"","Kein Start-Flughafen gefunden!"),""),"")</f>
        <v/>
      </c>
      <c r="AP118" s="76" t="str">
        <f t="array" ref="AP118">IFERROR(IF(AND(Abfrage[[#This Row],[Modus]]="Flugzeug",ISBLANK(Abfrage[[#This Row],[IATA Ziel (optional)]])),IF(OR(EXACT(Abfrage[[#This Row],[Ortsname Ziel]],DD_Airports)),"","Kein Ziel-Flughafen gefunden!"),""),"")</f>
        <v/>
      </c>
      <c r="AQ11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19" spans="1:43" x14ac:dyDescent="0.35">
      <c r="A119" s="7"/>
      <c r="B119" s="7">
        <f t="shared" si="3"/>
        <v>99</v>
      </c>
      <c r="H119" s="21"/>
      <c r="I119" s="21"/>
      <c r="J119" s="21"/>
      <c r="K119" s="21"/>
      <c r="L119" s="6" t="e">
        <f>VLOOKUP(Abfrage[[#This Row],[Beförderungsmittel]],transp_mode[],2,FALSE)</f>
        <v>#N/A</v>
      </c>
      <c r="M119" s="6" t="str">
        <f>TEXT(Abfrage[[#This Row],[PLZ Start (optional)]],"00000")</f>
        <v>00000</v>
      </c>
      <c r="N119" s="6" t="str">
        <f>TEXT(Abfrage[[#This Row],[PLZ Ziel (optional)]],"00000")</f>
        <v>00000</v>
      </c>
      <c r="O11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1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1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1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1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1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1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1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1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1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1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1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1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1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1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1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1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19" s="76" t="str">
        <f t="array" aca="1" ref="AF119" ca="1">IFERROR(IF(OR(ISBLANK(Abfrage[[#This Row],[Beförderungsmittel]]),EXACT(Abfrage[[#This Row],[Beförderungsmittel]],DD_Beförderungsmittel)),"","ungültiges Beförderungsmittel!"),"")</f>
        <v/>
      </c>
      <c r="AG119" s="76" t="str">
        <f t="array" ref="AG119">IFERROR(IF(OR(ISBLANK(Abfrage[[#This Row],[Beförderungsmittel]]),Abfrage[[#This Row],[Modus]]="Flugzeug",NOT(ISBLANK(Abfrage[[#This Row],[PLZ Start (optional)]]))),"",IF(OR(EXACT(Abfrage[[#This Row],[Ortsname Start]],DD_Orte)),"","ungültiger Start-Ort!")),"")</f>
        <v/>
      </c>
      <c r="AH11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19" s="76" t="str">
        <f t="array" ref="AI119">IFERROR(IF(OR(Abfrage[[#This Row],[Modus]]="Flugzeug",ISBLANK(Abfrage[[#This Row],[PLZ Start (optional)]])),"",IF(OR(EXACT(Abfrage[[#This Row],[PLZ_A]],DD_PLZ)),"","ungültige Start-PLZ!")),"")</f>
        <v/>
      </c>
      <c r="AJ119" s="76" t="str">
        <f t="array" ref="AJ119">IFERROR(IF(OR(ISBLANK(Abfrage[[#This Row],[Beförderungsmittel]]),Abfrage[[#This Row],[Modus]]="Flugzeug",NOT(ISBLANK(Abfrage[[#This Row],[PLZ Ziel (optional)]]))),"",IF(OR(EXACT(Abfrage[[#This Row],[Ortsname Ziel]],DD_Orte)),"","ungültiger Ziel-Ort!")),"")</f>
        <v/>
      </c>
      <c r="AK11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19" s="76" t="str">
        <f t="array" ref="AL119">IFERROR(IF(OR(Abfrage[[#This Row],[Modus]]="Flugzeug",ISBLANK(Abfrage[[#This Row],[PLZ Ziel (optional)]])),"",IF(OR(EXACT(Abfrage[[#This Row],[PLZ_B]],DD_PLZ)),"","ungültige Ziel-PLZ!")),"")</f>
        <v/>
      </c>
      <c r="AM119" s="76" t="str">
        <f t="array" ref="AM119">IFERROR(IF(AND(Abfrage[[#This Row],[Modus]]="Flugzeug",NOT(ISBLANK(Abfrage[[#This Row],[IATA Start (optional)]]))),IF(OR(EXACT(Abfrage[[#This Row],[IATA Start (optional)]],DD_IATA)),"","IATA Code (Start) nicht erkannt!"),""),"")</f>
        <v/>
      </c>
      <c r="AN119" s="76" t="str">
        <f t="array" ref="AN119">IFERROR(IF(AND(Abfrage[[#This Row],[Modus]]="Flugzeug",NOT(ISBLANK(Abfrage[[#This Row],[IATA Ziel (optional)]]))),IF(OR(EXACT(Abfrage[[#This Row],[IATA Ziel (optional)]],DD_IATA)),"","IATA Code (Ziel) nicht erkannt!"),""),"")</f>
        <v/>
      </c>
      <c r="AO119" s="76" t="str">
        <f t="array" ref="AO119">IFERROR(IF(AND(Abfrage[[#This Row],[Modus]]="Flugzeug",ISBLANK(Abfrage[[#This Row],[IATA Start (optional)]])),IF(OR(EXACT(Abfrage[[#This Row],[Ortsname Start]],DD_Airports)),"","Kein Start-Flughafen gefunden!"),""),"")</f>
        <v/>
      </c>
      <c r="AP119" s="76" t="str">
        <f t="array" ref="AP119">IFERROR(IF(AND(Abfrage[[#This Row],[Modus]]="Flugzeug",ISBLANK(Abfrage[[#This Row],[IATA Ziel (optional)]])),IF(OR(EXACT(Abfrage[[#This Row],[Ortsname Ziel]],DD_Airports)),"","Kein Ziel-Flughafen gefunden!"),""),"")</f>
        <v/>
      </c>
      <c r="AQ11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0" spans="1:43" x14ac:dyDescent="0.35">
      <c r="A120" s="7"/>
      <c r="B120" s="7">
        <f t="shared" si="3"/>
        <v>100</v>
      </c>
      <c r="H120" s="21"/>
      <c r="I120" s="21"/>
      <c r="J120" s="21"/>
      <c r="K120" s="21"/>
      <c r="L120" s="6" t="e">
        <f>VLOOKUP(Abfrage[[#This Row],[Beförderungsmittel]],transp_mode[],2,FALSE)</f>
        <v>#N/A</v>
      </c>
      <c r="M120" s="6" t="str">
        <f>TEXT(Abfrage[[#This Row],[PLZ Start (optional)]],"00000")</f>
        <v>00000</v>
      </c>
      <c r="N120" s="6" t="str">
        <f>TEXT(Abfrage[[#This Row],[PLZ Ziel (optional)]],"00000")</f>
        <v>00000</v>
      </c>
      <c r="O12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0" s="76" t="str">
        <f t="array" aca="1" ref="AF120" ca="1">IFERROR(IF(OR(ISBLANK(Abfrage[[#This Row],[Beförderungsmittel]]),EXACT(Abfrage[[#This Row],[Beförderungsmittel]],DD_Beförderungsmittel)),"","ungültiges Beförderungsmittel!"),"")</f>
        <v/>
      </c>
      <c r="AG120" s="76" t="str">
        <f t="array" ref="AG120">IFERROR(IF(OR(ISBLANK(Abfrage[[#This Row],[Beförderungsmittel]]),Abfrage[[#This Row],[Modus]]="Flugzeug",NOT(ISBLANK(Abfrage[[#This Row],[PLZ Start (optional)]]))),"",IF(OR(EXACT(Abfrage[[#This Row],[Ortsname Start]],DD_Orte)),"","ungültiger Start-Ort!")),"")</f>
        <v/>
      </c>
      <c r="AH12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0" s="76" t="str">
        <f t="array" ref="AI120">IFERROR(IF(OR(Abfrage[[#This Row],[Modus]]="Flugzeug",ISBLANK(Abfrage[[#This Row],[PLZ Start (optional)]])),"",IF(OR(EXACT(Abfrage[[#This Row],[PLZ_A]],DD_PLZ)),"","ungültige Start-PLZ!")),"")</f>
        <v/>
      </c>
      <c r="AJ120" s="76" t="str">
        <f t="array" ref="AJ120">IFERROR(IF(OR(ISBLANK(Abfrage[[#This Row],[Beförderungsmittel]]),Abfrage[[#This Row],[Modus]]="Flugzeug",NOT(ISBLANK(Abfrage[[#This Row],[PLZ Ziel (optional)]]))),"",IF(OR(EXACT(Abfrage[[#This Row],[Ortsname Ziel]],DD_Orte)),"","ungültiger Ziel-Ort!")),"")</f>
        <v/>
      </c>
      <c r="AK12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0" s="76" t="str">
        <f t="array" ref="AL120">IFERROR(IF(OR(Abfrage[[#This Row],[Modus]]="Flugzeug",ISBLANK(Abfrage[[#This Row],[PLZ Ziel (optional)]])),"",IF(OR(EXACT(Abfrage[[#This Row],[PLZ_B]],DD_PLZ)),"","ungültige Ziel-PLZ!")),"")</f>
        <v/>
      </c>
      <c r="AM120" s="76" t="str">
        <f t="array" ref="AM120">IFERROR(IF(AND(Abfrage[[#This Row],[Modus]]="Flugzeug",NOT(ISBLANK(Abfrage[[#This Row],[IATA Start (optional)]]))),IF(OR(EXACT(Abfrage[[#This Row],[IATA Start (optional)]],DD_IATA)),"","IATA Code (Start) nicht erkannt!"),""),"")</f>
        <v/>
      </c>
      <c r="AN120" s="76" t="str">
        <f t="array" ref="AN120">IFERROR(IF(AND(Abfrage[[#This Row],[Modus]]="Flugzeug",NOT(ISBLANK(Abfrage[[#This Row],[IATA Ziel (optional)]]))),IF(OR(EXACT(Abfrage[[#This Row],[IATA Ziel (optional)]],DD_IATA)),"","IATA Code (Ziel) nicht erkannt!"),""),"")</f>
        <v/>
      </c>
      <c r="AO120" s="76" t="str">
        <f t="array" ref="AO120">IFERROR(IF(AND(Abfrage[[#This Row],[Modus]]="Flugzeug",ISBLANK(Abfrage[[#This Row],[IATA Start (optional)]])),IF(OR(EXACT(Abfrage[[#This Row],[Ortsname Start]],DD_Airports)),"","Kein Start-Flughafen gefunden!"),""),"")</f>
        <v/>
      </c>
      <c r="AP120" s="76" t="str">
        <f t="array" ref="AP120">IFERROR(IF(AND(Abfrage[[#This Row],[Modus]]="Flugzeug",ISBLANK(Abfrage[[#This Row],[IATA Ziel (optional)]])),IF(OR(EXACT(Abfrage[[#This Row],[Ortsname Ziel]],DD_Airports)),"","Kein Ziel-Flughafen gefunden!"),""),"")</f>
        <v/>
      </c>
      <c r="AQ12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1" spans="1:43" x14ac:dyDescent="0.35">
      <c r="B121" s="7">
        <f t="shared" si="3"/>
        <v>101</v>
      </c>
      <c r="H121" s="21"/>
      <c r="I121" s="21"/>
      <c r="J121" s="21"/>
      <c r="K121" s="21"/>
      <c r="L121" s="6" t="e">
        <f>VLOOKUP(Abfrage[[#This Row],[Beförderungsmittel]],transp_mode[],2,FALSE)</f>
        <v>#N/A</v>
      </c>
      <c r="M121" s="6" t="str">
        <f>TEXT(Abfrage[[#This Row],[PLZ Start (optional)]],"00000")</f>
        <v>00000</v>
      </c>
      <c r="N121" s="6" t="str">
        <f>TEXT(Abfrage[[#This Row],[PLZ Ziel (optional)]],"00000")</f>
        <v>00000</v>
      </c>
      <c r="O12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1" s="76" t="str">
        <f t="array" aca="1" ref="AF121" ca="1">IFERROR(IF(OR(ISBLANK(Abfrage[[#This Row],[Beförderungsmittel]]),EXACT(Abfrage[[#This Row],[Beförderungsmittel]],DD_Beförderungsmittel)),"","ungültiges Beförderungsmittel!"),"")</f>
        <v/>
      </c>
      <c r="AG121" s="76" t="str">
        <f t="array" ref="AG121">IFERROR(IF(OR(ISBLANK(Abfrage[[#This Row],[Beförderungsmittel]]),Abfrage[[#This Row],[Modus]]="Flugzeug",NOT(ISBLANK(Abfrage[[#This Row],[PLZ Start (optional)]]))),"",IF(OR(EXACT(Abfrage[[#This Row],[Ortsname Start]],DD_Orte)),"","ungültiger Start-Ort!")),"")</f>
        <v/>
      </c>
      <c r="AH12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1" s="76" t="str">
        <f t="array" ref="AI121">IFERROR(IF(OR(Abfrage[[#This Row],[Modus]]="Flugzeug",ISBLANK(Abfrage[[#This Row],[PLZ Start (optional)]])),"",IF(OR(EXACT(Abfrage[[#This Row],[PLZ_A]],DD_PLZ)),"","ungültige Start-PLZ!")),"")</f>
        <v/>
      </c>
      <c r="AJ121" s="76" t="str">
        <f t="array" ref="AJ121">IFERROR(IF(OR(ISBLANK(Abfrage[[#This Row],[Beförderungsmittel]]),Abfrage[[#This Row],[Modus]]="Flugzeug",NOT(ISBLANK(Abfrage[[#This Row],[PLZ Ziel (optional)]]))),"",IF(OR(EXACT(Abfrage[[#This Row],[Ortsname Ziel]],DD_Orte)),"","ungültiger Ziel-Ort!")),"")</f>
        <v/>
      </c>
      <c r="AK12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1" s="76" t="str">
        <f t="array" ref="AL121">IFERROR(IF(OR(Abfrage[[#This Row],[Modus]]="Flugzeug",ISBLANK(Abfrage[[#This Row],[PLZ Ziel (optional)]])),"",IF(OR(EXACT(Abfrage[[#This Row],[PLZ_B]],DD_PLZ)),"","ungültige Ziel-PLZ!")),"")</f>
        <v/>
      </c>
      <c r="AM121" s="76" t="str">
        <f t="array" ref="AM121">IFERROR(IF(AND(Abfrage[[#This Row],[Modus]]="Flugzeug",NOT(ISBLANK(Abfrage[[#This Row],[IATA Start (optional)]]))),IF(OR(EXACT(Abfrage[[#This Row],[IATA Start (optional)]],DD_IATA)),"","IATA Code (Start) nicht erkannt!"),""),"")</f>
        <v/>
      </c>
      <c r="AN121" s="76" t="str">
        <f t="array" ref="AN121">IFERROR(IF(AND(Abfrage[[#This Row],[Modus]]="Flugzeug",NOT(ISBLANK(Abfrage[[#This Row],[IATA Ziel (optional)]]))),IF(OR(EXACT(Abfrage[[#This Row],[IATA Ziel (optional)]],DD_IATA)),"","IATA Code (Ziel) nicht erkannt!"),""),"")</f>
        <v/>
      </c>
      <c r="AO121" s="76" t="str">
        <f t="array" ref="AO121">IFERROR(IF(AND(Abfrage[[#This Row],[Modus]]="Flugzeug",ISBLANK(Abfrage[[#This Row],[IATA Start (optional)]])),IF(OR(EXACT(Abfrage[[#This Row],[Ortsname Start]],DD_Airports)),"","Kein Start-Flughafen gefunden!"),""),"")</f>
        <v/>
      </c>
      <c r="AP121" s="76" t="str">
        <f t="array" ref="AP121">IFERROR(IF(AND(Abfrage[[#This Row],[Modus]]="Flugzeug",ISBLANK(Abfrage[[#This Row],[IATA Ziel (optional)]])),IF(OR(EXACT(Abfrage[[#This Row],[Ortsname Ziel]],DD_Airports)),"","Kein Ziel-Flughafen gefunden!"),""),"")</f>
        <v/>
      </c>
      <c r="AQ12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2" spans="1:43" x14ac:dyDescent="0.35">
      <c r="B122" s="7">
        <f t="shared" si="3"/>
        <v>102</v>
      </c>
      <c r="H122" s="21"/>
      <c r="I122" s="21"/>
      <c r="J122" s="21"/>
      <c r="K122" s="21"/>
      <c r="L122" s="6" t="e">
        <f>VLOOKUP(Abfrage[[#This Row],[Beförderungsmittel]],transp_mode[],2,FALSE)</f>
        <v>#N/A</v>
      </c>
      <c r="M122" s="6" t="str">
        <f>TEXT(Abfrage[[#This Row],[PLZ Start (optional)]],"00000")</f>
        <v>00000</v>
      </c>
      <c r="N122" s="6" t="str">
        <f>TEXT(Abfrage[[#This Row],[PLZ Ziel (optional)]],"00000")</f>
        <v>00000</v>
      </c>
      <c r="O12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2" s="76" t="str">
        <f t="array" aca="1" ref="AF122" ca="1">IFERROR(IF(OR(ISBLANK(Abfrage[[#This Row],[Beförderungsmittel]]),EXACT(Abfrage[[#This Row],[Beförderungsmittel]],DD_Beförderungsmittel)),"","ungültiges Beförderungsmittel!"),"")</f>
        <v/>
      </c>
      <c r="AG122" s="76" t="str">
        <f t="array" ref="AG122">IFERROR(IF(OR(ISBLANK(Abfrage[[#This Row],[Beförderungsmittel]]),Abfrage[[#This Row],[Modus]]="Flugzeug",NOT(ISBLANK(Abfrage[[#This Row],[PLZ Start (optional)]]))),"",IF(OR(EXACT(Abfrage[[#This Row],[Ortsname Start]],DD_Orte)),"","ungültiger Start-Ort!")),"")</f>
        <v/>
      </c>
      <c r="AH12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2" s="76" t="str">
        <f t="array" ref="AI122">IFERROR(IF(OR(Abfrage[[#This Row],[Modus]]="Flugzeug",ISBLANK(Abfrage[[#This Row],[PLZ Start (optional)]])),"",IF(OR(EXACT(Abfrage[[#This Row],[PLZ_A]],DD_PLZ)),"","ungültige Start-PLZ!")),"")</f>
        <v/>
      </c>
      <c r="AJ122" s="76" t="str">
        <f t="array" ref="AJ122">IFERROR(IF(OR(ISBLANK(Abfrage[[#This Row],[Beförderungsmittel]]),Abfrage[[#This Row],[Modus]]="Flugzeug",NOT(ISBLANK(Abfrage[[#This Row],[PLZ Ziel (optional)]]))),"",IF(OR(EXACT(Abfrage[[#This Row],[Ortsname Ziel]],DD_Orte)),"","ungültiger Ziel-Ort!")),"")</f>
        <v/>
      </c>
      <c r="AK12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2" s="76" t="str">
        <f t="array" ref="AL122">IFERROR(IF(OR(Abfrage[[#This Row],[Modus]]="Flugzeug",ISBLANK(Abfrage[[#This Row],[PLZ Ziel (optional)]])),"",IF(OR(EXACT(Abfrage[[#This Row],[PLZ_B]],DD_PLZ)),"","ungültige Ziel-PLZ!")),"")</f>
        <v/>
      </c>
      <c r="AM122" s="76" t="str">
        <f t="array" ref="AM122">IFERROR(IF(AND(Abfrage[[#This Row],[Modus]]="Flugzeug",NOT(ISBLANK(Abfrage[[#This Row],[IATA Start (optional)]]))),IF(OR(EXACT(Abfrage[[#This Row],[IATA Start (optional)]],DD_IATA)),"","IATA Code (Start) nicht erkannt!"),""),"")</f>
        <v/>
      </c>
      <c r="AN122" s="76" t="str">
        <f t="array" ref="AN122">IFERROR(IF(AND(Abfrage[[#This Row],[Modus]]="Flugzeug",NOT(ISBLANK(Abfrage[[#This Row],[IATA Ziel (optional)]]))),IF(OR(EXACT(Abfrage[[#This Row],[IATA Ziel (optional)]],DD_IATA)),"","IATA Code (Ziel) nicht erkannt!"),""),"")</f>
        <v/>
      </c>
      <c r="AO122" s="76" t="str">
        <f t="array" ref="AO122">IFERROR(IF(AND(Abfrage[[#This Row],[Modus]]="Flugzeug",ISBLANK(Abfrage[[#This Row],[IATA Start (optional)]])),IF(OR(EXACT(Abfrage[[#This Row],[Ortsname Start]],DD_Airports)),"","Kein Start-Flughafen gefunden!"),""),"")</f>
        <v/>
      </c>
      <c r="AP122" s="76" t="str">
        <f t="array" ref="AP122">IFERROR(IF(AND(Abfrage[[#This Row],[Modus]]="Flugzeug",ISBLANK(Abfrage[[#This Row],[IATA Ziel (optional)]])),IF(OR(EXACT(Abfrage[[#This Row],[Ortsname Ziel]],DD_Airports)),"","Kein Ziel-Flughafen gefunden!"),""),"")</f>
        <v/>
      </c>
      <c r="AQ12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3" spans="1:43" x14ac:dyDescent="0.35">
      <c r="B123" s="7">
        <f t="shared" si="3"/>
        <v>103</v>
      </c>
      <c r="H123" s="21"/>
      <c r="I123" s="21"/>
      <c r="J123" s="21"/>
      <c r="K123" s="21"/>
      <c r="L123" s="6" t="e">
        <f>VLOOKUP(Abfrage[[#This Row],[Beförderungsmittel]],transp_mode[],2,FALSE)</f>
        <v>#N/A</v>
      </c>
      <c r="M123" s="6" t="str">
        <f>TEXT(Abfrage[[#This Row],[PLZ Start (optional)]],"00000")</f>
        <v>00000</v>
      </c>
      <c r="N123" s="6" t="str">
        <f>TEXT(Abfrage[[#This Row],[PLZ Ziel (optional)]],"00000")</f>
        <v>00000</v>
      </c>
      <c r="O12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3" s="76" t="str">
        <f t="array" aca="1" ref="AF123" ca="1">IFERROR(IF(OR(ISBLANK(Abfrage[[#This Row],[Beförderungsmittel]]),EXACT(Abfrage[[#This Row],[Beförderungsmittel]],DD_Beförderungsmittel)),"","ungültiges Beförderungsmittel!"),"")</f>
        <v/>
      </c>
      <c r="AG123" s="76" t="str">
        <f t="array" ref="AG123">IFERROR(IF(OR(ISBLANK(Abfrage[[#This Row],[Beförderungsmittel]]),Abfrage[[#This Row],[Modus]]="Flugzeug",NOT(ISBLANK(Abfrage[[#This Row],[PLZ Start (optional)]]))),"",IF(OR(EXACT(Abfrage[[#This Row],[Ortsname Start]],DD_Orte)),"","ungültiger Start-Ort!")),"")</f>
        <v/>
      </c>
      <c r="AH12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3" s="76" t="str">
        <f t="array" ref="AI123">IFERROR(IF(OR(Abfrage[[#This Row],[Modus]]="Flugzeug",ISBLANK(Abfrage[[#This Row],[PLZ Start (optional)]])),"",IF(OR(EXACT(Abfrage[[#This Row],[PLZ_A]],DD_PLZ)),"","ungültige Start-PLZ!")),"")</f>
        <v/>
      </c>
      <c r="AJ123" s="76" t="str">
        <f t="array" ref="AJ123">IFERROR(IF(OR(ISBLANK(Abfrage[[#This Row],[Beförderungsmittel]]),Abfrage[[#This Row],[Modus]]="Flugzeug",NOT(ISBLANK(Abfrage[[#This Row],[PLZ Ziel (optional)]]))),"",IF(OR(EXACT(Abfrage[[#This Row],[Ortsname Ziel]],DD_Orte)),"","ungültiger Ziel-Ort!")),"")</f>
        <v/>
      </c>
      <c r="AK12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3" s="76" t="str">
        <f t="array" ref="AL123">IFERROR(IF(OR(Abfrage[[#This Row],[Modus]]="Flugzeug",ISBLANK(Abfrage[[#This Row],[PLZ Ziel (optional)]])),"",IF(OR(EXACT(Abfrage[[#This Row],[PLZ_B]],DD_PLZ)),"","ungültige Ziel-PLZ!")),"")</f>
        <v/>
      </c>
      <c r="AM123" s="76" t="str">
        <f t="array" ref="AM123">IFERROR(IF(AND(Abfrage[[#This Row],[Modus]]="Flugzeug",NOT(ISBLANK(Abfrage[[#This Row],[IATA Start (optional)]]))),IF(OR(EXACT(Abfrage[[#This Row],[IATA Start (optional)]],DD_IATA)),"","IATA Code (Start) nicht erkannt!"),""),"")</f>
        <v/>
      </c>
      <c r="AN123" s="76" t="str">
        <f t="array" ref="AN123">IFERROR(IF(AND(Abfrage[[#This Row],[Modus]]="Flugzeug",NOT(ISBLANK(Abfrage[[#This Row],[IATA Ziel (optional)]]))),IF(OR(EXACT(Abfrage[[#This Row],[IATA Ziel (optional)]],DD_IATA)),"","IATA Code (Ziel) nicht erkannt!"),""),"")</f>
        <v/>
      </c>
      <c r="AO123" s="76" t="str">
        <f t="array" ref="AO123">IFERROR(IF(AND(Abfrage[[#This Row],[Modus]]="Flugzeug",ISBLANK(Abfrage[[#This Row],[IATA Start (optional)]])),IF(OR(EXACT(Abfrage[[#This Row],[Ortsname Start]],DD_Airports)),"","Kein Start-Flughafen gefunden!"),""),"")</f>
        <v/>
      </c>
      <c r="AP123" s="76" t="str">
        <f t="array" ref="AP123">IFERROR(IF(AND(Abfrage[[#This Row],[Modus]]="Flugzeug",ISBLANK(Abfrage[[#This Row],[IATA Ziel (optional)]])),IF(OR(EXACT(Abfrage[[#This Row],[Ortsname Ziel]],DD_Airports)),"","Kein Ziel-Flughafen gefunden!"),""),"")</f>
        <v/>
      </c>
      <c r="AQ12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4" spans="1:43" x14ac:dyDescent="0.35">
      <c r="B124" s="7">
        <f t="shared" si="3"/>
        <v>104</v>
      </c>
      <c r="H124" s="21"/>
      <c r="I124" s="21"/>
      <c r="J124" s="21"/>
      <c r="K124" s="21"/>
      <c r="L124" s="6" t="e">
        <f>VLOOKUP(Abfrage[[#This Row],[Beförderungsmittel]],transp_mode[],2,FALSE)</f>
        <v>#N/A</v>
      </c>
      <c r="M124" s="6" t="str">
        <f>TEXT(Abfrage[[#This Row],[PLZ Start (optional)]],"00000")</f>
        <v>00000</v>
      </c>
      <c r="N124" s="6" t="str">
        <f>TEXT(Abfrage[[#This Row],[PLZ Ziel (optional)]],"00000")</f>
        <v>00000</v>
      </c>
      <c r="O12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4" s="76" t="str">
        <f t="array" aca="1" ref="AF124" ca="1">IFERROR(IF(OR(ISBLANK(Abfrage[[#This Row],[Beförderungsmittel]]),EXACT(Abfrage[[#This Row],[Beförderungsmittel]],DD_Beförderungsmittel)),"","ungültiges Beförderungsmittel!"),"")</f>
        <v/>
      </c>
      <c r="AG124" s="76" t="str">
        <f t="array" ref="AG124">IFERROR(IF(OR(ISBLANK(Abfrage[[#This Row],[Beförderungsmittel]]),Abfrage[[#This Row],[Modus]]="Flugzeug",NOT(ISBLANK(Abfrage[[#This Row],[PLZ Start (optional)]]))),"",IF(OR(EXACT(Abfrage[[#This Row],[Ortsname Start]],DD_Orte)),"","ungültiger Start-Ort!")),"")</f>
        <v/>
      </c>
      <c r="AH12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4" s="76" t="str">
        <f t="array" ref="AI124">IFERROR(IF(OR(Abfrage[[#This Row],[Modus]]="Flugzeug",ISBLANK(Abfrage[[#This Row],[PLZ Start (optional)]])),"",IF(OR(EXACT(Abfrage[[#This Row],[PLZ_A]],DD_PLZ)),"","ungültige Start-PLZ!")),"")</f>
        <v/>
      </c>
      <c r="AJ124" s="76" t="str">
        <f t="array" ref="AJ124">IFERROR(IF(OR(ISBLANK(Abfrage[[#This Row],[Beförderungsmittel]]),Abfrage[[#This Row],[Modus]]="Flugzeug",NOT(ISBLANK(Abfrage[[#This Row],[PLZ Ziel (optional)]]))),"",IF(OR(EXACT(Abfrage[[#This Row],[Ortsname Ziel]],DD_Orte)),"","ungültiger Ziel-Ort!")),"")</f>
        <v/>
      </c>
      <c r="AK12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4" s="76" t="str">
        <f t="array" ref="AL124">IFERROR(IF(OR(Abfrage[[#This Row],[Modus]]="Flugzeug",ISBLANK(Abfrage[[#This Row],[PLZ Ziel (optional)]])),"",IF(OR(EXACT(Abfrage[[#This Row],[PLZ_B]],DD_PLZ)),"","ungültige Ziel-PLZ!")),"")</f>
        <v/>
      </c>
      <c r="AM124" s="76" t="str">
        <f t="array" ref="AM124">IFERROR(IF(AND(Abfrage[[#This Row],[Modus]]="Flugzeug",NOT(ISBLANK(Abfrage[[#This Row],[IATA Start (optional)]]))),IF(OR(EXACT(Abfrage[[#This Row],[IATA Start (optional)]],DD_IATA)),"","IATA Code (Start) nicht erkannt!"),""),"")</f>
        <v/>
      </c>
      <c r="AN124" s="76" t="str">
        <f t="array" ref="AN124">IFERROR(IF(AND(Abfrage[[#This Row],[Modus]]="Flugzeug",NOT(ISBLANK(Abfrage[[#This Row],[IATA Ziel (optional)]]))),IF(OR(EXACT(Abfrage[[#This Row],[IATA Ziel (optional)]],DD_IATA)),"","IATA Code (Ziel) nicht erkannt!"),""),"")</f>
        <v/>
      </c>
      <c r="AO124" s="76" t="str">
        <f t="array" ref="AO124">IFERROR(IF(AND(Abfrage[[#This Row],[Modus]]="Flugzeug",ISBLANK(Abfrage[[#This Row],[IATA Start (optional)]])),IF(OR(EXACT(Abfrage[[#This Row],[Ortsname Start]],DD_Airports)),"","Kein Start-Flughafen gefunden!"),""),"")</f>
        <v/>
      </c>
      <c r="AP124" s="76" t="str">
        <f t="array" ref="AP124">IFERROR(IF(AND(Abfrage[[#This Row],[Modus]]="Flugzeug",ISBLANK(Abfrage[[#This Row],[IATA Ziel (optional)]])),IF(OR(EXACT(Abfrage[[#This Row],[Ortsname Ziel]],DD_Airports)),"","Kein Ziel-Flughafen gefunden!"),""),"")</f>
        <v/>
      </c>
      <c r="AQ12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5" spans="1:43" x14ac:dyDescent="0.35">
      <c r="B125" s="7">
        <f t="shared" si="3"/>
        <v>105</v>
      </c>
      <c r="H125" s="21"/>
      <c r="I125" s="21"/>
      <c r="J125" s="21"/>
      <c r="K125" s="21"/>
      <c r="L125" s="6" t="e">
        <f>VLOOKUP(Abfrage[[#This Row],[Beförderungsmittel]],transp_mode[],2,FALSE)</f>
        <v>#N/A</v>
      </c>
      <c r="M125" s="6" t="str">
        <f>TEXT(Abfrage[[#This Row],[PLZ Start (optional)]],"00000")</f>
        <v>00000</v>
      </c>
      <c r="N125" s="6" t="str">
        <f>TEXT(Abfrage[[#This Row],[PLZ Ziel (optional)]],"00000")</f>
        <v>00000</v>
      </c>
      <c r="O12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5" s="76" t="str">
        <f t="array" aca="1" ref="AF125" ca="1">IFERROR(IF(OR(ISBLANK(Abfrage[[#This Row],[Beförderungsmittel]]),EXACT(Abfrage[[#This Row],[Beförderungsmittel]],DD_Beförderungsmittel)),"","ungültiges Beförderungsmittel!"),"")</f>
        <v/>
      </c>
      <c r="AG125" s="76" t="str">
        <f t="array" ref="AG125">IFERROR(IF(OR(ISBLANK(Abfrage[[#This Row],[Beförderungsmittel]]),Abfrage[[#This Row],[Modus]]="Flugzeug",NOT(ISBLANK(Abfrage[[#This Row],[PLZ Start (optional)]]))),"",IF(OR(EXACT(Abfrage[[#This Row],[Ortsname Start]],DD_Orte)),"","ungültiger Start-Ort!")),"")</f>
        <v/>
      </c>
      <c r="AH12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5" s="76" t="str">
        <f t="array" ref="AI125">IFERROR(IF(OR(Abfrage[[#This Row],[Modus]]="Flugzeug",ISBLANK(Abfrage[[#This Row],[PLZ Start (optional)]])),"",IF(OR(EXACT(Abfrage[[#This Row],[PLZ_A]],DD_PLZ)),"","ungültige Start-PLZ!")),"")</f>
        <v/>
      </c>
      <c r="AJ125" s="76" t="str">
        <f t="array" ref="AJ125">IFERROR(IF(OR(ISBLANK(Abfrage[[#This Row],[Beförderungsmittel]]),Abfrage[[#This Row],[Modus]]="Flugzeug",NOT(ISBLANK(Abfrage[[#This Row],[PLZ Ziel (optional)]]))),"",IF(OR(EXACT(Abfrage[[#This Row],[Ortsname Ziel]],DD_Orte)),"","ungültiger Ziel-Ort!")),"")</f>
        <v/>
      </c>
      <c r="AK12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5" s="76" t="str">
        <f t="array" ref="AL125">IFERROR(IF(OR(Abfrage[[#This Row],[Modus]]="Flugzeug",ISBLANK(Abfrage[[#This Row],[PLZ Ziel (optional)]])),"",IF(OR(EXACT(Abfrage[[#This Row],[PLZ_B]],DD_PLZ)),"","ungültige Ziel-PLZ!")),"")</f>
        <v/>
      </c>
      <c r="AM125" s="76" t="str">
        <f t="array" ref="AM125">IFERROR(IF(AND(Abfrage[[#This Row],[Modus]]="Flugzeug",NOT(ISBLANK(Abfrage[[#This Row],[IATA Start (optional)]]))),IF(OR(EXACT(Abfrage[[#This Row],[IATA Start (optional)]],DD_IATA)),"","IATA Code (Start) nicht erkannt!"),""),"")</f>
        <v/>
      </c>
      <c r="AN125" s="76" t="str">
        <f t="array" ref="AN125">IFERROR(IF(AND(Abfrage[[#This Row],[Modus]]="Flugzeug",NOT(ISBLANK(Abfrage[[#This Row],[IATA Ziel (optional)]]))),IF(OR(EXACT(Abfrage[[#This Row],[IATA Ziel (optional)]],DD_IATA)),"","IATA Code (Ziel) nicht erkannt!"),""),"")</f>
        <v/>
      </c>
      <c r="AO125" s="76" t="str">
        <f t="array" ref="AO125">IFERROR(IF(AND(Abfrage[[#This Row],[Modus]]="Flugzeug",ISBLANK(Abfrage[[#This Row],[IATA Start (optional)]])),IF(OR(EXACT(Abfrage[[#This Row],[Ortsname Start]],DD_Airports)),"","Kein Start-Flughafen gefunden!"),""),"")</f>
        <v/>
      </c>
      <c r="AP125" s="76" t="str">
        <f t="array" ref="AP125">IFERROR(IF(AND(Abfrage[[#This Row],[Modus]]="Flugzeug",ISBLANK(Abfrage[[#This Row],[IATA Ziel (optional)]])),IF(OR(EXACT(Abfrage[[#This Row],[Ortsname Ziel]],DD_Airports)),"","Kein Ziel-Flughafen gefunden!"),""),"")</f>
        <v/>
      </c>
      <c r="AQ12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6" spans="1:43" x14ac:dyDescent="0.35">
      <c r="B126" s="7">
        <f t="shared" si="3"/>
        <v>106</v>
      </c>
      <c r="H126" s="21"/>
      <c r="I126" s="21"/>
      <c r="J126" s="21"/>
      <c r="K126" s="21"/>
      <c r="L126" s="6" t="e">
        <f>VLOOKUP(Abfrage[[#This Row],[Beförderungsmittel]],transp_mode[],2,FALSE)</f>
        <v>#N/A</v>
      </c>
      <c r="M126" s="6" t="str">
        <f>TEXT(Abfrage[[#This Row],[PLZ Start (optional)]],"00000")</f>
        <v>00000</v>
      </c>
      <c r="N126" s="6" t="str">
        <f>TEXT(Abfrage[[#This Row],[PLZ Ziel (optional)]],"00000")</f>
        <v>00000</v>
      </c>
      <c r="O12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6" s="76" t="str">
        <f t="array" aca="1" ref="AF126" ca="1">IFERROR(IF(OR(ISBLANK(Abfrage[[#This Row],[Beförderungsmittel]]),EXACT(Abfrage[[#This Row],[Beförderungsmittel]],DD_Beförderungsmittel)),"","ungültiges Beförderungsmittel!"),"")</f>
        <v/>
      </c>
      <c r="AG126" s="76" t="str">
        <f t="array" ref="AG126">IFERROR(IF(OR(ISBLANK(Abfrage[[#This Row],[Beförderungsmittel]]),Abfrage[[#This Row],[Modus]]="Flugzeug",NOT(ISBLANK(Abfrage[[#This Row],[PLZ Start (optional)]]))),"",IF(OR(EXACT(Abfrage[[#This Row],[Ortsname Start]],DD_Orte)),"","ungültiger Start-Ort!")),"")</f>
        <v/>
      </c>
      <c r="AH12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6" s="76" t="str">
        <f t="array" ref="AI126">IFERROR(IF(OR(Abfrage[[#This Row],[Modus]]="Flugzeug",ISBLANK(Abfrage[[#This Row],[PLZ Start (optional)]])),"",IF(OR(EXACT(Abfrage[[#This Row],[PLZ_A]],DD_PLZ)),"","ungültige Start-PLZ!")),"")</f>
        <v/>
      </c>
      <c r="AJ126" s="76" t="str">
        <f t="array" ref="AJ126">IFERROR(IF(OR(ISBLANK(Abfrage[[#This Row],[Beförderungsmittel]]),Abfrage[[#This Row],[Modus]]="Flugzeug",NOT(ISBLANK(Abfrage[[#This Row],[PLZ Ziel (optional)]]))),"",IF(OR(EXACT(Abfrage[[#This Row],[Ortsname Ziel]],DD_Orte)),"","ungültiger Ziel-Ort!")),"")</f>
        <v/>
      </c>
      <c r="AK12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6" s="76" t="str">
        <f t="array" ref="AL126">IFERROR(IF(OR(Abfrage[[#This Row],[Modus]]="Flugzeug",ISBLANK(Abfrage[[#This Row],[PLZ Ziel (optional)]])),"",IF(OR(EXACT(Abfrage[[#This Row],[PLZ_B]],DD_PLZ)),"","ungültige Ziel-PLZ!")),"")</f>
        <v/>
      </c>
      <c r="AM126" s="76" t="str">
        <f t="array" ref="AM126">IFERROR(IF(AND(Abfrage[[#This Row],[Modus]]="Flugzeug",NOT(ISBLANK(Abfrage[[#This Row],[IATA Start (optional)]]))),IF(OR(EXACT(Abfrage[[#This Row],[IATA Start (optional)]],DD_IATA)),"","IATA Code (Start) nicht erkannt!"),""),"")</f>
        <v/>
      </c>
      <c r="AN126" s="76" t="str">
        <f t="array" ref="AN126">IFERROR(IF(AND(Abfrage[[#This Row],[Modus]]="Flugzeug",NOT(ISBLANK(Abfrage[[#This Row],[IATA Ziel (optional)]]))),IF(OR(EXACT(Abfrage[[#This Row],[IATA Ziel (optional)]],DD_IATA)),"","IATA Code (Ziel) nicht erkannt!"),""),"")</f>
        <v/>
      </c>
      <c r="AO126" s="76" t="str">
        <f t="array" ref="AO126">IFERROR(IF(AND(Abfrage[[#This Row],[Modus]]="Flugzeug",ISBLANK(Abfrage[[#This Row],[IATA Start (optional)]])),IF(OR(EXACT(Abfrage[[#This Row],[Ortsname Start]],DD_Airports)),"","Kein Start-Flughafen gefunden!"),""),"")</f>
        <v/>
      </c>
      <c r="AP126" s="76" t="str">
        <f t="array" ref="AP126">IFERROR(IF(AND(Abfrage[[#This Row],[Modus]]="Flugzeug",ISBLANK(Abfrage[[#This Row],[IATA Ziel (optional)]])),IF(OR(EXACT(Abfrage[[#This Row],[Ortsname Ziel]],DD_Airports)),"","Kein Ziel-Flughafen gefunden!"),""),"")</f>
        <v/>
      </c>
      <c r="AQ12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7" spans="1:43" x14ac:dyDescent="0.35">
      <c r="B127" s="7">
        <f t="shared" si="3"/>
        <v>107</v>
      </c>
      <c r="H127" s="21"/>
      <c r="I127" s="21"/>
      <c r="J127" s="21"/>
      <c r="K127" s="21"/>
      <c r="L127" s="6" t="e">
        <f>VLOOKUP(Abfrage[[#This Row],[Beförderungsmittel]],transp_mode[],2,FALSE)</f>
        <v>#N/A</v>
      </c>
      <c r="M127" s="6" t="str">
        <f>TEXT(Abfrage[[#This Row],[PLZ Start (optional)]],"00000")</f>
        <v>00000</v>
      </c>
      <c r="N127" s="6" t="str">
        <f>TEXT(Abfrage[[#This Row],[PLZ Ziel (optional)]],"00000")</f>
        <v>00000</v>
      </c>
      <c r="O12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7" s="76" t="str">
        <f t="array" aca="1" ref="AF127" ca="1">IFERROR(IF(OR(ISBLANK(Abfrage[[#This Row],[Beförderungsmittel]]),EXACT(Abfrage[[#This Row],[Beförderungsmittel]],DD_Beförderungsmittel)),"","ungültiges Beförderungsmittel!"),"")</f>
        <v/>
      </c>
      <c r="AG127" s="76" t="str">
        <f t="array" ref="AG127">IFERROR(IF(OR(ISBLANK(Abfrage[[#This Row],[Beförderungsmittel]]),Abfrage[[#This Row],[Modus]]="Flugzeug",NOT(ISBLANK(Abfrage[[#This Row],[PLZ Start (optional)]]))),"",IF(OR(EXACT(Abfrage[[#This Row],[Ortsname Start]],DD_Orte)),"","ungültiger Start-Ort!")),"")</f>
        <v/>
      </c>
      <c r="AH12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7" s="76" t="str">
        <f t="array" ref="AI127">IFERROR(IF(OR(Abfrage[[#This Row],[Modus]]="Flugzeug",ISBLANK(Abfrage[[#This Row],[PLZ Start (optional)]])),"",IF(OR(EXACT(Abfrage[[#This Row],[PLZ_A]],DD_PLZ)),"","ungültige Start-PLZ!")),"")</f>
        <v/>
      </c>
      <c r="AJ127" s="76" t="str">
        <f t="array" ref="AJ127">IFERROR(IF(OR(ISBLANK(Abfrage[[#This Row],[Beförderungsmittel]]),Abfrage[[#This Row],[Modus]]="Flugzeug",NOT(ISBLANK(Abfrage[[#This Row],[PLZ Ziel (optional)]]))),"",IF(OR(EXACT(Abfrage[[#This Row],[Ortsname Ziel]],DD_Orte)),"","ungültiger Ziel-Ort!")),"")</f>
        <v/>
      </c>
      <c r="AK12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7" s="76" t="str">
        <f t="array" ref="AL127">IFERROR(IF(OR(Abfrage[[#This Row],[Modus]]="Flugzeug",ISBLANK(Abfrage[[#This Row],[PLZ Ziel (optional)]])),"",IF(OR(EXACT(Abfrage[[#This Row],[PLZ_B]],DD_PLZ)),"","ungültige Ziel-PLZ!")),"")</f>
        <v/>
      </c>
      <c r="AM127" s="76" t="str">
        <f t="array" ref="AM127">IFERROR(IF(AND(Abfrage[[#This Row],[Modus]]="Flugzeug",NOT(ISBLANK(Abfrage[[#This Row],[IATA Start (optional)]]))),IF(OR(EXACT(Abfrage[[#This Row],[IATA Start (optional)]],DD_IATA)),"","IATA Code (Start) nicht erkannt!"),""),"")</f>
        <v/>
      </c>
      <c r="AN127" s="76" t="str">
        <f t="array" ref="AN127">IFERROR(IF(AND(Abfrage[[#This Row],[Modus]]="Flugzeug",NOT(ISBLANK(Abfrage[[#This Row],[IATA Ziel (optional)]]))),IF(OR(EXACT(Abfrage[[#This Row],[IATA Ziel (optional)]],DD_IATA)),"","IATA Code (Ziel) nicht erkannt!"),""),"")</f>
        <v/>
      </c>
      <c r="AO127" s="76" t="str">
        <f t="array" ref="AO127">IFERROR(IF(AND(Abfrage[[#This Row],[Modus]]="Flugzeug",ISBLANK(Abfrage[[#This Row],[IATA Start (optional)]])),IF(OR(EXACT(Abfrage[[#This Row],[Ortsname Start]],DD_Airports)),"","Kein Start-Flughafen gefunden!"),""),"")</f>
        <v/>
      </c>
      <c r="AP127" s="76" t="str">
        <f t="array" ref="AP127">IFERROR(IF(AND(Abfrage[[#This Row],[Modus]]="Flugzeug",ISBLANK(Abfrage[[#This Row],[IATA Ziel (optional)]])),IF(OR(EXACT(Abfrage[[#This Row],[Ortsname Ziel]],DD_Airports)),"","Kein Ziel-Flughafen gefunden!"),""),"")</f>
        <v/>
      </c>
      <c r="AQ12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8" spans="1:43" x14ac:dyDescent="0.35">
      <c r="B128" s="7">
        <f t="shared" si="3"/>
        <v>108</v>
      </c>
      <c r="H128" s="21"/>
      <c r="I128" s="21"/>
      <c r="J128" s="21"/>
      <c r="K128" s="21"/>
      <c r="L128" s="6" t="e">
        <f>VLOOKUP(Abfrage[[#This Row],[Beförderungsmittel]],transp_mode[],2,FALSE)</f>
        <v>#N/A</v>
      </c>
      <c r="M128" s="6" t="str">
        <f>TEXT(Abfrage[[#This Row],[PLZ Start (optional)]],"00000")</f>
        <v>00000</v>
      </c>
      <c r="N128" s="6" t="str">
        <f>TEXT(Abfrage[[#This Row],[PLZ Ziel (optional)]],"00000")</f>
        <v>00000</v>
      </c>
      <c r="O12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8" s="76" t="str">
        <f t="array" aca="1" ref="AF128" ca="1">IFERROR(IF(OR(ISBLANK(Abfrage[[#This Row],[Beförderungsmittel]]),EXACT(Abfrage[[#This Row],[Beförderungsmittel]],DD_Beförderungsmittel)),"","ungültiges Beförderungsmittel!"),"")</f>
        <v/>
      </c>
      <c r="AG128" s="76" t="str">
        <f t="array" ref="AG128">IFERROR(IF(OR(ISBLANK(Abfrage[[#This Row],[Beförderungsmittel]]),Abfrage[[#This Row],[Modus]]="Flugzeug",NOT(ISBLANK(Abfrage[[#This Row],[PLZ Start (optional)]]))),"",IF(OR(EXACT(Abfrage[[#This Row],[Ortsname Start]],DD_Orte)),"","ungültiger Start-Ort!")),"")</f>
        <v/>
      </c>
      <c r="AH12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8" s="76" t="str">
        <f t="array" ref="AI128">IFERROR(IF(OR(Abfrage[[#This Row],[Modus]]="Flugzeug",ISBLANK(Abfrage[[#This Row],[PLZ Start (optional)]])),"",IF(OR(EXACT(Abfrage[[#This Row],[PLZ_A]],DD_PLZ)),"","ungültige Start-PLZ!")),"")</f>
        <v/>
      </c>
      <c r="AJ128" s="76" t="str">
        <f t="array" ref="AJ128">IFERROR(IF(OR(ISBLANK(Abfrage[[#This Row],[Beförderungsmittel]]),Abfrage[[#This Row],[Modus]]="Flugzeug",NOT(ISBLANK(Abfrage[[#This Row],[PLZ Ziel (optional)]]))),"",IF(OR(EXACT(Abfrage[[#This Row],[Ortsname Ziel]],DD_Orte)),"","ungültiger Ziel-Ort!")),"")</f>
        <v/>
      </c>
      <c r="AK12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8" s="76" t="str">
        <f t="array" ref="AL128">IFERROR(IF(OR(Abfrage[[#This Row],[Modus]]="Flugzeug",ISBLANK(Abfrage[[#This Row],[PLZ Ziel (optional)]])),"",IF(OR(EXACT(Abfrage[[#This Row],[PLZ_B]],DD_PLZ)),"","ungültige Ziel-PLZ!")),"")</f>
        <v/>
      </c>
      <c r="AM128" s="76" t="str">
        <f t="array" ref="AM128">IFERROR(IF(AND(Abfrage[[#This Row],[Modus]]="Flugzeug",NOT(ISBLANK(Abfrage[[#This Row],[IATA Start (optional)]]))),IF(OR(EXACT(Abfrage[[#This Row],[IATA Start (optional)]],DD_IATA)),"","IATA Code (Start) nicht erkannt!"),""),"")</f>
        <v/>
      </c>
      <c r="AN128" s="76" t="str">
        <f t="array" ref="AN128">IFERROR(IF(AND(Abfrage[[#This Row],[Modus]]="Flugzeug",NOT(ISBLANK(Abfrage[[#This Row],[IATA Ziel (optional)]]))),IF(OR(EXACT(Abfrage[[#This Row],[IATA Ziel (optional)]],DD_IATA)),"","IATA Code (Ziel) nicht erkannt!"),""),"")</f>
        <v/>
      </c>
      <c r="AO128" s="76" t="str">
        <f t="array" ref="AO128">IFERROR(IF(AND(Abfrage[[#This Row],[Modus]]="Flugzeug",ISBLANK(Abfrage[[#This Row],[IATA Start (optional)]])),IF(OR(EXACT(Abfrage[[#This Row],[Ortsname Start]],DD_Airports)),"","Kein Start-Flughafen gefunden!"),""),"")</f>
        <v/>
      </c>
      <c r="AP128" s="76" t="str">
        <f t="array" ref="AP128">IFERROR(IF(AND(Abfrage[[#This Row],[Modus]]="Flugzeug",ISBLANK(Abfrage[[#This Row],[IATA Ziel (optional)]])),IF(OR(EXACT(Abfrage[[#This Row],[Ortsname Ziel]],DD_Airports)),"","Kein Ziel-Flughafen gefunden!"),""),"")</f>
        <v/>
      </c>
      <c r="AQ12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29" spans="2:43" x14ac:dyDescent="0.35">
      <c r="B129" s="7">
        <f t="shared" si="3"/>
        <v>109</v>
      </c>
      <c r="H129" s="21"/>
      <c r="I129" s="21"/>
      <c r="J129" s="21"/>
      <c r="K129" s="21"/>
      <c r="L129" s="6" t="e">
        <f>VLOOKUP(Abfrage[[#This Row],[Beförderungsmittel]],transp_mode[],2,FALSE)</f>
        <v>#N/A</v>
      </c>
      <c r="M129" s="6" t="str">
        <f>TEXT(Abfrage[[#This Row],[PLZ Start (optional)]],"00000")</f>
        <v>00000</v>
      </c>
      <c r="N129" s="6" t="str">
        <f>TEXT(Abfrage[[#This Row],[PLZ Ziel (optional)]],"00000")</f>
        <v>00000</v>
      </c>
      <c r="O12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2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2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2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2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2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2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2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2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2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2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2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2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2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2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2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2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29" s="76" t="str">
        <f t="array" aca="1" ref="AF129" ca="1">IFERROR(IF(OR(ISBLANK(Abfrage[[#This Row],[Beförderungsmittel]]),EXACT(Abfrage[[#This Row],[Beförderungsmittel]],DD_Beförderungsmittel)),"","ungültiges Beförderungsmittel!"),"")</f>
        <v/>
      </c>
      <c r="AG129" s="76" t="str">
        <f t="array" ref="AG129">IFERROR(IF(OR(ISBLANK(Abfrage[[#This Row],[Beförderungsmittel]]),Abfrage[[#This Row],[Modus]]="Flugzeug",NOT(ISBLANK(Abfrage[[#This Row],[PLZ Start (optional)]]))),"",IF(OR(EXACT(Abfrage[[#This Row],[Ortsname Start]],DD_Orte)),"","ungültiger Start-Ort!")),"")</f>
        <v/>
      </c>
      <c r="AH12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29" s="76" t="str">
        <f t="array" ref="AI129">IFERROR(IF(OR(Abfrage[[#This Row],[Modus]]="Flugzeug",ISBLANK(Abfrage[[#This Row],[PLZ Start (optional)]])),"",IF(OR(EXACT(Abfrage[[#This Row],[PLZ_A]],DD_PLZ)),"","ungültige Start-PLZ!")),"")</f>
        <v/>
      </c>
      <c r="AJ129" s="76" t="str">
        <f t="array" ref="AJ129">IFERROR(IF(OR(ISBLANK(Abfrage[[#This Row],[Beförderungsmittel]]),Abfrage[[#This Row],[Modus]]="Flugzeug",NOT(ISBLANK(Abfrage[[#This Row],[PLZ Ziel (optional)]]))),"",IF(OR(EXACT(Abfrage[[#This Row],[Ortsname Ziel]],DD_Orte)),"","ungültiger Ziel-Ort!")),"")</f>
        <v/>
      </c>
      <c r="AK12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29" s="76" t="str">
        <f t="array" ref="AL129">IFERROR(IF(OR(Abfrage[[#This Row],[Modus]]="Flugzeug",ISBLANK(Abfrage[[#This Row],[PLZ Ziel (optional)]])),"",IF(OR(EXACT(Abfrage[[#This Row],[PLZ_B]],DD_PLZ)),"","ungültige Ziel-PLZ!")),"")</f>
        <v/>
      </c>
      <c r="AM129" s="76" t="str">
        <f t="array" ref="AM129">IFERROR(IF(AND(Abfrage[[#This Row],[Modus]]="Flugzeug",NOT(ISBLANK(Abfrage[[#This Row],[IATA Start (optional)]]))),IF(OR(EXACT(Abfrage[[#This Row],[IATA Start (optional)]],DD_IATA)),"","IATA Code (Start) nicht erkannt!"),""),"")</f>
        <v/>
      </c>
      <c r="AN129" s="76" t="str">
        <f t="array" ref="AN129">IFERROR(IF(AND(Abfrage[[#This Row],[Modus]]="Flugzeug",NOT(ISBLANK(Abfrage[[#This Row],[IATA Ziel (optional)]]))),IF(OR(EXACT(Abfrage[[#This Row],[IATA Ziel (optional)]],DD_IATA)),"","IATA Code (Ziel) nicht erkannt!"),""),"")</f>
        <v/>
      </c>
      <c r="AO129" s="76" t="str">
        <f t="array" ref="AO129">IFERROR(IF(AND(Abfrage[[#This Row],[Modus]]="Flugzeug",ISBLANK(Abfrage[[#This Row],[IATA Start (optional)]])),IF(OR(EXACT(Abfrage[[#This Row],[Ortsname Start]],DD_Airports)),"","Kein Start-Flughafen gefunden!"),""),"")</f>
        <v/>
      </c>
      <c r="AP129" s="76" t="str">
        <f t="array" ref="AP129">IFERROR(IF(AND(Abfrage[[#This Row],[Modus]]="Flugzeug",ISBLANK(Abfrage[[#This Row],[IATA Ziel (optional)]])),IF(OR(EXACT(Abfrage[[#This Row],[Ortsname Ziel]],DD_Airports)),"","Kein Ziel-Flughafen gefunden!"),""),"")</f>
        <v/>
      </c>
      <c r="AQ12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0" spans="2:43" x14ac:dyDescent="0.35">
      <c r="B130" s="7">
        <f t="shared" si="3"/>
        <v>110</v>
      </c>
      <c r="H130" s="21"/>
      <c r="I130" s="21"/>
      <c r="J130" s="21"/>
      <c r="K130" s="21"/>
      <c r="L130" s="6" t="e">
        <f>VLOOKUP(Abfrage[[#This Row],[Beförderungsmittel]],transp_mode[],2,FALSE)</f>
        <v>#N/A</v>
      </c>
      <c r="M130" s="6" t="str">
        <f>TEXT(Abfrage[[#This Row],[PLZ Start (optional)]],"00000")</f>
        <v>00000</v>
      </c>
      <c r="N130" s="6" t="str">
        <f>TEXT(Abfrage[[#This Row],[PLZ Ziel (optional)]],"00000")</f>
        <v>00000</v>
      </c>
      <c r="O13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0" s="76" t="str">
        <f t="array" aca="1" ref="AF130" ca="1">IFERROR(IF(OR(ISBLANK(Abfrage[[#This Row],[Beförderungsmittel]]),EXACT(Abfrage[[#This Row],[Beförderungsmittel]],DD_Beförderungsmittel)),"","ungültiges Beförderungsmittel!"),"")</f>
        <v/>
      </c>
      <c r="AG130" s="76" t="str">
        <f t="array" ref="AG130">IFERROR(IF(OR(ISBLANK(Abfrage[[#This Row],[Beförderungsmittel]]),Abfrage[[#This Row],[Modus]]="Flugzeug",NOT(ISBLANK(Abfrage[[#This Row],[PLZ Start (optional)]]))),"",IF(OR(EXACT(Abfrage[[#This Row],[Ortsname Start]],DD_Orte)),"","ungültiger Start-Ort!")),"")</f>
        <v/>
      </c>
      <c r="AH13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0" s="76" t="str">
        <f t="array" ref="AI130">IFERROR(IF(OR(Abfrage[[#This Row],[Modus]]="Flugzeug",ISBLANK(Abfrage[[#This Row],[PLZ Start (optional)]])),"",IF(OR(EXACT(Abfrage[[#This Row],[PLZ_A]],DD_PLZ)),"","ungültige Start-PLZ!")),"")</f>
        <v/>
      </c>
      <c r="AJ130" s="76" t="str">
        <f t="array" ref="AJ130">IFERROR(IF(OR(ISBLANK(Abfrage[[#This Row],[Beförderungsmittel]]),Abfrage[[#This Row],[Modus]]="Flugzeug",NOT(ISBLANK(Abfrage[[#This Row],[PLZ Ziel (optional)]]))),"",IF(OR(EXACT(Abfrage[[#This Row],[Ortsname Ziel]],DD_Orte)),"","ungültiger Ziel-Ort!")),"")</f>
        <v/>
      </c>
      <c r="AK13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0" s="76" t="str">
        <f t="array" ref="AL130">IFERROR(IF(OR(Abfrage[[#This Row],[Modus]]="Flugzeug",ISBLANK(Abfrage[[#This Row],[PLZ Ziel (optional)]])),"",IF(OR(EXACT(Abfrage[[#This Row],[PLZ_B]],DD_PLZ)),"","ungültige Ziel-PLZ!")),"")</f>
        <v/>
      </c>
      <c r="AM130" s="76" t="str">
        <f t="array" ref="AM130">IFERROR(IF(AND(Abfrage[[#This Row],[Modus]]="Flugzeug",NOT(ISBLANK(Abfrage[[#This Row],[IATA Start (optional)]]))),IF(OR(EXACT(Abfrage[[#This Row],[IATA Start (optional)]],DD_IATA)),"","IATA Code (Start) nicht erkannt!"),""),"")</f>
        <v/>
      </c>
      <c r="AN130" s="76" t="str">
        <f t="array" ref="AN130">IFERROR(IF(AND(Abfrage[[#This Row],[Modus]]="Flugzeug",NOT(ISBLANK(Abfrage[[#This Row],[IATA Ziel (optional)]]))),IF(OR(EXACT(Abfrage[[#This Row],[IATA Ziel (optional)]],DD_IATA)),"","IATA Code (Ziel) nicht erkannt!"),""),"")</f>
        <v/>
      </c>
      <c r="AO130" s="76" t="str">
        <f t="array" ref="AO130">IFERROR(IF(AND(Abfrage[[#This Row],[Modus]]="Flugzeug",ISBLANK(Abfrage[[#This Row],[IATA Start (optional)]])),IF(OR(EXACT(Abfrage[[#This Row],[Ortsname Start]],DD_Airports)),"","Kein Start-Flughafen gefunden!"),""),"")</f>
        <v/>
      </c>
      <c r="AP130" s="76" t="str">
        <f t="array" ref="AP130">IFERROR(IF(AND(Abfrage[[#This Row],[Modus]]="Flugzeug",ISBLANK(Abfrage[[#This Row],[IATA Ziel (optional)]])),IF(OR(EXACT(Abfrage[[#This Row],[Ortsname Ziel]],DD_Airports)),"","Kein Ziel-Flughafen gefunden!"),""),"")</f>
        <v/>
      </c>
      <c r="AQ13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1" spans="2:43" x14ac:dyDescent="0.35">
      <c r="B131" s="7">
        <f t="shared" si="3"/>
        <v>111</v>
      </c>
      <c r="H131" s="21"/>
      <c r="I131" s="21"/>
      <c r="J131" s="21"/>
      <c r="K131" s="21"/>
      <c r="L131" s="6" t="e">
        <f>VLOOKUP(Abfrage[[#This Row],[Beförderungsmittel]],transp_mode[],2,FALSE)</f>
        <v>#N/A</v>
      </c>
      <c r="M131" s="6" t="str">
        <f>TEXT(Abfrage[[#This Row],[PLZ Start (optional)]],"00000")</f>
        <v>00000</v>
      </c>
      <c r="N131" s="6" t="str">
        <f>TEXT(Abfrage[[#This Row],[PLZ Ziel (optional)]],"00000")</f>
        <v>00000</v>
      </c>
      <c r="O13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1" s="76" t="str">
        <f t="array" aca="1" ref="AF131" ca="1">IFERROR(IF(OR(ISBLANK(Abfrage[[#This Row],[Beförderungsmittel]]),EXACT(Abfrage[[#This Row],[Beförderungsmittel]],DD_Beförderungsmittel)),"","ungültiges Beförderungsmittel!"),"")</f>
        <v/>
      </c>
      <c r="AG131" s="76" t="str">
        <f t="array" ref="AG131">IFERROR(IF(OR(ISBLANK(Abfrage[[#This Row],[Beförderungsmittel]]),Abfrage[[#This Row],[Modus]]="Flugzeug",NOT(ISBLANK(Abfrage[[#This Row],[PLZ Start (optional)]]))),"",IF(OR(EXACT(Abfrage[[#This Row],[Ortsname Start]],DD_Orte)),"","ungültiger Start-Ort!")),"")</f>
        <v/>
      </c>
      <c r="AH13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1" s="76" t="str">
        <f t="array" ref="AI131">IFERROR(IF(OR(Abfrage[[#This Row],[Modus]]="Flugzeug",ISBLANK(Abfrage[[#This Row],[PLZ Start (optional)]])),"",IF(OR(EXACT(Abfrage[[#This Row],[PLZ_A]],DD_PLZ)),"","ungültige Start-PLZ!")),"")</f>
        <v/>
      </c>
      <c r="AJ131" s="76" t="str">
        <f t="array" ref="AJ131">IFERROR(IF(OR(ISBLANK(Abfrage[[#This Row],[Beförderungsmittel]]),Abfrage[[#This Row],[Modus]]="Flugzeug",NOT(ISBLANK(Abfrage[[#This Row],[PLZ Ziel (optional)]]))),"",IF(OR(EXACT(Abfrage[[#This Row],[Ortsname Ziel]],DD_Orte)),"","ungültiger Ziel-Ort!")),"")</f>
        <v/>
      </c>
      <c r="AK13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1" s="76" t="str">
        <f t="array" ref="AL131">IFERROR(IF(OR(Abfrage[[#This Row],[Modus]]="Flugzeug",ISBLANK(Abfrage[[#This Row],[PLZ Ziel (optional)]])),"",IF(OR(EXACT(Abfrage[[#This Row],[PLZ_B]],DD_PLZ)),"","ungültige Ziel-PLZ!")),"")</f>
        <v/>
      </c>
      <c r="AM131" s="76" t="str">
        <f t="array" ref="AM131">IFERROR(IF(AND(Abfrage[[#This Row],[Modus]]="Flugzeug",NOT(ISBLANK(Abfrage[[#This Row],[IATA Start (optional)]]))),IF(OR(EXACT(Abfrage[[#This Row],[IATA Start (optional)]],DD_IATA)),"","IATA Code (Start) nicht erkannt!"),""),"")</f>
        <v/>
      </c>
      <c r="AN131" s="76" t="str">
        <f t="array" ref="AN131">IFERROR(IF(AND(Abfrage[[#This Row],[Modus]]="Flugzeug",NOT(ISBLANK(Abfrage[[#This Row],[IATA Ziel (optional)]]))),IF(OR(EXACT(Abfrage[[#This Row],[IATA Ziel (optional)]],DD_IATA)),"","IATA Code (Ziel) nicht erkannt!"),""),"")</f>
        <v/>
      </c>
      <c r="AO131" s="76" t="str">
        <f t="array" ref="AO131">IFERROR(IF(AND(Abfrage[[#This Row],[Modus]]="Flugzeug",ISBLANK(Abfrage[[#This Row],[IATA Start (optional)]])),IF(OR(EXACT(Abfrage[[#This Row],[Ortsname Start]],DD_Airports)),"","Kein Start-Flughafen gefunden!"),""),"")</f>
        <v/>
      </c>
      <c r="AP131" s="76" t="str">
        <f t="array" ref="AP131">IFERROR(IF(AND(Abfrage[[#This Row],[Modus]]="Flugzeug",ISBLANK(Abfrage[[#This Row],[IATA Ziel (optional)]])),IF(OR(EXACT(Abfrage[[#This Row],[Ortsname Ziel]],DD_Airports)),"","Kein Ziel-Flughafen gefunden!"),""),"")</f>
        <v/>
      </c>
      <c r="AQ13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2" spans="2:43" x14ac:dyDescent="0.35">
      <c r="B132" s="7">
        <f t="shared" si="3"/>
        <v>112</v>
      </c>
      <c r="H132" s="21"/>
      <c r="I132" s="21"/>
      <c r="J132" s="21"/>
      <c r="K132" s="21"/>
      <c r="L132" s="6" t="e">
        <f>VLOOKUP(Abfrage[[#This Row],[Beförderungsmittel]],transp_mode[],2,FALSE)</f>
        <v>#N/A</v>
      </c>
      <c r="M132" s="6" t="str">
        <f>TEXT(Abfrage[[#This Row],[PLZ Start (optional)]],"00000")</f>
        <v>00000</v>
      </c>
      <c r="N132" s="6" t="str">
        <f>TEXT(Abfrage[[#This Row],[PLZ Ziel (optional)]],"00000")</f>
        <v>00000</v>
      </c>
      <c r="O13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2" s="76" t="str">
        <f t="array" aca="1" ref="AF132" ca="1">IFERROR(IF(OR(ISBLANK(Abfrage[[#This Row],[Beförderungsmittel]]),EXACT(Abfrage[[#This Row],[Beförderungsmittel]],DD_Beförderungsmittel)),"","ungültiges Beförderungsmittel!"),"")</f>
        <v/>
      </c>
      <c r="AG132" s="76" t="str">
        <f t="array" ref="AG132">IFERROR(IF(OR(ISBLANK(Abfrage[[#This Row],[Beförderungsmittel]]),Abfrage[[#This Row],[Modus]]="Flugzeug",NOT(ISBLANK(Abfrage[[#This Row],[PLZ Start (optional)]]))),"",IF(OR(EXACT(Abfrage[[#This Row],[Ortsname Start]],DD_Orte)),"","ungültiger Start-Ort!")),"")</f>
        <v/>
      </c>
      <c r="AH13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2" s="76" t="str">
        <f t="array" ref="AI132">IFERROR(IF(OR(Abfrage[[#This Row],[Modus]]="Flugzeug",ISBLANK(Abfrage[[#This Row],[PLZ Start (optional)]])),"",IF(OR(EXACT(Abfrage[[#This Row],[PLZ_A]],DD_PLZ)),"","ungültige Start-PLZ!")),"")</f>
        <v/>
      </c>
      <c r="AJ132" s="76" t="str">
        <f t="array" ref="AJ132">IFERROR(IF(OR(ISBLANK(Abfrage[[#This Row],[Beförderungsmittel]]),Abfrage[[#This Row],[Modus]]="Flugzeug",NOT(ISBLANK(Abfrage[[#This Row],[PLZ Ziel (optional)]]))),"",IF(OR(EXACT(Abfrage[[#This Row],[Ortsname Ziel]],DD_Orte)),"","ungültiger Ziel-Ort!")),"")</f>
        <v/>
      </c>
      <c r="AK13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2" s="76" t="str">
        <f t="array" ref="AL132">IFERROR(IF(OR(Abfrage[[#This Row],[Modus]]="Flugzeug",ISBLANK(Abfrage[[#This Row],[PLZ Ziel (optional)]])),"",IF(OR(EXACT(Abfrage[[#This Row],[PLZ_B]],DD_PLZ)),"","ungültige Ziel-PLZ!")),"")</f>
        <v/>
      </c>
      <c r="AM132" s="76" t="str">
        <f t="array" ref="AM132">IFERROR(IF(AND(Abfrage[[#This Row],[Modus]]="Flugzeug",NOT(ISBLANK(Abfrage[[#This Row],[IATA Start (optional)]]))),IF(OR(EXACT(Abfrage[[#This Row],[IATA Start (optional)]],DD_IATA)),"","IATA Code (Start) nicht erkannt!"),""),"")</f>
        <v/>
      </c>
      <c r="AN132" s="76" t="str">
        <f t="array" ref="AN132">IFERROR(IF(AND(Abfrage[[#This Row],[Modus]]="Flugzeug",NOT(ISBLANK(Abfrage[[#This Row],[IATA Ziel (optional)]]))),IF(OR(EXACT(Abfrage[[#This Row],[IATA Ziel (optional)]],DD_IATA)),"","IATA Code (Ziel) nicht erkannt!"),""),"")</f>
        <v/>
      </c>
      <c r="AO132" s="76" t="str">
        <f t="array" ref="AO132">IFERROR(IF(AND(Abfrage[[#This Row],[Modus]]="Flugzeug",ISBLANK(Abfrage[[#This Row],[IATA Start (optional)]])),IF(OR(EXACT(Abfrage[[#This Row],[Ortsname Start]],DD_Airports)),"","Kein Start-Flughafen gefunden!"),""),"")</f>
        <v/>
      </c>
      <c r="AP132" s="76" t="str">
        <f t="array" ref="AP132">IFERROR(IF(AND(Abfrage[[#This Row],[Modus]]="Flugzeug",ISBLANK(Abfrage[[#This Row],[IATA Ziel (optional)]])),IF(OR(EXACT(Abfrage[[#This Row],[Ortsname Ziel]],DD_Airports)),"","Kein Ziel-Flughafen gefunden!"),""),"")</f>
        <v/>
      </c>
      <c r="AQ13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3" spans="2:43" x14ac:dyDescent="0.35">
      <c r="B133" s="7">
        <f t="shared" si="3"/>
        <v>113</v>
      </c>
      <c r="H133" s="21"/>
      <c r="I133" s="21"/>
      <c r="J133" s="21"/>
      <c r="K133" s="21"/>
      <c r="L133" s="6" t="e">
        <f>VLOOKUP(Abfrage[[#This Row],[Beförderungsmittel]],transp_mode[],2,FALSE)</f>
        <v>#N/A</v>
      </c>
      <c r="M133" s="6" t="str">
        <f>TEXT(Abfrage[[#This Row],[PLZ Start (optional)]],"00000")</f>
        <v>00000</v>
      </c>
      <c r="N133" s="6" t="str">
        <f>TEXT(Abfrage[[#This Row],[PLZ Ziel (optional)]],"00000")</f>
        <v>00000</v>
      </c>
      <c r="O13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3" s="76" t="str">
        <f t="array" aca="1" ref="AF133" ca="1">IFERROR(IF(OR(ISBLANK(Abfrage[[#This Row],[Beförderungsmittel]]),EXACT(Abfrage[[#This Row],[Beförderungsmittel]],DD_Beförderungsmittel)),"","ungültiges Beförderungsmittel!"),"")</f>
        <v/>
      </c>
      <c r="AG133" s="76" t="str">
        <f t="array" ref="AG133">IFERROR(IF(OR(ISBLANK(Abfrage[[#This Row],[Beförderungsmittel]]),Abfrage[[#This Row],[Modus]]="Flugzeug",NOT(ISBLANK(Abfrage[[#This Row],[PLZ Start (optional)]]))),"",IF(OR(EXACT(Abfrage[[#This Row],[Ortsname Start]],DD_Orte)),"","ungültiger Start-Ort!")),"")</f>
        <v/>
      </c>
      <c r="AH13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3" s="76" t="str">
        <f t="array" ref="AI133">IFERROR(IF(OR(Abfrage[[#This Row],[Modus]]="Flugzeug",ISBLANK(Abfrage[[#This Row],[PLZ Start (optional)]])),"",IF(OR(EXACT(Abfrage[[#This Row],[PLZ_A]],DD_PLZ)),"","ungültige Start-PLZ!")),"")</f>
        <v/>
      </c>
      <c r="AJ133" s="76" t="str">
        <f t="array" ref="AJ133">IFERROR(IF(OR(ISBLANK(Abfrage[[#This Row],[Beförderungsmittel]]),Abfrage[[#This Row],[Modus]]="Flugzeug",NOT(ISBLANK(Abfrage[[#This Row],[PLZ Ziel (optional)]]))),"",IF(OR(EXACT(Abfrage[[#This Row],[Ortsname Ziel]],DD_Orte)),"","ungültiger Ziel-Ort!")),"")</f>
        <v/>
      </c>
      <c r="AK13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3" s="76" t="str">
        <f t="array" ref="AL133">IFERROR(IF(OR(Abfrage[[#This Row],[Modus]]="Flugzeug",ISBLANK(Abfrage[[#This Row],[PLZ Ziel (optional)]])),"",IF(OR(EXACT(Abfrage[[#This Row],[PLZ_B]],DD_PLZ)),"","ungültige Ziel-PLZ!")),"")</f>
        <v/>
      </c>
      <c r="AM133" s="76" t="str">
        <f t="array" ref="AM133">IFERROR(IF(AND(Abfrage[[#This Row],[Modus]]="Flugzeug",NOT(ISBLANK(Abfrage[[#This Row],[IATA Start (optional)]]))),IF(OR(EXACT(Abfrage[[#This Row],[IATA Start (optional)]],DD_IATA)),"","IATA Code (Start) nicht erkannt!"),""),"")</f>
        <v/>
      </c>
      <c r="AN133" s="76" t="str">
        <f t="array" ref="AN133">IFERROR(IF(AND(Abfrage[[#This Row],[Modus]]="Flugzeug",NOT(ISBLANK(Abfrage[[#This Row],[IATA Ziel (optional)]]))),IF(OR(EXACT(Abfrage[[#This Row],[IATA Ziel (optional)]],DD_IATA)),"","IATA Code (Ziel) nicht erkannt!"),""),"")</f>
        <v/>
      </c>
      <c r="AO133" s="76" t="str">
        <f t="array" ref="AO133">IFERROR(IF(AND(Abfrage[[#This Row],[Modus]]="Flugzeug",ISBLANK(Abfrage[[#This Row],[IATA Start (optional)]])),IF(OR(EXACT(Abfrage[[#This Row],[Ortsname Start]],DD_Airports)),"","Kein Start-Flughafen gefunden!"),""),"")</f>
        <v/>
      </c>
      <c r="AP133" s="76" t="str">
        <f t="array" ref="AP133">IFERROR(IF(AND(Abfrage[[#This Row],[Modus]]="Flugzeug",ISBLANK(Abfrage[[#This Row],[IATA Ziel (optional)]])),IF(OR(EXACT(Abfrage[[#This Row],[Ortsname Ziel]],DD_Airports)),"","Kein Ziel-Flughafen gefunden!"),""),"")</f>
        <v/>
      </c>
      <c r="AQ13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4" spans="2:43" x14ac:dyDescent="0.35">
      <c r="B134" s="7">
        <f t="shared" si="3"/>
        <v>114</v>
      </c>
      <c r="H134" s="21"/>
      <c r="I134" s="21"/>
      <c r="J134" s="21"/>
      <c r="K134" s="21"/>
      <c r="L134" s="6" t="e">
        <f>VLOOKUP(Abfrage[[#This Row],[Beförderungsmittel]],transp_mode[],2,FALSE)</f>
        <v>#N/A</v>
      </c>
      <c r="M134" s="6" t="str">
        <f>TEXT(Abfrage[[#This Row],[PLZ Start (optional)]],"00000")</f>
        <v>00000</v>
      </c>
      <c r="N134" s="6" t="str">
        <f>TEXT(Abfrage[[#This Row],[PLZ Ziel (optional)]],"00000")</f>
        <v>00000</v>
      </c>
      <c r="O13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4" s="76" t="str">
        <f t="array" aca="1" ref="AF134" ca="1">IFERROR(IF(OR(ISBLANK(Abfrage[[#This Row],[Beförderungsmittel]]),EXACT(Abfrage[[#This Row],[Beförderungsmittel]],DD_Beförderungsmittel)),"","ungültiges Beförderungsmittel!"),"")</f>
        <v/>
      </c>
      <c r="AG134" s="76" t="str">
        <f t="array" ref="AG134">IFERROR(IF(OR(ISBLANK(Abfrage[[#This Row],[Beförderungsmittel]]),Abfrage[[#This Row],[Modus]]="Flugzeug",NOT(ISBLANK(Abfrage[[#This Row],[PLZ Start (optional)]]))),"",IF(OR(EXACT(Abfrage[[#This Row],[Ortsname Start]],DD_Orte)),"","ungültiger Start-Ort!")),"")</f>
        <v/>
      </c>
      <c r="AH13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4" s="76" t="str">
        <f t="array" ref="AI134">IFERROR(IF(OR(Abfrage[[#This Row],[Modus]]="Flugzeug",ISBLANK(Abfrage[[#This Row],[PLZ Start (optional)]])),"",IF(OR(EXACT(Abfrage[[#This Row],[PLZ_A]],DD_PLZ)),"","ungültige Start-PLZ!")),"")</f>
        <v/>
      </c>
      <c r="AJ134" s="76" t="str">
        <f t="array" ref="AJ134">IFERROR(IF(OR(ISBLANK(Abfrage[[#This Row],[Beförderungsmittel]]),Abfrage[[#This Row],[Modus]]="Flugzeug",NOT(ISBLANK(Abfrage[[#This Row],[PLZ Ziel (optional)]]))),"",IF(OR(EXACT(Abfrage[[#This Row],[Ortsname Ziel]],DD_Orte)),"","ungültiger Ziel-Ort!")),"")</f>
        <v/>
      </c>
      <c r="AK13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4" s="76" t="str">
        <f t="array" ref="AL134">IFERROR(IF(OR(Abfrage[[#This Row],[Modus]]="Flugzeug",ISBLANK(Abfrage[[#This Row],[PLZ Ziel (optional)]])),"",IF(OR(EXACT(Abfrage[[#This Row],[PLZ_B]],DD_PLZ)),"","ungültige Ziel-PLZ!")),"")</f>
        <v/>
      </c>
      <c r="AM134" s="76" t="str">
        <f t="array" ref="AM134">IFERROR(IF(AND(Abfrage[[#This Row],[Modus]]="Flugzeug",NOT(ISBLANK(Abfrage[[#This Row],[IATA Start (optional)]]))),IF(OR(EXACT(Abfrage[[#This Row],[IATA Start (optional)]],DD_IATA)),"","IATA Code (Start) nicht erkannt!"),""),"")</f>
        <v/>
      </c>
      <c r="AN134" s="76" t="str">
        <f t="array" ref="AN134">IFERROR(IF(AND(Abfrage[[#This Row],[Modus]]="Flugzeug",NOT(ISBLANK(Abfrage[[#This Row],[IATA Ziel (optional)]]))),IF(OR(EXACT(Abfrage[[#This Row],[IATA Ziel (optional)]],DD_IATA)),"","IATA Code (Ziel) nicht erkannt!"),""),"")</f>
        <v/>
      </c>
      <c r="AO134" s="76" t="str">
        <f t="array" ref="AO134">IFERROR(IF(AND(Abfrage[[#This Row],[Modus]]="Flugzeug",ISBLANK(Abfrage[[#This Row],[IATA Start (optional)]])),IF(OR(EXACT(Abfrage[[#This Row],[Ortsname Start]],DD_Airports)),"","Kein Start-Flughafen gefunden!"),""),"")</f>
        <v/>
      </c>
      <c r="AP134" s="76" t="str">
        <f t="array" ref="AP134">IFERROR(IF(AND(Abfrage[[#This Row],[Modus]]="Flugzeug",ISBLANK(Abfrage[[#This Row],[IATA Ziel (optional)]])),IF(OR(EXACT(Abfrage[[#This Row],[Ortsname Ziel]],DD_Airports)),"","Kein Ziel-Flughafen gefunden!"),""),"")</f>
        <v/>
      </c>
      <c r="AQ13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5" spans="2:43" x14ac:dyDescent="0.35">
      <c r="B135" s="7">
        <f t="shared" si="3"/>
        <v>115</v>
      </c>
      <c r="H135" s="21"/>
      <c r="I135" s="21"/>
      <c r="J135" s="21"/>
      <c r="K135" s="21"/>
      <c r="L135" s="6" t="e">
        <f>VLOOKUP(Abfrage[[#This Row],[Beförderungsmittel]],transp_mode[],2,FALSE)</f>
        <v>#N/A</v>
      </c>
      <c r="M135" s="6" t="str">
        <f>TEXT(Abfrage[[#This Row],[PLZ Start (optional)]],"00000")</f>
        <v>00000</v>
      </c>
      <c r="N135" s="6" t="str">
        <f>TEXT(Abfrage[[#This Row],[PLZ Ziel (optional)]],"00000")</f>
        <v>00000</v>
      </c>
      <c r="O13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5" s="76" t="str">
        <f t="array" aca="1" ref="AF135" ca="1">IFERROR(IF(OR(ISBLANK(Abfrage[[#This Row],[Beförderungsmittel]]),EXACT(Abfrage[[#This Row],[Beförderungsmittel]],DD_Beförderungsmittel)),"","ungültiges Beförderungsmittel!"),"")</f>
        <v/>
      </c>
      <c r="AG135" s="76" t="str">
        <f t="array" ref="AG135">IFERROR(IF(OR(ISBLANK(Abfrage[[#This Row],[Beförderungsmittel]]),Abfrage[[#This Row],[Modus]]="Flugzeug",NOT(ISBLANK(Abfrage[[#This Row],[PLZ Start (optional)]]))),"",IF(OR(EXACT(Abfrage[[#This Row],[Ortsname Start]],DD_Orte)),"","ungültiger Start-Ort!")),"")</f>
        <v/>
      </c>
      <c r="AH13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5" s="76" t="str">
        <f t="array" ref="AI135">IFERROR(IF(OR(Abfrage[[#This Row],[Modus]]="Flugzeug",ISBLANK(Abfrage[[#This Row],[PLZ Start (optional)]])),"",IF(OR(EXACT(Abfrage[[#This Row],[PLZ_A]],DD_PLZ)),"","ungültige Start-PLZ!")),"")</f>
        <v/>
      </c>
      <c r="AJ135" s="76" t="str">
        <f t="array" ref="AJ135">IFERROR(IF(OR(ISBLANK(Abfrage[[#This Row],[Beförderungsmittel]]),Abfrage[[#This Row],[Modus]]="Flugzeug",NOT(ISBLANK(Abfrage[[#This Row],[PLZ Ziel (optional)]]))),"",IF(OR(EXACT(Abfrage[[#This Row],[Ortsname Ziel]],DD_Orte)),"","ungültiger Ziel-Ort!")),"")</f>
        <v/>
      </c>
      <c r="AK13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5" s="76" t="str">
        <f t="array" ref="AL135">IFERROR(IF(OR(Abfrage[[#This Row],[Modus]]="Flugzeug",ISBLANK(Abfrage[[#This Row],[PLZ Ziel (optional)]])),"",IF(OR(EXACT(Abfrage[[#This Row],[PLZ_B]],DD_PLZ)),"","ungültige Ziel-PLZ!")),"")</f>
        <v/>
      </c>
      <c r="AM135" s="76" t="str">
        <f t="array" ref="AM135">IFERROR(IF(AND(Abfrage[[#This Row],[Modus]]="Flugzeug",NOT(ISBLANK(Abfrage[[#This Row],[IATA Start (optional)]]))),IF(OR(EXACT(Abfrage[[#This Row],[IATA Start (optional)]],DD_IATA)),"","IATA Code (Start) nicht erkannt!"),""),"")</f>
        <v/>
      </c>
      <c r="AN135" s="76" t="str">
        <f t="array" ref="AN135">IFERROR(IF(AND(Abfrage[[#This Row],[Modus]]="Flugzeug",NOT(ISBLANK(Abfrage[[#This Row],[IATA Ziel (optional)]]))),IF(OR(EXACT(Abfrage[[#This Row],[IATA Ziel (optional)]],DD_IATA)),"","IATA Code (Ziel) nicht erkannt!"),""),"")</f>
        <v/>
      </c>
      <c r="AO135" s="76" t="str">
        <f t="array" ref="AO135">IFERROR(IF(AND(Abfrage[[#This Row],[Modus]]="Flugzeug",ISBLANK(Abfrage[[#This Row],[IATA Start (optional)]])),IF(OR(EXACT(Abfrage[[#This Row],[Ortsname Start]],DD_Airports)),"","Kein Start-Flughafen gefunden!"),""),"")</f>
        <v/>
      </c>
      <c r="AP135" s="76" t="str">
        <f t="array" ref="AP135">IFERROR(IF(AND(Abfrage[[#This Row],[Modus]]="Flugzeug",ISBLANK(Abfrage[[#This Row],[IATA Ziel (optional)]])),IF(OR(EXACT(Abfrage[[#This Row],[Ortsname Ziel]],DD_Airports)),"","Kein Ziel-Flughafen gefunden!"),""),"")</f>
        <v/>
      </c>
      <c r="AQ13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6" spans="2:43" x14ac:dyDescent="0.35">
      <c r="B136" s="7">
        <f t="shared" si="3"/>
        <v>116</v>
      </c>
      <c r="H136" s="21"/>
      <c r="I136" s="21"/>
      <c r="J136" s="21"/>
      <c r="K136" s="21"/>
      <c r="L136" s="6" t="e">
        <f>VLOOKUP(Abfrage[[#This Row],[Beförderungsmittel]],transp_mode[],2,FALSE)</f>
        <v>#N/A</v>
      </c>
      <c r="M136" s="6" t="str">
        <f>TEXT(Abfrage[[#This Row],[PLZ Start (optional)]],"00000")</f>
        <v>00000</v>
      </c>
      <c r="N136" s="6" t="str">
        <f>TEXT(Abfrage[[#This Row],[PLZ Ziel (optional)]],"00000")</f>
        <v>00000</v>
      </c>
      <c r="O13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6" s="76" t="str">
        <f t="array" aca="1" ref="AF136" ca="1">IFERROR(IF(OR(ISBLANK(Abfrage[[#This Row],[Beförderungsmittel]]),EXACT(Abfrage[[#This Row],[Beförderungsmittel]],DD_Beförderungsmittel)),"","ungültiges Beförderungsmittel!"),"")</f>
        <v/>
      </c>
      <c r="AG136" s="76" t="str">
        <f t="array" ref="AG136">IFERROR(IF(OR(ISBLANK(Abfrage[[#This Row],[Beförderungsmittel]]),Abfrage[[#This Row],[Modus]]="Flugzeug",NOT(ISBLANK(Abfrage[[#This Row],[PLZ Start (optional)]]))),"",IF(OR(EXACT(Abfrage[[#This Row],[Ortsname Start]],DD_Orte)),"","ungültiger Start-Ort!")),"")</f>
        <v/>
      </c>
      <c r="AH13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6" s="76" t="str">
        <f t="array" ref="AI136">IFERROR(IF(OR(Abfrage[[#This Row],[Modus]]="Flugzeug",ISBLANK(Abfrage[[#This Row],[PLZ Start (optional)]])),"",IF(OR(EXACT(Abfrage[[#This Row],[PLZ_A]],DD_PLZ)),"","ungültige Start-PLZ!")),"")</f>
        <v/>
      </c>
      <c r="AJ136" s="76" t="str">
        <f t="array" ref="AJ136">IFERROR(IF(OR(ISBLANK(Abfrage[[#This Row],[Beförderungsmittel]]),Abfrage[[#This Row],[Modus]]="Flugzeug",NOT(ISBLANK(Abfrage[[#This Row],[PLZ Ziel (optional)]]))),"",IF(OR(EXACT(Abfrage[[#This Row],[Ortsname Ziel]],DD_Orte)),"","ungültiger Ziel-Ort!")),"")</f>
        <v/>
      </c>
      <c r="AK13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6" s="76" t="str">
        <f t="array" ref="AL136">IFERROR(IF(OR(Abfrage[[#This Row],[Modus]]="Flugzeug",ISBLANK(Abfrage[[#This Row],[PLZ Ziel (optional)]])),"",IF(OR(EXACT(Abfrage[[#This Row],[PLZ_B]],DD_PLZ)),"","ungültige Ziel-PLZ!")),"")</f>
        <v/>
      </c>
      <c r="AM136" s="76" t="str">
        <f t="array" ref="AM136">IFERROR(IF(AND(Abfrage[[#This Row],[Modus]]="Flugzeug",NOT(ISBLANK(Abfrage[[#This Row],[IATA Start (optional)]]))),IF(OR(EXACT(Abfrage[[#This Row],[IATA Start (optional)]],DD_IATA)),"","IATA Code (Start) nicht erkannt!"),""),"")</f>
        <v/>
      </c>
      <c r="AN136" s="76" t="str">
        <f t="array" ref="AN136">IFERROR(IF(AND(Abfrage[[#This Row],[Modus]]="Flugzeug",NOT(ISBLANK(Abfrage[[#This Row],[IATA Ziel (optional)]]))),IF(OR(EXACT(Abfrage[[#This Row],[IATA Ziel (optional)]],DD_IATA)),"","IATA Code (Ziel) nicht erkannt!"),""),"")</f>
        <v/>
      </c>
      <c r="AO136" s="76" t="str">
        <f t="array" ref="AO136">IFERROR(IF(AND(Abfrage[[#This Row],[Modus]]="Flugzeug",ISBLANK(Abfrage[[#This Row],[IATA Start (optional)]])),IF(OR(EXACT(Abfrage[[#This Row],[Ortsname Start]],DD_Airports)),"","Kein Start-Flughafen gefunden!"),""),"")</f>
        <v/>
      </c>
      <c r="AP136" s="76" t="str">
        <f t="array" ref="AP136">IFERROR(IF(AND(Abfrage[[#This Row],[Modus]]="Flugzeug",ISBLANK(Abfrage[[#This Row],[IATA Ziel (optional)]])),IF(OR(EXACT(Abfrage[[#This Row],[Ortsname Ziel]],DD_Airports)),"","Kein Ziel-Flughafen gefunden!"),""),"")</f>
        <v/>
      </c>
      <c r="AQ13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7" spans="2:43" x14ac:dyDescent="0.35">
      <c r="B137" s="7">
        <f t="shared" si="3"/>
        <v>117</v>
      </c>
      <c r="H137" s="21"/>
      <c r="I137" s="21"/>
      <c r="J137" s="21"/>
      <c r="K137" s="21"/>
      <c r="L137" s="6" t="e">
        <f>VLOOKUP(Abfrage[[#This Row],[Beförderungsmittel]],transp_mode[],2,FALSE)</f>
        <v>#N/A</v>
      </c>
      <c r="M137" s="6" t="str">
        <f>TEXT(Abfrage[[#This Row],[PLZ Start (optional)]],"00000")</f>
        <v>00000</v>
      </c>
      <c r="N137" s="6" t="str">
        <f>TEXT(Abfrage[[#This Row],[PLZ Ziel (optional)]],"00000")</f>
        <v>00000</v>
      </c>
      <c r="O13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7" s="76" t="str">
        <f t="array" aca="1" ref="AF137" ca="1">IFERROR(IF(OR(ISBLANK(Abfrage[[#This Row],[Beförderungsmittel]]),EXACT(Abfrage[[#This Row],[Beförderungsmittel]],DD_Beförderungsmittel)),"","ungültiges Beförderungsmittel!"),"")</f>
        <v/>
      </c>
      <c r="AG137" s="76" t="str">
        <f t="array" ref="AG137">IFERROR(IF(OR(ISBLANK(Abfrage[[#This Row],[Beförderungsmittel]]),Abfrage[[#This Row],[Modus]]="Flugzeug",NOT(ISBLANK(Abfrage[[#This Row],[PLZ Start (optional)]]))),"",IF(OR(EXACT(Abfrage[[#This Row],[Ortsname Start]],DD_Orte)),"","ungültiger Start-Ort!")),"")</f>
        <v/>
      </c>
      <c r="AH13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7" s="76" t="str">
        <f t="array" ref="AI137">IFERROR(IF(OR(Abfrage[[#This Row],[Modus]]="Flugzeug",ISBLANK(Abfrage[[#This Row],[PLZ Start (optional)]])),"",IF(OR(EXACT(Abfrage[[#This Row],[PLZ_A]],DD_PLZ)),"","ungültige Start-PLZ!")),"")</f>
        <v/>
      </c>
      <c r="AJ137" s="76" t="str">
        <f t="array" ref="AJ137">IFERROR(IF(OR(ISBLANK(Abfrage[[#This Row],[Beförderungsmittel]]),Abfrage[[#This Row],[Modus]]="Flugzeug",NOT(ISBLANK(Abfrage[[#This Row],[PLZ Ziel (optional)]]))),"",IF(OR(EXACT(Abfrage[[#This Row],[Ortsname Ziel]],DD_Orte)),"","ungültiger Ziel-Ort!")),"")</f>
        <v/>
      </c>
      <c r="AK13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7" s="76" t="str">
        <f t="array" ref="AL137">IFERROR(IF(OR(Abfrage[[#This Row],[Modus]]="Flugzeug",ISBLANK(Abfrage[[#This Row],[PLZ Ziel (optional)]])),"",IF(OR(EXACT(Abfrage[[#This Row],[PLZ_B]],DD_PLZ)),"","ungültige Ziel-PLZ!")),"")</f>
        <v/>
      </c>
      <c r="AM137" s="76" t="str">
        <f t="array" ref="AM137">IFERROR(IF(AND(Abfrage[[#This Row],[Modus]]="Flugzeug",NOT(ISBLANK(Abfrage[[#This Row],[IATA Start (optional)]]))),IF(OR(EXACT(Abfrage[[#This Row],[IATA Start (optional)]],DD_IATA)),"","IATA Code (Start) nicht erkannt!"),""),"")</f>
        <v/>
      </c>
      <c r="AN137" s="76" t="str">
        <f t="array" ref="AN137">IFERROR(IF(AND(Abfrage[[#This Row],[Modus]]="Flugzeug",NOT(ISBLANK(Abfrage[[#This Row],[IATA Ziel (optional)]]))),IF(OR(EXACT(Abfrage[[#This Row],[IATA Ziel (optional)]],DD_IATA)),"","IATA Code (Ziel) nicht erkannt!"),""),"")</f>
        <v/>
      </c>
      <c r="AO137" s="76" t="str">
        <f t="array" ref="AO137">IFERROR(IF(AND(Abfrage[[#This Row],[Modus]]="Flugzeug",ISBLANK(Abfrage[[#This Row],[IATA Start (optional)]])),IF(OR(EXACT(Abfrage[[#This Row],[Ortsname Start]],DD_Airports)),"","Kein Start-Flughafen gefunden!"),""),"")</f>
        <v/>
      </c>
      <c r="AP137" s="76" t="str">
        <f t="array" ref="AP137">IFERROR(IF(AND(Abfrage[[#This Row],[Modus]]="Flugzeug",ISBLANK(Abfrage[[#This Row],[IATA Ziel (optional)]])),IF(OR(EXACT(Abfrage[[#This Row],[Ortsname Ziel]],DD_Airports)),"","Kein Ziel-Flughafen gefunden!"),""),"")</f>
        <v/>
      </c>
      <c r="AQ13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8" spans="2:43" x14ac:dyDescent="0.35">
      <c r="B138" s="7">
        <f t="shared" si="3"/>
        <v>118</v>
      </c>
      <c r="H138" s="21"/>
      <c r="I138" s="21"/>
      <c r="J138" s="21"/>
      <c r="K138" s="21"/>
      <c r="L138" s="6" t="e">
        <f>VLOOKUP(Abfrage[[#This Row],[Beförderungsmittel]],transp_mode[],2,FALSE)</f>
        <v>#N/A</v>
      </c>
      <c r="M138" s="6" t="str">
        <f>TEXT(Abfrage[[#This Row],[PLZ Start (optional)]],"00000")</f>
        <v>00000</v>
      </c>
      <c r="N138" s="6" t="str">
        <f>TEXT(Abfrage[[#This Row],[PLZ Ziel (optional)]],"00000")</f>
        <v>00000</v>
      </c>
      <c r="O13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8" s="76" t="str">
        <f t="array" aca="1" ref="AF138" ca="1">IFERROR(IF(OR(ISBLANK(Abfrage[[#This Row],[Beförderungsmittel]]),EXACT(Abfrage[[#This Row],[Beförderungsmittel]],DD_Beförderungsmittel)),"","ungültiges Beförderungsmittel!"),"")</f>
        <v/>
      </c>
      <c r="AG138" s="76" t="str">
        <f t="array" ref="AG138">IFERROR(IF(OR(ISBLANK(Abfrage[[#This Row],[Beförderungsmittel]]),Abfrage[[#This Row],[Modus]]="Flugzeug",NOT(ISBLANK(Abfrage[[#This Row],[PLZ Start (optional)]]))),"",IF(OR(EXACT(Abfrage[[#This Row],[Ortsname Start]],DD_Orte)),"","ungültiger Start-Ort!")),"")</f>
        <v/>
      </c>
      <c r="AH13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8" s="76" t="str">
        <f t="array" ref="AI138">IFERROR(IF(OR(Abfrage[[#This Row],[Modus]]="Flugzeug",ISBLANK(Abfrage[[#This Row],[PLZ Start (optional)]])),"",IF(OR(EXACT(Abfrage[[#This Row],[PLZ_A]],DD_PLZ)),"","ungültige Start-PLZ!")),"")</f>
        <v/>
      </c>
      <c r="AJ138" s="76" t="str">
        <f t="array" ref="AJ138">IFERROR(IF(OR(ISBLANK(Abfrage[[#This Row],[Beförderungsmittel]]),Abfrage[[#This Row],[Modus]]="Flugzeug",NOT(ISBLANK(Abfrage[[#This Row],[PLZ Ziel (optional)]]))),"",IF(OR(EXACT(Abfrage[[#This Row],[Ortsname Ziel]],DD_Orte)),"","ungültiger Ziel-Ort!")),"")</f>
        <v/>
      </c>
      <c r="AK13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8" s="76" t="str">
        <f t="array" ref="AL138">IFERROR(IF(OR(Abfrage[[#This Row],[Modus]]="Flugzeug",ISBLANK(Abfrage[[#This Row],[PLZ Ziel (optional)]])),"",IF(OR(EXACT(Abfrage[[#This Row],[PLZ_B]],DD_PLZ)),"","ungültige Ziel-PLZ!")),"")</f>
        <v/>
      </c>
      <c r="AM138" s="76" t="str">
        <f t="array" ref="AM138">IFERROR(IF(AND(Abfrage[[#This Row],[Modus]]="Flugzeug",NOT(ISBLANK(Abfrage[[#This Row],[IATA Start (optional)]]))),IF(OR(EXACT(Abfrage[[#This Row],[IATA Start (optional)]],DD_IATA)),"","IATA Code (Start) nicht erkannt!"),""),"")</f>
        <v/>
      </c>
      <c r="AN138" s="76" t="str">
        <f t="array" ref="AN138">IFERROR(IF(AND(Abfrage[[#This Row],[Modus]]="Flugzeug",NOT(ISBLANK(Abfrage[[#This Row],[IATA Ziel (optional)]]))),IF(OR(EXACT(Abfrage[[#This Row],[IATA Ziel (optional)]],DD_IATA)),"","IATA Code (Ziel) nicht erkannt!"),""),"")</f>
        <v/>
      </c>
      <c r="AO138" s="76" t="str">
        <f t="array" ref="AO138">IFERROR(IF(AND(Abfrage[[#This Row],[Modus]]="Flugzeug",ISBLANK(Abfrage[[#This Row],[IATA Start (optional)]])),IF(OR(EXACT(Abfrage[[#This Row],[Ortsname Start]],DD_Airports)),"","Kein Start-Flughafen gefunden!"),""),"")</f>
        <v/>
      </c>
      <c r="AP138" s="76" t="str">
        <f t="array" ref="AP138">IFERROR(IF(AND(Abfrage[[#This Row],[Modus]]="Flugzeug",ISBLANK(Abfrage[[#This Row],[IATA Ziel (optional)]])),IF(OR(EXACT(Abfrage[[#This Row],[Ortsname Ziel]],DD_Airports)),"","Kein Ziel-Flughafen gefunden!"),""),"")</f>
        <v/>
      </c>
      <c r="AQ13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39" spans="2:43" x14ac:dyDescent="0.35">
      <c r="B139" s="7">
        <f t="shared" si="3"/>
        <v>119</v>
      </c>
      <c r="H139" s="21"/>
      <c r="I139" s="21"/>
      <c r="J139" s="21"/>
      <c r="K139" s="21"/>
      <c r="L139" s="6" t="e">
        <f>VLOOKUP(Abfrage[[#This Row],[Beförderungsmittel]],transp_mode[],2,FALSE)</f>
        <v>#N/A</v>
      </c>
      <c r="M139" s="6" t="str">
        <f>TEXT(Abfrage[[#This Row],[PLZ Start (optional)]],"00000")</f>
        <v>00000</v>
      </c>
      <c r="N139" s="6" t="str">
        <f>TEXT(Abfrage[[#This Row],[PLZ Ziel (optional)]],"00000")</f>
        <v>00000</v>
      </c>
      <c r="O13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3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3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3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3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3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3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3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3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3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3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3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3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3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3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3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3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39" s="76" t="str">
        <f t="array" aca="1" ref="AF139" ca="1">IFERROR(IF(OR(ISBLANK(Abfrage[[#This Row],[Beförderungsmittel]]),EXACT(Abfrage[[#This Row],[Beförderungsmittel]],DD_Beförderungsmittel)),"","ungültiges Beförderungsmittel!"),"")</f>
        <v/>
      </c>
      <c r="AG139" s="76" t="str">
        <f t="array" ref="AG139">IFERROR(IF(OR(ISBLANK(Abfrage[[#This Row],[Beförderungsmittel]]),Abfrage[[#This Row],[Modus]]="Flugzeug",NOT(ISBLANK(Abfrage[[#This Row],[PLZ Start (optional)]]))),"",IF(OR(EXACT(Abfrage[[#This Row],[Ortsname Start]],DD_Orte)),"","ungültiger Start-Ort!")),"")</f>
        <v/>
      </c>
      <c r="AH13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39" s="76" t="str">
        <f t="array" ref="AI139">IFERROR(IF(OR(Abfrage[[#This Row],[Modus]]="Flugzeug",ISBLANK(Abfrage[[#This Row],[PLZ Start (optional)]])),"",IF(OR(EXACT(Abfrage[[#This Row],[PLZ_A]],DD_PLZ)),"","ungültige Start-PLZ!")),"")</f>
        <v/>
      </c>
      <c r="AJ139" s="76" t="str">
        <f t="array" ref="AJ139">IFERROR(IF(OR(ISBLANK(Abfrage[[#This Row],[Beförderungsmittel]]),Abfrage[[#This Row],[Modus]]="Flugzeug",NOT(ISBLANK(Abfrage[[#This Row],[PLZ Ziel (optional)]]))),"",IF(OR(EXACT(Abfrage[[#This Row],[Ortsname Ziel]],DD_Orte)),"","ungültiger Ziel-Ort!")),"")</f>
        <v/>
      </c>
      <c r="AK13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39" s="76" t="str">
        <f t="array" ref="AL139">IFERROR(IF(OR(Abfrage[[#This Row],[Modus]]="Flugzeug",ISBLANK(Abfrage[[#This Row],[PLZ Ziel (optional)]])),"",IF(OR(EXACT(Abfrage[[#This Row],[PLZ_B]],DD_PLZ)),"","ungültige Ziel-PLZ!")),"")</f>
        <v/>
      </c>
      <c r="AM139" s="76" t="str">
        <f t="array" ref="AM139">IFERROR(IF(AND(Abfrage[[#This Row],[Modus]]="Flugzeug",NOT(ISBLANK(Abfrage[[#This Row],[IATA Start (optional)]]))),IF(OR(EXACT(Abfrage[[#This Row],[IATA Start (optional)]],DD_IATA)),"","IATA Code (Start) nicht erkannt!"),""),"")</f>
        <v/>
      </c>
      <c r="AN139" s="76" t="str">
        <f t="array" ref="AN139">IFERROR(IF(AND(Abfrage[[#This Row],[Modus]]="Flugzeug",NOT(ISBLANK(Abfrage[[#This Row],[IATA Ziel (optional)]]))),IF(OR(EXACT(Abfrage[[#This Row],[IATA Ziel (optional)]],DD_IATA)),"","IATA Code (Ziel) nicht erkannt!"),""),"")</f>
        <v/>
      </c>
      <c r="AO139" s="76" t="str">
        <f t="array" ref="AO139">IFERROR(IF(AND(Abfrage[[#This Row],[Modus]]="Flugzeug",ISBLANK(Abfrage[[#This Row],[IATA Start (optional)]])),IF(OR(EXACT(Abfrage[[#This Row],[Ortsname Start]],DD_Airports)),"","Kein Start-Flughafen gefunden!"),""),"")</f>
        <v/>
      </c>
      <c r="AP139" s="76" t="str">
        <f t="array" ref="AP139">IFERROR(IF(AND(Abfrage[[#This Row],[Modus]]="Flugzeug",ISBLANK(Abfrage[[#This Row],[IATA Ziel (optional)]])),IF(OR(EXACT(Abfrage[[#This Row],[Ortsname Ziel]],DD_Airports)),"","Kein Ziel-Flughafen gefunden!"),""),"")</f>
        <v/>
      </c>
      <c r="AQ13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0" spans="2:43" x14ac:dyDescent="0.35">
      <c r="B140" s="7">
        <f t="shared" si="3"/>
        <v>120</v>
      </c>
      <c r="H140" s="21"/>
      <c r="I140" s="21"/>
      <c r="J140" s="21"/>
      <c r="K140" s="21"/>
      <c r="L140" s="6" t="e">
        <f>VLOOKUP(Abfrage[[#This Row],[Beförderungsmittel]],transp_mode[],2,FALSE)</f>
        <v>#N/A</v>
      </c>
      <c r="M140" s="6" t="str">
        <f>TEXT(Abfrage[[#This Row],[PLZ Start (optional)]],"00000")</f>
        <v>00000</v>
      </c>
      <c r="N140" s="6" t="str">
        <f>TEXT(Abfrage[[#This Row],[PLZ Ziel (optional)]],"00000")</f>
        <v>00000</v>
      </c>
      <c r="O14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0" s="76" t="str">
        <f t="array" aca="1" ref="AF140" ca="1">IFERROR(IF(OR(ISBLANK(Abfrage[[#This Row],[Beförderungsmittel]]),EXACT(Abfrage[[#This Row],[Beförderungsmittel]],DD_Beförderungsmittel)),"","ungültiges Beförderungsmittel!"),"")</f>
        <v/>
      </c>
      <c r="AG140" s="76" t="str">
        <f t="array" ref="AG140">IFERROR(IF(OR(ISBLANK(Abfrage[[#This Row],[Beförderungsmittel]]),Abfrage[[#This Row],[Modus]]="Flugzeug",NOT(ISBLANK(Abfrage[[#This Row],[PLZ Start (optional)]]))),"",IF(OR(EXACT(Abfrage[[#This Row],[Ortsname Start]],DD_Orte)),"","ungültiger Start-Ort!")),"")</f>
        <v/>
      </c>
      <c r="AH14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0" s="76" t="str">
        <f t="array" ref="AI140">IFERROR(IF(OR(Abfrage[[#This Row],[Modus]]="Flugzeug",ISBLANK(Abfrage[[#This Row],[PLZ Start (optional)]])),"",IF(OR(EXACT(Abfrage[[#This Row],[PLZ_A]],DD_PLZ)),"","ungültige Start-PLZ!")),"")</f>
        <v/>
      </c>
      <c r="AJ140" s="76" t="str">
        <f t="array" ref="AJ140">IFERROR(IF(OR(ISBLANK(Abfrage[[#This Row],[Beförderungsmittel]]),Abfrage[[#This Row],[Modus]]="Flugzeug",NOT(ISBLANK(Abfrage[[#This Row],[PLZ Ziel (optional)]]))),"",IF(OR(EXACT(Abfrage[[#This Row],[Ortsname Ziel]],DD_Orte)),"","ungültiger Ziel-Ort!")),"")</f>
        <v/>
      </c>
      <c r="AK14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0" s="76" t="str">
        <f t="array" ref="AL140">IFERROR(IF(OR(Abfrage[[#This Row],[Modus]]="Flugzeug",ISBLANK(Abfrage[[#This Row],[PLZ Ziel (optional)]])),"",IF(OR(EXACT(Abfrage[[#This Row],[PLZ_B]],DD_PLZ)),"","ungültige Ziel-PLZ!")),"")</f>
        <v/>
      </c>
      <c r="AM140" s="76" t="str">
        <f t="array" ref="AM140">IFERROR(IF(AND(Abfrage[[#This Row],[Modus]]="Flugzeug",NOT(ISBLANK(Abfrage[[#This Row],[IATA Start (optional)]]))),IF(OR(EXACT(Abfrage[[#This Row],[IATA Start (optional)]],DD_IATA)),"","IATA Code (Start) nicht erkannt!"),""),"")</f>
        <v/>
      </c>
      <c r="AN140" s="76" t="str">
        <f t="array" ref="AN140">IFERROR(IF(AND(Abfrage[[#This Row],[Modus]]="Flugzeug",NOT(ISBLANK(Abfrage[[#This Row],[IATA Ziel (optional)]]))),IF(OR(EXACT(Abfrage[[#This Row],[IATA Ziel (optional)]],DD_IATA)),"","IATA Code (Ziel) nicht erkannt!"),""),"")</f>
        <v/>
      </c>
      <c r="AO140" s="76" t="str">
        <f t="array" ref="AO140">IFERROR(IF(AND(Abfrage[[#This Row],[Modus]]="Flugzeug",ISBLANK(Abfrage[[#This Row],[IATA Start (optional)]])),IF(OR(EXACT(Abfrage[[#This Row],[Ortsname Start]],DD_Airports)),"","Kein Start-Flughafen gefunden!"),""),"")</f>
        <v/>
      </c>
      <c r="AP140" s="76" t="str">
        <f t="array" ref="AP140">IFERROR(IF(AND(Abfrage[[#This Row],[Modus]]="Flugzeug",ISBLANK(Abfrage[[#This Row],[IATA Ziel (optional)]])),IF(OR(EXACT(Abfrage[[#This Row],[Ortsname Ziel]],DD_Airports)),"","Kein Ziel-Flughafen gefunden!"),""),"")</f>
        <v/>
      </c>
      <c r="AQ14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1" spans="2:43" x14ac:dyDescent="0.35">
      <c r="B141" s="7">
        <f t="shared" si="3"/>
        <v>121</v>
      </c>
      <c r="H141" s="21"/>
      <c r="I141" s="21"/>
      <c r="J141" s="21"/>
      <c r="K141" s="21"/>
      <c r="L141" s="6" t="e">
        <f>VLOOKUP(Abfrage[[#This Row],[Beförderungsmittel]],transp_mode[],2,FALSE)</f>
        <v>#N/A</v>
      </c>
      <c r="M141" s="6" t="str">
        <f>TEXT(Abfrage[[#This Row],[PLZ Start (optional)]],"00000")</f>
        <v>00000</v>
      </c>
      <c r="N141" s="6" t="str">
        <f>TEXT(Abfrage[[#This Row],[PLZ Ziel (optional)]],"00000")</f>
        <v>00000</v>
      </c>
      <c r="O14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1" s="76" t="str">
        <f t="array" aca="1" ref="AF141" ca="1">IFERROR(IF(OR(ISBLANK(Abfrage[[#This Row],[Beförderungsmittel]]),EXACT(Abfrage[[#This Row],[Beförderungsmittel]],DD_Beförderungsmittel)),"","ungültiges Beförderungsmittel!"),"")</f>
        <v/>
      </c>
      <c r="AG141" s="76" t="str">
        <f t="array" ref="AG141">IFERROR(IF(OR(ISBLANK(Abfrage[[#This Row],[Beförderungsmittel]]),Abfrage[[#This Row],[Modus]]="Flugzeug",NOT(ISBLANK(Abfrage[[#This Row],[PLZ Start (optional)]]))),"",IF(OR(EXACT(Abfrage[[#This Row],[Ortsname Start]],DD_Orte)),"","ungültiger Start-Ort!")),"")</f>
        <v/>
      </c>
      <c r="AH14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1" s="76" t="str">
        <f t="array" ref="AI141">IFERROR(IF(OR(Abfrage[[#This Row],[Modus]]="Flugzeug",ISBLANK(Abfrage[[#This Row],[PLZ Start (optional)]])),"",IF(OR(EXACT(Abfrage[[#This Row],[PLZ_A]],DD_PLZ)),"","ungültige Start-PLZ!")),"")</f>
        <v/>
      </c>
      <c r="AJ141" s="76" t="str">
        <f t="array" ref="AJ141">IFERROR(IF(OR(ISBLANK(Abfrage[[#This Row],[Beförderungsmittel]]),Abfrage[[#This Row],[Modus]]="Flugzeug",NOT(ISBLANK(Abfrage[[#This Row],[PLZ Ziel (optional)]]))),"",IF(OR(EXACT(Abfrage[[#This Row],[Ortsname Ziel]],DD_Orte)),"","ungültiger Ziel-Ort!")),"")</f>
        <v/>
      </c>
      <c r="AK14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1" s="76" t="str">
        <f t="array" ref="AL141">IFERROR(IF(OR(Abfrage[[#This Row],[Modus]]="Flugzeug",ISBLANK(Abfrage[[#This Row],[PLZ Ziel (optional)]])),"",IF(OR(EXACT(Abfrage[[#This Row],[PLZ_B]],DD_PLZ)),"","ungültige Ziel-PLZ!")),"")</f>
        <v/>
      </c>
      <c r="AM141" s="76" t="str">
        <f t="array" ref="AM141">IFERROR(IF(AND(Abfrage[[#This Row],[Modus]]="Flugzeug",NOT(ISBLANK(Abfrage[[#This Row],[IATA Start (optional)]]))),IF(OR(EXACT(Abfrage[[#This Row],[IATA Start (optional)]],DD_IATA)),"","IATA Code (Start) nicht erkannt!"),""),"")</f>
        <v/>
      </c>
      <c r="AN141" s="76" t="str">
        <f t="array" ref="AN141">IFERROR(IF(AND(Abfrage[[#This Row],[Modus]]="Flugzeug",NOT(ISBLANK(Abfrage[[#This Row],[IATA Ziel (optional)]]))),IF(OR(EXACT(Abfrage[[#This Row],[IATA Ziel (optional)]],DD_IATA)),"","IATA Code (Ziel) nicht erkannt!"),""),"")</f>
        <v/>
      </c>
      <c r="AO141" s="76" t="str">
        <f t="array" ref="AO141">IFERROR(IF(AND(Abfrage[[#This Row],[Modus]]="Flugzeug",ISBLANK(Abfrage[[#This Row],[IATA Start (optional)]])),IF(OR(EXACT(Abfrage[[#This Row],[Ortsname Start]],DD_Airports)),"","Kein Start-Flughafen gefunden!"),""),"")</f>
        <v/>
      </c>
      <c r="AP141" s="76" t="str">
        <f t="array" ref="AP141">IFERROR(IF(AND(Abfrage[[#This Row],[Modus]]="Flugzeug",ISBLANK(Abfrage[[#This Row],[IATA Ziel (optional)]])),IF(OR(EXACT(Abfrage[[#This Row],[Ortsname Ziel]],DD_Airports)),"","Kein Ziel-Flughafen gefunden!"),""),"")</f>
        <v/>
      </c>
      <c r="AQ14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2" spans="2:43" x14ac:dyDescent="0.35">
      <c r="B142" s="7">
        <f t="shared" si="3"/>
        <v>122</v>
      </c>
      <c r="H142" s="21"/>
      <c r="I142" s="21"/>
      <c r="J142" s="21"/>
      <c r="K142" s="21"/>
      <c r="L142" s="6" t="e">
        <f>VLOOKUP(Abfrage[[#This Row],[Beförderungsmittel]],transp_mode[],2,FALSE)</f>
        <v>#N/A</v>
      </c>
      <c r="M142" s="6" t="str">
        <f>TEXT(Abfrage[[#This Row],[PLZ Start (optional)]],"00000")</f>
        <v>00000</v>
      </c>
      <c r="N142" s="6" t="str">
        <f>TEXT(Abfrage[[#This Row],[PLZ Ziel (optional)]],"00000")</f>
        <v>00000</v>
      </c>
      <c r="O14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2" s="76" t="str">
        <f t="array" aca="1" ref="AF142" ca="1">IFERROR(IF(OR(ISBLANK(Abfrage[[#This Row],[Beförderungsmittel]]),EXACT(Abfrage[[#This Row],[Beförderungsmittel]],DD_Beförderungsmittel)),"","ungültiges Beförderungsmittel!"),"")</f>
        <v/>
      </c>
      <c r="AG142" s="76" t="str">
        <f t="array" ref="AG142">IFERROR(IF(OR(ISBLANK(Abfrage[[#This Row],[Beförderungsmittel]]),Abfrage[[#This Row],[Modus]]="Flugzeug",NOT(ISBLANK(Abfrage[[#This Row],[PLZ Start (optional)]]))),"",IF(OR(EXACT(Abfrage[[#This Row],[Ortsname Start]],DD_Orte)),"","ungültiger Start-Ort!")),"")</f>
        <v/>
      </c>
      <c r="AH14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2" s="76" t="str">
        <f t="array" ref="AI142">IFERROR(IF(OR(Abfrage[[#This Row],[Modus]]="Flugzeug",ISBLANK(Abfrage[[#This Row],[PLZ Start (optional)]])),"",IF(OR(EXACT(Abfrage[[#This Row],[PLZ_A]],DD_PLZ)),"","ungültige Start-PLZ!")),"")</f>
        <v/>
      </c>
      <c r="AJ142" s="76" t="str">
        <f t="array" ref="AJ142">IFERROR(IF(OR(ISBLANK(Abfrage[[#This Row],[Beförderungsmittel]]),Abfrage[[#This Row],[Modus]]="Flugzeug",NOT(ISBLANK(Abfrage[[#This Row],[PLZ Ziel (optional)]]))),"",IF(OR(EXACT(Abfrage[[#This Row],[Ortsname Ziel]],DD_Orte)),"","ungültiger Ziel-Ort!")),"")</f>
        <v/>
      </c>
      <c r="AK14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2" s="76" t="str">
        <f t="array" ref="AL142">IFERROR(IF(OR(Abfrage[[#This Row],[Modus]]="Flugzeug",ISBLANK(Abfrage[[#This Row],[PLZ Ziel (optional)]])),"",IF(OR(EXACT(Abfrage[[#This Row],[PLZ_B]],DD_PLZ)),"","ungültige Ziel-PLZ!")),"")</f>
        <v/>
      </c>
      <c r="AM142" s="76" t="str">
        <f t="array" ref="AM142">IFERROR(IF(AND(Abfrage[[#This Row],[Modus]]="Flugzeug",NOT(ISBLANK(Abfrage[[#This Row],[IATA Start (optional)]]))),IF(OR(EXACT(Abfrage[[#This Row],[IATA Start (optional)]],DD_IATA)),"","IATA Code (Start) nicht erkannt!"),""),"")</f>
        <v/>
      </c>
      <c r="AN142" s="76" t="str">
        <f t="array" ref="AN142">IFERROR(IF(AND(Abfrage[[#This Row],[Modus]]="Flugzeug",NOT(ISBLANK(Abfrage[[#This Row],[IATA Ziel (optional)]]))),IF(OR(EXACT(Abfrage[[#This Row],[IATA Ziel (optional)]],DD_IATA)),"","IATA Code (Ziel) nicht erkannt!"),""),"")</f>
        <v/>
      </c>
      <c r="AO142" s="76" t="str">
        <f t="array" ref="AO142">IFERROR(IF(AND(Abfrage[[#This Row],[Modus]]="Flugzeug",ISBLANK(Abfrage[[#This Row],[IATA Start (optional)]])),IF(OR(EXACT(Abfrage[[#This Row],[Ortsname Start]],DD_Airports)),"","Kein Start-Flughafen gefunden!"),""),"")</f>
        <v/>
      </c>
      <c r="AP142" s="76" t="str">
        <f t="array" ref="AP142">IFERROR(IF(AND(Abfrage[[#This Row],[Modus]]="Flugzeug",ISBLANK(Abfrage[[#This Row],[IATA Ziel (optional)]])),IF(OR(EXACT(Abfrage[[#This Row],[Ortsname Ziel]],DD_Airports)),"","Kein Ziel-Flughafen gefunden!"),""),"")</f>
        <v/>
      </c>
      <c r="AQ14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3" spans="2:43" x14ac:dyDescent="0.35">
      <c r="B143" s="7">
        <f t="shared" si="3"/>
        <v>123</v>
      </c>
      <c r="H143" s="21"/>
      <c r="I143" s="21"/>
      <c r="J143" s="21"/>
      <c r="K143" s="21"/>
      <c r="L143" s="6" t="e">
        <f>VLOOKUP(Abfrage[[#This Row],[Beförderungsmittel]],transp_mode[],2,FALSE)</f>
        <v>#N/A</v>
      </c>
      <c r="M143" s="6" t="str">
        <f>TEXT(Abfrage[[#This Row],[PLZ Start (optional)]],"00000")</f>
        <v>00000</v>
      </c>
      <c r="N143" s="6" t="str">
        <f>TEXT(Abfrage[[#This Row],[PLZ Ziel (optional)]],"00000")</f>
        <v>00000</v>
      </c>
      <c r="O14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3" s="76" t="str">
        <f t="array" aca="1" ref="AF143" ca="1">IFERROR(IF(OR(ISBLANK(Abfrage[[#This Row],[Beförderungsmittel]]),EXACT(Abfrage[[#This Row],[Beförderungsmittel]],DD_Beförderungsmittel)),"","ungültiges Beförderungsmittel!"),"")</f>
        <v/>
      </c>
      <c r="AG143" s="76" t="str">
        <f t="array" ref="AG143">IFERROR(IF(OR(ISBLANK(Abfrage[[#This Row],[Beförderungsmittel]]),Abfrage[[#This Row],[Modus]]="Flugzeug",NOT(ISBLANK(Abfrage[[#This Row],[PLZ Start (optional)]]))),"",IF(OR(EXACT(Abfrage[[#This Row],[Ortsname Start]],DD_Orte)),"","ungültiger Start-Ort!")),"")</f>
        <v/>
      </c>
      <c r="AH14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3" s="76" t="str">
        <f t="array" ref="AI143">IFERROR(IF(OR(Abfrage[[#This Row],[Modus]]="Flugzeug",ISBLANK(Abfrage[[#This Row],[PLZ Start (optional)]])),"",IF(OR(EXACT(Abfrage[[#This Row],[PLZ_A]],DD_PLZ)),"","ungültige Start-PLZ!")),"")</f>
        <v/>
      </c>
      <c r="AJ143" s="76" t="str">
        <f t="array" ref="AJ143">IFERROR(IF(OR(ISBLANK(Abfrage[[#This Row],[Beförderungsmittel]]),Abfrage[[#This Row],[Modus]]="Flugzeug",NOT(ISBLANK(Abfrage[[#This Row],[PLZ Ziel (optional)]]))),"",IF(OR(EXACT(Abfrage[[#This Row],[Ortsname Ziel]],DD_Orte)),"","ungültiger Ziel-Ort!")),"")</f>
        <v/>
      </c>
      <c r="AK14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3" s="76" t="str">
        <f t="array" ref="AL143">IFERROR(IF(OR(Abfrage[[#This Row],[Modus]]="Flugzeug",ISBLANK(Abfrage[[#This Row],[PLZ Ziel (optional)]])),"",IF(OR(EXACT(Abfrage[[#This Row],[PLZ_B]],DD_PLZ)),"","ungültige Ziel-PLZ!")),"")</f>
        <v/>
      </c>
      <c r="AM143" s="76" t="str">
        <f t="array" ref="AM143">IFERROR(IF(AND(Abfrage[[#This Row],[Modus]]="Flugzeug",NOT(ISBLANK(Abfrage[[#This Row],[IATA Start (optional)]]))),IF(OR(EXACT(Abfrage[[#This Row],[IATA Start (optional)]],DD_IATA)),"","IATA Code (Start) nicht erkannt!"),""),"")</f>
        <v/>
      </c>
      <c r="AN143" s="76" t="str">
        <f t="array" ref="AN143">IFERROR(IF(AND(Abfrage[[#This Row],[Modus]]="Flugzeug",NOT(ISBLANK(Abfrage[[#This Row],[IATA Ziel (optional)]]))),IF(OR(EXACT(Abfrage[[#This Row],[IATA Ziel (optional)]],DD_IATA)),"","IATA Code (Ziel) nicht erkannt!"),""),"")</f>
        <v/>
      </c>
      <c r="AO143" s="76" t="str">
        <f t="array" ref="AO143">IFERROR(IF(AND(Abfrage[[#This Row],[Modus]]="Flugzeug",ISBLANK(Abfrage[[#This Row],[IATA Start (optional)]])),IF(OR(EXACT(Abfrage[[#This Row],[Ortsname Start]],DD_Airports)),"","Kein Start-Flughafen gefunden!"),""),"")</f>
        <v/>
      </c>
      <c r="AP143" s="76" t="str">
        <f t="array" ref="AP143">IFERROR(IF(AND(Abfrage[[#This Row],[Modus]]="Flugzeug",ISBLANK(Abfrage[[#This Row],[IATA Ziel (optional)]])),IF(OR(EXACT(Abfrage[[#This Row],[Ortsname Ziel]],DD_Airports)),"","Kein Ziel-Flughafen gefunden!"),""),"")</f>
        <v/>
      </c>
      <c r="AQ14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4" spans="2:43" x14ac:dyDescent="0.35">
      <c r="B144" s="7">
        <f t="shared" si="3"/>
        <v>124</v>
      </c>
      <c r="H144" s="21"/>
      <c r="I144" s="21"/>
      <c r="J144" s="21"/>
      <c r="K144" s="21"/>
      <c r="L144" s="6" t="e">
        <f>VLOOKUP(Abfrage[[#This Row],[Beförderungsmittel]],transp_mode[],2,FALSE)</f>
        <v>#N/A</v>
      </c>
      <c r="M144" s="6" t="str">
        <f>TEXT(Abfrage[[#This Row],[PLZ Start (optional)]],"00000")</f>
        <v>00000</v>
      </c>
      <c r="N144" s="6" t="str">
        <f>TEXT(Abfrage[[#This Row],[PLZ Ziel (optional)]],"00000")</f>
        <v>00000</v>
      </c>
      <c r="O14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4" s="76" t="str">
        <f t="array" aca="1" ref="AF144" ca="1">IFERROR(IF(OR(ISBLANK(Abfrage[[#This Row],[Beförderungsmittel]]),EXACT(Abfrage[[#This Row],[Beförderungsmittel]],DD_Beförderungsmittel)),"","ungültiges Beförderungsmittel!"),"")</f>
        <v/>
      </c>
      <c r="AG144" s="76" t="str">
        <f t="array" ref="AG144">IFERROR(IF(OR(ISBLANK(Abfrage[[#This Row],[Beförderungsmittel]]),Abfrage[[#This Row],[Modus]]="Flugzeug",NOT(ISBLANK(Abfrage[[#This Row],[PLZ Start (optional)]]))),"",IF(OR(EXACT(Abfrage[[#This Row],[Ortsname Start]],DD_Orte)),"","ungültiger Start-Ort!")),"")</f>
        <v/>
      </c>
      <c r="AH14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4" s="76" t="str">
        <f t="array" ref="AI144">IFERROR(IF(OR(Abfrage[[#This Row],[Modus]]="Flugzeug",ISBLANK(Abfrage[[#This Row],[PLZ Start (optional)]])),"",IF(OR(EXACT(Abfrage[[#This Row],[PLZ_A]],DD_PLZ)),"","ungültige Start-PLZ!")),"")</f>
        <v/>
      </c>
      <c r="AJ144" s="76" t="str">
        <f t="array" ref="AJ144">IFERROR(IF(OR(ISBLANK(Abfrage[[#This Row],[Beförderungsmittel]]),Abfrage[[#This Row],[Modus]]="Flugzeug",NOT(ISBLANK(Abfrage[[#This Row],[PLZ Ziel (optional)]]))),"",IF(OR(EXACT(Abfrage[[#This Row],[Ortsname Ziel]],DD_Orte)),"","ungültiger Ziel-Ort!")),"")</f>
        <v/>
      </c>
      <c r="AK14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4" s="76" t="str">
        <f t="array" ref="AL144">IFERROR(IF(OR(Abfrage[[#This Row],[Modus]]="Flugzeug",ISBLANK(Abfrage[[#This Row],[PLZ Ziel (optional)]])),"",IF(OR(EXACT(Abfrage[[#This Row],[PLZ_B]],DD_PLZ)),"","ungültige Ziel-PLZ!")),"")</f>
        <v/>
      </c>
      <c r="AM144" s="76" t="str">
        <f t="array" ref="AM144">IFERROR(IF(AND(Abfrage[[#This Row],[Modus]]="Flugzeug",NOT(ISBLANK(Abfrage[[#This Row],[IATA Start (optional)]]))),IF(OR(EXACT(Abfrage[[#This Row],[IATA Start (optional)]],DD_IATA)),"","IATA Code (Start) nicht erkannt!"),""),"")</f>
        <v/>
      </c>
      <c r="AN144" s="76" t="str">
        <f t="array" ref="AN144">IFERROR(IF(AND(Abfrage[[#This Row],[Modus]]="Flugzeug",NOT(ISBLANK(Abfrage[[#This Row],[IATA Ziel (optional)]]))),IF(OR(EXACT(Abfrage[[#This Row],[IATA Ziel (optional)]],DD_IATA)),"","IATA Code (Ziel) nicht erkannt!"),""),"")</f>
        <v/>
      </c>
      <c r="AO144" s="76" t="str">
        <f t="array" ref="AO144">IFERROR(IF(AND(Abfrage[[#This Row],[Modus]]="Flugzeug",ISBLANK(Abfrage[[#This Row],[IATA Start (optional)]])),IF(OR(EXACT(Abfrage[[#This Row],[Ortsname Start]],DD_Airports)),"","Kein Start-Flughafen gefunden!"),""),"")</f>
        <v/>
      </c>
      <c r="AP144" s="76" t="str">
        <f t="array" ref="AP144">IFERROR(IF(AND(Abfrage[[#This Row],[Modus]]="Flugzeug",ISBLANK(Abfrage[[#This Row],[IATA Ziel (optional)]])),IF(OR(EXACT(Abfrage[[#This Row],[Ortsname Ziel]],DD_Airports)),"","Kein Ziel-Flughafen gefunden!"),""),"")</f>
        <v/>
      </c>
      <c r="AQ14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5" spans="2:43" x14ac:dyDescent="0.35">
      <c r="B145" s="7">
        <f t="shared" si="3"/>
        <v>125</v>
      </c>
      <c r="H145" s="21"/>
      <c r="I145" s="21"/>
      <c r="J145" s="21"/>
      <c r="K145" s="21"/>
      <c r="L145" s="6" t="e">
        <f>VLOOKUP(Abfrage[[#This Row],[Beförderungsmittel]],transp_mode[],2,FALSE)</f>
        <v>#N/A</v>
      </c>
      <c r="M145" s="6" t="str">
        <f>TEXT(Abfrage[[#This Row],[PLZ Start (optional)]],"00000")</f>
        <v>00000</v>
      </c>
      <c r="N145" s="6" t="str">
        <f>TEXT(Abfrage[[#This Row],[PLZ Ziel (optional)]],"00000")</f>
        <v>00000</v>
      </c>
      <c r="O14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5" s="76" t="str">
        <f t="array" aca="1" ref="AF145" ca="1">IFERROR(IF(OR(ISBLANK(Abfrage[[#This Row],[Beförderungsmittel]]),EXACT(Abfrage[[#This Row],[Beförderungsmittel]],DD_Beförderungsmittel)),"","ungültiges Beförderungsmittel!"),"")</f>
        <v/>
      </c>
      <c r="AG145" s="76" t="str">
        <f t="array" ref="AG145">IFERROR(IF(OR(ISBLANK(Abfrage[[#This Row],[Beförderungsmittel]]),Abfrage[[#This Row],[Modus]]="Flugzeug",NOT(ISBLANK(Abfrage[[#This Row],[PLZ Start (optional)]]))),"",IF(OR(EXACT(Abfrage[[#This Row],[Ortsname Start]],DD_Orte)),"","ungültiger Start-Ort!")),"")</f>
        <v/>
      </c>
      <c r="AH14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5" s="76" t="str">
        <f t="array" ref="AI145">IFERROR(IF(OR(Abfrage[[#This Row],[Modus]]="Flugzeug",ISBLANK(Abfrage[[#This Row],[PLZ Start (optional)]])),"",IF(OR(EXACT(Abfrage[[#This Row],[PLZ_A]],DD_PLZ)),"","ungültige Start-PLZ!")),"")</f>
        <v/>
      </c>
      <c r="AJ145" s="76" t="str">
        <f t="array" ref="AJ145">IFERROR(IF(OR(ISBLANK(Abfrage[[#This Row],[Beförderungsmittel]]),Abfrage[[#This Row],[Modus]]="Flugzeug",NOT(ISBLANK(Abfrage[[#This Row],[PLZ Ziel (optional)]]))),"",IF(OR(EXACT(Abfrage[[#This Row],[Ortsname Ziel]],DD_Orte)),"","ungültiger Ziel-Ort!")),"")</f>
        <v/>
      </c>
      <c r="AK14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5" s="76" t="str">
        <f t="array" ref="AL145">IFERROR(IF(OR(Abfrage[[#This Row],[Modus]]="Flugzeug",ISBLANK(Abfrage[[#This Row],[PLZ Ziel (optional)]])),"",IF(OR(EXACT(Abfrage[[#This Row],[PLZ_B]],DD_PLZ)),"","ungültige Ziel-PLZ!")),"")</f>
        <v/>
      </c>
      <c r="AM145" s="76" t="str">
        <f t="array" ref="AM145">IFERROR(IF(AND(Abfrage[[#This Row],[Modus]]="Flugzeug",NOT(ISBLANK(Abfrage[[#This Row],[IATA Start (optional)]]))),IF(OR(EXACT(Abfrage[[#This Row],[IATA Start (optional)]],DD_IATA)),"","IATA Code (Start) nicht erkannt!"),""),"")</f>
        <v/>
      </c>
      <c r="AN145" s="76" t="str">
        <f t="array" ref="AN145">IFERROR(IF(AND(Abfrage[[#This Row],[Modus]]="Flugzeug",NOT(ISBLANK(Abfrage[[#This Row],[IATA Ziel (optional)]]))),IF(OR(EXACT(Abfrage[[#This Row],[IATA Ziel (optional)]],DD_IATA)),"","IATA Code (Ziel) nicht erkannt!"),""),"")</f>
        <v/>
      </c>
      <c r="AO145" s="76" t="str">
        <f t="array" ref="AO145">IFERROR(IF(AND(Abfrage[[#This Row],[Modus]]="Flugzeug",ISBLANK(Abfrage[[#This Row],[IATA Start (optional)]])),IF(OR(EXACT(Abfrage[[#This Row],[Ortsname Start]],DD_Airports)),"","Kein Start-Flughafen gefunden!"),""),"")</f>
        <v/>
      </c>
      <c r="AP145" s="76" t="str">
        <f t="array" ref="AP145">IFERROR(IF(AND(Abfrage[[#This Row],[Modus]]="Flugzeug",ISBLANK(Abfrage[[#This Row],[IATA Ziel (optional)]])),IF(OR(EXACT(Abfrage[[#This Row],[Ortsname Ziel]],DD_Airports)),"","Kein Ziel-Flughafen gefunden!"),""),"")</f>
        <v/>
      </c>
      <c r="AQ14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6" spans="2:43" x14ac:dyDescent="0.35">
      <c r="B146" s="7">
        <f t="shared" si="3"/>
        <v>126</v>
      </c>
      <c r="H146" s="21"/>
      <c r="I146" s="21"/>
      <c r="J146" s="21"/>
      <c r="K146" s="21"/>
      <c r="L146" s="6" t="e">
        <f>VLOOKUP(Abfrage[[#This Row],[Beförderungsmittel]],transp_mode[],2,FALSE)</f>
        <v>#N/A</v>
      </c>
      <c r="M146" s="6" t="str">
        <f>TEXT(Abfrage[[#This Row],[PLZ Start (optional)]],"00000")</f>
        <v>00000</v>
      </c>
      <c r="N146" s="6" t="str">
        <f>TEXT(Abfrage[[#This Row],[PLZ Ziel (optional)]],"00000")</f>
        <v>00000</v>
      </c>
      <c r="O14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6" s="76" t="str">
        <f t="array" aca="1" ref="AF146" ca="1">IFERROR(IF(OR(ISBLANK(Abfrage[[#This Row],[Beförderungsmittel]]),EXACT(Abfrage[[#This Row],[Beförderungsmittel]],DD_Beförderungsmittel)),"","ungültiges Beförderungsmittel!"),"")</f>
        <v/>
      </c>
      <c r="AG146" s="76" t="str">
        <f t="array" ref="AG146">IFERROR(IF(OR(ISBLANK(Abfrage[[#This Row],[Beförderungsmittel]]),Abfrage[[#This Row],[Modus]]="Flugzeug",NOT(ISBLANK(Abfrage[[#This Row],[PLZ Start (optional)]]))),"",IF(OR(EXACT(Abfrage[[#This Row],[Ortsname Start]],DD_Orte)),"","ungültiger Start-Ort!")),"")</f>
        <v/>
      </c>
      <c r="AH14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6" s="76" t="str">
        <f t="array" ref="AI146">IFERROR(IF(OR(Abfrage[[#This Row],[Modus]]="Flugzeug",ISBLANK(Abfrage[[#This Row],[PLZ Start (optional)]])),"",IF(OR(EXACT(Abfrage[[#This Row],[PLZ_A]],DD_PLZ)),"","ungültige Start-PLZ!")),"")</f>
        <v/>
      </c>
      <c r="AJ146" s="76" t="str">
        <f t="array" ref="AJ146">IFERROR(IF(OR(ISBLANK(Abfrage[[#This Row],[Beförderungsmittel]]),Abfrage[[#This Row],[Modus]]="Flugzeug",NOT(ISBLANK(Abfrage[[#This Row],[PLZ Ziel (optional)]]))),"",IF(OR(EXACT(Abfrage[[#This Row],[Ortsname Ziel]],DD_Orte)),"","ungültiger Ziel-Ort!")),"")</f>
        <v/>
      </c>
      <c r="AK14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6" s="76" t="str">
        <f t="array" ref="AL146">IFERROR(IF(OR(Abfrage[[#This Row],[Modus]]="Flugzeug",ISBLANK(Abfrage[[#This Row],[PLZ Ziel (optional)]])),"",IF(OR(EXACT(Abfrage[[#This Row],[PLZ_B]],DD_PLZ)),"","ungültige Ziel-PLZ!")),"")</f>
        <v/>
      </c>
      <c r="AM146" s="76" t="str">
        <f t="array" ref="AM146">IFERROR(IF(AND(Abfrage[[#This Row],[Modus]]="Flugzeug",NOT(ISBLANK(Abfrage[[#This Row],[IATA Start (optional)]]))),IF(OR(EXACT(Abfrage[[#This Row],[IATA Start (optional)]],DD_IATA)),"","IATA Code (Start) nicht erkannt!"),""),"")</f>
        <v/>
      </c>
      <c r="AN146" s="76" t="str">
        <f t="array" ref="AN146">IFERROR(IF(AND(Abfrage[[#This Row],[Modus]]="Flugzeug",NOT(ISBLANK(Abfrage[[#This Row],[IATA Ziel (optional)]]))),IF(OR(EXACT(Abfrage[[#This Row],[IATA Ziel (optional)]],DD_IATA)),"","IATA Code (Ziel) nicht erkannt!"),""),"")</f>
        <v/>
      </c>
      <c r="AO146" s="76" t="str">
        <f t="array" ref="AO146">IFERROR(IF(AND(Abfrage[[#This Row],[Modus]]="Flugzeug",ISBLANK(Abfrage[[#This Row],[IATA Start (optional)]])),IF(OR(EXACT(Abfrage[[#This Row],[Ortsname Start]],DD_Airports)),"","Kein Start-Flughafen gefunden!"),""),"")</f>
        <v/>
      </c>
      <c r="AP146" s="76" t="str">
        <f t="array" ref="AP146">IFERROR(IF(AND(Abfrage[[#This Row],[Modus]]="Flugzeug",ISBLANK(Abfrage[[#This Row],[IATA Ziel (optional)]])),IF(OR(EXACT(Abfrage[[#This Row],[Ortsname Ziel]],DD_Airports)),"","Kein Ziel-Flughafen gefunden!"),""),"")</f>
        <v/>
      </c>
      <c r="AQ14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7" spans="2:43" x14ac:dyDescent="0.35">
      <c r="B147" s="7">
        <f t="shared" si="3"/>
        <v>127</v>
      </c>
      <c r="H147" s="21"/>
      <c r="I147" s="21"/>
      <c r="J147" s="21"/>
      <c r="K147" s="21"/>
      <c r="L147" s="6" t="e">
        <f>VLOOKUP(Abfrage[[#This Row],[Beförderungsmittel]],transp_mode[],2,FALSE)</f>
        <v>#N/A</v>
      </c>
      <c r="M147" s="6" t="str">
        <f>TEXT(Abfrage[[#This Row],[PLZ Start (optional)]],"00000")</f>
        <v>00000</v>
      </c>
      <c r="N147" s="6" t="str">
        <f>TEXT(Abfrage[[#This Row],[PLZ Ziel (optional)]],"00000")</f>
        <v>00000</v>
      </c>
      <c r="O14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7" s="76" t="str">
        <f t="array" aca="1" ref="AF147" ca="1">IFERROR(IF(OR(ISBLANK(Abfrage[[#This Row],[Beförderungsmittel]]),EXACT(Abfrage[[#This Row],[Beförderungsmittel]],DD_Beförderungsmittel)),"","ungültiges Beförderungsmittel!"),"")</f>
        <v/>
      </c>
      <c r="AG147" s="76" t="str">
        <f t="array" ref="AG147">IFERROR(IF(OR(ISBLANK(Abfrage[[#This Row],[Beförderungsmittel]]),Abfrage[[#This Row],[Modus]]="Flugzeug",NOT(ISBLANK(Abfrage[[#This Row],[PLZ Start (optional)]]))),"",IF(OR(EXACT(Abfrage[[#This Row],[Ortsname Start]],DD_Orte)),"","ungültiger Start-Ort!")),"")</f>
        <v/>
      </c>
      <c r="AH14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7" s="76" t="str">
        <f t="array" ref="AI147">IFERROR(IF(OR(Abfrage[[#This Row],[Modus]]="Flugzeug",ISBLANK(Abfrage[[#This Row],[PLZ Start (optional)]])),"",IF(OR(EXACT(Abfrage[[#This Row],[PLZ_A]],DD_PLZ)),"","ungültige Start-PLZ!")),"")</f>
        <v/>
      </c>
      <c r="AJ147" s="76" t="str">
        <f t="array" ref="AJ147">IFERROR(IF(OR(ISBLANK(Abfrage[[#This Row],[Beförderungsmittel]]),Abfrage[[#This Row],[Modus]]="Flugzeug",NOT(ISBLANK(Abfrage[[#This Row],[PLZ Ziel (optional)]]))),"",IF(OR(EXACT(Abfrage[[#This Row],[Ortsname Ziel]],DD_Orte)),"","ungültiger Ziel-Ort!")),"")</f>
        <v/>
      </c>
      <c r="AK14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7" s="76" t="str">
        <f t="array" ref="AL147">IFERROR(IF(OR(Abfrage[[#This Row],[Modus]]="Flugzeug",ISBLANK(Abfrage[[#This Row],[PLZ Ziel (optional)]])),"",IF(OR(EXACT(Abfrage[[#This Row],[PLZ_B]],DD_PLZ)),"","ungültige Ziel-PLZ!")),"")</f>
        <v/>
      </c>
      <c r="AM147" s="76" t="str">
        <f t="array" ref="AM147">IFERROR(IF(AND(Abfrage[[#This Row],[Modus]]="Flugzeug",NOT(ISBLANK(Abfrage[[#This Row],[IATA Start (optional)]]))),IF(OR(EXACT(Abfrage[[#This Row],[IATA Start (optional)]],DD_IATA)),"","IATA Code (Start) nicht erkannt!"),""),"")</f>
        <v/>
      </c>
      <c r="AN147" s="76" t="str">
        <f t="array" ref="AN147">IFERROR(IF(AND(Abfrage[[#This Row],[Modus]]="Flugzeug",NOT(ISBLANK(Abfrage[[#This Row],[IATA Ziel (optional)]]))),IF(OR(EXACT(Abfrage[[#This Row],[IATA Ziel (optional)]],DD_IATA)),"","IATA Code (Ziel) nicht erkannt!"),""),"")</f>
        <v/>
      </c>
      <c r="AO147" s="76" t="str">
        <f t="array" ref="AO147">IFERROR(IF(AND(Abfrage[[#This Row],[Modus]]="Flugzeug",ISBLANK(Abfrage[[#This Row],[IATA Start (optional)]])),IF(OR(EXACT(Abfrage[[#This Row],[Ortsname Start]],DD_Airports)),"","Kein Start-Flughafen gefunden!"),""),"")</f>
        <v/>
      </c>
      <c r="AP147" s="76" t="str">
        <f t="array" ref="AP147">IFERROR(IF(AND(Abfrage[[#This Row],[Modus]]="Flugzeug",ISBLANK(Abfrage[[#This Row],[IATA Ziel (optional)]])),IF(OR(EXACT(Abfrage[[#This Row],[Ortsname Ziel]],DD_Airports)),"","Kein Ziel-Flughafen gefunden!"),""),"")</f>
        <v/>
      </c>
      <c r="AQ14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8" spans="2:43" x14ac:dyDescent="0.35">
      <c r="B148" s="7">
        <f t="shared" si="3"/>
        <v>128</v>
      </c>
      <c r="H148" s="21"/>
      <c r="I148" s="21"/>
      <c r="J148" s="21"/>
      <c r="K148" s="21"/>
      <c r="L148" s="6" t="e">
        <f>VLOOKUP(Abfrage[[#This Row],[Beförderungsmittel]],transp_mode[],2,FALSE)</f>
        <v>#N/A</v>
      </c>
      <c r="M148" s="6" t="str">
        <f>TEXT(Abfrage[[#This Row],[PLZ Start (optional)]],"00000")</f>
        <v>00000</v>
      </c>
      <c r="N148" s="6" t="str">
        <f>TEXT(Abfrage[[#This Row],[PLZ Ziel (optional)]],"00000")</f>
        <v>00000</v>
      </c>
      <c r="O14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8" s="76" t="str">
        <f t="array" aca="1" ref="AF148" ca="1">IFERROR(IF(OR(ISBLANK(Abfrage[[#This Row],[Beförderungsmittel]]),EXACT(Abfrage[[#This Row],[Beförderungsmittel]],DD_Beförderungsmittel)),"","ungültiges Beförderungsmittel!"),"")</f>
        <v/>
      </c>
      <c r="AG148" s="76" t="str">
        <f t="array" ref="AG148">IFERROR(IF(OR(ISBLANK(Abfrage[[#This Row],[Beförderungsmittel]]),Abfrage[[#This Row],[Modus]]="Flugzeug",NOT(ISBLANK(Abfrage[[#This Row],[PLZ Start (optional)]]))),"",IF(OR(EXACT(Abfrage[[#This Row],[Ortsname Start]],DD_Orte)),"","ungültiger Start-Ort!")),"")</f>
        <v/>
      </c>
      <c r="AH14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8" s="76" t="str">
        <f t="array" ref="AI148">IFERROR(IF(OR(Abfrage[[#This Row],[Modus]]="Flugzeug",ISBLANK(Abfrage[[#This Row],[PLZ Start (optional)]])),"",IF(OR(EXACT(Abfrage[[#This Row],[PLZ_A]],DD_PLZ)),"","ungültige Start-PLZ!")),"")</f>
        <v/>
      </c>
      <c r="AJ148" s="76" t="str">
        <f t="array" ref="AJ148">IFERROR(IF(OR(ISBLANK(Abfrage[[#This Row],[Beförderungsmittel]]),Abfrage[[#This Row],[Modus]]="Flugzeug",NOT(ISBLANK(Abfrage[[#This Row],[PLZ Ziel (optional)]]))),"",IF(OR(EXACT(Abfrage[[#This Row],[Ortsname Ziel]],DD_Orte)),"","ungültiger Ziel-Ort!")),"")</f>
        <v/>
      </c>
      <c r="AK14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8" s="76" t="str">
        <f t="array" ref="AL148">IFERROR(IF(OR(Abfrage[[#This Row],[Modus]]="Flugzeug",ISBLANK(Abfrage[[#This Row],[PLZ Ziel (optional)]])),"",IF(OR(EXACT(Abfrage[[#This Row],[PLZ_B]],DD_PLZ)),"","ungültige Ziel-PLZ!")),"")</f>
        <v/>
      </c>
      <c r="AM148" s="76" t="str">
        <f t="array" ref="AM148">IFERROR(IF(AND(Abfrage[[#This Row],[Modus]]="Flugzeug",NOT(ISBLANK(Abfrage[[#This Row],[IATA Start (optional)]]))),IF(OR(EXACT(Abfrage[[#This Row],[IATA Start (optional)]],DD_IATA)),"","IATA Code (Start) nicht erkannt!"),""),"")</f>
        <v/>
      </c>
      <c r="AN148" s="76" t="str">
        <f t="array" ref="AN148">IFERROR(IF(AND(Abfrage[[#This Row],[Modus]]="Flugzeug",NOT(ISBLANK(Abfrage[[#This Row],[IATA Ziel (optional)]]))),IF(OR(EXACT(Abfrage[[#This Row],[IATA Ziel (optional)]],DD_IATA)),"","IATA Code (Ziel) nicht erkannt!"),""),"")</f>
        <v/>
      </c>
      <c r="AO148" s="76" t="str">
        <f t="array" ref="AO148">IFERROR(IF(AND(Abfrage[[#This Row],[Modus]]="Flugzeug",ISBLANK(Abfrage[[#This Row],[IATA Start (optional)]])),IF(OR(EXACT(Abfrage[[#This Row],[Ortsname Start]],DD_Airports)),"","Kein Start-Flughafen gefunden!"),""),"")</f>
        <v/>
      </c>
      <c r="AP148" s="76" t="str">
        <f t="array" ref="AP148">IFERROR(IF(AND(Abfrage[[#This Row],[Modus]]="Flugzeug",ISBLANK(Abfrage[[#This Row],[IATA Ziel (optional)]])),IF(OR(EXACT(Abfrage[[#This Row],[Ortsname Ziel]],DD_Airports)),"","Kein Ziel-Flughafen gefunden!"),""),"")</f>
        <v/>
      </c>
      <c r="AQ14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49" spans="2:43" x14ac:dyDescent="0.35">
      <c r="B149" s="7">
        <f t="shared" ref="B149:B180" si="4">ROW()-20</f>
        <v>129</v>
      </c>
      <c r="H149" s="21"/>
      <c r="I149" s="21"/>
      <c r="J149" s="21"/>
      <c r="K149" s="21"/>
      <c r="L149" s="6" t="e">
        <f>VLOOKUP(Abfrage[[#This Row],[Beförderungsmittel]],transp_mode[],2,FALSE)</f>
        <v>#N/A</v>
      </c>
      <c r="M149" s="6" t="str">
        <f>TEXT(Abfrage[[#This Row],[PLZ Start (optional)]],"00000")</f>
        <v>00000</v>
      </c>
      <c r="N149" s="6" t="str">
        <f>TEXT(Abfrage[[#This Row],[PLZ Ziel (optional)]],"00000")</f>
        <v>00000</v>
      </c>
      <c r="O14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4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4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4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4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4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4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4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4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4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4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4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4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4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4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4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4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49" s="76" t="str">
        <f t="array" aca="1" ref="AF149" ca="1">IFERROR(IF(OR(ISBLANK(Abfrage[[#This Row],[Beförderungsmittel]]),EXACT(Abfrage[[#This Row],[Beförderungsmittel]],DD_Beförderungsmittel)),"","ungültiges Beförderungsmittel!"),"")</f>
        <v/>
      </c>
      <c r="AG149" s="76" t="str">
        <f t="array" ref="AG149">IFERROR(IF(OR(ISBLANK(Abfrage[[#This Row],[Beförderungsmittel]]),Abfrage[[#This Row],[Modus]]="Flugzeug",NOT(ISBLANK(Abfrage[[#This Row],[PLZ Start (optional)]]))),"",IF(OR(EXACT(Abfrage[[#This Row],[Ortsname Start]],DD_Orte)),"","ungültiger Start-Ort!")),"")</f>
        <v/>
      </c>
      <c r="AH14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49" s="76" t="str">
        <f t="array" ref="AI149">IFERROR(IF(OR(Abfrage[[#This Row],[Modus]]="Flugzeug",ISBLANK(Abfrage[[#This Row],[PLZ Start (optional)]])),"",IF(OR(EXACT(Abfrage[[#This Row],[PLZ_A]],DD_PLZ)),"","ungültige Start-PLZ!")),"")</f>
        <v/>
      </c>
      <c r="AJ149" s="76" t="str">
        <f t="array" ref="AJ149">IFERROR(IF(OR(ISBLANK(Abfrage[[#This Row],[Beförderungsmittel]]),Abfrage[[#This Row],[Modus]]="Flugzeug",NOT(ISBLANK(Abfrage[[#This Row],[PLZ Ziel (optional)]]))),"",IF(OR(EXACT(Abfrage[[#This Row],[Ortsname Ziel]],DD_Orte)),"","ungültiger Ziel-Ort!")),"")</f>
        <v/>
      </c>
      <c r="AK14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49" s="76" t="str">
        <f t="array" ref="AL149">IFERROR(IF(OR(Abfrage[[#This Row],[Modus]]="Flugzeug",ISBLANK(Abfrage[[#This Row],[PLZ Ziel (optional)]])),"",IF(OR(EXACT(Abfrage[[#This Row],[PLZ_B]],DD_PLZ)),"","ungültige Ziel-PLZ!")),"")</f>
        <v/>
      </c>
      <c r="AM149" s="76" t="str">
        <f t="array" ref="AM149">IFERROR(IF(AND(Abfrage[[#This Row],[Modus]]="Flugzeug",NOT(ISBLANK(Abfrage[[#This Row],[IATA Start (optional)]]))),IF(OR(EXACT(Abfrage[[#This Row],[IATA Start (optional)]],DD_IATA)),"","IATA Code (Start) nicht erkannt!"),""),"")</f>
        <v/>
      </c>
      <c r="AN149" s="76" t="str">
        <f t="array" ref="AN149">IFERROR(IF(AND(Abfrage[[#This Row],[Modus]]="Flugzeug",NOT(ISBLANK(Abfrage[[#This Row],[IATA Ziel (optional)]]))),IF(OR(EXACT(Abfrage[[#This Row],[IATA Ziel (optional)]],DD_IATA)),"","IATA Code (Ziel) nicht erkannt!"),""),"")</f>
        <v/>
      </c>
      <c r="AO149" s="76" t="str">
        <f t="array" ref="AO149">IFERROR(IF(AND(Abfrage[[#This Row],[Modus]]="Flugzeug",ISBLANK(Abfrage[[#This Row],[IATA Start (optional)]])),IF(OR(EXACT(Abfrage[[#This Row],[Ortsname Start]],DD_Airports)),"","Kein Start-Flughafen gefunden!"),""),"")</f>
        <v/>
      </c>
      <c r="AP149" s="76" t="str">
        <f t="array" ref="AP149">IFERROR(IF(AND(Abfrage[[#This Row],[Modus]]="Flugzeug",ISBLANK(Abfrage[[#This Row],[IATA Ziel (optional)]])),IF(OR(EXACT(Abfrage[[#This Row],[Ortsname Ziel]],DD_Airports)),"","Kein Ziel-Flughafen gefunden!"),""),"")</f>
        <v/>
      </c>
      <c r="AQ14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0" spans="2:43" x14ac:dyDescent="0.35">
      <c r="B150" s="7">
        <f t="shared" si="4"/>
        <v>130</v>
      </c>
      <c r="H150" s="21"/>
      <c r="I150" s="21"/>
      <c r="J150" s="21"/>
      <c r="K150" s="21"/>
      <c r="L150" s="6" t="e">
        <f>VLOOKUP(Abfrage[[#This Row],[Beförderungsmittel]],transp_mode[],2,FALSE)</f>
        <v>#N/A</v>
      </c>
      <c r="M150" s="6" t="str">
        <f>TEXT(Abfrage[[#This Row],[PLZ Start (optional)]],"00000")</f>
        <v>00000</v>
      </c>
      <c r="N150" s="6" t="str">
        <f>TEXT(Abfrage[[#This Row],[PLZ Ziel (optional)]],"00000")</f>
        <v>00000</v>
      </c>
      <c r="O15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0" s="76" t="str">
        <f t="array" aca="1" ref="AF150" ca="1">IFERROR(IF(OR(ISBLANK(Abfrage[[#This Row],[Beförderungsmittel]]),EXACT(Abfrage[[#This Row],[Beförderungsmittel]],DD_Beförderungsmittel)),"","ungültiges Beförderungsmittel!"),"")</f>
        <v/>
      </c>
      <c r="AG150" s="76" t="str">
        <f t="array" ref="AG150">IFERROR(IF(OR(ISBLANK(Abfrage[[#This Row],[Beförderungsmittel]]),Abfrage[[#This Row],[Modus]]="Flugzeug",NOT(ISBLANK(Abfrage[[#This Row],[PLZ Start (optional)]]))),"",IF(OR(EXACT(Abfrage[[#This Row],[Ortsname Start]],DD_Orte)),"","ungültiger Start-Ort!")),"")</f>
        <v/>
      </c>
      <c r="AH15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0" s="76" t="str">
        <f t="array" ref="AI150">IFERROR(IF(OR(Abfrage[[#This Row],[Modus]]="Flugzeug",ISBLANK(Abfrage[[#This Row],[PLZ Start (optional)]])),"",IF(OR(EXACT(Abfrage[[#This Row],[PLZ_A]],DD_PLZ)),"","ungültige Start-PLZ!")),"")</f>
        <v/>
      </c>
      <c r="AJ150" s="76" t="str">
        <f t="array" ref="AJ150">IFERROR(IF(OR(ISBLANK(Abfrage[[#This Row],[Beförderungsmittel]]),Abfrage[[#This Row],[Modus]]="Flugzeug",NOT(ISBLANK(Abfrage[[#This Row],[PLZ Ziel (optional)]]))),"",IF(OR(EXACT(Abfrage[[#This Row],[Ortsname Ziel]],DD_Orte)),"","ungültiger Ziel-Ort!")),"")</f>
        <v/>
      </c>
      <c r="AK15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0" s="76" t="str">
        <f t="array" ref="AL150">IFERROR(IF(OR(Abfrage[[#This Row],[Modus]]="Flugzeug",ISBLANK(Abfrage[[#This Row],[PLZ Ziel (optional)]])),"",IF(OR(EXACT(Abfrage[[#This Row],[PLZ_B]],DD_PLZ)),"","ungültige Ziel-PLZ!")),"")</f>
        <v/>
      </c>
      <c r="AM150" s="76" t="str">
        <f t="array" ref="AM150">IFERROR(IF(AND(Abfrage[[#This Row],[Modus]]="Flugzeug",NOT(ISBLANK(Abfrage[[#This Row],[IATA Start (optional)]]))),IF(OR(EXACT(Abfrage[[#This Row],[IATA Start (optional)]],DD_IATA)),"","IATA Code (Start) nicht erkannt!"),""),"")</f>
        <v/>
      </c>
      <c r="AN150" s="76" t="str">
        <f t="array" ref="AN150">IFERROR(IF(AND(Abfrage[[#This Row],[Modus]]="Flugzeug",NOT(ISBLANK(Abfrage[[#This Row],[IATA Ziel (optional)]]))),IF(OR(EXACT(Abfrage[[#This Row],[IATA Ziel (optional)]],DD_IATA)),"","IATA Code (Ziel) nicht erkannt!"),""),"")</f>
        <v/>
      </c>
      <c r="AO150" s="76" t="str">
        <f t="array" ref="AO150">IFERROR(IF(AND(Abfrage[[#This Row],[Modus]]="Flugzeug",ISBLANK(Abfrage[[#This Row],[IATA Start (optional)]])),IF(OR(EXACT(Abfrage[[#This Row],[Ortsname Start]],DD_Airports)),"","Kein Start-Flughafen gefunden!"),""),"")</f>
        <v/>
      </c>
      <c r="AP150" s="76" t="str">
        <f t="array" ref="AP150">IFERROR(IF(AND(Abfrage[[#This Row],[Modus]]="Flugzeug",ISBLANK(Abfrage[[#This Row],[IATA Ziel (optional)]])),IF(OR(EXACT(Abfrage[[#This Row],[Ortsname Ziel]],DD_Airports)),"","Kein Ziel-Flughafen gefunden!"),""),"")</f>
        <v/>
      </c>
      <c r="AQ15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1" spans="2:43" x14ac:dyDescent="0.35">
      <c r="B151" s="7">
        <f t="shared" si="4"/>
        <v>131</v>
      </c>
      <c r="H151" s="21"/>
      <c r="I151" s="21"/>
      <c r="J151" s="21"/>
      <c r="K151" s="21"/>
      <c r="L151" s="6" t="e">
        <f>VLOOKUP(Abfrage[[#This Row],[Beförderungsmittel]],transp_mode[],2,FALSE)</f>
        <v>#N/A</v>
      </c>
      <c r="M151" s="6" t="str">
        <f>TEXT(Abfrage[[#This Row],[PLZ Start (optional)]],"00000")</f>
        <v>00000</v>
      </c>
      <c r="N151" s="6" t="str">
        <f>TEXT(Abfrage[[#This Row],[PLZ Ziel (optional)]],"00000")</f>
        <v>00000</v>
      </c>
      <c r="O15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1" s="76" t="str">
        <f t="array" aca="1" ref="AF151" ca="1">IFERROR(IF(OR(ISBLANK(Abfrage[[#This Row],[Beförderungsmittel]]),EXACT(Abfrage[[#This Row],[Beförderungsmittel]],DD_Beförderungsmittel)),"","ungültiges Beförderungsmittel!"),"")</f>
        <v/>
      </c>
      <c r="AG151" s="76" t="str">
        <f t="array" ref="AG151">IFERROR(IF(OR(ISBLANK(Abfrage[[#This Row],[Beförderungsmittel]]),Abfrage[[#This Row],[Modus]]="Flugzeug",NOT(ISBLANK(Abfrage[[#This Row],[PLZ Start (optional)]]))),"",IF(OR(EXACT(Abfrage[[#This Row],[Ortsname Start]],DD_Orte)),"","ungültiger Start-Ort!")),"")</f>
        <v/>
      </c>
      <c r="AH15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1" s="76" t="str">
        <f t="array" ref="AI151">IFERROR(IF(OR(Abfrage[[#This Row],[Modus]]="Flugzeug",ISBLANK(Abfrage[[#This Row],[PLZ Start (optional)]])),"",IF(OR(EXACT(Abfrage[[#This Row],[PLZ_A]],DD_PLZ)),"","ungültige Start-PLZ!")),"")</f>
        <v/>
      </c>
      <c r="AJ151" s="76" t="str">
        <f t="array" ref="AJ151">IFERROR(IF(OR(ISBLANK(Abfrage[[#This Row],[Beförderungsmittel]]),Abfrage[[#This Row],[Modus]]="Flugzeug",NOT(ISBLANK(Abfrage[[#This Row],[PLZ Ziel (optional)]]))),"",IF(OR(EXACT(Abfrage[[#This Row],[Ortsname Ziel]],DD_Orte)),"","ungültiger Ziel-Ort!")),"")</f>
        <v/>
      </c>
      <c r="AK15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1" s="76" t="str">
        <f t="array" ref="AL151">IFERROR(IF(OR(Abfrage[[#This Row],[Modus]]="Flugzeug",ISBLANK(Abfrage[[#This Row],[PLZ Ziel (optional)]])),"",IF(OR(EXACT(Abfrage[[#This Row],[PLZ_B]],DD_PLZ)),"","ungültige Ziel-PLZ!")),"")</f>
        <v/>
      </c>
      <c r="AM151" s="76" t="str">
        <f t="array" ref="AM151">IFERROR(IF(AND(Abfrage[[#This Row],[Modus]]="Flugzeug",NOT(ISBLANK(Abfrage[[#This Row],[IATA Start (optional)]]))),IF(OR(EXACT(Abfrage[[#This Row],[IATA Start (optional)]],DD_IATA)),"","IATA Code (Start) nicht erkannt!"),""),"")</f>
        <v/>
      </c>
      <c r="AN151" s="76" t="str">
        <f t="array" ref="AN151">IFERROR(IF(AND(Abfrage[[#This Row],[Modus]]="Flugzeug",NOT(ISBLANK(Abfrage[[#This Row],[IATA Ziel (optional)]]))),IF(OR(EXACT(Abfrage[[#This Row],[IATA Ziel (optional)]],DD_IATA)),"","IATA Code (Ziel) nicht erkannt!"),""),"")</f>
        <v/>
      </c>
      <c r="AO151" s="76" t="str">
        <f t="array" ref="AO151">IFERROR(IF(AND(Abfrage[[#This Row],[Modus]]="Flugzeug",ISBLANK(Abfrage[[#This Row],[IATA Start (optional)]])),IF(OR(EXACT(Abfrage[[#This Row],[Ortsname Start]],DD_Airports)),"","Kein Start-Flughafen gefunden!"),""),"")</f>
        <v/>
      </c>
      <c r="AP151" s="76" t="str">
        <f t="array" ref="AP151">IFERROR(IF(AND(Abfrage[[#This Row],[Modus]]="Flugzeug",ISBLANK(Abfrage[[#This Row],[IATA Ziel (optional)]])),IF(OR(EXACT(Abfrage[[#This Row],[Ortsname Ziel]],DD_Airports)),"","Kein Ziel-Flughafen gefunden!"),""),"")</f>
        <v/>
      </c>
      <c r="AQ15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2" spans="2:43" x14ac:dyDescent="0.35">
      <c r="B152" s="7">
        <f t="shared" si="4"/>
        <v>132</v>
      </c>
      <c r="H152" s="21"/>
      <c r="I152" s="21"/>
      <c r="J152" s="21"/>
      <c r="K152" s="21"/>
      <c r="L152" s="6" t="e">
        <f>VLOOKUP(Abfrage[[#This Row],[Beförderungsmittel]],transp_mode[],2,FALSE)</f>
        <v>#N/A</v>
      </c>
      <c r="M152" s="6" t="str">
        <f>TEXT(Abfrage[[#This Row],[PLZ Start (optional)]],"00000")</f>
        <v>00000</v>
      </c>
      <c r="N152" s="6" t="str">
        <f>TEXT(Abfrage[[#This Row],[PLZ Ziel (optional)]],"00000")</f>
        <v>00000</v>
      </c>
      <c r="O15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2" s="76" t="str">
        <f t="array" aca="1" ref="AF152" ca="1">IFERROR(IF(OR(ISBLANK(Abfrage[[#This Row],[Beförderungsmittel]]),EXACT(Abfrage[[#This Row],[Beförderungsmittel]],DD_Beförderungsmittel)),"","ungültiges Beförderungsmittel!"),"")</f>
        <v/>
      </c>
      <c r="AG152" s="76" t="str">
        <f t="array" ref="AG152">IFERROR(IF(OR(ISBLANK(Abfrage[[#This Row],[Beförderungsmittel]]),Abfrage[[#This Row],[Modus]]="Flugzeug",NOT(ISBLANK(Abfrage[[#This Row],[PLZ Start (optional)]]))),"",IF(OR(EXACT(Abfrage[[#This Row],[Ortsname Start]],DD_Orte)),"","ungültiger Start-Ort!")),"")</f>
        <v/>
      </c>
      <c r="AH15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2" s="76" t="str">
        <f t="array" ref="AI152">IFERROR(IF(OR(Abfrage[[#This Row],[Modus]]="Flugzeug",ISBLANK(Abfrage[[#This Row],[PLZ Start (optional)]])),"",IF(OR(EXACT(Abfrage[[#This Row],[PLZ_A]],DD_PLZ)),"","ungültige Start-PLZ!")),"")</f>
        <v/>
      </c>
      <c r="AJ152" s="76" t="str">
        <f t="array" ref="AJ152">IFERROR(IF(OR(ISBLANK(Abfrage[[#This Row],[Beförderungsmittel]]),Abfrage[[#This Row],[Modus]]="Flugzeug",NOT(ISBLANK(Abfrage[[#This Row],[PLZ Ziel (optional)]]))),"",IF(OR(EXACT(Abfrage[[#This Row],[Ortsname Ziel]],DD_Orte)),"","ungültiger Ziel-Ort!")),"")</f>
        <v/>
      </c>
      <c r="AK15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2" s="76" t="str">
        <f t="array" ref="AL152">IFERROR(IF(OR(Abfrage[[#This Row],[Modus]]="Flugzeug",ISBLANK(Abfrage[[#This Row],[PLZ Ziel (optional)]])),"",IF(OR(EXACT(Abfrage[[#This Row],[PLZ_B]],DD_PLZ)),"","ungültige Ziel-PLZ!")),"")</f>
        <v/>
      </c>
      <c r="AM152" s="76" t="str">
        <f t="array" ref="AM152">IFERROR(IF(AND(Abfrage[[#This Row],[Modus]]="Flugzeug",NOT(ISBLANK(Abfrage[[#This Row],[IATA Start (optional)]]))),IF(OR(EXACT(Abfrage[[#This Row],[IATA Start (optional)]],DD_IATA)),"","IATA Code (Start) nicht erkannt!"),""),"")</f>
        <v/>
      </c>
      <c r="AN152" s="76" t="str">
        <f t="array" ref="AN152">IFERROR(IF(AND(Abfrage[[#This Row],[Modus]]="Flugzeug",NOT(ISBLANK(Abfrage[[#This Row],[IATA Ziel (optional)]]))),IF(OR(EXACT(Abfrage[[#This Row],[IATA Ziel (optional)]],DD_IATA)),"","IATA Code (Ziel) nicht erkannt!"),""),"")</f>
        <v/>
      </c>
      <c r="AO152" s="76" t="str">
        <f t="array" ref="AO152">IFERROR(IF(AND(Abfrage[[#This Row],[Modus]]="Flugzeug",ISBLANK(Abfrage[[#This Row],[IATA Start (optional)]])),IF(OR(EXACT(Abfrage[[#This Row],[Ortsname Start]],DD_Airports)),"","Kein Start-Flughafen gefunden!"),""),"")</f>
        <v/>
      </c>
      <c r="AP152" s="76" t="str">
        <f t="array" ref="AP152">IFERROR(IF(AND(Abfrage[[#This Row],[Modus]]="Flugzeug",ISBLANK(Abfrage[[#This Row],[IATA Ziel (optional)]])),IF(OR(EXACT(Abfrage[[#This Row],[Ortsname Ziel]],DD_Airports)),"","Kein Ziel-Flughafen gefunden!"),""),"")</f>
        <v/>
      </c>
      <c r="AQ15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3" spans="2:43" x14ac:dyDescent="0.35">
      <c r="B153" s="7">
        <f t="shared" si="4"/>
        <v>133</v>
      </c>
      <c r="H153" s="21"/>
      <c r="I153" s="21"/>
      <c r="J153" s="21"/>
      <c r="K153" s="21"/>
      <c r="L153" s="6" t="e">
        <f>VLOOKUP(Abfrage[[#This Row],[Beförderungsmittel]],transp_mode[],2,FALSE)</f>
        <v>#N/A</v>
      </c>
      <c r="M153" s="6" t="str">
        <f>TEXT(Abfrage[[#This Row],[PLZ Start (optional)]],"00000")</f>
        <v>00000</v>
      </c>
      <c r="N153" s="6" t="str">
        <f>TEXT(Abfrage[[#This Row],[PLZ Ziel (optional)]],"00000")</f>
        <v>00000</v>
      </c>
      <c r="O15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3" s="76" t="str">
        <f t="array" aca="1" ref="AF153" ca="1">IFERROR(IF(OR(ISBLANK(Abfrage[[#This Row],[Beförderungsmittel]]),EXACT(Abfrage[[#This Row],[Beförderungsmittel]],DD_Beförderungsmittel)),"","ungültiges Beförderungsmittel!"),"")</f>
        <v/>
      </c>
      <c r="AG153" s="76" t="str">
        <f t="array" ref="AG153">IFERROR(IF(OR(ISBLANK(Abfrage[[#This Row],[Beförderungsmittel]]),Abfrage[[#This Row],[Modus]]="Flugzeug",NOT(ISBLANK(Abfrage[[#This Row],[PLZ Start (optional)]]))),"",IF(OR(EXACT(Abfrage[[#This Row],[Ortsname Start]],DD_Orte)),"","ungültiger Start-Ort!")),"")</f>
        <v/>
      </c>
      <c r="AH15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3" s="76" t="str">
        <f t="array" ref="AI153">IFERROR(IF(OR(Abfrage[[#This Row],[Modus]]="Flugzeug",ISBLANK(Abfrage[[#This Row],[PLZ Start (optional)]])),"",IF(OR(EXACT(Abfrage[[#This Row],[PLZ_A]],DD_PLZ)),"","ungültige Start-PLZ!")),"")</f>
        <v/>
      </c>
      <c r="AJ153" s="76" t="str">
        <f t="array" ref="AJ153">IFERROR(IF(OR(ISBLANK(Abfrage[[#This Row],[Beförderungsmittel]]),Abfrage[[#This Row],[Modus]]="Flugzeug",NOT(ISBLANK(Abfrage[[#This Row],[PLZ Ziel (optional)]]))),"",IF(OR(EXACT(Abfrage[[#This Row],[Ortsname Ziel]],DD_Orte)),"","ungültiger Ziel-Ort!")),"")</f>
        <v/>
      </c>
      <c r="AK15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3" s="76" t="str">
        <f t="array" ref="AL153">IFERROR(IF(OR(Abfrage[[#This Row],[Modus]]="Flugzeug",ISBLANK(Abfrage[[#This Row],[PLZ Ziel (optional)]])),"",IF(OR(EXACT(Abfrage[[#This Row],[PLZ_B]],DD_PLZ)),"","ungültige Ziel-PLZ!")),"")</f>
        <v/>
      </c>
      <c r="AM153" s="76" t="str">
        <f t="array" ref="AM153">IFERROR(IF(AND(Abfrage[[#This Row],[Modus]]="Flugzeug",NOT(ISBLANK(Abfrage[[#This Row],[IATA Start (optional)]]))),IF(OR(EXACT(Abfrage[[#This Row],[IATA Start (optional)]],DD_IATA)),"","IATA Code (Start) nicht erkannt!"),""),"")</f>
        <v/>
      </c>
      <c r="AN153" s="76" t="str">
        <f t="array" ref="AN153">IFERROR(IF(AND(Abfrage[[#This Row],[Modus]]="Flugzeug",NOT(ISBLANK(Abfrage[[#This Row],[IATA Ziel (optional)]]))),IF(OR(EXACT(Abfrage[[#This Row],[IATA Ziel (optional)]],DD_IATA)),"","IATA Code (Ziel) nicht erkannt!"),""),"")</f>
        <v/>
      </c>
      <c r="AO153" s="76" t="str">
        <f t="array" ref="AO153">IFERROR(IF(AND(Abfrage[[#This Row],[Modus]]="Flugzeug",ISBLANK(Abfrage[[#This Row],[IATA Start (optional)]])),IF(OR(EXACT(Abfrage[[#This Row],[Ortsname Start]],DD_Airports)),"","Kein Start-Flughafen gefunden!"),""),"")</f>
        <v/>
      </c>
      <c r="AP153" s="76" t="str">
        <f t="array" ref="AP153">IFERROR(IF(AND(Abfrage[[#This Row],[Modus]]="Flugzeug",ISBLANK(Abfrage[[#This Row],[IATA Ziel (optional)]])),IF(OR(EXACT(Abfrage[[#This Row],[Ortsname Ziel]],DD_Airports)),"","Kein Ziel-Flughafen gefunden!"),""),"")</f>
        <v/>
      </c>
      <c r="AQ15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4" spans="2:43" x14ac:dyDescent="0.35">
      <c r="B154" s="7">
        <f t="shared" si="4"/>
        <v>134</v>
      </c>
      <c r="H154" s="21"/>
      <c r="I154" s="21"/>
      <c r="J154" s="21"/>
      <c r="K154" s="21"/>
      <c r="L154" s="6" t="e">
        <f>VLOOKUP(Abfrage[[#This Row],[Beförderungsmittel]],transp_mode[],2,FALSE)</f>
        <v>#N/A</v>
      </c>
      <c r="M154" s="6" t="str">
        <f>TEXT(Abfrage[[#This Row],[PLZ Start (optional)]],"00000")</f>
        <v>00000</v>
      </c>
      <c r="N154" s="6" t="str">
        <f>TEXT(Abfrage[[#This Row],[PLZ Ziel (optional)]],"00000")</f>
        <v>00000</v>
      </c>
      <c r="O15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4" s="76" t="str">
        <f t="array" aca="1" ref="AF154" ca="1">IFERROR(IF(OR(ISBLANK(Abfrage[[#This Row],[Beförderungsmittel]]),EXACT(Abfrage[[#This Row],[Beförderungsmittel]],DD_Beförderungsmittel)),"","ungültiges Beförderungsmittel!"),"")</f>
        <v/>
      </c>
      <c r="AG154" s="76" t="str">
        <f t="array" ref="AG154">IFERROR(IF(OR(ISBLANK(Abfrage[[#This Row],[Beförderungsmittel]]),Abfrage[[#This Row],[Modus]]="Flugzeug",NOT(ISBLANK(Abfrage[[#This Row],[PLZ Start (optional)]]))),"",IF(OR(EXACT(Abfrage[[#This Row],[Ortsname Start]],DD_Orte)),"","ungültiger Start-Ort!")),"")</f>
        <v/>
      </c>
      <c r="AH15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4" s="76" t="str">
        <f t="array" ref="AI154">IFERROR(IF(OR(Abfrage[[#This Row],[Modus]]="Flugzeug",ISBLANK(Abfrage[[#This Row],[PLZ Start (optional)]])),"",IF(OR(EXACT(Abfrage[[#This Row],[PLZ_A]],DD_PLZ)),"","ungültige Start-PLZ!")),"")</f>
        <v/>
      </c>
      <c r="AJ154" s="76" t="str">
        <f t="array" ref="AJ154">IFERROR(IF(OR(ISBLANK(Abfrage[[#This Row],[Beförderungsmittel]]),Abfrage[[#This Row],[Modus]]="Flugzeug",NOT(ISBLANK(Abfrage[[#This Row],[PLZ Ziel (optional)]]))),"",IF(OR(EXACT(Abfrage[[#This Row],[Ortsname Ziel]],DD_Orte)),"","ungültiger Ziel-Ort!")),"")</f>
        <v/>
      </c>
      <c r="AK15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4" s="76" t="str">
        <f t="array" ref="AL154">IFERROR(IF(OR(Abfrage[[#This Row],[Modus]]="Flugzeug",ISBLANK(Abfrage[[#This Row],[PLZ Ziel (optional)]])),"",IF(OR(EXACT(Abfrage[[#This Row],[PLZ_B]],DD_PLZ)),"","ungültige Ziel-PLZ!")),"")</f>
        <v/>
      </c>
      <c r="AM154" s="76" t="str">
        <f t="array" ref="AM154">IFERROR(IF(AND(Abfrage[[#This Row],[Modus]]="Flugzeug",NOT(ISBLANK(Abfrage[[#This Row],[IATA Start (optional)]]))),IF(OR(EXACT(Abfrage[[#This Row],[IATA Start (optional)]],DD_IATA)),"","IATA Code (Start) nicht erkannt!"),""),"")</f>
        <v/>
      </c>
      <c r="AN154" s="76" t="str">
        <f t="array" ref="AN154">IFERROR(IF(AND(Abfrage[[#This Row],[Modus]]="Flugzeug",NOT(ISBLANK(Abfrage[[#This Row],[IATA Ziel (optional)]]))),IF(OR(EXACT(Abfrage[[#This Row],[IATA Ziel (optional)]],DD_IATA)),"","IATA Code (Ziel) nicht erkannt!"),""),"")</f>
        <v/>
      </c>
      <c r="AO154" s="76" t="str">
        <f t="array" ref="AO154">IFERROR(IF(AND(Abfrage[[#This Row],[Modus]]="Flugzeug",ISBLANK(Abfrage[[#This Row],[IATA Start (optional)]])),IF(OR(EXACT(Abfrage[[#This Row],[Ortsname Start]],DD_Airports)),"","Kein Start-Flughafen gefunden!"),""),"")</f>
        <v/>
      </c>
      <c r="AP154" s="76" t="str">
        <f t="array" ref="AP154">IFERROR(IF(AND(Abfrage[[#This Row],[Modus]]="Flugzeug",ISBLANK(Abfrage[[#This Row],[IATA Ziel (optional)]])),IF(OR(EXACT(Abfrage[[#This Row],[Ortsname Ziel]],DD_Airports)),"","Kein Ziel-Flughafen gefunden!"),""),"")</f>
        <v/>
      </c>
      <c r="AQ15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5" spans="2:43" x14ac:dyDescent="0.35">
      <c r="B155" s="7">
        <f t="shared" si="4"/>
        <v>135</v>
      </c>
      <c r="H155" s="21"/>
      <c r="I155" s="21"/>
      <c r="J155" s="21"/>
      <c r="K155" s="21"/>
      <c r="L155" s="6" t="e">
        <f>VLOOKUP(Abfrage[[#This Row],[Beförderungsmittel]],transp_mode[],2,FALSE)</f>
        <v>#N/A</v>
      </c>
      <c r="M155" s="6" t="str">
        <f>TEXT(Abfrage[[#This Row],[PLZ Start (optional)]],"00000")</f>
        <v>00000</v>
      </c>
      <c r="N155" s="6" t="str">
        <f>TEXT(Abfrage[[#This Row],[PLZ Ziel (optional)]],"00000")</f>
        <v>00000</v>
      </c>
      <c r="O15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5" s="76" t="str">
        <f t="array" aca="1" ref="AF155" ca="1">IFERROR(IF(OR(ISBLANK(Abfrage[[#This Row],[Beförderungsmittel]]),EXACT(Abfrage[[#This Row],[Beförderungsmittel]],DD_Beförderungsmittel)),"","ungültiges Beförderungsmittel!"),"")</f>
        <v/>
      </c>
      <c r="AG155" s="76" t="str">
        <f t="array" ref="AG155">IFERROR(IF(OR(ISBLANK(Abfrage[[#This Row],[Beförderungsmittel]]),Abfrage[[#This Row],[Modus]]="Flugzeug",NOT(ISBLANK(Abfrage[[#This Row],[PLZ Start (optional)]]))),"",IF(OR(EXACT(Abfrage[[#This Row],[Ortsname Start]],DD_Orte)),"","ungültiger Start-Ort!")),"")</f>
        <v/>
      </c>
      <c r="AH15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5" s="76" t="str">
        <f t="array" ref="AI155">IFERROR(IF(OR(Abfrage[[#This Row],[Modus]]="Flugzeug",ISBLANK(Abfrage[[#This Row],[PLZ Start (optional)]])),"",IF(OR(EXACT(Abfrage[[#This Row],[PLZ_A]],DD_PLZ)),"","ungültige Start-PLZ!")),"")</f>
        <v/>
      </c>
      <c r="AJ155" s="76" t="str">
        <f t="array" ref="AJ155">IFERROR(IF(OR(ISBLANK(Abfrage[[#This Row],[Beförderungsmittel]]),Abfrage[[#This Row],[Modus]]="Flugzeug",NOT(ISBLANK(Abfrage[[#This Row],[PLZ Ziel (optional)]]))),"",IF(OR(EXACT(Abfrage[[#This Row],[Ortsname Ziel]],DD_Orte)),"","ungültiger Ziel-Ort!")),"")</f>
        <v/>
      </c>
      <c r="AK15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5" s="76" t="str">
        <f t="array" ref="AL155">IFERROR(IF(OR(Abfrage[[#This Row],[Modus]]="Flugzeug",ISBLANK(Abfrage[[#This Row],[PLZ Ziel (optional)]])),"",IF(OR(EXACT(Abfrage[[#This Row],[PLZ_B]],DD_PLZ)),"","ungültige Ziel-PLZ!")),"")</f>
        <v/>
      </c>
      <c r="AM155" s="76" t="str">
        <f t="array" ref="AM155">IFERROR(IF(AND(Abfrage[[#This Row],[Modus]]="Flugzeug",NOT(ISBLANK(Abfrage[[#This Row],[IATA Start (optional)]]))),IF(OR(EXACT(Abfrage[[#This Row],[IATA Start (optional)]],DD_IATA)),"","IATA Code (Start) nicht erkannt!"),""),"")</f>
        <v/>
      </c>
      <c r="AN155" s="76" t="str">
        <f t="array" ref="AN155">IFERROR(IF(AND(Abfrage[[#This Row],[Modus]]="Flugzeug",NOT(ISBLANK(Abfrage[[#This Row],[IATA Ziel (optional)]]))),IF(OR(EXACT(Abfrage[[#This Row],[IATA Ziel (optional)]],DD_IATA)),"","IATA Code (Ziel) nicht erkannt!"),""),"")</f>
        <v/>
      </c>
      <c r="AO155" s="76" t="str">
        <f t="array" ref="AO155">IFERROR(IF(AND(Abfrage[[#This Row],[Modus]]="Flugzeug",ISBLANK(Abfrage[[#This Row],[IATA Start (optional)]])),IF(OR(EXACT(Abfrage[[#This Row],[Ortsname Start]],DD_Airports)),"","Kein Start-Flughafen gefunden!"),""),"")</f>
        <v/>
      </c>
      <c r="AP155" s="76" t="str">
        <f t="array" ref="AP155">IFERROR(IF(AND(Abfrage[[#This Row],[Modus]]="Flugzeug",ISBLANK(Abfrage[[#This Row],[IATA Ziel (optional)]])),IF(OR(EXACT(Abfrage[[#This Row],[Ortsname Ziel]],DD_Airports)),"","Kein Ziel-Flughafen gefunden!"),""),"")</f>
        <v/>
      </c>
      <c r="AQ15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6" spans="2:43" x14ac:dyDescent="0.35">
      <c r="B156" s="7">
        <f t="shared" si="4"/>
        <v>136</v>
      </c>
      <c r="H156" s="21"/>
      <c r="I156" s="21"/>
      <c r="J156" s="21"/>
      <c r="K156" s="21"/>
      <c r="L156" s="6" t="e">
        <f>VLOOKUP(Abfrage[[#This Row],[Beförderungsmittel]],transp_mode[],2,FALSE)</f>
        <v>#N/A</v>
      </c>
      <c r="M156" s="6" t="str">
        <f>TEXT(Abfrage[[#This Row],[PLZ Start (optional)]],"00000")</f>
        <v>00000</v>
      </c>
      <c r="N156" s="6" t="str">
        <f>TEXT(Abfrage[[#This Row],[PLZ Ziel (optional)]],"00000")</f>
        <v>00000</v>
      </c>
      <c r="O15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6" s="76" t="str">
        <f t="array" aca="1" ref="AF156" ca="1">IFERROR(IF(OR(ISBLANK(Abfrage[[#This Row],[Beförderungsmittel]]),EXACT(Abfrage[[#This Row],[Beförderungsmittel]],DD_Beförderungsmittel)),"","ungültiges Beförderungsmittel!"),"")</f>
        <v/>
      </c>
      <c r="AG156" s="76" t="str">
        <f t="array" ref="AG156">IFERROR(IF(OR(ISBLANK(Abfrage[[#This Row],[Beförderungsmittel]]),Abfrage[[#This Row],[Modus]]="Flugzeug",NOT(ISBLANK(Abfrage[[#This Row],[PLZ Start (optional)]]))),"",IF(OR(EXACT(Abfrage[[#This Row],[Ortsname Start]],DD_Orte)),"","ungültiger Start-Ort!")),"")</f>
        <v/>
      </c>
      <c r="AH15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6" s="76" t="str">
        <f t="array" ref="AI156">IFERROR(IF(OR(Abfrage[[#This Row],[Modus]]="Flugzeug",ISBLANK(Abfrage[[#This Row],[PLZ Start (optional)]])),"",IF(OR(EXACT(Abfrage[[#This Row],[PLZ_A]],DD_PLZ)),"","ungültige Start-PLZ!")),"")</f>
        <v/>
      </c>
      <c r="AJ156" s="76" t="str">
        <f t="array" ref="AJ156">IFERROR(IF(OR(ISBLANK(Abfrage[[#This Row],[Beförderungsmittel]]),Abfrage[[#This Row],[Modus]]="Flugzeug",NOT(ISBLANK(Abfrage[[#This Row],[PLZ Ziel (optional)]]))),"",IF(OR(EXACT(Abfrage[[#This Row],[Ortsname Ziel]],DD_Orte)),"","ungültiger Ziel-Ort!")),"")</f>
        <v/>
      </c>
      <c r="AK15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6" s="76" t="str">
        <f t="array" ref="AL156">IFERROR(IF(OR(Abfrage[[#This Row],[Modus]]="Flugzeug",ISBLANK(Abfrage[[#This Row],[PLZ Ziel (optional)]])),"",IF(OR(EXACT(Abfrage[[#This Row],[PLZ_B]],DD_PLZ)),"","ungültige Ziel-PLZ!")),"")</f>
        <v/>
      </c>
      <c r="AM156" s="76" t="str">
        <f t="array" ref="AM156">IFERROR(IF(AND(Abfrage[[#This Row],[Modus]]="Flugzeug",NOT(ISBLANK(Abfrage[[#This Row],[IATA Start (optional)]]))),IF(OR(EXACT(Abfrage[[#This Row],[IATA Start (optional)]],DD_IATA)),"","IATA Code (Start) nicht erkannt!"),""),"")</f>
        <v/>
      </c>
      <c r="AN156" s="76" t="str">
        <f t="array" ref="AN156">IFERROR(IF(AND(Abfrage[[#This Row],[Modus]]="Flugzeug",NOT(ISBLANK(Abfrage[[#This Row],[IATA Ziel (optional)]]))),IF(OR(EXACT(Abfrage[[#This Row],[IATA Ziel (optional)]],DD_IATA)),"","IATA Code (Ziel) nicht erkannt!"),""),"")</f>
        <v/>
      </c>
      <c r="AO156" s="76" t="str">
        <f t="array" ref="AO156">IFERROR(IF(AND(Abfrage[[#This Row],[Modus]]="Flugzeug",ISBLANK(Abfrage[[#This Row],[IATA Start (optional)]])),IF(OR(EXACT(Abfrage[[#This Row],[Ortsname Start]],DD_Airports)),"","Kein Start-Flughafen gefunden!"),""),"")</f>
        <v/>
      </c>
      <c r="AP156" s="76" t="str">
        <f t="array" ref="AP156">IFERROR(IF(AND(Abfrage[[#This Row],[Modus]]="Flugzeug",ISBLANK(Abfrage[[#This Row],[IATA Ziel (optional)]])),IF(OR(EXACT(Abfrage[[#This Row],[Ortsname Ziel]],DD_Airports)),"","Kein Ziel-Flughafen gefunden!"),""),"")</f>
        <v/>
      </c>
      <c r="AQ15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7" spans="2:43" x14ac:dyDescent="0.35">
      <c r="B157" s="7">
        <f t="shared" si="4"/>
        <v>137</v>
      </c>
      <c r="H157" s="21"/>
      <c r="I157" s="21"/>
      <c r="J157" s="21"/>
      <c r="K157" s="21"/>
      <c r="L157" s="6" t="e">
        <f>VLOOKUP(Abfrage[[#This Row],[Beförderungsmittel]],transp_mode[],2,FALSE)</f>
        <v>#N/A</v>
      </c>
      <c r="M157" s="6" t="str">
        <f>TEXT(Abfrage[[#This Row],[PLZ Start (optional)]],"00000")</f>
        <v>00000</v>
      </c>
      <c r="N157" s="6" t="str">
        <f>TEXT(Abfrage[[#This Row],[PLZ Ziel (optional)]],"00000")</f>
        <v>00000</v>
      </c>
      <c r="O15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7" s="76" t="str">
        <f t="array" aca="1" ref="AF157" ca="1">IFERROR(IF(OR(ISBLANK(Abfrage[[#This Row],[Beförderungsmittel]]),EXACT(Abfrage[[#This Row],[Beförderungsmittel]],DD_Beförderungsmittel)),"","ungültiges Beförderungsmittel!"),"")</f>
        <v/>
      </c>
      <c r="AG157" s="76" t="str">
        <f t="array" ref="AG157">IFERROR(IF(OR(ISBLANK(Abfrage[[#This Row],[Beförderungsmittel]]),Abfrage[[#This Row],[Modus]]="Flugzeug",NOT(ISBLANK(Abfrage[[#This Row],[PLZ Start (optional)]]))),"",IF(OR(EXACT(Abfrage[[#This Row],[Ortsname Start]],DD_Orte)),"","ungültiger Start-Ort!")),"")</f>
        <v/>
      </c>
      <c r="AH15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7" s="76" t="str">
        <f t="array" ref="AI157">IFERROR(IF(OR(Abfrage[[#This Row],[Modus]]="Flugzeug",ISBLANK(Abfrage[[#This Row],[PLZ Start (optional)]])),"",IF(OR(EXACT(Abfrage[[#This Row],[PLZ_A]],DD_PLZ)),"","ungültige Start-PLZ!")),"")</f>
        <v/>
      </c>
      <c r="AJ157" s="76" t="str">
        <f t="array" ref="AJ157">IFERROR(IF(OR(ISBLANK(Abfrage[[#This Row],[Beförderungsmittel]]),Abfrage[[#This Row],[Modus]]="Flugzeug",NOT(ISBLANK(Abfrage[[#This Row],[PLZ Ziel (optional)]]))),"",IF(OR(EXACT(Abfrage[[#This Row],[Ortsname Ziel]],DD_Orte)),"","ungültiger Ziel-Ort!")),"")</f>
        <v/>
      </c>
      <c r="AK15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7" s="76" t="str">
        <f t="array" ref="AL157">IFERROR(IF(OR(Abfrage[[#This Row],[Modus]]="Flugzeug",ISBLANK(Abfrage[[#This Row],[PLZ Ziel (optional)]])),"",IF(OR(EXACT(Abfrage[[#This Row],[PLZ_B]],DD_PLZ)),"","ungültige Ziel-PLZ!")),"")</f>
        <v/>
      </c>
      <c r="AM157" s="76" t="str">
        <f t="array" ref="AM157">IFERROR(IF(AND(Abfrage[[#This Row],[Modus]]="Flugzeug",NOT(ISBLANK(Abfrage[[#This Row],[IATA Start (optional)]]))),IF(OR(EXACT(Abfrage[[#This Row],[IATA Start (optional)]],DD_IATA)),"","IATA Code (Start) nicht erkannt!"),""),"")</f>
        <v/>
      </c>
      <c r="AN157" s="76" t="str">
        <f t="array" ref="AN157">IFERROR(IF(AND(Abfrage[[#This Row],[Modus]]="Flugzeug",NOT(ISBLANK(Abfrage[[#This Row],[IATA Ziel (optional)]]))),IF(OR(EXACT(Abfrage[[#This Row],[IATA Ziel (optional)]],DD_IATA)),"","IATA Code (Ziel) nicht erkannt!"),""),"")</f>
        <v/>
      </c>
      <c r="AO157" s="76" t="str">
        <f t="array" ref="AO157">IFERROR(IF(AND(Abfrage[[#This Row],[Modus]]="Flugzeug",ISBLANK(Abfrage[[#This Row],[IATA Start (optional)]])),IF(OR(EXACT(Abfrage[[#This Row],[Ortsname Start]],DD_Airports)),"","Kein Start-Flughafen gefunden!"),""),"")</f>
        <v/>
      </c>
      <c r="AP157" s="76" t="str">
        <f t="array" ref="AP157">IFERROR(IF(AND(Abfrage[[#This Row],[Modus]]="Flugzeug",ISBLANK(Abfrage[[#This Row],[IATA Ziel (optional)]])),IF(OR(EXACT(Abfrage[[#This Row],[Ortsname Ziel]],DD_Airports)),"","Kein Ziel-Flughafen gefunden!"),""),"")</f>
        <v/>
      </c>
      <c r="AQ15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8" spans="2:43" x14ac:dyDescent="0.35">
      <c r="B158" s="7">
        <f t="shared" si="4"/>
        <v>138</v>
      </c>
      <c r="H158" s="21"/>
      <c r="I158" s="21"/>
      <c r="J158" s="21"/>
      <c r="K158" s="21"/>
      <c r="L158" s="6" t="e">
        <f>VLOOKUP(Abfrage[[#This Row],[Beförderungsmittel]],transp_mode[],2,FALSE)</f>
        <v>#N/A</v>
      </c>
      <c r="M158" s="6" t="str">
        <f>TEXT(Abfrage[[#This Row],[PLZ Start (optional)]],"00000")</f>
        <v>00000</v>
      </c>
      <c r="N158" s="6" t="str">
        <f>TEXT(Abfrage[[#This Row],[PLZ Ziel (optional)]],"00000")</f>
        <v>00000</v>
      </c>
      <c r="O15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8" s="76" t="str">
        <f t="array" aca="1" ref="AF158" ca="1">IFERROR(IF(OR(ISBLANK(Abfrage[[#This Row],[Beförderungsmittel]]),EXACT(Abfrage[[#This Row],[Beförderungsmittel]],DD_Beförderungsmittel)),"","ungültiges Beförderungsmittel!"),"")</f>
        <v/>
      </c>
      <c r="AG158" s="76" t="str">
        <f t="array" ref="AG158">IFERROR(IF(OR(ISBLANK(Abfrage[[#This Row],[Beförderungsmittel]]),Abfrage[[#This Row],[Modus]]="Flugzeug",NOT(ISBLANK(Abfrage[[#This Row],[PLZ Start (optional)]]))),"",IF(OR(EXACT(Abfrage[[#This Row],[Ortsname Start]],DD_Orte)),"","ungültiger Start-Ort!")),"")</f>
        <v/>
      </c>
      <c r="AH15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8" s="76" t="str">
        <f t="array" ref="AI158">IFERROR(IF(OR(Abfrage[[#This Row],[Modus]]="Flugzeug",ISBLANK(Abfrage[[#This Row],[PLZ Start (optional)]])),"",IF(OR(EXACT(Abfrage[[#This Row],[PLZ_A]],DD_PLZ)),"","ungültige Start-PLZ!")),"")</f>
        <v/>
      </c>
      <c r="AJ158" s="76" t="str">
        <f t="array" ref="AJ158">IFERROR(IF(OR(ISBLANK(Abfrage[[#This Row],[Beförderungsmittel]]),Abfrage[[#This Row],[Modus]]="Flugzeug",NOT(ISBLANK(Abfrage[[#This Row],[PLZ Ziel (optional)]]))),"",IF(OR(EXACT(Abfrage[[#This Row],[Ortsname Ziel]],DD_Orte)),"","ungültiger Ziel-Ort!")),"")</f>
        <v/>
      </c>
      <c r="AK15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8" s="76" t="str">
        <f t="array" ref="AL158">IFERROR(IF(OR(Abfrage[[#This Row],[Modus]]="Flugzeug",ISBLANK(Abfrage[[#This Row],[PLZ Ziel (optional)]])),"",IF(OR(EXACT(Abfrage[[#This Row],[PLZ_B]],DD_PLZ)),"","ungültige Ziel-PLZ!")),"")</f>
        <v/>
      </c>
      <c r="AM158" s="76" t="str">
        <f t="array" ref="AM158">IFERROR(IF(AND(Abfrage[[#This Row],[Modus]]="Flugzeug",NOT(ISBLANK(Abfrage[[#This Row],[IATA Start (optional)]]))),IF(OR(EXACT(Abfrage[[#This Row],[IATA Start (optional)]],DD_IATA)),"","IATA Code (Start) nicht erkannt!"),""),"")</f>
        <v/>
      </c>
      <c r="AN158" s="76" t="str">
        <f t="array" ref="AN158">IFERROR(IF(AND(Abfrage[[#This Row],[Modus]]="Flugzeug",NOT(ISBLANK(Abfrage[[#This Row],[IATA Ziel (optional)]]))),IF(OR(EXACT(Abfrage[[#This Row],[IATA Ziel (optional)]],DD_IATA)),"","IATA Code (Ziel) nicht erkannt!"),""),"")</f>
        <v/>
      </c>
      <c r="AO158" s="76" t="str">
        <f t="array" ref="AO158">IFERROR(IF(AND(Abfrage[[#This Row],[Modus]]="Flugzeug",ISBLANK(Abfrage[[#This Row],[IATA Start (optional)]])),IF(OR(EXACT(Abfrage[[#This Row],[Ortsname Start]],DD_Airports)),"","Kein Start-Flughafen gefunden!"),""),"")</f>
        <v/>
      </c>
      <c r="AP158" s="76" t="str">
        <f t="array" ref="AP158">IFERROR(IF(AND(Abfrage[[#This Row],[Modus]]="Flugzeug",ISBLANK(Abfrage[[#This Row],[IATA Ziel (optional)]])),IF(OR(EXACT(Abfrage[[#This Row],[Ortsname Ziel]],DD_Airports)),"","Kein Ziel-Flughafen gefunden!"),""),"")</f>
        <v/>
      </c>
      <c r="AQ15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59" spans="2:43" x14ac:dyDescent="0.35">
      <c r="B159" s="7">
        <f t="shared" si="4"/>
        <v>139</v>
      </c>
      <c r="H159" s="21"/>
      <c r="I159" s="21"/>
      <c r="J159" s="21"/>
      <c r="K159" s="21"/>
      <c r="L159" s="6" t="e">
        <f>VLOOKUP(Abfrage[[#This Row],[Beförderungsmittel]],transp_mode[],2,FALSE)</f>
        <v>#N/A</v>
      </c>
      <c r="M159" s="6" t="str">
        <f>TEXT(Abfrage[[#This Row],[PLZ Start (optional)]],"00000")</f>
        <v>00000</v>
      </c>
      <c r="N159" s="6" t="str">
        <f>TEXT(Abfrage[[#This Row],[PLZ Ziel (optional)]],"00000")</f>
        <v>00000</v>
      </c>
      <c r="O15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5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5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5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5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5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5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5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5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5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5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5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5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5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5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5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5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59" s="76" t="str">
        <f t="array" aca="1" ref="AF159" ca="1">IFERROR(IF(OR(ISBLANK(Abfrage[[#This Row],[Beförderungsmittel]]),EXACT(Abfrage[[#This Row],[Beförderungsmittel]],DD_Beförderungsmittel)),"","ungültiges Beförderungsmittel!"),"")</f>
        <v/>
      </c>
      <c r="AG159" s="76" t="str">
        <f t="array" ref="AG159">IFERROR(IF(OR(ISBLANK(Abfrage[[#This Row],[Beförderungsmittel]]),Abfrage[[#This Row],[Modus]]="Flugzeug",NOT(ISBLANK(Abfrage[[#This Row],[PLZ Start (optional)]]))),"",IF(OR(EXACT(Abfrage[[#This Row],[Ortsname Start]],DD_Orte)),"","ungültiger Start-Ort!")),"")</f>
        <v/>
      </c>
      <c r="AH15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59" s="76" t="str">
        <f t="array" ref="AI159">IFERROR(IF(OR(Abfrage[[#This Row],[Modus]]="Flugzeug",ISBLANK(Abfrage[[#This Row],[PLZ Start (optional)]])),"",IF(OR(EXACT(Abfrage[[#This Row],[PLZ_A]],DD_PLZ)),"","ungültige Start-PLZ!")),"")</f>
        <v/>
      </c>
      <c r="AJ159" s="76" t="str">
        <f t="array" ref="AJ159">IFERROR(IF(OR(ISBLANK(Abfrage[[#This Row],[Beförderungsmittel]]),Abfrage[[#This Row],[Modus]]="Flugzeug",NOT(ISBLANK(Abfrage[[#This Row],[PLZ Ziel (optional)]]))),"",IF(OR(EXACT(Abfrage[[#This Row],[Ortsname Ziel]],DD_Orte)),"","ungültiger Ziel-Ort!")),"")</f>
        <v/>
      </c>
      <c r="AK15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59" s="76" t="str">
        <f t="array" ref="AL159">IFERROR(IF(OR(Abfrage[[#This Row],[Modus]]="Flugzeug",ISBLANK(Abfrage[[#This Row],[PLZ Ziel (optional)]])),"",IF(OR(EXACT(Abfrage[[#This Row],[PLZ_B]],DD_PLZ)),"","ungültige Ziel-PLZ!")),"")</f>
        <v/>
      </c>
      <c r="AM159" s="76" t="str">
        <f t="array" ref="AM159">IFERROR(IF(AND(Abfrage[[#This Row],[Modus]]="Flugzeug",NOT(ISBLANK(Abfrage[[#This Row],[IATA Start (optional)]]))),IF(OR(EXACT(Abfrage[[#This Row],[IATA Start (optional)]],DD_IATA)),"","IATA Code (Start) nicht erkannt!"),""),"")</f>
        <v/>
      </c>
      <c r="AN159" s="76" t="str">
        <f t="array" ref="AN159">IFERROR(IF(AND(Abfrage[[#This Row],[Modus]]="Flugzeug",NOT(ISBLANK(Abfrage[[#This Row],[IATA Ziel (optional)]]))),IF(OR(EXACT(Abfrage[[#This Row],[IATA Ziel (optional)]],DD_IATA)),"","IATA Code (Ziel) nicht erkannt!"),""),"")</f>
        <v/>
      </c>
      <c r="AO159" s="76" t="str">
        <f t="array" ref="AO159">IFERROR(IF(AND(Abfrage[[#This Row],[Modus]]="Flugzeug",ISBLANK(Abfrage[[#This Row],[IATA Start (optional)]])),IF(OR(EXACT(Abfrage[[#This Row],[Ortsname Start]],DD_Airports)),"","Kein Start-Flughafen gefunden!"),""),"")</f>
        <v/>
      </c>
      <c r="AP159" s="76" t="str">
        <f t="array" ref="AP159">IFERROR(IF(AND(Abfrage[[#This Row],[Modus]]="Flugzeug",ISBLANK(Abfrage[[#This Row],[IATA Ziel (optional)]])),IF(OR(EXACT(Abfrage[[#This Row],[Ortsname Ziel]],DD_Airports)),"","Kein Ziel-Flughafen gefunden!"),""),"")</f>
        <v/>
      </c>
      <c r="AQ15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0" spans="2:43" x14ac:dyDescent="0.35">
      <c r="B160" s="7">
        <f t="shared" si="4"/>
        <v>140</v>
      </c>
      <c r="H160" s="21"/>
      <c r="I160" s="21"/>
      <c r="J160" s="21"/>
      <c r="K160" s="21"/>
      <c r="L160" s="6" t="e">
        <f>VLOOKUP(Abfrage[[#This Row],[Beförderungsmittel]],transp_mode[],2,FALSE)</f>
        <v>#N/A</v>
      </c>
      <c r="M160" s="6" t="str">
        <f>TEXT(Abfrage[[#This Row],[PLZ Start (optional)]],"00000")</f>
        <v>00000</v>
      </c>
      <c r="N160" s="6" t="str">
        <f>TEXT(Abfrage[[#This Row],[PLZ Ziel (optional)]],"00000")</f>
        <v>00000</v>
      </c>
      <c r="O16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0" s="76" t="str">
        <f t="array" aca="1" ref="AF160" ca="1">IFERROR(IF(OR(ISBLANK(Abfrage[[#This Row],[Beförderungsmittel]]),EXACT(Abfrage[[#This Row],[Beförderungsmittel]],DD_Beförderungsmittel)),"","ungültiges Beförderungsmittel!"),"")</f>
        <v/>
      </c>
      <c r="AG160" s="76" t="str">
        <f t="array" ref="AG160">IFERROR(IF(OR(ISBLANK(Abfrage[[#This Row],[Beförderungsmittel]]),Abfrage[[#This Row],[Modus]]="Flugzeug",NOT(ISBLANK(Abfrage[[#This Row],[PLZ Start (optional)]]))),"",IF(OR(EXACT(Abfrage[[#This Row],[Ortsname Start]],DD_Orte)),"","ungültiger Start-Ort!")),"")</f>
        <v/>
      </c>
      <c r="AH16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0" s="76" t="str">
        <f t="array" ref="AI160">IFERROR(IF(OR(Abfrage[[#This Row],[Modus]]="Flugzeug",ISBLANK(Abfrage[[#This Row],[PLZ Start (optional)]])),"",IF(OR(EXACT(Abfrage[[#This Row],[PLZ_A]],DD_PLZ)),"","ungültige Start-PLZ!")),"")</f>
        <v/>
      </c>
      <c r="AJ160" s="76" t="str">
        <f t="array" ref="AJ160">IFERROR(IF(OR(ISBLANK(Abfrage[[#This Row],[Beförderungsmittel]]),Abfrage[[#This Row],[Modus]]="Flugzeug",NOT(ISBLANK(Abfrage[[#This Row],[PLZ Ziel (optional)]]))),"",IF(OR(EXACT(Abfrage[[#This Row],[Ortsname Ziel]],DD_Orte)),"","ungültiger Ziel-Ort!")),"")</f>
        <v/>
      </c>
      <c r="AK16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0" s="76" t="str">
        <f t="array" ref="AL160">IFERROR(IF(OR(Abfrage[[#This Row],[Modus]]="Flugzeug",ISBLANK(Abfrage[[#This Row],[PLZ Ziel (optional)]])),"",IF(OR(EXACT(Abfrage[[#This Row],[PLZ_B]],DD_PLZ)),"","ungültige Ziel-PLZ!")),"")</f>
        <v/>
      </c>
      <c r="AM160" s="76" t="str">
        <f t="array" ref="AM160">IFERROR(IF(AND(Abfrage[[#This Row],[Modus]]="Flugzeug",NOT(ISBLANK(Abfrage[[#This Row],[IATA Start (optional)]]))),IF(OR(EXACT(Abfrage[[#This Row],[IATA Start (optional)]],DD_IATA)),"","IATA Code (Start) nicht erkannt!"),""),"")</f>
        <v/>
      </c>
      <c r="AN160" s="76" t="str">
        <f t="array" ref="AN160">IFERROR(IF(AND(Abfrage[[#This Row],[Modus]]="Flugzeug",NOT(ISBLANK(Abfrage[[#This Row],[IATA Ziel (optional)]]))),IF(OR(EXACT(Abfrage[[#This Row],[IATA Ziel (optional)]],DD_IATA)),"","IATA Code (Ziel) nicht erkannt!"),""),"")</f>
        <v/>
      </c>
      <c r="AO160" s="76" t="str">
        <f t="array" ref="AO160">IFERROR(IF(AND(Abfrage[[#This Row],[Modus]]="Flugzeug",ISBLANK(Abfrage[[#This Row],[IATA Start (optional)]])),IF(OR(EXACT(Abfrage[[#This Row],[Ortsname Start]],DD_Airports)),"","Kein Start-Flughafen gefunden!"),""),"")</f>
        <v/>
      </c>
      <c r="AP160" s="76" t="str">
        <f t="array" ref="AP160">IFERROR(IF(AND(Abfrage[[#This Row],[Modus]]="Flugzeug",ISBLANK(Abfrage[[#This Row],[IATA Ziel (optional)]])),IF(OR(EXACT(Abfrage[[#This Row],[Ortsname Ziel]],DD_Airports)),"","Kein Ziel-Flughafen gefunden!"),""),"")</f>
        <v/>
      </c>
      <c r="AQ16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1" spans="2:43" x14ac:dyDescent="0.35">
      <c r="B161" s="7">
        <f t="shared" si="4"/>
        <v>141</v>
      </c>
      <c r="H161" s="21"/>
      <c r="I161" s="21"/>
      <c r="J161" s="21"/>
      <c r="K161" s="21"/>
      <c r="L161" s="6" t="e">
        <f>VLOOKUP(Abfrage[[#This Row],[Beförderungsmittel]],transp_mode[],2,FALSE)</f>
        <v>#N/A</v>
      </c>
      <c r="M161" s="6" t="str">
        <f>TEXT(Abfrage[[#This Row],[PLZ Start (optional)]],"00000")</f>
        <v>00000</v>
      </c>
      <c r="N161" s="6" t="str">
        <f>TEXT(Abfrage[[#This Row],[PLZ Ziel (optional)]],"00000")</f>
        <v>00000</v>
      </c>
      <c r="O16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1" s="76" t="str">
        <f t="array" aca="1" ref="AF161" ca="1">IFERROR(IF(OR(ISBLANK(Abfrage[[#This Row],[Beförderungsmittel]]),EXACT(Abfrage[[#This Row],[Beförderungsmittel]],DD_Beförderungsmittel)),"","ungültiges Beförderungsmittel!"),"")</f>
        <v/>
      </c>
      <c r="AG161" s="76" t="str">
        <f t="array" ref="AG161">IFERROR(IF(OR(ISBLANK(Abfrage[[#This Row],[Beförderungsmittel]]),Abfrage[[#This Row],[Modus]]="Flugzeug",NOT(ISBLANK(Abfrage[[#This Row],[PLZ Start (optional)]]))),"",IF(OR(EXACT(Abfrage[[#This Row],[Ortsname Start]],DD_Orte)),"","ungültiger Start-Ort!")),"")</f>
        <v/>
      </c>
      <c r="AH16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1" s="76" t="str">
        <f t="array" ref="AI161">IFERROR(IF(OR(Abfrage[[#This Row],[Modus]]="Flugzeug",ISBLANK(Abfrage[[#This Row],[PLZ Start (optional)]])),"",IF(OR(EXACT(Abfrage[[#This Row],[PLZ_A]],DD_PLZ)),"","ungültige Start-PLZ!")),"")</f>
        <v/>
      </c>
      <c r="AJ161" s="76" t="str">
        <f t="array" ref="AJ161">IFERROR(IF(OR(ISBLANK(Abfrage[[#This Row],[Beförderungsmittel]]),Abfrage[[#This Row],[Modus]]="Flugzeug",NOT(ISBLANK(Abfrage[[#This Row],[PLZ Ziel (optional)]]))),"",IF(OR(EXACT(Abfrage[[#This Row],[Ortsname Ziel]],DD_Orte)),"","ungültiger Ziel-Ort!")),"")</f>
        <v/>
      </c>
      <c r="AK16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1" s="76" t="str">
        <f t="array" ref="AL161">IFERROR(IF(OR(Abfrage[[#This Row],[Modus]]="Flugzeug",ISBLANK(Abfrage[[#This Row],[PLZ Ziel (optional)]])),"",IF(OR(EXACT(Abfrage[[#This Row],[PLZ_B]],DD_PLZ)),"","ungültige Ziel-PLZ!")),"")</f>
        <v/>
      </c>
      <c r="AM161" s="76" t="str">
        <f t="array" ref="AM161">IFERROR(IF(AND(Abfrage[[#This Row],[Modus]]="Flugzeug",NOT(ISBLANK(Abfrage[[#This Row],[IATA Start (optional)]]))),IF(OR(EXACT(Abfrage[[#This Row],[IATA Start (optional)]],DD_IATA)),"","IATA Code (Start) nicht erkannt!"),""),"")</f>
        <v/>
      </c>
      <c r="AN161" s="76" t="str">
        <f t="array" ref="AN161">IFERROR(IF(AND(Abfrage[[#This Row],[Modus]]="Flugzeug",NOT(ISBLANK(Abfrage[[#This Row],[IATA Ziel (optional)]]))),IF(OR(EXACT(Abfrage[[#This Row],[IATA Ziel (optional)]],DD_IATA)),"","IATA Code (Ziel) nicht erkannt!"),""),"")</f>
        <v/>
      </c>
      <c r="AO161" s="76" t="str">
        <f t="array" ref="AO161">IFERROR(IF(AND(Abfrage[[#This Row],[Modus]]="Flugzeug",ISBLANK(Abfrage[[#This Row],[IATA Start (optional)]])),IF(OR(EXACT(Abfrage[[#This Row],[Ortsname Start]],DD_Airports)),"","Kein Start-Flughafen gefunden!"),""),"")</f>
        <v/>
      </c>
      <c r="AP161" s="76" t="str">
        <f t="array" ref="AP161">IFERROR(IF(AND(Abfrage[[#This Row],[Modus]]="Flugzeug",ISBLANK(Abfrage[[#This Row],[IATA Ziel (optional)]])),IF(OR(EXACT(Abfrage[[#This Row],[Ortsname Ziel]],DD_Airports)),"","Kein Ziel-Flughafen gefunden!"),""),"")</f>
        <v/>
      </c>
      <c r="AQ16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2" spans="2:43" x14ac:dyDescent="0.35">
      <c r="B162" s="7">
        <f t="shared" si="4"/>
        <v>142</v>
      </c>
      <c r="H162" s="21"/>
      <c r="I162" s="21"/>
      <c r="J162" s="21"/>
      <c r="K162" s="21"/>
      <c r="L162" s="6" t="e">
        <f>VLOOKUP(Abfrage[[#This Row],[Beförderungsmittel]],transp_mode[],2,FALSE)</f>
        <v>#N/A</v>
      </c>
      <c r="M162" s="6" t="str">
        <f>TEXT(Abfrage[[#This Row],[PLZ Start (optional)]],"00000")</f>
        <v>00000</v>
      </c>
      <c r="N162" s="6" t="str">
        <f>TEXT(Abfrage[[#This Row],[PLZ Ziel (optional)]],"00000")</f>
        <v>00000</v>
      </c>
      <c r="O16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2" s="76" t="str">
        <f t="array" aca="1" ref="AF162" ca="1">IFERROR(IF(OR(ISBLANK(Abfrage[[#This Row],[Beförderungsmittel]]),EXACT(Abfrage[[#This Row],[Beförderungsmittel]],DD_Beförderungsmittel)),"","ungültiges Beförderungsmittel!"),"")</f>
        <v/>
      </c>
      <c r="AG162" s="76" t="str">
        <f t="array" ref="AG162">IFERROR(IF(OR(ISBLANK(Abfrage[[#This Row],[Beförderungsmittel]]),Abfrage[[#This Row],[Modus]]="Flugzeug",NOT(ISBLANK(Abfrage[[#This Row],[PLZ Start (optional)]]))),"",IF(OR(EXACT(Abfrage[[#This Row],[Ortsname Start]],DD_Orte)),"","ungültiger Start-Ort!")),"")</f>
        <v/>
      </c>
      <c r="AH16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2" s="76" t="str">
        <f t="array" ref="AI162">IFERROR(IF(OR(Abfrage[[#This Row],[Modus]]="Flugzeug",ISBLANK(Abfrage[[#This Row],[PLZ Start (optional)]])),"",IF(OR(EXACT(Abfrage[[#This Row],[PLZ_A]],DD_PLZ)),"","ungültige Start-PLZ!")),"")</f>
        <v/>
      </c>
      <c r="AJ162" s="76" t="str">
        <f t="array" ref="AJ162">IFERROR(IF(OR(ISBLANK(Abfrage[[#This Row],[Beförderungsmittel]]),Abfrage[[#This Row],[Modus]]="Flugzeug",NOT(ISBLANK(Abfrage[[#This Row],[PLZ Ziel (optional)]]))),"",IF(OR(EXACT(Abfrage[[#This Row],[Ortsname Ziel]],DD_Orte)),"","ungültiger Ziel-Ort!")),"")</f>
        <v/>
      </c>
      <c r="AK16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2" s="76" t="str">
        <f t="array" ref="AL162">IFERROR(IF(OR(Abfrage[[#This Row],[Modus]]="Flugzeug",ISBLANK(Abfrage[[#This Row],[PLZ Ziel (optional)]])),"",IF(OR(EXACT(Abfrage[[#This Row],[PLZ_B]],DD_PLZ)),"","ungültige Ziel-PLZ!")),"")</f>
        <v/>
      </c>
      <c r="AM162" s="76" t="str">
        <f t="array" ref="AM162">IFERROR(IF(AND(Abfrage[[#This Row],[Modus]]="Flugzeug",NOT(ISBLANK(Abfrage[[#This Row],[IATA Start (optional)]]))),IF(OR(EXACT(Abfrage[[#This Row],[IATA Start (optional)]],DD_IATA)),"","IATA Code (Start) nicht erkannt!"),""),"")</f>
        <v/>
      </c>
      <c r="AN162" s="76" t="str">
        <f t="array" ref="AN162">IFERROR(IF(AND(Abfrage[[#This Row],[Modus]]="Flugzeug",NOT(ISBLANK(Abfrage[[#This Row],[IATA Ziel (optional)]]))),IF(OR(EXACT(Abfrage[[#This Row],[IATA Ziel (optional)]],DD_IATA)),"","IATA Code (Ziel) nicht erkannt!"),""),"")</f>
        <v/>
      </c>
      <c r="AO162" s="76" t="str">
        <f t="array" ref="AO162">IFERROR(IF(AND(Abfrage[[#This Row],[Modus]]="Flugzeug",ISBLANK(Abfrage[[#This Row],[IATA Start (optional)]])),IF(OR(EXACT(Abfrage[[#This Row],[Ortsname Start]],DD_Airports)),"","Kein Start-Flughafen gefunden!"),""),"")</f>
        <v/>
      </c>
      <c r="AP162" s="76" t="str">
        <f t="array" ref="AP162">IFERROR(IF(AND(Abfrage[[#This Row],[Modus]]="Flugzeug",ISBLANK(Abfrage[[#This Row],[IATA Ziel (optional)]])),IF(OR(EXACT(Abfrage[[#This Row],[Ortsname Ziel]],DD_Airports)),"","Kein Ziel-Flughafen gefunden!"),""),"")</f>
        <v/>
      </c>
      <c r="AQ16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3" spans="2:43" x14ac:dyDescent="0.35">
      <c r="B163" s="7">
        <f t="shared" si="4"/>
        <v>143</v>
      </c>
      <c r="H163" s="21"/>
      <c r="I163" s="21"/>
      <c r="J163" s="21"/>
      <c r="K163" s="21"/>
      <c r="L163" s="6" t="e">
        <f>VLOOKUP(Abfrage[[#This Row],[Beförderungsmittel]],transp_mode[],2,FALSE)</f>
        <v>#N/A</v>
      </c>
      <c r="M163" s="6" t="str">
        <f>TEXT(Abfrage[[#This Row],[PLZ Start (optional)]],"00000")</f>
        <v>00000</v>
      </c>
      <c r="N163" s="6" t="str">
        <f>TEXT(Abfrage[[#This Row],[PLZ Ziel (optional)]],"00000")</f>
        <v>00000</v>
      </c>
      <c r="O16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3" s="76" t="str">
        <f t="array" aca="1" ref="AF163" ca="1">IFERROR(IF(OR(ISBLANK(Abfrage[[#This Row],[Beförderungsmittel]]),EXACT(Abfrage[[#This Row],[Beförderungsmittel]],DD_Beförderungsmittel)),"","ungültiges Beförderungsmittel!"),"")</f>
        <v/>
      </c>
      <c r="AG163" s="76" t="str">
        <f t="array" ref="AG163">IFERROR(IF(OR(ISBLANK(Abfrage[[#This Row],[Beförderungsmittel]]),Abfrage[[#This Row],[Modus]]="Flugzeug",NOT(ISBLANK(Abfrage[[#This Row],[PLZ Start (optional)]]))),"",IF(OR(EXACT(Abfrage[[#This Row],[Ortsname Start]],DD_Orte)),"","ungültiger Start-Ort!")),"")</f>
        <v/>
      </c>
      <c r="AH16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3" s="76" t="str">
        <f t="array" ref="AI163">IFERROR(IF(OR(Abfrage[[#This Row],[Modus]]="Flugzeug",ISBLANK(Abfrage[[#This Row],[PLZ Start (optional)]])),"",IF(OR(EXACT(Abfrage[[#This Row],[PLZ_A]],DD_PLZ)),"","ungültige Start-PLZ!")),"")</f>
        <v/>
      </c>
      <c r="AJ163" s="76" t="str">
        <f t="array" ref="AJ163">IFERROR(IF(OR(ISBLANK(Abfrage[[#This Row],[Beförderungsmittel]]),Abfrage[[#This Row],[Modus]]="Flugzeug",NOT(ISBLANK(Abfrage[[#This Row],[PLZ Ziel (optional)]]))),"",IF(OR(EXACT(Abfrage[[#This Row],[Ortsname Ziel]],DD_Orte)),"","ungültiger Ziel-Ort!")),"")</f>
        <v/>
      </c>
      <c r="AK16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3" s="76" t="str">
        <f t="array" ref="AL163">IFERROR(IF(OR(Abfrage[[#This Row],[Modus]]="Flugzeug",ISBLANK(Abfrage[[#This Row],[PLZ Ziel (optional)]])),"",IF(OR(EXACT(Abfrage[[#This Row],[PLZ_B]],DD_PLZ)),"","ungültige Ziel-PLZ!")),"")</f>
        <v/>
      </c>
      <c r="AM163" s="76" t="str">
        <f t="array" ref="AM163">IFERROR(IF(AND(Abfrage[[#This Row],[Modus]]="Flugzeug",NOT(ISBLANK(Abfrage[[#This Row],[IATA Start (optional)]]))),IF(OR(EXACT(Abfrage[[#This Row],[IATA Start (optional)]],DD_IATA)),"","IATA Code (Start) nicht erkannt!"),""),"")</f>
        <v/>
      </c>
      <c r="AN163" s="76" t="str">
        <f t="array" ref="AN163">IFERROR(IF(AND(Abfrage[[#This Row],[Modus]]="Flugzeug",NOT(ISBLANK(Abfrage[[#This Row],[IATA Ziel (optional)]]))),IF(OR(EXACT(Abfrage[[#This Row],[IATA Ziel (optional)]],DD_IATA)),"","IATA Code (Ziel) nicht erkannt!"),""),"")</f>
        <v/>
      </c>
      <c r="AO163" s="76" t="str">
        <f t="array" ref="AO163">IFERROR(IF(AND(Abfrage[[#This Row],[Modus]]="Flugzeug",ISBLANK(Abfrage[[#This Row],[IATA Start (optional)]])),IF(OR(EXACT(Abfrage[[#This Row],[Ortsname Start]],DD_Airports)),"","Kein Start-Flughafen gefunden!"),""),"")</f>
        <v/>
      </c>
      <c r="AP163" s="76" t="str">
        <f t="array" ref="AP163">IFERROR(IF(AND(Abfrage[[#This Row],[Modus]]="Flugzeug",ISBLANK(Abfrage[[#This Row],[IATA Ziel (optional)]])),IF(OR(EXACT(Abfrage[[#This Row],[Ortsname Ziel]],DD_Airports)),"","Kein Ziel-Flughafen gefunden!"),""),"")</f>
        <v/>
      </c>
      <c r="AQ16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4" spans="2:43" x14ac:dyDescent="0.35">
      <c r="B164" s="7">
        <f t="shared" si="4"/>
        <v>144</v>
      </c>
      <c r="H164" s="21"/>
      <c r="I164" s="21"/>
      <c r="J164" s="21"/>
      <c r="K164" s="21"/>
      <c r="L164" s="6" t="e">
        <f>VLOOKUP(Abfrage[[#This Row],[Beförderungsmittel]],transp_mode[],2,FALSE)</f>
        <v>#N/A</v>
      </c>
      <c r="M164" s="6" t="str">
        <f>TEXT(Abfrage[[#This Row],[PLZ Start (optional)]],"00000")</f>
        <v>00000</v>
      </c>
      <c r="N164" s="6" t="str">
        <f>TEXT(Abfrage[[#This Row],[PLZ Ziel (optional)]],"00000")</f>
        <v>00000</v>
      </c>
      <c r="O16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4" s="76" t="str">
        <f t="array" aca="1" ref="AF164" ca="1">IFERROR(IF(OR(ISBLANK(Abfrage[[#This Row],[Beförderungsmittel]]),EXACT(Abfrage[[#This Row],[Beförderungsmittel]],DD_Beförderungsmittel)),"","ungültiges Beförderungsmittel!"),"")</f>
        <v/>
      </c>
      <c r="AG164" s="76" t="str">
        <f t="array" ref="AG164">IFERROR(IF(OR(ISBLANK(Abfrage[[#This Row],[Beförderungsmittel]]),Abfrage[[#This Row],[Modus]]="Flugzeug",NOT(ISBLANK(Abfrage[[#This Row],[PLZ Start (optional)]]))),"",IF(OR(EXACT(Abfrage[[#This Row],[Ortsname Start]],DD_Orte)),"","ungültiger Start-Ort!")),"")</f>
        <v/>
      </c>
      <c r="AH16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4" s="76" t="str">
        <f t="array" ref="AI164">IFERROR(IF(OR(Abfrage[[#This Row],[Modus]]="Flugzeug",ISBLANK(Abfrage[[#This Row],[PLZ Start (optional)]])),"",IF(OR(EXACT(Abfrage[[#This Row],[PLZ_A]],DD_PLZ)),"","ungültige Start-PLZ!")),"")</f>
        <v/>
      </c>
      <c r="AJ164" s="76" t="str">
        <f t="array" ref="AJ164">IFERROR(IF(OR(ISBLANK(Abfrage[[#This Row],[Beförderungsmittel]]),Abfrage[[#This Row],[Modus]]="Flugzeug",NOT(ISBLANK(Abfrage[[#This Row],[PLZ Ziel (optional)]]))),"",IF(OR(EXACT(Abfrage[[#This Row],[Ortsname Ziel]],DD_Orte)),"","ungültiger Ziel-Ort!")),"")</f>
        <v/>
      </c>
      <c r="AK16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4" s="76" t="str">
        <f t="array" ref="AL164">IFERROR(IF(OR(Abfrage[[#This Row],[Modus]]="Flugzeug",ISBLANK(Abfrage[[#This Row],[PLZ Ziel (optional)]])),"",IF(OR(EXACT(Abfrage[[#This Row],[PLZ_B]],DD_PLZ)),"","ungültige Ziel-PLZ!")),"")</f>
        <v/>
      </c>
      <c r="AM164" s="76" t="str">
        <f t="array" ref="AM164">IFERROR(IF(AND(Abfrage[[#This Row],[Modus]]="Flugzeug",NOT(ISBLANK(Abfrage[[#This Row],[IATA Start (optional)]]))),IF(OR(EXACT(Abfrage[[#This Row],[IATA Start (optional)]],DD_IATA)),"","IATA Code (Start) nicht erkannt!"),""),"")</f>
        <v/>
      </c>
      <c r="AN164" s="76" t="str">
        <f t="array" ref="AN164">IFERROR(IF(AND(Abfrage[[#This Row],[Modus]]="Flugzeug",NOT(ISBLANK(Abfrage[[#This Row],[IATA Ziel (optional)]]))),IF(OR(EXACT(Abfrage[[#This Row],[IATA Ziel (optional)]],DD_IATA)),"","IATA Code (Ziel) nicht erkannt!"),""),"")</f>
        <v/>
      </c>
      <c r="AO164" s="76" t="str">
        <f t="array" ref="AO164">IFERROR(IF(AND(Abfrage[[#This Row],[Modus]]="Flugzeug",ISBLANK(Abfrage[[#This Row],[IATA Start (optional)]])),IF(OR(EXACT(Abfrage[[#This Row],[Ortsname Start]],DD_Airports)),"","Kein Start-Flughafen gefunden!"),""),"")</f>
        <v/>
      </c>
      <c r="AP164" s="76" t="str">
        <f t="array" ref="AP164">IFERROR(IF(AND(Abfrage[[#This Row],[Modus]]="Flugzeug",ISBLANK(Abfrage[[#This Row],[IATA Ziel (optional)]])),IF(OR(EXACT(Abfrage[[#This Row],[Ortsname Ziel]],DD_Airports)),"","Kein Ziel-Flughafen gefunden!"),""),"")</f>
        <v/>
      </c>
      <c r="AQ16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5" spans="2:43" x14ac:dyDescent="0.35">
      <c r="B165" s="7">
        <f t="shared" si="4"/>
        <v>145</v>
      </c>
      <c r="H165" s="21"/>
      <c r="I165" s="21"/>
      <c r="J165" s="21"/>
      <c r="K165" s="21"/>
      <c r="L165" s="6" t="e">
        <f>VLOOKUP(Abfrage[[#This Row],[Beförderungsmittel]],transp_mode[],2,FALSE)</f>
        <v>#N/A</v>
      </c>
      <c r="M165" s="6" t="str">
        <f>TEXT(Abfrage[[#This Row],[PLZ Start (optional)]],"00000")</f>
        <v>00000</v>
      </c>
      <c r="N165" s="6" t="str">
        <f>TEXT(Abfrage[[#This Row],[PLZ Ziel (optional)]],"00000")</f>
        <v>00000</v>
      </c>
      <c r="O16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5" s="76" t="str">
        <f t="array" aca="1" ref="AF165" ca="1">IFERROR(IF(OR(ISBLANK(Abfrage[[#This Row],[Beförderungsmittel]]),EXACT(Abfrage[[#This Row],[Beförderungsmittel]],DD_Beförderungsmittel)),"","ungültiges Beförderungsmittel!"),"")</f>
        <v/>
      </c>
      <c r="AG165" s="76" t="str">
        <f t="array" ref="AG165">IFERROR(IF(OR(ISBLANK(Abfrage[[#This Row],[Beförderungsmittel]]),Abfrage[[#This Row],[Modus]]="Flugzeug",NOT(ISBLANK(Abfrage[[#This Row],[PLZ Start (optional)]]))),"",IF(OR(EXACT(Abfrage[[#This Row],[Ortsname Start]],DD_Orte)),"","ungültiger Start-Ort!")),"")</f>
        <v/>
      </c>
      <c r="AH16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5" s="76" t="str">
        <f t="array" ref="AI165">IFERROR(IF(OR(Abfrage[[#This Row],[Modus]]="Flugzeug",ISBLANK(Abfrage[[#This Row],[PLZ Start (optional)]])),"",IF(OR(EXACT(Abfrage[[#This Row],[PLZ_A]],DD_PLZ)),"","ungültige Start-PLZ!")),"")</f>
        <v/>
      </c>
      <c r="AJ165" s="76" t="str">
        <f t="array" ref="AJ165">IFERROR(IF(OR(ISBLANK(Abfrage[[#This Row],[Beförderungsmittel]]),Abfrage[[#This Row],[Modus]]="Flugzeug",NOT(ISBLANK(Abfrage[[#This Row],[PLZ Ziel (optional)]]))),"",IF(OR(EXACT(Abfrage[[#This Row],[Ortsname Ziel]],DD_Orte)),"","ungültiger Ziel-Ort!")),"")</f>
        <v/>
      </c>
      <c r="AK16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5" s="76" t="str">
        <f t="array" ref="AL165">IFERROR(IF(OR(Abfrage[[#This Row],[Modus]]="Flugzeug",ISBLANK(Abfrage[[#This Row],[PLZ Ziel (optional)]])),"",IF(OR(EXACT(Abfrage[[#This Row],[PLZ_B]],DD_PLZ)),"","ungültige Ziel-PLZ!")),"")</f>
        <v/>
      </c>
      <c r="AM165" s="76" t="str">
        <f t="array" ref="AM165">IFERROR(IF(AND(Abfrage[[#This Row],[Modus]]="Flugzeug",NOT(ISBLANK(Abfrage[[#This Row],[IATA Start (optional)]]))),IF(OR(EXACT(Abfrage[[#This Row],[IATA Start (optional)]],DD_IATA)),"","IATA Code (Start) nicht erkannt!"),""),"")</f>
        <v/>
      </c>
      <c r="AN165" s="76" t="str">
        <f t="array" ref="AN165">IFERROR(IF(AND(Abfrage[[#This Row],[Modus]]="Flugzeug",NOT(ISBLANK(Abfrage[[#This Row],[IATA Ziel (optional)]]))),IF(OR(EXACT(Abfrage[[#This Row],[IATA Ziel (optional)]],DD_IATA)),"","IATA Code (Ziel) nicht erkannt!"),""),"")</f>
        <v/>
      </c>
      <c r="AO165" s="76" t="str">
        <f t="array" ref="AO165">IFERROR(IF(AND(Abfrage[[#This Row],[Modus]]="Flugzeug",ISBLANK(Abfrage[[#This Row],[IATA Start (optional)]])),IF(OR(EXACT(Abfrage[[#This Row],[Ortsname Start]],DD_Airports)),"","Kein Start-Flughafen gefunden!"),""),"")</f>
        <v/>
      </c>
      <c r="AP165" s="76" t="str">
        <f t="array" ref="AP165">IFERROR(IF(AND(Abfrage[[#This Row],[Modus]]="Flugzeug",ISBLANK(Abfrage[[#This Row],[IATA Ziel (optional)]])),IF(OR(EXACT(Abfrage[[#This Row],[Ortsname Ziel]],DD_Airports)),"","Kein Ziel-Flughafen gefunden!"),""),"")</f>
        <v/>
      </c>
      <c r="AQ16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6" spans="2:43" x14ac:dyDescent="0.35">
      <c r="B166" s="7">
        <f t="shared" si="4"/>
        <v>146</v>
      </c>
      <c r="H166" s="21"/>
      <c r="I166" s="21"/>
      <c r="J166" s="21"/>
      <c r="K166" s="21"/>
      <c r="L166" s="6" t="e">
        <f>VLOOKUP(Abfrage[[#This Row],[Beförderungsmittel]],transp_mode[],2,FALSE)</f>
        <v>#N/A</v>
      </c>
      <c r="M166" s="6" t="str">
        <f>TEXT(Abfrage[[#This Row],[PLZ Start (optional)]],"00000")</f>
        <v>00000</v>
      </c>
      <c r="N166" s="6" t="str">
        <f>TEXT(Abfrage[[#This Row],[PLZ Ziel (optional)]],"00000")</f>
        <v>00000</v>
      </c>
      <c r="O16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6" s="76" t="str">
        <f t="array" aca="1" ref="AF166" ca="1">IFERROR(IF(OR(ISBLANK(Abfrage[[#This Row],[Beförderungsmittel]]),EXACT(Abfrage[[#This Row],[Beförderungsmittel]],DD_Beförderungsmittel)),"","ungültiges Beförderungsmittel!"),"")</f>
        <v/>
      </c>
      <c r="AG166" s="76" t="str">
        <f t="array" ref="AG166">IFERROR(IF(OR(ISBLANK(Abfrage[[#This Row],[Beförderungsmittel]]),Abfrage[[#This Row],[Modus]]="Flugzeug",NOT(ISBLANK(Abfrage[[#This Row],[PLZ Start (optional)]]))),"",IF(OR(EXACT(Abfrage[[#This Row],[Ortsname Start]],DD_Orte)),"","ungültiger Start-Ort!")),"")</f>
        <v/>
      </c>
      <c r="AH16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6" s="76" t="str">
        <f t="array" ref="AI166">IFERROR(IF(OR(Abfrage[[#This Row],[Modus]]="Flugzeug",ISBLANK(Abfrage[[#This Row],[PLZ Start (optional)]])),"",IF(OR(EXACT(Abfrage[[#This Row],[PLZ_A]],DD_PLZ)),"","ungültige Start-PLZ!")),"")</f>
        <v/>
      </c>
      <c r="AJ166" s="76" t="str">
        <f t="array" ref="AJ166">IFERROR(IF(OR(ISBLANK(Abfrage[[#This Row],[Beförderungsmittel]]),Abfrage[[#This Row],[Modus]]="Flugzeug",NOT(ISBLANK(Abfrage[[#This Row],[PLZ Ziel (optional)]]))),"",IF(OR(EXACT(Abfrage[[#This Row],[Ortsname Ziel]],DD_Orte)),"","ungültiger Ziel-Ort!")),"")</f>
        <v/>
      </c>
      <c r="AK16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6" s="76" t="str">
        <f t="array" ref="AL166">IFERROR(IF(OR(Abfrage[[#This Row],[Modus]]="Flugzeug",ISBLANK(Abfrage[[#This Row],[PLZ Ziel (optional)]])),"",IF(OR(EXACT(Abfrage[[#This Row],[PLZ_B]],DD_PLZ)),"","ungültige Ziel-PLZ!")),"")</f>
        <v/>
      </c>
      <c r="AM166" s="76" t="str">
        <f t="array" ref="AM166">IFERROR(IF(AND(Abfrage[[#This Row],[Modus]]="Flugzeug",NOT(ISBLANK(Abfrage[[#This Row],[IATA Start (optional)]]))),IF(OR(EXACT(Abfrage[[#This Row],[IATA Start (optional)]],DD_IATA)),"","IATA Code (Start) nicht erkannt!"),""),"")</f>
        <v/>
      </c>
      <c r="AN166" s="76" t="str">
        <f t="array" ref="AN166">IFERROR(IF(AND(Abfrage[[#This Row],[Modus]]="Flugzeug",NOT(ISBLANK(Abfrage[[#This Row],[IATA Ziel (optional)]]))),IF(OR(EXACT(Abfrage[[#This Row],[IATA Ziel (optional)]],DD_IATA)),"","IATA Code (Ziel) nicht erkannt!"),""),"")</f>
        <v/>
      </c>
      <c r="AO166" s="76" t="str">
        <f t="array" ref="AO166">IFERROR(IF(AND(Abfrage[[#This Row],[Modus]]="Flugzeug",ISBLANK(Abfrage[[#This Row],[IATA Start (optional)]])),IF(OR(EXACT(Abfrage[[#This Row],[Ortsname Start]],DD_Airports)),"","Kein Start-Flughafen gefunden!"),""),"")</f>
        <v/>
      </c>
      <c r="AP166" s="76" t="str">
        <f t="array" ref="AP166">IFERROR(IF(AND(Abfrage[[#This Row],[Modus]]="Flugzeug",ISBLANK(Abfrage[[#This Row],[IATA Ziel (optional)]])),IF(OR(EXACT(Abfrage[[#This Row],[Ortsname Ziel]],DD_Airports)),"","Kein Ziel-Flughafen gefunden!"),""),"")</f>
        <v/>
      </c>
      <c r="AQ16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7" spans="2:43" x14ac:dyDescent="0.35">
      <c r="B167" s="7">
        <f t="shared" si="4"/>
        <v>147</v>
      </c>
      <c r="H167" s="21"/>
      <c r="I167" s="21"/>
      <c r="J167" s="21"/>
      <c r="K167" s="21"/>
      <c r="L167" s="6" t="e">
        <f>VLOOKUP(Abfrage[[#This Row],[Beförderungsmittel]],transp_mode[],2,FALSE)</f>
        <v>#N/A</v>
      </c>
      <c r="M167" s="6" t="str">
        <f>TEXT(Abfrage[[#This Row],[PLZ Start (optional)]],"00000")</f>
        <v>00000</v>
      </c>
      <c r="N167" s="6" t="str">
        <f>TEXT(Abfrage[[#This Row],[PLZ Ziel (optional)]],"00000")</f>
        <v>00000</v>
      </c>
      <c r="O16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7" s="76" t="str">
        <f t="array" aca="1" ref="AF167" ca="1">IFERROR(IF(OR(ISBLANK(Abfrage[[#This Row],[Beförderungsmittel]]),EXACT(Abfrage[[#This Row],[Beförderungsmittel]],DD_Beförderungsmittel)),"","ungültiges Beförderungsmittel!"),"")</f>
        <v/>
      </c>
      <c r="AG167" s="76" t="str">
        <f t="array" ref="AG167">IFERROR(IF(OR(ISBLANK(Abfrage[[#This Row],[Beförderungsmittel]]),Abfrage[[#This Row],[Modus]]="Flugzeug",NOT(ISBLANK(Abfrage[[#This Row],[PLZ Start (optional)]]))),"",IF(OR(EXACT(Abfrage[[#This Row],[Ortsname Start]],DD_Orte)),"","ungültiger Start-Ort!")),"")</f>
        <v/>
      </c>
      <c r="AH16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7" s="76" t="str">
        <f t="array" ref="AI167">IFERROR(IF(OR(Abfrage[[#This Row],[Modus]]="Flugzeug",ISBLANK(Abfrage[[#This Row],[PLZ Start (optional)]])),"",IF(OR(EXACT(Abfrage[[#This Row],[PLZ_A]],DD_PLZ)),"","ungültige Start-PLZ!")),"")</f>
        <v/>
      </c>
      <c r="AJ167" s="76" t="str">
        <f t="array" ref="AJ167">IFERROR(IF(OR(ISBLANK(Abfrage[[#This Row],[Beförderungsmittel]]),Abfrage[[#This Row],[Modus]]="Flugzeug",NOT(ISBLANK(Abfrage[[#This Row],[PLZ Ziel (optional)]]))),"",IF(OR(EXACT(Abfrage[[#This Row],[Ortsname Ziel]],DD_Orte)),"","ungültiger Ziel-Ort!")),"")</f>
        <v/>
      </c>
      <c r="AK16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7" s="76" t="str">
        <f t="array" ref="AL167">IFERROR(IF(OR(Abfrage[[#This Row],[Modus]]="Flugzeug",ISBLANK(Abfrage[[#This Row],[PLZ Ziel (optional)]])),"",IF(OR(EXACT(Abfrage[[#This Row],[PLZ_B]],DD_PLZ)),"","ungültige Ziel-PLZ!")),"")</f>
        <v/>
      </c>
      <c r="AM167" s="76" t="str">
        <f t="array" ref="AM167">IFERROR(IF(AND(Abfrage[[#This Row],[Modus]]="Flugzeug",NOT(ISBLANK(Abfrage[[#This Row],[IATA Start (optional)]]))),IF(OR(EXACT(Abfrage[[#This Row],[IATA Start (optional)]],DD_IATA)),"","IATA Code (Start) nicht erkannt!"),""),"")</f>
        <v/>
      </c>
      <c r="AN167" s="76" t="str">
        <f t="array" ref="AN167">IFERROR(IF(AND(Abfrage[[#This Row],[Modus]]="Flugzeug",NOT(ISBLANK(Abfrage[[#This Row],[IATA Ziel (optional)]]))),IF(OR(EXACT(Abfrage[[#This Row],[IATA Ziel (optional)]],DD_IATA)),"","IATA Code (Ziel) nicht erkannt!"),""),"")</f>
        <v/>
      </c>
      <c r="AO167" s="76" t="str">
        <f t="array" ref="AO167">IFERROR(IF(AND(Abfrage[[#This Row],[Modus]]="Flugzeug",ISBLANK(Abfrage[[#This Row],[IATA Start (optional)]])),IF(OR(EXACT(Abfrage[[#This Row],[Ortsname Start]],DD_Airports)),"","Kein Start-Flughafen gefunden!"),""),"")</f>
        <v/>
      </c>
      <c r="AP167" s="76" t="str">
        <f t="array" ref="AP167">IFERROR(IF(AND(Abfrage[[#This Row],[Modus]]="Flugzeug",ISBLANK(Abfrage[[#This Row],[IATA Ziel (optional)]])),IF(OR(EXACT(Abfrage[[#This Row],[Ortsname Ziel]],DD_Airports)),"","Kein Ziel-Flughafen gefunden!"),""),"")</f>
        <v/>
      </c>
      <c r="AQ16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8" spans="2:43" x14ac:dyDescent="0.35">
      <c r="B168" s="7">
        <f t="shared" si="4"/>
        <v>148</v>
      </c>
      <c r="H168" s="21"/>
      <c r="I168" s="21"/>
      <c r="J168" s="21"/>
      <c r="K168" s="21"/>
      <c r="L168" s="6" t="e">
        <f>VLOOKUP(Abfrage[[#This Row],[Beförderungsmittel]],transp_mode[],2,FALSE)</f>
        <v>#N/A</v>
      </c>
      <c r="M168" s="6" t="str">
        <f>TEXT(Abfrage[[#This Row],[PLZ Start (optional)]],"00000")</f>
        <v>00000</v>
      </c>
      <c r="N168" s="6" t="str">
        <f>TEXT(Abfrage[[#This Row],[PLZ Ziel (optional)]],"00000")</f>
        <v>00000</v>
      </c>
      <c r="O16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8" s="76" t="str">
        <f t="array" aca="1" ref="AF168" ca="1">IFERROR(IF(OR(ISBLANK(Abfrage[[#This Row],[Beförderungsmittel]]),EXACT(Abfrage[[#This Row],[Beförderungsmittel]],DD_Beförderungsmittel)),"","ungültiges Beförderungsmittel!"),"")</f>
        <v/>
      </c>
      <c r="AG168" s="76" t="str">
        <f t="array" ref="AG168">IFERROR(IF(OR(ISBLANK(Abfrage[[#This Row],[Beförderungsmittel]]),Abfrage[[#This Row],[Modus]]="Flugzeug",NOT(ISBLANK(Abfrage[[#This Row],[PLZ Start (optional)]]))),"",IF(OR(EXACT(Abfrage[[#This Row],[Ortsname Start]],DD_Orte)),"","ungültiger Start-Ort!")),"")</f>
        <v/>
      </c>
      <c r="AH16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8" s="76" t="str">
        <f t="array" ref="AI168">IFERROR(IF(OR(Abfrage[[#This Row],[Modus]]="Flugzeug",ISBLANK(Abfrage[[#This Row],[PLZ Start (optional)]])),"",IF(OR(EXACT(Abfrage[[#This Row],[PLZ_A]],DD_PLZ)),"","ungültige Start-PLZ!")),"")</f>
        <v/>
      </c>
      <c r="AJ168" s="76" t="str">
        <f t="array" ref="AJ168">IFERROR(IF(OR(ISBLANK(Abfrage[[#This Row],[Beförderungsmittel]]),Abfrage[[#This Row],[Modus]]="Flugzeug",NOT(ISBLANK(Abfrage[[#This Row],[PLZ Ziel (optional)]]))),"",IF(OR(EXACT(Abfrage[[#This Row],[Ortsname Ziel]],DD_Orte)),"","ungültiger Ziel-Ort!")),"")</f>
        <v/>
      </c>
      <c r="AK16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8" s="76" t="str">
        <f t="array" ref="AL168">IFERROR(IF(OR(Abfrage[[#This Row],[Modus]]="Flugzeug",ISBLANK(Abfrage[[#This Row],[PLZ Ziel (optional)]])),"",IF(OR(EXACT(Abfrage[[#This Row],[PLZ_B]],DD_PLZ)),"","ungültige Ziel-PLZ!")),"")</f>
        <v/>
      </c>
      <c r="AM168" s="76" t="str">
        <f t="array" ref="AM168">IFERROR(IF(AND(Abfrage[[#This Row],[Modus]]="Flugzeug",NOT(ISBLANK(Abfrage[[#This Row],[IATA Start (optional)]]))),IF(OR(EXACT(Abfrage[[#This Row],[IATA Start (optional)]],DD_IATA)),"","IATA Code (Start) nicht erkannt!"),""),"")</f>
        <v/>
      </c>
      <c r="AN168" s="76" t="str">
        <f t="array" ref="AN168">IFERROR(IF(AND(Abfrage[[#This Row],[Modus]]="Flugzeug",NOT(ISBLANK(Abfrage[[#This Row],[IATA Ziel (optional)]]))),IF(OR(EXACT(Abfrage[[#This Row],[IATA Ziel (optional)]],DD_IATA)),"","IATA Code (Ziel) nicht erkannt!"),""),"")</f>
        <v/>
      </c>
      <c r="AO168" s="76" t="str">
        <f t="array" ref="AO168">IFERROR(IF(AND(Abfrage[[#This Row],[Modus]]="Flugzeug",ISBLANK(Abfrage[[#This Row],[IATA Start (optional)]])),IF(OR(EXACT(Abfrage[[#This Row],[Ortsname Start]],DD_Airports)),"","Kein Start-Flughafen gefunden!"),""),"")</f>
        <v/>
      </c>
      <c r="AP168" s="76" t="str">
        <f t="array" ref="AP168">IFERROR(IF(AND(Abfrage[[#This Row],[Modus]]="Flugzeug",ISBLANK(Abfrage[[#This Row],[IATA Ziel (optional)]])),IF(OR(EXACT(Abfrage[[#This Row],[Ortsname Ziel]],DD_Airports)),"","Kein Ziel-Flughafen gefunden!"),""),"")</f>
        <v/>
      </c>
      <c r="AQ16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69" spans="2:43" x14ac:dyDescent="0.35">
      <c r="B169" s="7">
        <f t="shared" si="4"/>
        <v>149</v>
      </c>
      <c r="H169" s="21"/>
      <c r="I169" s="21"/>
      <c r="J169" s="21"/>
      <c r="K169" s="21"/>
      <c r="L169" s="6" t="e">
        <f>VLOOKUP(Abfrage[[#This Row],[Beförderungsmittel]],transp_mode[],2,FALSE)</f>
        <v>#N/A</v>
      </c>
      <c r="M169" s="6" t="str">
        <f>TEXT(Abfrage[[#This Row],[PLZ Start (optional)]],"00000")</f>
        <v>00000</v>
      </c>
      <c r="N169" s="6" t="str">
        <f>TEXT(Abfrage[[#This Row],[PLZ Ziel (optional)]],"00000")</f>
        <v>00000</v>
      </c>
      <c r="O16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6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6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6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6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6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6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6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6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6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6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6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6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6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6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6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6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69" s="76" t="str">
        <f t="array" aca="1" ref="AF169" ca="1">IFERROR(IF(OR(ISBLANK(Abfrage[[#This Row],[Beförderungsmittel]]),EXACT(Abfrage[[#This Row],[Beförderungsmittel]],DD_Beförderungsmittel)),"","ungültiges Beförderungsmittel!"),"")</f>
        <v/>
      </c>
      <c r="AG169" s="76" t="str">
        <f t="array" ref="AG169">IFERROR(IF(OR(ISBLANK(Abfrage[[#This Row],[Beförderungsmittel]]),Abfrage[[#This Row],[Modus]]="Flugzeug",NOT(ISBLANK(Abfrage[[#This Row],[PLZ Start (optional)]]))),"",IF(OR(EXACT(Abfrage[[#This Row],[Ortsname Start]],DD_Orte)),"","ungültiger Start-Ort!")),"")</f>
        <v/>
      </c>
      <c r="AH16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69" s="76" t="str">
        <f t="array" ref="AI169">IFERROR(IF(OR(Abfrage[[#This Row],[Modus]]="Flugzeug",ISBLANK(Abfrage[[#This Row],[PLZ Start (optional)]])),"",IF(OR(EXACT(Abfrage[[#This Row],[PLZ_A]],DD_PLZ)),"","ungültige Start-PLZ!")),"")</f>
        <v/>
      </c>
      <c r="AJ169" s="76" t="str">
        <f t="array" ref="AJ169">IFERROR(IF(OR(ISBLANK(Abfrage[[#This Row],[Beförderungsmittel]]),Abfrage[[#This Row],[Modus]]="Flugzeug",NOT(ISBLANK(Abfrage[[#This Row],[PLZ Ziel (optional)]]))),"",IF(OR(EXACT(Abfrage[[#This Row],[Ortsname Ziel]],DD_Orte)),"","ungültiger Ziel-Ort!")),"")</f>
        <v/>
      </c>
      <c r="AK16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69" s="76" t="str">
        <f t="array" ref="AL169">IFERROR(IF(OR(Abfrage[[#This Row],[Modus]]="Flugzeug",ISBLANK(Abfrage[[#This Row],[PLZ Ziel (optional)]])),"",IF(OR(EXACT(Abfrage[[#This Row],[PLZ_B]],DD_PLZ)),"","ungültige Ziel-PLZ!")),"")</f>
        <v/>
      </c>
      <c r="AM169" s="76" t="str">
        <f t="array" ref="AM169">IFERROR(IF(AND(Abfrage[[#This Row],[Modus]]="Flugzeug",NOT(ISBLANK(Abfrage[[#This Row],[IATA Start (optional)]]))),IF(OR(EXACT(Abfrage[[#This Row],[IATA Start (optional)]],DD_IATA)),"","IATA Code (Start) nicht erkannt!"),""),"")</f>
        <v/>
      </c>
      <c r="AN169" s="76" t="str">
        <f t="array" ref="AN169">IFERROR(IF(AND(Abfrage[[#This Row],[Modus]]="Flugzeug",NOT(ISBLANK(Abfrage[[#This Row],[IATA Ziel (optional)]]))),IF(OR(EXACT(Abfrage[[#This Row],[IATA Ziel (optional)]],DD_IATA)),"","IATA Code (Ziel) nicht erkannt!"),""),"")</f>
        <v/>
      </c>
      <c r="AO169" s="76" t="str">
        <f t="array" ref="AO169">IFERROR(IF(AND(Abfrage[[#This Row],[Modus]]="Flugzeug",ISBLANK(Abfrage[[#This Row],[IATA Start (optional)]])),IF(OR(EXACT(Abfrage[[#This Row],[Ortsname Start]],DD_Airports)),"","Kein Start-Flughafen gefunden!"),""),"")</f>
        <v/>
      </c>
      <c r="AP169" s="76" t="str">
        <f t="array" ref="AP169">IFERROR(IF(AND(Abfrage[[#This Row],[Modus]]="Flugzeug",ISBLANK(Abfrage[[#This Row],[IATA Ziel (optional)]])),IF(OR(EXACT(Abfrage[[#This Row],[Ortsname Ziel]],DD_Airports)),"","Kein Ziel-Flughafen gefunden!"),""),"")</f>
        <v/>
      </c>
      <c r="AQ16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0" spans="2:43" x14ac:dyDescent="0.35">
      <c r="B170" s="7">
        <f t="shared" si="4"/>
        <v>150</v>
      </c>
      <c r="H170" s="21"/>
      <c r="I170" s="21"/>
      <c r="J170" s="21"/>
      <c r="K170" s="21"/>
      <c r="L170" s="6" t="e">
        <f>VLOOKUP(Abfrage[[#This Row],[Beförderungsmittel]],transp_mode[],2,FALSE)</f>
        <v>#N/A</v>
      </c>
      <c r="M170" s="6" t="str">
        <f>TEXT(Abfrage[[#This Row],[PLZ Start (optional)]],"00000")</f>
        <v>00000</v>
      </c>
      <c r="N170" s="6" t="str">
        <f>TEXT(Abfrage[[#This Row],[PLZ Ziel (optional)]],"00000")</f>
        <v>00000</v>
      </c>
      <c r="O17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0" s="76" t="str">
        <f t="array" aca="1" ref="AF170" ca="1">IFERROR(IF(OR(ISBLANK(Abfrage[[#This Row],[Beförderungsmittel]]),EXACT(Abfrage[[#This Row],[Beförderungsmittel]],DD_Beförderungsmittel)),"","ungültiges Beförderungsmittel!"),"")</f>
        <v/>
      </c>
      <c r="AG170" s="76" t="str">
        <f t="array" ref="AG170">IFERROR(IF(OR(ISBLANK(Abfrage[[#This Row],[Beförderungsmittel]]),Abfrage[[#This Row],[Modus]]="Flugzeug",NOT(ISBLANK(Abfrage[[#This Row],[PLZ Start (optional)]]))),"",IF(OR(EXACT(Abfrage[[#This Row],[Ortsname Start]],DD_Orte)),"","ungültiger Start-Ort!")),"")</f>
        <v/>
      </c>
      <c r="AH17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0" s="76" t="str">
        <f t="array" ref="AI170">IFERROR(IF(OR(Abfrage[[#This Row],[Modus]]="Flugzeug",ISBLANK(Abfrage[[#This Row],[PLZ Start (optional)]])),"",IF(OR(EXACT(Abfrage[[#This Row],[PLZ_A]],DD_PLZ)),"","ungültige Start-PLZ!")),"")</f>
        <v/>
      </c>
      <c r="AJ170" s="76" t="str">
        <f t="array" ref="AJ170">IFERROR(IF(OR(ISBLANK(Abfrage[[#This Row],[Beförderungsmittel]]),Abfrage[[#This Row],[Modus]]="Flugzeug",NOT(ISBLANK(Abfrage[[#This Row],[PLZ Ziel (optional)]]))),"",IF(OR(EXACT(Abfrage[[#This Row],[Ortsname Ziel]],DD_Orte)),"","ungültiger Ziel-Ort!")),"")</f>
        <v/>
      </c>
      <c r="AK17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0" s="76" t="str">
        <f t="array" ref="AL170">IFERROR(IF(OR(Abfrage[[#This Row],[Modus]]="Flugzeug",ISBLANK(Abfrage[[#This Row],[PLZ Ziel (optional)]])),"",IF(OR(EXACT(Abfrage[[#This Row],[PLZ_B]],DD_PLZ)),"","ungültige Ziel-PLZ!")),"")</f>
        <v/>
      </c>
      <c r="AM170" s="76" t="str">
        <f t="array" ref="AM170">IFERROR(IF(AND(Abfrage[[#This Row],[Modus]]="Flugzeug",NOT(ISBLANK(Abfrage[[#This Row],[IATA Start (optional)]]))),IF(OR(EXACT(Abfrage[[#This Row],[IATA Start (optional)]],DD_IATA)),"","IATA Code (Start) nicht erkannt!"),""),"")</f>
        <v/>
      </c>
      <c r="AN170" s="76" t="str">
        <f t="array" ref="AN170">IFERROR(IF(AND(Abfrage[[#This Row],[Modus]]="Flugzeug",NOT(ISBLANK(Abfrage[[#This Row],[IATA Ziel (optional)]]))),IF(OR(EXACT(Abfrage[[#This Row],[IATA Ziel (optional)]],DD_IATA)),"","IATA Code (Ziel) nicht erkannt!"),""),"")</f>
        <v/>
      </c>
      <c r="AO170" s="76" t="str">
        <f t="array" ref="AO170">IFERROR(IF(AND(Abfrage[[#This Row],[Modus]]="Flugzeug",ISBLANK(Abfrage[[#This Row],[IATA Start (optional)]])),IF(OR(EXACT(Abfrage[[#This Row],[Ortsname Start]],DD_Airports)),"","Kein Start-Flughafen gefunden!"),""),"")</f>
        <v/>
      </c>
      <c r="AP170" s="76" t="str">
        <f t="array" ref="AP170">IFERROR(IF(AND(Abfrage[[#This Row],[Modus]]="Flugzeug",ISBLANK(Abfrage[[#This Row],[IATA Ziel (optional)]])),IF(OR(EXACT(Abfrage[[#This Row],[Ortsname Ziel]],DD_Airports)),"","Kein Ziel-Flughafen gefunden!"),""),"")</f>
        <v/>
      </c>
      <c r="AQ17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1" spans="2:43" x14ac:dyDescent="0.35">
      <c r="B171" s="7">
        <f t="shared" si="4"/>
        <v>151</v>
      </c>
      <c r="H171" s="21"/>
      <c r="I171" s="21"/>
      <c r="J171" s="21"/>
      <c r="K171" s="21"/>
      <c r="L171" s="6" t="e">
        <f>VLOOKUP(Abfrage[[#This Row],[Beförderungsmittel]],transp_mode[],2,FALSE)</f>
        <v>#N/A</v>
      </c>
      <c r="M171" s="6" t="str">
        <f>TEXT(Abfrage[[#This Row],[PLZ Start (optional)]],"00000")</f>
        <v>00000</v>
      </c>
      <c r="N171" s="6" t="str">
        <f>TEXT(Abfrage[[#This Row],[PLZ Ziel (optional)]],"00000")</f>
        <v>00000</v>
      </c>
      <c r="O17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1" s="76" t="str">
        <f t="array" aca="1" ref="AF171" ca="1">IFERROR(IF(OR(ISBLANK(Abfrage[[#This Row],[Beförderungsmittel]]),EXACT(Abfrage[[#This Row],[Beförderungsmittel]],DD_Beförderungsmittel)),"","ungültiges Beförderungsmittel!"),"")</f>
        <v/>
      </c>
      <c r="AG171" s="76" t="str">
        <f t="array" ref="AG171">IFERROR(IF(OR(ISBLANK(Abfrage[[#This Row],[Beförderungsmittel]]),Abfrage[[#This Row],[Modus]]="Flugzeug",NOT(ISBLANK(Abfrage[[#This Row],[PLZ Start (optional)]]))),"",IF(OR(EXACT(Abfrage[[#This Row],[Ortsname Start]],DD_Orte)),"","ungültiger Start-Ort!")),"")</f>
        <v/>
      </c>
      <c r="AH17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1" s="76" t="str">
        <f t="array" ref="AI171">IFERROR(IF(OR(Abfrage[[#This Row],[Modus]]="Flugzeug",ISBLANK(Abfrage[[#This Row],[PLZ Start (optional)]])),"",IF(OR(EXACT(Abfrage[[#This Row],[PLZ_A]],DD_PLZ)),"","ungültige Start-PLZ!")),"")</f>
        <v/>
      </c>
      <c r="AJ171" s="76" t="str">
        <f t="array" ref="AJ171">IFERROR(IF(OR(ISBLANK(Abfrage[[#This Row],[Beförderungsmittel]]),Abfrage[[#This Row],[Modus]]="Flugzeug",NOT(ISBLANK(Abfrage[[#This Row],[PLZ Ziel (optional)]]))),"",IF(OR(EXACT(Abfrage[[#This Row],[Ortsname Ziel]],DD_Orte)),"","ungültiger Ziel-Ort!")),"")</f>
        <v/>
      </c>
      <c r="AK17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1" s="76" t="str">
        <f t="array" ref="AL171">IFERROR(IF(OR(Abfrage[[#This Row],[Modus]]="Flugzeug",ISBLANK(Abfrage[[#This Row],[PLZ Ziel (optional)]])),"",IF(OR(EXACT(Abfrage[[#This Row],[PLZ_B]],DD_PLZ)),"","ungültige Ziel-PLZ!")),"")</f>
        <v/>
      </c>
      <c r="AM171" s="76" t="str">
        <f t="array" ref="AM171">IFERROR(IF(AND(Abfrage[[#This Row],[Modus]]="Flugzeug",NOT(ISBLANK(Abfrage[[#This Row],[IATA Start (optional)]]))),IF(OR(EXACT(Abfrage[[#This Row],[IATA Start (optional)]],DD_IATA)),"","IATA Code (Start) nicht erkannt!"),""),"")</f>
        <v/>
      </c>
      <c r="AN171" s="76" t="str">
        <f t="array" ref="AN171">IFERROR(IF(AND(Abfrage[[#This Row],[Modus]]="Flugzeug",NOT(ISBLANK(Abfrage[[#This Row],[IATA Ziel (optional)]]))),IF(OR(EXACT(Abfrage[[#This Row],[IATA Ziel (optional)]],DD_IATA)),"","IATA Code (Ziel) nicht erkannt!"),""),"")</f>
        <v/>
      </c>
      <c r="AO171" s="76" t="str">
        <f t="array" ref="AO171">IFERROR(IF(AND(Abfrage[[#This Row],[Modus]]="Flugzeug",ISBLANK(Abfrage[[#This Row],[IATA Start (optional)]])),IF(OR(EXACT(Abfrage[[#This Row],[Ortsname Start]],DD_Airports)),"","Kein Start-Flughafen gefunden!"),""),"")</f>
        <v/>
      </c>
      <c r="AP171" s="76" t="str">
        <f t="array" ref="AP171">IFERROR(IF(AND(Abfrage[[#This Row],[Modus]]="Flugzeug",ISBLANK(Abfrage[[#This Row],[IATA Ziel (optional)]])),IF(OR(EXACT(Abfrage[[#This Row],[Ortsname Ziel]],DD_Airports)),"","Kein Ziel-Flughafen gefunden!"),""),"")</f>
        <v/>
      </c>
      <c r="AQ17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2" spans="2:43" x14ac:dyDescent="0.35">
      <c r="B172" s="7">
        <f t="shared" si="4"/>
        <v>152</v>
      </c>
      <c r="H172" s="21"/>
      <c r="I172" s="21"/>
      <c r="J172" s="21"/>
      <c r="K172" s="21"/>
      <c r="L172" s="6" t="e">
        <f>VLOOKUP(Abfrage[[#This Row],[Beförderungsmittel]],transp_mode[],2,FALSE)</f>
        <v>#N/A</v>
      </c>
      <c r="M172" s="6" t="str">
        <f>TEXT(Abfrage[[#This Row],[PLZ Start (optional)]],"00000")</f>
        <v>00000</v>
      </c>
      <c r="N172" s="6" t="str">
        <f>TEXT(Abfrage[[#This Row],[PLZ Ziel (optional)]],"00000")</f>
        <v>00000</v>
      </c>
      <c r="O17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2" s="76" t="str">
        <f t="array" aca="1" ref="AF172" ca="1">IFERROR(IF(OR(ISBLANK(Abfrage[[#This Row],[Beförderungsmittel]]),EXACT(Abfrage[[#This Row],[Beförderungsmittel]],DD_Beförderungsmittel)),"","ungültiges Beförderungsmittel!"),"")</f>
        <v/>
      </c>
      <c r="AG172" s="76" t="str">
        <f t="array" ref="AG172">IFERROR(IF(OR(ISBLANK(Abfrage[[#This Row],[Beförderungsmittel]]),Abfrage[[#This Row],[Modus]]="Flugzeug",NOT(ISBLANK(Abfrage[[#This Row],[PLZ Start (optional)]]))),"",IF(OR(EXACT(Abfrage[[#This Row],[Ortsname Start]],DD_Orte)),"","ungültiger Start-Ort!")),"")</f>
        <v/>
      </c>
      <c r="AH17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2" s="76" t="str">
        <f t="array" ref="AI172">IFERROR(IF(OR(Abfrage[[#This Row],[Modus]]="Flugzeug",ISBLANK(Abfrage[[#This Row],[PLZ Start (optional)]])),"",IF(OR(EXACT(Abfrage[[#This Row],[PLZ_A]],DD_PLZ)),"","ungültige Start-PLZ!")),"")</f>
        <v/>
      </c>
      <c r="AJ172" s="76" t="str">
        <f t="array" ref="AJ172">IFERROR(IF(OR(ISBLANK(Abfrage[[#This Row],[Beförderungsmittel]]),Abfrage[[#This Row],[Modus]]="Flugzeug",NOT(ISBLANK(Abfrage[[#This Row],[PLZ Ziel (optional)]]))),"",IF(OR(EXACT(Abfrage[[#This Row],[Ortsname Ziel]],DD_Orte)),"","ungültiger Ziel-Ort!")),"")</f>
        <v/>
      </c>
      <c r="AK17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2" s="76" t="str">
        <f t="array" ref="AL172">IFERROR(IF(OR(Abfrage[[#This Row],[Modus]]="Flugzeug",ISBLANK(Abfrage[[#This Row],[PLZ Ziel (optional)]])),"",IF(OR(EXACT(Abfrage[[#This Row],[PLZ_B]],DD_PLZ)),"","ungültige Ziel-PLZ!")),"")</f>
        <v/>
      </c>
      <c r="AM172" s="76" t="str">
        <f t="array" ref="AM172">IFERROR(IF(AND(Abfrage[[#This Row],[Modus]]="Flugzeug",NOT(ISBLANK(Abfrage[[#This Row],[IATA Start (optional)]]))),IF(OR(EXACT(Abfrage[[#This Row],[IATA Start (optional)]],DD_IATA)),"","IATA Code (Start) nicht erkannt!"),""),"")</f>
        <v/>
      </c>
      <c r="AN172" s="76" t="str">
        <f t="array" ref="AN172">IFERROR(IF(AND(Abfrage[[#This Row],[Modus]]="Flugzeug",NOT(ISBLANK(Abfrage[[#This Row],[IATA Ziel (optional)]]))),IF(OR(EXACT(Abfrage[[#This Row],[IATA Ziel (optional)]],DD_IATA)),"","IATA Code (Ziel) nicht erkannt!"),""),"")</f>
        <v/>
      </c>
      <c r="AO172" s="76" t="str">
        <f t="array" ref="AO172">IFERROR(IF(AND(Abfrage[[#This Row],[Modus]]="Flugzeug",ISBLANK(Abfrage[[#This Row],[IATA Start (optional)]])),IF(OR(EXACT(Abfrage[[#This Row],[Ortsname Start]],DD_Airports)),"","Kein Start-Flughafen gefunden!"),""),"")</f>
        <v/>
      </c>
      <c r="AP172" s="76" t="str">
        <f t="array" ref="AP172">IFERROR(IF(AND(Abfrage[[#This Row],[Modus]]="Flugzeug",ISBLANK(Abfrage[[#This Row],[IATA Ziel (optional)]])),IF(OR(EXACT(Abfrage[[#This Row],[Ortsname Ziel]],DD_Airports)),"","Kein Ziel-Flughafen gefunden!"),""),"")</f>
        <v/>
      </c>
      <c r="AQ17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3" spans="2:43" x14ac:dyDescent="0.35">
      <c r="B173" s="7">
        <f t="shared" si="4"/>
        <v>153</v>
      </c>
      <c r="H173" s="21"/>
      <c r="I173" s="21"/>
      <c r="J173" s="21"/>
      <c r="K173" s="21"/>
      <c r="L173" s="6" t="e">
        <f>VLOOKUP(Abfrage[[#This Row],[Beförderungsmittel]],transp_mode[],2,FALSE)</f>
        <v>#N/A</v>
      </c>
      <c r="M173" s="6" t="str">
        <f>TEXT(Abfrage[[#This Row],[PLZ Start (optional)]],"00000")</f>
        <v>00000</v>
      </c>
      <c r="N173" s="6" t="str">
        <f>TEXT(Abfrage[[#This Row],[PLZ Ziel (optional)]],"00000")</f>
        <v>00000</v>
      </c>
      <c r="O17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3" s="76" t="str">
        <f t="array" aca="1" ref="AF173" ca="1">IFERROR(IF(OR(ISBLANK(Abfrage[[#This Row],[Beförderungsmittel]]),EXACT(Abfrage[[#This Row],[Beförderungsmittel]],DD_Beförderungsmittel)),"","ungültiges Beförderungsmittel!"),"")</f>
        <v/>
      </c>
      <c r="AG173" s="76" t="str">
        <f t="array" ref="AG173">IFERROR(IF(OR(ISBLANK(Abfrage[[#This Row],[Beförderungsmittel]]),Abfrage[[#This Row],[Modus]]="Flugzeug",NOT(ISBLANK(Abfrage[[#This Row],[PLZ Start (optional)]]))),"",IF(OR(EXACT(Abfrage[[#This Row],[Ortsname Start]],DD_Orte)),"","ungültiger Start-Ort!")),"")</f>
        <v/>
      </c>
      <c r="AH17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3" s="76" t="str">
        <f t="array" ref="AI173">IFERROR(IF(OR(Abfrage[[#This Row],[Modus]]="Flugzeug",ISBLANK(Abfrage[[#This Row],[PLZ Start (optional)]])),"",IF(OR(EXACT(Abfrage[[#This Row],[PLZ_A]],DD_PLZ)),"","ungültige Start-PLZ!")),"")</f>
        <v/>
      </c>
      <c r="AJ173" s="76" t="str">
        <f t="array" ref="AJ173">IFERROR(IF(OR(ISBLANK(Abfrage[[#This Row],[Beförderungsmittel]]),Abfrage[[#This Row],[Modus]]="Flugzeug",NOT(ISBLANK(Abfrage[[#This Row],[PLZ Ziel (optional)]]))),"",IF(OR(EXACT(Abfrage[[#This Row],[Ortsname Ziel]],DD_Orte)),"","ungültiger Ziel-Ort!")),"")</f>
        <v/>
      </c>
      <c r="AK17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3" s="76" t="str">
        <f t="array" ref="AL173">IFERROR(IF(OR(Abfrage[[#This Row],[Modus]]="Flugzeug",ISBLANK(Abfrage[[#This Row],[PLZ Ziel (optional)]])),"",IF(OR(EXACT(Abfrage[[#This Row],[PLZ_B]],DD_PLZ)),"","ungültige Ziel-PLZ!")),"")</f>
        <v/>
      </c>
      <c r="AM173" s="76" t="str">
        <f t="array" ref="AM173">IFERROR(IF(AND(Abfrage[[#This Row],[Modus]]="Flugzeug",NOT(ISBLANK(Abfrage[[#This Row],[IATA Start (optional)]]))),IF(OR(EXACT(Abfrage[[#This Row],[IATA Start (optional)]],DD_IATA)),"","IATA Code (Start) nicht erkannt!"),""),"")</f>
        <v/>
      </c>
      <c r="AN173" s="76" t="str">
        <f t="array" ref="AN173">IFERROR(IF(AND(Abfrage[[#This Row],[Modus]]="Flugzeug",NOT(ISBLANK(Abfrage[[#This Row],[IATA Ziel (optional)]]))),IF(OR(EXACT(Abfrage[[#This Row],[IATA Ziel (optional)]],DD_IATA)),"","IATA Code (Ziel) nicht erkannt!"),""),"")</f>
        <v/>
      </c>
      <c r="AO173" s="76" t="str">
        <f t="array" ref="AO173">IFERROR(IF(AND(Abfrage[[#This Row],[Modus]]="Flugzeug",ISBLANK(Abfrage[[#This Row],[IATA Start (optional)]])),IF(OR(EXACT(Abfrage[[#This Row],[Ortsname Start]],DD_Airports)),"","Kein Start-Flughafen gefunden!"),""),"")</f>
        <v/>
      </c>
      <c r="AP173" s="76" t="str">
        <f t="array" ref="AP173">IFERROR(IF(AND(Abfrage[[#This Row],[Modus]]="Flugzeug",ISBLANK(Abfrage[[#This Row],[IATA Ziel (optional)]])),IF(OR(EXACT(Abfrage[[#This Row],[Ortsname Ziel]],DD_Airports)),"","Kein Ziel-Flughafen gefunden!"),""),"")</f>
        <v/>
      </c>
      <c r="AQ17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4" spans="2:43" x14ac:dyDescent="0.35">
      <c r="B174" s="7">
        <f t="shared" si="4"/>
        <v>154</v>
      </c>
      <c r="H174" s="21"/>
      <c r="I174" s="21"/>
      <c r="J174" s="21"/>
      <c r="K174" s="21"/>
      <c r="L174" s="6" t="e">
        <f>VLOOKUP(Abfrage[[#This Row],[Beförderungsmittel]],transp_mode[],2,FALSE)</f>
        <v>#N/A</v>
      </c>
      <c r="M174" s="6" t="str">
        <f>TEXT(Abfrage[[#This Row],[PLZ Start (optional)]],"00000")</f>
        <v>00000</v>
      </c>
      <c r="N174" s="6" t="str">
        <f>TEXT(Abfrage[[#This Row],[PLZ Ziel (optional)]],"00000")</f>
        <v>00000</v>
      </c>
      <c r="O17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4" s="76" t="str">
        <f t="array" aca="1" ref="AF174" ca="1">IFERROR(IF(OR(ISBLANK(Abfrage[[#This Row],[Beförderungsmittel]]),EXACT(Abfrage[[#This Row],[Beförderungsmittel]],DD_Beförderungsmittel)),"","ungültiges Beförderungsmittel!"),"")</f>
        <v/>
      </c>
      <c r="AG174" s="76" t="str">
        <f t="array" ref="AG174">IFERROR(IF(OR(ISBLANK(Abfrage[[#This Row],[Beförderungsmittel]]),Abfrage[[#This Row],[Modus]]="Flugzeug",NOT(ISBLANK(Abfrage[[#This Row],[PLZ Start (optional)]]))),"",IF(OR(EXACT(Abfrage[[#This Row],[Ortsname Start]],DD_Orte)),"","ungültiger Start-Ort!")),"")</f>
        <v/>
      </c>
      <c r="AH17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4" s="76" t="str">
        <f t="array" ref="AI174">IFERROR(IF(OR(Abfrage[[#This Row],[Modus]]="Flugzeug",ISBLANK(Abfrage[[#This Row],[PLZ Start (optional)]])),"",IF(OR(EXACT(Abfrage[[#This Row],[PLZ_A]],DD_PLZ)),"","ungültige Start-PLZ!")),"")</f>
        <v/>
      </c>
      <c r="AJ174" s="76" t="str">
        <f t="array" ref="AJ174">IFERROR(IF(OR(ISBLANK(Abfrage[[#This Row],[Beförderungsmittel]]),Abfrage[[#This Row],[Modus]]="Flugzeug",NOT(ISBLANK(Abfrage[[#This Row],[PLZ Ziel (optional)]]))),"",IF(OR(EXACT(Abfrage[[#This Row],[Ortsname Ziel]],DD_Orte)),"","ungültiger Ziel-Ort!")),"")</f>
        <v/>
      </c>
      <c r="AK17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4" s="76" t="str">
        <f t="array" ref="AL174">IFERROR(IF(OR(Abfrage[[#This Row],[Modus]]="Flugzeug",ISBLANK(Abfrage[[#This Row],[PLZ Ziel (optional)]])),"",IF(OR(EXACT(Abfrage[[#This Row],[PLZ_B]],DD_PLZ)),"","ungültige Ziel-PLZ!")),"")</f>
        <v/>
      </c>
      <c r="AM174" s="76" t="str">
        <f t="array" ref="AM174">IFERROR(IF(AND(Abfrage[[#This Row],[Modus]]="Flugzeug",NOT(ISBLANK(Abfrage[[#This Row],[IATA Start (optional)]]))),IF(OR(EXACT(Abfrage[[#This Row],[IATA Start (optional)]],DD_IATA)),"","IATA Code (Start) nicht erkannt!"),""),"")</f>
        <v/>
      </c>
      <c r="AN174" s="76" t="str">
        <f t="array" ref="AN174">IFERROR(IF(AND(Abfrage[[#This Row],[Modus]]="Flugzeug",NOT(ISBLANK(Abfrage[[#This Row],[IATA Ziel (optional)]]))),IF(OR(EXACT(Abfrage[[#This Row],[IATA Ziel (optional)]],DD_IATA)),"","IATA Code (Ziel) nicht erkannt!"),""),"")</f>
        <v/>
      </c>
      <c r="AO174" s="76" t="str">
        <f t="array" ref="AO174">IFERROR(IF(AND(Abfrage[[#This Row],[Modus]]="Flugzeug",ISBLANK(Abfrage[[#This Row],[IATA Start (optional)]])),IF(OR(EXACT(Abfrage[[#This Row],[Ortsname Start]],DD_Airports)),"","Kein Start-Flughafen gefunden!"),""),"")</f>
        <v/>
      </c>
      <c r="AP174" s="76" t="str">
        <f t="array" ref="AP174">IFERROR(IF(AND(Abfrage[[#This Row],[Modus]]="Flugzeug",ISBLANK(Abfrage[[#This Row],[IATA Ziel (optional)]])),IF(OR(EXACT(Abfrage[[#This Row],[Ortsname Ziel]],DD_Airports)),"","Kein Ziel-Flughafen gefunden!"),""),"")</f>
        <v/>
      </c>
      <c r="AQ17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5" spans="2:43" x14ac:dyDescent="0.35">
      <c r="B175" s="7">
        <f t="shared" si="4"/>
        <v>155</v>
      </c>
      <c r="H175" s="21"/>
      <c r="I175" s="21"/>
      <c r="J175" s="21"/>
      <c r="K175" s="21"/>
      <c r="L175" s="6" t="e">
        <f>VLOOKUP(Abfrage[[#This Row],[Beförderungsmittel]],transp_mode[],2,FALSE)</f>
        <v>#N/A</v>
      </c>
      <c r="M175" s="6" t="str">
        <f>TEXT(Abfrage[[#This Row],[PLZ Start (optional)]],"00000")</f>
        <v>00000</v>
      </c>
      <c r="N175" s="6" t="str">
        <f>TEXT(Abfrage[[#This Row],[PLZ Ziel (optional)]],"00000")</f>
        <v>00000</v>
      </c>
      <c r="O17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5" s="76" t="str">
        <f t="array" aca="1" ref="AF175" ca="1">IFERROR(IF(OR(ISBLANK(Abfrage[[#This Row],[Beförderungsmittel]]),EXACT(Abfrage[[#This Row],[Beförderungsmittel]],DD_Beförderungsmittel)),"","ungültiges Beförderungsmittel!"),"")</f>
        <v/>
      </c>
      <c r="AG175" s="76" t="str">
        <f t="array" ref="AG175">IFERROR(IF(OR(ISBLANK(Abfrage[[#This Row],[Beförderungsmittel]]),Abfrage[[#This Row],[Modus]]="Flugzeug",NOT(ISBLANK(Abfrage[[#This Row],[PLZ Start (optional)]]))),"",IF(OR(EXACT(Abfrage[[#This Row],[Ortsname Start]],DD_Orte)),"","ungültiger Start-Ort!")),"")</f>
        <v/>
      </c>
      <c r="AH17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5" s="76" t="str">
        <f t="array" ref="AI175">IFERROR(IF(OR(Abfrage[[#This Row],[Modus]]="Flugzeug",ISBLANK(Abfrage[[#This Row],[PLZ Start (optional)]])),"",IF(OR(EXACT(Abfrage[[#This Row],[PLZ_A]],DD_PLZ)),"","ungültige Start-PLZ!")),"")</f>
        <v/>
      </c>
      <c r="AJ175" s="76" t="str">
        <f t="array" ref="AJ175">IFERROR(IF(OR(ISBLANK(Abfrage[[#This Row],[Beförderungsmittel]]),Abfrage[[#This Row],[Modus]]="Flugzeug",NOT(ISBLANK(Abfrage[[#This Row],[PLZ Ziel (optional)]]))),"",IF(OR(EXACT(Abfrage[[#This Row],[Ortsname Ziel]],DD_Orte)),"","ungültiger Ziel-Ort!")),"")</f>
        <v/>
      </c>
      <c r="AK17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5" s="76" t="str">
        <f t="array" ref="AL175">IFERROR(IF(OR(Abfrage[[#This Row],[Modus]]="Flugzeug",ISBLANK(Abfrage[[#This Row],[PLZ Ziel (optional)]])),"",IF(OR(EXACT(Abfrage[[#This Row],[PLZ_B]],DD_PLZ)),"","ungültige Ziel-PLZ!")),"")</f>
        <v/>
      </c>
      <c r="AM175" s="76" t="str">
        <f t="array" ref="AM175">IFERROR(IF(AND(Abfrage[[#This Row],[Modus]]="Flugzeug",NOT(ISBLANK(Abfrage[[#This Row],[IATA Start (optional)]]))),IF(OR(EXACT(Abfrage[[#This Row],[IATA Start (optional)]],DD_IATA)),"","IATA Code (Start) nicht erkannt!"),""),"")</f>
        <v/>
      </c>
      <c r="AN175" s="76" t="str">
        <f t="array" ref="AN175">IFERROR(IF(AND(Abfrage[[#This Row],[Modus]]="Flugzeug",NOT(ISBLANK(Abfrage[[#This Row],[IATA Ziel (optional)]]))),IF(OR(EXACT(Abfrage[[#This Row],[IATA Ziel (optional)]],DD_IATA)),"","IATA Code (Ziel) nicht erkannt!"),""),"")</f>
        <v/>
      </c>
      <c r="AO175" s="76" t="str">
        <f t="array" ref="AO175">IFERROR(IF(AND(Abfrage[[#This Row],[Modus]]="Flugzeug",ISBLANK(Abfrage[[#This Row],[IATA Start (optional)]])),IF(OR(EXACT(Abfrage[[#This Row],[Ortsname Start]],DD_Airports)),"","Kein Start-Flughafen gefunden!"),""),"")</f>
        <v/>
      </c>
      <c r="AP175" s="76" t="str">
        <f t="array" ref="AP175">IFERROR(IF(AND(Abfrage[[#This Row],[Modus]]="Flugzeug",ISBLANK(Abfrage[[#This Row],[IATA Ziel (optional)]])),IF(OR(EXACT(Abfrage[[#This Row],[Ortsname Ziel]],DD_Airports)),"","Kein Ziel-Flughafen gefunden!"),""),"")</f>
        <v/>
      </c>
      <c r="AQ17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6" spans="2:43" x14ac:dyDescent="0.35">
      <c r="B176" s="7">
        <f t="shared" si="4"/>
        <v>156</v>
      </c>
      <c r="H176" s="21"/>
      <c r="I176" s="21"/>
      <c r="J176" s="21"/>
      <c r="K176" s="21"/>
      <c r="L176" s="6" t="e">
        <f>VLOOKUP(Abfrage[[#This Row],[Beförderungsmittel]],transp_mode[],2,FALSE)</f>
        <v>#N/A</v>
      </c>
      <c r="M176" s="6" t="str">
        <f>TEXT(Abfrage[[#This Row],[PLZ Start (optional)]],"00000")</f>
        <v>00000</v>
      </c>
      <c r="N176" s="6" t="str">
        <f>TEXT(Abfrage[[#This Row],[PLZ Ziel (optional)]],"00000")</f>
        <v>00000</v>
      </c>
      <c r="O17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6" s="76" t="str">
        <f t="array" aca="1" ref="AF176" ca="1">IFERROR(IF(OR(ISBLANK(Abfrage[[#This Row],[Beförderungsmittel]]),EXACT(Abfrage[[#This Row],[Beförderungsmittel]],DD_Beförderungsmittel)),"","ungültiges Beförderungsmittel!"),"")</f>
        <v/>
      </c>
      <c r="AG176" s="76" t="str">
        <f t="array" ref="AG176">IFERROR(IF(OR(ISBLANK(Abfrage[[#This Row],[Beförderungsmittel]]),Abfrage[[#This Row],[Modus]]="Flugzeug",NOT(ISBLANK(Abfrage[[#This Row],[PLZ Start (optional)]]))),"",IF(OR(EXACT(Abfrage[[#This Row],[Ortsname Start]],DD_Orte)),"","ungültiger Start-Ort!")),"")</f>
        <v/>
      </c>
      <c r="AH17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6" s="76" t="str">
        <f t="array" ref="AI176">IFERROR(IF(OR(Abfrage[[#This Row],[Modus]]="Flugzeug",ISBLANK(Abfrage[[#This Row],[PLZ Start (optional)]])),"",IF(OR(EXACT(Abfrage[[#This Row],[PLZ_A]],DD_PLZ)),"","ungültige Start-PLZ!")),"")</f>
        <v/>
      </c>
      <c r="AJ176" s="76" t="str">
        <f t="array" ref="AJ176">IFERROR(IF(OR(ISBLANK(Abfrage[[#This Row],[Beförderungsmittel]]),Abfrage[[#This Row],[Modus]]="Flugzeug",NOT(ISBLANK(Abfrage[[#This Row],[PLZ Ziel (optional)]]))),"",IF(OR(EXACT(Abfrage[[#This Row],[Ortsname Ziel]],DD_Orte)),"","ungültiger Ziel-Ort!")),"")</f>
        <v/>
      </c>
      <c r="AK17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6" s="76" t="str">
        <f t="array" ref="AL176">IFERROR(IF(OR(Abfrage[[#This Row],[Modus]]="Flugzeug",ISBLANK(Abfrage[[#This Row],[PLZ Ziel (optional)]])),"",IF(OR(EXACT(Abfrage[[#This Row],[PLZ_B]],DD_PLZ)),"","ungültige Ziel-PLZ!")),"")</f>
        <v/>
      </c>
      <c r="AM176" s="76" t="str">
        <f t="array" ref="AM176">IFERROR(IF(AND(Abfrage[[#This Row],[Modus]]="Flugzeug",NOT(ISBLANK(Abfrage[[#This Row],[IATA Start (optional)]]))),IF(OR(EXACT(Abfrage[[#This Row],[IATA Start (optional)]],DD_IATA)),"","IATA Code (Start) nicht erkannt!"),""),"")</f>
        <v/>
      </c>
      <c r="AN176" s="76" t="str">
        <f t="array" ref="AN176">IFERROR(IF(AND(Abfrage[[#This Row],[Modus]]="Flugzeug",NOT(ISBLANK(Abfrage[[#This Row],[IATA Ziel (optional)]]))),IF(OR(EXACT(Abfrage[[#This Row],[IATA Ziel (optional)]],DD_IATA)),"","IATA Code (Ziel) nicht erkannt!"),""),"")</f>
        <v/>
      </c>
      <c r="AO176" s="76" t="str">
        <f t="array" ref="AO176">IFERROR(IF(AND(Abfrage[[#This Row],[Modus]]="Flugzeug",ISBLANK(Abfrage[[#This Row],[IATA Start (optional)]])),IF(OR(EXACT(Abfrage[[#This Row],[Ortsname Start]],DD_Airports)),"","Kein Start-Flughafen gefunden!"),""),"")</f>
        <v/>
      </c>
      <c r="AP176" s="76" t="str">
        <f t="array" ref="AP176">IFERROR(IF(AND(Abfrage[[#This Row],[Modus]]="Flugzeug",ISBLANK(Abfrage[[#This Row],[IATA Ziel (optional)]])),IF(OR(EXACT(Abfrage[[#This Row],[Ortsname Ziel]],DD_Airports)),"","Kein Ziel-Flughafen gefunden!"),""),"")</f>
        <v/>
      </c>
      <c r="AQ17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7" spans="2:43" x14ac:dyDescent="0.35">
      <c r="B177" s="7">
        <f t="shared" si="4"/>
        <v>157</v>
      </c>
      <c r="H177" s="21"/>
      <c r="I177" s="21"/>
      <c r="J177" s="21"/>
      <c r="K177" s="21"/>
      <c r="L177" s="6" t="e">
        <f>VLOOKUP(Abfrage[[#This Row],[Beförderungsmittel]],transp_mode[],2,FALSE)</f>
        <v>#N/A</v>
      </c>
      <c r="M177" s="6" t="str">
        <f>TEXT(Abfrage[[#This Row],[PLZ Start (optional)]],"00000")</f>
        <v>00000</v>
      </c>
      <c r="N177" s="6" t="str">
        <f>TEXT(Abfrage[[#This Row],[PLZ Ziel (optional)]],"00000")</f>
        <v>00000</v>
      </c>
      <c r="O17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7" s="76" t="str">
        <f t="array" aca="1" ref="AF177" ca="1">IFERROR(IF(OR(ISBLANK(Abfrage[[#This Row],[Beförderungsmittel]]),EXACT(Abfrage[[#This Row],[Beförderungsmittel]],DD_Beförderungsmittel)),"","ungültiges Beförderungsmittel!"),"")</f>
        <v/>
      </c>
      <c r="AG177" s="76" t="str">
        <f t="array" ref="AG177">IFERROR(IF(OR(ISBLANK(Abfrage[[#This Row],[Beförderungsmittel]]),Abfrage[[#This Row],[Modus]]="Flugzeug",NOT(ISBLANK(Abfrage[[#This Row],[PLZ Start (optional)]]))),"",IF(OR(EXACT(Abfrage[[#This Row],[Ortsname Start]],DD_Orte)),"","ungültiger Start-Ort!")),"")</f>
        <v/>
      </c>
      <c r="AH17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7" s="76" t="str">
        <f t="array" ref="AI177">IFERROR(IF(OR(Abfrage[[#This Row],[Modus]]="Flugzeug",ISBLANK(Abfrage[[#This Row],[PLZ Start (optional)]])),"",IF(OR(EXACT(Abfrage[[#This Row],[PLZ_A]],DD_PLZ)),"","ungültige Start-PLZ!")),"")</f>
        <v/>
      </c>
      <c r="AJ177" s="76" t="str">
        <f t="array" ref="AJ177">IFERROR(IF(OR(ISBLANK(Abfrage[[#This Row],[Beförderungsmittel]]),Abfrage[[#This Row],[Modus]]="Flugzeug",NOT(ISBLANK(Abfrage[[#This Row],[PLZ Ziel (optional)]]))),"",IF(OR(EXACT(Abfrage[[#This Row],[Ortsname Ziel]],DD_Orte)),"","ungültiger Ziel-Ort!")),"")</f>
        <v/>
      </c>
      <c r="AK17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7" s="76" t="str">
        <f t="array" ref="AL177">IFERROR(IF(OR(Abfrage[[#This Row],[Modus]]="Flugzeug",ISBLANK(Abfrage[[#This Row],[PLZ Ziel (optional)]])),"",IF(OR(EXACT(Abfrage[[#This Row],[PLZ_B]],DD_PLZ)),"","ungültige Ziel-PLZ!")),"")</f>
        <v/>
      </c>
      <c r="AM177" s="76" t="str">
        <f t="array" ref="AM177">IFERROR(IF(AND(Abfrage[[#This Row],[Modus]]="Flugzeug",NOT(ISBLANK(Abfrage[[#This Row],[IATA Start (optional)]]))),IF(OR(EXACT(Abfrage[[#This Row],[IATA Start (optional)]],DD_IATA)),"","IATA Code (Start) nicht erkannt!"),""),"")</f>
        <v/>
      </c>
      <c r="AN177" s="76" t="str">
        <f t="array" ref="AN177">IFERROR(IF(AND(Abfrage[[#This Row],[Modus]]="Flugzeug",NOT(ISBLANK(Abfrage[[#This Row],[IATA Ziel (optional)]]))),IF(OR(EXACT(Abfrage[[#This Row],[IATA Ziel (optional)]],DD_IATA)),"","IATA Code (Ziel) nicht erkannt!"),""),"")</f>
        <v/>
      </c>
      <c r="AO177" s="76" t="str">
        <f t="array" ref="AO177">IFERROR(IF(AND(Abfrage[[#This Row],[Modus]]="Flugzeug",ISBLANK(Abfrage[[#This Row],[IATA Start (optional)]])),IF(OR(EXACT(Abfrage[[#This Row],[Ortsname Start]],DD_Airports)),"","Kein Start-Flughafen gefunden!"),""),"")</f>
        <v/>
      </c>
      <c r="AP177" s="76" t="str">
        <f t="array" ref="AP177">IFERROR(IF(AND(Abfrage[[#This Row],[Modus]]="Flugzeug",ISBLANK(Abfrage[[#This Row],[IATA Ziel (optional)]])),IF(OR(EXACT(Abfrage[[#This Row],[Ortsname Ziel]],DD_Airports)),"","Kein Ziel-Flughafen gefunden!"),""),"")</f>
        <v/>
      </c>
      <c r="AQ17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8" spans="2:43" x14ac:dyDescent="0.35">
      <c r="B178" s="7">
        <f t="shared" si="4"/>
        <v>158</v>
      </c>
      <c r="H178" s="21"/>
      <c r="I178" s="21"/>
      <c r="J178" s="21"/>
      <c r="K178" s="21"/>
      <c r="L178" s="6" t="e">
        <f>VLOOKUP(Abfrage[[#This Row],[Beförderungsmittel]],transp_mode[],2,FALSE)</f>
        <v>#N/A</v>
      </c>
      <c r="M178" s="6" t="str">
        <f>TEXT(Abfrage[[#This Row],[PLZ Start (optional)]],"00000")</f>
        <v>00000</v>
      </c>
      <c r="N178" s="6" t="str">
        <f>TEXT(Abfrage[[#This Row],[PLZ Ziel (optional)]],"00000")</f>
        <v>00000</v>
      </c>
      <c r="O17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8" s="76" t="str">
        <f t="array" aca="1" ref="AF178" ca="1">IFERROR(IF(OR(ISBLANK(Abfrage[[#This Row],[Beförderungsmittel]]),EXACT(Abfrage[[#This Row],[Beförderungsmittel]],DD_Beförderungsmittel)),"","ungültiges Beförderungsmittel!"),"")</f>
        <v/>
      </c>
      <c r="AG178" s="76" t="str">
        <f t="array" ref="AG178">IFERROR(IF(OR(ISBLANK(Abfrage[[#This Row],[Beförderungsmittel]]),Abfrage[[#This Row],[Modus]]="Flugzeug",NOT(ISBLANK(Abfrage[[#This Row],[PLZ Start (optional)]]))),"",IF(OR(EXACT(Abfrage[[#This Row],[Ortsname Start]],DD_Orte)),"","ungültiger Start-Ort!")),"")</f>
        <v/>
      </c>
      <c r="AH17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8" s="76" t="str">
        <f t="array" ref="AI178">IFERROR(IF(OR(Abfrage[[#This Row],[Modus]]="Flugzeug",ISBLANK(Abfrage[[#This Row],[PLZ Start (optional)]])),"",IF(OR(EXACT(Abfrage[[#This Row],[PLZ_A]],DD_PLZ)),"","ungültige Start-PLZ!")),"")</f>
        <v/>
      </c>
      <c r="AJ178" s="76" t="str">
        <f t="array" ref="AJ178">IFERROR(IF(OR(ISBLANK(Abfrage[[#This Row],[Beförderungsmittel]]),Abfrage[[#This Row],[Modus]]="Flugzeug",NOT(ISBLANK(Abfrage[[#This Row],[PLZ Ziel (optional)]]))),"",IF(OR(EXACT(Abfrage[[#This Row],[Ortsname Ziel]],DD_Orte)),"","ungültiger Ziel-Ort!")),"")</f>
        <v/>
      </c>
      <c r="AK17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8" s="76" t="str">
        <f t="array" ref="AL178">IFERROR(IF(OR(Abfrage[[#This Row],[Modus]]="Flugzeug",ISBLANK(Abfrage[[#This Row],[PLZ Ziel (optional)]])),"",IF(OR(EXACT(Abfrage[[#This Row],[PLZ_B]],DD_PLZ)),"","ungültige Ziel-PLZ!")),"")</f>
        <v/>
      </c>
      <c r="AM178" s="76" t="str">
        <f t="array" ref="AM178">IFERROR(IF(AND(Abfrage[[#This Row],[Modus]]="Flugzeug",NOT(ISBLANK(Abfrage[[#This Row],[IATA Start (optional)]]))),IF(OR(EXACT(Abfrage[[#This Row],[IATA Start (optional)]],DD_IATA)),"","IATA Code (Start) nicht erkannt!"),""),"")</f>
        <v/>
      </c>
      <c r="AN178" s="76" t="str">
        <f t="array" ref="AN178">IFERROR(IF(AND(Abfrage[[#This Row],[Modus]]="Flugzeug",NOT(ISBLANK(Abfrage[[#This Row],[IATA Ziel (optional)]]))),IF(OR(EXACT(Abfrage[[#This Row],[IATA Ziel (optional)]],DD_IATA)),"","IATA Code (Ziel) nicht erkannt!"),""),"")</f>
        <v/>
      </c>
      <c r="AO178" s="76" t="str">
        <f t="array" ref="AO178">IFERROR(IF(AND(Abfrage[[#This Row],[Modus]]="Flugzeug",ISBLANK(Abfrage[[#This Row],[IATA Start (optional)]])),IF(OR(EXACT(Abfrage[[#This Row],[Ortsname Start]],DD_Airports)),"","Kein Start-Flughafen gefunden!"),""),"")</f>
        <v/>
      </c>
      <c r="AP178" s="76" t="str">
        <f t="array" ref="AP178">IFERROR(IF(AND(Abfrage[[#This Row],[Modus]]="Flugzeug",ISBLANK(Abfrage[[#This Row],[IATA Ziel (optional)]])),IF(OR(EXACT(Abfrage[[#This Row],[Ortsname Ziel]],DD_Airports)),"","Kein Ziel-Flughafen gefunden!"),""),"")</f>
        <v/>
      </c>
      <c r="AQ17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79" spans="2:43" x14ac:dyDescent="0.35">
      <c r="B179" s="7">
        <f t="shared" si="4"/>
        <v>159</v>
      </c>
      <c r="H179" s="21"/>
      <c r="I179" s="21"/>
      <c r="J179" s="21"/>
      <c r="K179" s="21"/>
      <c r="L179" s="6" t="e">
        <f>VLOOKUP(Abfrage[[#This Row],[Beförderungsmittel]],transp_mode[],2,FALSE)</f>
        <v>#N/A</v>
      </c>
      <c r="M179" s="6" t="str">
        <f>TEXT(Abfrage[[#This Row],[PLZ Start (optional)]],"00000")</f>
        <v>00000</v>
      </c>
      <c r="N179" s="6" t="str">
        <f>TEXT(Abfrage[[#This Row],[PLZ Ziel (optional)]],"00000")</f>
        <v>00000</v>
      </c>
      <c r="O17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7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7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7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7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7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7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7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7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7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7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7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7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7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7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7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7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79" s="76" t="str">
        <f t="array" aca="1" ref="AF179" ca="1">IFERROR(IF(OR(ISBLANK(Abfrage[[#This Row],[Beförderungsmittel]]),EXACT(Abfrage[[#This Row],[Beförderungsmittel]],DD_Beförderungsmittel)),"","ungültiges Beförderungsmittel!"),"")</f>
        <v/>
      </c>
      <c r="AG179" s="76" t="str">
        <f t="array" ref="AG179">IFERROR(IF(OR(ISBLANK(Abfrage[[#This Row],[Beförderungsmittel]]),Abfrage[[#This Row],[Modus]]="Flugzeug",NOT(ISBLANK(Abfrage[[#This Row],[PLZ Start (optional)]]))),"",IF(OR(EXACT(Abfrage[[#This Row],[Ortsname Start]],DD_Orte)),"","ungültiger Start-Ort!")),"")</f>
        <v/>
      </c>
      <c r="AH17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79" s="76" t="str">
        <f t="array" ref="AI179">IFERROR(IF(OR(Abfrage[[#This Row],[Modus]]="Flugzeug",ISBLANK(Abfrage[[#This Row],[PLZ Start (optional)]])),"",IF(OR(EXACT(Abfrage[[#This Row],[PLZ_A]],DD_PLZ)),"","ungültige Start-PLZ!")),"")</f>
        <v/>
      </c>
      <c r="AJ179" s="76" t="str">
        <f t="array" ref="AJ179">IFERROR(IF(OR(ISBLANK(Abfrage[[#This Row],[Beförderungsmittel]]),Abfrage[[#This Row],[Modus]]="Flugzeug",NOT(ISBLANK(Abfrage[[#This Row],[PLZ Ziel (optional)]]))),"",IF(OR(EXACT(Abfrage[[#This Row],[Ortsname Ziel]],DD_Orte)),"","ungültiger Ziel-Ort!")),"")</f>
        <v/>
      </c>
      <c r="AK17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79" s="76" t="str">
        <f t="array" ref="AL179">IFERROR(IF(OR(Abfrage[[#This Row],[Modus]]="Flugzeug",ISBLANK(Abfrage[[#This Row],[PLZ Ziel (optional)]])),"",IF(OR(EXACT(Abfrage[[#This Row],[PLZ_B]],DD_PLZ)),"","ungültige Ziel-PLZ!")),"")</f>
        <v/>
      </c>
      <c r="AM179" s="76" t="str">
        <f t="array" ref="AM179">IFERROR(IF(AND(Abfrage[[#This Row],[Modus]]="Flugzeug",NOT(ISBLANK(Abfrage[[#This Row],[IATA Start (optional)]]))),IF(OR(EXACT(Abfrage[[#This Row],[IATA Start (optional)]],DD_IATA)),"","IATA Code (Start) nicht erkannt!"),""),"")</f>
        <v/>
      </c>
      <c r="AN179" s="76" t="str">
        <f t="array" ref="AN179">IFERROR(IF(AND(Abfrage[[#This Row],[Modus]]="Flugzeug",NOT(ISBLANK(Abfrage[[#This Row],[IATA Ziel (optional)]]))),IF(OR(EXACT(Abfrage[[#This Row],[IATA Ziel (optional)]],DD_IATA)),"","IATA Code (Ziel) nicht erkannt!"),""),"")</f>
        <v/>
      </c>
      <c r="AO179" s="76" t="str">
        <f t="array" ref="AO179">IFERROR(IF(AND(Abfrage[[#This Row],[Modus]]="Flugzeug",ISBLANK(Abfrage[[#This Row],[IATA Start (optional)]])),IF(OR(EXACT(Abfrage[[#This Row],[Ortsname Start]],DD_Airports)),"","Kein Start-Flughafen gefunden!"),""),"")</f>
        <v/>
      </c>
      <c r="AP179" s="76" t="str">
        <f t="array" ref="AP179">IFERROR(IF(AND(Abfrage[[#This Row],[Modus]]="Flugzeug",ISBLANK(Abfrage[[#This Row],[IATA Ziel (optional)]])),IF(OR(EXACT(Abfrage[[#This Row],[Ortsname Ziel]],DD_Airports)),"","Kein Ziel-Flughafen gefunden!"),""),"")</f>
        <v/>
      </c>
      <c r="AQ17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0" spans="2:43" x14ac:dyDescent="0.35">
      <c r="B180" s="7">
        <f t="shared" si="4"/>
        <v>160</v>
      </c>
      <c r="H180" s="21"/>
      <c r="I180" s="21"/>
      <c r="J180" s="21"/>
      <c r="K180" s="21"/>
      <c r="L180" s="6" t="e">
        <f>VLOOKUP(Abfrage[[#This Row],[Beförderungsmittel]],transp_mode[],2,FALSE)</f>
        <v>#N/A</v>
      </c>
      <c r="M180" s="6" t="str">
        <f>TEXT(Abfrage[[#This Row],[PLZ Start (optional)]],"00000")</f>
        <v>00000</v>
      </c>
      <c r="N180" s="6" t="str">
        <f>TEXT(Abfrage[[#This Row],[PLZ Ziel (optional)]],"00000")</f>
        <v>00000</v>
      </c>
      <c r="O18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0" s="76" t="str">
        <f t="array" aca="1" ref="AF180" ca="1">IFERROR(IF(OR(ISBLANK(Abfrage[[#This Row],[Beförderungsmittel]]),EXACT(Abfrage[[#This Row],[Beförderungsmittel]],DD_Beförderungsmittel)),"","ungültiges Beförderungsmittel!"),"")</f>
        <v/>
      </c>
      <c r="AG180" s="76" t="str">
        <f t="array" ref="AG180">IFERROR(IF(OR(ISBLANK(Abfrage[[#This Row],[Beförderungsmittel]]),Abfrage[[#This Row],[Modus]]="Flugzeug",NOT(ISBLANK(Abfrage[[#This Row],[PLZ Start (optional)]]))),"",IF(OR(EXACT(Abfrage[[#This Row],[Ortsname Start]],DD_Orte)),"","ungültiger Start-Ort!")),"")</f>
        <v/>
      </c>
      <c r="AH18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0" s="76" t="str">
        <f t="array" ref="AI180">IFERROR(IF(OR(Abfrage[[#This Row],[Modus]]="Flugzeug",ISBLANK(Abfrage[[#This Row],[PLZ Start (optional)]])),"",IF(OR(EXACT(Abfrage[[#This Row],[PLZ_A]],DD_PLZ)),"","ungültige Start-PLZ!")),"")</f>
        <v/>
      </c>
      <c r="AJ180" s="76" t="str">
        <f t="array" ref="AJ180">IFERROR(IF(OR(ISBLANK(Abfrage[[#This Row],[Beförderungsmittel]]),Abfrage[[#This Row],[Modus]]="Flugzeug",NOT(ISBLANK(Abfrage[[#This Row],[PLZ Ziel (optional)]]))),"",IF(OR(EXACT(Abfrage[[#This Row],[Ortsname Ziel]],DD_Orte)),"","ungültiger Ziel-Ort!")),"")</f>
        <v/>
      </c>
      <c r="AK18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0" s="76" t="str">
        <f t="array" ref="AL180">IFERROR(IF(OR(Abfrage[[#This Row],[Modus]]="Flugzeug",ISBLANK(Abfrage[[#This Row],[PLZ Ziel (optional)]])),"",IF(OR(EXACT(Abfrage[[#This Row],[PLZ_B]],DD_PLZ)),"","ungültige Ziel-PLZ!")),"")</f>
        <v/>
      </c>
      <c r="AM180" s="76" t="str">
        <f t="array" ref="AM180">IFERROR(IF(AND(Abfrage[[#This Row],[Modus]]="Flugzeug",NOT(ISBLANK(Abfrage[[#This Row],[IATA Start (optional)]]))),IF(OR(EXACT(Abfrage[[#This Row],[IATA Start (optional)]],DD_IATA)),"","IATA Code (Start) nicht erkannt!"),""),"")</f>
        <v/>
      </c>
      <c r="AN180" s="76" t="str">
        <f t="array" ref="AN180">IFERROR(IF(AND(Abfrage[[#This Row],[Modus]]="Flugzeug",NOT(ISBLANK(Abfrage[[#This Row],[IATA Ziel (optional)]]))),IF(OR(EXACT(Abfrage[[#This Row],[IATA Ziel (optional)]],DD_IATA)),"","IATA Code (Ziel) nicht erkannt!"),""),"")</f>
        <v/>
      </c>
      <c r="AO180" s="76" t="str">
        <f t="array" ref="AO180">IFERROR(IF(AND(Abfrage[[#This Row],[Modus]]="Flugzeug",ISBLANK(Abfrage[[#This Row],[IATA Start (optional)]])),IF(OR(EXACT(Abfrage[[#This Row],[Ortsname Start]],DD_Airports)),"","Kein Start-Flughafen gefunden!"),""),"")</f>
        <v/>
      </c>
      <c r="AP180" s="76" t="str">
        <f t="array" ref="AP180">IFERROR(IF(AND(Abfrage[[#This Row],[Modus]]="Flugzeug",ISBLANK(Abfrage[[#This Row],[IATA Ziel (optional)]])),IF(OR(EXACT(Abfrage[[#This Row],[Ortsname Ziel]],DD_Airports)),"","Kein Ziel-Flughafen gefunden!"),""),"")</f>
        <v/>
      </c>
      <c r="AQ18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1" spans="2:43" x14ac:dyDescent="0.35">
      <c r="B181" s="7">
        <f t="shared" ref="B181:B212" si="5">ROW()-20</f>
        <v>161</v>
      </c>
      <c r="H181" s="21"/>
      <c r="I181" s="21"/>
      <c r="J181" s="21"/>
      <c r="K181" s="21"/>
      <c r="L181" s="6" t="e">
        <f>VLOOKUP(Abfrage[[#This Row],[Beförderungsmittel]],transp_mode[],2,FALSE)</f>
        <v>#N/A</v>
      </c>
      <c r="M181" s="6" t="str">
        <f>TEXT(Abfrage[[#This Row],[PLZ Start (optional)]],"00000")</f>
        <v>00000</v>
      </c>
      <c r="N181" s="6" t="str">
        <f>TEXT(Abfrage[[#This Row],[PLZ Ziel (optional)]],"00000")</f>
        <v>00000</v>
      </c>
      <c r="O18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1" s="76" t="str">
        <f t="array" aca="1" ref="AF181" ca="1">IFERROR(IF(OR(ISBLANK(Abfrage[[#This Row],[Beförderungsmittel]]),EXACT(Abfrage[[#This Row],[Beförderungsmittel]],DD_Beförderungsmittel)),"","ungültiges Beförderungsmittel!"),"")</f>
        <v/>
      </c>
      <c r="AG181" s="76" t="str">
        <f t="array" ref="AG181">IFERROR(IF(OR(ISBLANK(Abfrage[[#This Row],[Beförderungsmittel]]),Abfrage[[#This Row],[Modus]]="Flugzeug",NOT(ISBLANK(Abfrage[[#This Row],[PLZ Start (optional)]]))),"",IF(OR(EXACT(Abfrage[[#This Row],[Ortsname Start]],DD_Orte)),"","ungültiger Start-Ort!")),"")</f>
        <v/>
      </c>
      <c r="AH18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1" s="76" t="str">
        <f t="array" ref="AI181">IFERROR(IF(OR(Abfrage[[#This Row],[Modus]]="Flugzeug",ISBLANK(Abfrage[[#This Row],[PLZ Start (optional)]])),"",IF(OR(EXACT(Abfrage[[#This Row],[PLZ_A]],DD_PLZ)),"","ungültige Start-PLZ!")),"")</f>
        <v/>
      </c>
      <c r="AJ181" s="76" t="str">
        <f t="array" ref="AJ181">IFERROR(IF(OR(ISBLANK(Abfrage[[#This Row],[Beförderungsmittel]]),Abfrage[[#This Row],[Modus]]="Flugzeug",NOT(ISBLANK(Abfrage[[#This Row],[PLZ Ziel (optional)]]))),"",IF(OR(EXACT(Abfrage[[#This Row],[Ortsname Ziel]],DD_Orte)),"","ungültiger Ziel-Ort!")),"")</f>
        <v/>
      </c>
      <c r="AK18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1" s="76" t="str">
        <f t="array" ref="AL181">IFERROR(IF(OR(Abfrage[[#This Row],[Modus]]="Flugzeug",ISBLANK(Abfrage[[#This Row],[PLZ Ziel (optional)]])),"",IF(OR(EXACT(Abfrage[[#This Row],[PLZ_B]],DD_PLZ)),"","ungültige Ziel-PLZ!")),"")</f>
        <v/>
      </c>
      <c r="AM181" s="76" t="str">
        <f t="array" ref="AM181">IFERROR(IF(AND(Abfrage[[#This Row],[Modus]]="Flugzeug",NOT(ISBLANK(Abfrage[[#This Row],[IATA Start (optional)]]))),IF(OR(EXACT(Abfrage[[#This Row],[IATA Start (optional)]],DD_IATA)),"","IATA Code (Start) nicht erkannt!"),""),"")</f>
        <v/>
      </c>
      <c r="AN181" s="76" t="str">
        <f t="array" ref="AN181">IFERROR(IF(AND(Abfrage[[#This Row],[Modus]]="Flugzeug",NOT(ISBLANK(Abfrage[[#This Row],[IATA Ziel (optional)]]))),IF(OR(EXACT(Abfrage[[#This Row],[IATA Ziel (optional)]],DD_IATA)),"","IATA Code (Ziel) nicht erkannt!"),""),"")</f>
        <v/>
      </c>
      <c r="AO181" s="76" t="str">
        <f t="array" ref="AO181">IFERROR(IF(AND(Abfrage[[#This Row],[Modus]]="Flugzeug",ISBLANK(Abfrage[[#This Row],[IATA Start (optional)]])),IF(OR(EXACT(Abfrage[[#This Row],[Ortsname Start]],DD_Airports)),"","Kein Start-Flughafen gefunden!"),""),"")</f>
        <v/>
      </c>
      <c r="AP181" s="76" t="str">
        <f t="array" ref="AP181">IFERROR(IF(AND(Abfrage[[#This Row],[Modus]]="Flugzeug",ISBLANK(Abfrage[[#This Row],[IATA Ziel (optional)]])),IF(OR(EXACT(Abfrage[[#This Row],[Ortsname Ziel]],DD_Airports)),"","Kein Ziel-Flughafen gefunden!"),""),"")</f>
        <v/>
      </c>
      <c r="AQ18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2" spans="2:43" x14ac:dyDescent="0.35">
      <c r="B182" s="7">
        <f t="shared" si="5"/>
        <v>162</v>
      </c>
      <c r="H182" s="21"/>
      <c r="I182" s="21"/>
      <c r="J182" s="21"/>
      <c r="K182" s="21"/>
      <c r="L182" s="6" t="e">
        <f>VLOOKUP(Abfrage[[#This Row],[Beförderungsmittel]],transp_mode[],2,FALSE)</f>
        <v>#N/A</v>
      </c>
      <c r="M182" s="6" t="str">
        <f>TEXT(Abfrage[[#This Row],[PLZ Start (optional)]],"00000")</f>
        <v>00000</v>
      </c>
      <c r="N182" s="6" t="str">
        <f>TEXT(Abfrage[[#This Row],[PLZ Ziel (optional)]],"00000")</f>
        <v>00000</v>
      </c>
      <c r="O18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2" s="76" t="str">
        <f t="array" aca="1" ref="AF182" ca="1">IFERROR(IF(OR(ISBLANK(Abfrage[[#This Row],[Beförderungsmittel]]),EXACT(Abfrage[[#This Row],[Beförderungsmittel]],DD_Beförderungsmittel)),"","ungültiges Beförderungsmittel!"),"")</f>
        <v/>
      </c>
      <c r="AG182" s="76" t="str">
        <f t="array" ref="AG182">IFERROR(IF(OR(ISBLANK(Abfrage[[#This Row],[Beförderungsmittel]]),Abfrage[[#This Row],[Modus]]="Flugzeug",NOT(ISBLANK(Abfrage[[#This Row],[PLZ Start (optional)]]))),"",IF(OR(EXACT(Abfrage[[#This Row],[Ortsname Start]],DD_Orte)),"","ungültiger Start-Ort!")),"")</f>
        <v/>
      </c>
      <c r="AH18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2" s="76" t="str">
        <f t="array" ref="AI182">IFERROR(IF(OR(Abfrage[[#This Row],[Modus]]="Flugzeug",ISBLANK(Abfrage[[#This Row],[PLZ Start (optional)]])),"",IF(OR(EXACT(Abfrage[[#This Row],[PLZ_A]],DD_PLZ)),"","ungültige Start-PLZ!")),"")</f>
        <v/>
      </c>
      <c r="AJ182" s="76" t="str">
        <f t="array" ref="AJ182">IFERROR(IF(OR(ISBLANK(Abfrage[[#This Row],[Beförderungsmittel]]),Abfrage[[#This Row],[Modus]]="Flugzeug",NOT(ISBLANK(Abfrage[[#This Row],[PLZ Ziel (optional)]]))),"",IF(OR(EXACT(Abfrage[[#This Row],[Ortsname Ziel]],DD_Orte)),"","ungültiger Ziel-Ort!")),"")</f>
        <v/>
      </c>
      <c r="AK18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2" s="76" t="str">
        <f t="array" ref="AL182">IFERROR(IF(OR(Abfrage[[#This Row],[Modus]]="Flugzeug",ISBLANK(Abfrage[[#This Row],[PLZ Ziel (optional)]])),"",IF(OR(EXACT(Abfrage[[#This Row],[PLZ_B]],DD_PLZ)),"","ungültige Ziel-PLZ!")),"")</f>
        <v/>
      </c>
      <c r="AM182" s="76" t="str">
        <f t="array" ref="AM182">IFERROR(IF(AND(Abfrage[[#This Row],[Modus]]="Flugzeug",NOT(ISBLANK(Abfrage[[#This Row],[IATA Start (optional)]]))),IF(OR(EXACT(Abfrage[[#This Row],[IATA Start (optional)]],DD_IATA)),"","IATA Code (Start) nicht erkannt!"),""),"")</f>
        <v/>
      </c>
      <c r="AN182" s="76" t="str">
        <f t="array" ref="AN182">IFERROR(IF(AND(Abfrage[[#This Row],[Modus]]="Flugzeug",NOT(ISBLANK(Abfrage[[#This Row],[IATA Ziel (optional)]]))),IF(OR(EXACT(Abfrage[[#This Row],[IATA Ziel (optional)]],DD_IATA)),"","IATA Code (Ziel) nicht erkannt!"),""),"")</f>
        <v/>
      </c>
      <c r="AO182" s="76" t="str">
        <f t="array" ref="AO182">IFERROR(IF(AND(Abfrage[[#This Row],[Modus]]="Flugzeug",ISBLANK(Abfrage[[#This Row],[IATA Start (optional)]])),IF(OR(EXACT(Abfrage[[#This Row],[Ortsname Start]],DD_Airports)),"","Kein Start-Flughafen gefunden!"),""),"")</f>
        <v/>
      </c>
      <c r="AP182" s="76" t="str">
        <f t="array" ref="AP182">IFERROR(IF(AND(Abfrage[[#This Row],[Modus]]="Flugzeug",ISBLANK(Abfrage[[#This Row],[IATA Ziel (optional)]])),IF(OR(EXACT(Abfrage[[#This Row],[Ortsname Ziel]],DD_Airports)),"","Kein Ziel-Flughafen gefunden!"),""),"")</f>
        <v/>
      </c>
      <c r="AQ18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3" spans="2:43" x14ac:dyDescent="0.35">
      <c r="B183" s="7">
        <f t="shared" si="5"/>
        <v>163</v>
      </c>
      <c r="H183" s="21"/>
      <c r="I183" s="21"/>
      <c r="J183" s="21"/>
      <c r="K183" s="21"/>
      <c r="L183" s="6" t="e">
        <f>VLOOKUP(Abfrage[[#This Row],[Beförderungsmittel]],transp_mode[],2,FALSE)</f>
        <v>#N/A</v>
      </c>
      <c r="M183" s="6" t="str">
        <f>TEXT(Abfrage[[#This Row],[PLZ Start (optional)]],"00000")</f>
        <v>00000</v>
      </c>
      <c r="N183" s="6" t="str">
        <f>TEXT(Abfrage[[#This Row],[PLZ Ziel (optional)]],"00000")</f>
        <v>00000</v>
      </c>
      <c r="O18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3" s="76" t="str">
        <f t="array" aca="1" ref="AF183" ca="1">IFERROR(IF(OR(ISBLANK(Abfrage[[#This Row],[Beförderungsmittel]]),EXACT(Abfrage[[#This Row],[Beförderungsmittel]],DD_Beförderungsmittel)),"","ungültiges Beförderungsmittel!"),"")</f>
        <v/>
      </c>
      <c r="AG183" s="76" t="str">
        <f t="array" ref="AG183">IFERROR(IF(OR(ISBLANK(Abfrage[[#This Row],[Beförderungsmittel]]),Abfrage[[#This Row],[Modus]]="Flugzeug",NOT(ISBLANK(Abfrage[[#This Row],[PLZ Start (optional)]]))),"",IF(OR(EXACT(Abfrage[[#This Row],[Ortsname Start]],DD_Orte)),"","ungültiger Start-Ort!")),"")</f>
        <v/>
      </c>
      <c r="AH18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3" s="76" t="str">
        <f t="array" ref="AI183">IFERROR(IF(OR(Abfrage[[#This Row],[Modus]]="Flugzeug",ISBLANK(Abfrage[[#This Row],[PLZ Start (optional)]])),"",IF(OR(EXACT(Abfrage[[#This Row],[PLZ_A]],DD_PLZ)),"","ungültige Start-PLZ!")),"")</f>
        <v/>
      </c>
      <c r="AJ183" s="76" t="str">
        <f t="array" ref="AJ183">IFERROR(IF(OR(ISBLANK(Abfrage[[#This Row],[Beförderungsmittel]]),Abfrage[[#This Row],[Modus]]="Flugzeug",NOT(ISBLANK(Abfrage[[#This Row],[PLZ Ziel (optional)]]))),"",IF(OR(EXACT(Abfrage[[#This Row],[Ortsname Ziel]],DD_Orte)),"","ungültiger Ziel-Ort!")),"")</f>
        <v/>
      </c>
      <c r="AK18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3" s="76" t="str">
        <f t="array" ref="AL183">IFERROR(IF(OR(Abfrage[[#This Row],[Modus]]="Flugzeug",ISBLANK(Abfrage[[#This Row],[PLZ Ziel (optional)]])),"",IF(OR(EXACT(Abfrage[[#This Row],[PLZ_B]],DD_PLZ)),"","ungültige Ziel-PLZ!")),"")</f>
        <v/>
      </c>
      <c r="AM183" s="76" t="str">
        <f t="array" ref="AM183">IFERROR(IF(AND(Abfrage[[#This Row],[Modus]]="Flugzeug",NOT(ISBLANK(Abfrage[[#This Row],[IATA Start (optional)]]))),IF(OR(EXACT(Abfrage[[#This Row],[IATA Start (optional)]],DD_IATA)),"","IATA Code (Start) nicht erkannt!"),""),"")</f>
        <v/>
      </c>
      <c r="AN183" s="76" t="str">
        <f t="array" ref="AN183">IFERROR(IF(AND(Abfrage[[#This Row],[Modus]]="Flugzeug",NOT(ISBLANK(Abfrage[[#This Row],[IATA Ziel (optional)]]))),IF(OR(EXACT(Abfrage[[#This Row],[IATA Ziel (optional)]],DD_IATA)),"","IATA Code (Ziel) nicht erkannt!"),""),"")</f>
        <v/>
      </c>
      <c r="AO183" s="76" t="str">
        <f t="array" ref="AO183">IFERROR(IF(AND(Abfrage[[#This Row],[Modus]]="Flugzeug",ISBLANK(Abfrage[[#This Row],[IATA Start (optional)]])),IF(OR(EXACT(Abfrage[[#This Row],[Ortsname Start]],DD_Airports)),"","Kein Start-Flughafen gefunden!"),""),"")</f>
        <v/>
      </c>
      <c r="AP183" s="76" t="str">
        <f t="array" ref="AP183">IFERROR(IF(AND(Abfrage[[#This Row],[Modus]]="Flugzeug",ISBLANK(Abfrage[[#This Row],[IATA Ziel (optional)]])),IF(OR(EXACT(Abfrage[[#This Row],[Ortsname Ziel]],DD_Airports)),"","Kein Ziel-Flughafen gefunden!"),""),"")</f>
        <v/>
      </c>
      <c r="AQ18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4" spans="2:43" x14ac:dyDescent="0.35">
      <c r="B184" s="7">
        <f t="shared" si="5"/>
        <v>164</v>
      </c>
      <c r="H184" s="21"/>
      <c r="I184" s="21"/>
      <c r="J184" s="21"/>
      <c r="K184" s="21"/>
      <c r="L184" s="6" t="e">
        <f>VLOOKUP(Abfrage[[#This Row],[Beförderungsmittel]],transp_mode[],2,FALSE)</f>
        <v>#N/A</v>
      </c>
      <c r="M184" s="6" t="str">
        <f>TEXT(Abfrage[[#This Row],[PLZ Start (optional)]],"00000")</f>
        <v>00000</v>
      </c>
      <c r="N184" s="6" t="str">
        <f>TEXT(Abfrage[[#This Row],[PLZ Ziel (optional)]],"00000")</f>
        <v>00000</v>
      </c>
      <c r="O18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4" s="76" t="str">
        <f t="array" aca="1" ref="AF184" ca="1">IFERROR(IF(OR(ISBLANK(Abfrage[[#This Row],[Beförderungsmittel]]),EXACT(Abfrage[[#This Row],[Beförderungsmittel]],DD_Beförderungsmittel)),"","ungültiges Beförderungsmittel!"),"")</f>
        <v/>
      </c>
      <c r="AG184" s="76" t="str">
        <f t="array" ref="AG184">IFERROR(IF(OR(ISBLANK(Abfrage[[#This Row],[Beförderungsmittel]]),Abfrage[[#This Row],[Modus]]="Flugzeug",NOT(ISBLANK(Abfrage[[#This Row],[PLZ Start (optional)]]))),"",IF(OR(EXACT(Abfrage[[#This Row],[Ortsname Start]],DD_Orte)),"","ungültiger Start-Ort!")),"")</f>
        <v/>
      </c>
      <c r="AH18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4" s="76" t="str">
        <f t="array" ref="AI184">IFERROR(IF(OR(Abfrage[[#This Row],[Modus]]="Flugzeug",ISBLANK(Abfrage[[#This Row],[PLZ Start (optional)]])),"",IF(OR(EXACT(Abfrage[[#This Row],[PLZ_A]],DD_PLZ)),"","ungültige Start-PLZ!")),"")</f>
        <v/>
      </c>
      <c r="AJ184" s="76" t="str">
        <f t="array" ref="AJ184">IFERROR(IF(OR(ISBLANK(Abfrage[[#This Row],[Beförderungsmittel]]),Abfrage[[#This Row],[Modus]]="Flugzeug",NOT(ISBLANK(Abfrage[[#This Row],[PLZ Ziel (optional)]]))),"",IF(OR(EXACT(Abfrage[[#This Row],[Ortsname Ziel]],DD_Orte)),"","ungültiger Ziel-Ort!")),"")</f>
        <v/>
      </c>
      <c r="AK18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4" s="76" t="str">
        <f t="array" ref="AL184">IFERROR(IF(OR(Abfrage[[#This Row],[Modus]]="Flugzeug",ISBLANK(Abfrage[[#This Row],[PLZ Ziel (optional)]])),"",IF(OR(EXACT(Abfrage[[#This Row],[PLZ_B]],DD_PLZ)),"","ungültige Ziel-PLZ!")),"")</f>
        <v/>
      </c>
      <c r="AM184" s="76" t="str">
        <f t="array" ref="AM184">IFERROR(IF(AND(Abfrage[[#This Row],[Modus]]="Flugzeug",NOT(ISBLANK(Abfrage[[#This Row],[IATA Start (optional)]]))),IF(OR(EXACT(Abfrage[[#This Row],[IATA Start (optional)]],DD_IATA)),"","IATA Code (Start) nicht erkannt!"),""),"")</f>
        <v/>
      </c>
      <c r="AN184" s="76" t="str">
        <f t="array" ref="AN184">IFERROR(IF(AND(Abfrage[[#This Row],[Modus]]="Flugzeug",NOT(ISBLANK(Abfrage[[#This Row],[IATA Ziel (optional)]]))),IF(OR(EXACT(Abfrage[[#This Row],[IATA Ziel (optional)]],DD_IATA)),"","IATA Code (Ziel) nicht erkannt!"),""),"")</f>
        <v/>
      </c>
      <c r="AO184" s="76" t="str">
        <f t="array" ref="AO184">IFERROR(IF(AND(Abfrage[[#This Row],[Modus]]="Flugzeug",ISBLANK(Abfrage[[#This Row],[IATA Start (optional)]])),IF(OR(EXACT(Abfrage[[#This Row],[Ortsname Start]],DD_Airports)),"","Kein Start-Flughafen gefunden!"),""),"")</f>
        <v/>
      </c>
      <c r="AP184" s="76" t="str">
        <f t="array" ref="AP184">IFERROR(IF(AND(Abfrage[[#This Row],[Modus]]="Flugzeug",ISBLANK(Abfrage[[#This Row],[IATA Ziel (optional)]])),IF(OR(EXACT(Abfrage[[#This Row],[Ortsname Ziel]],DD_Airports)),"","Kein Ziel-Flughafen gefunden!"),""),"")</f>
        <v/>
      </c>
      <c r="AQ18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5" spans="2:43" x14ac:dyDescent="0.35">
      <c r="B185" s="7">
        <f t="shared" si="5"/>
        <v>165</v>
      </c>
      <c r="H185" s="21"/>
      <c r="I185" s="21"/>
      <c r="J185" s="21"/>
      <c r="K185" s="21"/>
      <c r="L185" s="6" t="e">
        <f>VLOOKUP(Abfrage[[#This Row],[Beförderungsmittel]],transp_mode[],2,FALSE)</f>
        <v>#N/A</v>
      </c>
      <c r="M185" s="6" t="str">
        <f>TEXT(Abfrage[[#This Row],[PLZ Start (optional)]],"00000")</f>
        <v>00000</v>
      </c>
      <c r="N185" s="6" t="str">
        <f>TEXT(Abfrage[[#This Row],[PLZ Ziel (optional)]],"00000")</f>
        <v>00000</v>
      </c>
      <c r="O18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5" s="76" t="str">
        <f t="array" aca="1" ref="AF185" ca="1">IFERROR(IF(OR(ISBLANK(Abfrage[[#This Row],[Beförderungsmittel]]),EXACT(Abfrage[[#This Row],[Beförderungsmittel]],DD_Beförderungsmittel)),"","ungültiges Beförderungsmittel!"),"")</f>
        <v/>
      </c>
      <c r="AG185" s="76" t="str">
        <f t="array" ref="AG185">IFERROR(IF(OR(ISBLANK(Abfrage[[#This Row],[Beförderungsmittel]]),Abfrage[[#This Row],[Modus]]="Flugzeug",NOT(ISBLANK(Abfrage[[#This Row],[PLZ Start (optional)]]))),"",IF(OR(EXACT(Abfrage[[#This Row],[Ortsname Start]],DD_Orte)),"","ungültiger Start-Ort!")),"")</f>
        <v/>
      </c>
      <c r="AH18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5" s="76" t="str">
        <f t="array" ref="AI185">IFERROR(IF(OR(Abfrage[[#This Row],[Modus]]="Flugzeug",ISBLANK(Abfrage[[#This Row],[PLZ Start (optional)]])),"",IF(OR(EXACT(Abfrage[[#This Row],[PLZ_A]],DD_PLZ)),"","ungültige Start-PLZ!")),"")</f>
        <v/>
      </c>
      <c r="AJ185" s="76" t="str">
        <f t="array" ref="AJ185">IFERROR(IF(OR(ISBLANK(Abfrage[[#This Row],[Beförderungsmittel]]),Abfrage[[#This Row],[Modus]]="Flugzeug",NOT(ISBLANK(Abfrage[[#This Row],[PLZ Ziel (optional)]]))),"",IF(OR(EXACT(Abfrage[[#This Row],[Ortsname Ziel]],DD_Orte)),"","ungültiger Ziel-Ort!")),"")</f>
        <v/>
      </c>
      <c r="AK18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5" s="76" t="str">
        <f t="array" ref="AL185">IFERROR(IF(OR(Abfrage[[#This Row],[Modus]]="Flugzeug",ISBLANK(Abfrage[[#This Row],[PLZ Ziel (optional)]])),"",IF(OR(EXACT(Abfrage[[#This Row],[PLZ_B]],DD_PLZ)),"","ungültige Ziel-PLZ!")),"")</f>
        <v/>
      </c>
      <c r="AM185" s="76" t="str">
        <f t="array" ref="AM185">IFERROR(IF(AND(Abfrage[[#This Row],[Modus]]="Flugzeug",NOT(ISBLANK(Abfrage[[#This Row],[IATA Start (optional)]]))),IF(OR(EXACT(Abfrage[[#This Row],[IATA Start (optional)]],DD_IATA)),"","IATA Code (Start) nicht erkannt!"),""),"")</f>
        <v/>
      </c>
      <c r="AN185" s="76" t="str">
        <f t="array" ref="AN185">IFERROR(IF(AND(Abfrage[[#This Row],[Modus]]="Flugzeug",NOT(ISBLANK(Abfrage[[#This Row],[IATA Ziel (optional)]]))),IF(OR(EXACT(Abfrage[[#This Row],[IATA Ziel (optional)]],DD_IATA)),"","IATA Code (Ziel) nicht erkannt!"),""),"")</f>
        <v/>
      </c>
      <c r="AO185" s="76" t="str">
        <f t="array" ref="AO185">IFERROR(IF(AND(Abfrage[[#This Row],[Modus]]="Flugzeug",ISBLANK(Abfrage[[#This Row],[IATA Start (optional)]])),IF(OR(EXACT(Abfrage[[#This Row],[Ortsname Start]],DD_Airports)),"","Kein Start-Flughafen gefunden!"),""),"")</f>
        <v/>
      </c>
      <c r="AP185" s="76" t="str">
        <f t="array" ref="AP185">IFERROR(IF(AND(Abfrage[[#This Row],[Modus]]="Flugzeug",ISBLANK(Abfrage[[#This Row],[IATA Ziel (optional)]])),IF(OR(EXACT(Abfrage[[#This Row],[Ortsname Ziel]],DD_Airports)),"","Kein Ziel-Flughafen gefunden!"),""),"")</f>
        <v/>
      </c>
      <c r="AQ18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6" spans="2:43" x14ac:dyDescent="0.35">
      <c r="B186" s="7">
        <f t="shared" si="5"/>
        <v>166</v>
      </c>
      <c r="H186" s="21"/>
      <c r="I186" s="21"/>
      <c r="J186" s="21"/>
      <c r="K186" s="21"/>
      <c r="L186" s="6" t="e">
        <f>VLOOKUP(Abfrage[[#This Row],[Beförderungsmittel]],transp_mode[],2,FALSE)</f>
        <v>#N/A</v>
      </c>
      <c r="M186" s="6" t="str">
        <f>TEXT(Abfrage[[#This Row],[PLZ Start (optional)]],"00000")</f>
        <v>00000</v>
      </c>
      <c r="N186" s="6" t="str">
        <f>TEXT(Abfrage[[#This Row],[PLZ Ziel (optional)]],"00000")</f>
        <v>00000</v>
      </c>
      <c r="O18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6" s="76" t="str">
        <f t="array" aca="1" ref="AF186" ca="1">IFERROR(IF(OR(ISBLANK(Abfrage[[#This Row],[Beförderungsmittel]]),EXACT(Abfrage[[#This Row],[Beförderungsmittel]],DD_Beförderungsmittel)),"","ungültiges Beförderungsmittel!"),"")</f>
        <v/>
      </c>
      <c r="AG186" s="76" t="str">
        <f t="array" ref="AG186">IFERROR(IF(OR(ISBLANK(Abfrage[[#This Row],[Beförderungsmittel]]),Abfrage[[#This Row],[Modus]]="Flugzeug",NOT(ISBLANK(Abfrage[[#This Row],[PLZ Start (optional)]]))),"",IF(OR(EXACT(Abfrage[[#This Row],[Ortsname Start]],DD_Orte)),"","ungültiger Start-Ort!")),"")</f>
        <v/>
      </c>
      <c r="AH18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6" s="76" t="str">
        <f t="array" ref="AI186">IFERROR(IF(OR(Abfrage[[#This Row],[Modus]]="Flugzeug",ISBLANK(Abfrage[[#This Row],[PLZ Start (optional)]])),"",IF(OR(EXACT(Abfrage[[#This Row],[PLZ_A]],DD_PLZ)),"","ungültige Start-PLZ!")),"")</f>
        <v/>
      </c>
      <c r="AJ186" s="76" t="str">
        <f t="array" ref="AJ186">IFERROR(IF(OR(ISBLANK(Abfrage[[#This Row],[Beförderungsmittel]]),Abfrage[[#This Row],[Modus]]="Flugzeug",NOT(ISBLANK(Abfrage[[#This Row],[PLZ Ziel (optional)]]))),"",IF(OR(EXACT(Abfrage[[#This Row],[Ortsname Ziel]],DD_Orte)),"","ungültiger Ziel-Ort!")),"")</f>
        <v/>
      </c>
      <c r="AK18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6" s="76" t="str">
        <f t="array" ref="AL186">IFERROR(IF(OR(Abfrage[[#This Row],[Modus]]="Flugzeug",ISBLANK(Abfrage[[#This Row],[PLZ Ziel (optional)]])),"",IF(OR(EXACT(Abfrage[[#This Row],[PLZ_B]],DD_PLZ)),"","ungültige Ziel-PLZ!")),"")</f>
        <v/>
      </c>
      <c r="AM186" s="76" t="str">
        <f t="array" ref="AM186">IFERROR(IF(AND(Abfrage[[#This Row],[Modus]]="Flugzeug",NOT(ISBLANK(Abfrage[[#This Row],[IATA Start (optional)]]))),IF(OR(EXACT(Abfrage[[#This Row],[IATA Start (optional)]],DD_IATA)),"","IATA Code (Start) nicht erkannt!"),""),"")</f>
        <v/>
      </c>
      <c r="AN186" s="76" t="str">
        <f t="array" ref="AN186">IFERROR(IF(AND(Abfrage[[#This Row],[Modus]]="Flugzeug",NOT(ISBLANK(Abfrage[[#This Row],[IATA Ziel (optional)]]))),IF(OR(EXACT(Abfrage[[#This Row],[IATA Ziel (optional)]],DD_IATA)),"","IATA Code (Ziel) nicht erkannt!"),""),"")</f>
        <v/>
      </c>
      <c r="AO186" s="76" t="str">
        <f t="array" ref="AO186">IFERROR(IF(AND(Abfrage[[#This Row],[Modus]]="Flugzeug",ISBLANK(Abfrage[[#This Row],[IATA Start (optional)]])),IF(OR(EXACT(Abfrage[[#This Row],[Ortsname Start]],DD_Airports)),"","Kein Start-Flughafen gefunden!"),""),"")</f>
        <v/>
      </c>
      <c r="AP186" s="76" t="str">
        <f t="array" ref="AP186">IFERROR(IF(AND(Abfrage[[#This Row],[Modus]]="Flugzeug",ISBLANK(Abfrage[[#This Row],[IATA Ziel (optional)]])),IF(OR(EXACT(Abfrage[[#This Row],[Ortsname Ziel]],DD_Airports)),"","Kein Ziel-Flughafen gefunden!"),""),"")</f>
        <v/>
      </c>
      <c r="AQ18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7" spans="2:43" x14ac:dyDescent="0.35">
      <c r="B187" s="7">
        <f t="shared" si="5"/>
        <v>167</v>
      </c>
      <c r="H187" s="21"/>
      <c r="I187" s="21"/>
      <c r="J187" s="21"/>
      <c r="K187" s="21"/>
      <c r="L187" s="6" t="e">
        <f>VLOOKUP(Abfrage[[#This Row],[Beförderungsmittel]],transp_mode[],2,FALSE)</f>
        <v>#N/A</v>
      </c>
      <c r="M187" s="6" t="str">
        <f>TEXT(Abfrage[[#This Row],[PLZ Start (optional)]],"00000")</f>
        <v>00000</v>
      </c>
      <c r="N187" s="6" t="str">
        <f>TEXT(Abfrage[[#This Row],[PLZ Ziel (optional)]],"00000")</f>
        <v>00000</v>
      </c>
      <c r="O18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7" s="76" t="str">
        <f t="array" aca="1" ref="AF187" ca="1">IFERROR(IF(OR(ISBLANK(Abfrage[[#This Row],[Beförderungsmittel]]),EXACT(Abfrage[[#This Row],[Beförderungsmittel]],DD_Beförderungsmittel)),"","ungültiges Beförderungsmittel!"),"")</f>
        <v/>
      </c>
      <c r="AG187" s="76" t="str">
        <f t="array" ref="AG187">IFERROR(IF(OR(ISBLANK(Abfrage[[#This Row],[Beförderungsmittel]]),Abfrage[[#This Row],[Modus]]="Flugzeug",NOT(ISBLANK(Abfrage[[#This Row],[PLZ Start (optional)]]))),"",IF(OR(EXACT(Abfrage[[#This Row],[Ortsname Start]],DD_Orte)),"","ungültiger Start-Ort!")),"")</f>
        <v/>
      </c>
      <c r="AH18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7" s="76" t="str">
        <f t="array" ref="AI187">IFERROR(IF(OR(Abfrage[[#This Row],[Modus]]="Flugzeug",ISBLANK(Abfrage[[#This Row],[PLZ Start (optional)]])),"",IF(OR(EXACT(Abfrage[[#This Row],[PLZ_A]],DD_PLZ)),"","ungültige Start-PLZ!")),"")</f>
        <v/>
      </c>
      <c r="AJ187" s="76" t="str">
        <f t="array" ref="AJ187">IFERROR(IF(OR(ISBLANK(Abfrage[[#This Row],[Beförderungsmittel]]),Abfrage[[#This Row],[Modus]]="Flugzeug",NOT(ISBLANK(Abfrage[[#This Row],[PLZ Ziel (optional)]]))),"",IF(OR(EXACT(Abfrage[[#This Row],[Ortsname Ziel]],DD_Orte)),"","ungültiger Ziel-Ort!")),"")</f>
        <v/>
      </c>
      <c r="AK18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7" s="76" t="str">
        <f t="array" ref="AL187">IFERROR(IF(OR(Abfrage[[#This Row],[Modus]]="Flugzeug",ISBLANK(Abfrage[[#This Row],[PLZ Ziel (optional)]])),"",IF(OR(EXACT(Abfrage[[#This Row],[PLZ_B]],DD_PLZ)),"","ungültige Ziel-PLZ!")),"")</f>
        <v/>
      </c>
      <c r="AM187" s="76" t="str">
        <f t="array" ref="AM187">IFERROR(IF(AND(Abfrage[[#This Row],[Modus]]="Flugzeug",NOT(ISBLANK(Abfrage[[#This Row],[IATA Start (optional)]]))),IF(OR(EXACT(Abfrage[[#This Row],[IATA Start (optional)]],DD_IATA)),"","IATA Code (Start) nicht erkannt!"),""),"")</f>
        <v/>
      </c>
      <c r="AN187" s="76" t="str">
        <f t="array" ref="AN187">IFERROR(IF(AND(Abfrage[[#This Row],[Modus]]="Flugzeug",NOT(ISBLANK(Abfrage[[#This Row],[IATA Ziel (optional)]]))),IF(OR(EXACT(Abfrage[[#This Row],[IATA Ziel (optional)]],DD_IATA)),"","IATA Code (Ziel) nicht erkannt!"),""),"")</f>
        <v/>
      </c>
      <c r="AO187" s="76" t="str">
        <f t="array" ref="AO187">IFERROR(IF(AND(Abfrage[[#This Row],[Modus]]="Flugzeug",ISBLANK(Abfrage[[#This Row],[IATA Start (optional)]])),IF(OR(EXACT(Abfrage[[#This Row],[Ortsname Start]],DD_Airports)),"","Kein Start-Flughafen gefunden!"),""),"")</f>
        <v/>
      </c>
      <c r="AP187" s="76" t="str">
        <f t="array" ref="AP187">IFERROR(IF(AND(Abfrage[[#This Row],[Modus]]="Flugzeug",ISBLANK(Abfrage[[#This Row],[IATA Ziel (optional)]])),IF(OR(EXACT(Abfrage[[#This Row],[Ortsname Ziel]],DD_Airports)),"","Kein Ziel-Flughafen gefunden!"),""),"")</f>
        <v/>
      </c>
      <c r="AQ18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8" spans="2:43" x14ac:dyDescent="0.35">
      <c r="B188" s="7">
        <f t="shared" si="5"/>
        <v>168</v>
      </c>
      <c r="H188" s="21"/>
      <c r="I188" s="21"/>
      <c r="J188" s="21"/>
      <c r="K188" s="21"/>
      <c r="L188" s="6" t="e">
        <f>VLOOKUP(Abfrage[[#This Row],[Beförderungsmittel]],transp_mode[],2,FALSE)</f>
        <v>#N/A</v>
      </c>
      <c r="M188" s="6" t="str">
        <f>TEXT(Abfrage[[#This Row],[PLZ Start (optional)]],"00000")</f>
        <v>00000</v>
      </c>
      <c r="N188" s="6" t="str">
        <f>TEXT(Abfrage[[#This Row],[PLZ Ziel (optional)]],"00000")</f>
        <v>00000</v>
      </c>
      <c r="O18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8" s="76" t="str">
        <f t="array" aca="1" ref="AF188" ca="1">IFERROR(IF(OR(ISBLANK(Abfrage[[#This Row],[Beförderungsmittel]]),EXACT(Abfrage[[#This Row],[Beförderungsmittel]],DD_Beförderungsmittel)),"","ungültiges Beförderungsmittel!"),"")</f>
        <v/>
      </c>
      <c r="AG188" s="76" t="str">
        <f t="array" ref="AG188">IFERROR(IF(OR(ISBLANK(Abfrage[[#This Row],[Beförderungsmittel]]),Abfrage[[#This Row],[Modus]]="Flugzeug",NOT(ISBLANK(Abfrage[[#This Row],[PLZ Start (optional)]]))),"",IF(OR(EXACT(Abfrage[[#This Row],[Ortsname Start]],DD_Orte)),"","ungültiger Start-Ort!")),"")</f>
        <v/>
      </c>
      <c r="AH18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8" s="76" t="str">
        <f t="array" ref="AI188">IFERROR(IF(OR(Abfrage[[#This Row],[Modus]]="Flugzeug",ISBLANK(Abfrage[[#This Row],[PLZ Start (optional)]])),"",IF(OR(EXACT(Abfrage[[#This Row],[PLZ_A]],DD_PLZ)),"","ungültige Start-PLZ!")),"")</f>
        <v/>
      </c>
      <c r="AJ188" s="76" t="str">
        <f t="array" ref="AJ188">IFERROR(IF(OR(ISBLANK(Abfrage[[#This Row],[Beförderungsmittel]]),Abfrage[[#This Row],[Modus]]="Flugzeug",NOT(ISBLANK(Abfrage[[#This Row],[PLZ Ziel (optional)]]))),"",IF(OR(EXACT(Abfrage[[#This Row],[Ortsname Ziel]],DD_Orte)),"","ungültiger Ziel-Ort!")),"")</f>
        <v/>
      </c>
      <c r="AK18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8" s="76" t="str">
        <f t="array" ref="AL188">IFERROR(IF(OR(Abfrage[[#This Row],[Modus]]="Flugzeug",ISBLANK(Abfrage[[#This Row],[PLZ Ziel (optional)]])),"",IF(OR(EXACT(Abfrage[[#This Row],[PLZ_B]],DD_PLZ)),"","ungültige Ziel-PLZ!")),"")</f>
        <v/>
      </c>
      <c r="AM188" s="76" t="str">
        <f t="array" ref="AM188">IFERROR(IF(AND(Abfrage[[#This Row],[Modus]]="Flugzeug",NOT(ISBLANK(Abfrage[[#This Row],[IATA Start (optional)]]))),IF(OR(EXACT(Abfrage[[#This Row],[IATA Start (optional)]],DD_IATA)),"","IATA Code (Start) nicht erkannt!"),""),"")</f>
        <v/>
      </c>
      <c r="AN188" s="76" t="str">
        <f t="array" ref="AN188">IFERROR(IF(AND(Abfrage[[#This Row],[Modus]]="Flugzeug",NOT(ISBLANK(Abfrage[[#This Row],[IATA Ziel (optional)]]))),IF(OR(EXACT(Abfrage[[#This Row],[IATA Ziel (optional)]],DD_IATA)),"","IATA Code (Ziel) nicht erkannt!"),""),"")</f>
        <v/>
      </c>
      <c r="AO188" s="76" t="str">
        <f t="array" ref="AO188">IFERROR(IF(AND(Abfrage[[#This Row],[Modus]]="Flugzeug",ISBLANK(Abfrage[[#This Row],[IATA Start (optional)]])),IF(OR(EXACT(Abfrage[[#This Row],[Ortsname Start]],DD_Airports)),"","Kein Start-Flughafen gefunden!"),""),"")</f>
        <v/>
      </c>
      <c r="AP188" s="76" t="str">
        <f t="array" ref="AP188">IFERROR(IF(AND(Abfrage[[#This Row],[Modus]]="Flugzeug",ISBLANK(Abfrage[[#This Row],[IATA Ziel (optional)]])),IF(OR(EXACT(Abfrage[[#This Row],[Ortsname Ziel]],DD_Airports)),"","Kein Ziel-Flughafen gefunden!"),""),"")</f>
        <v/>
      </c>
      <c r="AQ18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89" spans="2:43" x14ac:dyDescent="0.35">
      <c r="B189" s="7">
        <f t="shared" si="5"/>
        <v>169</v>
      </c>
      <c r="H189" s="21"/>
      <c r="I189" s="21"/>
      <c r="J189" s="21"/>
      <c r="K189" s="21"/>
      <c r="L189" s="6" t="e">
        <f>VLOOKUP(Abfrage[[#This Row],[Beförderungsmittel]],transp_mode[],2,FALSE)</f>
        <v>#N/A</v>
      </c>
      <c r="M189" s="6" t="str">
        <f>TEXT(Abfrage[[#This Row],[PLZ Start (optional)]],"00000")</f>
        <v>00000</v>
      </c>
      <c r="N189" s="6" t="str">
        <f>TEXT(Abfrage[[#This Row],[PLZ Ziel (optional)]],"00000")</f>
        <v>00000</v>
      </c>
      <c r="O18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8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8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8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8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8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8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8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8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8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8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8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8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8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8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8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8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89" s="76" t="str">
        <f t="array" aca="1" ref="AF189" ca="1">IFERROR(IF(OR(ISBLANK(Abfrage[[#This Row],[Beförderungsmittel]]),EXACT(Abfrage[[#This Row],[Beförderungsmittel]],DD_Beförderungsmittel)),"","ungültiges Beförderungsmittel!"),"")</f>
        <v/>
      </c>
      <c r="AG189" s="76" t="str">
        <f t="array" ref="AG189">IFERROR(IF(OR(ISBLANK(Abfrage[[#This Row],[Beförderungsmittel]]),Abfrage[[#This Row],[Modus]]="Flugzeug",NOT(ISBLANK(Abfrage[[#This Row],[PLZ Start (optional)]]))),"",IF(OR(EXACT(Abfrage[[#This Row],[Ortsname Start]],DD_Orte)),"","ungültiger Start-Ort!")),"")</f>
        <v/>
      </c>
      <c r="AH18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89" s="76" t="str">
        <f t="array" ref="AI189">IFERROR(IF(OR(Abfrage[[#This Row],[Modus]]="Flugzeug",ISBLANK(Abfrage[[#This Row],[PLZ Start (optional)]])),"",IF(OR(EXACT(Abfrage[[#This Row],[PLZ_A]],DD_PLZ)),"","ungültige Start-PLZ!")),"")</f>
        <v/>
      </c>
      <c r="AJ189" s="76" t="str">
        <f t="array" ref="AJ189">IFERROR(IF(OR(ISBLANK(Abfrage[[#This Row],[Beförderungsmittel]]),Abfrage[[#This Row],[Modus]]="Flugzeug",NOT(ISBLANK(Abfrage[[#This Row],[PLZ Ziel (optional)]]))),"",IF(OR(EXACT(Abfrage[[#This Row],[Ortsname Ziel]],DD_Orte)),"","ungültiger Ziel-Ort!")),"")</f>
        <v/>
      </c>
      <c r="AK18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89" s="76" t="str">
        <f t="array" ref="AL189">IFERROR(IF(OR(Abfrage[[#This Row],[Modus]]="Flugzeug",ISBLANK(Abfrage[[#This Row],[PLZ Ziel (optional)]])),"",IF(OR(EXACT(Abfrage[[#This Row],[PLZ_B]],DD_PLZ)),"","ungültige Ziel-PLZ!")),"")</f>
        <v/>
      </c>
      <c r="AM189" s="76" t="str">
        <f t="array" ref="AM189">IFERROR(IF(AND(Abfrage[[#This Row],[Modus]]="Flugzeug",NOT(ISBLANK(Abfrage[[#This Row],[IATA Start (optional)]]))),IF(OR(EXACT(Abfrage[[#This Row],[IATA Start (optional)]],DD_IATA)),"","IATA Code (Start) nicht erkannt!"),""),"")</f>
        <v/>
      </c>
      <c r="AN189" s="76" t="str">
        <f t="array" ref="AN189">IFERROR(IF(AND(Abfrage[[#This Row],[Modus]]="Flugzeug",NOT(ISBLANK(Abfrage[[#This Row],[IATA Ziel (optional)]]))),IF(OR(EXACT(Abfrage[[#This Row],[IATA Ziel (optional)]],DD_IATA)),"","IATA Code (Ziel) nicht erkannt!"),""),"")</f>
        <v/>
      </c>
      <c r="AO189" s="76" t="str">
        <f t="array" ref="AO189">IFERROR(IF(AND(Abfrage[[#This Row],[Modus]]="Flugzeug",ISBLANK(Abfrage[[#This Row],[IATA Start (optional)]])),IF(OR(EXACT(Abfrage[[#This Row],[Ortsname Start]],DD_Airports)),"","Kein Start-Flughafen gefunden!"),""),"")</f>
        <v/>
      </c>
      <c r="AP189" s="76" t="str">
        <f t="array" ref="AP189">IFERROR(IF(AND(Abfrage[[#This Row],[Modus]]="Flugzeug",ISBLANK(Abfrage[[#This Row],[IATA Ziel (optional)]])),IF(OR(EXACT(Abfrage[[#This Row],[Ortsname Ziel]],DD_Airports)),"","Kein Ziel-Flughafen gefunden!"),""),"")</f>
        <v/>
      </c>
      <c r="AQ18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0" spans="2:43" x14ac:dyDescent="0.35">
      <c r="B190" s="7">
        <f t="shared" si="5"/>
        <v>170</v>
      </c>
      <c r="H190" s="21"/>
      <c r="I190" s="21"/>
      <c r="J190" s="21"/>
      <c r="K190" s="21"/>
      <c r="L190" s="6" t="e">
        <f>VLOOKUP(Abfrage[[#This Row],[Beförderungsmittel]],transp_mode[],2,FALSE)</f>
        <v>#N/A</v>
      </c>
      <c r="M190" s="6" t="str">
        <f>TEXT(Abfrage[[#This Row],[PLZ Start (optional)]],"00000")</f>
        <v>00000</v>
      </c>
      <c r="N190" s="6" t="str">
        <f>TEXT(Abfrage[[#This Row],[PLZ Ziel (optional)]],"00000")</f>
        <v>00000</v>
      </c>
      <c r="O19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0" s="76" t="str">
        <f t="array" aca="1" ref="AF190" ca="1">IFERROR(IF(OR(ISBLANK(Abfrage[[#This Row],[Beförderungsmittel]]),EXACT(Abfrage[[#This Row],[Beförderungsmittel]],DD_Beförderungsmittel)),"","ungültiges Beförderungsmittel!"),"")</f>
        <v/>
      </c>
      <c r="AG190" s="76" t="str">
        <f t="array" ref="AG190">IFERROR(IF(OR(ISBLANK(Abfrage[[#This Row],[Beförderungsmittel]]),Abfrage[[#This Row],[Modus]]="Flugzeug",NOT(ISBLANK(Abfrage[[#This Row],[PLZ Start (optional)]]))),"",IF(OR(EXACT(Abfrage[[#This Row],[Ortsname Start]],DD_Orte)),"","ungültiger Start-Ort!")),"")</f>
        <v/>
      </c>
      <c r="AH19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0" s="76" t="str">
        <f t="array" ref="AI190">IFERROR(IF(OR(Abfrage[[#This Row],[Modus]]="Flugzeug",ISBLANK(Abfrage[[#This Row],[PLZ Start (optional)]])),"",IF(OR(EXACT(Abfrage[[#This Row],[PLZ_A]],DD_PLZ)),"","ungültige Start-PLZ!")),"")</f>
        <v/>
      </c>
      <c r="AJ190" s="76" t="str">
        <f t="array" ref="AJ190">IFERROR(IF(OR(ISBLANK(Abfrage[[#This Row],[Beförderungsmittel]]),Abfrage[[#This Row],[Modus]]="Flugzeug",NOT(ISBLANK(Abfrage[[#This Row],[PLZ Ziel (optional)]]))),"",IF(OR(EXACT(Abfrage[[#This Row],[Ortsname Ziel]],DD_Orte)),"","ungültiger Ziel-Ort!")),"")</f>
        <v/>
      </c>
      <c r="AK19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0" s="76" t="str">
        <f t="array" ref="AL190">IFERROR(IF(OR(Abfrage[[#This Row],[Modus]]="Flugzeug",ISBLANK(Abfrage[[#This Row],[PLZ Ziel (optional)]])),"",IF(OR(EXACT(Abfrage[[#This Row],[PLZ_B]],DD_PLZ)),"","ungültige Ziel-PLZ!")),"")</f>
        <v/>
      </c>
      <c r="AM190" s="76" t="str">
        <f t="array" ref="AM190">IFERROR(IF(AND(Abfrage[[#This Row],[Modus]]="Flugzeug",NOT(ISBLANK(Abfrage[[#This Row],[IATA Start (optional)]]))),IF(OR(EXACT(Abfrage[[#This Row],[IATA Start (optional)]],DD_IATA)),"","IATA Code (Start) nicht erkannt!"),""),"")</f>
        <v/>
      </c>
      <c r="AN190" s="76" t="str">
        <f t="array" ref="AN190">IFERROR(IF(AND(Abfrage[[#This Row],[Modus]]="Flugzeug",NOT(ISBLANK(Abfrage[[#This Row],[IATA Ziel (optional)]]))),IF(OR(EXACT(Abfrage[[#This Row],[IATA Ziel (optional)]],DD_IATA)),"","IATA Code (Ziel) nicht erkannt!"),""),"")</f>
        <v/>
      </c>
      <c r="AO190" s="76" t="str">
        <f t="array" ref="AO190">IFERROR(IF(AND(Abfrage[[#This Row],[Modus]]="Flugzeug",ISBLANK(Abfrage[[#This Row],[IATA Start (optional)]])),IF(OR(EXACT(Abfrage[[#This Row],[Ortsname Start]],DD_Airports)),"","Kein Start-Flughafen gefunden!"),""),"")</f>
        <v/>
      </c>
      <c r="AP190" s="76" t="str">
        <f t="array" ref="AP190">IFERROR(IF(AND(Abfrage[[#This Row],[Modus]]="Flugzeug",ISBLANK(Abfrage[[#This Row],[IATA Ziel (optional)]])),IF(OR(EXACT(Abfrage[[#This Row],[Ortsname Ziel]],DD_Airports)),"","Kein Ziel-Flughafen gefunden!"),""),"")</f>
        <v/>
      </c>
      <c r="AQ19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1" spans="2:43" x14ac:dyDescent="0.35">
      <c r="B191" s="7">
        <f t="shared" si="5"/>
        <v>171</v>
      </c>
      <c r="H191" s="21"/>
      <c r="I191" s="21"/>
      <c r="J191" s="21"/>
      <c r="K191" s="21"/>
      <c r="L191" s="6" t="e">
        <f>VLOOKUP(Abfrage[[#This Row],[Beförderungsmittel]],transp_mode[],2,FALSE)</f>
        <v>#N/A</v>
      </c>
      <c r="M191" s="6" t="str">
        <f>TEXT(Abfrage[[#This Row],[PLZ Start (optional)]],"00000")</f>
        <v>00000</v>
      </c>
      <c r="N191" s="6" t="str">
        <f>TEXT(Abfrage[[#This Row],[PLZ Ziel (optional)]],"00000")</f>
        <v>00000</v>
      </c>
      <c r="O19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1" s="76" t="str">
        <f t="array" aca="1" ref="AF191" ca="1">IFERROR(IF(OR(ISBLANK(Abfrage[[#This Row],[Beförderungsmittel]]),EXACT(Abfrage[[#This Row],[Beförderungsmittel]],DD_Beförderungsmittel)),"","ungültiges Beförderungsmittel!"),"")</f>
        <v/>
      </c>
      <c r="AG191" s="76" t="str">
        <f t="array" ref="AG191">IFERROR(IF(OR(ISBLANK(Abfrage[[#This Row],[Beförderungsmittel]]),Abfrage[[#This Row],[Modus]]="Flugzeug",NOT(ISBLANK(Abfrage[[#This Row],[PLZ Start (optional)]]))),"",IF(OR(EXACT(Abfrage[[#This Row],[Ortsname Start]],DD_Orte)),"","ungültiger Start-Ort!")),"")</f>
        <v/>
      </c>
      <c r="AH19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1" s="76" t="str">
        <f t="array" ref="AI191">IFERROR(IF(OR(Abfrage[[#This Row],[Modus]]="Flugzeug",ISBLANK(Abfrage[[#This Row],[PLZ Start (optional)]])),"",IF(OR(EXACT(Abfrage[[#This Row],[PLZ_A]],DD_PLZ)),"","ungültige Start-PLZ!")),"")</f>
        <v/>
      </c>
      <c r="AJ191" s="76" t="str">
        <f t="array" ref="AJ191">IFERROR(IF(OR(ISBLANK(Abfrage[[#This Row],[Beförderungsmittel]]),Abfrage[[#This Row],[Modus]]="Flugzeug",NOT(ISBLANK(Abfrage[[#This Row],[PLZ Ziel (optional)]]))),"",IF(OR(EXACT(Abfrage[[#This Row],[Ortsname Ziel]],DD_Orte)),"","ungültiger Ziel-Ort!")),"")</f>
        <v/>
      </c>
      <c r="AK19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1" s="76" t="str">
        <f t="array" ref="AL191">IFERROR(IF(OR(Abfrage[[#This Row],[Modus]]="Flugzeug",ISBLANK(Abfrage[[#This Row],[PLZ Ziel (optional)]])),"",IF(OR(EXACT(Abfrage[[#This Row],[PLZ_B]],DD_PLZ)),"","ungültige Ziel-PLZ!")),"")</f>
        <v/>
      </c>
      <c r="AM191" s="76" t="str">
        <f t="array" ref="AM191">IFERROR(IF(AND(Abfrage[[#This Row],[Modus]]="Flugzeug",NOT(ISBLANK(Abfrage[[#This Row],[IATA Start (optional)]]))),IF(OR(EXACT(Abfrage[[#This Row],[IATA Start (optional)]],DD_IATA)),"","IATA Code (Start) nicht erkannt!"),""),"")</f>
        <v/>
      </c>
      <c r="AN191" s="76" t="str">
        <f t="array" ref="AN191">IFERROR(IF(AND(Abfrage[[#This Row],[Modus]]="Flugzeug",NOT(ISBLANK(Abfrage[[#This Row],[IATA Ziel (optional)]]))),IF(OR(EXACT(Abfrage[[#This Row],[IATA Ziel (optional)]],DD_IATA)),"","IATA Code (Ziel) nicht erkannt!"),""),"")</f>
        <v/>
      </c>
      <c r="AO191" s="76" t="str">
        <f t="array" ref="AO191">IFERROR(IF(AND(Abfrage[[#This Row],[Modus]]="Flugzeug",ISBLANK(Abfrage[[#This Row],[IATA Start (optional)]])),IF(OR(EXACT(Abfrage[[#This Row],[Ortsname Start]],DD_Airports)),"","Kein Start-Flughafen gefunden!"),""),"")</f>
        <v/>
      </c>
      <c r="AP191" s="76" t="str">
        <f t="array" ref="AP191">IFERROR(IF(AND(Abfrage[[#This Row],[Modus]]="Flugzeug",ISBLANK(Abfrage[[#This Row],[IATA Ziel (optional)]])),IF(OR(EXACT(Abfrage[[#This Row],[Ortsname Ziel]],DD_Airports)),"","Kein Ziel-Flughafen gefunden!"),""),"")</f>
        <v/>
      </c>
      <c r="AQ19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2" spans="2:43" x14ac:dyDescent="0.35">
      <c r="B192" s="7">
        <f t="shared" si="5"/>
        <v>172</v>
      </c>
      <c r="H192" s="21"/>
      <c r="I192" s="21"/>
      <c r="J192" s="21"/>
      <c r="K192" s="21"/>
      <c r="L192" s="6" t="e">
        <f>VLOOKUP(Abfrage[[#This Row],[Beförderungsmittel]],transp_mode[],2,FALSE)</f>
        <v>#N/A</v>
      </c>
      <c r="M192" s="6" t="str">
        <f>TEXT(Abfrage[[#This Row],[PLZ Start (optional)]],"00000")</f>
        <v>00000</v>
      </c>
      <c r="N192" s="6" t="str">
        <f>TEXT(Abfrage[[#This Row],[PLZ Ziel (optional)]],"00000")</f>
        <v>00000</v>
      </c>
      <c r="O19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2" s="76" t="str">
        <f t="array" aca="1" ref="AF192" ca="1">IFERROR(IF(OR(ISBLANK(Abfrage[[#This Row],[Beförderungsmittel]]),EXACT(Abfrage[[#This Row],[Beförderungsmittel]],DD_Beförderungsmittel)),"","ungültiges Beförderungsmittel!"),"")</f>
        <v/>
      </c>
      <c r="AG192" s="76" t="str">
        <f t="array" ref="AG192">IFERROR(IF(OR(ISBLANK(Abfrage[[#This Row],[Beförderungsmittel]]),Abfrage[[#This Row],[Modus]]="Flugzeug",NOT(ISBLANK(Abfrage[[#This Row],[PLZ Start (optional)]]))),"",IF(OR(EXACT(Abfrage[[#This Row],[Ortsname Start]],DD_Orte)),"","ungültiger Start-Ort!")),"")</f>
        <v/>
      </c>
      <c r="AH19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2" s="76" t="str">
        <f t="array" ref="AI192">IFERROR(IF(OR(Abfrage[[#This Row],[Modus]]="Flugzeug",ISBLANK(Abfrage[[#This Row],[PLZ Start (optional)]])),"",IF(OR(EXACT(Abfrage[[#This Row],[PLZ_A]],DD_PLZ)),"","ungültige Start-PLZ!")),"")</f>
        <v/>
      </c>
      <c r="AJ192" s="76" t="str">
        <f t="array" ref="AJ192">IFERROR(IF(OR(ISBLANK(Abfrage[[#This Row],[Beförderungsmittel]]),Abfrage[[#This Row],[Modus]]="Flugzeug",NOT(ISBLANK(Abfrage[[#This Row],[PLZ Ziel (optional)]]))),"",IF(OR(EXACT(Abfrage[[#This Row],[Ortsname Ziel]],DD_Orte)),"","ungültiger Ziel-Ort!")),"")</f>
        <v/>
      </c>
      <c r="AK19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2" s="76" t="str">
        <f t="array" ref="AL192">IFERROR(IF(OR(Abfrage[[#This Row],[Modus]]="Flugzeug",ISBLANK(Abfrage[[#This Row],[PLZ Ziel (optional)]])),"",IF(OR(EXACT(Abfrage[[#This Row],[PLZ_B]],DD_PLZ)),"","ungültige Ziel-PLZ!")),"")</f>
        <v/>
      </c>
      <c r="AM192" s="76" t="str">
        <f t="array" ref="AM192">IFERROR(IF(AND(Abfrage[[#This Row],[Modus]]="Flugzeug",NOT(ISBLANK(Abfrage[[#This Row],[IATA Start (optional)]]))),IF(OR(EXACT(Abfrage[[#This Row],[IATA Start (optional)]],DD_IATA)),"","IATA Code (Start) nicht erkannt!"),""),"")</f>
        <v/>
      </c>
      <c r="AN192" s="76" t="str">
        <f t="array" ref="AN192">IFERROR(IF(AND(Abfrage[[#This Row],[Modus]]="Flugzeug",NOT(ISBLANK(Abfrage[[#This Row],[IATA Ziel (optional)]]))),IF(OR(EXACT(Abfrage[[#This Row],[IATA Ziel (optional)]],DD_IATA)),"","IATA Code (Ziel) nicht erkannt!"),""),"")</f>
        <v/>
      </c>
      <c r="AO192" s="76" t="str">
        <f t="array" ref="AO192">IFERROR(IF(AND(Abfrage[[#This Row],[Modus]]="Flugzeug",ISBLANK(Abfrage[[#This Row],[IATA Start (optional)]])),IF(OR(EXACT(Abfrage[[#This Row],[Ortsname Start]],DD_Airports)),"","Kein Start-Flughafen gefunden!"),""),"")</f>
        <v/>
      </c>
      <c r="AP192" s="76" t="str">
        <f t="array" ref="AP192">IFERROR(IF(AND(Abfrage[[#This Row],[Modus]]="Flugzeug",ISBLANK(Abfrage[[#This Row],[IATA Ziel (optional)]])),IF(OR(EXACT(Abfrage[[#This Row],[Ortsname Ziel]],DD_Airports)),"","Kein Ziel-Flughafen gefunden!"),""),"")</f>
        <v/>
      </c>
      <c r="AQ19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3" spans="2:43" x14ac:dyDescent="0.35">
      <c r="B193" s="7">
        <f t="shared" si="5"/>
        <v>173</v>
      </c>
      <c r="H193" s="21"/>
      <c r="I193" s="21"/>
      <c r="J193" s="21"/>
      <c r="K193" s="21"/>
      <c r="L193" s="6" t="e">
        <f>VLOOKUP(Abfrage[[#This Row],[Beförderungsmittel]],transp_mode[],2,FALSE)</f>
        <v>#N/A</v>
      </c>
      <c r="M193" s="6" t="str">
        <f>TEXT(Abfrage[[#This Row],[PLZ Start (optional)]],"00000")</f>
        <v>00000</v>
      </c>
      <c r="N193" s="6" t="str">
        <f>TEXT(Abfrage[[#This Row],[PLZ Ziel (optional)]],"00000")</f>
        <v>00000</v>
      </c>
      <c r="O19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3" s="76" t="str">
        <f t="array" aca="1" ref="AF193" ca="1">IFERROR(IF(OR(ISBLANK(Abfrage[[#This Row],[Beförderungsmittel]]),EXACT(Abfrage[[#This Row],[Beförderungsmittel]],DD_Beförderungsmittel)),"","ungültiges Beförderungsmittel!"),"")</f>
        <v/>
      </c>
      <c r="AG193" s="76" t="str">
        <f t="array" ref="AG193">IFERROR(IF(OR(ISBLANK(Abfrage[[#This Row],[Beförderungsmittel]]),Abfrage[[#This Row],[Modus]]="Flugzeug",NOT(ISBLANK(Abfrage[[#This Row],[PLZ Start (optional)]]))),"",IF(OR(EXACT(Abfrage[[#This Row],[Ortsname Start]],DD_Orte)),"","ungültiger Start-Ort!")),"")</f>
        <v/>
      </c>
      <c r="AH19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3" s="76" t="str">
        <f t="array" ref="AI193">IFERROR(IF(OR(Abfrage[[#This Row],[Modus]]="Flugzeug",ISBLANK(Abfrage[[#This Row],[PLZ Start (optional)]])),"",IF(OR(EXACT(Abfrage[[#This Row],[PLZ_A]],DD_PLZ)),"","ungültige Start-PLZ!")),"")</f>
        <v/>
      </c>
      <c r="AJ193" s="76" t="str">
        <f t="array" ref="AJ193">IFERROR(IF(OR(ISBLANK(Abfrage[[#This Row],[Beförderungsmittel]]),Abfrage[[#This Row],[Modus]]="Flugzeug",NOT(ISBLANK(Abfrage[[#This Row],[PLZ Ziel (optional)]]))),"",IF(OR(EXACT(Abfrage[[#This Row],[Ortsname Ziel]],DD_Orte)),"","ungültiger Ziel-Ort!")),"")</f>
        <v/>
      </c>
      <c r="AK19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3" s="76" t="str">
        <f t="array" ref="AL193">IFERROR(IF(OR(Abfrage[[#This Row],[Modus]]="Flugzeug",ISBLANK(Abfrage[[#This Row],[PLZ Ziel (optional)]])),"",IF(OR(EXACT(Abfrage[[#This Row],[PLZ_B]],DD_PLZ)),"","ungültige Ziel-PLZ!")),"")</f>
        <v/>
      </c>
      <c r="AM193" s="76" t="str">
        <f t="array" ref="AM193">IFERROR(IF(AND(Abfrage[[#This Row],[Modus]]="Flugzeug",NOT(ISBLANK(Abfrage[[#This Row],[IATA Start (optional)]]))),IF(OR(EXACT(Abfrage[[#This Row],[IATA Start (optional)]],DD_IATA)),"","IATA Code (Start) nicht erkannt!"),""),"")</f>
        <v/>
      </c>
      <c r="AN193" s="76" t="str">
        <f t="array" ref="AN193">IFERROR(IF(AND(Abfrage[[#This Row],[Modus]]="Flugzeug",NOT(ISBLANK(Abfrage[[#This Row],[IATA Ziel (optional)]]))),IF(OR(EXACT(Abfrage[[#This Row],[IATA Ziel (optional)]],DD_IATA)),"","IATA Code (Ziel) nicht erkannt!"),""),"")</f>
        <v/>
      </c>
      <c r="AO193" s="76" t="str">
        <f t="array" ref="AO193">IFERROR(IF(AND(Abfrage[[#This Row],[Modus]]="Flugzeug",ISBLANK(Abfrage[[#This Row],[IATA Start (optional)]])),IF(OR(EXACT(Abfrage[[#This Row],[Ortsname Start]],DD_Airports)),"","Kein Start-Flughafen gefunden!"),""),"")</f>
        <v/>
      </c>
      <c r="AP193" s="76" t="str">
        <f t="array" ref="AP193">IFERROR(IF(AND(Abfrage[[#This Row],[Modus]]="Flugzeug",ISBLANK(Abfrage[[#This Row],[IATA Ziel (optional)]])),IF(OR(EXACT(Abfrage[[#This Row],[Ortsname Ziel]],DD_Airports)),"","Kein Ziel-Flughafen gefunden!"),""),"")</f>
        <v/>
      </c>
      <c r="AQ19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4" spans="2:43" x14ac:dyDescent="0.35">
      <c r="B194" s="7">
        <f t="shared" si="5"/>
        <v>174</v>
      </c>
      <c r="H194" s="21"/>
      <c r="I194" s="21"/>
      <c r="J194" s="21"/>
      <c r="K194" s="21"/>
      <c r="L194" s="6" t="e">
        <f>VLOOKUP(Abfrage[[#This Row],[Beförderungsmittel]],transp_mode[],2,FALSE)</f>
        <v>#N/A</v>
      </c>
      <c r="M194" s="6" t="str">
        <f>TEXT(Abfrage[[#This Row],[PLZ Start (optional)]],"00000")</f>
        <v>00000</v>
      </c>
      <c r="N194" s="6" t="str">
        <f>TEXT(Abfrage[[#This Row],[PLZ Ziel (optional)]],"00000")</f>
        <v>00000</v>
      </c>
      <c r="O19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4" s="76" t="str">
        <f t="array" aca="1" ref="AF194" ca="1">IFERROR(IF(OR(ISBLANK(Abfrage[[#This Row],[Beförderungsmittel]]),EXACT(Abfrage[[#This Row],[Beförderungsmittel]],DD_Beförderungsmittel)),"","ungültiges Beförderungsmittel!"),"")</f>
        <v/>
      </c>
      <c r="AG194" s="76" t="str">
        <f t="array" ref="AG194">IFERROR(IF(OR(ISBLANK(Abfrage[[#This Row],[Beförderungsmittel]]),Abfrage[[#This Row],[Modus]]="Flugzeug",NOT(ISBLANK(Abfrage[[#This Row],[PLZ Start (optional)]]))),"",IF(OR(EXACT(Abfrage[[#This Row],[Ortsname Start]],DD_Orte)),"","ungültiger Start-Ort!")),"")</f>
        <v/>
      </c>
      <c r="AH19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4" s="76" t="str">
        <f t="array" ref="AI194">IFERROR(IF(OR(Abfrage[[#This Row],[Modus]]="Flugzeug",ISBLANK(Abfrage[[#This Row],[PLZ Start (optional)]])),"",IF(OR(EXACT(Abfrage[[#This Row],[PLZ_A]],DD_PLZ)),"","ungültige Start-PLZ!")),"")</f>
        <v/>
      </c>
      <c r="AJ194" s="76" t="str">
        <f t="array" ref="AJ194">IFERROR(IF(OR(ISBLANK(Abfrage[[#This Row],[Beförderungsmittel]]),Abfrage[[#This Row],[Modus]]="Flugzeug",NOT(ISBLANK(Abfrage[[#This Row],[PLZ Ziel (optional)]]))),"",IF(OR(EXACT(Abfrage[[#This Row],[Ortsname Ziel]],DD_Orte)),"","ungültiger Ziel-Ort!")),"")</f>
        <v/>
      </c>
      <c r="AK19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4" s="76" t="str">
        <f t="array" ref="AL194">IFERROR(IF(OR(Abfrage[[#This Row],[Modus]]="Flugzeug",ISBLANK(Abfrage[[#This Row],[PLZ Ziel (optional)]])),"",IF(OR(EXACT(Abfrage[[#This Row],[PLZ_B]],DD_PLZ)),"","ungültige Ziel-PLZ!")),"")</f>
        <v/>
      </c>
      <c r="AM194" s="76" t="str">
        <f t="array" ref="AM194">IFERROR(IF(AND(Abfrage[[#This Row],[Modus]]="Flugzeug",NOT(ISBLANK(Abfrage[[#This Row],[IATA Start (optional)]]))),IF(OR(EXACT(Abfrage[[#This Row],[IATA Start (optional)]],DD_IATA)),"","IATA Code (Start) nicht erkannt!"),""),"")</f>
        <v/>
      </c>
      <c r="AN194" s="76" t="str">
        <f t="array" ref="AN194">IFERROR(IF(AND(Abfrage[[#This Row],[Modus]]="Flugzeug",NOT(ISBLANK(Abfrage[[#This Row],[IATA Ziel (optional)]]))),IF(OR(EXACT(Abfrage[[#This Row],[IATA Ziel (optional)]],DD_IATA)),"","IATA Code (Ziel) nicht erkannt!"),""),"")</f>
        <v/>
      </c>
      <c r="AO194" s="76" t="str">
        <f t="array" ref="AO194">IFERROR(IF(AND(Abfrage[[#This Row],[Modus]]="Flugzeug",ISBLANK(Abfrage[[#This Row],[IATA Start (optional)]])),IF(OR(EXACT(Abfrage[[#This Row],[Ortsname Start]],DD_Airports)),"","Kein Start-Flughafen gefunden!"),""),"")</f>
        <v/>
      </c>
      <c r="AP194" s="76" t="str">
        <f t="array" ref="AP194">IFERROR(IF(AND(Abfrage[[#This Row],[Modus]]="Flugzeug",ISBLANK(Abfrage[[#This Row],[IATA Ziel (optional)]])),IF(OR(EXACT(Abfrage[[#This Row],[Ortsname Ziel]],DD_Airports)),"","Kein Ziel-Flughafen gefunden!"),""),"")</f>
        <v/>
      </c>
      <c r="AQ19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5" spans="2:43" x14ac:dyDescent="0.35">
      <c r="B195" s="7">
        <f t="shared" si="5"/>
        <v>175</v>
      </c>
      <c r="H195" s="21"/>
      <c r="I195" s="21"/>
      <c r="J195" s="21"/>
      <c r="K195" s="21"/>
      <c r="L195" s="6" t="e">
        <f>VLOOKUP(Abfrage[[#This Row],[Beförderungsmittel]],transp_mode[],2,FALSE)</f>
        <v>#N/A</v>
      </c>
      <c r="M195" s="6" t="str">
        <f>TEXT(Abfrage[[#This Row],[PLZ Start (optional)]],"00000")</f>
        <v>00000</v>
      </c>
      <c r="N195" s="6" t="str">
        <f>TEXT(Abfrage[[#This Row],[PLZ Ziel (optional)]],"00000")</f>
        <v>00000</v>
      </c>
      <c r="O19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5" s="76" t="str">
        <f t="array" aca="1" ref="AF195" ca="1">IFERROR(IF(OR(ISBLANK(Abfrage[[#This Row],[Beförderungsmittel]]),EXACT(Abfrage[[#This Row],[Beförderungsmittel]],DD_Beförderungsmittel)),"","ungültiges Beförderungsmittel!"),"")</f>
        <v/>
      </c>
      <c r="AG195" s="76" t="str">
        <f t="array" ref="AG195">IFERROR(IF(OR(ISBLANK(Abfrage[[#This Row],[Beförderungsmittel]]),Abfrage[[#This Row],[Modus]]="Flugzeug",NOT(ISBLANK(Abfrage[[#This Row],[PLZ Start (optional)]]))),"",IF(OR(EXACT(Abfrage[[#This Row],[Ortsname Start]],DD_Orte)),"","ungültiger Start-Ort!")),"")</f>
        <v/>
      </c>
      <c r="AH19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5" s="76" t="str">
        <f t="array" ref="AI195">IFERROR(IF(OR(Abfrage[[#This Row],[Modus]]="Flugzeug",ISBLANK(Abfrage[[#This Row],[PLZ Start (optional)]])),"",IF(OR(EXACT(Abfrage[[#This Row],[PLZ_A]],DD_PLZ)),"","ungültige Start-PLZ!")),"")</f>
        <v/>
      </c>
      <c r="AJ195" s="76" t="str">
        <f t="array" ref="AJ195">IFERROR(IF(OR(ISBLANK(Abfrage[[#This Row],[Beförderungsmittel]]),Abfrage[[#This Row],[Modus]]="Flugzeug",NOT(ISBLANK(Abfrage[[#This Row],[PLZ Ziel (optional)]]))),"",IF(OR(EXACT(Abfrage[[#This Row],[Ortsname Ziel]],DD_Orte)),"","ungültiger Ziel-Ort!")),"")</f>
        <v/>
      </c>
      <c r="AK19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5" s="76" t="str">
        <f t="array" ref="AL195">IFERROR(IF(OR(Abfrage[[#This Row],[Modus]]="Flugzeug",ISBLANK(Abfrage[[#This Row],[PLZ Ziel (optional)]])),"",IF(OR(EXACT(Abfrage[[#This Row],[PLZ_B]],DD_PLZ)),"","ungültige Ziel-PLZ!")),"")</f>
        <v/>
      </c>
      <c r="AM195" s="76" t="str">
        <f t="array" ref="AM195">IFERROR(IF(AND(Abfrage[[#This Row],[Modus]]="Flugzeug",NOT(ISBLANK(Abfrage[[#This Row],[IATA Start (optional)]]))),IF(OR(EXACT(Abfrage[[#This Row],[IATA Start (optional)]],DD_IATA)),"","IATA Code (Start) nicht erkannt!"),""),"")</f>
        <v/>
      </c>
      <c r="AN195" s="76" t="str">
        <f t="array" ref="AN195">IFERROR(IF(AND(Abfrage[[#This Row],[Modus]]="Flugzeug",NOT(ISBLANK(Abfrage[[#This Row],[IATA Ziel (optional)]]))),IF(OR(EXACT(Abfrage[[#This Row],[IATA Ziel (optional)]],DD_IATA)),"","IATA Code (Ziel) nicht erkannt!"),""),"")</f>
        <v/>
      </c>
      <c r="AO195" s="76" t="str">
        <f t="array" ref="AO195">IFERROR(IF(AND(Abfrage[[#This Row],[Modus]]="Flugzeug",ISBLANK(Abfrage[[#This Row],[IATA Start (optional)]])),IF(OR(EXACT(Abfrage[[#This Row],[Ortsname Start]],DD_Airports)),"","Kein Start-Flughafen gefunden!"),""),"")</f>
        <v/>
      </c>
      <c r="AP195" s="76" t="str">
        <f t="array" ref="AP195">IFERROR(IF(AND(Abfrage[[#This Row],[Modus]]="Flugzeug",ISBLANK(Abfrage[[#This Row],[IATA Ziel (optional)]])),IF(OR(EXACT(Abfrage[[#This Row],[Ortsname Ziel]],DD_Airports)),"","Kein Ziel-Flughafen gefunden!"),""),"")</f>
        <v/>
      </c>
      <c r="AQ19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6" spans="2:43" x14ac:dyDescent="0.35">
      <c r="B196" s="7">
        <f t="shared" si="5"/>
        <v>176</v>
      </c>
      <c r="H196" s="21"/>
      <c r="I196" s="21"/>
      <c r="J196" s="21"/>
      <c r="K196" s="21"/>
      <c r="L196" s="6" t="e">
        <f>VLOOKUP(Abfrage[[#This Row],[Beförderungsmittel]],transp_mode[],2,FALSE)</f>
        <v>#N/A</v>
      </c>
      <c r="M196" s="6" t="str">
        <f>TEXT(Abfrage[[#This Row],[PLZ Start (optional)]],"00000")</f>
        <v>00000</v>
      </c>
      <c r="N196" s="6" t="str">
        <f>TEXT(Abfrage[[#This Row],[PLZ Ziel (optional)]],"00000")</f>
        <v>00000</v>
      </c>
      <c r="O19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6" s="76" t="str">
        <f t="array" aca="1" ref="AF196" ca="1">IFERROR(IF(OR(ISBLANK(Abfrage[[#This Row],[Beförderungsmittel]]),EXACT(Abfrage[[#This Row],[Beförderungsmittel]],DD_Beförderungsmittel)),"","ungültiges Beförderungsmittel!"),"")</f>
        <v/>
      </c>
      <c r="AG196" s="76" t="str">
        <f t="array" ref="AG196">IFERROR(IF(OR(ISBLANK(Abfrage[[#This Row],[Beförderungsmittel]]),Abfrage[[#This Row],[Modus]]="Flugzeug",NOT(ISBLANK(Abfrage[[#This Row],[PLZ Start (optional)]]))),"",IF(OR(EXACT(Abfrage[[#This Row],[Ortsname Start]],DD_Orte)),"","ungültiger Start-Ort!")),"")</f>
        <v/>
      </c>
      <c r="AH19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6" s="76" t="str">
        <f t="array" ref="AI196">IFERROR(IF(OR(Abfrage[[#This Row],[Modus]]="Flugzeug",ISBLANK(Abfrage[[#This Row],[PLZ Start (optional)]])),"",IF(OR(EXACT(Abfrage[[#This Row],[PLZ_A]],DD_PLZ)),"","ungültige Start-PLZ!")),"")</f>
        <v/>
      </c>
      <c r="AJ196" s="76" t="str">
        <f t="array" ref="AJ196">IFERROR(IF(OR(ISBLANK(Abfrage[[#This Row],[Beförderungsmittel]]),Abfrage[[#This Row],[Modus]]="Flugzeug",NOT(ISBLANK(Abfrage[[#This Row],[PLZ Ziel (optional)]]))),"",IF(OR(EXACT(Abfrage[[#This Row],[Ortsname Ziel]],DD_Orte)),"","ungültiger Ziel-Ort!")),"")</f>
        <v/>
      </c>
      <c r="AK19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6" s="76" t="str">
        <f t="array" ref="AL196">IFERROR(IF(OR(Abfrage[[#This Row],[Modus]]="Flugzeug",ISBLANK(Abfrage[[#This Row],[PLZ Ziel (optional)]])),"",IF(OR(EXACT(Abfrage[[#This Row],[PLZ_B]],DD_PLZ)),"","ungültige Ziel-PLZ!")),"")</f>
        <v/>
      </c>
      <c r="AM196" s="76" t="str">
        <f t="array" ref="AM196">IFERROR(IF(AND(Abfrage[[#This Row],[Modus]]="Flugzeug",NOT(ISBLANK(Abfrage[[#This Row],[IATA Start (optional)]]))),IF(OR(EXACT(Abfrage[[#This Row],[IATA Start (optional)]],DD_IATA)),"","IATA Code (Start) nicht erkannt!"),""),"")</f>
        <v/>
      </c>
      <c r="AN196" s="76" t="str">
        <f t="array" ref="AN196">IFERROR(IF(AND(Abfrage[[#This Row],[Modus]]="Flugzeug",NOT(ISBLANK(Abfrage[[#This Row],[IATA Ziel (optional)]]))),IF(OR(EXACT(Abfrage[[#This Row],[IATA Ziel (optional)]],DD_IATA)),"","IATA Code (Ziel) nicht erkannt!"),""),"")</f>
        <v/>
      </c>
      <c r="AO196" s="76" t="str">
        <f t="array" ref="AO196">IFERROR(IF(AND(Abfrage[[#This Row],[Modus]]="Flugzeug",ISBLANK(Abfrage[[#This Row],[IATA Start (optional)]])),IF(OR(EXACT(Abfrage[[#This Row],[Ortsname Start]],DD_Airports)),"","Kein Start-Flughafen gefunden!"),""),"")</f>
        <v/>
      </c>
      <c r="AP196" s="76" t="str">
        <f t="array" ref="AP196">IFERROR(IF(AND(Abfrage[[#This Row],[Modus]]="Flugzeug",ISBLANK(Abfrage[[#This Row],[IATA Ziel (optional)]])),IF(OR(EXACT(Abfrage[[#This Row],[Ortsname Ziel]],DD_Airports)),"","Kein Ziel-Flughafen gefunden!"),""),"")</f>
        <v/>
      </c>
      <c r="AQ19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7" spans="2:43" x14ac:dyDescent="0.35">
      <c r="B197" s="7">
        <f t="shared" si="5"/>
        <v>177</v>
      </c>
      <c r="H197" s="21"/>
      <c r="I197" s="21"/>
      <c r="J197" s="21"/>
      <c r="K197" s="21"/>
      <c r="L197" s="6" t="e">
        <f>VLOOKUP(Abfrage[[#This Row],[Beförderungsmittel]],transp_mode[],2,FALSE)</f>
        <v>#N/A</v>
      </c>
      <c r="M197" s="6" t="str">
        <f>TEXT(Abfrage[[#This Row],[PLZ Start (optional)]],"00000")</f>
        <v>00000</v>
      </c>
      <c r="N197" s="6" t="str">
        <f>TEXT(Abfrage[[#This Row],[PLZ Ziel (optional)]],"00000")</f>
        <v>00000</v>
      </c>
      <c r="O19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7" s="76" t="str">
        <f t="array" aca="1" ref="AF197" ca="1">IFERROR(IF(OR(ISBLANK(Abfrage[[#This Row],[Beförderungsmittel]]),EXACT(Abfrage[[#This Row],[Beförderungsmittel]],DD_Beförderungsmittel)),"","ungültiges Beförderungsmittel!"),"")</f>
        <v/>
      </c>
      <c r="AG197" s="76" t="str">
        <f t="array" ref="AG197">IFERROR(IF(OR(ISBLANK(Abfrage[[#This Row],[Beförderungsmittel]]),Abfrage[[#This Row],[Modus]]="Flugzeug",NOT(ISBLANK(Abfrage[[#This Row],[PLZ Start (optional)]]))),"",IF(OR(EXACT(Abfrage[[#This Row],[Ortsname Start]],DD_Orte)),"","ungültiger Start-Ort!")),"")</f>
        <v/>
      </c>
      <c r="AH19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7" s="76" t="str">
        <f t="array" ref="AI197">IFERROR(IF(OR(Abfrage[[#This Row],[Modus]]="Flugzeug",ISBLANK(Abfrage[[#This Row],[PLZ Start (optional)]])),"",IF(OR(EXACT(Abfrage[[#This Row],[PLZ_A]],DD_PLZ)),"","ungültige Start-PLZ!")),"")</f>
        <v/>
      </c>
      <c r="AJ197" s="76" t="str">
        <f t="array" ref="AJ197">IFERROR(IF(OR(ISBLANK(Abfrage[[#This Row],[Beförderungsmittel]]),Abfrage[[#This Row],[Modus]]="Flugzeug",NOT(ISBLANK(Abfrage[[#This Row],[PLZ Ziel (optional)]]))),"",IF(OR(EXACT(Abfrage[[#This Row],[Ortsname Ziel]],DD_Orte)),"","ungültiger Ziel-Ort!")),"")</f>
        <v/>
      </c>
      <c r="AK19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7" s="76" t="str">
        <f t="array" ref="AL197">IFERROR(IF(OR(Abfrage[[#This Row],[Modus]]="Flugzeug",ISBLANK(Abfrage[[#This Row],[PLZ Ziel (optional)]])),"",IF(OR(EXACT(Abfrage[[#This Row],[PLZ_B]],DD_PLZ)),"","ungültige Ziel-PLZ!")),"")</f>
        <v/>
      </c>
      <c r="AM197" s="76" t="str">
        <f t="array" ref="AM197">IFERROR(IF(AND(Abfrage[[#This Row],[Modus]]="Flugzeug",NOT(ISBLANK(Abfrage[[#This Row],[IATA Start (optional)]]))),IF(OR(EXACT(Abfrage[[#This Row],[IATA Start (optional)]],DD_IATA)),"","IATA Code (Start) nicht erkannt!"),""),"")</f>
        <v/>
      </c>
      <c r="AN197" s="76" t="str">
        <f t="array" ref="AN197">IFERROR(IF(AND(Abfrage[[#This Row],[Modus]]="Flugzeug",NOT(ISBLANK(Abfrage[[#This Row],[IATA Ziel (optional)]]))),IF(OR(EXACT(Abfrage[[#This Row],[IATA Ziel (optional)]],DD_IATA)),"","IATA Code (Ziel) nicht erkannt!"),""),"")</f>
        <v/>
      </c>
      <c r="AO197" s="76" t="str">
        <f t="array" ref="AO197">IFERROR(IF(AND(Abfrage[[#This Row],[Modus]]="Flugzeug",ISBLANK(Abfrage[[#This Row],[IATA Start (optional)]])),IF(OR(EXACT(Abfrage[[#This Row],[Ortsname Start]],DD_Airports)),"","Kein Start-Flughafen gefunden!"),""),"")</f>
        <v/>
      </c>
      <c r="AP197" s="76" t="str">
        <f t="array" ref="AP197">IFERROR(IF(AND(Abfrage[[#This Row],[Modus]]="Flugzeug",ISBLANK(Abfrage[[#This Row],[IATA Ziel (optional)]])),IF(OR(EXACT(Abfrage[[#This Row],[Ortsname Ziel]],DD_Airports)),"","Kein Ziel-Flughafen gefunden!"),""),"")</f>
        <v/>
      </c>
      <c r="AQ19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8" spans="2:43" x14ac:dyDescent="0.35">
      <c r="B198" s="7">
        <f t="shared" si="5"/>
        <v>178</v>
      </c>
      <c r="H198" s="21"/>
      <c r="I198" s="21"/>
      <c r="J198" s="21"/>
      <c r="K198" s="21"/>
      <c r="L198" s="6" t="e">
        <f>VLOOKUP(Abfrage[[#This Row],[Beförderungsmittel]],transp_mode[],2,FALSE)</f>
        <v>#N/A</v>
      </c>
      <c r="M198" s="6" t="str">
        <f>TEXT(Abfrage[[#This Row],[PLZ Start (optional)]],"00000")</f>
        <v>00000</v>
      </c>
      <c r="N198" s="6" t="str">
        <f>TEXT(Abfrage[[#This Row],[PLZ Ziel (optional)]],"00000")</f>
        <v>00000</v>
      </c>
      <c r="O19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8" s="76" t="str">
        <f t="array" aca="1" ref="AF198" ca="1">IFERROR(IF(OR(ISBLANK(Abfrage[[#This Row],[Beförderungsmittel]]),EXACT(Abfrage[[#This Row],[Beförderungsmittel]],DD_Beförderungsmittel)),"","ungültiges Beförderungsmittel!"),"")</f>
        <v/>
      </c>
      <c r="AG198" s="76" t="str">
        <f t="array" ref="AG198">IFERROR(IF(OR(ISBLANK(Abfrage[[#This Row],[Beförderungsmittel]]),Abfrage[[#This Row],[Modus]]="Flugzeug",NOT(ISBLANK(Abfrage[[#This Row],[PLZ Start (optional)]]))),"",IF(OR(EXACT(Abfrage[[#This Row],[Ortsname Start]],DD_Orte)),"","ungültiger Start-Ort!")),"")</f>
        <v/>
      </c>
      <c r="AH19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8" s="76" t="str">
        <f t="array" ref="AI198">IFERROR(IF(OR(Abfrage[[#This Row],[Modus]]="Flugzeug",ISBLANK(Abfrage[[#This Row],[PLZ Start (optional)]])),"",IF(OR(EXACT(Abfrage[[#This Row],[PLZ_A]],DD_PLZ)),"","ungültige Start-PLZ!")),"")</f>
        <v/>
      </c>
      <c r="AJ198" s="76" t="str">
        <f t="array" ref="AJ198">IFERROR(IF(OR(ISBLANK(Abfrage[[#This Row],[Beförderungsmittel]]),Abfrage[[#This Row],[Modus]]="Flugzeug",NOT(ISBLANK(Abfrage[[#This Row],[PLZ Ziel (optional)]]))),"",IF(OR(EXACT(Abfrage[[#This Row],[Ortsname Ziel]],DD_Orte)),"","ungültiger Ziel-Ort!")),"")</f>
        <v/>
      </c>
      <c r="AK19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8" s="76" t="str">
        <f t="array" ref="AL198">IFERROR(IF(OR(Abfrage[[#This Row],[Modus]]="Flugzeug",ISBLANK(Abfrage[[#This Row],[PLZ Ziel (optional)]])),"",IF(OR(EXACT(Abfrage[[#This Row],[PLZ_B]],DD_PLZ)),"","ungültige Ziel-PLZ!")),"")</f>
        <v/>
      </c>
      <c r="AM198" s="76" t="str">
        <f t="array" ref="AM198">IFERROR(IF(AND(Abfrage[[#This Row],[Modus]]="Flugzeug",NOT(ISBLANK(Abfrage[[#This Row],[IATA Start (optional)]]))),IF(OR(EXACT(Abfrage[[#This Row],[IATA Start (optional)]],DD_IATA)),"","IATA Code (Start) nicht erkannt!"),""),"")</f>
        <v/>
      </c>
      <c r="AN198" s="76" t="str">
        <f t="array" ref="AN198">IFERROR(IF(AND(Abfrage[[#This Row],[Modus]]="Flugzeug",NOT(ISBLANK(Abfrage[[#This Row],[IATA Ziel (optional)]]))),IF(OR(EXACT(Abfrage[[#This Row],[IATA Ziel (optional)]],DD_IATA)),"","IATA Code (Ziel) nicht erkannt!"),""),"")</f>
        <v/>
      </c>
      <c r="AO198" s="76" t="str">
        <f t="array" ref="AO198">IFERROR(IF(AND(Abfrage[[#This Row],[Modus]]="Flugzeug",ISBLANK(Abfrage[[#This Row],[IATA Start (optional)]])),IF(OR(EXACT(Abfrage[[#This Row],[Ortsname Start]],DD_Airports)),"","Kein Start-Flughafen gefunden!"),""),"")</f>
        <v/>
      </c>
      <c r="AP198" s="76" t="str">
        <f t="array" ref="AP198">IFERROR(IF(AND(Abfrage[[#This Row],[Modus]]="Flugzeug",ISBLANK(Abfrage[[#This Row],[IATA Ziel (optional)]])),IF(OR(EXACT(Abfrage[[#This Row],[Ortsname Ziel]],DD_Airports)),"","Kein Ziel-Flughafen gefunden!"),""),"")</f>
        <v/>
      </c>
      <c r="AQ19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199" spans="2:43" x14ac:dyDescent="0.35">
      <c r="B199" s="7">
        <f t="shared" si="5"/>
        <v>179</v>
      </c>
      <c r="H199" s="21"/>
      <c r="I199" s="21"/>
      <c r="J199" s="21"/>
      <c r="K199" s="21"/>
      <c r="L199" s="6" t="e">
        <f>VLOOKUP(Abfrage[[#This Row],[Beförderungsmittel]],transp_mode[],2,FALSE)</f>
        <v>#N/A</v>
      </c>
      <c r="M199" s="6" t="str">
        <f>TEXT(Abfrage[[#This Row],[PLZ Start (optional)]],"00000")</f>
        <v>00000</v>
      </c>
      <c r="N199" s="6" t="str">
        <f>TEXT(Abfrage[[#This Row],[PLZ Ziel (optional)]],"00000")</f>
        <v>00000</v>
      </c>
      <c r="O19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19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19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19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19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19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19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19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19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19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19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19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19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19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19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19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19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199" s="76" t="str">
        <f t="array" aca="1" ref="AF199" ca="1">IFERROR(IF(OR(ISBLANK(Abfrage[[#This Row],[Beförderungsmittel]]),EXACT(Abfrage[[#This Row],[Beförderungsmittel]],DD_Beförderungsmittel)),"","ungültiges Beförderungsmittel!"),"")</f>
        <v/>
      </c>
      <c r="AG199" s="76" t="str">
        <f t="array" ref="AG199">IFERROR(IF(OR(ISBLANK(Abfrage[[#This Row],[Beförderungsmittel]]),Abfrage[[#This Row],[Modus]]="Flugzeug",NOT(ISBLANK(Abfrage[[#This Row],[PLZ Start (optional)]]))),"",IF(OR(EXACT(Abfrage[[#This Row],[Ortsname Start]],DD_Orte)),"","ungültiger Start-Ort!")),"")</f>
        <v/>
      </c>
      <c r="AH19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199" s="76" t="str">
        <f t="array" ref="AI199">IFERROR(IF(OR(Abfrage[[#This Row],[Modus]]="Flugzeug",ISBLANK(Abfrage[[#This Row],[PLZ Start (optional)]])),"",IF(OR(EXACT(Abfrage[[#This Row],[PLZ_A]],DD_PLZ)),"","ungültige Start-PLZ!")),"")</f>
        <v/>
      </c>
      <c r="AJ199" s="76" t="str">
        <f t="array" ref="AJ199">IFERROR(IF(OR(ISBLANK(Abfrage[[#This Row],[Beförderungsmittel]]),Abfrage[[#This Row],[Modus]]="Flugzeug",NOT(ISBLANK(Abfrage[[#This Row],[PLZ Ziel (optional)]]))),"",IF(OR(EXACT(Abfrage[[#This Row],[Ortsname Ziel]],DD_Orte)),"","ungültiger Ziel-Ort!")),"")</f>
        <v/>
      </c>
      <c r="AK19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199" s="76" t="str">
        <f t="array" ref="AL199">IFERROR(IF(OR(Abfrage[[#This Row],[Modus]]="Flugzeug",ISBLANK(Abfrage[[#This Row],[PLZ Ziel (optional)]])),"",IF(OR(EXACT(Abfrage[[#This Row],[PLZ_B]],DD_PLZ)),"","ungültige Ziel-PLZ!")),"")</f>
        <v/>
      </c>
      <c r="AM199" s="76" t="str">
        <f t="array" ref="AM199">IFERROR(IF(AND(Abfrage[[#This Row],[Modus]]="Flugzeug",NOT(ISBLANK(Abfrage[[#This Row],[IATA Start (optional)]]))),IF(OR(EXACT(Abfrage[[#This Row],[IATA Start (optional)]],DD_IATA)),"","IATA Code (Start) nicht erkannt!"),""),"")</f>
        <v/>
      </c>
      <c r="AN199" s="76" t="str">
        <f t="array" ref="AN199">IFERROR(IF(AND(Abfrage[[#This Row],[Modus]]="Flugzeug",NOT(ISBLANK(Abfrage[[#This Row],[IATA Ziel (optional)]]))),IF(OR(EXACT(Abfrage[[#This Row],[IATA Ziel (optional)]],DD_IATA)),"","IATA Code (Ziel) nicht erkannt!"),""),"")</f>
        <v/>
      </c>
      <c r="AO199" s="76" t="str">
        <f t="array" ref="AO199">IFERROR(IF(AND(Abfrage[[#This Row],[Modus]]="Flugzeug",ISBLANK(Abfrage[[#This Row],[IATA Start (optional)]])),IF(OR(EXACT(Abfrage[[#This Row],[Ortsname Start]],DD_Airports)),"","Kein Start-Flughafen gefunden!"),""),"")</f>
        <v/>
      </c>
      <c r="AP199" s="76" t="str">
        <f t="array" ref="AP199">IFERROR(IF(AND(Abfrage[[#This Row],[Modus]]="Flugzeug",ISBLANK(Abfrage[[#This Row],[IATA Ziel (optional)]])),IF(OR(EXACT(Abfrage[[#This Row],[Ortsname Ziel]],DD_Airports)),"","Kein Ziel-Flughafen gefunden!"),""),"")</f>
        <v/>
      </c>
      <c r="AQ19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0" spans="2:43" x14ac:dyDescent="0.35">
      <c r="B200" s="7">
        <f t="shared" si="5"/>
        <v>180</v>
      </c>
      <c r="H200" s="21"/>
      <c r="I200" s="21"/>
      <c r="J200" s="21"/>
      <c r="K200" s="21"/>
      <c r="L200" s="6" t="e">
        <f>VLOOKUP(Abfrage[[#This Row],[Beförderungsmittel]],transp_mode[],2,FALSE)</f>
        <v>#N/A</v>
      </c>
      <c r="M200" s="6" t="str">
        <f>TEXT(Abfrage[[#This Row],[PLZ Start (optional)]],"00000")</f>
        <v>00000</v>
      </c>
      <c r="N200" s="6" t="str">
        <f>TEXT(Abfrage[[#This Row],[PLZ Ziel (optional)]],"00000")</f>
        <v>00000</v>
      </c>
      <c r="O20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0" s="76" t="str">
        <f t="array" aca="1" ref="AF200" ca="1">IFERROR(IF(OR(ISBLANK(Abfrage[[#This Row],[Beförderungsmittel]]),EXACT(Abfrage[[#This Row],[Beförderungsmittel]],DD_Beförderungsmittel)),"","ungültiges Beförderungsmittel!"),"")</f>
        <v/>
      </c>
      <c r="AG200" s="76" t="str">
        <f t="array" ref="AG200">IFERROR(IF(OR(ISBLANK(Abfrage[[#This Row],[Beförderungsmittel]]),Abfrage[[#This Row],[Modus]]="Flugzeug",NOT(ISBLANK(Abfrage[[#This Row],[PLZ Start (optional)]]))),"",IF(OR(EXACT(Abfrage[[#This Row],[Ortsname Start]],DD_Orte)),"","ungültiger Start-Ort!")),"")</f>
        <v/>
      </c>
      <c r="AH20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0" s="76" t="str">
        <f t="array" ref="AI200">IFERROR(IF(OR(Abfrage[[#This Row],[Modus]]="Flugzeug",ISBLANK(Abfrage[[#This Row],[PLZ Start (optional)]])),"",IF(OR(EXACT(Abfrage[[#This Row],[PLZ_A]],DD_PLZ)),"","ungültige Start-PLZ!")),"")</f>
        <v/>
      </c>
      <c r="AJ200" s="76" t="str">
        <f t="array" ref="AJ200">IFERROR(IF(OR(ISBLANK(Abfrage[[#This Row],[Beförderungsmittel]]),Abfrage[[#This Row],[Modus]]="Flugzeug",NOT(ISBLANK(Abfrage[[#This Row],[PLZ Ziel (optional)]]))),"",IF(OR(EXACT(Abfrage[[#This Row],[Ortsname Ziel]],DD_Orte)),"","ungültiger Ziel-Ort!")),"")</f>
        <v/>
      </c>
      <c r="AK20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0" s="76" t="str">
        <f t="array" ref="AL200">IFERROR(IF(OR(Abfrage[[#This Row],[Modus]]="Flugzeug",ISBLANK(Abfrage[[#This Row],[PLZ Ziel (optional)]])),"",IF(OR(EXACT(Abfrage[[#This Row],[PLZ_B]],DD_PLZ)),"","ungültige Ziel-PLZ!")),"")</f>
        <v/>
      </c>
      <c r="AM200" s="76" t="str">
        <f t="array" ref="AM200">IFERROR(IF(AND(Abfrage[[#This Row],[Modus]]="Flugzeug",NOT(ISBLANK(Abfrage[[#This Row],[IATA Start (optional)]]))),IF(OR(EXACT(Abfrage[[#This Row],[IATA Start (optional)]],DD_IATA)),"","IATA Code (Start) nicht erkannt!"),""),"")</f>
        <v/>
      </c>
      <c r="AN200" s="76" t="str">
        <f t="array" ref="AN200">IFERROR(IF(AND(Abfrage[[#This Row],[Modus]]="Flugzeug",NOT(ISBLANK(Abfrage[[#This Row],[IATA Ziel (optional)]]))),IF(OR(EXACT(Abfrage[[#This Row],[IATA Ziel (optional)]],DD_IATA)),"","IATA Code (Ziel) nicht erkannt!"),""),"")</f>
        <v/>
      </c>
      <c r="AO200" s="76" t="str">
        <f t="array" ref="AO200">IFERROR(IF(AND(Abfrage[[#This Row],[Modus]]="Flugzeug",ISBLANK(Abfrage[[#This Row],[IATA Start (optional)]])),IF(OR(EXACT(Abfrage[[#This Row],[Ortsname Start]],DD_Airports)),"","Kein Start-Flughafen gefunden!"),""),"")</f>
        <v/>
      </c>
      <c r="AP200" s="76" t="str">
        <f t="array" ref="AP200">IFERROR(IF(AND(Abfrage[[#This Row],[Modus]]="Flugzeug",ISBLANK(Abfrage[[#This Row],[IATA Ziel (optional)]])),IF(OR(EXACT(Abfrage[[#This Row],[Ortsname Ziel]],DD_Airports)),"","Kein Ziel-Flughafen gefunden!"),""),"")</f>
        <v/>
      </c>
      <c r="AQ20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1" spans="2:43" x14ac:dyDescent="0.35">
      <c r="B201" s="7">
        <f t="shared" si="5"/>
        <v>181</v>
      </c>
      <c r="H201" s="21"/>
      <c r="I201" s="21"/>
      <c r="J201" s="21"/>
      <c r="K201" s="21"/>
      <c r="L201" s="6" t="e">
        <f>VLOOKUP(Abfrage[[#This Row],[Beförderungsmittel]],transp_mode[],2,FALSE)</f>
        <v>#N/A</v>
      </c>
      <c r="M201" s="6" t="str">
        <f>TEXT(Abfrage[[#This Row],[PLZ Start (optional)]],"00000")</f>
        <v>00000</v>
      </c>
      <c r="N201" s="6" t="str">
        <f>TEXT(Abfrage[[#This Row],[PLZ Ziel (optional)]],"00000")</f>
        <v>00000</v>
      </c>
      <c r="O20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1" s="76" t="str">
        <f t="array" aca="1" ref="AF201" ca="1">IFERROR(IF(OR(ISBLANK(Abfrage[[#This Row],[Beförderungsmittel]]),EXACT(Abfrage[[#This Row],[Beförderungsmittel]],DD_Beförderungsmittel)),"","ungültiges Beförderungsmittel!"),"")</f>
        <v/>
      </c>
      <c r="AG201" s="76" t="str">
        <f t="array" ref="AG201">IFERROR(IF(OR(ISBLANK(Abfrage[[#This Row],[Beförderungsmittel]]),Abfrage[[#This Row],[Modus]]="Flugzeug",NOT(ISBLANK(Abfrage[[#This Row],[PLZ Start (optional)]]))),"",IF(OR(EXACT(Abfrage[[#This Row],[Ortsname Start]],DD_Orte)),"","ungültiger Start-Ort!")),"")</f>
        <v/>
      </c>
      <c r="AH20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1" s="76" t="str">
        <f t="array" ref="AI201">IFERROR(IF(OR(Abfrage[[#This Row],[Modus]]="Flugzeug",ISBLANK(Abfrage[[#This Row],[PLZ Start (optional)]])),"",IF(OR(EXACT(Abfrage[[#This Row],[PLZ_A]],DD_PLZ)),"","ungültige Start-PLZ!")),"")</f>
        <v/>
      </c>
      <c r="AJ201" s="76" t="str">
        <f t="array" ref="AJ201">IFERROR(IF(OR(ISBLANK(Abfrage[[#This Row],[Beförderungsmittel]]),Abfrage[[#This Row],[Modus]]="Flugzeug",NOT(ISBLANK(Abfrage[[#This Row],[PLZ Ziel (optional)]]))),"",IF(OR(EXACT(Abfrage[[#This Row],[Ortsname Ziel]],DD_Orte)),"","ungültiger Ziel-Ort!")),"")</f>
        <v/>
      </c>
      <c r="AK20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1" s="76" t="str">
        <f t="array" ref="AL201">IFERROR(IF(OR(Abfrage[[#This Row],[Modus]]="Flugzeug",ISBLANK(Abfrage[[#This Row],[PLZ Ziel (optional)]])),"",IF(OR(EXACT(Abfrage[[#This Row],[PLZ_B]],DD_PLZ)),"","ungültige Ziel-PLZ!")),"")</f>
        <v/>
      </c>
      <c r="AM201" s="76" t="str">
        <f t="array" ref="AM201">IFERROR(IF(AND(Abfrage[[#This Row],[Modus]]="Flugzeug",NOT(ISBLANK(Abfrage[[#This Row],[IATA Start (optional)]]))),IF(OR(EXACT(Abfrage[[#This Row],[IATA Start (optional)]],DD_IATA)),"","IATA Code (Start) nicht erkannt!"),""),"")</f>
        <v/>
      </c>
      <c r="AN201" s="76" t="str">
        <f t="array" ref="AN201">IFERROR(IF(AND(Abfrage[[#This Row],[Modus]]="Flugzeug",NOT(ISBLANK(Abfrage[[#This Row],[IATA Ziel (optional)]]))),IF(OR(EXACT(Abfrage[[#This Row],[IATA Ziel (optional)]],DD_IATA)),"","IATA Code (Ziel) nicht erkannt!"),""),"")</f>
        <v/>
      </c>
      <c r="AO201" s="76" t="str">
        <f t="array" ref="AO201">IFERROR(IF(AND(Abfrage[[#This Row],[Modus]]="Flugzeug",ISBLANK(Abfrage[[#This Row],[IATA Start (optional)]])),IF(OR(EXACT(Abfrage[[#This Row],[Ortsname Start]],DD_Airports)),"","Kein Start-Flughafen gefunden!"),""),"")</f>
        <v/>
      </c>
      <c r="AP201" s="76" t="str">
        <f t="array" ref="AP201">IFERROR(IF(AND(Abfrage[[#This Row],[Modus]]="Flugzeug",ISBLANK(Abfrage[[#This Row],[IATA Ziel (optional)]])),IF(OR(EXACT(Abfrage[[#This Row],[Ortsname Ziel]],DD_Airports)),"","Kein Ziel-Flughafen gefunden!"),""),"")</f>
        <v/>
      </c>
      <c r="AQ20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2" spans="2:43" x14ac:dyDescent="0.35">
      <c r="B202" s="7">
        <f t="shared" si="5"/>
        <v>182</v>
      </c>
      <c r="H202" s="21"/>
      <c r="I202" s="21"/>
      <c r="J202" s="21"/>
      <c r="K202" s="21"/>
      <c r="L202" s="6" t="e">
        <f>VLOOKUP(Abfrage[[#This Row],[Beförderungsmittel]],transp_mode[],2,FALSE)</f>
        <v>#N/A</v>
      </c>
      <c r="M202" s="6" t="str">
        <f>TEXT(Abfrage[[#This Row],[PLZ Start (optional)]],"00000")</f>
        <v>00000</v>
      </c>
      <c r="N202" s="6" t="str">
        <f>TEXT(Abfrage[[#This Row],[PLZ Ziel (optional)]],"00000")</f>
        <v>00000</v>
      </c>
      <c r="O20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2" s="76" t="str">
        <f t="array" aca="1" ref="AF202" ca="1">IFERROR(IF(OR(ISBLANK(Abfrage[[#This Row],[Beförderungsmittel]]),EXACT(Abfrage[[#This Row],[Beförderungsmittel]],DD_Beförderungsmittel)),"","ungültiges Beförderungsmittel!"),"")</f>
        <v/>
      </c>
      <c r="AG202" s="76" t="str">
        <f t="array" ref="AG202">IFERROR(IF(OR(ISBLANK(Abfrage[[#This Row],[Beförderungsmittel]]),Abfrage[[#This Row],[Modus]]="Flugzeug",NOT(ISBLANK(Abfrage[[#This Row],[PLZ Start (optional)]]))),"",IF(OR(EXACT(Abfrage[[#This Row],[Ortsname Start]],DD_Orte)),"","ungültiger Start-Ort!")),"")</f>
        <v/>
      </c>
      <c r="AH20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2" s="76" t="str">
        <f t="array" ref="AI202">IFERROR(IF(OR(Abfrage[[#This Row],[Modus]]="Flugzeug",ISBLANK(Abfrage[[#This Row],[PLZ Start (optional)]])),"",IF(OR(EXACT(Abfrage[[#This Row],[PLZ_A]],DD_PLZ)),"","ungültige Start-PLZ!")),"")</f>
        <v/>
      </c>
      <c r="AJ202" s="76" t="str">
        <f t="array" ref="AJ202">IFERROR(IF(OR(ISBLANK(Abfrage[[#This Row],[Beförderungsmittel]]),Abfrage[[#This Row],[Modus]]="Flugzeug",NOT(ISBLANK(Abfrage[[#This Row],[PLZ Ziel (optional)]]))),"",IF(OR(EXACT(Abfrage[[#This Row],[Ortsname Ziel]],DD_Orte)),"","ungültiger Ziel-Ort!")),"")</f>
        <v/>
      </c>
      <c r="AK20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2" s="76" t="str">
        <f t="array" ref="AL202">IFERROR(IF(OR(Abfrage[[#This Row],[Modus]]="Flugzeug",ISBLANK(Abfrage[[#This Row],[PLZ Ziel (optional)]])),"",IF(OR(EXACT(Abfrage[[#This Row],[PLZ_B]],DD_PLZ)),"","ungültige Ziel-PLZ!")),"")</f>
        <v/>
      </c>
      <c r="AM202" s="76" t="str">
        <f t="array" ref="AM202">IFERROR(IF(AND(Abfrage[[#This Row],[Modus]]="Flugzeug",NOT(ISBLANK(Abfrage[[#This Row],[IATA Start (optional)]]))),IF(OR(EXACT(Abfrage[[#This Row],[IATA Start (optional)]],DD_IATA)),"","IATA Code (Start) nicht erkannt!"),""),"")</f>
        <v/>
      </c>
      <c r="AN202" s="76" t="str">
        <f t="array" ref="AN202">IFERROR(IF(AND(Abfrage[[#This Row],[Modus]]="Flugzeug",NOT(ISBLANK(Abfrage[[#This Row],[IATA Ziel (optional)]]))),IF(OR(EXACT(Abfrage[[#This Row],[IATA Ziel (optional)]],DD_IATA)),"","IATA Code (Ziel) nicht erkannt!"),""),"")</f>
        <v/>
      </c>
      <c r="AO202" s="76" t="str">
        <f t="array" ref="AO202">IFERROR(IF(AND(Abfrage[[#This Row],[Modus]]="Flugzeug",ISBLANK(Abfrage[[#This Row],[IATA Start (optional)]])),IF(OR(EXACT(Abfrage[[#This Row],[Ortsname Start]],DD_Airports)),"","Kein Start-Flughafen gefunden!"),""),"")</f>
        <v/>
      </c>
      <c r="AP202" s="76" t="str">
        <f t="array" ref="AP202">IFERROR(IF(AND(Abfrage[[#This Row],[Modus]]="Flugzeug",ISBLANK(Abfrage[[#This Row],[IATA Ziel (optional)]])),IF(OR(EXACT(Abfrage[[#This Row],[Ortsname Ziel]],DD_Airports)),"","Kein Ziel-Flughafen gefunden!"),""),"")</f>
        <v/>
      </c>
      <c r="AQ20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3" spans="2:43" x14ac:dyDescent="0.35">
      <c r="B203" s="7">
        <f t="shared" si="5"/>
        <v>183</v>
      </c>
      <c r="H203" s="21"/>
      <c r="I203" s="21"/>
      <c r="J203" s="21"/>
      <c r="K203" s="21"/>
      <c r="L203" s="6" t="e">
        <f>VLOOKUP(Abfrage[[#This Row],[Beförderungsmittel]],transp_mode[],2,FALSE)</f>
        <v>#N/A</v>
      </c>
      <c r="M203" s="6" t="str">
        <f>TEXT(Abfrage[[#This Row],[PLZ Start (optional)]],"00000")</f>
        <v>00000</v>
      </c>
      <c r="N203" s="6" t="str">
        <f>TEXT(Abfrage[[#This Row],[PLZ Ziel (optional)]],"00000")</f>
        <v>00000</v>
      </c>
      <c r="O20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3" s="76" t="str">
        <f t="array" aca="1" ref="AF203" ca="1">IFERROR(IF(OR(ISBLANK(Abfrage[[#This Row],[Beförderungsmittel]]),EXACT(Abfrage[[#This Row],[Beförderungsmittel]],DD_Beförderungsmittel)),"","ungültiges Beförderungsmittel!"),"")</f>
        <v/>
      </c>
      <c r="AG203" s="76" t="str">
        <f t="array" ref="AG203">IFERROR(IF(OR(ISBLANK(Abfrage[[#This Row],[Beförderungsmittel]]),Abfrage[[#This Row],[Modus]]="Flugzeug",NOT(ISBLANK(Abfrage[[#This Row],[PLZ Start (optional)]]))),"",IF(OR(EXACT(Abfrage[[#This Row],[Ortsname Start]],DD_Orte)),"","ungültiger Start-Ort!")),"")</f>
        <v/>
      </c>
      <c r="AH20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3" s="76" t="str">
        <f t="array" ref="AI203">IFERROR(IF(OR(Abfrage[[#This Row],[Modus]]="Flugzeug",ISBLANK(Abfrage[[#This Row],[PLZ Start (optional)]])),"",IF(OR(EXACT(Abfrage[[#This Row],[PLZ_A]],DD_PLZ)),"","ungültige Start-PLZ!")),"")</f>
        <v/>
      </c>
      <c r="AJ203" s="76" t="str">
        <f t="array" ref="AJ203">IFERROR(IF(OR(ISBLANK(Abfrage[[#This Row],[Beförderungsmittel]]),Abfrage[[#This Row],[Modus]]="Flugzeug",NOT(ISBLANK(Abfrage[[#This Row],[PLZ Ziel (optional)]]))),"",IF(OR(EXACT(Abfrage[[#This Row],[Ortsname Ziel]],DD_Orte)),"","ungültiger Ziel-Ort!")),"")</f>
        <v/>
      </c>
      <c r="AK20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3" s="76" t="str">
        <f t="array" ref="AL203">IFERROR(IF(OR(Abfrage[[#This Row],[Modus]]="Flugzeug",ISBLANK(Abfrage[[#This Row],[PLZ Ziel (optional)]])),"",IF(OR(EXACT(Abfrage[[#This Row],[PLZ_B]],DD_PLZ)),"","ungültige Ziel-PLZ!")),"")</f>
        <v/>
      </c>
      <c r="AM203" s="76" t="str">
        <f t="array" ref="AM203">IFERROR(IF(AND(Abfrage[[#This Row],[Modus]]="Flugzeug",NOT(ISBLANK(Abfrage[[#This Row],[IATA Start (optional)]]))),IF(OR(EXACT(Abfrage[[#This Row],[IATA Start (optional)]],DD_IATA)),"","IATA Code (Start) nicht erkannt!"),""),"")</f>
        <v/>
      </c>
      <c r="AN203" s="76" t="str">
        <f t="array" ref="AN203">IFERROR(IF(AND(Abfrage[[#This Row],[Modus]]="Flugzeug",NOT(ISBLANK(Abfrage[[#This Row],[IATA Ziel (optional)]]))),IF(OR(EXACT(Abfrage[[#This Row],[IATA Ziel (optional)]],DD_IATA)),"","IATA Code (Ziel) nicht erkannt!"),""),"")</f>
        <v/>
      </c>
      <c r="AO203" s="76" t="str">
        <f t="array" ref="AO203">IFERROR(IF(AND(Abfrage[[#This Row],[Modus]]="Flugzeug",ISBLANK(Abfrage[[#This Row],[IATA Start (optional)]])),IF(OR(EXACT(Abfrage[[#This Row],[Ortsname Start]],DD_Airports)),"","Kein Start-Flughafen gefunden!"),""),"")</f>
        <v/>
      </c>
      <c r="AP203" s="76" t="str">
        <f t="array" ref="AP203">IFERROR(IF(AND(Abfrage[[#This Row],[Modus]]="Flugzeug",ISBLANK(Abfrage[[#This Row],[IATA Ziel (optional)]])),IF(OR(EXACT(Abfrage[[#This Row],[Ortsname Ziel]],DD_Airports)),"","Kein Ziel-Flughafen gefunden!"),""),"")</f>
        <v/>
      </c>
      <c r="AQ20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4" spans="2:43" x14ac:dyDescent="0.35">
      <c r="B204" s="7">
        <f t="shared" si="5"/>
        <v>184</v>
      </c>
      <c r="H204" s="21"/>
      <c r="I204" s="21"/>
      <c r="J204" s="21"/>
      <c r="K204" s="21"/>
      <c r="L204" s="6" t="e">
        <f>VLOOKUP(Abfrage[[#This Row],[Beförderungsmittel]],transp_mode[],2,FALSE)</f>
        <v>#N/A</v>
      </c>
      <c r="M204" s="6" t="str">
        <f>TEXT(Abfrage[[#This Row],[PLZ Start (optional)]],"00000")</f>
        <v>00000</v>
      </c>
      <c r="N204" s="6" t="str">
        <f>TEXT(Abfrage[[#This Row],[PLZ Ziel (optional)]],"00000")</f>
        <v>00000</v>
      </c>
      <c r="O20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4" s="76" t="str">
        <f t="array" aca="1" ref="AF204" ca="1">IFERROR(IF(OR(ISBLANK(Abfrage[[#This Row],[Beförderungsmittel]]),EXACT(Abfrage[[#This Row],[Beförderungsmittel]],DD_Beförderungsmittel)),"","ungültiges Beförderungsmittel!"),"")</f>
        <v/>
      </c>
      <c r="AG204" s="76" t="str">
        <f t="array" ref="AG204">IFERROR(IF(OR(ISBLANK(Abfrage[[#This Row],[Beförderungsmittel]]),Abfrage[[#This Row],[Modus]]="Flugzeug",NOT(ISBLANK(Abfrage[[#This Row],[PLZ Start (optional)]]))),"",IF(OR(EXACT(Abfrage[[#This Row],[Ortsname Start]],DD_Orte)),"","ungültiger Start-Ort!")),"")</f>
        <v/>
      </c>
      <c r="AH20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4" s="76" t="str">
        <f t="array" ref="AI204">IFERROR(IF(OR(Abfrage[[#This Row],[Modus]]="Flugzeug",ISBLANK(Abfrage[[#This Row],[PLZ Start (optional)]])),"",IF(OR(EXACT(Abfrage[[#This Row],[PLZ_A]],DD_PLZ)),"","ungültige Start-PLZ!")),"")</f>
        <v/>
      </c>
      <c r="AJ204" s="76" t="str">
        <f t="array" ref="AJ204">IFERROR(IF(OR(ISBLANK(Abfrage[[#This Row],[Beförderungsmittel]]),Abfrage[[#This Row],[Modus]]="Flugzeug",NOT(ISBLANK(Abfrage[[#This Row],[PLZ Ziel (optional)]]))),"",IF(OR(EXACT(Abfrage[[#This Row],[Ortsname Ziel]],DD_Orte)),"","ungültiger Ziel-Ort!")),"")</f>
        <v/>
      </c>
      <c r="AK20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4" s="76" t="str">
        <f t="array" ref="AL204">IFERROR(IF(OR(Abfrage[[#This Row],[Modus]]="Flugzeug",ISBLANK(Abfrage[[#This Row],[PLZ Ziel (optional)]])),"",IF(OR(EXACT(Abfrage[[#This Row],[PLZ_B]],DD_PLZ)),"","ungültige Ziel-PLZ!")),"")</f>
        <v/>
      </c>
      <c r="AM204" s="76" t="str">
        <f t="array" ref="AM204">IFERROR(IF(AND(Abfrage[[#This Row],[Modus]]="Flugzeug",NOT(ISBLANK(Abfrage[[#This Row],[IATA Start (optional)]]))),IF(OR(EXACT(Abfrage[[#This Row],[IATA Start (optional)]],DD_IATA)),"","IATA Code (Start) nicht erkannt!"),""),"")</f>
        <v/>
      </c>
      <c r="AN204" s="76" t="str">
        <f t="array" ref="AN204">IFERROR(IF(AND(Abfrage[[#This Row],[Modus]]="Flugzeug",NOT(ISBLANK(Abfrage[[#This Row],[IATA Ziel (optional)]]))),IF(OR(EXACT(Abfrage[[#This Row],[IATA Ziel (optional)]],DD_IATA)),"","IATA Code (Ziel) nicht erkannt!"),""),"")</f>
        <v/>
      </c>
      <c r="AO204" s="76" t="str">
        <f t="array" ref="AO204">IFERROR(IF(AND(Abfrage[[#This Row],[Modus]]="Flugzeug",ISBLANK(Abfrage[[#This Row],[IATA Start (optional)]])),IF(OR(EXACT(Abfrage[[#This Row],[Ortsname Start]],DD_Airports)),"","Kein Start-Flughafen gefunden!"),""),"")</f>
        <v/>
      </c>
      <c r="AP204" s="76" t="str">
        <f t="array" ref="AP204">IFERROR(IF(AND(Abfrage[[#This Row],[Modus]]="Flugzeug",ISBLANK(Abfrage[[#This Row],[IATA Ziel (optional)]])),IF(OR(EXACT(Abfrage[[#This Row],[Ortsname Ziel]],DD_Airports)),"","Kein Ziel-Flughafen gefunden!"),""),"")</f>
        <v/>
      </c>
      <c r="AQ20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5" spans="2:43" x14ac:dyDescent="0.35">
      <c r="B205" s="7">
        <f t="shared" si="5"/>
        <v>185</v>
      </c>
      <c r="H205" s="21"/>
      <c r="I205" s="21"/>
      <c r="J205" s="21"/>
      <c r="K205" s="21"/>
      <c r="L205" s="6" t="e">
        <f>VLOOKUP(Abfrage[[#This Row],[Beförderungsmittel]],transp_mode[],2,FALSE)</f>
        <v>#N/A</v>
      </c>
      <c r="M205" s="6" t="str">
        <f>TEXT(Abfrage[[#This Row],[PLZ Start (optional)]],"00000")</f>
        <v>00000</v>
      </c>
      <c r="N205" s="6" t="str">
        <f>TEXT(Abfrage[[#This Row],[PLZ Ziel (optional)]],"00000")</f>
        <v>00000</v>
      </c>
      <c r="O20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5" s="76" t="str">
        <f t="array" aca="1" ref="AF205" ca="1">IFERROR(IF(OR(ISBLANK(Abfrage[[#This Row],[Beförderungsmittel]]),EXACT(Abfrage[[#This Row],[Beförderungsmittel]],DD_Beförderungsmittel)),"","ungültiges Beförderungsmittel!"),"")</f>
        <v/>
      </c>
      <c r="AG205" s="76" t="str">
        <f t="array" ref="AG205">IFERROR(IF(OR(ISBLANK(Abfrage[[#This Row],[Beförderungsmittel]]),Abfrage[[#This Row],[Modus]]="Flugzeug",NOT(ISBLANK(Abfrage[[#This Row],[PLZ Start (optional)]]))),"",IF(OR(EXACT(Abfrage[[#This Row],[Ortsname Start]],DD_Orte)),"","ungültiger Start-Ort!")),"")</f>
        <v/>
      </c>
      <c r="AH20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5" s="76" t="str">
        <f t="array" ref="AI205">IFERROR(IF(OR(Abfrage[[#This Row],[Modus]]="Flugzeug",ISBLANK(Abfrage[[#This Row],[PLZ Start (optional)]])),"",IF(OR(EXACT(Abfrage[[#This Row],[PLZ_A]],DD_PLZ)),"","ungültige Start-PLZ!")),"")</f>
        <v/>
      </c>
      <c r="AJ205" s="76" t="str">
        <f t="array" ref="AJ205">IFERROR(IF(OR(ISBLANK(Abfrage[[#This Row],[Beförderungsmittel]]),Abfrage[[#This Row],[Modus]]="Flugzeug",NOT(ISBLANK(Abfrage[[#This Row],[PLZ Ziel (optional)]]))),"",IF(OR(EXACT(Abfrage[[#This Row],[Ortsname Ziel]],DD_Orte)),"","ungültiger Ziel-Ort!")),"")</f>
        <v/>
      </c>
      <c r="AK20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5" s="76" t="str">
        <f t="array" ref="AL205">IFERROR(IF(OR(Abfrage[[#This Row],[Modus]]="Flugzeug",ISBLANK(Abfrage[[#This Row],[PLZ Ziel (optional)]])),"",IF(OR(EXACT(Abfrage[[#This Row],[PLZ_B]],DD_PLZ)),"","ungültige Ziel-PLZ!")),"")</f>
        <v/>
      </c>
      <c r="AM205" s="76" t="str">
        <f t="array" ref="AM205">IFERROR(IF(AND(Abfrage[[#This Row],[Modus]]="Flugzeug",NOT(ISBLANK(Abfrage[[#This Row],[IATA Start (optional)]]))),IF(OR(EXACT(Abfrage[[#This Row],[IATA Start (optional)]],DD_IATA)),"","IATA Code (Start) nicht erkannt!"),""),"")</f>
        <v/>
      </c>
      <c r="AN205" s="76" t="str">
        <f t="array" ref="AN205">IFERROR(IF(AND(Abfrage[[#This Row],[Modus]]="Flugzeug",NOT(ISBLANK(Abfrage[[#This Row],[IATA Ziel (optional)]]))),IF(OR(EXACT(Abfrage[[#This Row],[IATA Ziel (optional)]],DD_IATA)),"","IATA Code (Ziel) nicht erkannt!"),""),"")</f>
        <v/>
      </c>
      <c r="AO205" s="76" t="str">
        <f t="array" ref="AO205">IFERROR(IF(AND(Abfrage[[#This Row],[Modus]]="Flugzeug",ISBLANK(Abfrage[[#This Row],[IATA Start (optional)]])),IF(OR(EXACT(Abfrage[[#This Row],[Ortsname Start]],DD_Airports)),"","Kein Start-Flughafen gefunden!"),""),"")</f>
        <v/>
      </c>
      <c r="AP205" s="76" t="str">
        <f t="array" ref="AP205">IFERROR(IF(AND(Abfrage[[#This Row],[Modus]]="Flugzeug",ISBLANK(Abfrage[[#This Row],[IATA Ziel (optional)]])),IF(OR(EXACT(Abfrage[[#This Row],[Ortsname Ziel]],DD_Airports)),"","Kein Ziel-Flughafen gefunden!"),""),"")</f>
        <v/>
      </c>
      <c r="AQ20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6" spans="2:43" x14ac:dyDescent="0.35">
      <c r="B206" s="7">
        <f t="shared" si="5"/>
        <v>186</v>
      </c>
      <c r="H206" s="21"/>
      <c r="I206" s="21"/>
      <c r="J206" s="21"/>
      <c r="K206" s="21"/>
      <c r="L206" s="6" t="e">
        <f>VLOOKUP(Abfrage[[#This Row],[Beförderungsmittel]],transp_mode[],2,FALSE)</f>
        <v>#N/A</v>
      </c>
      <c r="M206" s="6" t="str">
        <f>TEXT(Abfrage[[#This Row],[PLZ Start (optional)]],"00000")</f>
        <v>00000</v>
      </c>
      <c r="N206" s="6" t="str">
        <f>TEXT(Abfrage[[#This Row],[PLZ Ziel (optional)]],"00000")</f>
        <v>00000</v>
      </c>
      <c r="O20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6" s="76" t="str">
        <f t="array" aca="1" ref="AF206" ca="1">IFERROR(IF(OR(ISBLANK(Abfrage[[#This Row],[Beförderungsmittel]]),EXACT(Abfrage[[#This Row],[Beförderungsmittel]],DD_Beförderungsmittel)),"","ungültiges Beförderungsmittel!"),"")</f>
        <v/>
      </c>
      <c r="AG206" s="76" t="str">
        <f t="array" ref="AG206">IFERROR(IF(OR(ISBLANK(Abfrage[[#This Row],[Beförderungsmittel]]),Abfrage[[#This Row],[Modus]]="Flugzeug",NOT(ISBLANK(Abfrage[[#This Row],[PLZ Start (optional)]]))),"",IF(OR(EXACT(Abfrage[[#This Row],[Ortsname Start]],DD_Orte)),"","ungültiger Start-Ort!")),"")</f>
        <v/>
      </c>
      <c r="AH20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6" s="76" t="str">
        <f t="array" ref="AI206">IFERROR(IF(OR(Abfrage[[#This Row],[Modus]]="Flugzeug",ISBLANK(Abfrage[[#This Row],[PLZ Start (optional)]])),"",IF(OR(EXACT(Abfrage[[#This Row],[PLZ_A]],DD_PLZ)),"","ungültige Start-PLZ!")),"")</f>
        <v/>
      </c>
      <c r="AJ206" s="76" t="str">
        <f t="array" ref="AJ206">IFERROR(IF(OR(ISBLANK(Abfrage[[#This Row],[Beförderungsmittel]]),Abfrage[[#This Row],[Modus]]="Flugzeug",NOT(ISBLANK(Abfrage[[#This Row],[PLZ Ziel (optional)]]))),"",IF(OR(EXACT(Abfrage[[#This Row],[Ortsname Ziel]],DD_Orte)),"","ungültiger Ziel-Ort!")),"")</f>
        <v/>
      </c>
      <c r="AK20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6" s="76" t="str">
        <f t="array" ref="AL206">IFERROR(IF(OR(Abfrage[[#This Row],[Modus]]="Flugzeug",ISBLANK(Abfrage[[#This Row],[PLZ Ziel (optional)]])),"",IF(OR(EXACT(Abfrage[[#This Row],[PLZ_B]],DD_PLZ)),"","ungültige Ziel-PLZ!")),"")</f>
        <v/>
      </c>
      <c r="AM206" s="76" t="str">
        <f t="array" ref="AM206">IFERROR(IF(AND(Abfrage[[#This Row],[Modus]]="Flugzeug",NOT(ISBLANK(Abfrage[[#This Row],[IATA Start (optional)]]))),IF(OR(EXACT(Abfrage[[#This Row],[IATA Start (optional)]],DD_IATA)),"","IATA Code (Start) nicht erkannt!"),""),"")</f>
        <v/>
      </c>
      <c r="AN206" s="76" t="str">
        <f t="array" ref="AN206">IFERROR(IF(AND(Abfrage[[#This Row],[Modus]]="Flugzeug",NOT(ISBLANK(Abfrage[[#This Row],[IATA Ziel (optional)]]))),IF(OR(EXACT(Abfrage[[#This Row],[IATA Ziel (optional)]],DD_IATA)),"","IATA Code (Ziel) nicht erkannt!"),""),"")</f>
        <v/>
      </c>
      <c r="AO206" s="76" t="str">
        <f t="array" ref="AO206">IFERROR(IF(AND(Abfrage[[#This Row],[Modus]]="Flugzeug",ISBLANK(Abfrage[[#This Row],[IATA Start (optional)]])),IF(OR(EXACT(Abfrage[[#This Row],[Ortsname Start]],DD_Airports)),"","Kein Start-Flughafen gefunden!"),""),"")</f>
        <v/>
      </c>
      <c r="AP206" s="76" t="str">
        <f t="array" ref="AP206">IFERROR(IF(AND(Abfrage[[#This Row],[Modus]]="Flugzeug",ISBLANK(Abfrage[[#This Row],[IATA Ziel (optional)]])),IF(OR(EXACT(Abfrage[[#This Row],[Ortsname Ziel]],DD_Airports)),"","Kein Ziel-Flughafen gefunden!"),""),"")</f>
        <v/>
      </c>
      <c r="AQ20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7" spans="2:43" x14ac:dyDescent="0.35">
      <c r="B207" s="7">
        <f t="shared" si="5"/>
        <v>187</v>
      </c>
      <c r="H207" s="21"/>
      <c r="I207" s="21"/>
      <c r="J207" s="21"/>
      <c r="K207" s="21"/>
      <c r="L207" s="6" t="e">
        <f>VLOOKUP(Abfrage[[#This Row],[Beförderungsmittel]],transp_mode[],2,FALSE)</f>
        <v>#N/A</v>
      </c>
      <c r="M207" s="6" t="str">
        <f>TEXT(Abfrage[[#This Row],[PLZ Start (optional)]],"00000")</f>
        <v>00000</v>
      </c>
      <c r="N207" s="6" t="str">
        <f>TEXT(Abfrage[[#This Row],[PLZ Ziel (optional)]],"00000")</f>
        <v>00000</v>
      </c>
      <c r="O20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7" s="76" t="str">
        <f t="array" aca="1" ref="AF207" ca="1">IFERROR(IF(OR(ISBLANK(Abfrage[[#This Row],[Beförderungsmittel]]),EXACT(Abfrage[[#This Row],[Beförderungsmittel]],DD_Beförderungsmittel)),"","ungültiges Beförderungsmittel!"),"")</f>
        <v/>
      </c>
      <c r="AG207" s="76" t="str">
        <f t="array" ref="AG207">IFERROR(IF(OR(ISBLANK(Abfrage[[#This Row],[Beförderungsmittel]]),Abfrage[[#This Row],[Modus]]="Flugzeug",NOT(ISBLANK(Abfrage[[#This Row],[PLZ Start (optional)]]))),"",IF(OR(EXACT(Abfrage[[#This Row],[Ortsname Start]],DD_Orte)),"","ungültiger Start-Ort!")),"")</f>
        <v/>
      </c>
      <c r="AH20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7" s="76" t="str">
        <f t="array" ref="AI207">IFERROR(IF(OR(Abfrage[[#This Row],[Modus]]="Flugzeug",ISBLANK(Abfrage[[#This Row],[PLZ Start (optional)]])),"",IF(OR(EXACT(Abfrage[[#This Row],[PLZ_A]],DD_PLZ)),"","ungültige Start-PLZ!")),"")</f>
        <v/>
      </c>
      <c r="AJ207" s="76" t="str">
        <f t="array" ref="AJ207">IFERROR(IF(OR(ISBLANK(Abfrage[[#This Row],[Beförderungsmittel]]),Abfrage[[#This Row],[Modus]]="Flugzeug",NOT(ISBLANK(Abfrage[[#This Row],[PLZ Ziel (optional)]]))),"",IF(OR(EXACT(Abfrage[[#This Row],[Ortsname Ziel]],DD_Orte)),"","ungültiger Ziel-Ort!")),"")</f>
        <v/>
      </c>
      <c r="AK20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7" s="76" t="str">
        <f t="array" ref="AL207">IFERROR(IF(OR(Abfrage[[#This Row],[Modus]]="Flugzeug",ISBLANK(Abfrage[[#This Row],[PLZ Ziel (optional)]])),"",IF(OR(EXACT(Abfrage[[#This Row],[PLZ_B]],DD_PLZ)),"","ungültige Ziel-PLZ!")),"")</f>
        <v/>
      </c>
      <c r="AM207" s="76" t="str">
        <f t="array" ref="AM207">IFERROR(IF(AND(Abfrage[[#This Row],[Modus]]="Flugzeug",NOT(ISBLANK(Abfrage[[#This Row],[IATA Start (optional)]]))),IF(OR(EXACT(Abfrage[[#This Row],[IATA Start (optional)]],DD_IATA)),"","IATA Code (Start) nicht erkannt!"),""),"")</f>
        <v/>
      </c>
      <c r="AN207" s="76" t="str">
        <f t="array" ref="AN207">IFERROR(IF(AND(Abfrage[[#This Row],[Modus]]="Flugzeug",NOT(ISBLANK(Abfrage[[#This Row],[IATA Ziel (optional)]]))),IF(OR(EXACT(Abfrage[[#This Row],[IATA Ziel (optional)]],DD_IATA)),"","IATA Code (Ziel) nicht erkannt!"),""),"")</f>
        <v/>
      </c>
      <c r="AO207" s="76" t="str">
        <f t="array" ref="AO207">IFERROR(IF(AND(Abfrage[[#This Row],[Modus]]="Flugzeug",ISBLANK(Abfrage[[#This Row],[IATA Start (optional)]])),IF(OR(EXACT(Abfrage[[#This Row],[Ortsname Start]],DD_Airports)),"","Kein Start-Flughafen gefunden!"),""),"")</f>
        <v/>
      </c>
      <c r="AP207" s="76" t="str">
        <f t="array" ref="AP207">IFERROR(IF(AND(Abfrage[[#This Row],[Modus]]="Flugzeug",ISBLANK(Abfrage[[#This Row],[IATA Ziel (optional)]])),IF(OR(EXACT(Abfrage[[#This Row],[Ortsname Ziel]],DD_Airports)),"","Kein Ziel-Flughafen gefunden!"),""),"")</f>
        <v/>
      </c>
      <c r="AQ20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8" spans="2:43" x14ac:dyDescent="0.35">
      <c r="B208" s="7">
        <f t="shared" si="5"/>
        <v>188</v>
      </c>
      <c r="H208" s="21"/>
      <c r="I208" s="21"/>
      <c r="J208" s="21"/>
      <c r="K208" s="21"/>
      <c r="L208" s="6" t="e">
        <f>VLOOKUP(Abfrage[[#This Row],[Beförderungsmittel]],transp_mode[],2,FALSE)</f>
        <v>#N/A</v>
      </c>
      <c r="M208" s="6" t="str">
        <f>TEXT(Abfrage[[#This Row],[PLZ Start (optional)]],"00000")</f>
        <v>00000</v>
      </c>
      <c r="N208" s="6" t="str">
        <f>TEXT(Abfrage[[#This Row],[PLZ Ziel (optional)]],"00000")</f>
        <v>00000</v>
      </c>
      <c r="O20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8" s="76" t="str">
        <f t="array" aca="1" ref="AF208" ca="1">IFERROR(IF(OR(ISBLANK(Abfrage[[#This Row],[Beförderungsmittel]]),EXACT(Abfrage[[#This Row],[Beförderungsmittel]],DD_Beförderungsmittel)),"","ungültiges Beförderungsmittel!"),"")</f>
        <v/>
      </c>
      <c r="AG208" s="76" t="str">
        <f t="array" ref="AG208">IFERROR(IF(OR(ISBLANK(Abfrage[[#This Row],[Beförderungsmittel]]),Abfrage[[#This Row],[Modus]]="Flugzeug",NOT(ISBLANK(Abfrage[[#This Row],[PLZ Start (optional)]]))),"",IF(OR(EXACT(Abfrage[[#This Row],[Ortsname Start]],DD_Orte)),"","ungültiger Start-Ort!")),"")</f>
        <v/>
      </c>
      <c r="AH20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8" s="76" t="str">
        <f t="array" ref="AI208">IFERROR(IF(OR(Abfrage[[#This Row],[Modus]]="Flugzeug",ISBLANK(Abfrage[[#This Row],[PLZ Start (optional)]])),"",IF(OR(EXACT(Abfrage[[#This Row],[PLZ_A]],DD_PLZ)),"","ungültige Start-PLZ!")),"")</f>
        <v/>
      </c>
      <c r="AJ208" s="76" t="str">
        <f t="array" ref="AJ208">IFERROR(IF(OR(ISBLANK(Abfrage[[#This Row],[Beförderungsmittel]]),Abfrage[[#This Row],[Modus]]="Flugzeug",NOT(ISBLANK(Abfrage[[#This Row],[PLZ Ziel (optional)]]))),"",IF(OR(EXACT(Abfrage[[#This Row],[Ortsname Ziel]],DD_Orte)),"","ungültiger Ziel-Ort!")),"")</f>
        <v/>
      </c>
      <c r="AK20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8" s="76" t="str">
        <f t="array" ref="AL208">IFERROR(IF(OR(Abfrage[[#This Row],[Modus]]="Flugzeug",ISBLANK(Abfrage[[#This Row],[PLZ Ziel (optional)]])),"",IF(OR(EXACT(Abfrage[[#This Row],[PLZ_B]],DD_PLZ)),"","ungültige Ziel-PLZ!")),"")</f>
        <v/>
      </c>
      <c r="AM208" s="76" t="str">
        <f t="array" ref="AM208">IFERROR(IF(AND(Abfrage[[#This Row],[Modus]]="Flugzeug",NOT(ISBLANK(Abfrage[[#This Row],[IATA Start (optional)]]))),IF(OR(EXACT(Abfrage[[#This Row],[IATA Start (optional)]],DD_IATA)),"","IATA Code (Start) nicht erkannt!"),""),"")</f>
        <v/>
      </c>
      <c r="AN208" s="76" t="str">
        <f t="array" ref="AN208">IFERROR(IF(AND(Abfrage[[#This Row],[Modus]]="Flugzeug",NOT(ISBLANK(Abfrage[[#This Row],[IATA Ziel (optional)]]))),IF(OR(EXACT(Abfrage[[#This Row],[IATA Ziel (optional)]],DD_IATA)),"","IATA Code (Ziel) nicht erkannt!"),""),"")</f>
        <v/>
      </c>
      <c r="AO208" s="76" t="str">
        <f t="array" ref="AO208">IFERROR(IF(AND(Abfrage[[#This Row],[Modus]]="Flugzeug",ISBLANK(Abfrage[[#This Row],[IATA Start (optional)]])),IF(OR(EXACT(Abfrage[[#This Row],[Ortsname Start]],DD_Airports)),"","Kein Start-Flughafen gefunden!"),""),"")</f>
        <v/>
      </c>
      <c r="AP208" s="76" t="str">
        <f t="array" ref="AP208">IFERROR(IF(AND(Abfrage[[#This Row],[Modus]]="Flugzeug",ISBLANK(Abfrage[[#This Row],[IATA Ziel (optional)]])),IF(OR(EXACT(Abfrage[[#This Row],[Ortsname Ziel]],DD_Airports)),"","Kein Ziel-Flughafen gefunden!"),""),"")</f>
        <v/>
      </c>
      <c r="AQ20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09" spans="2:43" x14ac:dyDescent="0.35">
      <c r="B209" s="7">
        <f t="shared" si="5"/>
        <v>189</v>
      </c>
      <c r="H209" s="21"/>
      <c r="I209" s="21"/>
      <c r="J209" s="21"/>
      <c r="K209" s="21"/>
      <c r="L209" s="6" t="e">
        <f>VLOOKUP(Abfrage[[#This Row],[Beförderungsmittel]],transp_mode[],2,FALSE)</f>
        <v>#N/A</v>
      </c>
      <c r="M209" s="6" t="str">
        <f>TEXT(Abfrage[[#This Row],[PLZ Start (optional)]],"00000")</f>
        <v>00000</v>
      </c>
      <c r="N209" s="6" t="str">
        <f>TEXT(Abfrage[[#This Row],[PLZ Ziel (optional)]],"00000")</f>
        <v>00000</v>
      </c>
      <c r="O20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0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0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0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0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0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0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0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0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0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0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0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0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0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0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0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0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09" s="76" t="str">
        <f t="array" aca="1" ref="AF209" ca="1">IFERROR(IF(OR(ISBLANK(Abfrage[[#This Row],[Beförderungsmittel]]),EXACT(Abfrage[[#This Row],[Beförderungsmittel]],DD_Beförderungsmittel)),"","ungültiges Beförderungsmittel!"),"")</f>
        <v/>
      </c>
      <c r="AG209" s="76" t="str">
        <f t="array" ref="AG209">IFERROR(IF(OR(ISBLANK(Abfrage[[#This Row],[Beförderungsmittel]]),Abfrage[[#This Row],[Modus]]="Flugzeug",NOT(ISBLANK(Abfrage[[#This Row],[PLZ Start (optional)]]))),"",IF(OR(EXACT(Abfrage[[#This Row],[Ortsname Start]],DD_Orte)),"","ungültiger Start-Ort!")),"")</f>
        <v/>
      </c>
      <c r="AH20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09" s="76" t="str">
        <f t="array" ref="AI209">IFERROR(IF(OR(Abfrage[[#This Row],[Modus]]="Flugzeug",ISBLANK(Abfrage[[#This Row],[PLZ Start (optional)]])),"",IF(OR(EXACT(Abfrage[[#This Row],[PLZ_A]],DD_PLZ)),"","ungültige Start-PLZ!")),"")</f>
        <v/>
      </c>
      <c r="AJ209" s="76" t="str">
        <f t="array" ref="AJ209">IFERROR(IF(OR(ISBLANK(Abfrage[[#This Row],[Beförderungsmittel]]),Abfrage[[#This Row],[Modus]]="Flugzeug",NOT(ISBLANK(Abfrage[[#This Row],[PLZ Ziel (optional)]]))),"",IF(OR(EXACT(Abfrage[[#This Row],[Ortsname Ziel]],DD_Orte)),"","ungültiger Ziel-Ort!")),"")</f>
        <v/>
      </c>
      <c r="AK20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09" s="76" t="str">
        <f t="array" ref="AL209">IFERROR(IF(OR(Abfrage[[#This Row],[Modus]]="Flugzeug",ISBLANK(Abfrage[[#This Row],[PLZ Ziel (optional)]])),"",IF(OR(EXACT(Abfrage[[#This Row],[PLZ_B]],DD_PLZ)),"","ungültige Ziel-PLZ!")),"")</f>
        <v/>
      </c>
      <c r="AM209" s="76" t="str">
        <f t="array" ref="AM209">IFERROR(IF(AND(Abfrage[[#This Row],[Modus]]="Flugzeug",NOT(ISBLANK(Abfrage[[#This Row],[IATA Start (optional)]]))),IF(OR(EXACT(Abfrage[[#This Row],[IATA Start (optional)]],DD_IATA)),"","IATA Code (Start) nicht erkannt!"),""),"")</f>
        <v/>
      </c>
      <c r="AN209" s="76" t="str">
        <f t="array" ref="AN209">IFERROR(IF(AND(Abfrage[[#This Row],[Modus]]="Flugzeug",NOT(ISBLANK(Abfrage[[#This Row],[IATA Ziel (optional)]]))),IF(OR(EXACT(Abfrage[[#This Row],[IATA Ziel (optional)]],DD_IATA)),"","IATA Code (Ziel) nicht erkannt!"),""),"")</f>
        <v/>
      </c>
      <c r="AO209" s="76" t="str">
        <f t="array" ref="AO209">IFERROR(IF(AND(Abfrage[[#This Row],[Modus]]="Flugzeug",ISBLANK(Abfrage[[#This Row],[IATA Start (optional)]])),IF(OR(EXACT(Abfrage[[#This Row],[Ortsname Start]],DD_Airports)),"","Kein Start-Flughafen gefunden!"),""),"")</f>
        <v/>
      </c>
      <c r="AP209" s="76" t="str">
        <f t="array" ref="AP209">IFERROR(IF(AND(Abfrage[[#This Row],[Modus]]="Flugzeug",ISBLANK(Abfrage[[#This Row],[IATA Ziel (optional)]])),IF(OR(EXACT(Abfrage[[#This Row],[Ortsname Ziel]],DD_Airports)),"","Kein Ziel-Flughafen gefunden!"),""),"")</f>
        <v/>
      </c>
      <c r="AQ20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0" spans="2:43" x14ac:dyDescent="0.35">
      <c r="B210" s="7">
        <f t="shared" si="5"/>
        <v>190</v>
      </c>
      <c r="H210" s="21"/>
      <c r="I210" s="21"/>
      <c r="J210" s="21"/>
      <c r="K210" s="21"/>
      <c r="L210" s="6" t="e">
        <f>VLOOKUP(Abfrage[[#This Row],[Beförderungsmittel]],transp_mode[],2,FALSE)</f>
        <v>#N/A</v>
      </c>
      <c r="M210" s="6" t="str">
        <f>TEXT(Abfrage[[#This Row],[PLZ Start (optional)]],"00000")</f>
        <v>00000</v>
      </c>
      <c r="N210" s="6" t="str">
        <f>TEXT(Abfrage[[#This Row],[PLZ Ziel (optional)]],"00000")</f>
        <v>00000</v>
      </c>
      <c r="O21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0" s="76" t="str">
        <f t="array" aca="1" ref="AF210" ca="1">IFERROR(IF(OR(ISBLANK(Abfrage[[#This Row],[Beförderungsmittel]]),EXACT(Abfrage[[#This Row],[Beförderungsmittel]],DD_Beförderungsmittel)),"","ungültiges Beförderungsmittel!"),"")</f>
        <v/>
      </c>
      <c r="AG210" s="76" t="str">
        <f t="array" ref="AG210">IFERROR(IF(OR(ISBLANK(Abfrage[[#This Row],[Beförderungsmittel]]),Abfrage[[#This Row],[Modus]]="Flugzeug",NOT(ISBLANK(Abfrage[[#This Row],[PLZ Start (optional)]]))),"",IF(OR(EXACT(Abfrage[[#This Row],[Ortsname Start]],DD_Orte)),"","ungültiger Start-Ort!")),"")</f>
        <v/>
      </c>
      <c r="AH21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0" s="76" t="str">
        <f t="array" ref="AI210">IFERROR(IF(OR(Abfrage[[#This Row],[Modus]]="Flugzeug",ISBLANK(Abfrage[[#This Row],[PLZ Start (optional)]])),"",IF(OR(EXACT(Abfrage[[#This Row],[PLZ_A]],DD_PLZ)),"","ungültige Start-PLZ!")),"")</f>
        <v/>
      </c>
      <c r="AJ210" s="76" t="str">
        <f t="array" ref="AJ210">IFERROR(IF(OR(ISBLANK(Abfrage[[#This Row],[Beförderungsmittel]]),Abfrage[[#This Row],[Modus]]="Flugzeug",NOT(ISBLANK(Abfrage[[#This Row],[PLZ Ziel (optional)]]))),"",IF(OR(EXACT(Abfrage[[#This Row],[Ortsname Ziel]],DD_Orte)),"","ungültiger Ziel-Ort!")),"")</f>
        <v/>
      </c>
      <c r="AK21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0" s="76" t="str">
        <f t="array" ref="AL210">IFERROR(IF(OR(Abfrage[[#This Row],[Modus]]="Flugzeug",ISBLANK(Abfrage[[#This Row],[PLZ Ziel (optional)]])),"",IF(OR(EXACT(Abfrage[[#This Row],[PLZ_B]],DD_PLZ)),"","ungültige Ziel-PLZ!")),"")</f>
        <v/>
      </c>
      <c r="AM210" s="76" t="str">
        <f t="array" ref="AM210">IFERROR(IF(AND(Abfrage[[#This Row],[Modus]]="Flugzeug",NOT(ISBLANK(Abfrage[[#This Row],[IATA Start (optional)]]))),IF(OR(EXACT(Abfrage[[#This Row],[IATA Start (optional)]],DD_IATA)),"","IATA Code (Start) nicht erkannt!"),""),"")</f>
        <v/>
      </c>
      <c r="AN210" s="76" t="str">
        <f t="array" ref="AN210">IFERROR(IF(AND(Abfrage[[#This Row],[Modus]]="Flugzeug",NOT(ISBLANK(Abfrage[[#This Row],[IATA Ziel (optional)]]))),IF(OR(EXACT(Abfrage[[#This Row],[IATA Ziel (optional)]],DD_IATA)),"","IATA Code (Ziel) nicht erkannt!"),""),"")</f>
        <v/>
      </c>
      <c r="AO210" s="76" t="str">
        <f t="array" ref="AO210">IFERROR(IF(AND(Abfrage[[#This Row],[Modus]]="Flugzeug",ISBLANK(Abfrage[[#This Row],[IATA Start (optional)]])),IF(OR(EXACT(Abfrage[[#This Row],[Ortsname Start]],DD_Airports)),"","Kein Start-Flughafen gefunden!"),""),"")</f>
        <v/>
      </c>
      <c r="AP210" s="76" t="str">
        <f t="array" ref="AP210">IFERROR(IF(AND(Abfrage[[#This Row],[Modus]]="Flugzeug",ISBLANK(Abfrage[[#This Row],[IATA Ziel (optional)]])),IF(OR(EXACT(Abfrage[[#This Row],[Ortsname Ziel]],DD_Airports)),"","Kein Ziel-Flughafen gefunden!"),""),"")</f>
        <v/>
      </c>
      <c r="AQ21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1" spans="2:43" x14ac:dyDescent="0.35">
      <c r="B211" s="7">
        <f t="shared" si="5"/>
        <v>191</v>
      </c>
      <c r="H211" s="21"/>
      <c r="I211" s="21"/>
      <c r="J211" s="21"/>
      <c r="K211" s="21"/>
      <c r="L211" s="6" t="e">
        <f>VLOOKUP(Abfrage[[#This Row],[Beförderungsmittel]],transp_mode[],2,FALSE)</f>
        <v>#N/A</v>
      </c>
      <c r="M211" s="6" t="str">
        <f>TEXT(Abfrage[[#This Row],[PLZ Start (optional)]],"00000")</f>
        <v>00000</v>
      </c>
      <c r="N211" s="6" t="str">
        <f>TEXT(Abfrage[[#This Row],[PLZ Ziel (optional)]],"00000")</f>
        <v>00000</v>
      </c>
      <c r="O211"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1"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1"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1"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1"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1"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1"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1"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1"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1"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1"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1"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1"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1"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1"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1"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1"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1" s="76" t="str">
        <f t="array" aca="1" ref="AF211" ca="1">IFERROR(IF(OR(ISBLANK(Abfrage[[#This Row],[Beförderungsmittel]]),EXACT(Abfrage[[#This Row],[Beförderungsmittel]],DD_Beförderungsmittel)),"","ungültiges Beförderungsmittel!"),"")</f>
        <v/>
      </c>
      <c r="AG211" s="76" t="str">
        <f t="array" ref="AG211">IFERROR(IF(OR(ISBLANK(Abfrage[[#This Row],[Beförderungsmittel]]),Abfrage[[#This Row],[Modus]]="Flugzeug",NOT(ISBLANK(Abfrage[[#This Row],[PLZ Start (optional)]]))),"",IF(OR(EXACT(Abfrage[[#This Row],[Ortsname Start]],DD_Orte)),"","ungültiger Start-Ort!")),"")</f>
        <v/>
      </c>
      <c r="AH211"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1" s="76" t="str">
        <f t="array" ref="AI211">IFERROR(IF(OR(Abfrage[[#This Row],[Modus]]="Flugzeug",ISBLANK(Abfrage[[#This Row],[PLZ Start (optional)]])),"",IF(OR(EXACT(Abfrage[[#This Row],[PLZ_A]],DD_PLZ)),"","ungültige Start-PLZ!")),"")</f>
        <v/>
      </c>
      <c r="AJ211" s="76" t="str">
        <f t="array" ref="AJ211">IFERROR(IF(OR(ISBLANK(Abfrage[[#This Row],[Beförderungsmittel]]),Abfrage[[#This Row],[Modus]]="Flugzeug",NOT(ISBLANK(Abfrage[[#This Row],[PLZ Ziel (optional)]]))),"",IF(OR(EXACT(Abfrage[[#This Row],[Ortsname Ziel]],DD_Orte)),"","ungültiger Ziel-Ort!")),"")</f>
        <v/>
      </c>
      <c r="AK211"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1" s="76" t="str">
        <f t="array" ref="AL211">IFERROR(IF(OR(Abfrage[[#This Row],[Modus]]="Flugzeug",ISBLANK(Abfrage[[#This Row],[PLZ Ziel (optional)]])),"",IF(OR(EXACT(Abfrage[[#This Row],[PLZ_B]],DD_PLZ)),"","ungültige Ziel-PLZ!")),"")</f>
        <v/>
      </c>
      <c r="AM211" s="76" t="str">
        <f t="array" ref="AM211">IFERROR(IF(AND(Abfrage[[#This Row],[Modus]]="Flugzeug",NOT(ISBLANK(Abfrage[[#This Row],[IATA Start (optional)]]))),IF(OR(EXACT(Abfrage[[#This Row],[IATA Start (optional)]],DD_IATA)),"","IATA Code (Start) nicht erkannt!"),""),"")</f>
        <v/>
      </c>
      <c r="AN211" s="76" t="str">
        <f t="array" ref="AN211">IFERROR(IF(AND(Abfrage[[#This Row],[Modus]]="Flugzeug",NOT(ISBLANK(Abfrage[[#This Row],[IATA Ziel (optional)]]))),IF(OR(EXACT(Abfrage[[#This Row],[IATA Ziel (optional)]],DD_IATA)),"","IATA Code (Ziel) nicht erkannt!"),""),"")</f>
        <v/>
      </c>
      <c r="AO211" s="76" t="str">
        <f t="array" ref="AO211">IFERROR(IF(AND(Abfrage[[#This Row],[Modus]]="Flugzeug",ISBLANK(Abfrage[[#This Row],[IATA Start (optional)]])),IF(OR(EXACT(Abfrage[[#This Row],[Ortsname Start]],DD_Airports)),"","Kein Start-Flughafen gefunden!"),""),"")</f>
        <v/>
      </c>
      <c r="AP211" s="76" t="str">
        <f t="array" ref="AP211">IFERROR(IF(AND(Abfrage[[#This Row],[Modus]]="Flugzeug",ISBLANK(Abfrage[[#This Row],[IATA Ziel (optional)]])),IF(OR(EXACT(Abfrage[[#This Row],[Ortsname Ziel]],DD_Airports)),"","Kein Ziel-Flughafen gefunden!"),""),"")</f>
        <v/>
      </c>
      <c r="AQ211"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2" spans="2:43" x14ac:dyDescent="0.35">
      <c r="B212" s="7">
        <f t="shared" si="5"/>
        <v>192</v>
      </c>
      <c r="H212" s="21"/>
      <c r="I212" s="21"/>
      <c r="J212" s="21"/>
      <c r="K212" s="21"/>
      <c r="L212" s="6" t="e">
        <f>VLOOKUP(Abfrage[[#This Row],[Beförderungsmittel]],transp_mode[],2,FALSE)</f>
        <v>#N/A</v>
      </c>
      <c r="M212" s="6" t="str">
        <f>TEXT(Abfrage[[#This Row],[PLZ Start (optional)]],"00000")</f>
        <v>00000</v>
      </c>
      <c r="N212" s="6" t="str">
        <f>TEXT(Abfrage[[#This Row],[PLZ Ziel (optional)]],"00000")</f>
        <v>00000</v>
      </c>
      <c r="O212"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2"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2"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2"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2"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2"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2"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2"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2"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2"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2"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2"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2"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2"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2"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2"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2"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2" s="76" t="str">
        <f t="array" aca="1" ref="AF212" ca="1">IFERROR(IF(OR(ISBLANK(Abfrage[[#This Row],[Beförderungsmittel]]),EXACT(Abfrage[[#This Row],[Beförderungsmittel]],DD_Beförderungsmittel)),"","ungültiges Beförderungsmittel!"),"")</f>
        <v/>
      </c>
      <c r="AG212" s="76" t="str">
        <f t="array" ref="AG212">IFERROR(IF(OR(ISBLANK(Abfrage[[#This Row],[Beförderungsmittel]]),Abfrage[[#This Row],[Modus]]="Flugzeug",NOT(ISBLANK(Abfrage[[#This Row],[PLZ Start (optional)]]))),"",IF(OR(EXACT(Abfrage[[#This Row],[Ortsname Start]],DD_Orte)),"","ungültiger Start-Ort!")),"")</f>
        <v/>
      </c>
      <c r="AH212"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2" s="76" t="str">
        <f t="array" ref="AI212">IFERROR(IF(OR(Abfrage[[#This Row],[Modus]]="Flugzeug",ISBLANK(Abfrage[[#This Row],[PLZ Start (optional)]])),"",IF(OR(EXACT(Abfrage[[#This Row],[PLZ_A]],DD_PLZ)),"","ungültige Start-PLZ!")),"")</f>
        <v/>
      </c>
      <c r="AJ212" s="76" t="str">
        <f t="array" ref="AJ212">IFERROR(IF(OR(ISBLANK(Abfrage[[#This Row],[Beförderungsmittel]]),Abfrage[[#This Row],[Modus]]="Flugzeug",NOT(ISBLANK(Abfrage[[#This Row],[PLZ Ziel (optional)]]))),"",IF(OR(EXACT(Abfrage[[#This Row],[Ortsname Ziel]],DD_Orte)),"","ungültiger Ziel-Ort!")),"")</f>
        <v/>
      </c>
      <c r="AK212"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2" s="76" t="str">
        <f t="array" ref="AL212">IFERROR(IF(OR(Abfrage[[#This Row],[Modus]]="Flugzeug",ISBLANK(Abfrage[[#This Row],[PLZ Ziel (optional)]])),"",IF(OR(EXACT(Abfrage[[#This Row],[PLZ_B]],DD_PLZ)),"","ungültige Ziel-PLZ!")),"")</f>
        <v/>
      </c>
      <c r="AM212" s="76" t="str">
        <f t="array" ref="AM212">IFERROR(IF(AND(Abfrage[[#This Row],[Modus]]="Flugzeug",NOT(ISBLANK(Abfrage[[#This Row],[IATA Start (optional)]]))),IF(OR(EXACT(Abfrage[[#This Row],[IATA Start (optional)]],DD_IATA)),"","IATA Code (Start) nicht erkannt!"),""),"")</f>
        <v/>
      </c>
      <c r="AN212" s="76" t="str">
        <f t="array" ref="AN212">IFERROR(IF(AND(Abfrage[[#This Row],[Modus]]="Flugzeug",NOT(ISBLANK(Abfrage[[#This Row],[IATA Ziel (optional)]]))),IF(OR(EXACT(Abfrage[[#This Row],[IATA Ziel (optional)]],DD_IATA)),"","IATA Code (Ziel) nicht erkannt!"),""),"")</f>
        <v/>
      </c>
      <c r="AO212" s="76" t="str">
        <f t="array" ref="AO212">IFERROR(IF(AND(Abfrage[[#This Row],[Modus]]="Flugzeug",ISBLANK(Abfrage[[#This Row],[IATA Start (optional)]])),IF(OR(EXACT(Abfrage[[#This Row],[Ortsname Start]],DD_Airports)),"","Kein Start-Flughafen gefunden!"),""),"")</f>
        <v/>
      </c>
      <c r="AP212" s="76" t="str">
        <f t="array" ref="AP212">IFERROR(IF(AND(Abfrage[[#This Row],[Modus]]="Flugzeug",ISBLANK(Abfrage[[#This Row],[IATA Ziel (optional)]])),IF(OR(EXACT(Abfrage[[#This Row],[Ortsname Ziel]],DD_Airports)),"","Kein Ziel-Flughafen gefunden!"),""),"")</f>
        <v/>
      </c>
      <c r="AQ212"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3" spans="2:43" x14ac:dyDescent="0.35">
      <c r="B213" s="7">
        <f t="shared" ref="B213:B220" si="6">ROW()-20</f>
        <v>193</v>
      </c>
      <c r="H213" s="21"/>
      <c r="I213" s="21"/>
      <c r="J213" s="21"/>
      <c r="K213" s="21"/>
      <c r="L213" s="6" t="e">
        <f>VLOOKUP(Abfrage[[#This Row],[Beförderungsmittel]],transp_mode[],2,FALSE)</f>
        <v>#N/A</v>
      </c>
      <c r="M213" s="6" t="str">
        <f>TEXT(Abfrage[[#This Row],[PLZ Start (optional)]],"00000")</f>
        <v>00000</v>
      </c>
      <c r="N213" s="6" t="str">
        <f>TEXT(Abfrage[[#This Row],[PLZ Ziel (optional)]],"00000")</f>
        <v>00000</v>
      </c>
      <c r="O213"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3"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3"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3"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3"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3"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3"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3"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3"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3"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3"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3"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3"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3"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3"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3"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3"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3" s="76" t="str">
        <f t="array" aca="1" ref="AF213" ca="1">IFERROR(IF(OR(ISBLANK(Abfrage[[#This Row],[Beförderungsmittel]]),EXACT(Abfrage[[#This Row],[Beförderungsmittel]],DD_Beförderungsmittel)),"","ungültiges Beförderungsmittel!"),"")</f>
        <v/>
      </c>
      <c r="AG213" s="76" t="str">
        <f t="array" ref="AG213">IFERROR(IF(OR(ISBLANK(Abfrage[[#This Row],[Beförderungsmittel]]),Abfrage[[#This Row],[Modus]]="Flugzeug",NOT(ISBLANK(Abfrage[[#This Row],[PLZ Start (optional)]]))),"",IF(OR(EXACT(Abfrage[[#This Row],[Ortsname Start]],DD_Orte)),"","ungültiger Start-Ort!")),"")</f>
        <v/>
      </c>
      <c r="AH213"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3" s="76" t="str">
        <f t="array" ref="AI213">IFERROR(IF(OR(Abfrage[[#This Row],[Modus]]="Flugzeug",ISBLANK(Abfrage[[#This Row],[PLZ Start (optional)]])),"",IF(OR(EXACT(Abfrage[[#This Row],[PLZ_A]],DD_PLZ)),"","ungültige Start-PLZ!")),"")</f>
        <v/>
      </c>
      <c r="AJ213" s="76" t="str">
        <f t="array" ref="AJ213">IFERROR(IF(OR(ISBLANK(Abfrage[[#This Row],[Beförderungsmittel]]),Abfrage[[#This Row],[Modus]]="Flugzeug",NOT(ISBLANK(Abfrage[[#This Row],[PLZ Ziel (optional)]]))),"",IF(OR(EXACT(Abfrage[[#This Row],[Ortsname Ziel]],DD_Orte)),"","ungültiger Ziel-Ort!")),"")</f>
        <v/>
      </c>
      <c r="AK213"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3" s="76" t="str">
        <f t="array" ref="AL213">IFERROR(IF(OR(Abfrage[[#This Row],[Modus]]="Flugzeug",ISBLANK(Abfrage[[#This Row],[PLZ Ziel (optional)]])),"",IF(OR(EXACT(Abfrage[[#This Row],[PLZ_B]],DD_PLZ)),"","ungültige Ziel-PLZ!")),"")</f>
        <v/>
      </c>
      <c r="AM213" s="76" t="str">
        <f t="array" ref="AM213">IFERROR(IF(AND(Abfrage[[#This Row],[Modus]]="Flugzeug",NOT(ISBLANK(Abfrage[[#This Row],[IATA Start (optional)]]))),IF(OR(EXACT(Abfrage[[#This Row],[IATA Start (optional)]],DD_IATA)),"","IATA Code (Start) nicht erkannt!"),""),"")</f>
        <v/>
      </c>
      <c r="AN213" s="76" t="str">
        <f t="array" ref="AN213">IFERROR(IF(AND(Abfrage[[#This Row],[Modus]]="Flugzeug",NOT(ISBLANK(Abfrage[[#This Row],[IATA Ziel (optional)]]))),IF(OR(EXACT(Abfrage[[#This Row],[IATA Ziel (optional)]],DD_IATA)),"","IATA Code (Ziel) nicht erkannt!"),""),"")</f>
        <v/>
      </c>
      <c r="AO213" s="76" t="str">
        <f t="array" ref="AO213">IFERROR(IF(AND(Abfrage[[#This Row],[Modus]]="Flugzeug",ISBLANK(Abfrage[[#This Row],[IATA Start (optional)]])),IF(OR(EXACT(Abfrage[[#This Row],[Ortsname Start]],DD_Airports)),"","Kein Start-Flughafen gefunden!"),""),"")</f>
        <v/>
      </c>
      <c r="AP213" s="76" t="str">
        <f t="array" ref="AP213">IFERROR(IF(AND(Abfrage[[#This Row],[Modus]]="Flugzeug",ISBLANK(Abfrage[[#This Row],[IATA Ziel (optional)]])),IF(OR(EXACT(Abfrage[[#This Row],[Ortsname Ziel]],DD_Airports)),"","Kein Ziel-Flughafen gefunden!"),""),"")</f>
        <v/>
      </c>
      <c r="AQ213"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4" spans="2:43" x14ac:dyDescent="0.35">
      <c r="B214" s="7">
        <f t="shared" si="6"/>
        <v>194</v>
      </c>
      <c r="H214" s="21"/>
      <c r="I214" s="21"/>
      <c r="J214" s="21"/>
      <c r="K214" s="21"/>
      <c r="L214" s="6" t="e">
        <f>VLOOKUP(Abfrage[[#This Row],[Beförderungsmittel]],transp_mode[],2,FALSE)</f>
        <v>#N/A</v>
      </c>
      <c r="M214" s="6" t="str">
        <f>TEXT(Abfrage[[#This Row],[PLZ Start (optional)]],"00000")</f>
        <v>00000</v>
      </c>
      <c r="N214" s="6" t="str">
        <f>TEXT(Abfrage[[#This Row],[PLZ Ziel (optional)]],"00000")</f>
        <v>00000</v>
      </c>
      <c r="O214"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4"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4"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4"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4"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4"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4"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4"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4"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4"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4"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4"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4"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4"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4"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4"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4"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4" s="76" t="str">
        <f t="array" aca="1" ref="AF214" ca="1">IFERROR(IF(OR(ISBLANK(Abfrage[[#This Row],[Beförderungsmittel]]),EXACT(Abfrage[[#This Row],[Beförderungsmittel]],DD_Beförderungsmittel)),"","ungültiges Beförderungsmittel!"),"")</f>
        <v/>
      </c>
      <c r="AG214" s="76" t="str">
        <f t="array" ref="AG214">IFERROR(IF(OR(ISBLANK(Abfrage[[#This Row],[Beförderungsmittel]]),Abfrage[[#This Row],[Modus]]="Flugzeug",NOT(ISBLANK(Abfrage[[#This Row],[PLZ Start (optional)]]))),"",IF(OR(EXACT(Abfrage[[#This Row],[Ortsname Start]],DD_Orte)),"","ungültiger Start-Ort!")),"")</f>
        <v/>
      </c>
      <c r="AH214"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4" s="76" t="str">
        <f t="array" ref="AI214">IFERROR(IF(OR(Abfrage[[#This Row],[Modus]]="Flugzeug",ISBLANK(Abfrage[[#This Row],[PLZ Start (optional)]])),"",IF(OR(EXACT(Abfrage[[#This Row],[PLZ_A]],DD_PLZ)),"","ungültige Start-PLZ!")),"")</f>
        <v/>
      </c>
      <c r="AJ214" s="76" t="str">
        <f t="array" ref="AJ214">IFERROR(IF(OR(ISBLANK(Abfrage[[#This Row],[Beförderungsmittel]]),Abfrage[[#This Row],[Modus]]="Flugzeug",NOT(ISBLANK(Abfrage[[#This Row],[PLZ Ziel (optional)]]))),"",IF(OR(EXACT(Abfrage[[#This Row],[Ortsname Ziel]],DD_Orte)),"","ungültiger Ziel-Ort!")),"")</f>
        <v/>
      </c>
      <c r="AK214"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4" s="76" t="str">
        <f t="array" ref="AL214">IFERROR(IF(OR(Abfrage[[#This Row],[Modus]]="Flugzeug",ISBLANK(Abfrage[[#This Row],[PLZ Ziel (optional)]])),"",IF(OR(EXACT(Abfrage[[#This Row],[PLZ_B]],DD_PLZ)),"","ungültige Ziel-PLZ!")),"")</f>
        <v/>
      </c>
      <c r="AM214" s="76" t="str">
        <f t="array" ref="AM214">IFERROR(IF(AND(Abfrage[[#This Row],[Modus]]="Flugzeug",NOT(ISBLANK(Abfrage[[#This Row],[IATA Start (optional)]]))),IF(OR(EXACT(Abfrage[[#This Row],[IATA Start (optional)]],DD_IATA)),"","IATA Code (Start) nicht erkannt!"),""),"")</f>
        <v/>
      </c>
      <c r="AN214" s="76" t="str">
        <f t="array" ref="AN214">IFERROR(IF(AND(Abfrage[[#This Row],[Modus]]="Flugzeug",NOT(ISBLANK(Abfrage[[#This Row],[IATA Ziel (optional)]]))),IF(OR(EXACT(Abfrage[[#This Row],[IATA Ziel (optional)]],DD_IATA)),"","IATA Code (Ziel) nicht erkannt!"),""),"")</f>
        <v/>
      </c>
      <c r="AO214" s="76" t="str">
        <f t="array" ref="AO214">IFERROR(IF(AND(Abfrage[[#This Row],[Modus]]="Flugzeug",ISBLANK(Abfrage[[#This Row],[IATA Start (optional)]])),IF(OR(EXACT(Abfrage[[#This Row],[Ortsname Start]],DD_Airports)),"","Kein Start-Flughafen gefunden!"),""),"")</f>
        <v/>
      </c>
      <c r="AP214" s="76" t="str">
        <f t="array" ref="AP214">IFERROR(IF(AND(Abfrage[[#This Row],[Modus]]="Flugzeug",ISBLANK(Abfrage[[#This Row],[IATA Ziel (optional)]])),IF(OR(EXACT(Abfrage[[#This Row],[Ortsname Ziel]],DD_Airports)),"","Kein Ziel-Flughafen gefunden!"),""),"")</f>
        <v/>
      </c>
      <c r="AQ214"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5" spans="2:43" x14ac:dyDescent="0.35">
      <c r="B215" s="7">
        <f t="shared" si="6"/>
        <v>195</v>
      </c>
      <c r="H215" s="21"/>
      <c r="I215" s="21"/>
      <c r="J215" s="21"/>
      <c r="K215" s="21"/>
      <c r="L215" s="6" t="e">
        <f>VLOOKUP(Abfrage[[#This Row],[Beförderungsmittel]],transp_mode[],2,FALSE)</f>
        <v>#N/A</v>
      </c>
      <c r="M215" s="6" t="str">
        <f>TEXT(Abfrage[[#This Row],[PLZ Start (optional)]],"00000")</f>
        <v>00000</v>
      </c>
      <c r="N215" s="6" t="str">
        <f>TEXT(Abfrage[[#This Row],[PLZ Ziel (optional)]],"00000")</f>
        <v>00000</v>
      </c>
      <c r="O215"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5"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5"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5"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5"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5"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5"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5"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5"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5"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5"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5"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5"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5"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5"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5"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5"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5" s="76" t="str">
        <f t="array" aca="1" ref="AF215" ca="1">IFERROR(IF(OR(ISBLANK(Abfrage[[#This Row],[Beförderungsmittel]]),EXACT(Abfrage[[#This Row],[Beförderungsmittel]],DD_Beförderungsmittel)),"","ungültiges Beförderungsmittel!"),"")</f>
        <v/>
      </c>
      <c r="AG215" s="76" t="str">
        <f t="array" ref="AG215">IFERROR(IF(OR(ISBLANK(Abfrage[[#This Row],[Beförderungsmittel]]),Abfrage[[#This Row],[Modus]]="Flugzeug",NOT(ISBLANK(Abfrage[[#This Row],[PLZ Start (optional)]]))),"",IF(OR(EXACT(Abfrage[[#This Row],[Ortsname Start]],DD_Orte)),"","ungültiger Start-Ort!")),"")</f>
        <v/>
      </c>
      <c r="AH215"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5" s="76" t="str">
        <f t="array" ref="AI215">IFERROR(IF(OR(Abfrage[[#This Row],[Modus]]="Flugzeug",ISBLANK(Abfrage[[#This Row],[PLZ Start (optional)]])),"",IF(OR(EXACT(Abfrage[[#This Row],[PLZ_A]],DD_PLZ)),"","ungültige Start-PLZ!")),"")</f>
        <v/>
      </c>
      <c r="AJ215" s="76" t="str">
        <f t="array" ref="AJ215">IFERROR(IF(OR(ISBLANK(Abfrage[[#This Row],[Beförderungsmittel]]),Abfrage[[#This Row],[Modus]]="Flugzeug",NOT(ISBLANK(Abfrage[[#This Row],[PLZ Ziel (optional)]]))),"",IF(OR(EXACT(Abfrage[[#This Row],[Ortsname Ziel]],DD_Orte)),"","ungültiger Ziel-Ort!")),"")</f>
        <v/>
      </c>
      <c r="AK215"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5" s="76" t="str">
        <f t="array" ref="AL215">IFERROR(IF(OR(Abfrage[[#This Row],[Modus]]="Flugzeug",ISBLANK(Abfrage[[#This Row],[PLZ Ziel (optional)]])),"",IF(OR(EXACT(Abfrage[[#This Row],[PLZ_B]],DD_PLZ)),"","ungültige Ziel-PLZ!")),"")</f>
        <v/>
      </c>
      <c r="AM215" s="76" t="str">
        <f t="array" ref="AM215">IFERROR(IF(AND(Abfrage[[#This Row],[Modus]]="Flugzeug",NOT(ISBLANK(Abfrage[[#This Row],[IATA Start (optional)]]))),IF(OR(EXACT(Abfrage[[#This Row],[IATA Start (optional)]],DD_IATA)),"","IATA Code (Start) nicht erkannt!"),""),"")</f>
        <v/>
      </c>
      <c r="AN215" s="76" t="str">
        <f t="array" ref="AN215">IFERROR(IF(AND(Abfrage[[#This Row],[Modus]]="Flugzeug",NOT(ISBLANK(Abfrage[[#This Row],[IATA Ziel (optional)]]))),IF(OR(EXACT(Abfrage[[#This Row],[IATA Ziel (optional)]],DD_IATA)),"","IATA Code (Ziel) nicht erkannt!"),""),"")</f>
        <v/>
      </c>
      <c r="AO215" s="76" t="str">
        <f t="array" ref="AO215">IFERROR(IF(AND(Abfrage[[#This Row],[Modus]]="Flugzeug",ISBLANK(Abfrage[[#This Row],[IATA Start (optional)]])),IF(OR(EXACT(Abfrage[[#This Row],[Ortsname Start]],DD_Airports)),"","Kein Start-Flughafen gefunden!"),""),"")</f>
        <v/>
      </c>
      <c r="AP215" s="76" t="str">
        <f t="array" ref="AP215">IFERROR(IF(AND(Abfrage[[#This Row],[Modus]]="Flugzeug",ISBLANK(Abfrage[[#This Row],[IATA Ziel (optional)]])),IF(OR(EXACT(Abfrage[[#This Row],[Ortsname Ziel]],DD_Airports)),"","Kein Ziel-Flughafen gefunden!"),""),"")</f>
        <v/>
      </c>
      <c r="AQ215"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6" spans="2:43" x14ac:dyDescent="0.35">
      <c r="B216" s="7">
        <f t="shared" si="6"/>
        <v>196</v>
      </c>
      <c r="H216" s="21"/>
      <c r="I216" s="21"/>
      <c r="J216" s="21"/>
      <c r="K216" s="21"/>
      <c r="L216" s="6" t="e">
        <f>VLOOKUP(Abfrage[[#This Row],[Beförderungsmittel]],transp_mode[],2,FALSE)</f>
        <v>#N/A</v>
      </c>
      <c r="M216" s="6" t="str">
        <f>TEXT(Abfrage[[#This Row],[PLZ Start (optional)]],"00000")</f>
        <v>00000</v>
      </c>
      <c r="N216" s="6" t="str">
        <f>TEXT(Abfrage[[#This Row],[PLZ Ziel (optional)]],"00000")</f>
        <v>00000</v>
      </c>
      <c r="O216"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6"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6"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6"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6"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6"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6"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6"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6"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6"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6"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6"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6"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6"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6"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6"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6"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6" s="76" t="str">
        <f t="array" aca="1" ref="AF216" ca="1">IFERROR(IF(OR(ISBLANK(Abfrage[[#This Row],[Beförderungsmittel]]),EXACT(Abfrage[[#This Row],[Beförderungsmittel]],DD_Beförderungsmittel)),"","ungültiges Beförderungsmittel!"),"")</f>
        <v/>
      </c>
      <c r="AG216" s="76" t="str">
        <f t="array" ref="AG216">IFERROR(IF(OR(ISBLANK(Abfrage[[#This Row],[Beförderungsmittel]]),Abfrage[[#This Row],[Modus]]="Flugzeug",NOT(ISBLANK(Abfrage[[#This Row],[PLZ Start (optional)]]))),"",IF(OR(EXACT(Abfrage[[#This Row],[Ortsname Start]],DD_Orte)),"","ungültiger Start-Ort!")),"")</f>
        <v/>
      </c>
      <c r="AH216"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6" s="76" t="str">
        <f t="array" ref="AI216">IFERROR(IF(OR(Abfrage[[#This Row],[Modus]]="Flugzeug",ISBLANK(Abfrage[[#This Row],[PLZ Start (optional)]])),"",IF(OR(EXACT(Abfrage[[#This Row],[PLZ_A]],DD_PLZ)),"","ungültige Start-PLZ!")),"")</f>
        <v/>
      </c>
      <c r="AJ216" s="76" t="str">
        <f t="array" ref="AJ216">IFERROR(IF(OR(ISBLANK(Abfrage[[#This Row],[Beförderungsmittel]]),Abfrage[[#This Row],[Modus]]="Flugzeug",NOT(ISBLANK(Abfrage[[#This Row],[PLZ Ziel (optional)]]))),"",IF(OR(EXACT(Abfrage[[#This Row],[Ortsname Ziel]],DD_Orte)),"","ungültiger Ziel-Ort!")),"")</f>
        <v/>
      </c>
      <c r="AK216"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6" s="76" t="str">
        <f t="array" ref="AL216">IFERROR(IF(OR(Abfrage[[#This Row],[Modus]]="Flugzeug",ISBLANK(Abfrage[[#This Row],[PLZ Ziel (optional)]])),"",IF(OR(EXACT(Abfrage[[#This Row],[PLZ_B]],DD_PLZ)),"","ungültige Ziel-PLZ!")),"")</f>
        <v/>
      </c>
      <c r="AM216" s="76" t="str">
        <f t="array" ref="AM216">IFERROR(IF(AND(Abfrage[[#This Row],[Modus]]="Flugzeug",NOT(ISBLANK(Abfrage[[#This Row],[IATA Start (optional)]]))),IF(OR(EXACT(Abfrage[[#This Row],[IATA Start (optional)]],DD_IATA)),"","IATA Code (Start) nicht erkannt!"),""),"")</f>
        <v/>
      </c>
      <c r="AN216" s="76" t="str">
        <f t="array" ref="AN216">IFERROR(IF(AND(Abfrage[[#This Row],[Modus]]="Flugzeug",NOT(ISBLANK(Abfrage[[#This Row],[IATA Ziel (optional)]]))),IF(OR(EXACT(Abfrage[[#This Row],[IATA Ziel (optional)]],DD_IATA)),"","IATA Code (Ziel) nicht erkannt!"),""),"")</f>
        <v/>
      </c>
      <c r="AO216" s="76" t="str">
        <f t="array" ref="AO216">IFERROR(IF(AND(Abfrage[[#This Row],[Modus]]="Flugzeug",ISBLANK(Abfrage[[#This Row],[IATA Start (optional)]])),IF(OR(EXACT(Abfrage[[#This Row],[Ortsname Start]],DD_Airports)),"","Kein Start-Flughafen gefunden!"),""),"")</f>
        <v/>
      </c>
      <c r="AP216" s="76" t="str">
        <f t="array" ref="AP216">IFERROR(IF(AND(Abfrage[[#This Row],[Modus]]="Flugzeug",ISBLANK(Abfrage[[#This Row],[IATA Ziel (optional)]])),IF(OR(EXACT(Abfrage[[#This Row],[Ortsname Ziel]],DD_Airports)),"","Kein Ziel-Flughafen gefunden!"),""),"")</f>
        <v/>
      </c>
      <c r="AQ216"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7" spans="2:43" x14ac:dyDescent="0.35">
      <c r="B217" s="7">
        <f t="shared" si="6"/>
        <v>197</v>
      </c>
      <c r="H217" s="21"/>
      <c r="I217" s="21"/>
      <c r="J217" s="21"/>
      <c r="K217" s="21"/>
      <c r="L217" s="6" t="e">
        <f>VLOOKUP(Abfrage[[#This Row],[Beförderungsmittel]],transp_mode[],2,FALSE)</f>
        <v>#N/A</v>
      </c>
      <c r="M217" s="6" t="str">
        <f>TEXT(Abfrage[[#This Row],[PLZ Start (optional)]],"00000")</f>
        <v>00000</v>
      </c>
      <c r="N217" s="6" t="str">
        <f>TEXT(Abfrage[[#This Row],[PLZ Ziel (optional)]],"00000")</f>
        <v>00000</v>
      </c>
      <c r="O217"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7"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7"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7"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7"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7"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7"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7"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7"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7"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7"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7"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7"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7"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7"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7"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7"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7" s="76" t="str">
        <f t="array" aca="1" ref="AF217" ca="1">IFERROR(IF(OR(ISBLANK(Abfrage[[#This Row],[Beförderungsmittel]]),EXACT(Abfrage[[#This Row],[Beförderungsmittel]],DD_Beförderungsmittel)),"","ungültiges Beförderungsmittel!"),"")</f>
        <v/>
      </c>
      <c r="AG217" s="76" t="str">
        <f t="array" ref="AG217">IFERROR(IF(OR(ISBLANK(Abfrage[[#This Row],[Beförderungsmittel]]),Abfrage[[#This Row],[Modus]]="Flugzeug",NOT(ISBLANK(Abfrage[[#This Row],[PLZ Start (optional)]]))),"",IF(OR(EXACT(Abfrage[[#This Row],[Ortsname Start]],DD_Orte)),"","ungültiger Start-Ort!")),"")</f>
        <v/>
      </c>
      <c r="AH217"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7" s="76" t="str">
        <f t="array" ref="AI217">IFERROR(IF(OR(Abfrage[[#This Row],[Modus]]="Flugzeug",ISBLANK(Abfrage[[#This Row],[PLZ Start (optional)]])),"",IF(OR(EXACT(Abfrage[[#This Row],[PLZ_A]],DD_PLZ)),"","ungültige Start-PLZ!")),"")</f>
        <v/>
      </c>
      <c r="AJ217" s="76" t="str">
        <f t="array" ref="AJ217">IFERROR(IF(OR(ISBLANK(Abfrage[[#This Row],[Beförderungsmittel]]),Abfrage[[#This Row],[Modus]]="Flugzeug",NOT(ISBLANK(Abfrage[[#This Row],[PLZ Ziel (optional)]]))),"",IF(OR(EXACT(Abfrage[[#This Row],[Ortsname Ziel]],DD_Orte)),"","ungültiger Ziel-Ort!")),"")</f>
        <v/>
      </c>
      <c r="AK217"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7" s="76" t="str">
        <f t="array" ref="AL217">IFERROR(IF(OR(Abfrage[[#This Row],[Modus]]="Flugzeug",ISBLANK(Abfrage[[#This Row],[PLZ Ziel (optional)]])),"",IF(OR(EXACT(Abfrage[[#This Row],[PLZ_B]],DD_PLZ)),"","ungültige Ziel-PLZ!")),"")</f>
        <v/>
      </c>
      <c r="AM217" s="76" t="str">
        <f t="array" ref="AM217">IFERROR(IF(AND(Abfrage[[#This Row],[Modus]]="Flugzeug",NOT(ISBLANK(Abfrage[[#This Row],[IATA Start (optional)]]))),IF(OR(EXACT(Abfrage[[#This Row],[IATA Start (optional)]],DD_IATA)),"","IATA Code (Start) nicht erkannt!"),""),"")</f>
        <v/>
      </c>
      <c r="AN217" s="76" t="str">
        <f t="array" ref="AN217">IFERROR(IF(AND(Abfrage[[#This Row],[Modus]]="Flugzeug",NOT(ISBLANK(Abfrage[[#This Row],[IATA Ziel (optional)]]))),IF(OR(EXACT(Abfrage[[#This Row],[IATA Ziel (optional)]],DD_IATA)),"","IATA Code (Ziel) nicht erkannt!"),""),"")</f>
        <v/>
      </c>
      <c r="AO217" s="76" t="str">
        <f t="array" ref="AO217">IFERROR(IF(AND(Abfrage[[#This Row],[Modus]]="Flugzeug",ISBLANK(Abfrage[[#This Row],[IATA Start (optional)]])),IF(OR(EXACT(Abfrage[[#This Row],[Ortsname Start]],DD_Airports)),"","Kein Start-Flughafen gefunden!"),""),"")</f>
        <v/>
      </c>
      <c r="AP217" s="76" t="str">
        <f t="array" ref="AP217">IFERROR(IF(AND(Abfrage[[#This Row],[Modus]]="Flugzeug",ISBLANK(Abfrage[[#This Row],[IATA Ziel (optional)]])),IF(OR(EXACT(Abfrage[[#This Row],[Ortsname Ziel]],DD_Airports)),"","Kein Ziel-Flughafen gefunden!"),""),"")</f>
        <v/>
      </c>
      <c r="AQ217"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8" spans="2:43" x14ac:dyDescent="0.35">
      <c r="B218" s="7">
        <f t="shared" si="6"/>
        <v>198</v>
      </c>
      <c r="H218" s="21"/>
      <c r="I218" s="21"/>
      <c r="J218" s="21"/>
      <c r="K218" s="21"/>
      <c r="L218" s="6" t="e">
        <f>VLOOKUP(Abfrage[[#This Row],[Beförderungsmittel]],transp_mode[],2,FALSE)</f>
        <v>#N/A</v>
      </c>
      <c r="M218" s="6" t="str">
        <f>TEXT(Abfrage[[#This Row],[PLZ Start (optional)]],"00000")</f>
        <v>00000</v>
      </c>
      <c r="N218" s="6" t="str">
        <f>TEXT(Abfrage[[#This Row],[PLZ Ziel (optional)]],"00000")</f>
        <v>00000</v>
      </c>
      <c r="O218"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8"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8"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8"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8"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8"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8"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8"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8"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8"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8"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8"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8"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8"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8"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8"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8"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8" s="76" t="str">
        <f t="array" aca="1" ref="AF218" ca="1">IFERROR(IF(OR(ISBLANK(Abfrage[[#This Row],[Beförderungsmittel]]),EXACT(Abfrage[[#This Row],[Beförderungsmittel]],DD_Beförderungsmittel)),"","ungültiges Beförderungsmittel!"),"")</f>
        <v/>
      </c>
      <c r="AG218" s="76" t="str">
        <f t="array" ref="AG218">IFERROR(IF(OR(ISBLANK(Abfrage[[#This Row],[Beförderungsmittel]]),Abfrage[[#This Row],[Modus]]="Flugzeug",NOT(ISBLANK(Abfrage[[#This Row],[PLZ Start (optional)]]))),"",IF(OR(EXACT(Abfrage[[#This Row],[Ortsname Start]],DD_Orte)),"","ungültiger Start-Ort!")),"")</f>
        <v/>
      </c>
      <c r="AH218"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8" s="76" t="str">
        <f t="array" ref="AI218">IFERROR(IF(OR(Abfrage[[#This Row],[Modus]]="Flugzeug",ISBLANK(Abfrage[[#This Row],[PLZ Start (optional)]])),"",IF(OR(EXACT(Abfrage[[#This Row],[PLZ_A]],DD_PLZ)),"","ungültige Start-PLZ!")),"")</f>
        <v/>
      </c>
      <c r="AJ218" s="76" t="str">
        <f t="array" ref="AJ218">IFERROR(IF(OR(ISBLANK(Abfrage[[#This Row],[Beförderungsmittel]]),Abfrage[[#This Row],[Modus]]="Flugzeug",NOT(ISBLANK(Abfrage[[#This Row],[PLZ Ziel (optional)]]))),"",IF(OR(EXACT(Abfrage[[#This Row],[Ortsname Ziel]],DD_Orte)),"","ungültiger Ziel-Ort!")),"")</f>
        <v/>
      </c>
      <c r="AK218"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8" s="76" t="str">
        <f t="array" ref="AL218">IFERROR(IF(OR(Abfrage[[#This Row],[Modus]]="Flugzeug",ISBLANK(Abfrage[[#This Row],[PLZ Ziel (optional)]])),"",IF(OR(EXACT(Abfrage[[#This Row],[PLZ_B]],DD_PLZ)),"","ungültige Ziel-PLZ!")),"")</f>
        <v/>
      </c>
      <c r="AM218" s="76" t="str">
        <f t="array" ref="AM218">IFERROR(IF(AND(Abfrage[[#This Row],[Modus]]="Flugzeug",NOT(ISBLANK(Abfrage[[#This Row],[IATA Start (optional)]]))),IF(OR(EXACT(Abfrage[[#This Row],[IATA Start (optional)]],DD_IATA)),"","IATA Code (Start) nicht erkannt!"),""),"")</f>
        <v/>
      </c>
      <c r="AN218" s="76" t="str">
        <f t="array" ref="AN218">IFERROR(IF(AND(Abfrage[[#This Row],[Modus]]="Flugzeug",NOT(ISBLANK(Abfrage[[#This Row],[IATA Ziel (optional)]]))),IF(OR(EXACT(Abfrage[[#This Row],[IATA Ziel (optional)]],DD_IATA)),"","IATA Code (Ziel) nicht erkannt!"),""),"")</f>
        <v/>
      </c>
      <c r="AO218" s="76" t="str">
        <f t="array" ref="AO218">IFERROR(IF(AND(Abfrage[[#This Row],[Modus]]="Flugzeug",ISBLANK(Abfrage[[#This Row],[IATA Start (optional)]])),IF(OR(EXACT(Abfrage[[#This Row],[Ortsname Start]],DD_Airports)),"","Kein Start-Flughafen gefunden!"),""),"")</f>
        <v/>
      </c>
      <c r="AP218" s="76" t="str">
        <f t="array" ref="AP218">IFERROR(IF(AND(Abfrage[[#This Row],[Modus]]="Flugzeug",ISBLANK(Abfrage[[#This Row],[IATA Ziel (optional)]])),IF(OR(EXACT(Abfrage[[#This Row],[Ortsname Ziel]],DD_Airports)),"","Kein Ziel-Flughafen gefunden!"),""),"")</f>
        <v/>
      </c>
      <c r="AQ218"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19" spans="2:43" x14ac:dyDescent="0.35">
      <c r="B219" s="7">
        <f t="shared" si="6"/>
        <v>199</v>
      </c>
      <c r="H219" s="21"/>
      <c r="I219" s="21"/>
      <c r="J219" s="21"/>
      <c r="K219" s="21"/>
      <c r="L219" s="6" t="e">
        <f>VLOOKUP(Abfrage[[#This Row],[Beförderungsmittel]],transp_mode[],2,FALSE)</f>
        <v>#N/A</v>
      </c>
      <c r="M219" s="6" t="str">
        <f>TEXT(Abfrage[[#This Row],[PLZ Start (optional)]],"00000")</f>
        <v>00000</v>
      </c>
      <c r="N219" s="6" t="str">
        <f>TEXT(Abfrage[[#This Row],[PLZ Ziel (optional)]],"00000")</f>
        <v>00000</v>
      </c>
      <c r="O219"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19"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19"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19"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19"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19"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19"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19"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19"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19"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19"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19"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19"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19"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19"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19"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19"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19" s="76" t="str">
        <f t="array" aca="1" ref="AF219" ca="1">IFERROR(IF(OR(ISBLANK(Abfrage[[#This Row],[Beförderungsmittel]]),EXACT(Abfrage[[#This Row],[Beförderungsmittel]],DD_Beförderungsmittel)),"","ungültiges Beförderungsmittel!"),"")</f>
        <v/>
      </c>
      <c r="AG219" s="76" t="str">
        <f t="array" ref="AG219">IFERROR(IF(OR(ISBLANK(Abfrage[[#This Row],[Beförderungsmittel]]),Abfrage[[#This Row],[Modus]]="Flugzeug",NOT(ISBLANK(Abfrage[[#This Row],[PLZ Start (optional)]]))),"",IF(OR(EXACT(Abfrage[[#This Row],[Ortsname Start]],DD_Orte)),"","ungültiger Start-Ort!")),"")</f>
        <v/>
      </c>
      <c r="AH219"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19" s="76" t="str">
        <f t="array" ref="AI219">IFERROR(IF(OR(Abfrage[[#This Row],[Modus]]="Flugzeug",ISBLANK(Abfrage[[#This Row],[PLZ Start (optional)]])),"",IF(OR(EXACT(Abfrage[[#This Row],[PLZ_A]],DD_PLZ)),"","ungültige Start-PLZ!")),"")</f>
        <v/>
      </c>
      <c r="AJ219" s="76" t="str">
        <f t="array" ref="AJ219">IFERROR(IF(OR(ISBLANK(Abfrage[[#This Row],[Beförderungsmittel]]),Abfrage[[#This Row],[Modus]]="Flugzeug",NOT(ISBLANK(Abfrage[[#This Row],[PLZ Ziel (optional)]]))),"",IF(OR(EXACT(Abfrage[[#This Row],[Ortsname Ziel]],DD_Orte)),"","ungültiger Ziel-Ort!")),"")</f>
        <v/>
      </c>
      <c r="AK219"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19" s="76" t="str">
        <f t="array" ref="AL219">IFERROR(IF(OR(Abfrage[[#This Row],[Modus]]="Flugzeug",ISBLANK(Abfrage[[#This Row],[PLZ Ziel (optional)]])),"",IF(OR(EXACT(Abfrage[[#This Row],[PLZ_B]],DD_PLZ)),"","ungültige Ziel-PLZ!")),"")</f>
        <v/>
      </c>
      <c r="AM219" s="76" t="str">
        <f t="array" ref="AM219">IFERROR(IF(AND(Abfrage[[#This Row],[Modus]]="Flugzeug",NOT(ISBLANK(Abfrage[[#This Row],[IATA Start (optional)]]))),IF(OR(EXACT(Abfrage[[#This Row],[IATA Start (optional)]],DD_IATA)),"","IATA Code (Start) nicht erkannt!"),""),"")</f>
        <v/>
      </c>
      <c r="AN219" s="76" t="str">
        <f t="array" ref="AN219">IFERROR(IF(AND(Abfrage[[#This Row],[Modus]]="Flugzeug",NOT(ISBLANK(Abfrage[[#This Row],[IATA Ziel (optional)]]))),IF(OR(EXACT(Abfrage[[#This Row],[IATA Ziel (optional)]],DD_IATA)),"","IATA Code (Ziel) nicht erkannt!"),""),"")</f>
        <v/>
      </c>
      <c r="AO219" s="76" t="str">
        <f t="array" ref="AO219">IFERROR(IF(AND(Abfrage[[#This Row],[Modus]]="Flugzeug",ISBLANK(Abfrage[[#This Row],[IATA Start (optional)]])),IF(OR(EXACT(Abfrage[[#This Row],[Ortsname Start]],DD_Airports)),"","Kein Start-Flughafen gefunden!"),""),"")</f>
        <v/>
      </c>
      <c r="AP219" s="76" t="str">
        <f t="array" ref="AP219">IFERROR(IF(AND(Abfrage[[#This Row],[Modus]]="Flugzeug",ISBLANK(Abfrage[[#This Row],[IATA Ziel (optional)]])),IF(OR(EXACT(Abfrage[[#This Row],[Ortsname Ziel]],DD_Airports)),"","Kein Ziel-Flughafen gefunden!"),""),"")</f>
        <v/>
      </c>
      <c r="AQ219"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20" spans="2:43" x14ac:dyDescent="0.35">
      <c r="B220" s="7">
        <f t="shared" si="6"/>
        <v>200</v>
      </c>
      <c r="H220" s="21"/>
      <c r="I220" s="21"/>
      <c r="J220" s="21"/>
      <c r="K220" s="21"/>
      <c r="L220" s="6" t="e">
        <f>VLOOKUP(Abfrage[[#This Row],[Beförderungsmittel]],transp_mode[],2,FALSE)</f>
        <v>#N/A</v>
      </c>
      <c r="M220" s="6" t="str">
        <f>TEXT(Abfrage[[#This Row],[PLZ Start (optional)]],"00000")</f>
        <v>00000</v>
      </c>
      <c r="N220" s="6" t="str">
        <f>TEXT(Abfrage[[#This Row],[PLZ Ziel (optional)]],"00000")</f>
        <v>00000</v>
      </c>
      <c r="O220" s="6" t="b">
        <f>IFERROR(IF(Abfrage[[#This Row],[Modus]]="Flugzeug",IF(NOT(ISBLANK(Abfrage[[#This Row],[IATA Start (optional)]])),VLOOKUP(Abfrage[[#This Row],[IATA Start (optional)]],Airports[[IATA]:[POI]],7,FALSE),IF(NOT(ISBLANK(Abfrage[[#This Row],[Ortsname Start]])),VLOOKUP(Abfrage[[#This Row],[Ortsname Start]],Airports[[Stadt]:[POI]],9,FALSE))),VLOOKUP(Abfrage[[#This Row],[Ortsname Start]],Orte[],9,FALSE)),FALSE)</f>
        <v>0</v>
      </c>
      <c r="P220" s="6" t="b">
        <f>IFERROR(IF(Abfrage[[#This Row],[Modus]]="Flugzeug",IF(NOT(ISBLANK(Abfrage[[#This Row],[IATA Ziel (optional)]])),VLOOKUP(Abfrage[[#This Row],[IATA Ziel (optional)]],Airports[[IATA]:[POI]],7,FALSE),IF(NOT(ISBLANK(Abfrage[[#This Row],[Ortsname Ziel]])),VLOOKUP(Abfrage[[#This Row],[Ortsname Ziel]],Airports[[Stadt]:[POI]],9,FALSE))),VLOOKUP(Abfrage[[#This Row],[Ortsname Ziel]],Orte[],9,FALSE)),FALSE)</f>
        <v>0</v>
      </c>
      <c r="Q220" s="74" t="b">
        <f>IFERROR(ACOS((SIN(VLOOKUP(Abfrage[[#This Row],[PLZ_A]],Orte[[PLZ]:[Lon_bog]],4,FALSE))*SIN(VLOOKUP(Abfrage[[#This Row],[PLZ_B]],Orte[[PLZ]:[Lon_bog]],4,FALSE)))+(COS(VLOOKUP(Abfrage[[#This Row],[PLZ_A]],Orte[[PLZ]:[Lon_bog]],4,FALSE))*COS(VLOOKUP(Abfrage[[#This Row],[PLZ_B]],Orte[[PLZ]:[Lon_bog]],4,FALSE))*COS(VLOOKUP(Abfrage[[#This Row],[PLZ_B]],Orte[[PLZ]:[Lon_bog]],5,FALSE)-VLOOKUP(Abfrage[[#This Row],[PLZ_A]],Orte[[PLZ]:[Lon_bog]],5,FALSE))))*6378.125,FALSE)</f>
        <v>0</v>
      </c>
      <c r="R220" s="74" t="b">
        <f>IFERROR(ACOS((SIN(VLOOKUP(Abfrage[[#This Row],[PLZ_A]],Orte[[PLZ]:[Lon_bog]],4,FALSE))*SIN(VLOOKUP(Abfrage[[#This Row],[Ortsname Ziel]],Orte[[Ort]:[Lon_bog]],5,FALSE)))+(COS(VLOOKUP(Abfrage[[#This Row],[PLZ_A]],Orte[[PLZ]:[Lon_bog]],4,FALSE))*COS(VLOOKUP(Abfrage[[#This Row],[Ortsname Ziel]],Orte[[Ort]:[Lon_bog]],5,FALSE))*COS(VLOOKUP(Abfrage[[#This Row],[Ortsname Ziel]],Orte[[Ort]:[Lon_bog]],6,FALSE)-VLOOKUP(Abfrage[[#This Row],[PLZ_A]],Orte[[PLZ]:[Lon_bog]],5,FALSE))))*6378.125,FALSE)</f>
        <v>0</v>
      </c>
      <c r="S220" s="74" t="b">
        <f>IFERROR(ACOS((SIN(VLOOKUP(Abfrage[[#This Row],[Ortsname Start]],Orte[[Ort]:[Lon_bog]],5,FALSE))*SIN(VLOOKUP(Abfrage[[#This Row],[PLZ_B]],Orte[[PLZ]:[Lon_bog]],4,FALSE)))+(COS(VLOOKUP(Abfrage[[#This Row],[Ortsname Start]],Orte[[Ort]:[Lon_bog]],5,FALSE))*COS(VLOOKUP(Abfrage[[#This Row],[PLZ_B]],Orte[[PLZ]:[Lon_bog]],4,FALSE))*COS(VLOOKUP(Abfrage[[#This Row],[PLZ_B]],Orte[[PLZ]:[Lon_bog]],5,FALSE)-VLOOKUP(Abfrage[[#This Row],[Ortsname Start]],Orte[[Ort]:[Lon_bog]],6,FALSE))))*6378.125,FALSE)</f>
        <v>0</v>
      </c>
      <c r="T220" s="74" t="b">
        <f>IFERROR(ACOS((SIN(VLOOKUP(Abfrage[[#This Row],[Ortsname Start]],Orte[[Ort]:[Lon_bog]],5,FALSE))*SIN(VLOOKUP(Abfrage[[#This Row],[Ortsname Ziel]],Orte[[Ort]:[Lon_bog]],5,FALSE)))+(COS(VLOOKUP(Abfrage[[#This Row],[Ortsname Start]],Orte[[Ort]:[Lon_bog]],5,FALSE))*COS(VLOOKUP(Abfrage[[#This Row],[Ortsname Ziel]],Orte[[Ort]:[Lon_bog]],5,FALSE))*COS(VLOOKUP(Abfrage[[#This Row],[Ortsname Ziel]],Orte[[Ort]:[Lon_bog]],6,FALSE)-VLOOKUP(Abfrage[[#This Row],[Ortsname Start]],Orte[[Ort]:[Lon_bog]],6,FALSE))))*6378.125,FALSE)</f>
        <v>0</v>
      </c>
      <c r="U220" s="74" t="b">
        <f>IFERROR(ACOS((SIN(VLOOKUP(Abfrage[[#This Row],[IATA Start (optional)]],Airports[[IATA]:[Lon_bog]],5,FALSE))*SIN(VLOOKUP(Abfrage[[#This Row],[IATA Ziel (optional)]],Airports[[IATA]:[Lon_bog]],5,FALSE)))+(COS(VLOOKUP(Abfrage[[#This Row],[IATA Start (optional)]],Airports[[IATA]:[Lon_bog]],5,FALSE))*COS(VLOOKUP(Abfrage[[#This Row],[IATA Ziel (optional)]],Airports[[IATA]:[Lon_bog]],5,FALSE))*COS(VLOOKUP(Abfrage[[#This Row],[IATA Ziel (optional)]],Airports[[IATA]:[Lon_bog]],6,FALSE)-VLOOKUP(Abfrage[[#This Row],[IATA Start (optional)]],Airports[[IATA]:[Lon_bog]],6,FALSE))))*6378.125,FALSE)</f>
        <v>0</v>
      </c>
      <c r="V220" s="74" t="b">
        <f>IFERROR(ACOS((SIN(VLOOKUP(Abfrage[[#This Row],[IATA Start (optional)]],Airports[[IATA]:[Lon_bog]],5,FALSE))*SIN(VLOOKUP(Abfrage[[#This Row],[Ortsname Ziel]],Airports[[Stadt]:[Lon_bog]],7,FALSE)))+(COS(VLOOKUP(Abfrage[[#This Row],[IATA Start (optional)]],Airports[[IATA]:[Lon_bog]],5,FALSE))*COS(VLOOKUP(Abfrage[[#This Row],[Ortsname Ziel]],Airports[[Stadt]:[Lon_bog]],7,FALSE))*COS(VLOOKUP(Abfrage[[#This Row],[Ortsname Ziel]],Airports[[Stadt]:[Lon_bog]],8,FALSE)-VLOOKUP(Abfrage[[#This Row],[IATA Start (optional)]],Airports[[IATA]:[Lon_bog]],6,FALSE))))*6378.125,FALSE)</f>
        <v>0</v>
      </c>
      <c r="W220" s="74" t="b">
        <f>IFERROR(ACOS((SIN(VLOOKUP(Abfrage[[#This Row],[Ortsname Start]],Airports[[Stadt]:[Lon_bog]],7,FALSE))*SIN(VLOOKUP(Abfrage[[#This Row],[IATA Ziel (optional)]],Airports[[IATA]:[Lon_bog]],5,FALSE)))+(COS(VLOOKUP(Abfrage[[#This Row],[Ortsname Start]],Airports[[Stadt]:[Lon_bog]],7,FALSE))*COS(VLOOKUP(Abfrage[[#This Row],[IATA Ziel (optional)]],Airports[[IATA]:[Lon_bog]],5,FALSE))*COS(VLOOKUP(Abfrage[[#This Row],[IATA Ziel (optional)]],Airports[[IATA]:[Lon_bog]],6,FALSE)-VLOOKUP(Abfrage[[#This Row],[Ortsname Start]],Airports[[Stadt]:[Lon_bog]],8,FALSE))))*6378.125,FALSE)</f>
        <v>0</v>
      </c>
      <c r="X220" s="74" t="b">
        <f>IFERROR(ACOS((SIN(VLOOKUP(Abfrage[[#This Row],[Ortsname Start]],Airports[[Stadt]:[Lon_bog]],7,FALSE))*SIN(VLOOKUP(Abfrage[[#This Row],[Ortsname Ziel]],Airports[[Stadt]:[Lon_bog]],7,FALSE)))+(COS(VLOOKUP(Abfrage[[#This Row],[Ortsname Start]],Airports[[Stadt]:[Lon_bog]],7,FALSE))*COS(VLOOKUP(Abfrage[[#This Row],[Ortsname Ziel]],Airports[[Stadt]:[Lon_bog]],7,FALSE))*COS(VLOOKUP(Abfrage[[#This Row],[Ortsname Ziel]],Airports[[Stadt]:[Lon_bog]],8,FALSE)-VLOOKUP(Abfrage[[#This Row],[Ortsname Start]],Airports[[Stadt]:[Lon_bog]],8,FALSE))))*6378.125,FALSE)</f>
        <v>0</v>
      </c>
      <c r="Y220" s="74" t="e">
        <f>IF(Abfrage[[#This Row],[Modus]]="Flugzeug",IF(AND(OR(IFERROR(VLOOKUP(Abfrage[[#This Row],[IATA Start (optional)]],Airports[[IATA]:[Land]],2,FALSE)="Deutschland",FALSE),IFERROR(VLOOKUP(Abfrage[[#This Row],[Ortsname Start]],Airports[[Stadt]:[Land]],4,FALSE)="Deutschland",FALSE)),OR(IFERROR(VLOOKUP(Abfrage[[#This Row],[IATA Ziel (optional)]],Airports[[IATA]:[Land]],2,FALSE)="Deutschland",FALSE),IFERROR(VLOOKUP(Abfrage[[#This Row],[Ortsname Ziel]],Airports[[Stadt]:[Land]],4,FALSE)="Deutschland",FALSE))),TRUE,FALSE))</f>
        <v>#N/A</v>
      </c>
      <c r="Z220" s="26" t="str">
        <f>IF(ISBLANK(Abfrage[[#This Row],[Beförderungsmittel]]),"",IF(OR(Abfrage[[#This Row],[Modus]]="PKW",Abfrage[[#This Row],[Modus]]="Reisebus",Abfrage[[#This Row],[Modus]]="zu Fuß/Fahrrad"),ROUND(IF(AND(Abfrage[[#This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Row],[Ort_Ort]],NA())))))))*1.44,0),"-"))</f>
        <v/>
      </c>
      <c r="AA220" s="26" t="str">
        <f>IF(ISBLANK(Abfrage[[#This Row],[Beförderungsmittel]]),"",IF(OR(Abfrage[[#This Row],[Modus]]="Bahn",Abfrage[[#This Row],[Modus]]="ÖPNV"),ROUND(IF(AND(Abfrage[[#This Row],[POI_A]],Abfrage[[#This Row],[POI_B]]),Abfrage[[#This Row],[Ort_Ort]],IF(AND(Abfrage[[#This Row],[POI_A]],NOT(Abfrage[[#This Row],[POI_B]])),IF(ISNUMBER(Abfrage[[#This Row],[Ort_PLZ]]),Abfrage[[#This Row],[Ort_PLZ]],IF(ISNUMBER(Abfrage[[#This Row],[Ort_Ort]]),Abfrage[[#This Row],[Ort_Ort]])),IF(AND(NOT(Abfrage[[#This Row],[POI_A]]),Abfrage[[#This Row],[POI_B]]),IF(ISNUMBER(Abfrage[[#This Row],[PLZ_Ort]]),Abfrage[[#This Row],[PLZ_Ort]],IF(ISNUMBER(Abfrage[[#This Row],[Ort_Ort]]),Abfrage[[#This Row],[Ort_Ort]])),IF(ISNUMBER(Abfrage[[#This Row],[PLZ_PLZ]]),Abfrage[[#This Row],[PLZ_PLZ]],IF(ISNUMBER(Abfrage[[#This Row],[PLZ_Ort]]),Abfrage[[#This Row],[PLZ_Ort]],IF(ISNUMBER(Abfrage[[#This Row],[Ort_PLZ]]),Abfrage[[#This Row],[Ort_PLZ]],IF(ISNUMBER(Abfrage[[#This Row],[Ort_Ort]]),Abfrage[[#This Row],[Ort_Ort]],NA())))))))*1.56,0),"-"))</f>
        <v/>
      </c>
      <c r="AB220" s="26" t="str">
        <f>IF(ISBLANK(Abfrage[[#This Row],[Beförderungsmittel]]),"",IF(Abfrage[[#This Row],[Modus]]="Flugzeug",ROUND(IF(ISNUMBER(Abfrage[[#This Row],[IATA_IATA]]),Abfrage[[#This Row],[IATA_IATA]],IF(ISNUMBER(Abfrage[[#This Row],[IATA_Airport]]),Abfrage[[#This Row],[IATA_Airport]],IF(ISNUMBER(Abfrage[[#This Row],[Airport_IATA]]),Abfrage[[#This Row],[Airport_IATA]],IF(ISNUMBER(Abfrage[[#This Row],[Airport_Airport]]),Abfrage[[#This Row],[Airport_Airport]],NA()))))+95,0),"-"))</f>
        <v/>
      </c>
      <c r="AC220" s="26" t="str">
        <f>IF(ISBLANK(Abfrage[[#This Row],[Beförderungsmittel]]),"",IF(OR(Abfrage[[#This Row],[Modus]]="PKW",Abfrage[[#This Row],[Modus]]="Reisebus",Abfrage[[#This Row],[Modus]]="zu Fuß/Fahrrad"),IF(NOT(ISBLANK(Abfrage[[#This Row],[Anzahl Reisende (optional)]])),Abfrage[[#This Row],[Anzahl Reisende (optional)]],$D$16)*IF(Abfrage[[#This Row],[Hin-/Rückreise (optional)]]="Hin- und Rückreise",2,IF(Abfrage[[#This Row],[Hin-/Rückreise (optional)]]="einfache Strecke",1,IF($D$17="Hin- und Rückreise",2,IF($D$17="einfache Strecke",1))))*Abfrage[[#This Row],[Distanz Straße (einfach, in km)]]," - "))</f>
        <v/>
      </c>
      <c r="AD220" s="26" t="str">
        <f>IF(ISBLANK(Abfrage[[#This Row],[Beförderungsmittel]]),"",IF(OR(Abfrage[[#This Row],[Modus]]="Bahn",Abfrage[[#This Row],[Modus]]="ÖPNV"),IF(NOT(ISBLANK(Abfrage[[#This Row],[Anzahl Reisende (optional)]])),Abfrage[[#This Row],[Anzahl Reisende (optional)]],$D$16)*IF(Abfrage[[#This Row],[Hin-/Rückreise (optional)]]="Hin- und Rückreise",2,IF(Abfrage[[#This Row],[Hin-/Rückreise (optional)]]="einfache Strecke",1,IF($D$17="Hin- und Rückreise",2,IF($D$17="einfache Strecke",1))))*Abfrage[[#This Row],[Distanz Schiene (einfach, in km)]]," - "))</f>
        <v/>
      </c>
      <c r="AE220" s="26" t="str">
        <f>IF(ISBLANK(Abfrage[[#This Row],[Beförderungsmittel]]),"",IF(Abfrage[[#This Row],[Modus]]="Flugzeug",IF(NOT(ISBLANK(Abfrage[[#This Row],[Anzahl Reisende (optional)]])),Abfrage[[#This Row],[Anzahl Reisende (optional)]],$D$16)*IF(Abfrage[[#This Row],[Hin-/Rückreise (optional)]]="Hin- und Rückreise",2,IF(Abfrage[[#This Row],[Hin-/Rückreise (optional)]]="einfache Strecke",1,IF($D$17="Hin- und Rückreise",2,IF($D$17="einfache Strecke",1))))*Abfrage[[#This Row],[Distanz Flug (einfach, in km)]]," - "))</f>
        <v/>
      </c>
      <c r="AF220" s="76" t="str">
        <f t="array" aca="1" ref="AF220" ca="1">IFERROR(IF(OR(ISBLANK(Abfrage[[#This Row],[Beförderungsmittel]]),EXACT(Abfrage[[#This Row],[Beförderungsmittel]],DD_Beförderungsmittel)),"","ungültiges Beförderungsmittel!"),"")</f>
        <v/>
      </c>
      <c r="AG220" s="76" t="str">
        <f t="array" ref="AG220">IFERROR(IF(OR(ISBLANK(Abfrage[[#This Row],[Beförderungsmittel]]),Abfrage[[#This Row],[Modus]]="Flugzeug",NOT(ISBLANK(Abfrage[[#This Row],[PLZ Start (optional)]]))),"",IF(OR(EXACT(Abfrage[[#This Row],[Ortsname Start]],DD_Orte)),"","ungültiger Start-Ort!")),"")</f>
        <v/>
      </c>
      <c r="AH220" s="76" t="str">
        <f>IFERROR(IF(OR(ISBLANK(Abfrage[[#This Row],[Beförderungsmittel]]),Abfrage[[#This Row],[Modus]]="Flugzeug"),"",IF(ISBLANK(Abfrage[[#This Row],[PLZ Start (optional)]]),IF((COUNTIF(Orte[Ort],Abfrage[[#This Row],[Ortsname Start]])-COUNTIF(Orte[Ort_Landkreis],VLOOKUP(Abfrage[[#This Row],[Ortsname Start]],Orte[],10,FALSE)))&lt;&gt;0,"Spezifikation der Start-PLZ erforderlich!",""),"")),"")</f>
        <v/>
      </c>
      <c r="AI220" s="76" t="str">
        <f t="array" ref="AI220">IFERROR(IF(OR(Abfrage[[#This Row],[Modus]]="Flugzeug",ISBLANK(Abfrage[[#This Row],[PLZ Start (optional)]])),"",IF(OR(EXACT(Abfrage[[#This Row],[PLZ_A]],DD_PLZ)),"","ungültige Start-PLZ!")),"")</f>
        <v/>
      </c>
      <c r="AJ220" s="76" t="str">
        <f t="array" ref="AJ220">IFERROR(IF(OR(ISBLANK(Abfrage[[#This Row],[Beförderungsmittel]]),Abfrage[[#This Row],[Modus]]="Flugzeug",NOT(ISBLANK(Abfrage[[#This Row],[PLZ Ziel (optional)]]))),"",IF(OR(EXACT(Abfrage[[#This Row],[Ortsname Ziel]],DD_Orte)),"","ungültiger Ziel-Ort!")),"")</f>
        <v/>
      </c>
      <c r="AK220" s="76" t="str">
        <f>IFERROR(IF(OR(ISBLANK(Abfrage[[#This Row],[Beförderungsmittel]]),Abfrage[[#This Row],[Modus]]="Flugzeug"),"",IF(ISBLANK(Abfrage[[#This Row],[PLZ Ziel (optional)]]),IF((COUNTIF(Orte[Ort],Abfrage[[#This Row],[Ortsname Ziel]])-COUNTIF(Orte[Ort_Landkreis],VLOOKUP(Abfrage[[#This Row],[Ortsname Ziel]],Orte[],10,FALSE)))&lt;&gt;0,"Spezifikation der Ziel-PLZ erforderlich!",""),"")),"")</f>
        <v/>
      </c>
      <c r="AL220" s="76" t="str">
        <f t="array" ref="AL220">IFERROR(IF(OR(Abfrage[[#This Row],[Modus]]="Flugzeug",ISBLANK(Abfrage[[#This Row],[PLZ Ziel (optional)]])),"",IF(OR(EXACT(Abfrage[[#This Row],[PLZ_B]],DD_PLZ)),"","ungültige Ziel-PLZ!")),"")</f>
        <v/>
      </c>
      <c r="AM220" s="76" t="str">
        <f t="array" ref="AM220">IFERROR(IF(AND(Abfrage[[#This Row],[Modus]]="Flugzeug",NOT(ISBLANK(Abfrage[[#This Row],[IATA Start (optional)]]))),IF(OR(EXACT(Abfrage[[#This Row],[IATA Start (optional)]],DD_IATA)),"","IATA Code (Start) nicht erkannt!"),""),"")</f>
        <v/>
      </c>
      <c r="AN220" s="76" t="str">
        <f t="array" ref="AN220">IFERROR(IF(AND(Abfrage[[#This Row],[Modus]]="Flugzeug",NOT(ISBLANK(Abfrage[[#This Row],[IATA Ziel (optional)]]))),IF(OR(EXACT(Abfrage[[#This Row],[IATA Ziel (optional)]],DD_IATA)),"","IATA Code (Ziel) nicht erkannt!"),""),"")</f>
        <v/>
      </c>
      <c r="AO220" s="76" t="str">
        <f t="array" ref="AO220">IFERROR(IF(AND(Abfrage[[#This Row],[Modus]]="Flugzeug",ISBLANK(Abfrage[[#This Row],[IATA Start (optional)]])),IF(OR(EXACT(Abfrage[[#This Row],[Ortsname Start]],DD_Airports)),"","Kein Start-Flughafen gefunden!"),""),"")</f>
        <v/>
      </c>
      <c r="AP220" s="76" t="str">
        <f t="array" ref="AP220">IFERROR(IF(AND(Abfrage[[#This Row],[Modus]]="Flugzeug",ISBLANK(Abfrage[[#This Row],[IATA Ziel (optional)]])),IF(OR(EXACT(Abfrage[[#This Row],[Ortsname Ziel]],DD_Airports)),"","Kein Ziel-Flughafen gefunden!"),""),"")</f>
        <v/>
      </c>
      <c r="AQ220" s="27" t="str">
        <f ca="1">CONCATENATE(Abfrage[[#This Row],[match_Beförderungsmittel]],IF(LEN(Abfrage[[#This Row],[match_Beförderungsmittel]])&gt;0," - ",""),Abfrage[[#This Row],[match_Ort_Start]],IF(LEN(Abfrage[[#This Row],[match_Ort_Start]])&gt;0," - ",""),Abfrage[[#This Row],[PLZ_Start_double]],IF(LEN(Abfrage[[#This Row],[PLZ_Start_double]])&gt;0," - ",""),Abfrage[[#This Row],[match_PLZ_Start]],IF(LEN(Abfrage[[#This Row],[match_PLZ_Start]])&gt;0," - ",""),Abfrage[[#This Row],[match_Ort_Ziel]],IF(LEN(Abfrage[[#This Row],[match_Ort_Ziel]])&gt;0," - ",""),Abfrage[[#This Row],[PLZ_Ziel_double]],IF(LEN(Abfrage[[#This Row],[PLZ_Ziel_double]])&gt;0," - ",""),Abfrage[[#This Row],[match_PLZ_Ziel]],IF(LEN(Abfrage[[#This Row],[match_PLZ_Ziel]])&gt;0," - ",""),Abfrage[[#This Row],[match_IATA_Start]],IF(LEN(Abfrage[[#This Row],[match_IATA_Start]])&gt;0," - ",""),Abfrage[[#This Row],[match_IATA_Ziel]],IF(LEN(Abfrage[[#This Row],[match_IATA_Ziel]])&gt;0," - ",""),Abfrage[[#This Row],[match_airport_Start]],IF(LEN(Abfrage[[#This Row],[match_airport_Start]])&gt;0," - ",""),Abfrage[[#This Row],[match_airport_Ziel]])</f>
        <v/>
      </c>
    </row>
    <row r="221" spans="2:43" x14ac:dyDescent="0.35">
      <c r="F221" s="21"/>
      <c r="L221" s="75"/>
      <c r="M221" s="75"/>
      <c r="N221" s="75"/>
      <c r="O221" s="75"/>
      <c r="AA221" s="21"/>
      <c r="AB221" s="21"/>
      <c r="AC221" s="21"/>
      <c r="AD221" s="21"/>
      <c r="AI221" s="77"/>
      <c r="AJ221" s="77"/>
      <c r="AK221" s="77"/>
      <c r="AL221" s="77"/>
      <c r="AM221" s="77"/>
      <c r="AN221" s="77"/>
      <c r="AO221" s="77"/>
      <c r="AP221" s="77"/>
    </row>
    <row r="222" spans="2:43" x14ac:dyDescent="0.35">
      <c r="F222" s="21"/>
      <c r="L222" s="75"/>
      <c r="M222" s="75"/>
      <c r="N222" s="75"/>
      <c r="O222" s="75"/>
      <c r="AA222" s="21"/>
      <c r="AB222" s="21"/>
      <c r="AC222" s="21"/>
      <c r="AD222" s="21"/>
      <c r="AI222" s="77"/>
      <c r="AJ222" s="77"/>
      <c r="AK222" s="77"/>
      <c r="AL222" s="77"/>
      <c r="AM222" s="77"/>
      <c r="AN222" s="77"/>
      <c r="AO222" s="77"/>
      <c r="AP222" s="77"/>
    </row>
    <row r="223" spans="2:43" x14ac:dyDescent="0.35">
      <c r="F223" s="21"/>
      <c r="L223" s="75"/>
      <c r="M223" s="75"/>
      <c r="N223" s="75"/>
      <c r="O223" s="75"/>
      <c r="AA223" s="21"/>
      <c r="AB223" s="21"/>
      <c r="AC223" s="21"/>
      <c r="AD223" s="21"/>
      <c r="AI223" s="77"/>
      <c r="AJ223" s="77"/>
      <c r="AK223" s="77"/>
      <c r="AL223" s="77"/>
      <c r="AM223" s="77"/>
      <c r="AN223" s="77"/>
      <c r="AO223" s="77"/>
      <c r="AP223" s="77"/>
    </row>
    <row r="224" spans="2:43" x14ac:dyDescent="0.35">
      <c r="F224" s="21"/>
      <c r="L224" s="75"/>
      <c r="M224" s="75"/>
      <c r="N224" s="75"/>
      <c r="O224" s="75"/>
      <c r="AA224" s="21"/>
      <c r="AB224" s="21"/>
      <c r="AC224" s="21"/>
      <c r="AD224" s="21"/>
      <c r="AI224" s="77"/>
      <c r="AJ224" s="77"/>
      <c r="AK224" s="77"/>
      <c r="AL224" s="77"/>
      <c r="AM224" s="77"/>
      <c r="AN224" s="77"/>
      <c r="AO224" s="77"/>
      <c r="AP224" s="77"/>
    </row>
    <row r="225" spans="6:42" x14ac:dyDescent="0.35">
      <c r="F225" s="21"/>
      <c r="L225" s="75"/>
      <c r="M225" s="75"/>
      <c r="N225" s="75"/>
      <c r="O225" s="75"/>
      <c r="AA225" s="21"/>
      <c r="AB225" s="21"/>
      <c r="AC225" s="21"/>
      <c r="AD225" s="21"/>
      <c r="AI225" s="77"/>
      <c r="AJ225" s="77"/>
      <c r="AK225" s="77"/>
      <c r="AL225" s="77"/>
      <c r="AM225" s="77"/>
      <c r="AN225" s="77"/>
      <c r="AO225" s="77"/>
      <c r="AP225" s="77"/>
    </row>
    <row r="226" spans="6:42" x14ac:dyDescent="0.35">
      <c r="F226" s="21"/>
      <c r="L226" s="75"/>
      <c r="M226" s="75"/>
      <c r="N226" s="75"/>
      <c r="O226" s="75"/>
      <c r="AA226" s="21"/>
      <c r="AB226" s="21"/>
      <c r="AC226" s="21"/>
      <c r="AD226" s="21"/>
      <c r="AI226" s="77"/>
      <c r="AJ226" s="77"/>
      <c r="AK226" s="77"/>
      <c r="AL226" s="77"/>
      <c r="AM226" s="77"/>
      <c r="AN226" s="77"/>
      <c r="AO226" s="77"/>
      <c r="AP226" s="77"/>
    </row>
    <row r="227" spans="6:42" x14ac:dyDescent="0.35">
      <c r="F227" s="21"/>
      <c r="L227" s="75"/>
      <c r="M227" s="75"/>
      <c r="N227" s="75"/>
      <c r="O227" s="75"/>
      <c r="AA227" s="21"/>
      <c r="AB227" s="21"/>
      <c r="AC227" s="21"/>
      <c r="AD227" s="21"/>
      <c r="AI227" s="77"/>
      <c r="AJ227" s="77"/>
      <c r="AK227" s="77"/>
      <c r="AL227" s="77"/>
      <c r="AM227" s="77"/>
      <c r="AN227" s="77"/>
      <c r="AO227" s="77"/>
      <c r="AP227" s="77"/>
    </row>
    <row r="228" spans="6:42" x14ac:dyDescent="0.35">
      <c r="F228" s="21"/>
      <c r="L228" s="75"/>
      <c r="M228" s="75"/>
      <c r="N228" s="75"/>
      <c r="O228" s="75"/>
      <c r="AA228" s="21"/>
      <c r="AB228" s="21"/>
      <c r="AC228" s="21"/>
      <c r="AD228" s="21"/>
      <c r="AI228" s="77"/>
      <c r="AJ228" s="77"/>
      <c r="AK228" s="77"/>
      <c r="AL228" s="77"/>
      <c r="AM228" s="77"/>
      <c r="AN228" s="77"/>
      <c r="AO228" s="77"/>
      <c r="AP228" s="77"/>
    </row>
    <row r="229" spans="6:42" x14ac:dyDescent="0.35">
      <c r="F229" s="21"/>
      <c r="L229" s="75"/>
      <c r="M229" s="75"/>
      <c r="N229" s="75"/>
      <c r="O229" s="75"/>
      <c r="AA229" s="21"/>
      <c r="AB229" s="21"/>
      <c r="AC229" s="21"/>
      <c r="AD229" s="21"/>
      <c r="AI229" s="77"/>
      <c r="AJ229" s="77"/>
      <c r="AK229" s="77"/>
      <c r="AL229" s="77"/>
      <c r="AM229" s="77"/>
      <c r="AN229" s="77"/>
      <c r="AO229" s="77"/>
      <c r="AP229" s="77"/>
    </row>
    <row r="230" spans="6:42" x14ac:dyDescent="0.35">
      <c r="F230" s="21"/>
      <c r="L230" s="75"/>
      <c r="M230" s="75"/>
      <c r="N230" s="75"/>
      <c r="O230" s="75"/>
      <c r="AA230" s="21"/>
      <c r="AB230" s="21"/>
      <c r="AC230" s="21"/>
      <c r="AD230" s="21"/>
      <c r="AI230" s="77"/>
      <c r="AJ230" s="77"/>
      <c r="AK230" s="77"/>
      <c r="AL230" s="77"/>
      <c r="AM230" s="77"/>
      <c r="AN230" s="77"/>
      <c r="AO230" s="77"/>
      <c r="AP230" s="77"/>
    </row>
    <row r="231" spans="6:42" x14ac:dyDescent="0.35">
      <c r="F231" s="21"/>
      <c r="L231" s="75"/>
      <c r="M231" s="75"/>
      <c r="N231" s="75"/>
      <c r="O231" s="75"/>
      <c r="AA231" s="21"/>
      <c r="AB231" s="21"/>
      <c r="AC231" s="21"/>
      <c r="AD231" s="21"/>
      <c r="AI231" s="77"/>
      <c r="AJ231" s="77"/>
      <c r="AK231" s="77"/>
      <c r="AL231" s="77"/>
      <c r="AM231" s="77"/>
      <c r="AN231" s="77"/>
      <c r="AO231" s="77"/>
      <c r="AP231" s="77"/>
    </row>
    <row r="232" spans="6:42" x14ac:dyDescent="0.35">
      <c r="F232" s="21"/>
      <c r="L232" s="75"/>
      <c r="M232" s="75"/>
      <c r="N232" s="75"/>
      <c r="O232" s="75"/>
      <c r="AA232" s="21"/>
      <c r="AB232" s="21"/>
      <c r="AC232" s="21"/>
      <c r="AD232" s="21"/>
      <c r="AI232" s="77"/>
      <c r="AJ232" s="77"/>
      <c r="AK232" s="77"/>
      <c r="AL232" s="77"/>
      <c r="AM232" s="77"/>
      <c r="AN232" s="77"/>
      <c r="AO232" s="77"/>
      <c r="AP232" s="77"/>
    </row>
    <row r="233" spans="6:42" x14ac:dyDescent="0.35">
      <c r="F233" s="21"/>
      <c r="L233" s="75"/>
      <c r="M233" s="75"/>
      <c r="N233" s="75"/>
      <c r="O233" s="75"/>
      <c r="AA233" s="21"/>
      <c r="AB233" s="21"/>
      <c r="AC233" s="21"/>
      <c r="AD233" s="21"/>
      <c r="AI233" s="77"/>
      <c r="AJ233" s="77"/>
      <c r="AK233" s="77"/>
      <c r="AL233" s="77"/>
      <c r="AM233" s="77"/>
      <c r="AN233" s="77"/>
      <c r="AO233" s="77"/>
      <c r="AP233" s="77"/>
    </row>
    <row r="234" spans="6:42" x14ac:dyDescent="0.35">
      <c r="F234" s="21"/>
      <c r="L234" s="75"/>
      <c r="M234" s="75"/>
      <c r="N234" s="75"/>
      <c r="O234" s="75"/>
      <c r="AA234" s="21"/>
      <c r="AB234" s="21"/>
      <c r="AC234" s="21"/>
      <c r="AD234" s="21"/>
      <c r="AI234" s="77"/>
      <c r="AJ234" s="77"/>
      <c r="AK234" s="77"/>
      <c r="AL234" s="77"/>
      <c r="AM234" s="77"/>
      <c r="AN234" s="77"/>
      <c r="AO234" s="77"/>
      <c r="AP234" s="77"/>
    </row>
    <row r="235" spans="6:42" x14ac:dyDescent="0.35">
      <c r="F235" s="21"/>
      <c r="L235" s="75"/>
      <c r="M235" s="75"/>
      <c r="N235" s="75"/>
      <c r="O235" s="75"/>
      <c r="AA235" s="21"/>
      <c r="AB235" s="21"/>
      <c r="AC235" s="21"/>
      <c r="AD235" s="21"/>
      <c r="AI235" s="77"/>
      <c r="AJ235" s="77"/>
      <c r="AK235" s="77"/>
      <c r="AL235" s="77"/>
      <c r="AM235" s="77"/>
      <c r="AN235" s="77"/>
      <c r="AO235" s="77"/>
      <c r="AP235" s="77"/>
    </row>
    <row r="236" spans="6:42" x14ac:dyDescent="0.35">
      <c r="F236" s="21"/>
      <c r="L236" s="75"/>
      <c r="M236" s="75"/>
      <c r="N236" s="75"/>
      <c r="O236" s="75"/>
      <c r="AA236" s="21"/>
      <c r="AB236" s="21"/>
      <c r="AC236" s="21"/>
      <c r="AD236" s="21"/>
      <c r="AI236" s="77"/>
      <c r="AJ236" s="77"/>
      <c r="AK236" s="77"/>
      <c r="AL236" s="77"/>
      <c r="AM236" s="77"/>
      <c r="AN236" s="77"/>
      <c r="AO236" s="77"/>
      <c r="AP236" s="77"/>
    </row>
    <row r="237" spans="6:42" x14ac:dyDescent="0.35">
      <c r="F237" s="21"/>
      <c r="L237" s="75"/>
      <c r="M237" s="75"/>
      <c r="N237" s="75"/>
      <c r="O237" s="75"/>
      <c r="AA237" s="21"/>
      <c r="AB237" s="21"/>
      <c r="AC237" s="21"/>
      <c r="AD237" s="21"/>
      <c r="AI237" s="77"/>
      <c r="AJ237" s="77"/>
      <c r="AK237" s="77"/>
      <c r="AL237" s="77"/>
      <c r="AM237" s="77"/>
      <c r="AN237" s="77"/>
      <c r="AO237" s="77"/>
      <c r="AP237" s="77"/>
    </row>
    <row r="238" spans="6:42" x14ac:dyDescent="0.35">
      <c r="F238" s="21"/>
      <c r="L238" s="75"/>
      <c r="M238" s="75"/>
      <c r="N238" s="75"/>
      <c r="O238" s="75"/>
      <c r="AA238" s="21"/>
      <c r="AB238" s="21"/>
      <c r="AC238" s="21"/>
      <c r="AD238" s="21"/>
      <c r="AI238" s="77"/>
      <c r="AJ238" s="77"/>
      <c r="AK238" s="77"/>
      <c r="AL238" s="77"/>
      <c r="AM238" s="77"/>
      <c r="AN238" s="77"/>
      <c r="AO238" s="77"/>
      <c r="AP238" s="77"/>
    </row>
    <row r="239" spans="6:42" x14ac:dyDescent="0.35">
      <c r="F239" s="21"/>
      <c r="L239" s="75"/>
      <c r="M239" s="75"/>
      <c r="N239" s="75"/>
      <c r="O239" s="75"/>
      <c r="AA239" s="21"/>
      <c r="AB239" s="21"/>
      <c r="AC239" s="21"/>
      <c r="AD239" s="21"/>
      <c r="AI239" s="77"/>
      <c r="AJ239" s="77"/>
      <c r="AK239" s="77"/>
      <c r="AL239" s="77"/>
      <c r="AM239" s="77"/>
      <c r="AN239" s="77"/>
      <c r="AO239" s="77"/>
      <c r="AP239" s="77"/>
    </row>
    <row r="240" spans="6:42" x14ac:dyDescent="0.35">
      <c r="F240" s="21"/>
      <c r="L240" s="75"/>
      <c r="M240" s="75"/>
      <c r="N240" s="75"/>
      <c r="O240" s="75"/>
      <c r="AA240" s="21"/>
      <c r="AB240" s="21"/>
      <c r="AC240" s="21"/>
      <c r="AD240" s="21"/>
      <c r="AI240" s="77"/>
      <c r="AJ240" s="77"/>
      <c r="AK240" s="77"/>
      <c r="AL240" s="77"/>
      <c r="AM240" s="77"/>
      <c r="AN240" s="77"/>
      <c r="AO240" s="77"/>
      <c r="AP240" s="77"/>
    </row>
    <row r="241" spans="6:42" x14ac:dyDescent="0.35">
      <c r="F241" s="21"/>
      <c r="L241" s="75"/>
      <c r="M241" s="75"/>
      <c r="N241" s="75"/>
      <c r="O241" s="75"/>
      <c r="AA241" s="21"/>
      <c r="AB241" s="21"/>
      <c r="AC241" s="21"/>
      <c r="AD241" s="21"/>
      <c r="AI241" s="77"/>
      <c r="AJ241" s="77"/>
      <c r="AK241" s="77"/>
      <c r="AL241" s="77"/>
      <c r="AM241" s="77"/>
      <c r="AN241" s="77"/>
      <c r="AO241" s="77"/>
      <c r="AP241" s="77"/>
    </row>
    <row r="242" spans="6:42" x14ac:dyDescent="0.35">
      <c r="F242" s="21"/>
      <c r="L242" s="75"/>
      <c r="M242" s="75"/>
      <c r="N242" s="75"/>
      <c r="O242" s="75"/>
      <c r="AA242" s="21"/>
      <c r="AB242" s="21"/>
      <c r="AC242" s="21"/>
      <c r="AD242" s="21"/>
      <c r="AI242" s="77"/>
      <c r="AJ242" s="77"/>
      <c r="AK242" s="77"/>
      <c r="AL242" s="77"/>
      <c r="AM242" s="77"/>
      <c r="AN242" s="77"/>
      <c r="AO242" s="77"/>
      <c r="AP242" s="77"/>
    </row>
    <row r="243" spans="6:42" x14ac:dyDescent="0.35">
      <c r="F243" s="21"/>
      <c r="L243" s="75"/>
      <c r="M243" s="75"/>
      <c r="N243" s="75"/>
      <c r="O243" s="75"/>
      <c r="AA243" s="21"/>
      <c r="AB243" s="21"/>
      <c r="AC243" s="21"/>
      <c r="AD243" s="21"/>
      <c r="AI243" s="77"/>
      <c r="AJ243" s="77"/>
      <c r="AK243" s="77"/>
      <c r="AL243" s="77"/>
      <c r="AM243" s="77"/>
      <c r="AN243" s="77"/>
      <c r="AO243" s="77"/>
      <c r="AP243" s="77"/>
    </row>
    <row r="244" spans="6:42" x14ac:dyDescent="0.35">
      <c r="F244" s="21"/>
      <c r="L244" s="75"/>
      <c r="M244" s="75"/>
      <c r="N244" s="75"/>
      <c r="O244" s="75"/>
      <c r="AA244" s="21"/>
      <c r="AB244" s="21"/>
      <c r="AC244" s="21"/>
      <c r="AD244" s="21"/>
      <c r="AI244" s="77"/>
      <c r="AJ244" s="77"/>
      <c r="AK244" s="77"/>
      <c r="AL244" s="77"/>
      <c r="AM244" s="77"/>
      <c r="AN244" s="77"/>
      <c r="AO244" s="77"/>
      <c r="AP244" s="77"/>
    </row>
    <row r="245" spans="6:42" x14ac:dyDescent="0.35">
      <c r="F245" s="21"/>
      <c r="L245" s="75"/>
      <c r="M245" s="75"/>
      <c r="N245" s="75"/>
      <c r="O245" s="75"/>
      <c r="AA245" s="21"/>
      <c r="AB245" s="21"/>
      <c r="AC245" s="21"/>
      <c r="AD245" s="21"/>
      <c r="AI245" s="77"/>
      <c r="AJ245" s="77"/>
      <c r="AK245" s="77"/>
      <c r="AL245" s="77"/>
      <c r="AM245" s="77"/>
      <c r="AN245" s="77"/>
      <c r="AO245" s="77"/>
      <c r="AP245" s="77"/>
    </row>
    <row r="246" spans="6:42" x14ac:dyDescent="0.35">
      <c r="F246" s="21"/>
      <c r="L246" s="75"/>
      <c r="M246" s="75"/>
      <c r="N246" s="75"/>
      <c r="O246" s="75"/>
      <c r="AA246" s="21"/>
      <c r="AB246" s="21"/>
      <c r="AC246" s="21"/>
      <c r="AD246" s="21"/>
      <c r="AI246" s="77"/>
      <c r="AJ246" s="77"/>
      <c r="AK246" s="77"/>
      <c r="AL246" s="77"/>
      <c r="AM246" s="77"/>
      <c r="AN246" s="77"/>
      <c r="AO246" s="77"/>
      <c r="AP246" s="77"/>
    </row>
    <row r="247" spans="6:42" x14ac:dyDescent="0.35">
      <c r="F247" s="21"/>
      <c r="L247" s="75"/>
      <c r="M247" s="75"/>
      <c r="N247" s="75"/>
      <c r="O247" s="75"/>
      <c r="AA247" s="21"/>
      <c r="AB247" s="21"/>
      <c r="AC247" s="21"/>
      <c r="AD247" s="21"/>
      <c r="AI247" s="77"/>
      <c r="AJ247" s="77"/>
      <c r="AK247" s="77"/>
      <c r="AL247" s="77"/>
      <c r="AM247" s="77"/>
      <c r="AN247" s="77"/>
      <c r="AO247" s="77"/>
      <c r="AP247" s="77"/>
    </row>
    <row r="248" spans="6:42" x14ac:dyDescent="0.35">
      <c r="F248" s="21"/>
      <c r="L248" s="75"/>
      <c r="M248" s="75"/>
      <c r="N248" s="75"/>
      <c r="O248" s="75"/>
      <c r="AA248" s="21"/>
      <c r="AB248" s="21"/>
      <c r="AC248" s="21"/>
      <c r="AD248" s="21"/>
      <c r="AI248" s="77"/>
      <c r="AJ248" s="77"/>
      <c r="AK248" s="77"/>
      <c r="AL248" s="77"/>
      <c r="AM248" s="77"/>
      <c r="AN248" s="77"/>
      <c r="AO248" s="77"/>
      <c r="AP248" s="77"/>
    </row>
    <row r="249" spans="6:42" x14ac:dyDescent="0.35">
      <c r="F249" s="21"/>
      <c r="L249" s="75"/>
      <c r="M249" s="75"/>
      <c r="N249" s="75"/>
      <c r="O249" s="75"/>
      <c r="AA249" s="21"/>
      <c r="AB249" s="21"/>
      <c r="AC249" s="21"/>
      <c r="AD249" s="21"/>
      <c r="AI249" s="77"/>
      <c r="AJ249" s="77"/>
      <c r="AK249" s="77"/>
      <c r="AL249" s="77"/>
      <c r="AM249" s="77"/>
      <c r="AN249" s="77"/>
      <c r="AO249" s="77"/>
      <c r="AP249" s="77"/>
    </row>
    <row r="250" spans="6:42" x14ac:dyDescent="0.35">
      <c r="F250" s="21"/>
      <c r="L250" s="75"/>
      <c r="M250" s="75"/>
      <c r="N250" s="75"/>
      <c r="O250" s="75"/>
      <c r="AA250" s="21"/>
      <c r="AB250" s="21"/>
      <c r="AC250" s="21"/>
      <c r="AD250" s="21"/>
      <c r="AI250" s="77"/>
      <c r="AJ250" s="77"/>
      <c r="AK250" s="77"/>
      <c r="AL250" s="77"/>
      <c r="AM250" s="77"/>
      <c r="AN250" s="77"/>
      <c r="AO250" s="77"/>
      <c r="AP250" s="77"/>
    </row>
    <row r="251" spans="6:42" x14ac:dyDescent="0.35">
      <c r="F251" s="21"/>
      <c r="L251" s="75"/>
      <c r="M251" s="75"/>
      <c r="N251" s="75"/>
      <c r="O251" s="75"/>
      <c r="AA251" s="21"/>
      <c r="AB251" s="21"/>
      <c r="AC251" s="21"/>
      <c r="AD251" s="21"/>
      <c r="AI251" s="77"/>
      <c r="AJ251" s="77"/>
      <c r="AK251" s="77"/>
      <c r="AL251" s="77"/>
      <c r="AM251" s="77"/>
      <c r="AN251" s="77"/>
      <c r="AO251" s="77"/>
      <c r="AP251" s="77"/>
    </row>
    <row r="252" spans="6:42" x14ac:dyDescent="0.35">
      <c r="F252" s="21"/>
      <c r="L252" s="75"/>
      <c r="M252" s="75"/>
      <c r="N252" s="75"/>
      <c r="O252" s="75"/>
      <c r="AA252" s="21"/>
      <c r="AB252" s="21"/>
      <c r="AC252" s="21"/>
      <c r="AD252" s="21"/>
      <c r="AI252" s="77"/>
      <c r="AJ252" s="77"/>
      <c r="AK252" s="77"/>
      <c r="AL252" s="77"/>
      <c r="AM252" s="77"/>
      <c r="AN252" s="77"/>
      <c r="AO252" s="77"/>
      <c r="AP252" s="77"/>
    </row>
    <row r="253" spans="6:42" x14ac:dyDescent="0.35">
      <c r="F253" s="21"/>
      <c r="L253" s="75"/>
      <c r="M253" s="75"/>
      <c r="N253" s="75"/>
      <c r="O253" s="75"/>
      <c r="AA253" s="21"/>
      <c r="AB253" s="21"/>
      <c r="AC253" s="21"/>
      <c r="AD253" s="21"/>
      <c r="AI253" s="77"/>
      <c r="AJ253" s="77"/>
      <c r="AK253" s="77"/>
      <c r="AL253" s="77"/>
      <c r="AM253" s="77"/>
      <c r="AN253" s="77"/>
      <c r="AO253" s="77"/>
      <c r="AP253" s="77"/>
    </row>
    <row r="254" spans="6:42" x14ac:dyDescent="0.35">
      <c r="F254" s="21"/>
      <c r="L254" s="75"/>
      <c r="M254" s="75"/>
      <c r="N254" s="75"/>
      <c r="O254" s="75"/>
      <c r="AA254" s="21"/>
      <c r="AB254" s="21"/>
      <c r="AC254" s="21"/>
      <c r="AD254" s="21"/>
      <c r="AI254" s="77"/>
      <c r="AJ254" s="77"/>
      <c r="AK254" s="77"/>
      <c r="AL254" s="77"/>
      <c r="AM254" s="77"/>
      <c r="AN254" s="77"/>
      <c r="AO254" s="77"/>
      <c r="AP254" s="77"/>
    </row>
    <row r="255" spans="6:42" x14ac:dyDescent="0.35">
      <c r="F255" s="21"/>
      <c r="L255" s="75"/>
      <c r="M255" s="75"/>
      <c r="N255" s="75"/>
      <c r="O255" s="75"/>
      <c r="AA255" s="21"/>
      <c r="AB255" s="21"/>
      <c r="AC255" s="21"/>
      <c r="AD255" s="21"/>
      <c r="AI255" s="77"/>
      <c r="AJ255" s="77"/>
      <c r="AK255" s="77"/>
      <c r="AL255" s="77"/>
      <c r="AM255" s="77"/>
      <c r="AN255" s="77"/>
      <c r="AO255" s="77"/>
      <c r="AP255" s="77"/>
    </row>
    <row r="256" spans="6:42" x14ac:dyDescent="0.35">
      <c r="F256" s="21"/>
      <c r="L256" s="75"/>
      <c r="M256" s="75"/>
      <c r="N256" s="75"/>
      <c r="O256" s="75"/>
      <c r="AA256" s="21"/>
      <c r="AB256" s="21"/>
      <c r="AC256" s="21"/>
      <c r="AD256" s="21"/>
      <c r="AI256" s="77"/>
      <c r="AJ256" s="77"/>
      <c r="AK256" s="77"/>
      <c r="AL256" s="77"/>
      <c r="AM256" s="77"/>
      <c r="AN256" s="77"/>
      <c r="AO256" s="77"/>
      <c r="AP256" s="77"/>
    </row>
    <row r="257" spans="6:42" x14ac:dyDescent="0.35">
      <c r="F257" s="21"/>
      <c r="L257" s="75"/>
      <c r="M257" s="75"/>
      <c r="N257" s="75"/>
      <c r="O257" s="75"/>
      <c r="AA257" s="21"/>
      <c r="AB257" s="21"/>
      <c r="AC257" s="21"/>
      <c r="AD257" s="21"/>
      <c r="AI257" s="77"/>
      <c r="AJ257" s="77"/>
      <c r="AK257" s="77"/>
      <c r="AL257" s="77"/>
      <c r="AM257" s="77"/>
      <c r="AN257" s="77"/>
      <c r="AO257" s="77"/>
      <c r="AP257" s="77"/>
    </row>
    <row r="258" spans="6:42" x14ac:dyDescent="0.35">
      <c r="F258" s="21"/>
      <c r="L258" s="75"/>
      <c r="M258" s="75"/>
      <c r="N258" s="75"/>
      <c r="O258" s="75"/>
      <c r="AA258" s="21"/>
      <c r="AB258" s="21"/>
      <c r="AC258" s="21"/>
      <c r="AD258" s="21"/>
      <c r="AI258" s="77"/>
      <c r="AJ258" s="77"/>
      <c r="AK258" s="77"/>
      <c r="AL258" s="77"/>
      <c r="AM258" s="77"/>
      <c r="AN258" s="77"/>
      <c r="AO258" s="77"/>
      <c r="AP258" s="77"/>
    </row>
    <row r="259" spans="6:42" x14ac:dyDescent="0.35">
      <c r="F259" s="21"/>
      <c r="L259" s="75"/>
      <c r="M259" s="75"/>
      <c r="N259" s="75"/>
      <c r="O259" s="75"/>
      <c r="AA259" s="21"/>
      <c r="AB259" s="21"/>
      <c r="AC259" s="21"/>
      <c r="AD259" s="21"/>
      <c r="AI259" s="77"/>
      <c r="AJ259" s="77"/>
      <c r="AK259" s="77"/>
      <c r="AL259" s="77"/>
      <c r="AM259" s="77"/>
      <c r="AN259" s="77"/>
      <c r="AO259" s="77"/>
      <c r="AP259" s="77"/>
    </row>
    <row r="260" spans="6:42" x14ac:dyDescent="0.35">
      <c r="F260" s="21"/>
      <c r="L260" s="75"/>
      <c r="M260" s="75"/>
      <c r="N260" s="75"/>
      <c r="O260" s="75"/>
      <c r="AA260" s="21"/>
      <c r="AB260" s="21"/>
      <c r="AC260" s="21"/>
      <c r="AD260" s="21"/>
      <c r="AI260" s="77"/>
      <c r="AJ260" s="77"/>
      <c r="AK260" s="77"/>
      <c r="AL260" s="77"/>
      <c r="AM260" s="77"/>
      <c r="AN260" s="77"/>
      <c r="AO260" s="77"/>
      <c r="AP260" s="77"/>
    </row>
    <row r="261" spans="6:42" x14ac:dyDescent="0.35">
      <c r="F261" s="21"/>
      <c r="L261" s="75"/>
      <c r="M261" s="75"/>
      <c r="N261" s="75"/>
      <c r="O261" s="75"/>
      <c r="AA261" s="21"/>
      <c r="AB261" s="21"/>
      <c r="AC261" s="21"/>
      <c r="AD261" s="21"/>
      <c r="AI261" s="77"/>
      <c r="AJ261" s="77"/>
      <c r="AK261" s="77"/>
      <c r="AL261" s="77"/>
      <c r="AM261" s="77"/>
      <c r="AN261" s="77"/>
      <c r="AO261" s="77"/>
      <c r="AP261" s="77"/>
    </row>
    <row r="262" spans="6:42" x14ac:dyDescent="0.35">
      <c r="F262" s="21"/>
      <c r="L262" s="75"/>
      <c r="M262" s="75"/>
      <c r="N262" s="75"/>
      <c r="O262" s="75"/>
      <c r="AA262" s="21"/>
      <c r="AB262" s="21"/>
      <c r="AC262" s="21"/>
      <c r="AD262" s="21"/>
      <c r="AI262" s="77"/>
      <c r="AJ262" s="77"/>
      <c r="AK262" s="77"/>
      <c r="AL262" s="77"/>
      <c r="AM262" s="77"/>
      <c r="AN262" s="77"/>
      <c r="AO262" s="77"/>
      <c r="AP262" s="77"/>
    </row>
    <row r="263" spans="6:42" x14ac:dyDescent="0.35">
      <c r="F263" s="21"/>
      <c r="L263" s="75"/>
      <c r="M263" s="75"/>
      <c r="N263" s="75"/>
      <c r="O263" s="75"/>
      <c r="AA263" s="21"/>
      <c r="AB263" s="21"/>
      <c r="AC263" s="21"/>
      <c r="AD263" s="21"/>
      <c r="AI263" s="77"/>
      <c r="AJ263" s="77"/>
      <c r="AK263" s="77"/>
      <c r="AL263" s="77"/>
      <c r="AM263" s="77"/>
      <c r="AN263" s="77"/>
      <c r="AO263" s="77"/>
      <c r="AP263" s="77"/>
    </row>
    <row r="264" spans="6:42" x14ac:dyDescent="0.35">
      <c r="F264" s="21"/>
      <c r="L264" s="75"/>
      <c r="M264" s="75"/>
      <c r="N264" s="75"/>
      <c r="O264" s="75"/>
      <c r="AA264" s="21"/>
      <c r="AB264" s="21"/>
      <c r="AC264" s="21"/>
      <c r="AD264" s="21"/>
      <c r="AI264" s="77"/>
      <c r="AJ264" s="77"/>
      <c r="AK264" s="77"/>
      <c r="AL264" s="77"/>
      <c r="AM264" s="77"/>
      <c r="AN264" s="77"/>
      <c r="AO264" s="77"/>
      <c r="AP264" s="77"/>
    </row>
    <row r="265" spans="6:42" x14ac:dyDescent="0.35">
      <c r="F265" s="21"/>
      <c r="L265" s="75"/>
      <c r="M265" s="75"/>
      <c r="N265" s="75"/>
      <c r="O265" s="75"/>
      <c r="AA265" s="21"/>
      <c r="AB265" s="21"/>
      <c r="AC265" s="21"/>
      <c r="AD265" s="21"/>
      <c r="AI265" s="77"/>
      <c r="AJ265" s="77"/>
      <c r="AK265" s="77"/>
      <c r="AL265" s="77"/>
      <c r="AM265" s="77"/>
      <c r="AN265" s="77"/>
      <c r="AO265" s="77"/>
      <c r="AP265" s="77"/>
    </row>
    <row r="266" spans="6:42" x14ac:dyDescent="0.35">
      <c r="F266" s="21"/>
      <c r="L266" s="75"/>
      <c r="M266" s="75"/>
      <c r="N266" s="75"/>
      <c r="O266" s="75"/>
      <c r="AA266" s="21"/>
      <c r="AB266" s="21"/>
      <c r="AC266" s="21"/>
      <c r="AD266" s="21"/>
      <c r="AI266" s="77"/>
      <c r="AJ266" s="77"/>
      <c r="AK266" s="77"/>
      <c r="AL266" s="77"/>
      <c r="AM266" s="77"/>
      <c r="AN266" s="77"/>
      <c r="AO266" s="77"/>
      <c r="AP266" s="77"/>
    </row>
    <row r="267" spans="6:42" x14ac:dyDescent="0.35">
      <c r="F267" s="21"/>
      <c r="L267" s="75"/>
      <c r="M267" s="75"/>
      <c r="N267" s="75"/>
      <c r="O267" s="75"/>
      <c r="AA267" s="21"/>
      <c r="AB267" s="21"/>
      <c r="AC267" s="21"/>
      <c r="AD267" s="21"/>
      <c r="AI267" s="77"/>
      <c r="AJ267" s="77"/>
      <c r="AK267" s="77"/>
      <c r="AL267" s="77"/>
      <c r="AM267" s="77"/>
      <c r="AN267" s="77"/>
      <c r="AO267" s="77"/>
      <c r="AP267" s="77"/>
    </row>
    <row r="268" spans="6:42" x14ac:dyDescent="0.35">
      <c r="F268" s="21"/>
      <c r="L268" s="75"/>
      <c r="M268" s="75"/>
      <c r="N268" s="75"/>
      <c r="O268" s="75"/>
      <c r="AA268" s="21"/>
      <c r="AB268" s="21"/>
      <c r="AC268" s="21"/>
      <c r="AD268" s="21"/>
      <c r="AI268" s="77"/>
      <c r="AJ268" s="77"/>
      <c r="AK268" s="77"/>
      <c r="AL268" s="77"/>
      <c r="AM268" s="77"/>
      <c r="AN268" s="77"/>
      <c r="AO268" s="77"/>
      <c r="AP268" s="77"/>
    </row>
    <row r="269" spans="6:42" x14ac:dyDescent="0.35">
      <c r="F269" s="21"/>
      <c r="L269" s="75"/>
      <c r="M269" s="75"/>
      <c r="N269" s="75"/>
      <c r="O269" s="75"/>
      <c r="AA269" s="21"/>
      <c r="AB269" s="21"/>
      <c r="AC269" s="21"/>
      <c r="AD269" s="21"/>
      <c r="AI269" s="77"/>
      <c r="AJ269" s="77"/>
      <c r="AK269" s="77"/>
      <c r="AL269" s="77"/>
      <c r="AM269" s="77"/>
      <c r="AN269" s="77"/>
      <c r="AO269" s="77"/>
      <c r="AP269" s="77"/>
    </row>
    <row r="270" spans="6:42" x14ac:dyDescent="0.35">
      <c r="F270" s="21"/>
      <c r="L270" s="75"/>
      <c r="M270" s="75"/>
      <c r="N270" s="75"/>
      <c r="O270" s="75"/>
      <c r="AA270" s="21"/>
      <c r="AB270" s="21"/>
      <c r="AC270" s="21"/>
      <c r="AD270" s="21"/>
      <c r="AI270" s="77"/>
      <c r="AJ270" s="77"/>
      <c r="AK270" s="77"/>
      <c r="AL270" s="77"/>
      <c r="AM270" s="77"/>
      <c r="AN270" s="77"/>
      <c r="AO270" s="77"/>
      <c r="AP270" s="77"/>
    </row>
    <row r="271" spans="6:42" x14ac:dyDescent="0.35">
      <c r="F271" s="21"/>
      <c r="L271" s="75"/>
      <c r="M271" s="75"/>
      <c r="N271" s="75"/>
      <c r="O271" s="75"/>
      <c r="AA271" s="21"/>
      <c r="AB271" s="21"/>
      <c r="AC271" s="21"/>
      <c r="AD271" s="21"/>
      <c r="AI271" s="77"/>
      <c r="AJ271" s="77"/>
      <c r="AK271" s="77"/>
      <c r="AL271" s="77"/>
      <c r="AM271" s="77"/>
      <c r="AN271" s="77"/>
      <c r="AO271" s="77"/>
      <c r="AP271" s="77"/>
    </row>
    <row r="272" spans="6:42" x14ac:dyDescent="0.35">
      <c r="F272" s="21"/>
      <c r="L272" s="75"/>
      <c r="M272" s="75"/>
      <c r="N272" s="75"/>
      <c r="O272" s="75"/>
      <c r="AA272" s="21"/>
      <c r="AB272" s="21"/>
      <c r="AC272" s="21"/>
      <c r="AD272" s="21"/>
      <c r="AI272" s="77"/>
      <c r="AJ272" s="77"/>
      <c r="AK272" s="77"/>
      <c r="AL272" s="77"/>
      <c r="AM272" s="77"/>
      <c r="AN272" s="77"/>
      <c r="AO272" s="77"/>
      <c r="AP272" s="77"/>
    </row>
    <row r="273" spans="6:42" x14ac:dyDescent="0.35">
      <c r="F273" s="21"/>
      <c r="L273" s="75"/>
      <c r="M273" s="75"/>
      <c r="N273" s="75"/>
      <c r="O273" s="75"/>
      <c r="AA273" s="21"/>
      <c r="AB273" s="21"/>
      <c r="AC273" s="21"/>
      <c r="AD273" s="21"/>
      <c r="AI273" s="77"/>
      <c r="AJ273" s="77"/>
      <c r="AK273" s="77"/>
      <c r="AL273" s="77"/>
      <c r="AM273" s="77"/>
      <c r="AN273" s="77"/>
      <c r="AO273" s="77"/>
      <c r="AP273" s="77"/>
    </row>
    <row r="274" spans="6:42" x14ac:dyDescent="0.35">
      <c r="F274" s="21"/>
      <c r="L274" s="75"/>
      <c r="M274" s="75"/>
      <c r="N274" s="75"/>
      <c r="O274" s="75"/>
      <c r="AA274" s="21"/>
      <c r="AB274" s="21"/>
      <c r="AC274" s="21"/>
      <c r="AD274" s="21"/>
      <c r="AI274" s="77"/>
      <c r="AJ274" s="77"/>
      <c r="AK274" s="77"/>
      <c r="AL274" s="77"/>
      <c r="AM274" s="77"/>
      <c r="AN274" s="77"/>
      <c r="AO274" s="77"/>
      <c r="AP274" s="77"/>
    </row>
    <row r="275" spans="6:42" x14ac:dyDescent="0.35">
      <c r="F275" s="21"/>
      <c r="L275" s="75"/>
      <c r="M275" s="75"/>
      <c r="N275" s="75"/>
      <c r="O275" s="75"/>
      <c r="AA275" s="21"/>
      <c r="AB275" s="21"/>
      <c r="AC275" s="21"/>
      <c r="AD275" s="21"/>
      <c r="AI275" s="77"/>
      <c r="AJ275" s="77"/>
      <c r="AK275" s="77"/>
      <c r="AL275" s="77"/>
      <c r="AM275" s="77"/>
      <c r="AN275" s="77"/>
      <c r="AO275" s="77"/>
      <c r="AP275" s="77"/>
    </row>
    <row r="276" spans="6:42" x14ac:dyDescent="0.35">
      <c r="F276" s="21"/>
      <c r="L276" s="75"/>
      <c r="M276" s="75"/>
      <c r="N276" s="75"/>
      <c r="O276" s="75"/>
      <c r="AA276" s="21"/>
      <c r="AB276" s="21"/>
      <c r="AC276" s="21"/>
      <c r="AD276" s="21"/>
      <c r="AI276" s="77"/>
      <c r="AJ276" s="77"/>
      <c r="AK276" s="77"/>
      <c r="AL276" s="77"/>
      <c r="AM276" s="77"/>
      <c r="AN276" s="77"/>
      <c r="AO276" s="77"/>
      <c r="AP276" s="77"/>
    </row>
    <row r="277" spans="6:42" x14ac:dyDescent="0.35">
      <c r="F277" s="21"/>
      <c r="L277" s="75"/>
      <c r="M277" s="75"/>
      <c r="N277" s="75"/>
      <c r="O277" s="75"/>
      <c r="AA277" s="21"/>
      <c r="AB277" s="21"/>
      <c r="AC277" s="21"/>
      <c r="AD277" s="21"/>
      <c r="AI277" s="77"/>
      <c r="AJ277" s="77"/>
      <c r="AK277" s="77"/>
      <c r="AL277" s="77"/>
      <c r="AM277" s="77"/>
      <c r="AN277" s="77"/>
      <c r="AO277" s="77"/>
      <c r="AP277" s="77"/>
    </row>
    <row r="278" spans="6:42" x14ac:dyDescent="0.35">
      <c r="F278" s="21"/>
      <c r="L278" s="75"/>
      <c r="M278" s="75"/>
      <c r="N278" s="75"/>
      <c r="O278" s="75"/>
      <c r="AA278" s="21"/>
      <c r="AB278" s="21"/>
      <c r="AC278" s="21"/>
      <c r="AD278" s="21"/>
      <c r="AI278" s="77"/>
      <c r="AJ278" s="77"/>
      <c r="AK278" s="77"/>
      <c r="AL278" s="77"/>
      <c r="AM278" s="77"/>
      <c r="AN278" s="77"/>
      <c r="AO278" s="77"/>
      <c r="AP278" s="77"/>
    </row>
    <row r="279" spans="6:42" x14ac:dyDescent="0.35">
      <c r="F279" s="21"/>
      <c r="L279" s="75"/>
      <c r="M279" s="75"/>
      <c r="N279" s="75"/>
      <c r="O279" s="75"/>
      <c r="AA279" s="21"/>
      <c r="AB279" s="21"/>
      <c r="AC279" s="21"/>
      <c r="AD279" s="21"/>
      <c r="AI279" s="77"/>
      <c r="AJ279" s="77"/>
      <c r="AK279" s="77"/>
      <c r="AL279" s="77"/>
      <c r="AM279" s="77"/>
      <c r="AN279" s="77"/>
      <c r="AO279" s="77"/>
      <c r="AP279" s="77"/>
    </row>
    <row r="280" spans="6:42" x14ac:dyDescent="0.35">
      <c r="F280" s="21"/>
      <c r="L280" s="75"/>
      <c r="M280" s="75"/>
      <c r="N280" s="75"/>
      <c r="O280" s="75"/>
      <c r="AA280" s="21"/>
      <c r="AB280" s="21"/>
      <c r="AC280" s="21"/>
      <c r="AD280" s="21"/>
      <c r="AI280" s="77"/>
      <c r="AJ280" s="77"/>
      <c r="AK280" s="77"/>
      <c r="AL280" s="77"/>
      <c r="AM280" s="77"/>
      <c r="AN280" s="77"/>
      <c r="AO280" s="77"/>
      <c r="AP280" s="77"/>
    </row>
    <row r="281" spans="6:42" x14ac:dyDescent="0.35">
      <c r="F281" s="21"/>
      <c r="L281" s="75"/>
      <c r="M281" s="75"/>
      <c r="N281" s="75"/>
      <c r="O281" s="75"/>
      <c r="AA281" s="21"/>
      <c r="AB281" s="21"/>
      <c r="AC281" s="21"/>
      <c r="AD281" s="21"/>
      <c r="AI281" s="77"/>
      <c r="AJ281" s="77"/>
      <c r="AK281" s="77"/>
      <c r="AL281" s="77"/>
      <c r="AM281" s="77"/>
      <c r="AN281" s="77"/>
      <c r="AO281" s="77"/>
      <c r="AP281" s="77"/>
    </row>
    <row r="282" spans="6:42" x14ac:dyDescent="0.35">
      <c r="F282" s="21"/>
      <c r="L282" s="75"/>
      <c r="M282" s="75"/>
      <c r="N282" s="75"/>
      <c r="O282" s="75"/>
      <c r="AA282" s="21"/>
      <c r="AB282" s="21"/>
      <c r="AC282" s="21"/>
      <c r="AD282" s="21"/>
      <c r="AI282" s="77"/>
      <c r="AJ282" s="77"/>
      <c r="AK282" s="77"/>
      <c r="AL282" s="77"/>
      <c r="AM282" s="77"/>
      <c r="AN282" s="77"/>
      <c r="AO282" s="77"/>
      <c r="AP282" s="77"/>
    </row>
    <row r="283" spans="6:42" x14ac:dyDescent="0.35">
      <c r="F283" s="21"/>
      <c r="L283" s="75"/>
      <c r="M283" s="75"/>
      <c r="N283" s="75"/>
      <c r="O283" s="75"/>
      <c r="AA283" s="21"/>
      <c r="AB283" s="21"/>
      <c r="AC283" s="21"/>
      <c r="AD283" s="21"/>
      <c r="AI283" s="77"/>
      <c r="AJ283" s="77"/>
      <c r="AK283" s="77"/>
      <c r="AL283" s="77"/>
      <c r="AM283" s="77"/>
      <c r="AN283" s="77"/>
      <c r="AO283" s="77"/>
      <c r="AP283" s="77"/>
    </row>
    <row r="284" spans="6:42" x14ac:dyDescent="0.35">
      <c r="F284" s="21"/>
      <c r="L284" s="75"/>
      <c r="M284" s="75"/>
      <c r="N284" s="75"/>
      <c r="O284" s="75"/>
      <c r="AA284" s="21"/>
      <c r="AB284" s="21"/>
      <c r="AC284" s="21"/>
      <c r="AD284" s="21"/>
      <c r="AI284" s="77"/>
      <c r="AJ284" s="77"/>
      <c r="AK284" s="77"/>
      <c r="AL284" s="77"/>
      <c r="AM284" s="77"/>
      <c r="AN284" s="77"/>
      <c r="AO284" s="77"/>
      <c r="AP284" s="77"/>
    </row>
    <row r="285" spans="6:42" x14ac:dyDescent="0.35">
      <c r="F285" s="21"/>
      <c r="L285" s="75"/>
      <c r="M285" s="75"/>
      <c r="N285" s="75"/>
      <c r="O285" s="75"/>
      <c r="AA285" s="21"/>
      <c r="AB285" s="21"/>
      <c r="AC285" s="21"/>
      <c r="AD285" s="21"/>
      <c r="AI285" s="77"/>
      <c r="AJ285" s="77"/>
      <c r="AK285" s="77"/>
      <c r="AL285" s="77"/>
      <c r="AM285" s="77"/>
      <c r="AN285" s="77"/>
      <c r="AO285" s="77"/>
      <c r="AP285" s="77"/>
    </row>
    <row r="286" spans="6:42" x14ac:dyDescent="0.35">
      <c r="F286" s="21"/>
      <c r="L286" s="75"/>
      <c r="M286" s="75"/>
      <c r="N286" s="75"/>
      <c r="O286" s="75"/>
      <c r="AA286" s="21"/>
      <c r="AB286" s="21"/>
      <c r="AC286" s="21"/>
      <c r="AD286" s="21"/>
      <c r="AI286" s="77"/>
      <c r="AJ286" s="77"/>
      <c r="AK286" s="77"/>
      <c r="AL286" s="77"/>
      <c r="AM286" s="77"/>
      <c r="AN286" s="77"/>
      <c r="AO286" s="77"/>
      <c r="AP286" s="77"/>
    </row>
    <row r="287" spans="6:42" x14ac:dyDescent="0.35">
      <c r="F287" s="21"/>
      <c r="L287" s="75"/>
      <c r="M287" s="75"/>
      <c r="N287" s="75"/>
      <c r="O287" s="75"/>
      <c r="AA287" s="21"/>
      <c r="AB287" s="21"/>
      <c r="AC287" s="21"/>
      <c r="AD287" s="21"/>
      <c r="AI287" s="77"/>
      <c r="AJ287" s="77"/>
      <c r="AK287" s="77"/>
      <c r="AL287" s="77"/>
      <c r="AM287" s="77"/>
      <c r="AN287" s="77"/>
      <c r="AO287" s="77"/>
      <c r="AP287" s="77"/>
    </row>
    <row r="288" spans="6:42" x14ac:dyDescent="0.35">
      <c r="F288" s="21"/>
      <c r="L288" s="75"/>
      <c r="M288" s="75"/>
      <c r="N288" s="75"/>
      <c r="O288" s="75"/>
      <c r="AA288" s="21"/>
      <c r="AB288" s="21"/>
      <c r="AC288" s="21"/>
      <c r="AD288" s="21"/>
      <c r="AI288" s="77"/>
      <c r="AJ288" s="77"/>
      <c r="AK288" s="77"/>
      <c r="AL288" s="77"/>
      <c r="AM288" s="77"/>
      <c r="AN288" s="77"/>
      <c r="AO288" s="77"/>
      <c r="AP288" s="77"/>
    </row>
    <row r="289" spans="6:42" x14ac:dyDescent="0.35">
      <c r="F289" s="21"/>
      <c r="L289" s="75"/>
      <c r="M289" s="75"/>
      <c r="N289" s="75"/>
      <c r="O289" s="75"/>
      <c r="AA289" s="21"/>
      <c r="AB289" s="21"/>
      <c r="AC289" s="21"/>
      <c r="AD289" s="21"/>
      <c r="AI289" s="77"/>
      <c r="AJ289" s="77"/>
      <c r="AK289" s="77"/>
      <c r="AL289" s="77"/>
      <c r="AM289" s="77"/>
      <c r="AN289" s="77"/>
      <c r="AO289" s="77"/>
      <c r="AP289" s="77"/>
    </row>
    <row r="290" spans="6:42" x14ac:dyDescent="0.35">
      <c r="F290" s="21"/>
      <c r="L290" s="75"/>
      <c r="M290" s="75"/>
      <c r="N290" s="75"/>
      <c r="O290" s="75"/>
      <c r="AA290" s="21"/>
      <c r="AB290" s="21"/>
      <c r="AC290" s="21"/>
      <c r="AD290" s="21"/>
      <c r="AI290" s="77"/>
      <c r="AJ290" s="77"/>
      <c r="AK290" s="77"/>
      <c r="AL290" s="77"/>
      <c r="AM290" s="77"/>
      <c r="AN290" s="77"/>
      <c r="AO290" s="77"/>
      <c r="AP290" s="77"/>
    </row>
    <row r="291" spans="6:42" x14ac:dyDescent="0.35">
      <c r="F291" s="21"/>
      <c r="L291" s="75"/>
      <c r="M291" s="75"/>
      <c r="N291" s="75"/>
      <c r="O291" s="75"/>
      <c r="AA291" s="21"/>
      <c r="AB291" s="21"/>
      <c r="AC291" s="21"/>
      <c r="AD291" s="21"/>
      <c r="AI291" s="77"/>
      <c r="AJ291" s="77"/>
      <c r="AK291" s="77"/>
      <c r="AL291" s="77"/>
      <c r="AM291" s="77"/>
      <c r="AN291" s="77"/>
      <c r="AO291" s="77"/>
      <c r="AP291" s="77"/>
    </row>
    <row r="292" spans="6:42" x14ac:dyDescent="0.35">
      <c r="F292" s="21"/>
      <c r="L292" s="75"/>
      <c r="M292" s="75"/>
      <c r="N292" s="75"/>
      <c r="O292" s="75"/>
      <c r="AA292" s="21"/>
      <c r="AB292" s="21"/>
      <c r="AC292" s="21"/>
      <c r="AD292" s="21"/>
      <c r="AI292" s="77"/>
      <c r="AJ292" s="77"/>
      <c r="AK292" s="77"/>
      <c r="AL292" s="77"/>
      <c r="AM292" s="77"/>
      <c r="AN292" s="77"/>
      <c r="AO292" s="77"/>
      <c r="AP292" s="77"/>
    </row>
    <row r="293" spans="6:42" x14ac:dyDescent="0.35">
      <c r="F293" s="21"/>
      <c r="L293" s="75"/>
      <c r="M293" s="75"/>
      <c r="N293" s="75"/>
      <c r="O293" s="75"/>
      <c r="AA293" s="21"/>
      <c r="AB293" s="21"/>
      <c r="AC293" s="21"/>
      <c r="AD293" s="21"/>
      <c r="AI293" s="77"/>
      <c r="AJ293" s="77"/>
      <c r="AK293" s="77"/>
      <c r="AL293" s="77"/>
      <c r="AM293" s="77"/>
      <c r="AN293" s="77"/>
      <c r="AO293" s="77"/>
      <c r="AP293" s="77"/>
    </row>
    <row r="294" spans="6:42" x14ac:dyDescent="0.35">
      <c r="F294" s="21"/>
      <c r="L294" s="75"/>
      <c r="M294" s="75"/>
      <c r="N294" s="75"/>
      <c r="O294" s="75"/>
      <c r="AA294" s="21"/>
      <c r="AB294" s="21"/>
      <c r="AC294" s="21"/>
      <c r="AD294" s="21"/>
      <c r="AI294" s="77"/>
      <c r="AJ294" s="77"/>
      <c r="AK294" s="77"/>
      <c r="AL294" s="77"/>
      <c r="AM294" s="77"/>
      <c r="AN294" s="77"/>
      <c r="AO294" s="77"/>
      <c r="AP294" s="77"/>
    </row>
    <row r="295" spans="6:42" x14ac:dyDescent="0.35">
      <c r="F295" s="21"/>
      <c r="L295" s="75"/>
      <c r="M295" s="75"/>
      <c r="N295" s="75"/>
      <c r="O295" s="75"/>
      <c r="AA295" s="21"/>
      <c r="AB295" s="21"/>
      <c r="AC295" s="21"/>
      <c r="AD295" s="21"/>
      <c r="AI295" s="77"/>
      <c r="AJ295" s="77"/>
      <c r="AK295" s="77"/>
      <c r="AL295" s="77"/>
      <c r="AM295" s="77"/>
      <c r="AN295" s="77"/>
      <c r="AO295" s="77"/>
      <c r="AP295" s="77"/>
    </row>
    <row r="296" spans="6:42" x14ac:dyDescent="0.35">
      <c r="F296" s="21"/>
      <c r="L296" s="75"/>
      <c r="M296" s="75"/>
      <c r="N296" s="75"/>
      <c r="O296" s="75"/>
      <c r="AA296" s="21"/>
      <c r="AB296" s="21"/>
      <c r="AC296" s="21"/>
      <c r="AD296" s="21"/>
      <c r="AI296" s="77"/>
      <c r="AJ296" s="77"/>
      <c r="AK296" s="77"/>
      <c r="AL296" s="77"/>
      <c r="AM296" s="77"/>
      <c r="AN296" s="77"/>
      <c r="AO296" s="77"/>
      <c r="AP296" s="77"/>
    </row>
    <row r="297" spans="6:42" x14ac:dyDescent="0.35">
      <c r="F297" s="21"/>
      <c r="L297" s="75"/>
      <c r="M297" s="75"/>
      <c r="N297" s="75"/>
      <c r="O297" s="75"/>
      <c r="AA297" s="21"/>
      <c r="AB297" s="21"/>
      <c r="AC297" s="21"/>
      <c r="AD297" s="21"/>
      <c r="AI297" s="77"/>
      <c r="AJ297" s="77"/>
      <c r="AK297" s="77"/>
      <c r="AL297" s="77"/>
      <c r="AM297" s="77"/>
      <c r="AN297" s="77"/>
      <c r="AO297" s="77"/>
      <c r="AP297" s="77"/>
    </row>
    <row r="298" spans="6:42" x14ac:dyDescent="0.35">
      <c r="F298" s="21"/>
      <c r="L298" s="75"/>
      <c r="M298" s="75"/>
      <c r="N298" s="75"/>
      <c r="O298" s="75"/>
      <c r="AA298" s="21"/>
      <c r="AB298" s="21"/>
      <c r="AC298" s="21"/>
      <c r="AD298" s="21"/>
      <c r="AI298" s="77"/>
      <c r="AJ298" s="77"/>
      <c r="AK298" s="77"/>
      <c r="AL298" s="77"/>
      <c r="AM298" s="77"/>
      <c r="AN298" s="77"/>
      <c r="AO298" s="77"/>
      <c r="AP298" s="77"/>
    </row>
    <row r="299" spans="6:42" x14ac:dyDescent="0.35">
      <c r="F299" s="21"/>
      <c r="L299" s="75"/>
      <c r="M299" s="75"/>
      <c r="N299" s="75"/>
      <c r="O299" s="75"/>
      <c r="AA299" s="21"/>
      <c r="AB299" s="21"/>
      <c r="AC299" s="21"/>
      <c r="AD299" s="21"/>
      <c r="AI299" s="77"/>
      <c r="AJ299" s="77"/>
      <c r="AK299" s="77"/>
      <c r="AL299" s="77"/>
      <c r="AM299" s="77"/>
      <c r="AN299" s="77"/>
      <c r="AO299" s="77"/>
      <c r="AP299" s="77"/>
    </row>
    <row r="300" spans="6:42" x14ac:dyDescent="0.35">
      <c r="F300" s="21"/>
      <c r="L300" s="75"/>
      <c r="M300" s="75"/>
      <c r="N300" s="75"/>
      <c r="O300" s="75"/>
      <c r="AA300" s="21"/>
      <c r="AB300" s="21"/>
      <c r="AC300" s="21"/>
      <c r="AD300" s="21"/>
      <c r="AI300" s="77"/>
      <c r="AJ300" s="77"/>
      <c r="AK300" s="77"/>
      <c r="AL300" s="77"/>
      <c r="AM300" s="77"/>
      <c r="AN300" s="77"/>
      <c r="AO300" s="77"/>
      <c r="AP300" s="77"/>
    </row>
    <row r="301" spans="6:42" x14ac:dyDescent="0.35">
      <c r="F301" s="21"/>
      <c r="L301" s="75"/>
      <c r="M301" s="75"/>
      <c r="N301" s="75"/>
      <c r="O301" s="75"/>
      <c r="AA301" s="21"/>
      <c r="AB301" s="21"/>
      <c r="AC301" s="21"/>
      <c r="AD301" s="21"/>
      <c r="AI301" s="77"/>
      <c r="AJ301" s="77"/>
      <c r="AK301" s="77"/>
      <c r="AL301" s="77"/>
      <c r="AM301" s="77"/>
      <c r="AN301" s="77"/>
      <c r="AO301" s="77"/>
      <c r="AP301" s="77"/>
    </row>
    <row r="302" spans="6:42" x14ac:dyDescent="0.35">
      <c r="F302" s="21"/>
      <c r="L302" s="75"/>
      <c r="M302" s="75"/>
      <c r="N302" s="75"/>
      <c r="O302" s="75"/>
      <c r="AA302" s="21"/>
      <c r="AB302" s="21"/>
      <c r="AC302" s="21"/>
      <c r="AD302" s="21"/>
      <c r="AI302" s="77"/>
      <c r="AJ302" s="77"/>
      <c r="AK302" s="77"/>
      <c r="AL302" s="77"/>
      <c r="AM302" s="77"/>
      <c r="AN302" s="77"/>
      <c r="AO302" s="77"/>
      <c r="AP302" s="77"/>
    </row>
    <row r="303" spans="6:42" x14ac:dyDescent="0.35">
      <c r="F303" s="21"/>
      <c r="L303" s="75"/>
      <c r="M303" s="75"/>
      <c r="N303" s="75"/>
      <c r="O303" s="75"/>
      <c r="AA303" s="21"/>
      <c r="AB303" s="21"/>
      <c r="AC303" s="21"/>
      <c r="AD303" s="21"/>
      <c r="AI303" s="77"/>
      <c r="AJ303" s="77"/>
      <c r="AK303" s="77"/>
      <c r="AL303" s="77"/>
      <c r="AM303" s="77"/>
      <c r="AN303" s="77"/>
      <c r="AO303" s="77"/>
      <c r="AP303" s="77"/>
    </row>
    <row r="304" spans="6:42" x14ac:dyDescent="0.35">
      <c r="F304" s="21"/>
      <c r="L304" s="75"/>
      <c r="M304" s="75"/>
      <c r="N304" s="75"/>
      <c r="O304" s="75"/>
      <c r="AA304" s="21"/>
      <c r="AB304" s="21"/>
      <c r="AC304" s="21"/>
      <c r="AD304" s="21"/>
      <c r="AI304" s="77"/>
      <c r="AJ304" s="77"/>
      <c r="AK304" s="77"/>
      <c r="AL304" s="77"/>
      <c r="AM304" s="77"/>
      <c r="AN304" s="77"/>
      <c r="AO304" s="77"/>
      <c r="AP304" s="77"/>
    </row>
    <row r="305" spans="6:42" x14ac:dyDescent="0.35">
      <c r="F305" s="21"/>
      <c r="L305" s="75"/>
      <c r="M305" s="75"/>
      <c r="N305" s="75"/>
      <c r="O305" s="75"/>
      <c r="AA305" s="21"/>
      <c r="AB305" s="21"/>
      <c r="AC305" s="21"/>
      <c r="AD305" s="21"/>
      <c r="AI305" s="77"/>
      <c r="AJ305" s="77"/>
      <c r="AK305" s="77"/>
      <c r="AL305" s="77"/>
      <c r="AM305" s="77"/>
      <c r="AN305" s="77"/>
      <c r="AO305" s="77"/>
      <c r="AP305" s="77"/>
    </row>
    <row r="306" spans="6:42" x14ac:dyDescent="0.35">
      <c r="F306" s="21"/>
      <c r="L306" s="75"/>
      <c r="M306" s="75"/>
      <c r="N306" s="75"/>
      <c r="O306" s="75"/>
      <c r="AA306" s="21"/>
      <c r="AB306" s="21"/>
      <c r="AC306" s="21"/>
      <c r="AD306" s="21"/>
      <c r="AI306" s="77"/>
      <c r="AJ306" s="77"/>
      <c r="AK306" s="77"/>
      <c r="AL306" s="77"/>
      <c r="AM306" s="77"/>
      <c r="AN306" s="77"/>
      <c r="AO306" s="77"/>
      <c r="AP306" s="77"/>
    </row>
    <row r="307" spans="6:42" x14ac:dyDescent="0.35">
      <c r="F307" s="21"/>
      <c r="L307" s="75"/>
      <c r="M307" s="75"/>
      <c r="N307" s="75"/>
      <c r="O307" s="75"/>
      <c r="AA307" s="21"/>
      <c r="AB307" s="21"/>
      <c r="AC307" s="21"/>
      <c r="AD307" s="21"/>
      <c r="AI307" s="77"/>
      <c r="AJ307" s="77"/>
      <c r="AK307" s="77"/>
      <c r="AL307" s="77"/>
      <c r="AM307" s="77"/>
      <c r="AN307" s="77"/>
      <c r="AO307" s="77"/>
      <c r="AP307" s="77"/>
    </row>
    <row r="308" spans="6:42" x14ac:dyDescent="0.35">
      <c r="F308" s="21"/>
      <c r="L308" s="75"/>
      <c r="M308" s="75"/>
      <c r="N308" s="75"/>
      <c r="O308" s="75"/>
      <c r="AA308" s="21"/>
      <c r="AB308" s="21"/>
      <c r="AC308" s="21"/>
      <c r="AD308" s="21"/>
      <c r="AI308" s="77"/>
      <c r="AJ308" s="77"/>
      <c r="AK308" s="77"/>
      <c r="AL308" s="77"/>
      <c r="AM308" s="77"/>
      <c r="AN308" s="77"/>
      <c r="AO308" s="77"/>
      <c r="AP308" s="77"/>
    </row>
    <row r="309" spans="6:42" x14ac:dyDescent="0.35">
      <c r="F309" s="21"/>
      <c r="L309" s="75"/>
      <c r="M309" s="75"/>
      <c r="N309" s="75"/>
      <c r="O309" s="75"/>
      <c r="AA309" s="21"/>
      <c r="AB309" s="21"/>
      <c r="AC309" s="21"/>
      <c r="AD309" s="21"/>
      <c r="AI309" s="77"/>
      <c r="AJ309" s="77"/>
      <c r="AK309" s="77"/>
      <c r="AL309" s="77"/>
      <c r="AM309" s="77"/>
      <c r="AN309" s="77"/>
      <c r="AO309" s="77"/>
      <c r="AP309" s="77"/>
    </row>
    <row r="310" spans="6:42" x14ac:dyDescent="0.35">
      <c r="F310" s="21"/>
      <c r="L310" s="75"/>
      <c r="M310" s="75"/>
      <c r="N310" s="75"/>
      <c r="O310" s="75"/>
      <c r="AA310" s="21"/>
      <c r="AB310" s="21"/>
      <c r="AC310" s="21"/>
      <c r="AD310" s="21"/>
      <c r="AI310" s="77"/>
      <c r="AJ310" s="77"/>
      <c r="AK310" s="77"/>
      <c r="AL310" s="77"/>
      <c r="AM310" s="77"/>
      <c r="AN310" s="77"/>
      <c r="AO310" s="77"/>
      <c r="AP310" s="77"/>
    </row>
    <row r="311" spans="6:42" x14ac:dyDescent="0.35">
      <c r="F311" s="21"/>
      <c r="L311" s="75"/>
      <c r="M311" s="75"/>
      <c r="N311" s="75"/>
      <c r="O311" s="75"/>
      <c r="AA311" s="21"/>
      <c r="AB311" s="21"/>
      <c r="AC311" s="21"/>
      <c r="AD311" s="21"/>
      <c r="AI311" s="77"/>
      <c r="AJ311" s="77"/>
      <c r="AK311" s="77"/>
      <c r="AL311" s="77"/>
      <c r="AM311" s="77"/>
      <c r="AN311" s="77"/>
      <c r="AO311" s="77"/>
      <c r="AP311" s="77"/>
    </row>
    <row r="312" spans="6:42" x14ac:dyDescent="0.35">
      <c r="F312" s="21"/>
      <c r="L312" s="75"/>
      <c r="M312" s="75"/>
      <c r="N312" s="75"/>
      <c r="O312" s="75"/>
      <c r="AA312" s="21"/>
      <c r="AB312" s="21"/>
      <c r="AC312" s="21"/>
      <c r="AD312" s="21"/>
      <c r="AI312" s="77"/>
      <c r="AJ312" s="77"/>
      <c r="AK312" s="77"/>
      <c r="AL312" s="77"/>
      <c r="AM312" s="77"/>
      <c r="AN312" s="77"/>
      <c r="AO312" s="77"/>
      <c r="AP312" s="77"/>
    </row>
    <row r="313" spans="6:42" x14ac:dyDescent="0.35">
      <c r="F313" s="21"/>
      <c r="L313" s="75"/>
      <c r="M313" s="75"/>
      <c r="N313" s="75"/>
      <c r="O313" s="75"/>
      <c r="AA313" s="21"/>
      <c r="AB313" s="21"/>
      <c r="AC313" s="21"/>
      <c r="AD313" s="21"/>
      <c r="AI313" s="77"/>
      <c r="AJ313" s="77"/>
      <c r="AK313" s="77"/>
      <c r="AL313" s="77"/>
      <c r="AM313" s="77"/>
      <c r="AN313" s="77"/>
      <c r="AO313" s="77"/>
      <c r="AP313" s="77"/>
    </row>
    <row r="314" spans="6:42" x14ac:dyDescent="0.35">
      <c r="F314" s="21"/>
      <c r="L314" s="75"/>
      <c r="M314" s="75"/>
      <c r="N314" s="75"/>
      <c r="O314" s="75"/>
      <c r="AA314" s="21"/>
      <c r="AB314" s="21"/>
      <c r="AC314" s="21"/>
      <c r="AD314" s="21"/>
      <c r="AI314" s="77"/>
      <c r="AJ314" s="77"/>
      <c r="AK314" s="77"/>
      <c r="AL314" s="77"/>
      <c r="AM314" s="77"/>
      <c r="AN314" s="77"/>
      <c r="AO314" s="77"/>
      <c r="AP314" s="77"/>
    </row>
    <row r="315" spans="6:42" x14ac:dyDescent="0.35">
      <c r="F315" s="21"/>
      <c r="L315" s="75"/>
      <c r="M315" s="75"/>
      <c r="N315" s="75"/>
      <c r="O315" s="75"/>
      <c r="AA315" s="21"/>
      <c r="AB315" s="21"/>
      <c r="AC315" s="21"/>
      <c r="AD315" s="21"/>
      <c r="AI315" s="77"/>
      <c r="AJ315" s="77"/>
      <c r="AK315" s="77"/>
      <c r="AL315" s="77"/>
      <c r="AM315" s="77"/>
      <c r="AN315" s="77"/>
      <c r="AO315" s="77"/>
      <c r="AP315" s="77"/>
    </row>
    <row r="316" spans="6:42" x14ac:dyDescent="0.35">
      <c r="F316" s="21"/>
      <c r="L316" s="75"/>
      <c r="M316" s="75"/>
      <c r="N316" s="75"/>
      <c r="O316" s="75"/>
      <c r="AA316" s="21"/>
      <c r="AB316" s="21"/>
      <c r="AC316" s="21"/>
      <c r="AD316" s="21"/>
      <c r="AI316" s="77"/>
      <c r="AJ316" s="77"/>
      <c r="AK316" s="77"/>
      <c r="AL316" s="77"/>
      <c r="AM316" s="77"/>
      <c r="AN316" s="77"/>
      <c r="AO316" s="77"/>
      <c r="AP316" s="77"/>
    </row>
    <row r="317" spans="6:42" x14ac:dyDescent="0.35">
      <c r="F317" s="21"/>
      <c r="L317" s="75"/>
      <c r="M317" s="75"/>
      <c r="N317" s="75"/>
      <c r="O317" s="75"/>
      <c r="AA317" s="21"/>
      <c r="AB317" s="21"/>
      <c r="AC317" s="21"/>
      <c r="AD317" s="21"/>
      <c r="AI317" s="77"/>
      <c r="AJ317" s="77"/>
      <c r="AK317" s="77"/>
      <c r="AL317" s="77"/>
      <c r="AM317" s="77"/>
      <c r="AN317" s="77"/>
      <c r="AO317" s="77"/>
      <c r="AP317" s="77"/>
    </row>
    <row r="318" spans="6:42" x14ac:dyDescent="0.35">
      <c r="F318" s="21"/>
      <c r="L318" s="75"/>
      <c r="M318" s="75"/>
      <c r="N318" s="75"/>
      <c r="O318" s="75"/>
      <c r="AA318" s="21"/>
      <c r="AB318" s="21"/>
      <c r="AC318" s="21"/>
      <c r="AD318" s="21"/>
      <c r="AI318" s="77"/>
      <c r="AJ318" s="77"/>
      <c r="AK318" s="77"/>
      <c r="AL318" s="77"/>
      <c r="AM318" s="77"/>
      <c r="AN318" s="77"/>
      <c r="AO318" s="77"/>
      <c r="AP318" s="77"/>
    </row>
    <row r="319" spans="6:42" x14ac:dyDescent="0.35">
      <c r="F319" s="21"/>
      <c r="L319" s="75"/>
      <c r="M319" s="75"/>
      <c r="N319" s="75"/>
      <c r="O319" s="75"/>
      <c r="AA319" s="21"/>
      <c r="AB319" s="21"/>
      <c r="AC319" s="21"/>
      <c r="AD319" s="21"/>
      <c r="AI319" s="77"/>
      <c r="AJ319" s="77"/>
      <c r="AK319" s="77"/>
      <c r="AL319" s="77"/>
      <c r="AM319" s="77"/>
      <c r="AN319" s="77"/>
      <c r="AO319" s="77"/>
      <c r="AP319" s="77"/>
    </row>
    <row r="320" spans="6:42" x14ac:dyDescent="0.35">
      <c r="F320" s="21"/>
      <c r="L320" s="75"/>
      <c r="M320" s="75"/>
      <c r="N320" s="75"/>
      <c r="O320" s="75"/>
      <c r="AA320" s="21"/>
      <c r="AB320" s="21"/>
      <c r="AC320" s="21"/>
      <c r="AD320" s="21"/>
      <c r="AI320" s="77"/>
      <c r="AJ320" s="77"/>
      <c r="AK320" s="77"/>
      <c r="AL320" s="77"/>
      <c r="AM320" s="77"/>
      <c r="AN320" s="77"/>
      <c r="AO320" s="77"/>
      <c r="AP320" s="77"/>
    </row>
    <row r="321" spans="6:42" x14ac:dyDescent="0.35">
      <c r="F321" s="21"/>
      <c r="L321" s="75"/>
      <c r="M321" s="75"/>
      <c r="N321" s="75"/>
      <c r="O321" s="75"/>
      <c r="AA321" s="21"/>
      <c r="AB321" s="21"/>
      <c r="AC321" s="21"/>
      <c r="AD321" s="21"/>
      <c r="AI321" s="77"/>
      <c r="AJ321" s="77"/>
      <c r="AK321" s="77"/>
      <c r="AL321" s="77"/>
      <c r="AM321" s="77"/>
      <c r="AN321" s="77"/>
      <c r="AO321" s="77"/>
      <c r="AP321" s="77"/>
    </row>
    <row r="322" spans="6:42" x14ac:dyDescent="0.35">
      <c r="F322" s="21"/>
      <c r="L322" s="75"/>
      <c r="M322" s="75"/>
      <c r="N322" s="75"/>
      <c r="O322" s="75"/>
      <c r="AA322" s="21"/>
      <c r="AB322" s="21"/>
      <c r="AC322" s="21"/>
      <c r="AD322" s="21"/>
      <c r="AI322" s="77"/>
      <c r="AJ322" s="77"/>
      <c r="AK322" s="77"/>
      <c r="AL322" s="77"/>
      <c r="AM322" s="77"/>
      <c r="AN322" s="77"/>
      <c r="AO322" s="77"/>
      <c r="AP322" s="77"/>
    </row>
    <row r="323" spans="6:42" x14ac:dyDescent="0.35">
      <c r="F323" s="21"/>
      <c r="L323" s="75"/>
      <c r="M323" s="75"/>
      <c r="N323" s="75"/>
      <c r="O323" s="75"/>
      <c r="AA323" s="21"/>
      <c r="AB323" s="21"/>
      <c r="AC323" s="21"/>
      <c r="AD323" s="21"/>
      <c r="AI323" s="77"/>
      <c r="AJ323" s="77"/>
      <c r="AK323" s="77"/>
      <c r="AL323" s="77"/>
      <c r="AM323" s="77"/>
      <c r="AN323" s="77"/>
      <c r="AO323" s="77"/>
      <c r="AP323" s="77"/>
    </row>
    <row r="324" spans="6:42" x14ac:dyDescent="0.35">
      <c r="F324" s="21"/>
      <c r="L324" s="75"/>
      <c r="M324" s="75"/>
      <c r="N324" s="75"/>
      <c r="O324" s="75"/>
      <c r="AA324" s="21"/>
      <c r="AB324" s="21"/>
      <c r="AC324" s="21"/>
      <c r="AD324" s="21"/>
      <c r="AI324" s="77"/>
      <c r="AJ324" s="77"/>
      <c r="AK324" s="77"/>
      <c r="AL324" s="77"/>
      <c r="AM324" s="77"/>
      <c r="AN324" s="77"/>
      <c r="AO324" s="77"/>
      <c r="AP324" s="77"/>
    </row>
    <row r="325" spans="6:42" x14ac:dyDescent="0.35">
      <c r="F325" s="21"/>
      <c r="L325" s="75"/>
      <c r="M325" s="75"/>
      <c r="N325" s="75"/>
      <c r="O325" s="75"/>
      <c r="AA325" s="21"/>
      <c r="AB325" s="21"/>
      <c r="AC325" s="21"/>
      <c r="AD325" s="21"/>
      <c r="AI325" s="77"/>
      <c r="AJ325" s="77"/>
      <c r="AK325" s="77"/>
      <c r="AL325" s="77"/>
      <c r="AM325" s="77"/>
      <c r="AN325" s="77"/>
      <c r="AO325" s="77"/>
      <c r="AP325" s="77"/>
    </row>
    <row r="326" spans="6:42" x14ac:dyDescent="0.35">
      <c r="F326" s="21"/>
      <c r="L326" s="75"/>
      <c r="M326" s="75"/>
      <c r="N326" s="75"/>
      <c r="O326" s="75"/>
      <c r="AA326" s="21"/>
      <c r="AB326" s="21"/>
      <c r="AC326" s="21"/>
      <c r="AD326" s="21"/>
      <c r="AI326" s="77"/>
      <c r="AJ326" s="77"/>
      <c r="AK326" s="77"/>
      <c r="AL326" s="77"/>
      <c r="AM326" s="77"/>
      <c r="AN326" s="77"/>
      <c r="AO326" s="77"/>
      <c r="AP326" s="77"/>
    </row>
    <row r="327" spans="6:42" x14ac:dyDescent="0.35">
      <c r="F327" s="21"/>
      <c r="L327" s="75"/>
      <c r="M327" s="75"/>
      <c r="N327" s="75"/>
      <c r="O327" s="75"/>
      <c r="AA327" s="21"/>
      <c r="AB327" s="21"/>
      <c r="AC327" s="21"/>
      <c r="AD327" s="21"/>
      <c r="AI327" s="77"/>
      <c r="AJ327" s="77"/>
      <c r="AK327" s="77"/>
      <c r="AL327" s="77"/>
      <c r="AM327" s="77"/>
      <c r="AN327" s="77"/>
      <c r="AO327" s="77"/>
      <c r="AP327" s="77"/>
    </row>
    <row r="328" spans="6:42" x14ac:dyDescent="0.35">
      <c r="F328" s="21"/>
      <c r="L328" s="75"/>
      <c r="M328" s="75"/>
      <c r="N328" s="75"/>
      <c r="O328" s="75"/>
      <c r="AA328" s="21"/>
      <c r="AB328" s="21"/>
      <c r="AC328" s="21"/>
      <c r="AD328" s="21"/>
      <c r="AI328" s="77"/>
      <c r="AJ328" s="77"/>
      <c r="AK328" s="77"/>
      <c r="AL328" s="77"/>
      <c r="AM328" s="77"/>
      <c r="AN328" s="77"/>
      <c r="AO328" s="77"/>
      <c r="AP328" s="77"/>
    </row>
    <row r="329" spans="6:42" x14ac:dyDescent="0.35">
      <c r="F329" s="21"/>
      <c r="L329" s="75"/>
      <c r="M329" s="75"/>
      <c r="N329" s="75"/>
      <c r="O329" s="75"/>
      <c r="AA329" s="21"/>
      <c r="AB329" s="21"/>
      <c r="AC329" s="21"/>
      <c r="AD329" s="21"/>
      <c r="AI329" s="77"/>
      <c r="AJ329" s="77"/>
      <c r="AK329" s="77"/>
      <c r="AL329" s="77"/>
      <c r="AM329" s="77"/>
      <c r="AN329" s="77"/>
      <c r="AO329" s="77"/>
      <c r="AP329" s="77"/>
    </row>
    <row r="330" spans="6:42" x14ac:dyDescent="0.35">
      <c r="F330" s="21"/>
      <c r="L330" s="75"/>
      <c r="M330" s="75"/>
      <c r="N330" s="75"/>
      <c r="O330" s="75"/>
      <c r="AA330" s="21"/>
      <c r="AB330" s="21"/>
      <c r="AC330" s="21"/>
      <c r="AD330" s="21"/>
      <c r="AI330" s="77"/>
      <c r="AJ330" s="77"/>
      <c r="AK330" s="77"/>
      <c r="AL330" s="77"/>
      <c r="AM330" s="77"/>
      <c r="AN330" s="77"/>
      <c r="AO330" s="77"/>
      <c r="AP330" s="77"/>
    </row>
    <row r="331" spans="6:42" x14ac:dyDescent="0.35">
      <c r="F331" s="21"/>
      <c r="L331" s="75"/>
      <c r="M331" s="75"/>
      <c r="N331" s="75"/>
      <c r="O331" s="75"/>
      <c r="AA331" s="21"/>
      <c r="AB331" s="21"/>
      <c r="AC331" s="21"/>
      <c r="AD331" s="21"/>
      <c r="AI331" s="77"/>
      <c r="AJ331" s="77"/>
      <c r="AK331" s="77"/>
      <c r="AL331" s="77"/>
      <c r="AM331" s="77"/>
      <c r="AN331" s="77"/>
      <c r="AO331" s="77"/>
      <c r="AP331" s="77"/>
    </row>
    <row r="332" spans="6:42" x14ac:dyDescent="0.35">
      <c r="F332" s="21"/>
      <c r="L332" s="75"/>
      <c r="M332" s="75"/>
      <c r="N332" s="75"/>
      <c r="O332" s="75"/>
      <c r="AA332" s="21"/>
      <c r="AB332" s="21"/>
      <c r="AC332" s="21"/>
      <c r="AD332" s="21"/>
      <c r="AI332" s="77"/>
      <c r="AJ332" s="77"/>
      <c r="AK332" s="77"/>
      <c r="AL332" s="77"/>
      <c r="AM332" s="77"/>
      <c r="AN332" s="77"/>
      <c r="AO332" s="77"/>
      <c r="AP332" s="77"/>
    </row>
    <row r="333" spans="6:42" x14ac:dyDescent="0.35">
      <c r="F333" s="21"/>
      <c r="L333" s="75"/>
      <c r="M333" s="75"/>
      <c r="N333" s="75"/>
      <c r="O333" s="75"/>
      <c r="AA333" s="21"/>
      <c r="AB333" s="21"/>
      <c r="AC333" s="21"/>
      <c r="AD333" s="21"/>
      <c r="AI333" s="77"/>
      <c r="AJ333" s="77"/>
      <c r="AK333" s="77"/>
      <c r="AL333" s="77"/>
      <c r="AM333" s="77"/>
      <c r="AN333" s="77"/>
      <c r="AO333" s="77"/>
      <c r="AP333" s="77"/>
    </row>
    <row r="334" spans="6:42" x14ac:dyDescent="0.35">
      <c r="F334" s="21"/>
      <c r="L334" s="75"/>
      <c r="M334" s="75"/>
      <c r="N334" s="75"/>
      <c r="O334" s="75"/>
      <c r="AA334" s="21"/>
      <c r="AB334" s="21"/>
      <c r="AC334" s="21"/>
      <c r="AD334" s="21"/>
      <c r="AI334" s="77"/>
      <c r="AJ334" s="77"/>
      <c r="AK334" s="77"/>
      <c r="AL334" s="77"/>
      <c r="AM334" s="77"/>
      <c r="AN334" s="77"/>
      <c r="AO334" s="77"/>
      <c r="AP334" s="77"/>
    </row>
    <row r="335" spans="6:42" x14ac:dyDescent="0.35">
      <c r="F335" s="21"/>
      <c r="L335" s="75"/>
      <c r="M335" s="75"/>
      <c r="N335" s="75"/>
      <c r="O335" s="75"/>
      <c r="AA335" s="21"/>
      <c r="AB335" s="21"/>
      <c r="AC335" s="21"/>
      <c r="AD335" s="21"/>
      <c r="AI335" s="77"/>
      <c r="AJ335" s="77"/>
      <c r="AK335" s="77"/>
      <c r="AL335" s="77"/>
      <c r="AM335" s="77"/>
      <c r="AN335" s="77"/>
      <c r="AO335" s="77"/>
      <c r="AP335" s="77"/>
    </row>
    <row r="336" spans="6:42" x14ac:dyDescent="0.35">
      <c r="F336" s="21"/>
      <c r="L336" s="75"/>
      <c r="M336" s="75"/>
      <c r="N336" s="75"/>
      <c r="O336" s="75"/>
      <c r="AA336" s="21"/>
      <c r="AB336" s="21"/>
      <c r="AC336" s="21"/>
      <c r="AD336" s="21"/>
      <c r="AI336" s="77"/>
      <c r="AJ336" s="77"/>
      <c r="AK336" s="77"/>
      <c r="AL336" s="77"/>
      <c r="AM336" s="77"/>
      <c r="AN336" s="77"/>
      <c r="AO336" s="77"/>
      <c r="AP336" s="77"/>
    </row>
    <row r="337" spans="6:42" x14ac:dyDescent="0.35">
      <c r="F337" s="21"/>
      <c r="L337" s="75"/>
      <c r="M337" s="75"/>
      <c r="N337" s="75"/>
      <c r="O337" s="75"/>
      <c r="AA337" s="21"/>
      <c r="AB337" s="21"/>
      <c r="AC337" s="21"/>
      <c r="AD337" s="21"/>
      <c r="AI337" s="77"/>
      <c r="AJ337" s="77"/>
      <c r="AK337" s="77"/>
      <c r="AL337" s="77"/>
      <c r="AM337" s="77"/>
      <c r="AN337" s="77"/>
      <c r="AO337" s="77"/>
      <c r="AP337" s="77"/>
    </row>
    <row r="338" spans="6:42" x14ac:dyDescent="0.35">
      <c r="F338" s="21"/>
      <c r="L338" s="75"/>
      <c r="M338" s="75"/>
      <c r="N338" s="75"/>
      <c r="O338" s="75"/>
      <c r="AA338" s="21"/>
      <c r="AB338" s="21"/>
      <c r="AC338" s="21"/>
      <c r="AD338" s="21"/>
      <c r="AI338" s="77"/>
      <c r="AJ338" s="77"/>
      <c r="AK338" s="77"/>
      <c r="AL338" s="77"/>
      <c r="AM338" s="77"/>
      <c r="AN338" s="77"/>
      <c r="AO338" s="77"/>
      <c r="AP338" s="77"/>
    </row>
    <row r="339" spans="6:42" x14ac:dyDescent="0.35">
      <c r="F339" s="21"/>
      <c r="L339" s="75"/>
      <c r="M339" s="75"/>
      <c r="N339" s="75"/>
      <c r="O339" s="75"/>
      <c r="AA339" s="21"/>
      <c r="AB339" s="21"/>
      <c r="AC339" s="21"/>
      <c r="AD339" s="21"/>
      <c r="AI339" s="77"/>
      <c r="AJ339" s="77"/>
      <c r="AK339" s="77"/>
      <c r="AL339" s="77"/>
      <c r="AM339" s="77"/>
      <c r="AN339" s="77"/>
      <c r="AO339" s="77"/>
      <c r="AP339" s="77"/>
    </row>
    <row r="340" spans="6:42" x14ac:dyDescent="0.35">
      <c r="F340" s="21"/>
      <c r="L340" s="75"/>
      <c r="M340" s="75"/>
      <c r="N340" s="75"/>
      <c r="O340" s="75"/>
      <c r="AA340" s="21"/>
      <c r="AB340" s="21"/>
      <c r="AC340" s="21"/>
      <c r="AD340" s="21"/>
      <c r="AI340" s="77"/>
      <c r="AJ340" s="77"/>
      <c r="AK340" s="77"/>
      <c r="AL340" s="77"/>
      <c r="AM340" s="77"/>
      <c r="AN340" s="77"/>
      <c r="AO340" s="77"/>
      <c r="AP340" s="77"/>
    </row>
    <row r="341" spans="6:42" x14ac:dyDescent="0.35">
      <c r="F341" s="21"/>
      <c r="L341" s="75"/>
      <c r="M341" s="75"/>
      <c r="N341" s="75"/>
      <c r="O341" s="75"/>
      <c r="AA341" s="21"/>
      <c r="AB341" s="21"/>
      <c r="AC341" s="21"/>
      <c r="AD341" s="21"/>
      <c r="AI341" s="77"/>
      <c r="AJ341" s="77"/>
      <c r="AK341" s="77"/>
      <c r="AL341" s="77"/>
      <c r="AM341" s="77"/>
      <c r="AN341" s="77"/>
      <c r="AO341" s="77"/>
      <c r="AP341" s="77"/>
    </row>
    <row r="342" spans="6:42" x14ac:dyDescent="0.35">
      <c r="F342" s="21"/>
      <c r="L342" s="75"/>
      <c r="M342" s="75"/>
      <c r="N342" s="75"/>
      <c r="O342" s="75"/>
      <c r="AA342" s="21"/>
      <c r="AB342" s="21"/>
      <c r="AC342" s="21"/>
      <c r="AD342" s="21"/>
      <c r="AI342" s="77"/>
      <c r="AJ342" s="77"/>
      <c r="AK342" s="77"/>
      <c r="AL342" s="77"/>
      <c r="AM342" s="77"/>
      <c r="AN342" s="77"/>
      <c r="AO342" s="77"/>
      <c r="AP342" s="77"/>
    </row>
    <row r="343" spans="6:42" x14ac:dyDescent="0.35">
      <c r="F343" s="21"/>
      <c r="L343" s="75"/>
      <c r="M343" s="75"/>
      <c r="N343" s="75"/>
      <c r="O343" s="75"/>
      <c r="AA343" s="21"/>
      <c r="AB343" s="21"/>
      <c r="AC343" s="21"/>
      <c r="AD343" s="21"/>
      <c r="AI343" s="77"/>
      <c r="AJ343" s="77"/>
      <c r="AK343" s="77"/>
      <c r="AL343" s="77"/>
      <c r="AM343" s="77"/>
      <c r="AN343" s="77"/>
      <c r="AO343" s="77"/>
      <c r="AP343" s="77"/>
    </row>
    <row r="344" spans="6:42" x14ac:dyDescent="0.35">
      <c r="F344" s="21"/>
      <c r="L344" s="75"/>
      <c r="M344" s="75"/>
      <c r="N344" s="75"/>
      <c r="O344" s="75"/>
      <c r="AA344" s="21"/>
      <c r="AB344" s="21"/>
      <c r="AC344" s="21"/>
      <c r="AD344" s="21"/>
      <c r="AI344" s="77"/>
      <c r="AJ344" s="77"/>
      <c r="AK344" s="77"/>
      <c r="AL344" s="77"/>
      <c r="AM344" s="77"/>
      <c r="AN344" s="77"/>
      <c r="AO344" s="77"/>
      <c r="AP344" s="77"/>
    </row>
    <row r="345" spans="6:42" x14ac:dyDescent="0.35">
      <c r="F345" s="21"/>
      <c r="L345" s="75"/>
      <c r="M345" s="75"/>
      <c r="N345" s="75"/>
      <c r="O345" s="75"/>
      <c r="AA345" s="21"/>
      <c r="AB345" s="21"/>
      <c r="AC345" s="21"/>
      <c r="AD345" s="21"/>
      <c r="AI345" s="77"/>
      <c r="AJ345" s="77"/>
      <c r="AK345" s="77"/>
      <c r="AL345" s="77"/>
      <c r="AM345" s="77"/>
      <c r="AN345" s="77"/>
      <c r="AO345" s="77"/>
      <c r="AP345" s="77"/>
    </row>
    <row r="346" spans="6:42" x14ac:dyDescent="0.35">
      <c r="F346" s="21"/>
      <c r="L346" s="75"/>
      <c r="M346" s="75"/>
      <c r="N346" s="75"/>
      <c r="O346" s="75"/>
      <c r="AA346" s="21"/>
      <c r="AB346" s="21"/>
      <c r="AC346" s="21"/>
      <c r="AD346" s="21"/>
      <c r="AI346" s="77"/>
      <c r="AJ346" s="77"/>
      <c r="AK346" s="77"/>
      <c r="AL346" s="77"/>
      <c r="AM346" s="77"/>
      <c r="AN346" s="77"/>
      <c r="AO346" s="77"/>
      <c r="AP346" s="77"/>
    </row>
    <row r="347" spans="6:42" x14ac:dyDescent="0.35">
      <c r="F347" s="21"/>
      <c r="L347" s="75"/>
      <c r="M347" s="75"/>
      <c r="N347" s="75"/>
      <c r="O347" s="75"/>
      <c r="AA347" s="21"/>
      <c r="AB347" s="21"/>
      <c r="AC347" s="21"/>
      <c r="AD347" s="21"/>
      <c r="AI347" s="77"/>
      <c r="AJ347" s="77"/>
      <c r="AK347" s="77"/>
      <c r="AL347" s="77"/>
      <c r="AM347" s="77"/>
      <c r="AN347" s="77"/>
      <c r="AO347" s="77"/>
      <c r="AP347" s="77"/>
    </row>
    <row r="348" spans="6:42" x14ac:dyDescent="0.35">
      <c r="F348" s="21"/>
      <c r="L348" s="75"/>
      <c r="M348" s="75"/>
      <c r="N348" s="75"/>
      <c r="O348" s="75"/>
      <c r="AA348" s="21"/>
      <c r="AB348" s="21"/>
      <c r="AC348" s="21"/>
      <c r="AD348" s="21"/>
      <c r="AI348" s="77"/>
      <c r="AJ348" s="77"/>
      <c r="AK348" s="77"/>
      <c r="AL348" s="77"/>
      <c r="AM348" s="77"/>
      <c r="AN348" s="77"/>
      <c r="AO348" s="77"/>
      <c r="AP348" s="77"/>
    </row>
    <row r="349" spans="6:42" x14ac:dyDescent="0.35">
      <c r="F349" s="21"/>
      <c r="L349" s="75"/>
      <c r="M349" s="75"/>
      <c r="N349" s="75"/>
      <c r="O349" s="75"/>
      <c r="AA349" s="21"/>
      <c r="AB349" s="21"/>
      <c r="AC349" s="21"/>
      <c r="AD349" s="21"/>
      <c r="AI349" s="77"/>
      <c r="AJ349" s="77"/>
      <c r="AK349" s="77"/>
      <c r="AL349" s="77"/>
      <c r="AM349" s="77"/>
      <c r="AN349" s="77"/>
      <c r="AO349" s="77"/>
      <c r="AP349" s="77"/>
    </row>
    <row r="350" spans="6:42" x14ac:dyDescent="0.35">
      <c r="F350" s="21"/>
      <c r="L350" s="75"/>
      <c r="M350" s="75"/>
      <c r="N350" s="75"/>
      <c r="O350" s="75"/>
      <c r="AA350" s="21"/>
      <c r="AB350" s="21"/>
      <c r="AC350" s="21"/>
      <c r="AD350" s="21"/>
      <c r="AI350" s="77"/>
      <c r="AJ350" s="77"/>
      <c r="AK350" s="77"/>
      <c r="AL350" s="77"/>
      <c r="AM350" s="77"/>
      <c r="AN350" s="77"/>
      <c r="AO350" s="77"/>
      <c r="AP350" s="77"/>
    </row>
    <row r="351" spans="6:42" x14ac:dyDescent="0.35">
      <c r="F351" s="21"/>
      <c r="L351" s="75"/>
      <c r="M351" s="75"/>
      <c r="N351" s="75"/>
      <c r="O351" s="75"/>
      <c r="AA351" s="21"/>
      <c r="AB351" s="21"/>
      <c r="AC351" s="21"/>
      <c r="AD351" s="21"/>
      <c r="AI351" s="77"/>
      <c r="AJ351" s="77"/>
      <c r="AK351" s="77"/>
      <c r="AL351" s="77"/>
      <c r="AM351" s="77"/>
      <c r="AN351" s="77"/>
      <c r="AO351" s="77"/>
      <c r="AP351" s="77"/>
    </row>
    <row r="352" spans="6:42" x14ac:dyDescent="0.35">
      <c r="F352" s="21"/>
      <c r="L352" s="75"/>
      <c r="M352" s="75"/>
      <c r="N352" s="75"/>
      <c r="O352" s="75"/>
      <c r="AA352" s="21"/>
      <c r="AB352" s="21"/>
      <c r="AC352" s="21"/>
      <c r="AD352" s="21"/>
      <c r="AI352" s="77"/>
      <c r="AJ352" s="77"/>
      <c r="AK352" s="77"/>
      <c r="AL352" s="77"/>
      <c r="AM352" s="77"/>
      <c r="AN352" s="77"/>
      <c r="AO352" s="77"/>
      <c r="AP352" s="77"/>
    </row>
    <row r="353" spans="6:42" x14ac:dyDescent="0.35">
      <c r="F353" s="21"/>
      <c r="L353" s="75"/>
      <c r="M353" s="75"/>
      <c r="N353" s="75"/>
      <c r="O353" s="75"/>
      <c r="AA353" s="21"/>
      <c r="AB353" s="21"/>
      <c r="AC353" s="21"/>
      <c r="AD353" s="21"/>
      <c r="AI353" s="77"/>
      <c r="AJ353" s="77"/>
      <c r="AK353" s="77"/>
      <c r="AL353" s="77"/>
      <c r="AM353" s="77"/>
      <c r="AN353" s="77"/>
      <c r="AO353" s="77"/>
      <c r="AP353" s="77"/>
    </row>
    <row r="354" spans="6:42" x14ac:dyDescent="0.35">
      <c r="F354" s="21"/>
      <c r="L354" s="75"/>
      <c r="M354" s="75"/>
      <c r="N354" s="75"/>
      <c r="O354" s="75"/>
      <c r="AA354" s="21"/>
      <c r="AB354" s="21"/>
      <c r="AC354" s="21"/>
      <c r="AD354" s="21"/>
      <c r="AI354" s="77"/>
      <c r="AJ354" s="77"/>
      <c r="AK354" s="77"/>
      <c r="AL354" s="77"/>
      <c r="AM354" s="77"/>
      <c r="AN354" s="77"/>
      <c r="AO354" s="77"/>
      <c r="AP354" s="77"/>
    </row>
    <row r="355" spans="6:42" x14ac:dyDescent="0.35">
      <c r="F355" s="21"/>
      <c r="L355" s="75"/>
      <c r="M355" s="75"/>
      <c r="N355" s="75"/>
      <c r="O355" s="75"/>
      <c r="AA355" s="21"/>
      <c r="AB355" s="21"/>
      <c r="AC355" s="21"/>
      <c r="AD355" s="21"/>
      <c r="AI355" s="77"/>
      <c r="AJ355" s="77"/>
      <c r="AK355" s="77"/>
      <c r="AL355" s="77"/>
      <c r="AM355" s="77"/>
      <c r="AN355" s="77"/>
      <c r="AO355" s="77"/>
      <c r="AP355" s="77"/>
    </row>
    <row r="356" spans="6:42" x14ac:dyDescent="0.35">
      <c r="F356" s="21"/>
      <c r="L356" s="75"/>
      <c r="M356" s="75"/>
      <c r="N356" s="75"/>
      <c r="O356" s="75"/>
      <c r="AA356" s="21"/>
      <c r="AB356" s="21"/>
      <c r="AC356" s="21"/>
      <c r="AD356" s="21"/>
      <c r="AI356" s="77"/>
      <c r="AJ356" s="77"/>
      <c r="AK356" s="77"/>
      <c r="AL356" s="77"/>
      <c r="AM356" s="77"/>
      <c r="AN356" s="77"/>
      <c r="AO356" s="77"/>
      <c r="AP356" s="77"/>
    </row>
    <row r="357" spans="6:42" x14ac:dyDescent="0.35">
      <c r="F357" s="21"/>
      <c r="L357" s="75"/>
      <c r="M357" s="75"/>
      <c r="N357" s="75"/>
      <c r="O357" s="75"/>
      <c r="AA357" s="21"/>
      <c r="AB357" s="21"/>
      <c r="AC357" s="21"/>
      <c r="AD357" s="21"/>
      <c r="AI357" s="77"/>
      <c r="AJ357" s="77"/>
      <c r="AK357" s="77"/>
      <c r="AL357" s="77"/>
      <c r="AM357" s="77"/>
      <c r="AN357" s="77"/>
      <c r="AO357" s="77"/>
      <c r="AP357" s="77"/>
    </row>
    <row r="358" spans="6:42" x14ac:dyDescent="0.35">
      <c r="F358" s="21"/>
      <c r="L358" s="75"/>
      <c r="M358" s="75"/>
      <c r="N358" s="75"/>
      <c r="O358" s="75"/>
      <c r="AA358" s="21"/>
      <c r="AB358" s="21"/>
      <c r="AC358" s="21"/>
      <c r="AD358" s="21"/>
      <c r="AI358" s="77"/>
      <c r="AJ358" s="77"/>
      <c r="AK358" s="77"/>
      <c r="AL358" s="77"/>
      <c r="AM358" s="77"/>
      <c r="AN358" s="77"/>
      <c r="AO358" s="77"/>
      <c r="AP358" s="77"/>
    </row>
    <row r="359" spans="6:42" x14ac:dyDescent="0.35">
      <c r="F359" s="21"/>
      <c r="L359" s="75"/>
      <c r="M359" s="75"/>
      <c r="N359" s="75"/>
      <c r="O359" s="75"/>
      <c r="AA359" s="21"/>
      <c r="AB359" s="21"/>
      <c r="AC359" s="21"/>
      <c r="AD359" s="21"/>
      <c r="AI359" s="77"/>
      <c r="AJ359" s="77"/>
      <c r="AK359" s="77"/>
      <c r="AL359" s="77"/>
      <c r="AM359" s="77"/>
      <c r="AN359" s="77"/>
      <c r="AO359" s="77"/>
      <c r="AP359" s="77"/>
    </row>
    <row r="360" spans="6:42" x14ac:dyDescent="0.35">
      <c r="F360" s="21"/>
      <c r="L360" s="75"/>
      <c r="M360" s="75"/>
      <c r="N360" s="75"/>
      <c r="O360" s="75"/>
      <c r="AA360" s="21"/>
      <c r="AB360" s="21"/>
      <c r="AC360" s="21"/>
      <c r="AD360" s="21"/>
      <c r="AI360" s="77"/>
      <c r="AJ360" s="77"/>
      <c r="AK360" s="77"/>
      <c r="AL360" s="77"/>
      <c r="AM360" s="77"/>
      <c r="AN360" s="77"/>
      <c r="AO360" s="77"/>
      <c r="AP360" s="77"/>
    </row>
    <row r="361" spans="6:42" x14ac:dyDescent="0.35">
      <c r="F361" s="21"/>
      <c r="L361" s="75"/>
      <c r="M361" s="75"/>
      <c r="N361" s="75"/>
      <c r="O361" s="75"/>
      <c r="AA361" s="21"/>
      <c r="AB361" s="21"/>
      <c r="AC361" s="21"/>
      <c r="AD361" s="21"/>
      <c r="AI361" s="77"/>
      <c r="AJ361" s="77"/>
      <c r="AK361" s="77"/>
      <c r="AL361" s="77"/>
      <c r="AM361" s="77"/>
      <c r="AN361" s="77"/>
      <c r="AO361" s="77"/>
      <c r="AP361" s="77"/>
    </row>
    <row r="362" spans="6:42" x14ac:dyDescent="0.35">
      <c r="F362" s="21"/>
      <c r="L362" s="75"/>
      <c r="M362" s="75"/>
      <c r="N362" s="75"/>
      <c r="O362" s="75"/>
      <c r="AA362" s="21"/>
      <c r="AB362" s="21"/>
      <c r="AC362" s="21"/>
      <c r="AD362" s="21"/>
      <c r="AI362" s="77"/>
      <c r="AJ362" s="77"/>
      <c r="AK362" s="77"/>
      <c r="AL362" s="77"/>
      <c r="AM362" s="77"/>
      <c r="AN362" s="77"/>
      <c r="AO362" s="77"/>
      <c r="AP362" s="77"/>
    </row>
    <row r="363" spans="6:42" x14ac:dyDescent="0.35">
      <c r="F363" s="21"/>
      <c r="L363" s="75"/>
      <c r="M363" s="75"/>
      <c r="N363" s="75"/>
      <c r="O363" s="75"/>
      <c r="AA363" s="21"/>
      <c r="AB363" s="21"/>
      <c r="AC363" s="21"/>
      <c r="AD363" s="21"/>
      <c r="AI363" s="77"/>
      <c r="AJ363" s="77"/>
      <c r="AK363" s="77"/>
      <c r="AL363" s="77"/>
      <c r="AM363" s="77"/>
      <c r="AN363" s="77"/>
      <c r="AO363" s="77"/>
      <c r="AP363" s="77"/>
    </row>
    <row r="364" spans="6:42" x14ac:dyDescent="0.35">
      <c r="F364" s="21"/>
      <c r="L364" s="75"/>
      <c r="M364" s="75"/>
      <c r="N364" s="75"/>
      <c r="O364" s="75"/>
      <c r="AA364" s="21"/>
      <c r="AB364" s="21"/>
      <c r="AC364" s="21"/>
      <c r="AD364" s="21"/>
      <c r="AI364" s="77"/>
      <c r="AJ364" s="77"/>
      <c r="AK364" s="77"/>
      <c r="AL364" s="77"/>
      <c r="AM364" s="77"/>
      <c r="AN364" s="77"/>
      <c r="AO364" s="77"/>
      <c r="AP364" s="77"/>
    </row>
    <row r="365" spans="6:42" x14ac:dyDescent="0.35">
      <c r="F365" s="21"/>
      <c r="L365" s="75"/>
      <c r="M365" s="75"/>
      <c r="N365" s="75"/>
      <c r="O365" s="75"/>
      <c r="AA365" s="21"/>
      <c r="AB365" s="21"/>
      <c r="AC365" s="21"/>
      <c r="AD365" s="21"/>
      <c r="AI365" s="77"/>
      <c r="AJ365" s="77"/>
      <c r="AK365" s="77"/>
      <c r="AL365" s="77"/>
      <c r="AM365" s="77"/>
      <c r="AN365" s="77"/>
      <c r="AO365" s="77"/>
      <c r="AP365" s="77"/>
    </row>
    <row r="366" spans="6:42" x14ac:dyDescent="0.35">
      <c r="F366" s="21"/>
      <c r="L366" s="75"/>
      <c r="M366" s="75"/>
      <c r="N366" s="75"/>
      <c r="O366" s="75"/>
      <c r="AA366" s="21"/>
      <c r="AB366" s="21"/>
      <c r="AC366" s="21"/>
      <c r="AD366" s="21"/>
      <c r="AI366" s="77"/>
      <c r="AJ366" s="77"/>
      <c r="AK366" s="77"/>
      <c r="AL366" s="77"/>
      <c r="AM366" s="77"/>
      <c r="AN366" s="77"/>
      <c r="AO366" s="77"/>
      <c r="AP366" s="77"/>
    </row>
    <row r="367" spans="6:42" x14ac:dyDescent="0.35">
      <c r="F367" s="21"/>
      <c r="L367" s="75"/>
      <c r="M367" s="75"/>
      <c r="N367" s="75"/>
      <c r="O367" s="75"/>
      <c r="AA367" s="21"/>
      <c r="AB367" s="21"/>
      <c r="AC367" s="21"/>
      <c r="AD367" s="21"/>
      <c r="AI367" s="77"/>
      <c r="AJ367" s="77"/>
      <c r="AK367" s="77"/>
      <c r="AL367" s="77"/>
      <c r="AM367" s="77"/>
      <c r="AN367" s="77"/>
      <c r="AO367" s="77"/>
      <c r="AP367" s="77"/>
    </row>
    <row r="368" spans="6:42" x14ac:dyDescent="0.35">
      <c r="F368" s="21"/>
      <c r="L368" s="75"/>
      <c r="M368" s="75"/>
      <c r="N368" s="75"/>
      <c r="O368" s="75"/>
      <c r="AA368" s="21"/>
      <c r="AB368" s="21"/>
      <c r="AC368" s="21"/>
      <c r="AD368" s="21"/>
      <c r="AI368" s="77"/>
      <c r="AJ368" s="77"/>
      <c r="AK368" s="77"/>
      <c r="AL368" s="77"/>
      <c r="AM368" s="77"/>
      <c r="AN368" s="77"/>
      <c r="AO368" s="77"/>
      <c r="AP368" s="77"/>
    </row>
    <row r="369" spans="6:42" x14ac:dyDescent="0.35">
      <c r="F369" s="21"/>
      <c r="L369" s="75"/>
      <c r="M369" s="75"/>
      <c r="N369" s="75"/>
      <c r="O369" s="75"/>
      <c r="AA369" s="21"/>
      <c r="AB369" s="21"/>
      <c r="AC369" s="21"/>
      <c r="AD369" s="21"/>
      <c r="AI369" s="77"/>
      <c r="AJ369" s="77"/>
      <c r="AK369" s="77"/>
      <c r="AL369" s="77"/>
      <c r="AM369" s="77"/>
      <c r="AN369" s="77"/>
      <c r="AO369" s="77"/>
      <c r="AP369" s="77"/>
    </row>
    <row r="370" spans="6:42" x14ac:dyDescent="0.35">
      <c r="F370" s="21"/>
      <c r="L370" s="75"/>
      <c r="M370" s="75"/>
      <c r="N370" s="75"/>
      <c r="O370" s="75"/>
      <c r="AA370" s="21"/>
      <c r="AB370" s="21"/>
      <c r="AC370" s="21"/>
      <c r="AD370" s="21"/>
      <c r="AI370" s="77"/>
      <c r="AJ370" s="77"/>
      <c r="AK370" s="77"/>
      <c r="AL370" s="77"/>
      <c r="AM370" s="77"/>
      <c r="AN370" s="77"/>
      <c r="AO370" s="77"/>
      <c r="AP370" s="77"/>
    </row>
    <row r="371" spans="6:42" x14ac:dyDescent="0.35">
      <c r="F371" s="21"/>
      <c r="L371" s="75"/>
      <c r="M371" s="75"/>
      <c r="N371" s="75"/>
      <c r="O371" s="75"/>
      <c r="AA371" s="21"/>
      <c r="AB371" s="21"/>
      <c r="AC371" s="21"/>
      <c r="AD371" s="21"/>
      <c r="AI371" s="77"/>
      <c r="AJ371" s="77"/>
      <c r="AK371" s="77"/>
      <c r="AL371" s="77"/>
      <c r="AM371" s="77"/>
      <c r="AN371" s="77"/>
      <c r="AO371" s="77"/>
      <c r="AP371" s="77"/>
    </row>
    <row r="372" spans="6:42" x14ac:dyDescent="0.35">
      <c r="F372" s="21"/>
      <c r="L372" s="75"/>
      <c r="M372" s="75"/>
      <c r="N372" s="75"/>
      <c r="O372" s="75"/>
      <c r="AA372" s="21"/>
      <c r="AB372" s="21"/>
      <c r="AC372" s="21"/>
      <c r="AD372" s="21"/>
      <c r="AI372" s="77"/>
      <c r="AJ372" s="77"/>
      <c r="AK372" s="77"/>
      <c r="AL372" s="77"/>
      <c r="AM372" s="77"/>
      <c r="AN372" s="77"/>
      <c r="AO372" s="77"/>
      <c r="AP372" s="77"/>
    </row>
    <row r="373" spans="6:42" x14ac:dyDescent="0.35">
      <c r="F373" s="21"/>
      <c r="L373" s="75"/>
      <c r="M373" s="75"/>
      <c r="N373" s="75"/>
      <c r="O373" s="75"/>
      <c r="AA373" s="21"/>
      <c r="AB373" s="21"/>
      <c r="AC373" s="21"/>
      <c r="AD373" s="21"/>
      <c r="AI373" s="77"/>
      <c r="AJ373" s="77"/>
      <c r="AK373" s="77"/>
      <c r="AL373" s="77"/>
      <c r="AM373" s="77"/>
      <c r="AN373" s="77"/>
      <c r="AO373" s="77"/>
      <c r="AP373" s="77"/>
    </row>
    <row r="374" spans="6:42" x14ac:dyDescent="0.35">
      <c r="F374" s="21"/>
      <c r="L374" s="75"/>
      <c r="M374" s="75"/>
      <c r="N374" s="75"/>
      <c r="O374" s="75"/>
      <c r="AA374" s="21"/>
      <c r="AB374" s="21"/>
      <c r="AC374" s="21"/>
      <c r="AD374" s="21"/>
      <c r="AI374" s="77"/>
      <c r="AJ374" s="77"/>
      <c r="AK374" s="77"/>
      <c r="AL374" s="77"/>
      <c r="AM374" s="77"/>
      <c r="AN374" s="77"/>
      <c r="AO374" s="77"/>
      <c r="AP374" s="77"/>
    </row>
    <row r="375" spans="6:42" x14ac:dyDescent="0.35">
      <c r="F375" s="21"/>
      <c r="L375" s="75"/>
      <c r="M375" s="75"/>
      <c r="N375" s="75"/>
      <c r="O375" s="75"/>
      <c r="AA375" s="21"/>
      <c r="AB375" s="21"/>
      <c r="AC375" s="21"/>
      <c r="AD375" s="21"/>
      <c r="AI375" s="77"/>
      <c r="AJ375" s="77"/>
      <c r="AK375" s="77"/>
      <c r="AL375" s="77"/>
      <c r="AM375" s="77"/>
      <c r="AN375" s="77"/>
      <c r="AO375" s="77"/>
      <c r="AP375" s="77"/>
    </row>
    <row r="376" spans="6:42" x14ac:dyDescent="0.35">
      <c r="F376" s="21"/>
      <c r="L376" s="75"/>
      <c r="M376" s="75"/>
      <c r="N376" s="75"/>
      <c r="O376" s="75"/>
      <c r="AA376" s="21"/>
      <c r="AB376" s="21"/>
      <c r="AC376" s="21"/>
      <c r="AD376" s="21"/>
      <c r="AI376" s="77"/>
      <c r="AJ376" s="77"/>
      <c r="AK376" s="77"/>
      <c r="AL376" s="77"/>
      <c r="AM376" s="77"/>
      <c r="AN376" s="77"/>
      <c r="AO376" s="77"/>
      <c r="AP376" s="77"/>
    </row>
    <row r="377" spans="6:42" x14ac:dyDescent="0.35">
      <c r="F377" s="21"/>
      <c r="L377" s="75"/>
      <c r="M377" s="75"/>
      <c r="N377" s="75"/>
      <c r="O377" s="75"/>
      <c r="AA377" s="21"/>
      <c r="AB377" s="21"/>
      <c r="AC377" s="21"/>
      <c r="AD377" s="21"/>
      <c r="AI377" s="77"/>
      <c r="AJ377" s="77"/>
      <c r="AK377" s="77"/>
      <c r="AL377" s="77"/>
      <c r="AM377" s="77"/>
      <c r="AN377" s="77"/>
      <c r="AO377" s="77"/>
      <c r="AP377" s="77"/>
    </row>
    <row r="378" spans="6:42" x14ac:dyDescent="0.35">
      <c r="F378" s="21"/>
      <c r="L378" s="75"/>
      <c r="M378" s="75"/>
      <c r="N378" s="75"/>
      <c r="O378" s="75"/>
      <c r="AA378" s="21"/>
      <c r="AB378" s="21"/>
      <c r="AC378" s="21"/>
      <c r="AD378" s="21"/>
      <c r="AI378" s="77"/>
      <c r="AJ378" s="77"/>
      <c r="AK378" s="77"/>
      <c r="AL378" s="77"/>
      <c r="AM378" s="77"/>
      <c r="AN378" s="77"/>
      <c r="AO378" s="77"/>
      <c r="AP378" s="77"/>
    </row>
    <row r="379" spans="6:42" x14ac:dyDescent="0.35">
      <c r="F379" s="21"/>
      <c r="L379" s="75"/>
      <c r="M379" s="75"/>
      <c r="N379" s="75"/>
      <c r="O379" s="75"/>
      <c r="AA379" s="21"/>
      <c r="AB379" s="21"/>
      <c r="AC379" s="21"/>
      <c r="AD379" s="21"/>
      <c r="AI379" s="77"/>
      <c r="AJ379" s="77"/>
      <c r="AK379" s="77"/>
      <c r="AL379" s="77"/>
      <c r="AM379" s="77"/>
      <c r="AN379" s="77"/>
      <c r="AO379" s="77"/>
      <c r="AP379" s="77"/>
    </row>
    <row r="380" spans="6:42" x14ac:dyDescent="0.35">
      <c r="F380" s="21"/>
      <c r="L380" s="75"/>
      <c r="M380" s="75"/>
      <c r="N380" s="75"/>
      <c r="O380" s="75"/>
      <c r="AA380" s="21"/>
      <c r="AB380" s="21"/>
      <c r="AC380" s="21"/>
      <c r="AD380" s="21"/>
      <c r="AI380" s="77"/>
      <c r="AJ380" s="77"/>
      <c r="AK380" s="77"/>
      <c r="AL380" s="77"/>
      <c r="AM380" s="77"/>
      <c r="AN380" s="77"/>
      <c r="AO380" s="77"/>
      <c r="AP380" s="77"/>
    </row>
    <row r="381" spans="6:42" x14ac:dyDescent="0.35">
      <c r="F381" s="21"/>
      <c r="L381" s="75"/>
      <c r="M381" s="75"/>
      <c r="N381" s="75"/>
      <c r="O381" s="75"/>
      <c r="AA381" s="21"/>
      <c r="AB381" s="21"/>
      <c r="AC381" s="21"/>
      <c r="AD381" s="21"/>
      <c r="AI381" s="77"/>
      <c r="AJ381" s="77"/>
      <c r="AK381" s="77"/>
      <c r="AL381" s="77"/>
      <c r="AM381" s="77"/>
      <c r="AN381" s="77"/>
      <c r="AO381" s="77"/>
      <c r="AP381" s="77"/>
    </row>
    <row r="382" spans="6:42" x14ac:dyDescent="0.35">
      <c r="F382" s="21"/>
      <c r="L382" s="75"/>
      <c r="M382" s="75"/>
      <c r="N382" s="75"/>
      <c r="O382" s="75"/>
      <c r="AA382" s="21"/>
      <c r="AB382" s="21"/>
      <c r="AC382" s="21"/>
      <c r="AD382" s="21"/>
      <c r="AI382" s="77"/>
      <c r="AJ382" s="77"/>
      <c r="AK382" s="77"/>
      <c r="AL382" s="77"/>
      <c r="AM382" s="77"/>
      <c r="AN382" s="77"/>
      <c r="AO382" s="77"/>
      <c r="AP382" s="77"/>
    </row>
    <row r="383" spans="6:42" x14ac:dyDescent="0.35">
      <c r="F383" s="21"/>
      <c r="L383" s="75"/>
      <c r="M383" s="75"/>
      <c r="N383" s="75"/>
      <c r="O383" s="75"/>
      <c r="AA383" s="21"/>
      <c r="AB383" s="21"/>
      <c r="AC383" s="21"/>
      <c r="AD383" s="21"/>
      <c r="AI383" s="77"/>
      <c r="AJ383" s="77"/>
      <c r="AK383" s="77"/>
      <c r="AL383" s="77"/>
      <c r="AM383" s="77"/>
      <c r="AN383" s="77"/>
      <c r="AO383" s="77"/>
      <c r="AP383" s="77"/>
    </row>
    <row r="384" spans="6:42" x14ac:dyDescent="0.35">
      <c r="F384" s="21"/>
      <c r="L384" s="75"/>
      <c r="M384" s="75"/>
      <c r="N384" s="75"/>
      <c r="O384" s="75"/>
      <c r="AA384" s="21"/>
      <c r="AB384" s="21"/>
      <c r="AC384" s="21"/>
      <c r="AD384" s="21"/>
      <c r="AI384" s="77"/>
      <c r="AJ384" s="77"/>
      <c r="AK384" s="77"/>
      <c r="AL384" s="77"/>
      <c r="AM384" s="77"/>
      <c r="AN384" s="77"/>
      <c r="AO384" s="77"/>
      <c r="AP384" s="77"/>
    </row>
    <row r="385" spans="6:42" x14ac:dyDescent="0.35">
      <c r="F385" s="21"/>
      <c r="L385" s="75"/>
      <c r="M385" s="75"/>
      <c r="N385" s="75"/>
      <c r="O385" s="75"/>
      <c r="AA385" s="21"/>
      <c r="AB385" s="21"/>
      <c r="AC385" s="21"/>
      <c r="AD385" s="21"/>
      <c r="AI385" s="77"/>
      <c r="AJ385" s="77"/>
      <c r="AK385" s="77"/>
      <c r="AL385" s="77"/>
      <c r="AM385" s="77"/>
      <c r="AN385" s="77"/>
      <c r="AO385" s="77"/>
      <c r="AP385" s="77"/>
    </row>
    <row r="386" spans="6:42" x14ac:dyDescent="0.35">
      <c r="F386" s="21"/>
      <c r="L386" s="75"/>
      <c r="M386" s="75"/>
      <c r="N386" s="75"/>
      <c r="O386" s="75"/>
      <c r="AA386" s="21"/>
      <c r="AB386" s="21"/>
      <c r="AC386" s="21"/>
      <c r="AD386" s="21"/>
      <c r="AI386" s="77"/>
      <c r="AJ386" s="77"/>
      <c r="AK386" s="77"/>
      <c r="AL386" s="77"/>
      <c r="AM386" s="77"/>
      <c r="AN386" s="77"/>
      <c r="AO386" s="77"/>
      <c r="AP386" s="77"/>
    </row>
    <row r="387" spans="6:42" x14ac:dyDescent="0.35">
      <c r="F387" s="21"/>
      <c r="L387" s="75"/>
      <c r="M387" s="75"/>
      <c r="N387" s="75"/>
      <c r="O387" s="75"/>
      <c r="AA387" s="21"/>
      <c r="AB387" s="21"/>
      <c r="AC387" s="21"/>
      <c r="AD387" s="21"/>
      <c r="AI387" s="77"/>
      <c r="AJ387" s="77"/>
      <c r="AK387" s="77"/>
      <c r="AL387" s="77"/>
      <c r="AM387" s="77"/>
      <c r="AN387" s="77"/>
      <c r="AO387" s="77"/>
      <c r="AP387" s="77"/>
    </row>
    <row r="388" spans="6:42" x14ac:dyDescent="0.35">
      <c r="F388" s="21"/>
      <c r="L388" s="75"/>
      <c r="M388" s="75"/>
      <c r="N388" s="75"/>
      <c r="O388" s="75"/>
      <c r="AA388" s="21"/>
      <c r="AB388" s="21"/>
      <c r="AC388" s="21"/>
      <c r="AD388" s="21"/>
      <c r="AI388" s="77"/>
      <c r="AJ388" s="77"/>
      <c r="AK388" s="77"/>
      <c r="AL388" s="77"/>
      <c r="AM388" s="77"/>
      <c r="AN388" s="77"/>
      <c r="AO388" s="77"/>
      <c r="AP388" s="77"/>
    </row>
    <row r="389" spans="6:42" x14ac:dyDescent="0.35">
      <c r="F389" s="21"/>
      <c r="L389" s="75"/>
      <c r="M389" s="75"/>
      <c r="N389" s="75"/>
      <c r="O389" s="75"/>
      <c r="AA389" s="21"/>
      <c r="AB389" s="21"/>
      <c r="AC389" s="21"/>
      <c r="AD389" s="21"/>
      <c r="AI389" s="77"/>
      <c r="AJ389" s="77"/>
      <c r="AK389" s="77"/>
      <c r="AL389" s="77"/>
      <c r="AM389" s="77"/>
      <c r="AN389" s="77"/>
      <c r="AO389" s="77"/>
      <c r="AP389" s="77"/>
    </row>
    <row r="390" spans="6:42" x14ac:dyDescent="0.35">
      <c r="F390" s="21"/>
      <c r="L390" s="75"/>
      <c r="M390" s="75"/>
      <c r="N390" s="75"/>
      <c r="O390" s="75"/>
      <c r="AA390" s="21"/>
      <c r="AB390" s="21"/>
      <c r="AC390" s="21"/>
      <c r="AD390" s="21"/>
      <c r="AI390" s="77"/>
      <c r="AJ390" s="77"/>
      <c r="AK390" s="77"/>
      <c r="AL390" s="77"/>
      <c r="AM390" s="77"/>
      <c r="AN390" s="77"/>
      <c r="AO390" s="77"/>
      <c r="AP390" s="77"/>
    </row>
    <row r="391" spans="6:42" x14ac:dyDescent="0.35">
      <c r="F391" s="21"/>
      <c r="L391" s="75"/>
      <c r="M391" s="75"/>
      <c r="N391" s="75"/>
      <c r="O391" s="75"/>
      <c r="AA391" s="21"/>
      <c r="AB391" s="21"/>
      <c r="AC391" s="21"/>
      <c r="AD391" s="21"/>
      <c r="AI391" s="77"/>
      <c r="AJ391" s="77"/>
      <c r="AK391" s="77"/>
      <c r="AL391" s="77"/>
      <c r="AM391" s="77"/>
      <c r="AN391" s="77"/>
      <c r="AO391" s="77"/>
      <c r="AP391" s="77"/>
    </row>
    <row r="392" spans="6:42" x14ac:dyDescent="0.35">
      <c r="F392" s="21"/>
      <c r="L392" s="75"/>
      <c r="M392" s="75"/>
      <c r="N392" s="75"/>
      <c r="O392" s="75"/>
      <c r="AA392" s="21"/>
      <c r="AB392" s="21"/>
      <c r="AC392" s="21"/>
      <c r="AD392" s="21"/>
      <c r="AI392" s="77"/>
      <c r="AJ392" s="77"/>
      <c r="AK392" s="77"/>
      <c r="AL392" s="77"/>
      <c r="AM392" s="77"/>
      <c r="AN392" s="77"/>
      <c r="AO392" s="77"/>
      <c r="AP392" s="77"/>
    </row>
    <row r="393" spans="6:42" x14ac:dyDescent="0.35">
      <c r="F393" s="21"/>
      <c r="L393" s="75"/>
      <c r="M393" s="75"/>
      <c r="N393" s="75"/>
      <c r="O393" s="75"/>
      <c r="AA393" s="21"/>
      <c r="AB393" s="21"/>
      <c r="AC393" s="21"/>
      <c r="AD393" s="21"/>
      <c r="AI393" s="77"/>
      <c r="AJ393" s="77"/>
      <c r="AK393" s="77"/>
      <c r="AL393" s="77"/>
      <c r="AM393" s="77"/>
      <c r="AN393" s="77"/>
      <c r="AO393" s="77"/>
      <c r="AP393" s="77"/>
    </row>
    <row r="394" spans="6:42" x14ac:dyDescent="0.35">
      <c r="F394" s="21"/>
      <c r="L394" s="75"/>
      <c r="M394" s="75"/>
      <c r="N394" s="75"/>
      <c r="O394" s="75"/>
      <c r="AA394" s="21"/>
      <c r="AB394" s="21"/>
      <c r="AC394" s="21"/>
      <c r="AD394" s="21"/>
      <c r="AI394" s="77"/>
      <c r="AJ394" s="77"/>
      <c r="AK394" s="77"/>
      <c r="AL394" s="77"/>
      <c r="AM394" s="77"/>
      <c r="AN394" s="77"/>
      <c r="AO394" s="77"/>
      <c r="AP394" s="77"/>
    </row>
    <row r="395" spans="6:42" x14ac:dyDescent="0.35">
      <c r="F395" s="21"/>
      <c r="L395" s="75"/>
      <c r="M395" s="75"/>
      <c r="N395" s="75"/>
      <c r="O395" s="75"/>
      <c r="AA395" s="21"/>
      <c r="AB395" s="21"/>
      <c r="AC395" s="21"/>
      <c r="AD395" s="21"/>
      <c r="AI395" s="77"/>
      <c r="AJ395" s="77"/>
      <c r="AK395" s="77"/>
      <c r="AL395" s="77"/>
      <c r="AM395" s="77"/>
      <c r="AN395" s="77"/>
      <c r="AO395" s="77"/>
      <c r="AP395" s="77"/>
    </row>
    <row r="396" spans="6:42" x14ac:dyDescent="0.35">
      <c r="F396" s="21"/>
      <c r="L396" s="75"/>
      <c r="M396" s="75"/>
      <c r="N396" s="75"/>
      <c r="O396" s="75"/>
      <c r="AA396" s="21"/>
      <c r="AB396" s="21"/>
      <c r="AC396" s="21"/>
      <c r="AD396" s="21"/>
      <c r="AI396" s="77"/>
      <c r="AJ396" s="77"/>
      <c r="AK396" s="77"/>
      <c r="AL396" s="77"/>
      <c r="AM396" s="77"/>
      <c r="AN396" s="77"/>
      <c r="AO396" s="77"/>
      <c r="AP396" s="77"/>
    </row>
    <row r="397" spans="6:42" x14ac:dyDescent="0.35">
      <c r="F397" s="21"/>
      <c r="L397" s="75"/>
      <c r="M397" s="75"/>
      <c r="N397" s="75"/>
      <c r="O397" s="75"/>
      <c r="AA397" s="21"/>
      <c r="AB397" s="21"/>
      <c r="AC397" s="21"/>
      <c r="AD397" s="21"/>
      <c r="AI397" s="77"/>
      <c r="AJ397" s="77"/>
      <c r="AK397" s="77"/>
      <c r="AL397" s="77"/>
      <c r="AM397" s="77"/>
      <c r="AN397" s="77"/>
      <c r="AO397" s="77"/>
      <c r="AP397" s="77"/>
    </row>
    <row r="398" spans="6:42" x14ac:dyDescent="0.35">
      <c r="F398" s="21"/>
      <c r="L398" s="75"/>
      <c r="M398" s="75"/>
      <c r="N398" s="75"/>
      <c r="O398" s="75"/>
      <c r="AA398" s="21"/>
      <c r="AB398" s="21"/>
      <c r="AC398" s="21"/>
      <c r="AD398" s="21"/>
      <c r="AI398" s="77"/>
      <c r="AJ398" s="77"/>
      <c r="AK398" s="77"/>
      <c r="AL398" s="77"/>
      <c r="AM398" s="77"/>
      <c r="AN398" s="77"/>
      <c r="AO398" s="77"/>
      <c r="AP398" s="77"/>
    </row>
    <row r="399" spans="6:42" x14ac:dyDescent="0.35">
      <c r="F399" s="21"/>
      <c r="L399" s="75"/>
      <c r="M399" s="75"/>
      <c r="N399" s="75"/>
      <c r="O399" s="75"/>
      <c r="AA399" s="21"/>
      <c r="AB399" s="21"/>
      <c r="AC399" s="21"/>
      <c r="AD399" s="21"/>
      <c r="AI399" s="77"/>
      <c r="AJ399" s="77"/>
      <c r="AK399" s="77"/>
      <c r="AL399" s="77"/>
      <c r="AM399" s="77"/>
      <c r="AN399" s="77"/>
      <c r="AO399" s="77"/>
      <c r="AP399" s="77"/>
    </row>
    <row r="400" spans="6:42" x14ac:dyDescent="0.35">
      <c r="F400" s="21"/>
      <c r="L400" s="75"/>
      <c r="M400" s="75"/>
      <c r="N400" s="75"/>
      <c r="O400" s="75"/>
      <c r="AA400" s="21"/>
      <c r="AB400" s="21"/>
      <c r="AC400" s="21"/>
      <c r="AD400" s="21"/>
      <c r="AI400" s="77"/>
      <c r="AJ400" s="77"/>
      <c r="AK400" s="77"/>
      <c r="AL400" s="77"/>
      <c r="AM400" s="77"/>
      <c r="AN400" s="77"/>
      <c r="AO400" s="77"/>
      <c r="AP400" s="77"/>
    </row>
    <row r="401" spans="6:42" x14ac:dyDescent="0.35">
      <c r="F401" s="21"/>
      <c r="L401" s="75"/>
      <c r="M401" s="75"/>
      <c r="N401" s="75"/>
      <c r="O401" s="75"/>
      <c r="AA401" s="21"/>
      <c r="AB401" s="21"/>
      <c r="AC401" s="21"/>
      <c r="AD401" s="21"/>
      <c r="AI401" s="77"/>
      <c r="AJ401" s="77"/>
      <c r="AK401" s="77"/>
      <c r="AL401" s="77"/>
      <c r="AM401" s="77"/>
      <c r="AN401" s="77"/>
      <c r="AO401" s="77"/>
      <c r="AP401" s="77"/>
    </row>
    <row r="402" spans="6:42" x14ac:dyDescent="0.35">
      <c r="F402" s="21"/>
      <c r="L402" s="75"/>
      <c r="M402" s="75"/>
      <c r="N402" s="75"/>
      <c r="O402" s="75"/>
      <c r="AA402" s="21"/>
      <c r="AB402" s="21"/>
      <c r="AC402" s="21"/>
      <c r="AD402" s="21"/>
      <c r="AI402" s="77"/>
      <c r="AJ402" s="77"/>
      <c r="AK402" s="77"/>
      <c r="AL402" s="77"/>
      <c r="AM402" s="77"/>
      <c r="AN402" s="77"/>
      <c r="AO402" s="77"/>
      <c r="AP402" s="77"/>
    </row>
    <row r="403" spans="6:42" x14ac:dyDescent="0.35">
      <c r="F403" s="21"/>
      <c r="L403" s="75"/>
      <c r="M403" s="75"/>
      <c r="N403" s="75"/>
      <c r="O403" s="75"/>
      <c r="AA403" s="21"/>
      <c r="AB403" s="21"/>
      <c r="AC403" s="21"/>
      <c r="AD403" s="21"/>
      <c r="AI403" s="77"/>
      <c r="AJ403" s="77"/>
      <c r="AK403" s="77"/>
      <c r="AL403" s="77"/>
      <c r="AM403" s="77"/>
      <c r="AN403" s="77"/>
      <c r="AO403" s="77"/>
      <c r="AP403" s="77"/>
    </row>
    <row r="404" spans="6:42" x14ac:dyDescent="0.35">
      <c r="F404" s="21"/>
      <c r="L404" s="75"/>
      <c r="M404" s="75"/>
      <c r="N404" s="75"/>
      <c r="O404" s="75"/>
      <c r="AA404" s="21"/>
      <c r="AB404" s="21"/>
      <c r="AC404" s="21"/>
      <c r="AD404" s="21"/>
      <c r="AI404" s="77"/>
      <c r="AJ404" s="77"/>
      <c r="AK404" s="77"/>
      <c r="AL404" s="77"/>
      <c r="AM404" s="77"/>
      <c r="AN404" s="77"/>
      <c r="AO404" s="77"/>
      <c r="AP404" s="77"/>
    </row>
    <row r="405" spans="6:42" x14ac:dyDescent="0.35">
      <c r="F405" s="21"/>
      <c r="L405" s="75"/>
      <c r="M405" s="75"/>
      <c r="N405" s="75"/>
      <c r="O405" s="75"/>
      <c r="AA405" s="21"/>
      <c r="AB405" s="21"/>
      <c r="AC405" s="21"/>
      <c r="AD405" s="21"/>
      <c r="AI405" s="77"/>
      <c r="AJ405" s="77"/>
      <c r="AK405" s="77"/>
      <c r="AL405" s="77"/>
      <c r="AM405" s="77"/>
      <c r="AN405" s="77"/>
      <c r="AO405" s="77"/>
      <c r="AP405" s="77"/>
    </row>
    <row r="406" spans="6:42" x14ac:dyDescent="0.35">
      <c r="F406" s="21"/>
      <c r="L406" s="75"/>
      <c r="M406" s="75"/>
      <c r="N406" s="75"/>
      <c r="O406" s="75"/>
      <c r="AA406" s="21"/>
      <c r="AB406" s="21"/>
      <c r="AC406" s="21"/>
      <c r="AD406" s="21"/>
      <c r="AI406" s="77"/>
      <c r="AJ406" s="77"/>
      <c r="AK406" s="77"/>
      <c r="AL406" s="77"/>
      <c r="AM406" s="77"/>
      <c r="AN406" s="77"/>
      <c r="AO406" s="77"/>
      <c r="AP406" s="77"/>
    </row>
    <row r="407" spans="6:42" x14ac:dyDescent="0.35">
      <c r="F407" s="21"/>
      <c r="L407" s="75"/>
      <c r="M407" s="75"/>
      <c r="N407" s="75"/>
      <c r="O407" s="75"/>
      <c r="AA407" s="21"/>
      <c r="AB407" s="21"/>
      <c r="AC407" s="21"/>
      <c r="AD407" s="21"/>
      <c r="AI407" s="77"/>
      <c r="AJ407" s="77"/>
      <c r="AK407" s="77"/>
      <c r="AL407" s="77"/>
      <c r="AM407" s="77"/>
      <c r="AN407" s="77"/>
      <c r="AO407" s="77"/>
      <c r="AP407" s="77"/>
    </row>
    <row r="408" spans="6:42" x14ac:dyDescent="0.35">
      <c r="F408" s="21"/>
      <c r="L408" s="75"/>
      <c r="M408" s="75"/>
      <c r="N408" s="75"/>
      <c r="O408" s="75"/>
      <c r="AA408" s="21"/>
      <c r="AB408" s="21"/>
      <c r="AC408" s="21"/>
      <c r="AD408" s="21"/>
      <c r="AI408" s="77"/>
      <c r="AJ408" s="77"/>
      <c r="AK408" s="77"/>
      <c r="AL408" s="77"/>
      <c r="AM408" s="77"/>
      <c r="AN408" s="77"/>
      <c r="AO408" s="77"/>
      <c r="AP408" s="77"/>
    </row>
    <row r="409" spans="6:42" x14ac:dyDescent="0.35">
      <c r="F409" s="21"/>
      <c r="L409" s="75"/>
      <c r="M409" s="75"/>
      <c r="N409" s="75"/>
      <c r="O409" s="75"/>
      <c r="AA409" s="21"/>
      <c r="AB409" s="21"/>
      <c r="AC409" s="21"/>
      <c r="AD409" s="21"/>
      <c r="AI409" s="77"/>
      <c r="AJ409" s="77"/>
      <c r="AK409" s="77"/>
      <c r="AL409" s="77"/>
      <c r="AM409" s="77"/>
      <c r="AN409" s="77"/>
      <c r="AO409" s="77"/>
      <c r="AP409" s="77"/>
    </row>
    <row r="410" spans="6:42" x14ac:dyDescent="0.35">
      <c r="F410" s="21"/>
      <c r="L410" s="75"/>
      <c r="M410" s="75"/>
      <c r="N410" s="75"/>
      <c r="O410" s="75"/>
      <c r="AA410" s="21"/>
      <c r="AB410" s="21"/>
      <c r="AC410" s="21"/>
      <c r="AD410" s="21"/>
      <c r="AI410" s="77"/>
      <c r="AJ410" s="77"/>
      <c r="AK410" s="77"/>
      <c r="AL410" s="77"/>
      <c r="AM410" s="77"/>
      <c r="AN410" s="77"/>
      <c r="AO410" s="77"/>
      <c r="AP410" s="77"/>
    </row>
    <row r="411" spans="6:42" x14ac:dyDescent="0.35">
      <c r="F411" s="21"/>
      <c r="L411" s="75"/>
      <c r="M411" s="75"/>
      <c r="N411" s="75"/>
      <c r="O411" s="75"/>
      <c r="AA411" s="21"/>
      <c r="AB411" s="21"/>
      <c r="AC411" s="21"/>
      <c r="AD411" s="21"/>
      <c r="AI411" s="77"/>
      <c r="AJ411" s="77"/>
      <c r="AK411" s="77"/>
      <c r="AL411" s="77"/>
      <c r="AM411" s="77"/>
      <c r="AN411" s="77"/>
      <c r="AO411" s="77"/>
      <c r="AP411" s="77"/>
    </row>
    <row r="412" spans="6:42" x14ac:dyDescent="0.35">
      <c r="F412" s="21"/>
      <c r="L412" s="75"/>
      <c r="M412" s="75"/>
      <c r="N412" s="75"/>
      <c r="O412" s="75"/>
      <c r="AA412" s="21"/>
      <c r="AB412" s="21"/>
      <c r="AC412" s="21"/>
      <c r="AD412" s="21"/>
      <c r="AI412" s="77"/>
      <c r="AJ412" s="77"/>
      <c r="AK412" s="77"/>
      <c r="AL412" s="77"/>
      <c r="AM412" s="77"/>
      <c r="AN412" s="77"/>
      <c r="AO412" s="77"/>
      <c r="AP412" s="77"/>
    </row>
    <row r="413" spans="6:42" x14ac:dyDescent="0.35">
      <c r="F413" s="21"/>
      <c r="L413" s="75"/>
      <c r="M413" s="75"/>
      <c r="N413" s="75"/>
      <c r="O413" s="75"/>
      <c r="AA413" s="21"/>
      <c r="AB413" s="21"/>
      <c r="AC413" s="21"/>
      <c r="AD413" s="21"/>
      <c r="AI413" s="77"/>
      <c r="AJ413" s="77"/>
      <c r="AK413" s="77"/>
      <c r="AL413" s="77"/>
      <c r="AM413" s="77"/>
      <c r="AN413" s="77"/>
      <c r="AO413" s="77"/>
      <c r="AP413" s="77"/>
    </row>
    <row r="414" spans="6:42" x14ac:dyDescent="0.35">
      <c r="F414" s="21"/>
      <c r="L414" s="75"/>
      <c r="M414" s="75"/>
      <c r="N414" s="75"/>
      <c r="O414" s="75"/>
      <c r="AA414" s="21"/>
      <c r="AB414" s="21"/>
      <c r="AC414" s="21"/>
      <c r="AD414" s="21"/>
      <c r="AI414" s="77"/>
      <c r="AJ414" s="77"/>
      <c r="AK414" s="77"/>
      <c r="AL414" s="77"/>
      <c r="AM414" s="77"/>
      <c r="AN414" s="77"/>
      <c r="AO414" s="77"/>
      <c r="AP414" s="77"/>
    </row>
    <row r="415" spans="6:42" x14ac:dyDescent="0.35">
      <c r="F415" s="21"/>
      <c r="L415" s="75"/>
      <c r="M415" s="75"/>
      <c r="N415" s="75"/>
      <c r="O415" s="75"/>
      <c r="AA415" s="21"/>
      <c r="AB415" s="21"/>
      <c r="AC415" s="21"/>
      <c r="AD415" s="21"/>
      <c r="AI415" s="77"/>
      <c r="AJ415" s="77"/>
      <c r="AK415" s="77"/>
      <c r="AL415" s="77"/>
      <c r="AM415" s="77"/>
      <c r="AN415" s="77"/>
      <c r="AO415" s="77"/>
      <c r="AP415" s="77"/>
    </row>
    <row r="416" spans="6:42" x14ac:dyDescent="0.35">
      <c r="F416" s="21"/>
      <c r="L416" s="75"/>
      <c r="M416" s="75"/>
      <c r="N416" s="75"/>
      <c r="O416" s="75"/>
      <c r="AA416" s="21"/>
      <c r="AB416" s="21"/>
      <c r="AC416" s="21"/>
      <c r="AD416" s="21"/>
      <c r="AI416" s="77"/>
      <c r="AJ416" s="77"/>
      <c r="AK416" s="77"/>
      <c r="AL416" s="77"/>
      <c r="AM416" s="77"/>
      <c r="AN416" s="77"/>
      <c r="AO416" s="77"/>
      <c r="AP416" s="77"/>
    </row>
    <row r="417" spans="6:42" x14ac:dyDescent="0.35">
      <c r="F417" s="21"/>
      <c r="L417" s="75"/>
      <c r="M417" s="75"/>
      <c r="N417" s="75"/>
      <c r="O417" s="75"/>
      <c r="AA417" s="21"/>
      <c r="AB417" s="21"/>
      <c r="AC417" s="21"/>
      <c r="AD417" s="21"/>
      <c r="AI417" s="77"/>
      <c r="AJ417" s="77"/>
      <c r="AK417" s="77"/>
      <c r="AL417" s="77"/>
      <c r="AM417" s="77"/>
      <c r="AN417" s="77"/>
      <c r="AO417" s="77"/>
      <c r="AP417" s="77"/>
    </row>
    <row r="418" spans="6:42" x14ac:dyDescent="0.35">
      <c r="F418" s="21"/>
      <c r="L418" s="75"/>
      <c r="M418" s="75"/>
      <c r="N418" s="75"/>
      <c r="O418" s="75"/>
      <c r="AA418" s="21"/>
      <c r="AB418" s="21"/>
      <c r="AC418" s="21"/>
      <c r="AD418" s="21"/>
      <c r="AI418" s="77"/>
      <c r="AJ418" s="77"/>
      <c r="AK418" s="77"/>
      <c r="AL418" s="77"/>
      <c r="AM418" s="77"/>
      <c r="AN418" s="77"/>
      <c r="AO418" s="77"/>
      <c r="AP418" s="77"/>
    </row>
    <row r="419" spans="6:42" x14ac:dyDescent="0.35">
      <c r="F419" s="21"/>
      <c r="L419" s="75"/>
      <c r="M419" s="75"/>
      <c r="N419" s="75"/>
      <c r="O419" s="75"/>
      <c r="AA419" s="21"/>
      <c r="AB419" s="21"/>
      <c r="AC419" s="21"/>
      <c r="AD419" s="21"/>
      <c r="AI419" s="77"/>
      <c r="AJ419" s="77"/>
      <c r="AK419" s="77"/>
      <c r="AL419" s="77"/>
      <c r="AM419" s="77"/>
      <c r="AN419" s="77"/>
      <c r="AO419" s="77"/>
      <c r="AP419" s="77"/>
    </row>
    <row r="420" spans="6:42" x14ac:dyDescent="0.35">
      <c r="F420" s="21"/>
      <c r="L420" s="75"/>
      <c r="M420" s="75"/>
      <c r="N420" s="75"/>
      <c r="O420" s="75"/>
      <c r="AA420" s="21"/>
      <c r="AB420" s="21"/>
      <c r="AC420" s="21"/>
      <c r="AD420" s="21"/>
      <c r="AI420" s="77"/>
      <c r="AJ420" s="77"/>
      <c r="AK420" s="77"/>
      <c r="AL420" s="77"/>
      <c r="AM420" s="77"/>
      <c r="AN420" s="77"/>
      <c r="AO420" s="77"/>
      <c r="AP420" s="77"/>
    </row>
    <row r="421" spans="6:42" x14ac:dyDescent="0.35">
      <c r="F421" s="21"/>
      <c r="L421" s="75"/>
      <c r="M421" s="75"/>
      <c r="N421" s="75"/>
      <c r="O421" s="75"/>
      <c r="AA421" s="21"/>
      <c r="AB421" s="21"/>
      <c r="AC421" s="21"/>
      <c r="AD421" s="21"/>
      <c r="AI421" s="77"/>
      <c r="AJ421" s="77"/>
      <c r="AK421" s="77"/>
      <c r="AL421" s="77"/>
      <c r="AM421" s="77"/>
      <c r="AN421" s="77"/>
      <c r="AO421" s="77"/>
      <c r="AP421" s="77"/>
    </row>
    <row r="422" spans="6:42" x14ac:dyDescent="0.35">
      <c r="F422" s="21"/>
      <c r="L422" s="75"/>
      <c r="M422" s="75"/>
      <c r="N422" s="75"/>
      <c r="O422" s="75"/>
      <c r="AA422" s="21"/>
      <c r="AB422" s="21"/>
      <c r="AC422" s="21"/>
      <c r="AD422" s="21"/>
      <c r="AI422" s="77"/>
      <c r="AJ422" s="77"/>
      <c r="AK422" s="77"/>
      <c r="AL422" s="77"/>
      <c r="AM422" s="77"/>
      <c r="AN422" s="77"/>
      <c r="AO422" s="77"/>
      <c r="AP422" s="77"/>
    </row>
    <row r="423" spans="6:42" x14ac:dyDescent="0.35">
      <c r="F423" s="21"/>
      <c r="L423" s="75"/>
      <c r="M423" s="75"/>
      <c r="N423" s="75"/>
      <c r="O423" s="75"/>
      <c r="AA423" s="21"/>
      <c r="AB423" s="21"/>
      <c r="AC423" s="21"/>
      <c r="AD423" s="21"/>
      <c r="AI423" s="77"/>
      <c r="AJ423" s="77"/>
      <c r="AK423" s="77"/>
      <c r="AL423" s="77"/>
      <c r="AM423" s="77"/>
      <c r="AN423" s="77"/>
      <c r="AO423" s="77"/>
      <c r="AP423" s="77"/>
    </row>
    <row r="424" spans="6:42" x14ac:dyDescent="0.35">
      <c r="F424" s="21"/>
      <c r="L424" s="75"/>
      <c r="M424" s="75"/>
      <c r="N424" s="75"/>
      <c r="O424" s="75"/>
      <c r="AA424" s="21"/>
      <c r="AB424" s="21"/>
      <c r="AC424" s="21"/>
      <c r="AD424" s="21"/>
      <c r="AI424" s="77"/>
      <c r="AJ424" s="77"/>
      <c r="AK424" s="77"/>
      <c r="AL424" s="77"/>
      <c r="AM424" s="77"/>
      <c r="AN424" s="77"/>
      <c r="AO424" s="77"/>
      <c r="AP424" s="77"/>
    </row>
    <row r="425" spans="6:42" x14ac:dyDescent="0.35">
      <c r="F425" s="21"/>
      <c r="L425" s="75"/>
      <c r="M425" s="75"/>
      <c r="N425" s="75"/>
      <c r="O425" s="75"/>
      <c r="AA425" s="21"/>
      <c r="AB425" s="21"/>
      <c r="AC425" s="21"/>
      <c r="AD425" s="21"/>
      <c r="AI425" s="77"/>
      <c r="AJ425" s="77"/>
      <c r="AK425" s="77"/>
      <c r="AL425" s="77"/>
      <c r="AM425" s="77"/>
      <c r="AN425" s="77"/>
      <c r="AO425" s="77"/>
      <c r="AP425" s="77"/>
    </row>
    <row r="426" spans="6:42" x14ac:dyDescent="0.35">
      <c r="F426" s="21"/>
      <c r="L426" s="75"/>
      <c r="M426" s="75"/>
      <c r="N426" s="75"/>
      <c r="O426" s="75"/>
      <c r="AA426" s="21"/>
      <c r="AB426" s="21"/>
      <c r="AC426" s="21"/>
      <c r="AD426" s="21"/>
      <c r="AI426" s="77"/>
      <c r="AJ426" s="77"/>
      <c r="AK426" s="77"/>
      <c r="AL426" s="77"/>
      <c r="AM426" s="77"/>
      <c r="AN426" s="77"/>
      <c r="AO426" s="77"/>
      <c r="AP426" s="77"/>
    </row>
    <row r="427" spans="6:42" x14ac:dyDescent="0.35">
      <c r="F427" s="21"/>
      <c r="L427" s="75"/>
      <c r="M427" s="75"/>
      <c r="N427" s="75"/>
      <c r="O427" s="75"/>
      <c r="AA427" s="21"/>
      <c r="AB427" s="21"/>
      <c r="AC427" s="21"/>
      <c r="AD427" s="21"/>
      <c r="AI427" s="77"/>
      <c r="AJ427" s="77"/>
      <c r="AK427" s="77"/>
      <c r="AL427" s="77"/>
      <c r="AM427" s="77"/>
      <c r="AN427" s="77"/>
      <c r="AO427" s="77"/>
      <c r="AP427" s="77"/>
    </row>
    <row r="428" spans="6:42" x14ac:dyDescent="0.35">
      <c r="F428" s="21"/>
      <c r="L428" s="75"/>
      <c r="M428" s="75"/>
      <c r="N428" s="75"/>
      <c r="O428" s="75"/>
      <c r="AA428" s="21"/>
      <c r="AB428" s="21"/>
      <c r="AC428" s="21"/>
      <c r="AD428" s="21"/>
      <c r="AI428" s="77"/>
      <c r="AJ428" s="77"/>
      <c r="AK428" s="77"/>
      <c r="AL428" s="77"/>
      <c r="AM428" s="77"/>
      <c r="AN428" s="77"/>
      <c r="AO428" s="77"/>
      <c r="AP428" s="77"/>
    </row>
    <row r="429" spans="6:42" x14ac:dyDescent="0.35">
      <c r="F429" s="21"/>
      <c r="L429" s="75"/>
      <c r="M429" s="75"/>
      <c r="N429" s="75"/>
      <c r="O429" s="75"/>
      <c r="AA429" s="21"/>
      <c r="AB429" s="21"/>
      <c r="AC429" s="21"/>
      <c r="AD429" s="21"/>
      <c r="AI429" s="77"/>
      <c r="AJ429" s="77"/>
      <c r="AK429" s="77"/>
      <c r="AL429" s="77"/>
      <c r="AM429" s="77"/>
      <c r="AN429" s="77"/>
      <c r="AO429" s="77"/>
      <c r="AP429" s="77"/>
    </row>
    <row r="430" spans="6:42" x14ac:dyDescent="0.35">
      <c r="F430" s="21"/>
      <c r="L430" s="75"/>
      <c r="M430" s="75"/>
      <c r="N430" s="75"/>
      <c r="O430" s="75"/>
      <c r="AA430" s="21"/>
      <c r="AB430" s="21"/>
      <c r="AC430" s="21"/>
      <c r="AD430" s="21"/>
      <c r="AI430" s="77"/>
      <c r="AJ430" s="77"/>
      <c r="AK430" s="77"/>
      <c r="AL430" s="77"/>
      <c r="AM430" s="77"/>
      <c r="AN430" s="77"/>
      <c r="AO430" s="77"/>
      <c r="AP430" s="77"/>
    </row>
    <row r="431" spans="6:42" x14ac:dyDescent="0.35">
      <c r="F431" s="21"/>
      <c r="L431" s="75"/>
      <c r="M431" s="75"/>
      <c r="N431" s="75"/>
      <c r="O431" s="75"/>
      <c r="AA431" s="21"/>
      <c r="AB431" s="21"/>
      <c r="AC431" s="21"/>
      <c r="AD431" s="21"/>
      <c r="AI431" s="77"/>
      <c r="AJ431" s="77"/>
      <c r="AK431" s="77"/>
      <c r="AL431" s="77"/>
      <c r="AM431" s="77"/>
      <c r="AN431" s="77"/>
      <c r="AO431" s="77"/>
      <c r="AP431" s="77"/>
    </row>
    <row r="432" spans="6:42" x14ac:dyDescent="0.35">
      <c r="F432" s="21"/>
      <c r="L432" s="75"/>
      <c r="M432" s="75"/>
      <c r="N432" s="75"/>
      <c r="O432" s="75"/>
      <c r="AA432" s="21"/>
      <c r="AB432" s="21"/>
      <c r="AC432" s="21"/>
      <c r="AD432" s="21"/>
      <c r="AI432" s="77"/>
      <c r="AJ432" s="77"/>
      <c r="AK432" s="77"/>
      <c r="AL432" s="77"/>
      <c r="AM432" s="77"/>
      <c r="AN432" s="77"/>
      <c r="AO432" s="77"/>
      <c r="AP432" s="77"/>
    </row>
    <row r="433" spans="6:42" x14ac:dyDescent="0.35">
      <c r="F433" s="21"/>
      <c r="L433" s="75"/>
      <c r="M433" s="75"/>
      <c r="N433" s="75"/>
      <c r="O433" s="75"/>
      <c r="AA433" s="21"/>
      <c r="AB433" s="21"/>
      <c r="AC433" s="21"/>
      <c r="AD433" s="21"/>
      <c r="AI433" s="77"/>
      <c r="AJ433" s="77"/>
      <c r="AK433" s="77"/>
      <c r="AL433" s="77"/>
      <c r="AM433" s="77"/>
      <c r="AN433" s="77"/>
      <c r="AO433" s="77"/>
      <c r="AP433" s="77"/>
    </row>
    <row r="434" spans="6:42" x14ac:dyDescent="0.35">
      <c r="F434" s="21"/>
      <c r="L434" s="75"/>
      <c r="M434" s="75"/>
      <c r="N434" s="75"/>
      <c r="O434" s="75"/>
      <c r="AA434" s="21"/>
      <c r="AB434" s="21"/>
      <c r="AC434" s="21"/>
      <c r="AD434" s="21"/>
      <c r="AI434" s="77"/>
      <c r="AJ434" s="77"/>
      <c r="AK434" s="77"/>
      <c r="AL434" s="77"/>
      <c r="AM434" s="77"/>
      <c r="AN434" s="77"/>
      <c r="AO434" s="77"/>
      <c r="AP434" s="77"/>
    </row>
    <row r="435" spans="6:42" x14ac:dyDescent="0.35">
      <c r="F435" s="21"/>
      <c r="L435" s="75"/>
      <c r="M435" s="75"/>
      <c r="N435" s="75"/>
      <c r="O435" s="75"/>
      <c r="AA435" s="21"/>
      <c r="AB435" s="21"/>
      <c r="AC435" s="21"/>
      <c r="AD435" s="21"/>
      <c r="AI435" s="77"/>
      <c r="AJ435" s="77"/>
      <c r="AK435" s="77"/>
      <c r="AL435" s="77"/>
      <c r="AM435" s="77"/>
      <c r="AN435" s="77"/>
      <c r="AO435" s="77"/>
      <c r="AP435" s="77"/>
    </row>
    <row r="436" spans="6:42" x14ac:dyDescent="0.35">
      <c r="F436" s="21"/>
      <c r="L436" s="75"/>
      <c r="M436" s="75"/>
      <c r="N436" s="75"/>
      <c r="O436" s="75"/>
      <c r="AA436" s="21"/>
      <c r="AB436" s="21"/>
      <c r="AC436" s="21"/>
      <c r="AD436" s="21"/>
      <c r="AI436" s="77"/>
      <c r="AJ436" s="77"/>
      <c r="AK436" s="77"/>
      <c r="AL436" s="77"/>
      <c r="AM436" s="77"/>
      <c r="AN436" s="77"/>
      <c r="AO436" s="77"/>
      <c r="AP436" s="77"/>
    </row>
    <row r="437" spans="6:42" x14ac:dyDescent="0.35">
      <c r="F437" s="21"/>
      <c r="L437" s="75"/>
      <c r="M437" s="75"/>
      <c r="N437" s="75"/>
      <c r="O437" s="75"/>
      <c r="AA437" s="21"/>
      <c r="AB437" s="21"/>
      <c r="AC437" s="21"/>
      <c r="AD437" s="21"/>
      <c r="AI437" s="77"/>
      <c r="AJ437" s="77"/>
      <c r="AK437" s="77"/>
      <c r="AL437" s="77"/>
      <c r="AM437" s="77"/>
      <c r="AN437" s="77"/>
      <c r="AO437" s="77"/>
      <c r="AP437" s="77"/>
    </row>
    <row r="438" spans="6:42" x14ac:dyDescent="0.35">
      <c r="F438" s="21"/>
      <c r="L438" s="75"/>
      <c r="M438" s="75"/>
      <c r="N438" s="75"/>
      <c r="O438" s="75"/>
      <c r="AA438" s="21"/>
      <c r="AB438" s="21"/>
      <c r="AC438" s="21"/>
      <c r="AD438" s="21"/>
      <c r="AI438" s="77"/>
      <c r="AJ438" s="77"/>
      <c r="AK438" s="77"/>
      <c r="AL438" s="77"/>
      <c r="AM438" s="77"/>
      <c r="AN438" s="77"/>
      <c r="AO438" s="77"/>
      <c r="AP438" s="77"/>
    </row>
    <row r="439" spans="6:42" x14ac:dyDescent="0.35">
      <c r="F439" s="21"/>
      <c r="L439" s="75"/>
      <c r="M439" s="75"/>
      <c r="N439" s="75"/>
      <c r="O439" s="75"/>
      <c r="AA439" s="21"/>
      <c r="AB439" s="21"/>
      <c r="AC439" s="21"/>
      <c r="AD439" s="21"/>
      <c r="AI439" s="77"/>
      <c r="AJ439" s="77"/>
      <c r="AK439" s="77"/>
      <c r="AL439" s="77"/>
      <c r="AM439" s="77"/>
      <c r="AN439" s="77"/>
      <c r="AO439" s="77"/>
      <c r="AP439" s="77"/>
    </row>
    <row r="440" spans="6:42" x14ac:dyDescent="0.35">
      <c r="F440" s="21"/>
      <c r="L440" s="75"/>
      <c r="M440" s="75"/>
      <c r="N440" s="75"/>
      <c r="O440" s="75"/>
      <c r="AA440" s="21"/>
      <c r="AB440" s="21"/>
      <c r="AC440" s="21"/>
      <c r="AD440" s="21"/>
      <c r="AI440" s="77"/>
      <c r="AJ440" s="77"/>
      <c r="AK440" s="77"/>
      <c r="AL440" s="77"/>
      <c r="AM440" s="77"/>
      <c r="AN440" s="77"/>
      <c r="AO440" s="77"/>
      <c r="AP440" s="77"/>
    </row>
    <row r="441" spans="6:42" x14ac:dyDescent="0.35">
      <c r="F441" s="21"/>
      <c r="L441" s="75"/>
      <c r="M441" s="75"/>
      <c r="N441" s="75"/>
      <c r="O441" s="75"/>
      <c r="AA441" s="21"/>
      <c r="AB441" s="21"/>
      <c r="AC441" s="21"/>
      <c r="AD441" s="21"/>
      <c r="AI441" s="77"/>
      <c r="AJ441" s="77"/>
      <c r="AK441" s="77"/>
      <c r="AL441" s="77"/>
      <c r="AM441" s="77"/>
      <c r="AN441" s="77"/>
      <c r="AO441" s="77"/>
      <c r="AP441" s="77"/>
    </row>
    <row r="442" spans="6:42" x14ac:dyDescent="0.35">
      <c r="F442" s="21"/>
      <c r="L442" s="75"/>
      <c r="M442" s="75"/>
      <c r="N442" s="75"/>
      <c r="O442" s="75"/>
      <c r="AA442" s="21"/>
      <c r="AB442" s="21"/>
      <c r="AC442" s="21"/>
      <c r="AD442" s="21"/>
      <c r="AI442" s="77"/>
      <c r="AJ442" s="77"/>
      <c r="AK442" s="77"/>
      <c r="AL442" s="77"/>
      <c r="AM442" s="77"/>
      <c r="AN442" s="77"/>
      <c r="AO442" s="77"/>
      <c r="AP442" s="77"/>
    </row>
    <row r="443" spans="6:42" x14ac:dyDescent="0.35">
      <c r="F443" s="21"/>
      <c r="L443" s="75"/>
      <c r="M443" s="75"/>
      <c r="N443" s="75"/>
      <c r="O443" s="75"/>
      <c r="AA443" s="21"/>
      <c r="AB443" s="21"/>
      <c r="AC443" s="21"/>
      <c r="AD443" s="21"/>
      <c r="AI443" s="77"/>
      <c r="AJ443" s="77"/>
      <c r="AK443" s="77"/>
      <c r="AL443" s="77"/>
      <c r="AM443" s="77"/>
      <c r="AN443" s="77"/>
      <c r="AO443" s="77"/>
      <c r="AP443" s="77"/>
    </row>
    <row r="444" spans="6:42" x14ac:dyDescent="0.35">
      <c r="F444" s="21"/>
      <c r="L444" s="75"/>
      <c r="M444" s="75"/>
      <c r="N444" s="75"/>
      <c r="O444" s="75"/>
      <c r="AA444" s="21"/>
      <c r="AB444" s="21"/>
      <c r="AC444" s="21"/>
      <c r="AD444" s="21"/>
      <c r="AI444" s="77"/>
      <c r="AJ444" s="77"/>
      <c r="AK444" s="77"/>
      <c r="AL444" s="77"/>
      <c r="AM444" s="77"/>
      <c r="AN444" s="77"/>
      <c r="AO444" s="77"/>
      <c r="AP444" s="77"/>
    </row>
    <row r="445" spans="6:42" x14ac:dyDescent="0.35">
      <c r="F445" s="21"/>
      <c r="L445" s="75"/>
      <c r="M445" s="75"/>
      <c r="N445" s="75"/>
      <c r="O445" s="75"/>
      <c r="AA445" s="21"/>
      <c r="AB445" s="21"/>
      <c r="AC445" s="21"/>
      <c r="AD445" s="21"/>
      <c r="AI445" s="77"/>
      <c r="AJ445" s="77"/>
      <c r="AK445" s="77"/>
      <c r="AL445" s="77"/>
      <c r="AM445" s="77"/>
      <c r="AN445" s="77"/>
      <c r="AO445" s="77"/>
      <c r="AP445" s="77"/>
    </row>
    <row r="446" spans="6:42" x14ac:dyDescent="0.35">
      <c r="F446" s="21"/>
      <c r="L446" s="75"/>
      <c r="M446" s="75"/>
      <c r="N446" s="75"/>
      <c r="O446" s="75"/>
      <c r="AA446" s="21"/>
      <c r="AB446" s="21"/>
      <c r="AC446" s="21"/>
      <c r="AD446" s="21"/>
      <c r="AI446" s="77"/>
      <c r="AJ446" s="77"/>
      <c r="AK446" s="77"/>
      <c r="AL446" s="77"/>
      <c r="AM446" s="77"/>
      <c r="AN446" s="77"/>
      <c r="AO446" s="77"/>
      <c r="AP446" s="77"/>
    </row>
    <row r="447" spans="6:42" x14ac:dyDescent="0.35">
      <c r="F447" s="21"/>
      <c r="L447" s="75"/>
      <c r="M447" s="75"/>
      <c r="N447" s="75"/>
      <c r="O447" s="75"/>
      <c r="AA447" s="21"/>
      <c r="AB447" s="21"/>
      <c r="AC447" s="21"/>
      <c r="AD447" s="21"/>
      <c r="AI447" s="77"/>
      <c r="AJ447" s="77"/>
      <c r="AK447" s="77"/>
      <c r="AL447" s="77"/>
      <c r="AM447" s="77"/>
      <c r="AN447" s="77"/>
      <c r="AO447" s="77"/>
      <c r="AP447" s="77"/>
    </row>
    <row r="448" spans="6:42" x14ac:dyDescent="0.35">
      <c r="F448" s="21"/>
      <c r="L448" s="75"/>
      <c r="M448" s="75"/>
      <c r="N448" s="75"/>
      <c r="O448" s="75"/>
      <c r="AA448" s="21"/>
      <c r="AB448" s="21"/>
      <c r="AC448" s="21"/>
      <c r="AD448" s="21"/>
      <c r="AI448" s="77"/>
      <c r="AJ448" s="77"/>
      <c r="AK448" s="77"/>
      <c r="AL448" s="77"/>
      <c r="AM448" s="77"/>
      <c r="AN448" s="77"/>
      <c r="AO448" s="77"/>
      <c r="AP448" s="77"/>
    </row>
    <row r="449" spans="6:42" x14ac:dyDescent="0.35">
      <c r="F449" s="21"/>
      <c r="L449" s="75"/>
      <c r="M449" s="75"/>
      <c r="N449" s="75"/>
      <c r="O449" s="75"/>
      <c r="AA449" s="21"/>
      <c r="AB449" s="21"/>
      <c r="AC449" s="21"/>
      <c r="AD449" s="21"/>
      <c r="AI449" s="77"/>
      <c r="AJ449" s="77"/>
      <c r="AK449" s="77"/>
      <c r="AL449" s="77"/>
      <c r="AM449" s="77"/>
      <c r="AN449" s="77"/>
      <c r="AO449" s="77"/>
      <c r="AP449" s="77"/>
    </row>
    <row r="450" spans="6:42" x14ac:dyDescent="0.35">
      <c r="F450" s="21"/>
      <c r="L450" s="75"/>
      <c r="M450" s="75"/>
      <c r="N450" s="75"/>
      <c r="O450" s="75"/>
      <c r="AA450" s="21"/>
      <c r="AB450" s="21"/>
      <c r="AC450" s="21"/>
      <c r="AD450" s="21"/>
      <c r="AI450" s="77"/>
      <c r="AJ450" s="77"/>
      <c r="AK450" s="77"/>
      <c r="AL450" s="77"/>
      <c r="AM450" s="77"/>
      <c r="AN450" s="77"/>
      <c r="AO450" s="77"/>
      <c r="AP450" s="77"/>
    </row>
    <row r="451" spans="6:42" x14ac:dyDescent="0.35">
      <c r="F451" s="21"/>
      <c r="L451" s="75"/>
      <c r="M451" s="75"/>
      <c r="N451" s="75"/>
      <c r="O451" s="75"/>
      <c r="AA451" s="21"/>
      <c r="AB451" s="21"/>
      <c r="AC451" s="21"/>
      <c r="AD451" s="21"/>
      <c r="AI451" s="77"/>
      <c r="AJ451" s="77"/>
      <c r="AK451" s="77"/>
      <c r="AL451" s="77"/>
      <c r="AM451" s="77"/>
      <c r="AN451" s="77"/>
      <c r="AO451" s="77"/>
      <c r="AP451" s="77"/>
    </row>
    <row r="452" spans="6:42" x14ac:dyDescent="0.35">
      <c r="F452" s="21"/>
      <c r="L452" s="75"/>
      <c r="M452" s="75"/>
      <c r="N452" s="75"/>
      <c r="O452" s="75"/>
      <c r="AA452" s="21"/>
      <c r="AB452" s="21"/>
      <c r="AC452" s="21"/>
      <c r="AD452" s="21"/>
      <c r="AI452" s="77"/>
      <c r="AJ452" s="77"/>
      <c r="AK452" s="77"/>
      <c r="AL452" s="77"/>
      <c r="AM452" s="77"/>
      <c r="AN452" s="77"/>
      <c r="AO452" s="77"/>
      <c r="AP452" s="77"/>
    </row>
    <row r="453" spans="6:42" x14ac:dyDescent="0.35">
      <c r="F453" s="21"/>
      <c r="L453" s="75"/>
      <c r="M453" s="75"/>
      <c r="N453" s="75"/>
      <c r="O453" s="75"/>
      <c r="AA453" s="21"/>
      <c r="AB453" s="21"/>
      <c r="AC453" s="21"/>
      <c r="AD453" s="21"/>
      <c r="AI453" s="77"/>
      <c r="AJ453" s="77"/>
      <c r="AK453" s="77"/>
      <c r="AL453" s="77"/>
      <c r="AM453" s="77"/>
      <c r="AN453" s="77"/>
      <c r="AO453" s="77"/>
      <c r="AP453" s="77"/>
    </row>
    <row r="454" spans="6:42" x14ac:dyDescent="0.35">
      <c r="F454" s="21"/>
      <c r="L454" s="75"/>
      <c r="M454" s="75"/>
      <c r="N454" s="75"/>
      <c r="O454" s="75"/>
      <c r="AA454" s="21"/>
      <c r="AB454" s="21"/>
      <c r="AC454" s="21"/>
      <c r="AD454" s="21"/>
      <c r="AI454" s="77"/>
      <c r="AJ454" s="77"/>
      <c r="AK454" s="77"/>
      <c r="AL454" s="77"/>
      <c r="AM454" s="77"/>
      <c r="AN454" s="77"/>
      <c r="AO454" s="77"/>
      <c r="AP454" s="77"/>
    </row>
    <row r="455" spans="6:42" x14ac:dyDescent="0.35">
      <c r="F455" s="21"/>
      <c r="L455" s="75"/>
      <c r="M455" s="75"/>
      <c r="N455" s="75"/>
      <c r="O455" s="75"/>
      <c r="AA455" s="21"/>
      <c r="AB455" s="21"/>
      <c r="AC455" s="21"/>
      <c r="AD455" s="21"/>
      <c r="AI455" s="77"/>
      <c r="AJ455" s="77"/>
      <c r="AK455" s="77"/>
      <c r="AL455" s="77"/>
      <c r="AM455" s="77"/>
      <c r="AN455" s="77"/>
      <c r="AO455" s="77"/>
      <c r="AP455" s="77"/>
    </row>
    <row r="456" spans="6:42" x14ac:dyDescent="0.35">
      <c r="F456" s="21"/>
      <c r="L456" s="75"/>
      <c r="M456" s="75"/>
      <c r="N456" s="75"/>
      <c r="O456" s="75"/>
      <c r="AA456" s="21"/>
      <c r="AB456" s="21"/>
      <c r="AC456" s="21"/>
      <c r="AD456" s="21"/>
      <c r="AI456" s="77"/>
      <c r="AJ456" s="77"/>
      <c r="AK456" s="77"/>
      <c r="AL456" s="77"/>
      <c r="AM456" s="77"/>
      <c r="AN456" s="77"/>
      <c r="AO456" s="77"/>
      <c r="AP456" s="77"/>
    </row>
    <row r="457" spans="6:42" x14ac:dyDescent="0.35">
      <c r="F457" s="21"/>
      <c r="L457" s="75"/>
      <c r="M457" s="75"/>
      <c r="N457" s="75"/>
      <c r="O457" s="75"/>
      <c r="AA457" s="21"/>
      <c r="AB457" s="21"/>
      <c r="AC457" s="21"/>
      <c r="AD457" s="21"/>
      <c r="AI457" s="77"/>
      <c r="AJ457" s="77"/>
      <c r="AK457" s="77"/>
      <c r="AL457" s="77"/>
      <c r="AM457" s="77"/>
      <c r="AN457" s="77"/>
      <c r="AO457" s="77"/>
      <c r="AP457" s="77"/>
    </row>
    <row r="458" spans="6:42" x14ac:dyDescent="0.35">
      <c r="F458" s="21"/>
      <c r="L458" s="75"/>
      <c r="M458" s="75"/>
      <c r="N458" s="75"/>
      <c r="O458" s="75"/>
      <c r="AA458" s="21"/>
      <c r="AB458" s="21"/>
      <c r="AC458" s="21"/>
      <c r="AD458" s="21"/>
      <c r="AI458" s="77"/>
      <c r="AJ458" s="77"/>
      <c r="AK458" s="77"/>
      <c r="AL458" s="77"/>
      <c r="AM458" s="77"/>
      <c r="AN458" s="77"/>
      <c r="AO458" s="77"/>
      <c r="AP458" s="77"/>
    </row>
    <row r="459" spans="6:42" x14ac:dyDescent="0.35">
      <c r="F459" s="21"/>
      <c r="L459" s="75"/>
      <c r="M459" s="75"/>
      <c r="N459" s="75"/>
      <c r="O459" s="75"/>
      <c r="AA459" s="21"/>
      <c r="AB459" s="21"/>
      <c r="AC459" s="21"/>
      <c r="AD459" s="21"/>
      <c r="AI459" s="77"/>
      <c r="AJ459" s="77"/>
      <c r="AK459" s="77"/>
      <c r="AL459" s="77"/>
      <c r="AM459" s="77"/>
      <c r="AN459" s="77"/>
      <c r="AO459" s="77"/>
      <c r="AP459" s="77"/>
    </row>
    <row r="460" spans="6:42" x14ac:dyDescent="0.35">
      <c r="F460" s="21"/>
      <c r="L460" s="75"/>
      <c r="M460" s="75"/>
      <c r="N460" s="75"/>
      <c r="O460" s="75"/>
      <c r="AA460" s="21"/>
      <c r="AB460" s="21"/>
      <c r="AC460" s="21"/>
      <c r="AD460" s="21"/>
      <c r="AI460" s="77"/>
      <c r="AJ460" s="77"/>
      <c r="AK460" s="77"/>
      <c r="AL460" s="77"/>
      <c r="AM460" s="77"/>
      <c r="AN460" s="77"/>
      <c r="AO460" s="77"/>
      <c r="AP460" s="77"/>
    </row>
    <row r="461" spans="6:42" x14ac:dyDescent="0.35">
      <c r="F461" s="21"/>
      <c r="L461" s="75"/>
      <c r="M461" s="75"/>
      <c r="N461" s="75"/>
      <c r="O461" s="75"/>
      <c r="AA461" s="21"/>
      <c r="AB461" s="21"/>
      <c r="AC461" s="21"/>
      <c r="AD461" s="21"/>
      <c r="AI461" s="77"/>
      <c r="AJ461" s="77"/>
      <c r="AK461" s="77"/>
      <c r="AL461" s="77"/>
      <c r="AM461" s="77"/>
      <c r="AN461" s="77"/>
      <c r="AO461" s="77"/>
      <c r="AP461" s="77"/>
    </row>
    <row r="462" spans="6:42" x14ac:dyDescent="0.35">
      <c r="F462" s="21"/>
      <c r="L462" s="75"/>
      <c r="M462" s="75"/>
      <c r="N462" s="75"/>
      <c r="O462" s="75"/>
      <c r="AA462" s="21"/>
      <c r="AB462" s="21"/>
      <c r="AC462" s="21"/>
      <c r="AD462" s="21"/>
      <c r="AI462" s="77"/>
      <c r="AJ462" s="77"/>
      <c r="AK462" s="77"/>
      <c r="AL462" s="77"/>
      <c r="AM462" s="77"/>
      <c r="AN462" s="77"/>
      <c r="AO462" s="77"/>
      <c r="AP462" s="77"/>
    </row>
    <row r="463" spans="6:42" x14ac:dyDescent="0.35">
      <c r="F463" s="21"/>
      <c r="L463" s="75"/>
      <c r="M463" s="75"/>
      <c r="N463" s="75"/>
      <c r="O463" s="75"/>
      <c r="AA463" s="21"/>
      <c r="AB463" s="21"/>
      <c r="AC463" s="21"/>
      <c r="AD463" s="21"/>
      <c r="AI463" s="77"/>
      <c r="AJ463" s="77"/>
      <c r="AK463" s="77"/>
      <c r="AL463" s="77"/>
      <c r="AM463" s="77"/>
      <c r="AN463" s="77"/>
      <c r="AO463" s="77"/>
      <c r="AP463" s="77"/>
    </row>
    <row r="464" spans="6:42" x14ac:dyDescent="0.35">
      <c r="F464" s="21"/>
      <c r="L464" s="75"/>
      <c r="M464" s="75"/>
      <c r="N464" s="75"/>
      <c r="O464" s="75"/>
      <c r="AA464" s="21"/>
      <c r="AB464" s="21"/>
      <c r="AC464" s="21"/>
      <c r="AD464" s="21"/>
      <c r="AI464" s="77"/>
      <c r="AJ464" s="77"/>
      <c r="AK464" s="77"/>
      <c r="AL464" s="77"/>
      <c r="AM464" s="77"/>
      <c r="AN464" s="77"/>
      <c r="AO464" s="77"/>
      <c r="AP464" s="77"/>
    </row>
    <row r="465" spans="6:42" x14ac:dyDescent="0.35">
      <c r="F465" s="21"/>
      <c r="L465" s="75"/>
      <c r="M465" s="75"/>
      <c r="N465" s="75"/>
      <c r="O465" s="75"/>
      <c r="AA465" s="21"/>
      <c r="AB465" s="21"/>
      <c r="AC465" s="21"/>
      <c r="AD465" s="21"/>
      <c r="AI465" s="77"/>
      <c r="AJ465" s="77"/>
      <c r="AK465" s="77"/>
      <c r="AL465" s="77"/>
      <c r="AM465" s="77"/>
      <c r="AN465" s="77"/>
      <c r="AO465" s="77"/>
      <c r="AP465" s="77"/>
    </row>
    <row r="466" spans="6:42" x14ac:dyDescent="0.35">
      <c r="F466" s="21"/>
      <c r="L466" s="75"/>
      <c r="M466" s="75"/>
      <c r="N466" s="75"/>
      <c r="O466" s="75"/>
      <c r="AA466" s="21"/>
      <c r="AB466" s="21"/>
      <c r="AC466" s="21"/>
      <c r="AD466" s="21"/>
      <c r="AI466" s="77"/>
      <c r="AJ466" s="77"/>
      <c r="AK466" s="77"/>
      <c r="AL466" s="77"/>
      <c r="AM466" s="77"/>
      <c r="AN466" s="77"/>
      <c r="AO466" s="77"/>
      <c r="AP466" s="77"/>
    </row>
    <row r="467" spans="6:42" x14ac:dyDescent="0.35">
      <c r="F467" s="21"/>
      <c r="L467" s="75"/>
      <c r="M467" s="75"/>
      <c r="N467" s="75"/>
      <c r="O467" s="75"/>
      <c r="AA467" s="21"/>
      <c r="AB467" s="21"/>
      <c r="AC467" s="21"/>
      <c r="AD467" s="21"/>
      <c r="AI467" s="77"/>
      <c r="AJ467" s="77"/>
      <c r="AK467" s="77"/>
      <c r="AL467" s="77"/>
      <c r="AM467" s="77"/>
      <c r="AN467" s="77"/>
      <c r="AO467" s="77"/>
      <c r="AP467" s="77"/>
    </row>
    <row r="468" spans="6:42" x14ac:dyDescent="0.35">
      <c r="F468" s="21"/>
      <c r="L468" s="75"/>
      <c r="M468" s="75"/>
      <c r="N468" s="75"/>
      <c r="O468" s="75"/>
      <c r="AA468" s="21"/>
      <c r="AB468" s="21"/>
      <c r="AC468" s="21"/>
      <c r="AD468" s="21"/>
      <c r="AI468" s="77"/>
      <c r="AJ468" s="77"/>
      <c r="AK468" s="77"/>
      <c r="AL468" s="77"/>
      <c r="AM468" s="77"/>
      <c r="AN468" s="77"/>
      <c r="AO468" s="77"/>
      <c r="AP468" s="77"/>
    </row>
    <row r="469" spans="6:42" x14ac:dyDescent="0.35">
      <c r="F469" s="21"/>
      <c r="L469" s="75"/>
      <c r="M469" s="75"/>
      <c r="N469" s="75"/>
      <c r="O469" s="75"/>
      <c r="AA469" s="21"/>
      <c r="AB469" s="21"/>
      <c r="AC469" s="21"/>
      <c r="AD469" s="21"/>
      <c r="AI469" s="77"/>
      <c r="AJ469" s="77"/>
      <c r="AK469" s="77"/>
      <c r="AL469" s="77"/>
      <c r="AM469" s="77"/>
      <c r="AN469" s="77"/>
      <c r="AO469" s="77"/>
      <c r="AP469" s="77"/>
    </row>
    <row r="470" spans="6:42" x14ac:dyDescent="0.35">
      <c r="F470" s="21"/>
      <c r="L470" s="75"/>
      <c r="M470" s="75"/>
      <c r="N470" s="75"/>
      <c r="O470" s="75"/>
      <c r="AA470" s="21"/>
      <c r="AB470" s="21"/>
      <c r="AC470" s="21"/>
      <c r="AD470" s="21"/>
      <c r="AI470" s="77"/>
      <c r="AJ470" s="77"/>
      <c r="AK470" s="77"/>
      <c r="AL470" s="77"/>
      <c r="AM470" s="77"/>
      <c r="AN470" s="77"/>
      <c r="AO470" s="77"/>
      <c r="AP470" s="77"/>
    </row>
    <row r="471" spans="6:42" x14ac:dyDescent="0.35">
      <c r="F471" s="21"/>
      <c r="L471" s="75"/>
      <c r="M471" s="75"/>
      <c r="N471" s="75"/>
      <c r="O471" s="75"/>
      <c r="AA471" s="21"/>
      <c r="AB471" s="21"/>
      <c r="AC471" s="21"/>
      <c r="AD471" s="21"/>
      <c r="AI471" s="77"/>
      <c r="AJ471" s="77"/>
      <c r="AK471" s="77"/>
      <c r="AL471" s="77"/>
      <c r="AM471" s="77"/>
      <c r="AN471" s="77"/>
      <c r="AO471" s="77"/>
      <c r="AP471" s="77"/>
    </row>
    <row r="472" spans="6:42" x14ac:dyDescent="0.35">
      <c r="F472" s="21"/>
      <c r="L472" s="75"/>
      <c r="M472" s="75"/>
      <c r="N472" s="75"/>
      <c r="O472" s="75"/>
      <c r="AA472" s="21"/>
      <c r="AB472" s="21"/>
      <c r="AC472" s="21"/>
      <c r="AD472" s="21"/>
      <c r="AI472" s="77"/>
      <c r="AJ472" s="77"/>
      <c r="AK472" s="77"/>
      <c r="AL472" s="77"/>
      <c r="AM472" s="77"/>
      <c r="AN472" s="77"/>
      <c r="AO472" s="77"/>
      <c r="AP472" s="77"/>
    </row>
    <row r="473" spans="6:42" x14ac:dyDescent="0.35">
      <c r="F473" s="21"/>
      <c r="L473" s="75"/>
      <c r="M473" s="75"/>
      <c r="N473" s="75"/>
      <c r="O473" s="75"/>
      <c r="AA473" s="21"/>
      <c r="AB473" s="21"/>
      <c r="AC473" s="21"/>
      <c r="AD473" s="21"/>
      <c r="AI473" s="77"/>
      <c r="AJ473" s="77"/>
      <c r="AK473" s="77"/>
      <c r="AL473" s="77"/>
      <c r="AM473" s="77"/>
      <c r="AN473" s="77"/>
      <c r="AO473" s="77"/>
      <c r="AP473" s="77"/>
    </row>
    <row r="474" spans="6:42" x14ac:dyDescent="0.35">
      <c r="F474" s="21"/>
      <c r="L474" s="75"/>
      <c r="M474" s="75"/>
      <c r="N474" s="75"/>
      <c r="O474" s="75"/>
      <c r="AA474" s="21"/>
      <c r="AB474" s="21"/>
      <c r="AC474" s="21"/>
      <c r="AD474" s="21"/>
      <c r="AI474" s="77"/>
      <c r="AJ474" s="77"/>
      <c r="AK474" s="77"/>
      <c r="AL474" s="77"/>
      <c r="AM474" s="77"/>
      <c r="AN474" s="77"/>
      <c r="AO474" s="77"/>
      <c r="AP474" s="77"/>
    </row>
    <row r="475" spans="6:42" x14ac:dyDescent="0.35">
      <c r="F475" s="21"/>
      <c r="L475" s="75"/>
      <c r="M475" s="75"/>
      <c r="N475" s="75"/>
      <c r="O475" s="75"/>
      <c r="AA475" s="21"/>
      <c r="AB475" s="21"/>
      <c r="AC475" s="21"/>
      <c r="AD475" s="21"/>
      <c r="AI475" s="77"/>
      <c r="AJ475" s="77"/>
      <c r="AK475" s="77"/>
      <c r="AL475" s="77"/>
      <c r="AM475" s="77"/>
      <c r="AN475" s="77"/>
      <c r="AO475" s="77"/>
      <c r="AP475" s="77"/>
    </row>
    <row r="476" spans="6:42" x14ac:dyDescent="0.35">
      <c r="F476" s="21"/>
      <c r="L476" s="75"/>
      <c r="M476" s="75"/>
      <c r="N476" s="75"/>
      <c r="O476" s="75"/>
      <c r="AA476" s="21"/>
      <c r="AB476" s="21"/>
      <c r="AC476" s="21"/>
      <c r="AD476" s="21"/>
      <c r="AI476" s="77"/>
      <c r="AJ476" s="77"/>
      <c r="AK476" s="77"/>
      <c r="AL476" s="77"/>
      <c r="AM476" s="77"/>
      <c r="AN476" s="77"/>
      <c r="AO476" s="77"/>
      <c r="AP476" s="77"/>
    </row>
    <row r="477" spans="6:42" x14ac:dyDescent="0.35">
      <c r="F477" s="21"/>
      <c r="L477" s="75"/>
      <c r="M477" s="75"/>
      <c r="N477" s="75"/>
      <c r="O477" s="75"/>
      <c r="AA477" s="21"/>
      <c r="AB477" s="21"/>
      <c r="AC477" s="21"/>
      <c r="AD477" s="21"/>
      <c r="AI477" s="77"/>
      <c r="AJ477" s="77"/>
      <c r="AK477" s="77"/>
      <c r="AL477" s="77"/>
      <c r="AM477" s="77"/>
      <c r="AN477" s="77"/>
      <c r="AO477" s="77"/>
      <c r="AP477" s="77"/>
    </row>
    <row r="478" spans="6:42" x14ac:dyDescent="0.35">
      <c r="F478" s="21"/>
      <c r="L478" s="75"/>
      <c r="M478" s="75"/>
      <c r="N478" s="75"/>
      <c r="O478" s="75"/>
      <c r="AA478" s="21"/>
      <c r="AB478" s="21"/>
      <c r="AC478" s="21"/>
      <c r="AD478" s="21"/>
      <c r="AI478" s="77"/>
      <c r="AJ478" s="77"/>
      <c r="AK478" s="77"/>
      <c r="AL478" s="77"/>
      <c r="AM478" s="77"/>
      <c r="AN478" s="77"/>
      <c r="AO478" s="77"/>
      <c r="AP478" s="77"/>
    </row>
    <row r="479" spans="6:42" x14ac:dyDescent="0.35">
      <c r="F479" s="21"/>
      <c r="L479" s="75"/>
      <c r="M479" s="75"/>
      <c r="N479" s="75"/>
      <c r="O479" s="75"/>
      <c r="AA479" s="21"/>
      <c r="AB479" s="21"/>
      <c r="AC479" s="21"/>
      <c r="AD479" s="21"/>
      <c r="AI479" s="77"/>
      <c r="AJ479" s="77"/>
      <c r="AK479" s="77"/>
      <c r="AL479" s="77"/>
      <c r="AM479" s="77"/>
      <c r="AN479" s="77"/>
      <c r="AO479" s="77"/>
      <c r="AP479" s="77"/>
    </row>
    <row r="480" spans="6:42" x14ac:dyDescent="0.35">
      <c r="F480" s="21"/>
      <c r="L480" s="75"/>
      <c r="M480" s="75"/>
      <c r="N480" s="75"/>
      <c r="O480" s="75"/>
      <c r="AA480" s="21"/>
      <c r="AB480" s="21"/>
      <c r="AC480" s="21"/>
      <c r="AD480" s="21"/>
      <c r="AI480" s="77"/>
      <c r="AJ480" s="77"/>
      <c r="AK480" s="77"/>
      <c r="AL480" s="77"/>
      <c r="AM480" s="77"/>
      <c r="AN480" s="77"/>
      <c r="AO480" s="77"/>
      <c r="AP480" s="77"/>
    </row>
    <row r="481" spans="6:42" x14ac:dyDescent="0.35">
      <c r="F481" s="21"/>
      <c r="L481" s="75"/>
      <c r="M481" s="75"/>
      <c r="N481" s="75"/>
      <c r="O481" s="75"/>
      <c r="AA481" s="21"/>
      <c r="AB481" s="21"/>
      <c r="AC481" s="21"/>
      <c r="AD481" s="21"/>
      <c r="AI481" s="77"/>
      <c r="AJ481" s="77"/>
      <c r="AK481" s="77"/>
      <c r="AL481" s="77"/>
      <c r="AM481" s="77"/>
      <c r="AN481" s="77"/>
      <c r="AO481" s="77"/>
      <c r="AP481" s="77"/>
    </row>
    <row r="482" spans="6:42" x14ac:dyDescent="0.35">
      <c r="F482" s="21"/>
      <c r="L482" s="75"/>
      <c r="M482" s="75"/>
      <c r="N482" s="75"/>
      <c r="O482" s="75"/>
      <c r="AA482" s="21"/>
      <c r="AB482" s="21"/>
      <c r="AC482" s="21"/>
      <c r="AD482" s="21"/>
      <c r="AI482" s="77"/>
      <c r="AJ482" s="77"/>
      <c r="AK482" s="77"/>
      <c r="AL482" s="77"/>
      <c r="AM482" s="77"/>
      <c r="AN482" s="77"/>
      <c r="AO482" s="77"/>
      <c r="AP482" s="77"/>
    </row>
    <row r="483" spans="6:42" x14ac:dyDescent="0.35">
      <c r="F483" s="21"/>
      <c r="L483" s="75"/>
      <c r="M483" s="75"/>
      <c r="N483" s="75"/>
      <c r="O483" s="75"/>
      <c r="AA483" s="21"/>
      <c r="AB483" s="21"/>
      <c r="AC483" s="21"/>
      <c r="AD483" s="21"/>
      <c r="AI483" s="77"/>
      <c r="AJ483" s="77"/>
      <c r="AK483" s="77"/>
      <c r="AL483" s="77"/>
      <c r="AM483" s="77"/>
      <c r="AN483" s="77"/>
      <c r="AO483" s="77"/>
      <c r="AP483" s="77"/>
    </row>
    <row r="484" spans="6:42" x14ac:dyDescent="0.35">
      <c r="F484" s="21"/>
      <c r="L484" s="75"/>
      <c r="M484" s="75"/>
      <c r="N484" s="75"/>
      <c r="O484" s="75"/>
      <c r="AA484" s="21"/>
      <c r="AB484" s="21"/>
      <c r="AC484" s="21"/>
      <c r="AD484" s="21"/>
      <c r="AI484" s="77"/>
      <c r="AJ484" s="77"/>
      <c r="AK484" s="77"/>
      <c r="AL484" s="77"/>
      <c r="AM484" s="77"/>
      <c r="AN484" s="77"/>
      <c r="AO484" s="77"/>
      <c r="AP484" s="77"/>
    </row>
    <row r="485" spans="6:42" x14ac:dyDescent="0.35">
      <c r="F485" s="21"/>
      <c r="L485" s="75"/>
      <c r="M485" s="75"/>
      <c r="N485" s="75"/>
      <c r="O485" s="75"/>
      <c r="AA485" s="21"/>
      <c r="AB485" s="21"/>
      <c r="AC485" s="21"/>
      <c r="AD485" s="21"/>
      <c r="AI485" s="77"/>
      <c r="AJ485" s="77"/>
      <c r="AK485" s="77"/>
      <c r="AL485" s="77"/>
      <c r="AM485" s="77"/>
      <c r="AN485" s="77"/>
      <c r="AO485" s="77"/>
      <c r="AP485" s="77"/>
    </row>
    <row r="486" spans="6:42" x14ac:dyDescent="0.35">
      <c r="F486" s="21"/>
      <c r="L486" s="75"/>
      <c r="M486" s="75"/>
      <c r="N486" s="75"/>
      <c r="O486" s="75"/>
      <c r="AA486" s="21"/>
      <c r="AB486" s="21"/>
      <c r="AC486" s="21"/>
      <c r="AD486" s="21"/>
      <c r="AI486" s="77"/>
      <c r="AJ486" s="77"/>
      <c r="AK486" s="77"/>
      <c r="AL486" s="77"/>
      <c r="AM486" s="77"/>
      <c r="AN486" s="77"/>
      <c r="AO486" s="77"/>
      <c r="AP486" s="77"/>
    </row>
    <row r="487" spans="6:42" x14ac:dyDescent="0.35">
      <c r="F487" s="21"/>
      <c r="L487" s="75"/>
      <c r="M487" s="75"/>
      <c r="N487" s="75"/>
      <c r="O487" s="75"/>
      <c r="AA487" s="21"/>
      <c r="AB487" s="21"/>
      <c r="AC487" s="21"/>
      <c r="AD487" s="21"/>
      <c r="AI487" s="77"/>
      <c r="AJ487" s="77"/>
      <c r="AK487" s="77"/>
      <c r="AL487" s="77"/>
      <c r="AM487" s="77"/>
      <c r="AN487" s="77"/>
      <c r="AO487" s="77"/>
      <c r="AP487" s="77"/>
    </row>
    <row r="488" spans="6:42" x14ac:dyDescent="0.35">
      <c r="F488" s="21"/>
      <c r="L488" s="75"/>
      <c r="M488" s="75"/>
      <c r="N488" s="75"/>
      <c r="O488" s="75"/>
      <c r="AA488" s="21"/>
      <c r="AB488" s="21"/>
      <c r="AC488" s="21"/>
      <c r="AD488" s="21"/>
      <c r="AI488" s="77"/>
      <c r="AJ488" s="77"/>
      <c r="AK488" s="77"/>
      <c r="AL488" s="77"/>
      <c r="AM488" s="77"/>
      <c r="AN488" s="77"/>
      <c r="AO488" s="77"/>
      <c r="AP488" s="77"/>
    </row>
    <row r="489" spans="6:42" x14ac:dyDescent="0.35">
      <c r="F489" s="21"/>
      <c r="L489" s="75"/>
      <c r="M489" s="75"/>
      <c r="N489" s="75"/>
      <c r="O489" s="75"/>
      <c r="AA489" s="21"/>
      <c r="AB489" s="21"/>
      <c r="AC489" s="21"/>
      <c r="AD489" s="21"/>
      <c r="AI489" s="77"/>
      <c r="AJ489" s="77"/>
      <c r="AK489" s="77"/>
      <c r="AL489" s="77"/>
      <c r="AM489" s="77"/>
      <c r="AN489" s="77"/>
      <c r="AO489" s="77"/>
      <c r="AP489" s="77"/>
    </row>
    <row r="490" spans="6:42" x14ac:dyDescent="0.35">
      <c r="F490" s="21"/>
      <c r="L490" s="75"/>
      <c r="M490" s="75"/>
      <c r="N490" s="75"/>
      <c r="O490" s="75"/>
      <c r="AA490" s="21"/>
      <c r="AB490" s="21"/>
      <c r="AC490" s="21"/>
      <c r="AD490" s="21"/>
      <c r="AI490" s="77"/>
      <c r="AJ490" s="77"/>
      <c r="AK490" s="77"/>
      <c r="AL490" s="77"/>
      <c r="AM490" s="77"/>
      <c r="AN490" s="77"/>
      <c r="AO490" s="77"/>
      <c r="AP490" s="77"/>
    </row>
    <row r="491" spans="6:42" x14ac:dyDescent="0.35">
      <c r="F491" s="21"/>
      <c r="L491" s="75"/>
      <c r="M491" s="75"/>
      <c r="N491" s="75"/>
      <c r="O491" s="75"/>
      <c r="AA491" s="21"/>
      <c r="AB491" s="21"/>
      <c r="AC491" s="21"/>
      <c r="AD491" s="21"/>
      <c r="AI491" s="77"/>
      <c r="AJ491" s="77"/>
      <c r="AK491" s="77"/>
      <c r="AL491" s="77"/>
      <c r="AM491" s="77"/>
      <c r="AN491" s="77"/>
      <c r="AO491" s="77"/>
      <c r="AP491" s="77"/>
    </row>
    <row r="492" spans="6:42" x14ac:dyDescent="0.35">
      <c r="F492" s="21"/>
      <c r="L492" s="75"/>
      <c r="M492" s="75"/>
      <c r="N492" s="75"/>
      <c r="O492" s="75"/>
      <c r="AA492" s="21"/>
      <c r="AB492" s="21"/>
      <c r="AC492" s="21"/>
      <c r="AD492" s="21"/>
      <c r="AI492" s="77"/>
      <c r="AJ492" s="77"/>
      <c r="AK492" s="77"/>
      <c r="AL492" s="77"/>
      <c r="AM492" s="77"/>
      <c r="AN492" s="77"/>
      <c r="AO492" s="77"/>
      <c r="AP492" s="77"/>
    </row>
    <row r="493" spans="6:42" x14ac:dyDescent="0.35">
      <c r="F493" s="21"/>
      <c r="L493" s="75"/>
      <c r="M493" s="75"/>
      <c r="N493" s="75"/>
      <c r="O493" s="75"/>
      <c r="AA493" s="21"/>
      <c r="AB493" s="21"/>
      <c r="AC493" s="21"/>
      <c r="AD493" s="21"/>
      <c r="AI493" s="77"/>
      <c r="AJ493" s="77"/>
      <c r="AK493" s="77"/>
      <c r="AL493" s="77"/>
      <c r="AM493" s="77"/>
      <c r="AN493" s="77"/>
      <c r="AO493" s="77"/>
      <c r="AP493" s="77"/>
    </row>
    <row r="494" spans="6:42" x14ac:dyDescent="0.35">
      <c r="F494" s="21"/>
      <c r="L494" s="75"/>
      <c r="M494" s="75"/>
      <c r="N494" s="75"/>
      <c r="O494" s="75"/>
      <c r="AA494" s="21"/>
      <c r="AB494" s="21"/>
      <c r="AC494" s="21"/>
      <c r="AD494" s="21"/>
      <c r="AI494" s="77"/>
      <c r="AJ494" s="77"/>
      <c r="AK494" s="77"/>
      <c r="AL494" s="77"/>
      <c r="AM494" s="77"/>
      <c r="AN494" s="77"/>
      <c r="AO494" s="77"/>
      <c r="AP494" s="77"/>
    </row>
    <row r="495" spans="6:42" x14ac:dyDescent="0.35">
      <c r="F495" s="21"/>
      <c r="L495" s="75"/>
      <c r="M495" s="75"/>
      <c r="N495" s="75"/>
      <c r="O495" s="75"/>
      <c r="AA495" s="21"/>
      <c r="AB495" s="21"/>
      <c r="AC495" s="21"/>
      <c r="AD495" s="21"/>
      <c r="AI495" s="77"/>
      <c r="AJ495" s="77"/>
      <c r="AK495" s="77"/>
      <c r="AL495" s="77"/>
      <c r="AM495" s="77"/>
      <c r="AN495" s="77"/>
      <c r="AO495" s="77"/>
      <c r="AP495" s="77"/>
    </row>
    <row r="496" spans="6:42" x14ac:dyDescent="0.35">
      <c r="F496" s="21"/>
      <c r="L496" s="75"/>
      <c r="M496" s="75"/>
      <c r="N496" s="75"/>
      <c r="O496" s="75"/>
      <c r="AA496" s="21"/>
      <c r="AB496" s="21"/>
      <c r="AC496" s="21"/>
      <c r="AD496" s="21"/>
      <c r="AI496" s="77"/>
      <c r="AJ496" s="77"/>
      <c r="AK496" s="77"/>
      <c r="AL496" s="77"/>
      <c r="AM496" s="77"/>
      <c r="AN496" s="77"/>
      <c r="AO496" s="77"/>
      <c r="AP496" s="77"/>
    </row>
    <row r="497" spans="6:42" x14ac:dyDescent="0.35">
      <c r="F497" s="21"/>
      <c r="L497" s="75"/>
      <c r="M497" s="75"/>
      <c r="N497" s="75"/>
      <c r="O497" s="75"/>
      <c r="AA497" s="21"/>
      <c r="AB497" s="21"/>
      <c r="AC497" s="21"/>
      <c r="AD497" s="21"/>
      <c r="AI497" s="77"/>
      <c r="AJ497" s="77"/>
      <c r="AK497" s="77"/>
      <c r="AL497" s="77"/>
      <c r="AM497" s="77"/>
      <c r="AN497" s="77"/>
      <c r="AO497" s="77"/>
      <c r="AP497" s="77"/>
    </row>
    <row r="498" spans="6:42" x14ac:dyDescent="0.35">
      <c r="F498" s="21"/>
      <c r="L498" s="75"/>
      <c r="M498" s="75"/>
      <c r="N498" s="75"/>
      <c r="O498" s="75"/>
      <c r="AA498" s="21"/>
      <c r="AB498" s="21"/>
      <c r="AC498" s="21"/>
      <c r="AD498" s="21"/>
      <c r="AI498" s="77"/>
      <c r="AJ498" s="77"/>
      <c r="AK498" s="77"/>
      <c r="AL498" s="77"/>
      <c r="AM498" s="77"/>
      <c r="AN498" s="77"/>
      <c r="AO498" s="77"/>
      <c r="AP498" s="77"/>
    </row>
    <row r="499" spans="6:42" x14ac:dyDescent="0.35">
      <c r="F499" s="21"/>
      <c r="L499" s="75"/>
      <c r="M499" s="75"/>
      <c r="N499" s="75"/>
      <c r="O499" s="75"/>
      <c r="AA499" s="21"/>
      <c r="AB499" s="21"/>
      <c r="AC499" s="21"/>
      <c r="AD499" s="21"/>
      <c r="AI499" s="77"/>
      <c r="AJ499" s="77"/>
      <c r="AK499" s="77"/>
      <c r="AL499" s="77"/>
      <c r="AM499" s="77"/>
      <c r="AN499" s="77"/>
      <c r="AO499" s="77"/>
      <c r="AP499" s="77"/>
    </row>
    <row r="500" spans="6:42" x14ac:dyDescent="0.35">
      <c r="F500" s="21"/>
      <c r="L500" s="75"/>
      <c r="M500" s="75"/>
      <c r="N500" s="75"/>
      <c r="O500" s="75"/>
      <c r="AA500" s="21"/>
      <c r="AB500" s="21"/>
      <c r="AC500" s="21"/>
      <c r="AD500" s="21"/>
      <c r="AI500" s="77"/>
      <c r="AJ500" s="77"/>
      <c r="AK500" s="77"/>
      <c r="AL500" s="77"/>
      <c r="AM500" s="77"/>
      <c r="AN500" s="77"/>
      <c r="AO500" s="77"/>
      <c r="AP500" s="77"/>
    </row>
    <row r="501" spans="6:42" x14ac:dyDescent="0.35">
      <c r="F501" s="21"/>
      <c r="L501" s="75"/>
      <c r="M501" s="75"/>
      <c r="N501" s="75"/>
      <c r="O501" s="75"/>
      <c r="AA501" s="21"/>
      <c r="AB501" s="21"/>
      <c r="AC501" s="21"/>
      <c r="AD501" s="21"/>
      <c r="AI501" s="77"/>
      <c r="AJ501" s="77"/>
      <c r="AK501" s="77"/>
      <c r="AL501" s="77"/>
      <c r="AM501" s="77"/>
      <c r="AN501" s="77"/>
      <c r="AO501" s="77"/>
      <c r="AP501" s="77"/>
    </row>
    <row r="502" spans="6:42" x14ac:dyDescent="0.35">
      <c r="F502" s="21"/>
      <c r="L502" s="75"/>
      <c r="M502" s="75"/>
      <c r="N502" s="75"/>
      <c r="O502" s="75"/>
      <c r="AA502" s="21"/>
      <c r="AB502" s="21"/>
      <c r="AC502" s="21"/>
      <c r="AD502" s="21"/>
      <c r="AI502" s="77"/>
      <c r="AJ502" s="77"/>
      <c r="AK502" s="77"/>
      <c r="AL502" s="77"/>
      <c r="AM502" s="77"/>
      <c r="AN502" s="77"/>
      <c r="AO502" s="77"/>
      <c r="AP502" s="77"/>
    </row>
    <row r="503" spans="6:42" x14ac:dyDescent="0.35">
      <c r="F503" s="21"/>
      <c r="L503" s="75"/>
      <c r="M503" s="75"/>
      <c r="N503" s="75"/>
      <c r="O503" s="75"/>
      <c r="AA503" s="21"/>
      <c r="AB503" s="21"/>
      <c r="AC503" s="21"/>
      <c r="AD503" s="21"/>
      <c r="AI503" s="77"/>
      <c r="AJ503" s="77"/>
      <c r="AK503" s="77"/>
      <c r="AL503" s="77"/>
      <c r="AM503" s="77"/>
      <c r="AN503" s="77"/>
      <c r="AO503" s="77"/>
      <c r="AP503" s="77"/>
    </row>
    <row r="504" spans="6:42" x14ac:dyDescent="0.35">
      <c r="F504" s="21"/>
      <c r="L504" s="75"/>
      <c r="M504" s="75"/>
      <c r="N504" s="75"/>
      <c r="O504" s="75"/>
      <c r="AA504" s="21"/>
      <c r="AB504" s="21"/>
      <c r="AC504" s="21"/>
      <c r="AD504" s="21"/>
      <c r="AI504" s="77"/>
      <c r="AJ504" s="77"/>
      <c r="AK504" s="77"/>
      <c r="AL504" s="77"/>
      <c r="AM504" s="77"/>
      <c r="AN504" s="77"/>
      <c r="AO504" s="77"/>
      <c r="AP504" s="77"/>
    </row>
    <row r="505" spans="6:42" x14ac:dyDescent="0.35">
      <c r="F505" s="21"/>
      <c r="L505" s="75"/>
      <c r="M505" s="75"/>
      <c r="N505" s="75"/>
      <c r="O505" s="75"/>
      <c r="AA505" s="21"/>
      <c r="AB505" s="21"/>
      <c r="AC505" s="21"/>
      <c r="AD505" s="21"/>
      <c r="AI505" s="77"/>
      <c r="AJ505" s="77"/>
      <c r="AK505" s="77"/>
      <c r="AL505" s="77"/>
      <c r="AM505" s="77"/>
      <c r="AN505" s="77"/>
      <c r="AO505" s="77"/>
      <c r="AP505" s="77"/>
    </row>
    <row r="506" spans="6:42" x14ac:dyDescent="0.35">
      <c r="F506" s="21"/>
      <c r="L506" s="75"/>
      <c r="M506" s="75"/>
      <c r="N506" s="75"/>
      <c r="O506" s="75"/>
      <c r="AA506" s="21"/>
      <c r="AB506" s="21"/>
      <c r="AC506" s="21"/>
      <c r="AD506" s="21"/>
      <c r="AI506" s="77"/>
      <c r="AJ506" s="77"/>
      <c r="AK506" s="77"/>
      <c r="AL506" s="77"/>
      <c r="AM506" s="77"/>
      <c r="AN506" s="77"/>
      <c r="AO506" s="77"/>
      <c r="AP506" s="77"/>
    </row>
    <row r="507" spans="6:42" x14ac:dyDescent="0.35">
      <c r="F507" s="21"/>
      <c r="L507" s="75"/>
      <c r="M507" s="75"/>
      <c r="N507" s="75"/>
      <c r="O507" s="75"/>
      <c r="AA507" s="21"/>
      <c r="AB507" s="21"/>
      <c r="AC507" s="21"/>
      <c r="AD507" s="21"/>
      <c r="AI507" s="77"/>
      <c r="AJ507" s="77"/>
      <c r="AK507" s="77"/>
      <c r="AL507" s="77"/>
      <c r="AM507" s="77"/>
      <c r="AN507" s="77"/>
      <c r="AO507" s="77"/>
      <c r="AP507" s="77"/>
    </row>
    <row r="508" spans="6:42" x14ac:dyDescent="0.35">
      <c r="F508" s="21"/>
      <c r="L508" s="75"/>
      <c r="M508" s="75"/>
      <c r="N508" s="75"/>
      <c r="O508" s="75"/>
      <c r="AA508" s="21"/>
      <c r="AB508" s="21"/>
      <c r="AC508" s="21"/>
      <c r="AD508" s="21"/>
      <c r="AI508" s="77"/>
      <c r="AJ508" s="77"/>
      <c r="AK508" s="77"/>
      <c r="AL508" s="77"/>
      <c r="AM508" s="77"/>
      <c r="AN508" s="77"/>
      <c r="AO508" s="77"/>
      <c r="AP508" s="77"/>
    </row>
    <row r="509" spans="6:42" x14ac:dyDescent="0.35">
      <c r="F509" s="21"/>
      <c r="L509" s="75"/>
      <c r="M509" s="75"/>
      <c r="N509" s="75"/>
      <c r="O509" s="75"/>
      <c r="AA509" s="21"/>
      <c r="AB509" s="21"/>
      <c r="AC509" s="21"/>
      <c r="AD509" s="21"/>
      <c r="AI509" s="77"/>
      <c r="AJ509" s="77"/>
      <c r="AK509" s="77"/>
      <c r="AL509" s="77"/>
      <c r="AM509" s="77"/>
      <c r="AN509" s="77"/>
      <c r="AO509" s="77"/>
      <c r="AP509" s="77"/>
    </row>
    <row r="510" spans="6:42" x14ac:dyDescent="0.35">
      <c r="F510" s="21"/>
      <c r="L510" s="75"/>
      <c r="M510" s="75"/>
      <c r="N510" s="75"/>
      <c r="O510" s="75"/>
      <c r="AA510" s="21"/>
      <c r="AB510" s="21"/>
      <c r="AC510" s="21"/>
      <c r="AD510" s="21"/>
      <c r="AI510" s="77"/>
      <c r="AJ510" s="77"/>
      <c r="AK510" s="77"/>
      <c r="AL510" s="77"/>
      <c r="AM510" s="77"/>
      <c r="AN510" s="77"/>
      <c r="AO510" s="77"/>
      <c r="AP510" s="77"/>
    </row>
    <row r="511" spans="6:42" x14ac:dyDescent="0.35">
      <c r="F511" s="21"/>
      <c r="L511" s="75"/>
      <c r="M511" s="75"/>
      <c r="N511" s="75"/>
      <c r="O511" s="75"/>
      <c r="AA511" s="21"/>
      <c r="AB511" s="21"/>
      <c r="AC511" s="21"/>
      <c r="AD511" s="21"/>
      <c r="AI511" s="77"/>
      <c r="AJ511" s="77"/>
      <c r="AK511" s="77"/>
      <c r="AL511" s="77"/>
      <c r="AM511" s="77"/>
      <c r="AN511" s="77"/>
      <c r="AO511" s="77"/>
      <c r="AP511" s="77"/>
    </row>
    <row r="512" spans="6:42" x14ac:dyDescent="0.35">
      <c r="F512" s="21"/>
      <c r="L512" s="75"/>
      <c r="M512" s="75"/>
      <c r="N512" s="75"/>
      <c r="O512" s="75"/>
      <c r="AA512" s="21"/>
      <c r="AB512" s="21"/>
      <c r="AC512" s="21"/>
      <c r="AD512" s="21"/>
      <c r="AI512" s="77"/>
      <c r="AJ512" s="77"/>
      <c r="AK512" s="77"/>
      <c r="AL512" s="77"/>
      <c r="AM512" s="77"/>
      <c r="AN512" s="77"/>
      <c r="AO512" s="77"/>
      <c r="AP512" s="77"/>
    </row>
    <row r="513" spans="6:42" x14ac:dyDescent="0.35">
      <c r="F513" s="21"/>
      <c r="L513" s="75"/>
      <c r="M513" s="75"/>
      <c r="N513" s="75"/>
      <c r="O513" s="75"/>
      <c r="AA513" s="21"/>
      <c r="AB513" s="21"/>
      <c r="AC513" s="21"/>
      <c r="AD513" s="21"/>
      <c r="AI513" s="77"/>
      <c r="AJ513" s="77"/>
      <c r="AK513" s="77"/>
      <c r="AL513" s="77"/>
      <c r="AM513" s="77"/>
      <c r="AN513" s="77"/>
      <c r="AO513" s="77"/>
      <c r="AP513" s="77"/>
    </row>
    <row r="514" spans="6:42" x14ac:dyDescent="0.35">
      <c r="F514" s="21"/>
      <c r="L514" s="75"/>
      <c r="M514" s="75"/>
      <c r="N514" s="75"/>
      <c r="O514" s="75"/>
      <c r="AA514" s="21"/>
      <c r="AB514" s="21"/>
      <c r="AC514" s="21"/>
      <c r="AD514" s="21"/>
      <c r="AI514" s="77"/>
      <c r="AJ514" s="77"/>
      <c r="AK514" s="77"/>
      <c r="AL514" s="77"/>
      <c r="AM514" s="77"/>
      <c r="AN514" s="77"/>
      <c r="AO514" s="77"/>
      <c r="AP514" s="77"/>
    </row>
    <row r="515" spans="6:42" x14ac:dyDescent="0.35">
      <c r="F515" s="21"/>
      <c r="L515" s="75"/>
      <c r="M515" s="75"/>
      <c r="N515" s="75"/>
      <c r="O515" s="75"/>
      <c r="AA515" s="21"/>
      <c r="AB515" s="21"/>
      <c r="AC515" s="21"/>
      <c r="AD515" s="21"/>
      <c r="AI515" s="77"/>
      <c r="AJ515" s="77"/>
      <c r="AK515" s="77"/>
      <c r="AL515" s="77"/>
      <c r="AM515" s="77"/>
      <c r="AN515" s="77"/>
      <c r="AO515" s="77"/>
      <c r="AP515" s="77"/>
    </row>
    <row r="516" spans="6:42" x14ac:dyDescent="0.35">
      <c r="F516" s="21"/>
      <c r="L516" s="75"/>
      <c r="M516" s="75"/>
      <c r="N516" s="75"/>
      <c r="O516" s="75"/>
      <c r="AA516" s="21"/>
      <c r="AB516" s="21"/>
      <c r="AC516" s="21"/>
      <c r="AD516" s="21"/>
      <c r="AI516" s="77"/>
      <c r="AJ516" s="77"/>
      <c r="AK516" s="77"/>
      <c r="AL516" s="77"/>
      <c r="AM516" s="77"/>
      <c r="AN516" s="77"/>
      <c r="AO516" s="77"/>
      <c r="AP516" s="77"/>
    </row>
    <row r="517" spans="6:42" x14ac:dyDescent="0.35">
      <c r="F517" s="21"/>
      <c r="L517" s="75"/>
      <c r="M517" s="75"/>
      <c r="N517" s="75"/>
      <c r="O517" s="75"/>
      <c r="AA517" s="21"/>
      <c r="AB517" s="21"/>
      <c r="AC517" s="21"/>
      <c r="AD517" s="21"/>
      <c r="AI517" s="77"/>
      <c r="AJ517" s="77"/>
      <c r="AK517" s="77"/>
      <c r="AL517" s="77"/>
      <c r="AM517" s="77"/>
      <c r="AN517" s="77"/>
      <c r="AO517" s="77"/>
      <c r="AP517" s="77"/>
    </row>
    <row r="518" spans="6:42" x14ac:dyDescent="0.35">
      <c r="F518" s="21"/>
      <c r="L518" s="75"/>
      <c r="M518" s="75"/>
      <c r="N518" s="75"/>
      <c r="O518" s="75"/>
      <c r="AA518" s="21"/>
      <c r="AB518" s="21"/>
      <c r="AC518" s="21"/>
      <c r="AD518" s="21"/>
      <c r="AI518" s="77"/>
      <c r="AJ518" s="77"/>
      <c r="AK518" s="77"/>
      <c r="AL518" s="77"/>
      <c r="AM518" s="77"/>
      <c r="AN518" s="77"/>
      <c r="AO518" s="77"/>
      <c r="AP518" s="77"/>
    </row>
    <row r="519" spans="6:42" x14ac:dyDescent="0.35">
      <c r="F519" s="21"/>
      <c r="L519" s="75"/>
      <c r="M519" s="75"/>
      <c r="N519" s="75"/>
      <c r="O519" s="75"/>
      <c r="AA519" s="21"/>
      <c r="AB519" s="21"/>
      <c r="AC519" s="21"/>
      <c r="AD519" s="21"/>
      <c r="AI519" s="77"/>
      <c r="AJ519" s="77"/>
      <c r="AK519" s="77"/>
      <c r="AL519" s="77"/>
      <c r="AM519" s="77"/>
      <c r="AN519" s="77"/>
      <c r="AO519" s="77"/>
      <c r="AP519" s="77"/>
    </row>
    <row r="520" spans="6:42" x14ac:dyDescent="0.35">
      <c r="F520" s="21"/>
      <c r="L520" s="75"/>
      <c r="M520" s="75"/>
      <c r="N520" s="75"/>
      <c r="O520" s="75"/>
      <c r="AA520" s="21"/>
      <c r="AB520" s="21"/>
      <c r="AC520" s="21"/>
      <c r="AD520" s="21"/>
      <c r="AI520" s="77"/>
      <c r="AJ520" s="77"/>
      <c r="AK520" s="77"/>
      <c r="AL520" s="77"/>
      <c r="AM520" s="77"/>
      <c r="AN520" s="77"/>
      <c r="AO520" s="77"/>
      <c r="AP520" s="77"/>
    </row>
    <row r="521" spans="6:42" x14ac:dyDescent="0.35">
      <c r="F521" s="21"/>
      <c r="L521" s="75"/>
      <c r="M521" s="75"/>
      <c r="N521" s="75"/>
      <c r="O521" s="75"/>
      <c r="AA521" s="21"/>
      <c r="AB521" s="21"/>
      <c r="AC521" s="21"/>
      <c r="AD521" s="21"/>
      <c r="AI521" s="77"/>
      <c r="AJ521" s="77"/>
      <c r="AK521" s="77"/>
      <c r="AL521" s="77"/>
      <c r="AM521" s="77"/>
      <c r="AN521" s="77"/>
      <c r="AO521" s="77"/>
      <c r="AP521" s="77"/>
    </row>
    <row r="522" spans="6:42" x14ac:dyDescent="0.35">
      <c r="F522" s="21"/>
      <c r="L522" s="75"/>
      <c r="M522" s="75"/>
      <c r="N522" s="75"/>
      <c r="O522" s="75"/>
      <c r="AA522" s="21"/>
      <c r="AB522" s="21"/>
      <c r="AC522" s="21"/>
      <c r="AD522" s="21"/>
      <c r="AI522" s="77"/>
      <c r="AJ522" s="77"/>
      <c r="AK522" s="77"/>
      <c r="AL522" s="77"/>
      <c r="AM522" s="77"/>
      <c r="AN522" s="77"/>
      <c r="AO522" s="77"/>
      <c r="AP522" s="77"/>
    </row>
    <row r="523" spans="6:42" x14ac:dyDescent="0.35">
      <c r="F523" s="21"/>
      <c r="L523" s="75"/>
      <c r="M523" s="75"/>
      <c r="N523" s="75"/>
      <c r="O523" s="75"/>
      <c r="AA523" s="21"/>
      <c r="AB523" s="21"/>
      <c r="AC523" s="21"/>
      <c r="AD523" s="21"/>
      <c r="AI523" s="77"/>
      <c r="AJ523" s="77"/>
      <c r="AK523" s="77"/>
      <c r="AL523" s="77"/>
      <c r="AM523" s="77"/>
      <c r="AN523" s="77"/>
      <c r="AO523" s="77"/>
      <c r="AP523" s="77"/>
    </row>
    <row r="524" spans="6:42" x14ac:dyDescent="0.35">
      <c r="F524" s="21"/>
      <c r="L524" s="75"/>
      <c r="M524" s="75"/>
      <c r="N524" s="75"/>
      <c r="O524" s="75"/>
      <c r="AA524" s="21"/>
      <c r="AB524" s="21"/>
      <c r="AC524" s="21"/>
      <c r="AD524" s="21"/>
      <c r="AI524" s="77"/>
      <c r="AJ524" s="77"/>
      <c r="AK524" s="77"/>
      <c r="AL524" s="77"/>
      <c r="AM524" s="77"/>
      <c r="AN524" s="77"/>
      <c r="AO524" s="77"/>
      <c r="AP524" s="77"/>
    </row>
    <row r="525" spans="6:42" x14ac:dyDescent="0.35">
      <c r="F525" s="21"/>
      <c r="L525" s="75"/>
      <c r="M525" s="75"/>
      <c r="N525" s="75"/>
      <c r="O525" s="75"/>
      <c r="AA525" s="21"/>
      <c r="AB525" s="21"/>
      <c r="AC525" s="21"/>
      <c r="AD525" s="21"/>
      <c r="AI525" s="77"/>
      <c r="AJ525" s="77"/>
      <c r="AK525" s="77"/>
      <c r="AL525" s="77"/>
      <c r="AM525" s="77"/>
      <c r="AN525" s="77"/>
      <c r="AO525" s="77"/>
      <c r="AP525" s="77"/>
    </row>
    <row r="526" spans="6:42" x14ac:dyDescent="0.35">
      <c r="F526" s="21"/>
      <c r="L526" s="75"/>
      <c r="M526" s="75"/>
      <c r="N526" s="75"/>
      <c r="O526" s="75"/>
      <c r="AA526" s="21"/>
      <c r="AB526" s="21"/>
      <c r="AC526" s="21"/>
      <c r="AD526" s="21"/>
      <c r="AI526" s="77"/>
      <c r="AJ526" s="77"/>
      <c r="AK526" s="77"/>
      <c r="AL526" s="77"/>
      <c r="AM526" s="77"/>
      <c r="AN526" s="77"/>
      <c r="AO526" s="77"/>
      <c r="AP526" s="77"/>
    </row>
    <row r="527" spans="6:42" x14ac:dyDescent="0.35">
      <c r="F527" s="21"/>
      <c r="L527" s="75"/>
      <c r="M527" s="75"/>
      <c r="N527" s="75"/>
      <c r="O527" s="75"/>
      <c r="AA527" s="21"/>
      <c r="AB527" s="21"/>
      <c r="AC527" s="21"/>
      <c r="AD527" s="21"/>
      <c r="AI527" s="77"/>
      <c r="AJ527" s="77"/>
      <c r="AK527" s="77"/>
      <c r="AL527" s="77"/>
      <c r="AM527" s="77"/>
      <c r="AN527" s="77"/>
      <c r="AO527" s="77"/>
      <c r="AP527" s="77"/>
    </row>
    <row r="528" spans="6:42" x14ac:dyDescent="0.35">
      <c r="F528" s="21"/>
      <c r="L528" s="75"/>
      <c r="M528" s="75"/>
      <c r="N528" s="75"/>
      <c r="O528" s="75"/>
      <c r="AA528" s="21"/>
      <c r="AB528" s="21"/>
      <c r="AC528" s="21"/>
      <c r="AD528" s="21"/>
      <c r="AI528" s="77"/>
      <c r="AJ528" s="77"/>
      <c r="AK528" s="77"/>
      <c r="AL528" s="77"/>
      <c r="AM528" s="77"/>
      <c r="AN528" s="77"/>
      <c r="AO528" s="77"/>
      <c r="AP528" s="77"/>
    </row>
    <row r="529" spans="6:42" x14ac:dyDescent="0.35">
      <c r="F529" s="21"/>
      <c r="L529" s="75"/>
      <c r="M529" s="75"/>
      <c r="N529" s="75"/>
      <c r="O529" s="75"/>
      <c r="AA529" s="21"/>
      <c r="AB529" s="21"/>
      <c r="AC529" s="21"/>
      <c r="AD529" s="21"/>
      <c r="AI529" s="77"/>
      <c r="AJ529" s="77"/>
      <c r="AK529" s="77"/>
      <c r="AL529" s="77"/>
      <c r="AM529" s="77"/>
      <c r="AN529" s="77"/>
      <c r="AO529" s="77"/>
      <c r="AP529" s="77"/>
    </row>
    <row r="530" spans="6:42" x14ac:dyDescent="0.35">
      <c r="F530" s="21"/>
      <c r="L530" s="75"/>
      <c r="M530" s="75"/>
      <c r="N530" s="75"/>
      <c r="O530" s="75"/>
      <c r="AA530" s="21"/>
      <c r="AB530" s="21"/>
      <c r="AC530" s="21"/>
      <c r="AD530" s="21"/>
      <c r="AI530" s="77"/>
      <c r="AJ530" s="77"/>
      <c r="AK530" s="77"/>
      <c r="AL530" s="77"/>
      <c r="AM530" s="77"/>
      <c r="AN530" s="77"/>
      <c r="AO530" s="77"/>
      <c r="AP530" s="77"/>
    </row>
    <row r="531" spans="6:42" x14ac:dyDescent="0.35">
      <c r="F531" s="21"/>
      <c r="L531" s="75"/>
      <c r="M531" s="75"/>
      <c r="N531" s="75"/>
      <c r="O531" s="75"/>
      <c r="AA531" s="21"/>
      <c r="AB531" s="21"/>
      <c r="AC531" s="21"/>
      <c r="AD531" s="21"/>
      <c r="AI531" s="77"/>
      <c r="AJ531" s="77"/>
      <c r="AK531" s="77"/>
      <c r="AL531" s="77"/>
      <c r="AM531" s="77"/>
      <c r="AN531" s="77"/>
      <c r="AO531" s="77"/>
      <c r="AP531" s="77"/>
    </row>
    <row r="532" spans="6:42" x14ac:dyDescent="0.35">
      <c r="F532" s="21"/>
      <c r="L532" s="75"/>
      <c r="M532" s="75"/>
      <c r="N532" s="75"/>
      <c r="O532" s="75"/>
      <c r="AA532" s="21"/>
      <c r="AB532" s="21"/>
      <c r="AC532" s="21"/>
      <c r="AD532" s="21"/>
      <c r="AI532" s="77"/>
      <c r="AJ532" s="77"/>
      <c r="AK532" s="77"/>
      <c r="AL532" s="77"/>
      <c r="AM532" s="77"/>
      <c r="AN532" s="77"/>
      <c r="AO532" s="77"/>
      <c r="AP532" s="77"/>
    </row>
    <row r="533" spans="6:42" x14ac:dyDescent="0.35">
      <c r="F533" s="21"/>
      <c r="L533" s="75"/>
      <c r="M533" s="75"/>
      <c r="N533" s="75"/>
      <c r="O533" s="75"/>
      <c r="AA533" s="21"/>
      <c r="AB533" s="21"/>
      <c r="AC533" s="21"/>
      <c r="AD533" s="21"/>
      <c r="AI533" s="77"/>
      <c r="AJ533" s="77"/>
      <c r="AK533" s="77"/>
      <c r="AL533" s="77"/>
      <c r="AM533" s="77"/>
      <c r="AN533" s="77"/>
      <c r="AO533" s="77"/>
      <c r="AP533" s="77"/>
    </row>
    <row r="534" spans="6:42" x14ac:dyDescent="0.35">
      <c r="F534" s="21"/>
      <c r="L534" s="75"/>
      <c r="M534" s="75"/>
      <c r="N534" s="75"/>
      <c r="O534" s="75"/>
      <c r="AA534" s="21"/>
      <c r="AB534" s="21"/>
      <c r="AC534" s="21"/>
      <c r="AD534" s="21"/>
      <c r="AI534" s="77"/>
      <c r="AJ534" s="77"/>
      <c r="AK534" s="77"/>
      <c r="AL534" s="77"/>
      <c r="AM534" s="77"/>
      <c r="AN534" s="77"/>
      <c r="AO534" s="77"/>
      <c r="AP534" s="77"/>
    </row>
    <row r="535" spans="6:42" x14ac:dyDescent="0.35">
      <c r="F535" s="21"/>
      <c r="L535" s="75"/>
      <c r="M535" s="75"/>
      <c r="N535" s="75"/>
      <c r="O535" s="75"/>
      <c r="AA535" s="21"/>
      <c r="AB535" s="21"/>
      <c r="AC535" s="21"/>
      <c r="AD535" s="21"/>
      <c r="AI535" s="77"/>
      <c r="AJ535" s="77"/>
      <c r="AK535" s="77"/>
      <c r="AL535" s="77"/>
      <c r="AM535" s="77"/>
      <c r="AN535" s="77"/>
      <c r="AO535" s="77"/>
      <c r="AP535" s="77"/>
    </row>
    <row r="536" spans="6:42" x14ac:dyDescent="0.35">
      <c r="F536" s="21"/>
      <c r="L536" s="75"/>
      <c r="M536" s="75"/>
      <c r="N536" s="75"/>
      <c r="O536" s="75"/>
      <c r="AA536" s="21"/>
      <c r="AB536" s="21"/>
      <c r="AC536" s="21"/>
      <c r="AD536" s="21"/>
      <c r="AI536" s="77"/>
      <c r="AJ536" s="77"/>
      <c r="AK536" s="77"/>
      <c r="AL536" s="77"/>
      <c r="AM536" s="77"/>
      <c r="AN536" s="77"/>
      <c r="AO536" s="77"/>
      <c r="AP536" s="77"/>
    </row>
    <row r="537" spans="6:42" x14ac:dyDescent="0.35">
      <c r="F537" s="21"/>
      <c r="L537" s="75"/>
      <c r="M537" s="75"/>
      <c r="N537" s="75"/>
      <c r="O537" s="75"/>
      <c r="AA537" s="21"/>
      <c r="AB537" s="21"/>
      <c r="AC537" s="21"/>
      <c r="AD537" s="21"/>
      <c r="AI537" s="77"/>
      <c r="AJ537" s="77"/>
      <c r="AK537" s="77"/>
      <c r="AL537" s="77"/>
      <c r="AM537" s="77"/>
      <c r="AN537" s="77"/>
      <c r="AO537" s="77"/>
      <c r="AP537" s="77"/>
    </row>
    <row r="538" spans="6:42" x14ac:dyDescent="0.35">
      <c r="F538" s="21"/>
      <c r="L538" s="75"/>
      <c r="M538" s="75"/>
      <c r="N538" s="75"/>
      <c r="O538" s="75"/>
      <c r="AA538" s="21"/>
      <c r="AB538" s="21"/>
      <c r="AC538" s="21"/>
      <c r="AD538" s="21"/>
      <c r="AI538" s="77"/>
      <c r="AJ538" s="77"/>
      <c r="AK538" s="77"/>
      <c r="AL538" s="77"/>
      <c r="AM538" s="77"/>
      <c r="AN538" s="77"/>
      <c r="AO538" s="77"/>
      <c r="AP538" s="77"/>
    </row>
    <row r="539" spans="6:42" x14ac:dyDescent="0.35">
      <c r="F539" s="21"/>
      <c r="L539" s="75"/>
      <c r="M539" s="75"/>
      <c r="N539" s="75"/>
      <c r="O539" s="75"/>
      <c r="AA539" s="21"/>
      <c r="AB539" s="21"/>
      <c r="AC539" s="21"/>
      <c r="AD539" s="21"/>
      <c r="AI539" s="77"/>
      <c r="AJ539" s="77"/>
      <c r="AK539" s="77"/>
      <c r="AL539" s="77"/>
      <c r="AM539" s="77"/>
      <c r="AN539" s="77"/>
      <c r="AO539" s="77"/>
      <c r="AP539" s="77"/>
    </row>
    <row r="540" spans="6:42" x14ac:dyDescent="0.35">
      <c r="F540" s="21"/>
      <c r="L540" s="75"/>
      <c r="M540" s="75"/>
      <c r="N540" s="75"/>
      <c r="O540" s="75"/>
      <c r="AA540" s="21"/>
      <c r="AB540" s="21"/>
      <c r="AC540" s="21"/>
      <c r="AD540" s="21"/>
      <c r="AI540" s="77"/>
      <c r="AJ540" s="77"/>
      <c r="AK540" s="77"/>
      <c r="AL540" s="77"/>
      <c r="AM540" s="77"/>
      <c r="AN540" s="77"/>
      <c r="AO540" s="77"/>
      <c r="AP540" s="77"/>
    </row>
    <row r="541" spans="6:42" x14ac:dyDescent="0.35">
      <c r="F541" s="21"/>
      <c r="L541" s="75"/>
      <c r="M541" s="75"/>
      <c r="N541" s="75"/>
      <c r="O541" s="75"/>
      <c r="AA541" s="21"/>
      <c r="AB541" s="21"/>
      <c r="AC541" s="21"/>
      <c r="AD541" s="21"/>
      <c r="AI541" s="77"/>
      <c r="AJ541" s="77"/>
      <c r="AK541" s="77"/>
      <c r="AL541" s="77"/>
      <c r="AM541" s="77"/>
      <c r="AN541" s="77"/>
      <c r="AO541" s="77"/>
      <c r="AP541" s="77"/>
    </row>
    <row r="542" spans="6:42" x14ac:dyDescent="0.35">
      <c r="F542" s="21"/>
      <c r="L542" s="75"/>
      <c r="M542" s="75"/>
      <c r="N542" s="75"/>
      <c r="O542" s="75"/>
      <c r="AA542" s="21"/>
      <c r="AB542" s="21"/>
      <c r="AC542" s="21"/>
      <c r="AD542" s="21"/>
      <c r="AI542" s="77"/>
      <c r="AJ542" s="77"/>
      <c r="AK542" s="77"/>
      <c r="AL542" s="77"/>
      <c r="AM542" s="77"/>
      <c r="AN542" s="77"/>
      <c r="AO542" s="77"/>
      <c r="AP542" s="77"/>
    </row>
    <row r="543" spans="6:42" x14ac:dyDescent="0.35">
      <c r="F543" s="21"/>
      <c r="L543" s="75"/>
      <c r="M543" s="75"/>
      <c r="N543" s="75"/>
      <c r="O543" s="75"/>
      <c r="AA543" s="21"/>
      <c r="AB543" s="21"/>
      <c r="AC543" s="21"/>
      <c r="AD543" s="21"/>
      <c r="AI543" s="77"/>
      <c r="AJ543" s="77"/>
      <c r="AK543" s="77"/>
      <c r="AL543" s="77"/>
      <c r="AM543" s="77"/>
      <c r="AN543" s="77"/>
      <c r="AO543" s="77"/>
      <c r="AP543" s="77"/>
    </row>
    <row r="544" spans="6:42" x14ac:dyDescent="0.35">
      <c r="F544" s="21"/>
      <c r="L544" s="75"/>
      <c r="M544" s="75"/>
      <c r="N544" s="75"/>
      <c r="O544" s="75"/>
      <c r="AA544" s="21"/>
      <c r="AB544" s="21"/>
      <c r="AC544" s="21"/>
      <c r="AD544" s="21"/>
      <c r="AI544" s="77"/>
      <c r="AJ544" s="77"/>
      <c r="AK544" s="77"/>
      <c r="AL544" s="77"/>
      <c r="AM544" s="77"/>
      <c r="AN544" s="77"/>
      <c r="AO544" s="77"/>
      <c r="AP544" s="77"/>
    </row>
    <row r="545" spans="6:42" x14ac:dyDescent="0.35">
      <c r="F545" s="21"/>
      <c r="L545" s="75"/>
      <c r="M545" s="75"/>
      <c r="N545" s="75"/>
      <c r="O545" s="75"/>
      <c r="AA545" s="21"/>
      <c r="AB545" s="21"/>
      <c r="AC545" s="21"/>
      <c r="AD545" s="21"/>
      <c r="AI545" s="77"/>
      <c r="AJ545" s="77"/>
      <c r="AK545" s="77"/>
      <c r="AL545" s="77"/>
      <c r="AM545" s="77"/>
      <c r="AN545" s="77"/>
      <c r="AO545" s="77"/>
      <c r="AP545" s="77"/>
    </row>
    <row r="546" spans="6:42" x14ac:dyDescent="0.35">
      <c r="F546" s="21"/>
      <c r="L546" s="75"/>
      <c r="M546" s="75"/>
      <c r="N546" s="75"/>
      <c r="O546" s="75"/>
      <c r="AA546" s="21"/>
      <c r="AB546" s="21"/>
      <c r="AC546" s="21"/>
      <c r="AD546" s="21"/>
      <c r="AI546" s="77"/>
      <c r="AJ546" s="77"/>
      <c r="AK546" s="77"/>
      <c r="AL546" s="77"/>
      <c r="AM546" s="77"/>
      <c r="AN546" s="77"/>
      <c r="AO546" s="77"/>
      <c r="AP546" s="77"/>
    </row>
    <row r="547" spans="6:42" x14ac:dyDescent="0.35">
      <c r="F547" s="21"/>
      <c r="L547" s="75"/>
      <c r="M547" s="75"/>
      <c r="N547" s="75"/>
      <c r="O547" s="75"/>
      <c r="AA547" s="21"/>
      <c r="AB547" s="21"/>
      <c r="AC547" s="21"/>
      <c r="AD547" s="21"/>
      <c r="AI547" s="77"/>
      <c r="AJ547" s="77"/>
      <c r="AK547" s="77"/>
      <c r="AL547" s="77"/>
      <c r="AM547" s="77"/>
      <c r="AN547" s="77"/>
      <c r="AO547" s="77"/>
      <c r="AP547" s="77"/>
    </row>
    <row r="548" spans="6:42" x14ac:dyDescent="0.35">
      <c r="F548" s="21"/>
      <c r="L548" s="75"/>
      <c r="M548" s="75"/>
      <c r="N548" s="75"/>
      <c r="O548" s="75"/>
      <c r="AA548" s="21"/>
      <c r="AB548" s="21"/>
      <c r="AC548" s="21"/>
      <c r="AD548" s="21"/>
      <c r="AI548" s="77"/>
      <c r="AJ548" s="77"/>
      <c r="AK548" s="77"/>
      <c r="AL548" s="77"/>
      <c r="AM548" s="77"/>
      <c r="AN548" s="77"/>
      <c r="AO548" s="77"/>
      <c r="AP548" s="77"/>
    </row>
    <row r="549" spans="6:42" x14ac:dyDescent="0.35">
      <c r="F549" s="21"/>
      <c r="L549" s="75"/>
      <c r="M549" s="75"/>
      <c r="N549" s="75"/>
      <c r="O549" s="75"/>
      <c r="AA549" s="21"/>
      <c r="AB549" s="21"/>
      <c r="AC549" s="21"/>
      <c r="AD549" s="21"/>
      <c r="AI549" s="77"/>
      <c r="AJ549" s="77"/>
      <c r="AK549" s="77"/>
      <c r="AL549" s="77"/>
      <c r="AM549" s="77"/>
      <c r="AN549" s="77"/>
      <c r="AO549" s="77"/>
      <c r="AP549" s="77"/>
    </row>
    <row r="550" spans="6:42" x14ac:dyDescent="0.35">
      <c r="F550" s="21"/>
      <c r="L550" s="75"/>
      <c r="M550" s="75"/>
      <c r="N550" s="75"/>
      <c r="O550" s="75"/>
      <c r="AA550" s="21"/>
      <c r="AB550" s="21"/>
      <c r="AC550" s="21"/>
      <c r="AD550" s="21"/>
      <c r="AI550" s="77"/>
      <c r="AJ550" s="77"/>
      <c r="AK550" s="77"/>
      <c r="AL550" s="77"/>
      <c r="AM550" s="77"/>
      <c r="AN550" s="77"/>
      <c r="AO550" s="77"/>
      <c r="AP550" s="77"/>
    </row>
    <row r="551" spans="6:42" x14ac:dyDescent="0.35">
      <c r="F551" s="21"/>
      <c r="L551" s="75"/>
      <c r="M551" s="75"/>
      <c r="N551" s="75"/>
      <c r="O551" s="75"/>
      <c r="AA551" s="21"/>
      <c r="AB551" s="21"/>
      <c r="AC551" s="21"/>
      <c r="AD551" s="21"/>
      <c r="AI551" s="77"/>
      <c r="AJ551" s="77"/>
      <c r="AK551" s="77"/>
      <c r="AL551" s="77"/>
      <c r="AM551" s="77"/>
      <c r="AN551" s="77"/>
      <c r="AO551" s="77"/>
      <c r="AP551" s="77"/>
    </row>
    <row r="552" spans="6:42" x14ac:dyDescent="0.35">
      <c r="F552" s="21"/>
      <c r="L552" s="75"/>
      <c r="M552" s="75"/>
      <c r="N552" s="75"/>
      <c r="O552" s="75"/>
      <c r="AA552" s="21"/>
      <c r="AB552" s="21"/>
      <c r="AC552" s="21"/>
      <c r="AD552" s="21"/>
      <c r="AI552" s="77"/>
      <c r="AJ552" s="77"/>
      <c r="AK552" s="77"/>
      <c r="AL552" s="77"/>
      <c r="AM552" s="77"/>
      <c r="AN552" s="77"/>
      <c r="AO552" s="77"/>
      <c r="AP552" s="77"/>
    </row>
    <row r="553" spans="6:42" x14ac:dyDescent="0.35">
      <c r="F553" s="21"/>
      <c r="L553" s="75"/>
      <c r="M553" s="75"/>
      <c r="N553" s="75"/>
      <c r="O553" s="75"/>
      <c r="AA553" s="21"/>
      <c r="AB553" s="21"/>
      <c r="AC553" s="21"/>
      <c r="AD553" s="21"/>
      <c r="AI553" s="77"/>
      <c r="AJ553" s="77"/>
      <c r="AK553" s="77"/>
      <c r="AL553" s="77"/>
      <c r="AM553" s="77"/>
      <c r="AN553" s="77"/>
      <c r="AO553" s="77"/>
      <c r="AP553" s="77"/>
    </row>
    <row r="554" spans="6:42" x14ac:dyDescent="0.35">
      <c r="F554" s="21"/>
      <c r="L554" s="75"/>
      <c r="M554" s="75"/>
      <c r="N554" s="75"/>
      <c r="O554" s="75"/>
      <c r="AA554" s="21"/>
      <c r="AB554" s="21"/>
      <c r="AC554" s="21"/>
      <c r="AD554" s="21"/>
      <c r="AI554" s="77"/>
      <c r="AJ554" s="77"/>
      <c r="AK554" s="77"/>
      <c r="AL554" s="77"/>
      <c r="AM554" s="77"/>
      <c r="AN554" s="77"/>
      <c r="AO554" s="77"/>
      <c r="AP554" s="77"/>
    </row>
    <row r="555" spans="6:42" x14ac:dyDescent="0.35">
      <c r="F555" s="21"/>
      <c r="L555" s="75"/>
      <c r="M555" s="75"/>
      <c r="N555" s="75"/>
      <c r="O555" s="75"/>
      <c r="AA555" s="21"/>
      <c r="AB555" s="21"/>
      <c r="AC555" s="21"/>
      <c r="AD555" s="21"/>
      <c r="AI555" s="77"/>
      <c r="AJ555" s="77"/>
      <c r="AK555" s="77"/>
      <c r="AL555" s="77"/>
      <c r="AM555" s="77"/>
      <c r="AN555" s="77"/>
      <c r="AO555" s="77"/>
      <c r="AP555" s="77"/>
    </row>
    <row r="556" spans="6:42" x14ac:dyDescent="0.35">
      <c r="F556" s="21"/>
      <c r="L556" s="75"/>
      <c r="M556" s="75"/>
      <c r="N556" s="75"/>
      <c r="O556" s="75"/>
      <c r="AA556" s="21"/>
      <c r="AB556" s="21"/>
      <c r="AC556" s="21"/>
      <c r="AD556" s="21"/>
      <c r="AI556" s="77"/>
      <c r="AJ556" s="77"/>
      <c r="AK556" s="77"/>
      <c r="AL556" s="77"/>
      <c r="AM556" s="77"/>
      <c r="AN556" s="77"/>
      <c r="AO556" s="77"/>
      <c r="AP556" s="77"/>
    </row>
    <row r="557" spans="6:42" x14ac:dyDescent="0.35">
      <c r="F557" s="21"/>
      <c r="L557" s="75"/>
      <c r="M557" s="75"/>
      <c r="N557" s="75"/>
      <c r="O557" s="75"/>
      <c r="AA557" s="21"/>
      <c r="AB557" s="21"/>
      <c r="AC557" s="21"/>
      <c r="AD557" s="21"/>
      <c r="AI557" s="77"/>
      <c r="AJ557" s="77"/>
      <c r="AK557" s="77"/>
      <c r="AL557" s="77"/>
      <c r="AM557" s="77"/>
      <c r="AN557" s="77"/>
      <c r="AO557" s="77"/>
      <c r="AP557" s="77"/>
    </row>
    <row r="558" spans="6:42" x14ac:dyDescent="0.35">
      <c r="F558" s="21"/>
      <c r="L558" s="75"/>
      <c r="M558" s="75"/>
      <c r="N558" s="75"/>
      <c r="O558" s="75"/>
      <c r="AA558" s="21"/>
      <c r="AB558" s="21"/>
      <c r="AC558" s="21"/>
      <c r="AD558" s="21"/>
      <c r="AI558" s="77"/>
      <c r="AJ558" s="77"/>
      <c r="AK558" s="77"/>
      <c r="AL558" s="77"/>
      <c r="AM558" s="77"/>
      <c r="AN558" s="77"/>
      <c r="AO558" s="77"/>
      <c r="AP558" s="77"/>
    </row>
    <row r="559" spans="6:42" x14ac:dyDescent="0.35">
      <c r="F559" s="21"/>
      <c r="L559" s="75"/>
      <c r="M559" s="75"/>
      <c r="N559" s="75"/>
      <c r="O559" s="75"/>
      <c r="AA559" s="21"/>
      <c r="AB559" s="21"/>
      <c r="AC559" s="21"/>
      <c r="AD559" s="21"/>
      <c r="AI559" s="77"/>
      <c r="AJ559" s="77"/>
      <c r="AK559" s="77"/>
      <c r="AL559" s="77"/>
      <c r="AM559" s="77"/>
      <c r="AN559" s="77"/>
      <c r="AO559" s="77"/>
      <c r="AP559" s="77"/>
    </row>
    <row r="560" spans="6:42" x14ac:dyDescent="0.35">
      <c r="F560" s="21"/>
      <c r="L560" s="75"/>
      <c r="M560" s="75"/>
      <c r="N560" s="75"/>
      <c r="O560" s="75"/>
      <c r="AA560" s="21"/>
      <c r="AB560" s="21"/>
      <c r="AC560" s="21"/>
      <c r="AD560" s="21"/>
      <c r="AI560" s="77"/>
      <c r="AJ560" s="77"/>
      <c r="AK560" s="77"/>
      <c r="AL560" s="77"/>
      <c r="AM560" s="77"/>
      <c r="AN560" s="77"/>
      <c r="AO560" s="77"/>
      <c r="AP560" s="77"/>
    </row>
    <row r="561" spans="6:42" x14ac:dyDescent="0.35">
      <c r="F561" s="21"/>
      <c r="L561" s="75"/>
      <c r="M561" s="75"/>
      <c r="N561" s="75"/>
      <c r="O561" s="75"/>
      <c r="AA561" s="21"/>
      <c r="AB561" s="21"/>
      <c r="AC561" s="21"/>
      <c r="AD561" s="21"/>
      <c r="AI561" s="77"/>
      <c r="AJ561" s="77"/>
      <c r="AK561" s="77"/>
      <c r="AL561" s="77"/>
      <c r="AM561" s="77"/>
      <c r="AN561" s="77"/>
      <c r="AO561" s="77"/>
      <c r="AP561" s="77"/>
    </row>
    <row r="562" spans="6:42" x14ac:dyDescent="0.35">
      <c r="F562" s="21"/>
      <c r="L562" s="75"/>
      <c r="M562" s="75"/>
      <c r="N562" s="75"/>
      <c r="O562" s="75"/>
      <c r="AA562" s="21"/>
      <c r="AB562" s="21"/>
      <c r="AC562" s="21"/>
      <c r="AD562" s="21"/>
      <c r="AI562" s="77"/>
      <c r="AJ562" s="77"/>
      <c r="AK562" s="77"/>
      <c r="AL562" s="77"/>
      <c r="AM562" s="77"/>
      <c r="AN562" s="77"/>
      <c r="AO562" s="77"/>
      <c r="AP562" s="77"/>
    </row>
    <row r="563" spans="6:42" x14ac:dyDescent="0.35">
      <c r="F563" s="21"/>
      <c r="L563" s="75"/>
      <c r="M563" s="75"/>
      <c r="N563" s="75"/>
      <c r="O563" s="75"/>
      <c r="AA563" s="21"/>
      <c r="AB563" s="21"/>
      <c r="AC563" s="21"/>
      <c r="AD563" s="21"/>
      <c r="AI563" s="77"/>
      <c r="AJ563" s="77"/>
      <c r="AK563" s="77"/>
      <c r="AL563" s="77"/>
      <c r="AM563" s="77"/>
      <c r="AN563" s="77"/>
      <c r="AO563" s="77"/>
      <c r="AP563" s="77"/>
    </row>
    <row r="564" spans="6:42" x14ac:dyDescent="0.35">
      <c r="F564" s="21"/>
      <c r="L564" s="75"/>
      <c r="M564" s="75"/>
      <c r="N564" s="75"/>
      <c r="O564" s="75"/>
      <c r="AA564" s="21"/>
      <c r="AB564" s="21"/>
      <c r="AC564" s="21"/>
      <c r="AD564" s="21"/>
      <c r="AI564" s="77"/>
      <c r="AJ564" s="77"/>
      <c r="AK564" s="77"/>
      <c r="AL564" s="77"/>
      <c r="AM564" s="77"/>
      <c r="AN564" s="77"/>
      <c r="AO564" s="77"/>
      <c r="AP564" s="77"/>
    </row>
    <row r="565" spans="6:42" x14ac:dyDescent="0.35">
      <c r="F565" s="21"/>
      <c r="L565" s="75"/>
      <c r="M565" s="75"/>
      <c r="N565" s="75"/>
      <c r="O565" s="75"/>
      <c r="AA565" s="21"/>
      <c r="AB565" s="21"/>
      <c r="AC565" s="21"/>
      <c r="AD565" s="21"/>
      <c r="AI565" s="77"/>
      <c r="AJ565" s="77"/>
      <c r="AK565" s="77"/>
      <c r="AL565" s="77"/>
      <c r="AM565" s="77"/>
      <c r="AN565" s="77"/>
      <c r="AO565" s="77"/>
      <c r="AP565" s="77"/>
    </row>
    <row r="566" spans="6:42" x14ac:dyDescent="0.35">
      <c r="F566" s="21"/>
      <c r="L566" s="75"/>
      <c r="M566" s="75"/>
      <c r="N566" s="75"/>
      <c r="O566" s="75"/>
      <c r="AA566" s="21"/>
      <c r="AB566" s="21"/>
      <c r="AC566" s="21"/>
      <c r="AD566" s="21"/>
      <c r="AI566" s="77"/>
      <c r="AJ566" s="77"/>
      <c r="AK566" s="77"/>
      <c r="AL566" s="77"/>
      <c r="AM566" s="77"/>
      <c r="AN566" s="77"/>
      <c r="AO566" s="77"/>
      <c r="AP566" s="77"/>
    </row>
    <row r="567" spans="6:42" x14ac:dyDescent="0.35">
      <c r="F567" s="21"/>
      <c r="L567" s="75"/>
      <c r="M567" s="75"/>
      <c r="N567" s="75"/>
      <c r="O567" s="75"/>
      <c r="AA567" s="21"/>
      <c r="AB567" s="21"/>
      <c r="AC567" s="21"/>
      <c r="AD567" s="21"/>
      <c r="AI567" s="77"/>
      <c r="AJ567" s="77"/>
      <c r="AK567" s="77"/>
      <c r="AL567" s="77"/>
      <c r="AM567" s="77"/>
      <c r="AN567" s="77"/>
      <c r="AO567" s="77"/>
      <c r="AP567" s="77"/>
    </row>
    <row r="568" spans="6:42" x14ac:dyDescent="0.35">
      <c r="F568" s="21"/>
      <c r="L568" s="75"/>
      <c r="M568" s="75"/>
      <c r="N568" s="75"/>
      <c r="O568" s="75"/>
      <c r="AA568" s="21"/>
      <c r="AB568" s="21"/>
      <c r="AC568" s="21"/>
      <c r="AD568" s="21"/>
      <c r="AI568" s="77"/>
      <c r="AJ568" s="77"/>
      <c r="AK568" s="77"/>
      <c r="AL568" s="77"/>
      <c r="AM568" s="77"/>
      <c r="AN568" s="77"/>
      <c r="AO568" s="77"/>
      <c r="AP568" s="77"/>
    </row>
    <row r="569" spans="6:42" x14ac:dyDescent="0.35">
      <c r="F569" s="21"/>
      <c r="L569" s="75"/>
      <c r="M569" s="75"/>
      <c r="N569" s="75"/>
      <c r="O569" s="75"/>
      <c r="AA569" s="21"/>
      <c r="AB569" s="21"/>
      <c r="AC569" s="21"/>
      <c r="AD569" s="21"/>
      <c r="AI569" s="77"/>
      <c r="AJ569" s="77"/>
      <c r="AK569" s="77"/>
      <c r="AL569" s="77"/>
      <c r="AM569" s="77"/>
      <c r="AN569" s="77"/>
      <c r="AO569" s="77"/>
      <c r="AP569" s="77"/>
    </row>
    <row r="570" spans="6:42" x14ac:dyDescent="0.35">
      <c r="F570" s="21"/>
      <c r="L570" s="75"/>
      <c r="M570" s="75"/>
      <c r="N570" s="75"/>
      <c r="O570" s="75"/>
      <c r="AA570" s="21"/>
      <c r="AB570" s="21"/>
      <c r="AC570" s="21"/>
      <c r="AD570" s="21"/>
      <c r="AI570" s="77"/>
      <c r="AJ570" s="77"/>
      <c r="AK570" s="77"/>
      <c r="AL570" s="77"/>
      <c r="AM570" s="77"/>
      <c r="AN570" s="77"/>
      <c r="AO570" s="77"/>
      <c r="AP570" s="77"/>
    </row>
    <row r="571" spans="6:42" x14ac:dyDescent="0.35">
      <c r="F571" s="21"/>
      <c r="L571" s="75"/>
      <c r="M571" s="75"/>
      <c r="N571" s="75"/>
      <c r="O571" s="75"/>
      <c r="AA571" s="21"/>
      <c r="AB571" s="21"/>
      <c r="AC571" s="21"/>
      <c r="AD571" s="21"/>
      <c r="AI571" s="77"/>
      <c r="AJ571" s="77"/>
      <c r="AK571" s="77"/>
      <c r="AL571" s="77"/>
      <c r="AM571" s="77"/>
      <c r="AN571" s="77"/>
      <c r="AO571" s="77"/>
      <c r="AP571" s="77"/>
    </row>
    <row r="572" spans="6:42" x14ac:dyDescent="0.35">
      <c r="F572" s="21"/>
      <c r="L572" s="75"/>
      <c r="M572" s="75"/>
      <c r="N572" s="75"/>
      <c r="O572" s="75"/>
      <c r="AA572" s="21"/>
      <c r="AB572" s="21"/>
      <c r="AC572" s="21"/>
      <c r="AD572" s="21"/>
      <c r="AI572" s="77"/>
      <c r="AJ572" s="77"/>
      <c r="AK572" s="77"/>
      <c r="AL572" s="77"/>
      <c r="AM572" s="77"/>
      <c r="AN572" s="77"/>
      <c r="AO572" s="77"/>
      <c r="AP572" s="77"/>
    </row>
    <row r="573" spans="6:42" x14ac:dyDescent="0.35">
      <c r="F573" s="21"/>
      <c r="L573" s="75"/>
      <c r="M573" s="75"/>
      <c r="N573" s="75"/>
      <c r="O573" s="75"/>
      <c r="AA573" s="21"/>
      <c r="AB573" s="21"/>
      <c r="AC573" s="21"/>
      <c r="AD573" s="21"/>
      <c r="AI573" s="77"/>
      <c r="AJ573" s="77"/>
      <c r="AK573" s="77"/>
      <c r="AL573" s="77"/>
      <c r="AM573" s="77"/>
      <c r="AN573" s="77"/>
      <c r="AO573" s="77"/>
      <c r="AP573" s="77"/>
    </row>
    <row r="574" spans="6:42" x14ac:dyDescent="0.35">
      <c r="F574" s="21"/>
      <c r="L574" s="75"/>
      <c r="M574" s="75"/>
      <c r="N574" s="75"/>
      <c r="O574" s="75"/>
      <c r="AA574" s="21"/>
      <c r="AB574" s="21"/>
      <c r="AC574" s="21"/>
      <c r="AD574" s="21"/>
      <c r="AI574" s="77"/>
      <c r="AJ574" s="77"/>
      <c r="AK574" s="77"/>
      <c r="AL574" s="77"/>
      <c r="AM574" s="77"/>
      <c r="AN574" s="77"/>
      <c r="AO574" s="77"/>
      <c r="AP574" s="77"/>
    </row>
    <row r="575" spans="6:42" x14ac:dyDescent="0.35">
      <c r="F575" s="21"/>
      <c r="L575" s="75"/>
      <c r="M575" s="75"/>
      <c r="N575" s="75"/>
      <c r="O575" s="75"/>
      <c r="AA575" s="21"/>
      <c r="AB575" s="21"/>
      <c r="AC575" s="21"/>
      <c r="AD575" s="21"/>
      <c r="AI575" s="77"/>
      <c r="AJ575" s="77"/>
      <c r="AK575" s="77"/>
      <c r="AL575" s="77"/>
      <c r="AM575" s="77"/>
      <c r="AN575" s="77"/>
      <c r="AO575" s="77"/>
      <c r="AP575" s="77"/>
    </row>
    <row r="576" spans="6:42" x14ac:dyDescent="0.35">
      <c r="F576" s="21"/>
      <c r="L576" s="75"/>
      <c r="M576" s="75"/>
      <c r="N576" s="75"/>
      <c r="O576" s="75"/>
      <c r="AA576" s="21"/>
      <c r="AB576" s="21"/>
      <c r="AC576" s="21"/>
      <c r="AD576" s="21"/>
      <c r="AI576" s="77"/>
      <c r="AJ576" s="77"/>
      <c r="AK576" s="77"/>
      <c r="AL576" s="77"/>
      <c r="AM576" s="77"/>
      <c r="AN576" s="77"/>
      <c r="AO576" s="77"/>
      <c r="AP576" s="77"/>
    </row>
    <row r="577" spans="6:42" x14ac:dyDescent="0.35">
      <c r="F577" s="21"/>
      <c r="L577" s="75"/>
      <c r="M577" s="75"/>
      <c r="N577" s="75"/>
      <c r="O577" s="75"/>
      <c r="AA577" s="21"/>
      <c r="AB577" s="21"/>
      <c r="AC577" s="21"/>
      <c r="AD577" s="21"/>
      <c r="AI577" s="77"/>
      <c r="AJ577" s="77"/>
      <c r="AK577" s="77"/>
      <c r="AL577" s="77"/>
      <c r="AM577" s="77"/>
      <c r="AN577" s="77"/>
      <c r="AO577" s="77"/>
      <c r="AP577" s="77"/>
    </row>
    <row r="578" spans="6:42" x14ac:dyDescent="0.35">
      <c r="F578" s="21"/>
      <c r="L578" s="75"/>
      <c r="M578" s="75"/>
      <c r="N578" s="75"/>
      <c r="O578" s="75"/>
      <c r="AA578" s="21"/>
      <c r="AB578" s="21"/>
      <c r="AC578" s="21"/>
      <c r="AD578" s="21"/>
      <c r="AI578" s="77"/>
      <c r="AJ578" s="77"/>
      <c r="AK578" s="77"/>
      <c r="AL578" s="77"/>
      <c r="AM578" s="77"/>
      <c r="AN578" s="77"/>
      <c r="AO578" s="77"/>
      <c r="AP578" s="77"/>
    </row>
    <row r="579" spans="6:42" x14ac:dyDescent="0.35">
      <c r="F579" s="21"/>
      <c r="L579" s="75"/>
      <c r="M579" s="75"/>
      <c r="N579" s="75"/>
      <c r="O579" s="75"/>
      <c r="AA579" s="21"/>
      <c r="AB579" s="21"/>
      <c r="AC579" s="21"/>
      <c r="AD579" s="21"/>
      <c r="AI579" s="77"/>
      <c r="AJ579" s="77"/>
      <c r="AK579" s="77"/>
      <c r="AL579" s="77"/>
      <c r="AM579" s="77"/>
      <c r="AN579" s="77"/>
      <c r="AO579" s="77"/>
      <c r="AP579" s="77"/>
    </row>
    <row r="580" spans="6:42" x14ac:dyDescent="0.35">
      <c r="F580" s="21"/>
      <c r="L580" s="75"/>
      <c r="M580" s="75"/>
      <c r="N580" s="75"/>
      <c r="O580" s="75"/>
      <c r="AA580" s="21"/>
      <c r="AB580" s="21"/>
      <c r="AC580" s="21"/>
      <c r="AD580" s="21"/>
      <c r="AI580" s="77"/>
      <c r="AJ580" s="77"/>
      <c r="AK580" s="77"/>
      <c r="AL580" s="77"/>
      <c r="AM580" s="77"/>
      <c r="AN580" s="77"/>
      <c r="AO580" s="77"/>
      <c r="AP580" s="77"/>
    </row>
    <row r="581" spans="6:42" x14ac:dyDescent="0.35">
      <c r="F581" s="21"/>
      <c r="L581" s="75"/>
      <c r="M581" s="75"/>
      <c r="N581" s="75"/>
      <c r="O581" s="75"/>
      <c r="AA581" s="21"/>
      <c r="AB581" s="21"/>
      <c r="AC581" s="21"/>
      <c r="AD581" s="21"/>
      <c r="AI581" s="77"/>
      <c r="AJ581" s="77"/>
      <c r="AK581" s="77"/>
      <c r="AL581" s="77"/>
      <c r="AM581" s="77"/>
      <c r="AN581" s="77"/>
      <c r="AO581" s="77"/>
      <c r="AP581" s="77"/>
    </row>
    <row r="582" spans="6:42" x14ac:dyDescent="0.35">
      <c r="F582" s="21"/>
      <c r="L582" s="75"/>
      <c r="M582" s="75"/>
      <c r="N582" s="75"/>
      <c r="O582" s="75"/>
      <c r="AA582" s="21"/>
      <c r="AB582" s="21"/>
      <c r="AC582" s="21"/>
      <c r="AD582" s="21"/>
      <c r="AI582" s="77"/>
      <c r="AJ582" s="77"/>
      <c r="AK582" s="77"/>
      <c r="AL582" s="77"/>
      <c r="AM582" s="77"/>
      <c r="AN582" s="77"/>
      <c r="AO582" s="77"/>
      <c r="AP582" s="77"/>
    </row>
    <row r="583" spans="6:42" x14ac:dyDescent="0.35">
      <c r="F583" s="21"/>
      <c r="L583" s="75"/>
      <c r="M583" s="75"/>
      <c r="N583" s="75"/>
      <c r="O583" s="75"/>
      <c r="AA583" s="21"/>
      <c r="AB583" s="21"/>
      <c r="AC583" s="21"/>
      <c r="AD583" s="21"/>
      <c r="AI583" s="77"/>
      <c r="AJ583" s="77"/>
      <c r="AK583" s="77"/>
      <c r="AL583" s="77"/>
      <c r="AM583" s="77"/>
      <c r="AN583" s="77"/>
      <c r="AO583" s="77"/>
      <c r="AP583" s="77"/>
    </row>
    <row r="584" spans="6:42" x14ac:dyDescent="0.35">
      <c r="F584" s="21"/>
      <c r="L584" s="75"/>
      <c r="M584" s="75"/>
      <c r="N584" s="75"/>
      <c r="O584" s="75"/>
      <c r="AA584" s="21"/>
      <c r="AB584" s="21"/>
      <c r="AC584" s="21"/>
      <c r="AD584" s="21"/>
      <c r="AI584" s="77"/>
      <c r="AJ584" s="77"/>
      <c r="AK584" s="77"/>
      <c r="AL584" s="77"/>
      <c r="AM584" s="77"/>
      <c r="AN584" s="77"/>
      <c r="AO584" s="77"/>
      <c r="AP584" s="77"/>
    </row>
    <row r="585" spans="6:42" x14ac:dyDescent="0.35">
      <c r="F585" s="21"/>
      <c r="L585" s="75"/>
      <c r="M585" s="75"/>
      <c r="N585" s="75"/>
      <c r="O585" s="75"/>
      <c r="AA585" s="21"/>
      <c r="AB585" s="21"/>
      <c r="AC585" s="21"/>
      <c r="AD585" s="21"/>
      <c r="AI585" s="77"/>
      <c r="AJ585" s="77"/>
      <c r="AK585" s="77"/>
      <c r="AL585" s="77"/>
      <c r="AM585" s="77"/>
      <c r="AN585" s="77"/>
      <c r="AO585" s="77"/>
      <c r="AP585" s="77"/>
    </row>
    <row r="586" spans="6:42" x14ac:dyDescent="0.35">
      <c r="F586" s="21"/>
      <c r="L586" s="75"/>
      <c r="M586" s="75"/>
      <c r="N586" s="75"/>
      <c r="O586" s="75"/>
      <c r="AA586" s="21"/>
      <c r="AB586" s="21"/>
      <c r="AC586" s="21"/>
      <c r="AD586" s="21"/>
      <c r="AI586" s="77"/>
      <c r="AJ586" s="77"/>
      <c r="AK586" s="77"/>
      <c r="AL586" s="77"/>
      <c r="AM586" s="77"/>
      <c r="AN586" s="77"/>
      <c r="AO586" s="77"/>
      <c r="AP586" s="77"/>
    </row>
    <row r="587" spans="6:42" x14ac:dyDescent="0.35">
      <c r="F587" s="21"/>
      <c r="L587" s="75"/>
      <c r="M587" s="75"/>
      <c r="N587" s="75"/>
      <c r="O587" s="75"/>
      <c r="AA587" s="21"/>
      <c r="AB587" s="21"/>
      <c r="AC587" s="21"/>
      <c r="AD587" s="21"/>
      <c r="AI587" s="77"/>
      <c r="AJ587" s="77"/>
      <c r="AK587" s="77"/>
      <c r="AL587" s="77"/>
      <c r="AM587" s="77"/>
      <c r="AN587" s="77"/>
      <c r="AO587" s="77"/>
      <c r="AP587" s="77"/>
    </row>
    <row r="588" spans="6:42" x14ac:dyDescent="0.35">
      <c r="F588" s="21"/>
      <c r="L588" s="75"/>
      <c r="M588" s="75"/>
      <c r="N588" s="75"/>
      <c r="O588" s="75"/>
      <c r="AA588" s="21"/>
      <c r="AB588" s="21"/>
      <c r="AC588" s="21"/>
      <c r="AD588" s="21"/>
      <c r="AI588" s="77"/>
      <c r="AJ588" s="77"/>
      <c r="AK588" s="77"/>
      <c r="AL588" s="77"/>
      <c r="AM588" s="77"/>
      <c r="AN588" s="77"/>
      <c r="AO588" s="77"/>
      <c r="AP588" s="77"/>
    </row>
    <row r="589" spans="6:42" x14ac:dyDescent="0.35">
      <c r="F589" s="21"/>
      <c r="L589" s="75"/>
      <c r="M589" s="75"/>
      <c r="N589" s="75"/>
      <c r="O589" s="75"/>
      <c r="AA589" s="21"/>
      <c r="AB589" s="21"/>
      <c r="AC589" s="21"/>
      <c r="AD589" s="21"/>
      <c r="AI589" s="77"/>
      <c r="AJ589" s="77"/>
      <c r="AK589" s="77"/>
      <c r="AL589" s="77"/>
      <c r="AM589" s="77"/>
      <c r="AN589" s="77"/>
      <c r="AO589" s="77"/>
      <c r="AP589" s="77"/>
    </row>
    <row r="590" spans="6:42" x14ac:dyDescent="0.35">
      <c r="F590" s="21"/>
      <c r="L590" s="75"/>
      <c r="M590" s="75"/>
      <c r="N590" s="75"/>
      <c r="O590" s="75"/>
      <c r="AA590" s="21"/>
      <c r="AB590" s="21"/>
      <c r="AC590" s="21"/>
      <c r="AD590" s="21"/>
      <c r="AI590" s="77"/>
      <c r="AJ590" s="77"/>
      <c r="AK590" s="77"/>
      <c r="AL590" s="77"/>
      <c r="AM590" s="77"/>
      <c r="AN590" s="77"/>
      <c r="AO590" s="77"/>
      <c r="AP590" s="77"/>
    </row>
    <row r="591" spans="6:42" x14ac:dyDescent="0.35">
      <c r="F591" s="21"/>
      <c r="L591" s="75"/>
      <c r="M591" s="75"/>
      <c r="N591" s="75"/>
      <c r="O591" s="75"/>
      <c r="AA591" s="21"/>
      <c r="AB591" s="21"/>
      <c r="AC591" s="21"/>
      <c r="AD591" s="21"/>
      <c r="AI591" s="77"/>
      <c r="AJ591" s="77"/>
      <c r="AK591" s="77"/>
      <c r="AL591" s="77"/>
      <c r="AM591" s="77"/>
      <c r="AN591" s="77"/>
      <c r="AO591" s="77"/>
      <c r="AP591" s="77"/>
    </row>
    <row r="592" spans="6:42" x14ac:dyDescent="0.35">
      <c r="F592" s="21"/>
      <c r="L592" s="75"/>
      <c r="M592" s="75"/>
      <c r="N592" s="75"/>
      <c r="O592" s="75"/>
      <c r="AA592" s="21"/>
      <c r="AB592" s="21"/>
      <c r="AC592" s="21"/>
      <c r="AD592" s="21"/>
      <c r="AI592" s="77"/>
      <c r="AJ592" s="77"/>
      <c r="AK592" s="77"/>
      <c r="AL592" s="77"/>
      <c r="AM592" s="77"/>
      <c r="AN592" s="77"/>
      <c r="AO592" s="77"/>
      <c r="AP592" s="77"/>
    </row>
    <row r="593" spans="6:42" x14ac:dyDescent="0.35">
      <c r="F593" s="21"/>
      <c r="L593" s="75"/>
      <c r="M593" s="75"/>
      <c r="N593" s="75"/>
      <c r="O593" s="75"/>
      <c r="AA593" s="21"/>
      <c r="AB593" s="21"/>
      <c r="AC593" s="21"/>
      <c r="AD593" s="21"/>
      <c r="AI593" s="77"/>
      <c r="AJ593" s="77"/>
      <c r="AK593" s="77"/>
      <c r="AL593" s="77"/>
      <c r="AM593" s="77"/>
      <c r="AN593" s="77"/>
      <c r="AO593" s="77"/>
      <c r="AP593" s="77"/>
    </row>
    <row r="594" spans="6:42" x14ac:dyDescent="0.35">
      <c r="F594" s="21"/>
      <c r="L594" s="75"/>
      <c r="M594" s="75"/>
      <c r="N594" s="75"/>
      <c r="O594" s="75"/>
      <c r="AA594" s="21"/>
      <c r="AB594" s="21"/>
      <c r="AC594" s="21"/>
      <c r="AD594" s="21"/>
      <c r="AI594" s="77"/>
      <c r="AJ594" s="77"/>
      <c r="AK594" s="77"/>
      <c r="AL594" s="77"/>
      <c r="AM594" s="77"/>
      <c r="AN594" s="77"/>
      <c r="AO594" s="77"/>
      <c r="AP594" s="77"/>
    </row>
    <row r="595" spans="6:42" x14ac:dyDescent="0.35">
      <c r="F595" s="21"/>
      <c r="L595" s="75"/>
      <c r="M595" s="75"/>
      <c r="N595" s="75"/>
      <c r="O595" s="75"/>
      <c r="AA595" s="21"/>
      <c r="AB595" s="21"/>
      <c r="AC595" s="21"/>
      <c r="AD595" s="21"/>
      <c r="AI595" s="77"/>
      <c r="AJ595" s="77"/>
      <c r="AK595" s="77"/>
      <c r="AL595" s="77"/>
      <c r="AM595" s="77"/>
      <c r="AN595" s="77"/>
      <c r="AO595" s="77"/>
      <c r="AP595" s="77"/>
    </row>
    <row r="596" spans="6:42" x14ac:dyDescent="0.35">
      <c r="F596" s="21"/>
      <c r="L596" s="75"/>
      <c r="M596" s="75"/>
      <c r="N596" s="75"/>
      <c r="O596" s="75"/>
      <c r="AA596" s="21"/>
      <c r="AB596" s="21"/>
      <c r="AC596" s="21"/>
      <c r="AD596" s="21"/>
      <c r="AI596" s="77"/>
      <c r="AJ596" s="77"/>
      <c r="AK596" s="77"/>
      <c r="AL596" s="77"/>
      <c r="AM596" s="77"/>
      <c r="AN596" s="77"/>
      <c r="AO596" s="77"/>
      <c r="AP596" s="77"/>
    </row>
    <row r="597" spans="6:42" x14ac:dyDescent="0.35">
      <c r="F597" s="21"/>
      <c r="L597" s="75"/>
      <c r="M597" s="75"/>
      <c r="N597" s="75"/>
      <c r="O597" s="75"/>
      <c r="AA597" s="21"/>
      <c r="AB597" s="21"/>
      <c r="AC597" s="21"/>
      <c r="AD597" s="21"/>
      <c r="AI597" s="77"/>
      <c r="AJ597" s="77"/>
      <c r="AK597" s="77"/>
      <c r="AL597" s="77"/>
      <c r="AM597" s="77"/>
      <c r="AN597" s="77"/>
      <c r="AO597" s="77"/>
      <c r="AP597" s="77"/>
    </row>
    <row r="598" spans="6:42" x14ac:dyDescent="0.35">
      <c r="F598" s="21"/>
      <c r="L598" s="75"/>
      <c r="M598" s="75"/>
      <c r="N598" s="75"/>
      <c r="O598" s="75"/>
      <c r="AA598" s="21"/>
      <c r="AB598" s="21"/>
      <c r="AC598" s="21"/>
      <c r="AD598" s="21"/>
      <c r="AI598" s="77"/>
      <c r="AJ598" s="77"/>
      <c r="AK598" s="77"/>
      <c r="AL598" s="77"/>
      <c r="AM598" s="77"/>
      <c r="AN598" s="77"/>
      <c r="AO598" s="77"/>
      <c r="AP598" s="77"/>
    </row>
    <row r="599" spans="6:42" x14ac:dyDescent="0.35">
      <c r="F599" s="21"/>
      <c r="L599" s="75"/>
      <c r="M599" s="75"/>
      <c r="N599" s="75"/>
      <c r="O599" s="75"/>
      <c r="AA599" s="21"/>
      <c r="AB599" s="21"/>
      <c r="AC599" s="21"/>
      <c r="AD599" s="21"/>
      <c r="AI599" s="77"/>
      <c r="AJ599" s="77"/>
      <c r="AK599" s="77"/>
      <c r="AL599" s="77"/>
      <c r="AM599" s="77"/>
      <c r="AN599" s="77"/>
      <c r="AO599" s="77"/>
      <c r="AP599" s="77"/>
    </row>
    <row r="600" spans="6:42" x14ac:dyDescent="0.35">
      <c r="F600" s="21"/>
      <c r="L600" s="75"/>
      <c r="M600" s="75"/>
      <c r="N600" s="75"/>
      <c r="O600" s="75"/>
      <c r="AA600" s="21"/>
      <c r="AB600" s="21"/>
      <c r="AC600" s="21"/>
      <c r="AD600" s="21"/>
      <c r="AI600" s="77"/>
      <c r="AJ600" s="77"/>
      <c r="AK600" s="77"/>
      <c r="AL600" s="77"/>
      <c r="AM600" s="77"/>
      <c r="AN600" s="77"/>
      <c r="AO600" s="77"/>
      <c r="AP600" s="77"/>
    </row>
    <row r="601" spans="6:42" x14ac:dyDescent="0.35">
      <c r="F601" s="21"/>
      <c r="L601" s="75"/>
      <c r="M601" s="75"/>
      <c r="N601" s="75"/>
      <c r="O601" s="75"/>
      <c r="AA601" s="21"/>
      <c r="AB601" s="21"/>
      <c r="AC601" s="21"/>
      <c r="AD601" s="21"/>
      <c r="AI601" s="77"/>
      <c r="AJ601" s="77"/>
      <c r="AK601" s="77"/>
      <c r="AL601" s="77"/>
      <c r="AM601" s="77"/>
      <c r="AN601" s="77"/>
      <c r="AO601" s="77"/>
      <c r="AP601" s="77"/>
    </row>
    <row r="602" spans="6:42" x14ac:dyDescent="0.35">
      <c r="F602" s="21"/>
      <c r="L602" s="75"/>
      <c r="M602" s="75"/>
      <c r="N602" s="75"/>
      <c r="O602" s="75"/>
      <c r="AA602" s="21"/>
      <c r="AB602" s="21"/>
      <c r="AC602" s="21"/>
      <c r="AD602" s="21"/>
      <c r="AI602" s="77"/>
      <c r="AJ602" s="77"/>
      <c r="AK602" s="77"/>
      <c r="AL602" s="77"/>
      <c r="AM602" s="77"/>
      <c r="AN602" s="77"/>
      <c r="AO602" s="77"/>
      <c r="AP602" s="77"/>
    </row>
    <row r="603" spans="6:42" x14ac:dyDescent="0.35">
      <c r="F603" s="21"/>
      <c r="L603" s="75"/>
      <c r="M603" s="75"/>
      <c r="N603" s="75"/>
      <c r="O603" s="75"/>
      <c r="AA603" s="21"/>
      <c r="AB603" s="21"/>
      <c r="AC603" s="21"/>
      <c r="AD603" s="21"/>
      <c r="AI603" s="77"/>
      <c r="AJ603" s="77"/>
      <c r="AK603" s="77"/>
      <c r="AL603" s="77"/>
      <c r="AM603" s="77"/>
      <c r="AN603" s="77"/>
      <c r="AO603" s="77"/>
      <c r="AP603" s="77"/>
    </row>
    <row r="604" spans="6:42" x14ac:dyDescent="0.35">
      <c r="F604" s="21"/>
      <c r="L604" s="75"/>
      <c r="M604" s="75"/>
      <c r="N604" s="75"/>
      <c r="O604" s="75"/>
      <c r="AA604" s="21"/>
      <c r="AB604" s="21"/>
      <c r="AC604" s="21"/>
      <c r="AD604" s="21"/>
      <c r="AI604" s="77"/>
      <c r="AJ604" s="77"/>
      <c r="AK604" s="77"/>
      <c r="AL604" s="77"/>
      <c r="AM604" s="77"/>
      <c r="AN604" s="77"/>
      <c r="AO604" s="77"/>
      <c r="AP604" s="77"/>
    </row>
    <row r="605" spans="6:42" x14ac:dyDescent="0.35">
      <c r="F605" s="21"/>
      <c r="L605" s="75"/>
      <c r="M605" s="75"/>
      <c r="N605" s="75"/>
      <c r="O605" s="75"/>
      <c r="AA605" s="21"/>
      <c r="AB605" s="21"/>
      <c r="AC605" s="21"/>
      <c r="AD605" s="21"/>
      <c r="AI605" s="77"/>
      <c r="AJ605" s="77"/>
      <c r="AK605" s="77"/>
      <c r="AL605" s="77"/>
      <c r="AM605" s="77"/>
      <c r="AN605" s="77"/>
      <c r="AO605" s="77"/>
      <c r="AP605" s="77"/>
    </row>
    <row r="606" spans="6:42" x14ac:dyDescent="0.35">
      <c r="F606" s="21"/>
      <c r="L606" s="75"/>
      <c r="M606" s="75"/>
      <c r="N606" s="75"/>
      <c r="O606" s="75"/>
      <c r="AA606" s="21"/>
      <c r="AB606" s="21"/>
      <c r="AC606" s="21"/>
      <c r="AD606" s="21"/>
      <c r="AI606" s="77"/>
      <c r="AJ606" s="77"/>
      <c r="AK606" s="77"/>
      <c r="AL606" s="77"/>
      <c r="AM606" s="77"/>
      <c r="AN606" s="77"/>
      <c r="AO606" s="77"/>
      <c r="AP606" s="77"/>
    </row>
    <row r="607" spans="6:42" x14ac:dyDescent="0.35">
      <c r="F607" s="21"/>
      <c r="L607" s="75"/>
      <c r="M607" s="75"/>
      <c r="N607" s="75"/>
      <c r="O607" s="75"/>
      <c r="AA607" s="21"/>
      <c r="AB607" s="21"/>
      <c r="AC607" s="21"/>
      <c r="AD607" s="21"/>
      <c r="AI607" s="77"/>
      <c r="AJ607" s="77"/>
      <c r="AK607" s="77"/>
      <c r="AL607" s="77"/>
      <c r="AM607" s="77"/>
      <c r="AN607" s="77"/>
      <c r="AO607" s="77"/>
      <c r="AP607" s="77"/>
    </row>
    <row r="608" spans="6:42" x14ac:dyDescent="0.35">
      <c r="F608" s="21"/>
      <c r="L608" s="75"/>
      <c r="M608" s="75"/>
      <c r="N608" s="75"/>
      <c r="O608" s="75"/>
      <c r="AA608" s="21"/>
      <c r="AB608" s="21"/>
      <c r="AC608" s="21"/>
      <c r="AD608" s="21"/>
      <c r="AI608" s="77"/>
      <c r="AJ608" s="77"/>
      <c r="AK608" s="77"/>
      <c r="AL608" s="77"/>
      <c r="AM608" s="77"/>
      <c r="AN608" s="77"/>
      <c r="AO608" s="77"/>
      <c r="AP608" s="77"/>
    </row>
    <row r="609" spans="6:42" x14ac:dyDescent="0.35">
      <c r="F609" s="21"/>
      <c r="L609" s="75"/>
      <c r="M609" s="75"/>
      <c r="N609" s="75"/>
      <c r="O609" s="75"/>
      <c r="AA609" s="21"/>
      <c r="AB609" s="21"/>
      <c r="AC609" s="21"/>
      <c r="AD609" s="21"/>
      <c r="AI609" s="77"/>
      <c r="AJ609" s="77"/>
      <c r="AK609" s="77"/>
      <c r="AL609" s="77"/>
      <c r="AM609" s="77"/>
      <c r="AN609" s="77"/>
      <c r="AO609" s="77"/>
      <c r="AP609" s="77"/>
    </row>
    <row r="610" spans="6:42" x14ac:dyDescent="0.35">
      <c r="F610" s="21"/>
      <c r="L610" s="75"/>
      <c r="M610" s="75"/>
      <c r="N610" s="75"/>
      <c r="O610" s="75"/>
      <c r="AA610" s="21"/>
      <c r="AB610" s="21"/>
      <c r="AC610" s="21"/>
      <c r="AD610" s="21"/>
      <c r="AI610" s="77"/>
      <c r="AJ610" s="77"/>
      <c r="AK610" s="77"/>
      <c r="AL610" s="77"/>
      <c r="AM610" s="77"/>
      <c r="AN610" s="77"/>
      <c r="AO610" s="77"/>
      <c r="AP610" s="77"/>
    </row>
    <row r="611" spans="6:42" x14ac:dyDescent="0.35">
      <c r="F611" s="21"/>
      <c r="L611" s="75"/>
      <c r="M611" s="75"/>
      <c r="N611" s="75"/>
      <c r="O611" s="75"/>
      <c r="AA611" s="21"/>
      <c r="AB611" s="21"/>
      <c r="AC611" s="21"/>
      <c r="AD611" s="21"/>
      <c r="AI611" s="77"/>
      <c r="AJ611" s="77"/>
      <c r="AK611" s="77"/>
      <c r="AL611" s="77"/>
      <c r="AM611" s="77"/>
      <c r="AN611" s="77"/>
      <c r="AO611" s="77"/>
      <c r="AP611" s="77"/>
    </row>
    <row r="612" spans="6:42" x14ac:dyDescent="0.35">
      <c r="F612" s="21"/>
      <c r="L612" s="75"/>
      <c r="M612" s="75"/>
      <c r="N612" s="75"/>
      <c r="O612" s="75"/>
      <c r="AA612" s="21"/>
      <c r="AB612" s="21"/>
      <c r="AC612" s="21"/>
      <c r="AD612" s="21"/>
      <c r="AI612" s="77"/>
      <c r="AJ612" s="77"/>
      <c r="AK612" s="77"/>
      <c r="AL612" s="77"/>
      <c r="AM612" s="77"/>
      <c r="AN612" s="77"/>
      <c r="AO612" s="77"/>
      <c r="AP612" s="77"/>
    </row>
    <row r="613" spans="6:42" x14ac:dyDescent="0.35">
      <c r="F613" s="21"/>
      <c r="L613" s="75"/>
      <c r="M613" s="75"/>
      <c r="N613" s="75"/>
      <c r="O613" s="75"/>
      <c r="AA613" s="21"/>
      <c r="AB613" s="21"/>
      <c r="AC613" s="21"/>
      <c r="AD613" s="21"/>
      <c r="AI613" s="77"/>
      <c r="AJ613" s="77"/>
      <c r="AK613" s="77"/>
      <c r="AL613" s="77"/>
      <c r="AM613" s="77"/>
      <c r="AN613" s="77"/>
      <c r="AO613" s="77"/>
      <c r="AP613" s="77"/>
    </row>
    <row r="614" spans="6:42" x14ac:dyDescent="0.35">
      <c r="F614" s="21"/>
      <c r="L614" s="75"/>
      <c r="M614" s="75"/>
      <c r="N614" s="75"/>
      <c r="O614" s="75"/>
      <c r="AA614" s="21"/>
      <c r="AB614" s="21"/>
      <c r="AC614" s="21"/>
      <c r="AD614" s="21"/>
      <c r="AI614" s="77"/>
      <c r="AJ614" s="77"/>
      <c r="AK614" s="77"/>
      <c r="AL614" s="77"/>
      <c r="AM614" s="77"/>
      <c r="AN614" s="77"/>
      <c r="AO614" s="77"/>
      <c r="AP614" s="77"/>
    </row>
    <row r="615" spans="6:42" x14ac:dyDescent="0.35">
      <c r="F615" s="21"/>
      <c r="L615" s="75"/>
      <c r="M615" s="75"/>
      <c r="N615" s="75"/>
      <c r="O615" s="75"/>
      <c r="AA615" s="21"/>
      <c r="AB615" s="21"/>
      <c r="AC615" s="21"/>
      <c r="AD615" s="21"/>
      <c r="AI615" s="77"/>
      <c r="AJ615" s="77"/>
      <c r="AK615" s="77"/>
      <c r="AL615" s="77"/>
      <c r="AM615" s="77"/>
      <c r="AN615" s="77"/>
      <c r="AO615" s="77"/>
      <c r="AP615" s="77"/>
    </row>
    <row r="616" spans="6:42" x14ac:dyDescent="0.35">
      <c r="F616" s="21"/>
      <c r="L616" s="75"/>
      <c r="M616" s="75"/>
      <c r="N616" s="75"/>
      <c r="O616" s="75"/>
      <c r="AA616" s="21"/>
      <c r="AB616" s="21"/>
      <c r="AC616" s="21"/>
      <c r="AD616" s="21"/>
      <c r="AI616" s="77"/>
      <c r="AJ616" s="77"/>
      <c r="AK616" s="77"/>
      <c r="AL616" s="77"/>
      <c r="AM616" s="77"/>
      <c r="AN616" s="77"/>
      <c r="AO616" s="77"/>
      <c r="AP616" s="77"/>
    </row>
    <row r="617" spans="6:42" x14ac:dyDescent="0.35">
      <c r="F617" s="21"/>
      <c r="L617" s="75"/>
      <c r="M617" s="75"/>
      <c r="N617" s="75"/>
      <c r="O617" s="75"/>
      <c r="AA617" s="21"/>
      <c r="AB617" s="21"/>
      <c r="AC617" s="21"/>
      <c r="AD617" s="21"/>
      <c r="AI617" s="77"/>
      <c r="AJ617" s="77"/>
      <c r="AK617" s="77"/>
      <c r="AL617" s="77"/>
      <c r="AM617" s="77"/>
      <c r="AN617" s="77"/>
      <c r="AO617" s="77"/>
      <c r="AP617" s="77"/>
    </row>
    <row r="618" spans="6:42" x14ac:dyDescent="0.35">
      <c r="F618" s="21"/>
      <c r="L618" s="75"/>
      <c r="M618" s="75"/>
      <c r="N618" s="75"/>
      <c r="O618" s="75"/>
      <c r="AA618" s="21"/>
      <c r="AB618" s="21"/>
      <c r="AC618" s="21"/>
      <c r="AD618" s="21"/>
      <c r="AI618" s="77"/>
      <c r="AJ618" s="77"/>
      <c r="AK618" s="77"/>
      <c r="AL618" s="77"/>
      <c r="AM618" s="77"/>
      <c r="AN618" s="77"/>
      <c r="AO618" s="77"/>
      <c r="AP618" s="77"/>
    </row>
    <row r="619" spans="6:42" x14ac:dyDescent="0.35">
      <c r="F619" s="21"/>
      <c r="L619" s="75"/>
      <c r="M619" s="75"/>
      <c r="N619" s="75"/>
      <c r="O619" s="75"/>
      <c r="AA619" s="21"/>
      <c r="AB619" s="21"/>
      <c r="AC619" s="21"/>
      <c r="AD619" s="21"/>
      <c r="AI619" s="77"/>
      <c r="AJ619" s="77"/>
      <c r="AK619" s="77"/>
      <c r="AL619" s="77"/>
      <c r="AM619" s="77"/>
      <c r="AN619" s="77"/>
      <c r="AO619" s="77"/>
      <c r="AP619" s="77"/>
    </row>
    <row r="620" spans="6:42" x14ac:dyDescent="0.35">
      <c r="F620" s="21"/>
      <c r="L620" s="75"/>
      <c r="M620" s="75"/>
      <c r="N620" s="75"/>
      <c r="O620" s="75"/>
      <c r="AA620" s="21"/>
      <c r="AB620" s="21"/>
      <c r="AC620" s="21"/>
      <c r="AD620" s="21"/>
      <c r="AI620" s="77"/>
      <c r="AJ620" s="77"/>
      <c r="AK620" s="77"/>
      <c r="AL620" s="77"/>
      <c r="AM620" s="77"/>
      <c r="AN620" s="77"/>
      <c r="AO620" s="77"/>
      <c r="AP620" s="77"/>
    </row>
    <row r="621" spans="6:42" x14ac:dyDescent="0.35">
      <c r="F621" s="21"/>
      <c r="L621" s="75"/>
      <c r="M621" s="75"/>
      <c r="N621" s="75"/>
      <c r="O621" s="75"/>
      <c r="AA621" s="21"/>
      <c r="AB621" s="21"/>
      <c r="AC621" s="21"/>
      <c r="AD621" s="21"/>
      <c r="AI621" s="77"/>
      <c r="AJ621" s="77"/>
      <c r="AK621" s="77"/>
      <c r="AL621" s="77"/>
      <c r="AM621" s="77"/>
      <c r="AN621" s="77"/>
      <c r="AO621" s="77"/>
      <c r="AP621" s="77"/>
    </row>
    <row r="622" spans="6:42" x14ac:dyDescent="0.35">
      <c r="F622" s="21"/>
      <c r="L622" s="75"/>
      <c r="M622" s="75"/>
      <c r="N622" s="75"/>
      <c r="O622" s="75"/>
      <c r="AA622" s="21"/>
      <c r="AB622" s="21"/>
      <c r="AC622" s="21"/>
      <c r="AD622" s="21"/>
      <c r="AI622" s="77"/>
      <c r="AJ622" s="77"/>
      <c r="AK622" s="77"/>
      <c r="AL622" s="77"/>
      <c r="AM622" s="77"/>
      <c r="AN622" s="77"/>
      <c r="AO622" s="77"/>
      <c r="AP622" s="77"/>
    </row>
    <row r="623" spans="6:42" x14ac:dyDescent="0.35">
      <c r="F623" s="21"/>
      <c r="L623" s="75"/>
      <c r="M623" s="75"/>
      <c r="N623" s="75"/>
      <c r="O623" s="75"/>
      <c r="AA623" s="21"/>
      <c r="AB623" s="21"/>
      <c r="AC623" s="21"/>
      <c r="AD623" s="21"/>
      <c r="AI623" s="77"/>
      <c r="AJ623" s="77"/>
      <c r="AK623" s="77"/>
      <c r="AL623" s="77"/>
      <c r="AM623" s="77"/>
      <c r="AN623" s="77"/>
      <c r="AO623" s="77"/>
      <c r="AP623" s="77"/>
    </row>
    <row r="624" spans="6:42" x14ac:dyDescent="0.35">
      <c r="F624" s="21"/>
      <c r="L624" s="75"/>
      <c r="M624" s="75"/>
      <c r="N624" s="75"/>
      <c r="O624" s="75"/>
      <c r="AA624" s="21"/>
      <c r="AB624" s="21"/>
      <c r="AC624" s="21"/>
      <c r="AD624" s="21"/>
      <c r="AI624" s="77"/>
      <c r="AJ624" s="77"/>
      <c r="AK624" s="77"/>
      <c r="AL624" s="77"/>
      <c r="AM624" s="77"/>
      <c r="AN624" s="77"/>
      <c r="AO624" s="77"/>
      <c r="AP624" s="77"/>
    </row>
    <row r="625" spans="6:42" x14ac:dyDescent="0.35">
      <c r="F625" s="21"/>
      <c r="L625" s="75"/>
      <c r="M625" s="75"/>
      <c r="N625" s="75"/>
      <c r="O625" s="75"/>
      <c r="AA625" s="21"/>
      <c r="AB625" s="21"/>
      <c r="AC625" s="21"/>
      <c r="AD625" s="21"/>
      <c r="AI625" s="77"/>
      <c r="AJ625" s="77"/>
      <c r="AK625" s="77"/>
      <c r="AL625" s="77"/>
      <c r="AM625" s="77"/>
      <c r="AN625" s="77"/>
      <c r="AO625" s="77"/>
      <c r="AP625" s="77"/>
    </row>
    <row r="626" spans="6:42" x14ac:dyDescent="0.35">
      <c r="F626" s="21"/>
      <c r="L626" s="75"/>
      <c r="M626" s="75"/>
      <c r="N626" s="75"/>
      <c r="O626" s="75"/>
      <c r="AA626" s="21"/>
      <c r="AB626" s="21"/>
      <c r="AC626" s="21"/>
      <c r="AD626" s="21"/>
      <c r="AI626" s="77"/>
      <c r="AJ626" s="77"/>
      <c r="AK626" s="77"/>
      <c r="AL626" s="77"/>
      <c r="AM626" s="77"/>
      <c r="AN626" s="77"/>
      <c r="AO626" s="77"/>
      <c r="AP626" s="77"/>
    </row>
    <row r="627" spans="6:42" x14ac:dyDescent="0.35">
      <c r="F627" s="21"/>
      <c r="L627" s="75"/>
      <c r="M627" s="75"/>
      <c r="N627" s="75"/>
      <c r="O627" s="75"/>
      <c r="AA627" s="21"/>
      <c r="AB627" s="21"/>
      <c r="AC627" s="21"/>
      <c r="AD627" s="21"/>
      <c r="AI627" s="77"/>
      <c r="AJ627" s="77"/>
      <c r="AK627" s="77"/>
      <c r="AL627" s="77"/>
      <c r="AM627" s="77"/>
      <c r="AN627" s="77"/>
      <c r="AO627" s="77"/>
      <c r="AP627" s="77"/>
    </row>
    <row r="628" spans="6:42" x14ac:dyDescent="0.35">
      <c r="F628" s="21"/>
      <c r="L628" s="75"/>
      <c r="M628" s="75"/>
      <c r="N628" s="75"/>
      <c r="O628" s="75"/>
      <c r="AA628" s="21"/>
      <c r="AB628" s="21"/>
      <c r="AC628" s="21"/>
      <c r="AD628" s="21"/>
      <c r="AI628" s="77"/>
      <c r="AJ628" s="77"/>
      <c r="AK628" s="77"/>
      <c r="AL628" s="77"/>
      <c r="AM628" s="77"/>
      <c r="AN628" s="77"/>
      <c r="AO628" s="77"/>
      <c r="AP628" s="77"/>
    </row>
    <row r="629" spans="6:42" x14ac:dyDescent="0.35">
      <c r="F629" s="21"/>
      <c r="L629" s="75"/>
      <c r="M629" s="75"/>
      <c r="N629" s="75"/>
      <c r="O629" s="75"/>
      <c r="AA629" s="21"/>
      <c r="AB629" s="21"/>
      <c r="AC629" s="21"/>
      <c r="AD629" s="21"/>
      <c r="AI629" s="77"/>
      <c r="AJ629" s="77"/>
      <c r="AK629" s="77"/>
      <c r="AL629" s="77"/>
      <c r="AM629" s="77"/>
      <c r="AN629" s="77"/>
      <c r="AO629" s="77"/>
      <c r="AP629" s="77"/>
    </row>
    <row r="630" spans="6:42" x14ac:dyDescent="0.35">
      <c r="F630" s="21"/>
      <c r="L630" s="75"/>
      <c r="M630" s="75"/>
      <c r="N630" s="75"/>
      <c r="O630" s="75"/>
      <c r="AA630" s="21"/>
      <c r="AB630" s="21"/>
      <c r="AC630" s="21"/>
      <c r="AD630" s="21"/>
      <c r="AI630" s="77"/>
      <c r="AJ630" s="77"/>
      <c r="AK630" s="77"/>
      <c r="AL630" s="77"/>
      <c r="AM630" s="77"/>
      <c r="AN630" s="77"/>
      <c r="AO630" s="77"/>
      <c r="AP630" s="77"/>
    </row>
    <row r="631" spans="6:42" x14ac:dyDescent="0.35">
      <c r="F631" s="21"/>
      <c r="L631" s="75"/>
      <c r="M631" s="75"/>
      <c r="N631" s="75"/>
      <c r="O631" s="75"/>
      <c r="AA631" s="21"/>
      <c r="AB631" s="21"/>
      <c r="AC631" s="21"/>
      <c r="AD631" s="21"/>
      <c r="AI631" s="77"/>
      <c r="AJ631" s="77"/>
      <c r="AK631" s="77"/>
      <c r="AL631" s="77"/>
      <c r="AM631" s="77"/>
      <c r="AN631" s="77"/>
      <c r="AO631" s="77"/>
      <c r="AP631" s="77"/>
    </row>
    <row r="632" spans="6:42" x14ac:dyDescent="0.35">
      <c r="F632" s="21"/>
      <c r="L632" s="75"/>
      <c r="M632" s="75"/>
      <c r="N632" s="75"/>
      <c r="O632" s="75"/>
      <c r="AA632" s="21"/>
      <c r="AB632" s="21"/>
      <c r="AC632" s="21"/>
      <c r="AD632" s="21"/>
      <c r="AI632" s="77"/>
      <c r="AJ632" s="77"/>
      <c r="AK632" s="77"/>
      <c r="AL632" s="77"/>
      <c r="AM632" s="77"/>
      <c r="AN632" s="77"/>
      <c r="AO632" s="77"/>
      <c r="AP632" s="77"/>
    </row>
    <row r="633" spans="6:42" x14ac:dyDescent="0.35">
      <c r="F633" s="21"/>
      <c r="L633" s="75"/>
      <c r="M633" s="75"/>
      <c r="N633" s="75"/>
      <c r="O633" s="75"/>
      <c r="AA633" s="21"/>
      <c r="AB633" s="21"/>
      <c r="AC633" s="21"/>
      <c r="AD633" s="21"/>
      <c r="AI633" s="77"/>
      <c r="AJ633" s="77"/>
      <c r="AK633" s="77"/>
      <c r="AL633" s="77"/>
      <c r="AM633" s="77"/>
      <c r="AN633" s="77"/>
      <c r="AO633" s="77"/>
      <c r="AP633" s="77"/>
    </row>
    <row r="634" spans="6:42" x14ac:dyDescent="0.35">
      <c r="F634" s="21"/>
      <c r="L634" s="75"/>
      <c r="M634" s="75"/>
      <c r="N634" s="75"/>
      <c r="O634" s="75"/>
      <c r="AA634" s="21"/>
      <c r="AB634" s="21"/>
      <c r="AC634" s="21"/>
      <c r="AD634" s="21"/>
      <c r="AI634" s="77"/>
      <c r="AJ634" s="77"/>
      <c r="AK634" s="77"/>
      <c r="AL634" s="77"/>
      <c r="AM634" s="77"/>
      <c r="AN634" s="77"/>
      <c r="AO634" s="77"/>
      <c r="AP634" s="77"/>
    </row>
    <row r="635" spans="6:42" x14ac:dyDescent="0.35">
      <c r="F635" s="21"/>
      <c r="L635" s="75"/>
      <c r="M635" s="75"/>
      <c r="N635" s="75"/>
      <c r="O635" s="75"/>
      <c r="AA635" s="21"/>
      <c r="AB635" s="21"/>
      <c r="AC635" s="21"/>
      <c r="AD635" s="21"/>
      <c r="AI635" s="77"/>
      <c r="AJ635" s="77"/>
      <c r="AK635" s="77"/>
      <c r="AL635" s="77"/>
      <c r="AM635" s="77"/>
      <c r="AN635" s="77"/>
      <c r="AO635" s="77"/>
      <c r="AP635" s="77"/>
    </row>
    <row r="636" spans="6:42" x14ac:dyDescent="0.35">
      <c r="F636" s="21"/>
      <c r="L636" s="75"/>
      <c r="M636" s="75"/>
      <c r="N636" s="75"/>
      <c r="O636" s="75"/>
      <c r="AA636" s="21"/>
      <c r="AB636" s="21"/>
      <c r="AC636" s="21"/>
      <c r="AD636" s="21"/>
      <c r="AI636" s="77"/>
      <c r="AJ636" s="77"/>
      <c r="AK636" s="77"/>
      <c r="AL636" s="77"/>
      <c r="AM636" s="77"/>
      <c r="AN636" s="77"/>
      <c r="AO636" s="77"/>
      <c r="AP636" s="77"/>
    </row>
    <row r="637" spans="6:42" x14ac:dyDescent="0.35">
      <c r="F637" s="21"/>
      <c r="L637" s="75"/>
      <c r="M637" s="75"/>
      <c r="N637" s="75"/>
      <c r="O637" s="75"/>
      <c r="AA637" s="21"/>
      <c r="AB637" s="21"/>
      <c r="AC637" s="21"/>
      <c r="AD637" s="21"/>
      <c r="AI637" s="77"/>
      <c r="AJ637" s="77"/>
      <c r="AK637" s="77"/>
      <c r="AL637" s="77"/>
      <c r="AM637" s="77"/>
      <c r="AN637" s="77"/>
      <c r="AO637" s="77"/>
      <c r="AP637" s="77"/>
    </row>
    <row r="638" spans="6:42" x14ac:dyDescent="0.35">
      <c r="F638" s="21"/>
      <c r="L638" s="75"/>
      <c r="M638" s="75"/>
      <c r="N638" s="75"/>
      <c r="O638" s="75"/>
      <c r="AA638" s="21"/>
      <c r="AB638" s="21"/>
      <c r="AC638" s="21"/>
      <c r="AD638" s="21"/>
      <c r="AI638" s="77"/>
      <c r="AJ638" s="77"/>
      <c r="AK638" s="77"/>
      <c r="AL638" s="77"/>
      <c r="AM638" s="77"/>
      <c r="AN638" s="77"/>
      <c r="AO638" s="77"/>
      <c r="AP638" s="77"/>
    </row>
    <row r="639" spans="6:42" x14ac:dyDescent="0.35">
      <c r="F639" s="21"/>
      <c r="L639" s="75"/>
      <c r="M639" s="75"/>
      <c r="N639" s="75"/>
      <c r="O639" s="75"/>
      <c r="AA639" s="21"/>
      <c r="AB639" s="21"/>
      <c r="AC639" s="21"/>
      <c r="AD639" s="21"/>
      <c r="AI639" s="77"/>
      <c r="AJ639" s="77"/>
      <c r="AK639" s="77"/>
      <c r="AL639" s="77"/>
      <c r="AM639" s="77"/>
      <c r="AN639" s="77"/>
      <c r="AO639" s="77"/>
      <c r="AP639" s="77"/>
    </row>
    <row r="640" spans="6:42" x14ac:dyDescent="0.35">
      <c r="F640" s="21"/>
      <c r="L640" s="75"/>
      <c r="M640" s="75"/>
      <c r="N640" s="75"/>
      <c r="O640" s="75"/>
      <c r="AA640" s="21"/>
      <c r="AB640" s="21"/>
      <c r="AC640" s="21"/>
      <c r="AD640" s="21"/>
      <c r="AI640" s="77"/>
      <c r="AJ640" s="77"/>
      <c r="AK640" s="77"/>
      <c r="AL640" s="77"/>
      <c r="AM640" s="77"/>
      <c r="AN640" s="77"/>
      <c r="AO640" s="77"/>
      <c r="AP640" s="77"/>
    </row>
    <row r="641" spans="6:42" x14ac:dyDescent="0.35">
      <c r="F641" s="21"/>
      <c r="L641" s="75"/>
      <c r="M641" s="75"/>
      <c r="N641" s="75"/>
      <c r="O641" s="75"/>
      <c r="AA641" s="21"/>
      <c r="AB641" s="21"/>
      <c r="AC641" s="21"/>
      <c r="AD641" s="21"/>
      <c r="AI641" s="77"/>
      <c r="AJ641" s="77"/>
      <c r="AK641" s="77"/>
      <c r="AL641" s="77"/>
      <c r="AM641" s="77"/>
      <c r="AN641" s="77"/>
      <c r="AO641" s="77"/>
      <c r="AP641" s="77"/>
    </row>
    <row r="642" spans="6:42" x14ac:dyDescent="0.35">
      <c r="F642" s="21"/>
      <c r="L642" s="75"/>
      <c r="M642" s="75"/>
      <c r="N642" s="75"/>
      <c r="O642" s="75"/>
      <c r="AA642" s="21"/>
      <c r="AB642" s="21"/>
      <c r="AC642" s="21"/>
      <c r="AD642" s="21"/>
      <c r="AI642" s="77"/>
      <c r="AJ642" s="77"/>
      <c r="AK642" s="77"/>
      <c r="AL642" s="77"/>
      <c r="AM642" s="77"/>
      <c r="AN642" s="77"/>
      <c r="AO642" s="77"/>
      <c r="AP642" s="77"/>
    </row>
    <row r="643" spans="6:42" x14ac:dyDescent="0.35">
      <c r="F643" s="21"/>
      <c r="L643" s="75"/>
      <c r="M643" s="75"/>
      <c r="N643" s="75"/>
      <c r="O643" s="75"/>
      <c r="AA643" s="21"/>
      <c r="AB643" s="21"/>
      <c r="AC643" s="21"/>
      <c r="AD643" s="21"/>
      <c r="AI643" s="77"/>
      <c r="AJ643" s="77"/>
      <c r="AK643" s="77"/>
      <c r="AL643" s="77"/>
      <c r="AM643" s="77"/>
      <c r="AN643" s="77"/>
      <c r="AO643" s="77"/>
      <c r="AP643" s="77"/>
    </row>
    <row r="644" spans="6:42" x14ac:dyDescent="0.35">
      <c r="F644" s="21"/>
      <c r="L644" s="75"/>
      <c r="M644" s="75"/>
      <c r="N644" s="75"/>
      <c r="O644" s="75"/>
      <c r="AA644" s="21"/>
      <c r="AB644" s="21"/>
      <c r="AC644" s="21"/>
      <c r="AD644" s="21"/>
      <c r="AI644" s="77"/>
      <c r="AJ644" s="77"/>
      <c r="AK644" s="77"/>
      <c r="AL644" s="77"/>
      <c r="AM644" s="77"/>
      <c r="AN644" s="77"/>
      <c r="AO644" s="77"/>
      <c r="AP644" s="77"/>
    </row>
    <row r="645" spans="6:42" x14ac:dyDescent="0.35">
      <c r="F645" s="21"/>
      <c r="L645" s="75"/>
      <c r="M645" s="75"/>
      <c r="N645" s="75"/>
      <c r="O645" s="75"/>
      <c r="AA645" s="21"/>
      <c r="AB645" s="21"/>
      <c r="AC645" s="21"/>
      <c r="AD645" s="21"/>
      <c r="AI645" s="77"/>
      <c r="AJ645" s="77"/>
      <c r="AK645" s="77"/>
      <c r="AL645" s="77"/>
      <c r="AM645" s="77"/>
      <c r="AN645" s="77"/>
      <c r="AO645" s="77"/>
      <c r="AP645" s="77"/>
    </row>
    <row r="646" spans="6:42" x14ac:dyDescent="0.35">
      <c r="F646" s="21"/>
      <c r="L646" s="75"/>
      <c r="M646" s="75"/>
      <c r="N646" s="75"/>
      <c r="O646" s="75"/>
      <c r="AA646" s="21"/>
      <c r="AB646" s="21"/>
      <c r="AC646" s="21"/>
      <c r="AD646" s="21"/>
      <c r="AI646" s="77"/>
      <c r="AJ646" s="77"/>
      <c r="AK646" s="77"/>
      <c r="AL646" s="77"/>
      <c r="AM646" s="77"/>
      <c r="AN646" s="77"/>
      <c r="AO646" s="77"/>
      <c r="AP646" s="77"/>
    </row>
    <row r="647" spans="6:42" x14ac:dyDescent="0.35">
      <c r="F647" s="21"/>
      <c r="L647" s="75"/>
      <c r="M647" s="75"/>
      <c r="N647" s="75"/>
      <c r="O647" s="75"/>
      <c r="AA647" s="21"/>
      <c r="AB647" s="21"/>
      <c r="AC647" s="21"/>
      <c r="AD647" s="21"/>
      <c r="AI647" s="77"/>
      <c r="AJ647" s="77"/>
      <c r="AK647" s="77"/>
      <c r="AL647" s="77"/>
      <c r="AM647" s="77"/>
      <c r="AN647" s="77"/>
      <c r="AO647" s="77"/>
      <c r="AP647" s="77"/>
    </row>
    <row r="648" spans="6:42" x14ac:dyDescent="0.35">
      <c r="F648" s="21"/>
      <c r="L648" s="75"/>
      <c r="M648" s="75"/>
      <c r="N648" s="75"/>
      <c r="O648" s="75"/>
      <c r="AA648" s="21"/>
      <c r="AB648" s="21"/>
      <c r="AC648" s="21"/>
      <c r="AD648" s="21"/>
      <c r="AI648" s="77"/>
      <c r="AJ648" s="77"/>
      <c r="AK648" s="77"/>
      <c r="AL648" s="77"/>
      <c r="AM648" s="77"/>
      <c r="AN648" s="77"/>
      <c r="AO648" s="77"/>
      <c r="AP648" s="77"/>
    </row>
    <row r="649" spans="6:42" x14ac:dyDescent="0.35">
      <c r="F649" s="21"/>
      <c r="L649" s="75"/>
      <c r="M649" s="75"/>
      <c r="N649" s="75"/>
      <c r="O649" s="75"/>
      <c r="AA649" s="21"/>
      <c r="AB649" s="21"/>
      <c r="AC649" s="21"/>
      <c r="AD649" s="21"/>
      <c r="AI649" s="77"/>
      <c r="AJ649" s="77"/>
      <c r="AK649" s="77"/>
      <c r="AL649" s="77"/>
      <c r="AM649" s="77"/>
      <c r="AN649" s="77"/>
      <c r="AO649" s="77"/>
      <c r="AP649" s="77"/>
    </row>
    <row r="650" spans="6:42" x14ac:dyDescent="0.35">
      <c r="F650" s="21"/>
      <c r="L650" s="75"/>
      <c r="M650" s="75"/>
      <c r="N650" s="75"/>
      <c r="O650" s="75"/>
      <c r="AA650" s="21"/>
      <c r="AB650" s="21"/>
      <c r="AC650" s="21"/>
      <c r="AD650" s="21"/>
      <c r="AI650" s="77"/>
      <c r="AJ650" s="77"/>
      <c r="AK650" s="77"/>
      <c r="AL650" s="77"/>
      <c r="AM650" s="77"/>
      <c r="AN650" s="77"/>
      <c r="AO650" s="77"/>
      <c r="AP650" s="77"/>
    </row>
    <row r="651" spans="6:42" x14ac:dyDescent="0.35">
      <c r="F651" s="21"/>
      <c r="L651" s="75"/>
      <c r="M651" s="75"/>
      <c r="N651" s="75"/>
      <c r="O651" s="75"/>
      <c r="AA651" s="21"/>
      <c r="AB651" s="21"/>
      <c r="AC651" s="21"/>
      <c r="AD651" s="21"/>
      <c r="AI651" s="77"/>
      <c r="AJ651" s="77"/>
      <c r="AK651" s="77"/>
      <c r="AL651" s="77"/>
      <c r="AM651" s="77"/>
      <c r="AN651" s="77"/>
      <c r="AO651" s="77"/>
      <c r="AP651" s="77"/>
    </row>
    <row r="652" spans="6:42" x14ac:dyDescent="0.35">
      <c r="F652" s="21"/>
      <c r="L652" s="75"/>
      <c r="M652" s="75"/>
      <c r="N652" s="75"/>
      <c r="O652" s="75"/>
      <c r="AA652" s="21"/>
      <c r="AB652" s="21"/>
      <c r="AC652" s="21"/>
      <c r="AD652" s="21"/>
      <c r="AI652" s="77"/>
      <c r="AJ652" s="77"/>
      <c r="AK652" s="77"/>
      <c r="AL652" s="77"/>
      <c r="AM652" s="77"/>
      <c r="AN652" s="77"/>
      <c r="AO652" s="77"/>
      <c r="AP652" s="77"/>
    </row>
    <row r="653" spans="6:42" x14ac:dyDescent="0.35">
      <c r="F653" s="21"/>
      <c r="L653" s="75"/>
      <c r="M653" s="75"/>
      <c r="N653" s="75"/>
      <c r="O653" s="75"/>
      <c r="AA653" s="21"/>
      <c r="AB653" s="21"/>
      <c r="AC653" s="21"/>
      <c r="AD653" s="21"/>
      <c r="AI653" s="77"/>
      <c r="AJ653" s="77"/>
      <c r="AK653" s="77"/>
      <c r="AL653" s="77"/>
      <c r="AM653" s="77"/>
      <c r="AN653" s="77"/>
      <c r="AO653" s="77"/>
      <c r="AP653" s="77"/>
    </row>
    <row r="654" spans="6:42" x14ac:dyDescent="0.35">
      <c r="F654" s="21"/>
      <c r="L654" s="75"/>
      <c r="M654" s="75"/>
      <c r="N654" s="75"/>
      <c r="O654" s="75"/>
      <c r="AA654" s="21"/>
      <c r="AB654" s="21"/>
      <c r="AC654" s="21"/>
      <c r="AD654" s="21"/>
      <c r="AI654" s="77"/>
      <c r="AJ654" s="77"/>
      <c r="AK654" s="77"/>
      <c r="AL654" s="77"/>
      <c r="AM654" s="77"/>
      <c r="AN654" s="77"/>
      <c r="AO654" s="77"/>
      <c r="AP654" s="77"/>
    </row>
    <row r="655" spans="6:42" x14ac:dyDescent="0.35">
      <c r="F655" s="21"/>
      <c r="L655" s="75"/>
      <c r="M655" s="75"/>
      <c r="N655" s="75"/>
      <c r="O655" s="75"/>
      <c r="AA655" s="21"/>
      <c r="AB655" s="21"/>
      <c r="AC655" s="21"/>
      <c r="AD655" s="21"/>
      <c r="AI655" s="77"/>
      <c r="AJ655" s="77"/>
      <c r="AK655" s="77"/>
      <c r="AL655" s="77"/>
      <c r="AM655" s="77"/>
      <c r="AN655" s="77"/>
      <c r="AO655" s="77"/>
      <c r="AP655" s="77"/>
    </row>
    <row r="656" spans="6:42" x14ac:dyDescent="0.35">
      <c r="F656" s="21"/>
      <c r="L656" s="75"/>
      <c r="M656" s="75"/>
      <c r="N656" s="75"/>
      <c r="O656" s="75"/>
      <c r="AA656" s="21"/>
      <c r="AB656" s="21"/>
      <c r="AC656" s="21"/>
      <c r="AD656" s="21"/>
      <c r="AI656" s="77"/>
      <c r="AJ656" s="77"/>
      <c r="AK656" s="77"/>
      <c r="AL656" s="77"/>
      <c r="AM656" s="77"/>
      <c r="AN656" s="77"/>
      <c r="AO656" s="77"/>
      <c r="AP656" s="77"/>
    </row>
    <row r="657" spans="6:42" x14ac:dyDescent="0.35">
      <c r="F657" s="21"/>
      <c r="L657" s="75"/>
      <c r="M657" s="75"/>
      <c r="N657" s="75"/>
      <c r="O657" s="75"/>
      <c r="AA657" s="21"/>
      <c r="AB657" s="21"/>
      <c r="AC657" s="21"/>
      <c r="AD657" s="21"/>
      <c r="AI657" s="77"/>
      <c r="AJ657" s="77"/>
      <c r="AK657" s="77"/>
      <c r="AL657" s="77"/>
      <c r="AM657" s="77"/>
      <c r="AN657" s="77"/>
      <c r="AO657" s="77"/>
      <c r="AP657" s="77"/>
    </row>
    <row r="658" spans="6:42" x14ac:dyDescent="0.35">
      <c r="F658" s="21"/>
      <c r="L658" s="75"/>
      <c r="M658" s="75"/>
      <c r="N658" s="75"/>
      <c r="O658" s="75"/>
      <c r="AA658" s="21"/>
      <c r="AB658" s="21"/>
      <c r="AC658" s="21"/>
      <c r="AD658" s="21"/>
      <c r="AI658" s="77"/>
      <c r="AJ658" s="77"/>
      <c r="AK658" s="77"/>
      <c r="AL658" s="77"/>
      <c r="AM658" s="77"/>
      <c r="AN658" s="77"/>
      <c r="AO658" s="77"/>
      <c r="AP658" s="77"/>
    </row>
    <row r="659" spans="6:42" x14ac:dyDescent="0.35">
      <c r="F659" s="21"/>
      <c r="L659" s="75"/>
      <c r="M659" s="75"/>
      <c r="N659" s="75"/>
      <c r="O659" s="75"/>
      <c r="AA659" s="21"/>
      <c r="AB659" s="21"/>
      <c r="AC659" s="21"/>
      <c r="AD659" s="21"/>
      <c r="AI659" s="77"/>
      <c r="AJ659" s="77"/>
      <c r="AK659" s="77"/>
      <c r="AL659" s="77"/>
      <c r="AM659" s="77"/>
      <c r="AN659" s="77"/>
      <c r="AO659" s="77"/>
      <c r="AP659" s="77"/>
    </row>
    <row r="660" spans="6:42" x14ac:dyDescent="0.35">
      <c r="F660" s="21"/>
      <c r="L660" s="75"/>
      <c r="M660" s="75"/>
      <c r="N660" s="75"/>
      <c r="O660" s="75"/>
      <c r="AA660" s="21"/>
      <c r="AB660" s="21"/>
      <c r="AC660" s="21"/>
      <c r="AD660" s="21"/>
      <c r="AI660" s="77"/>
      <c r="AJ660" s="77"/>
      <c r="AK660" s="77"/>
      <c r="AL660" s="77"/>
      <c r="AM660" s="77"/>
      <c r="AN660" s="77"/>
      <c r="AO660" s="77"/>
      <c r="AP660" s="77"/>
    </row>
    <row r="661" spans="6:42" x14ac:dyDescent="0.35">
      <c r="F661" s="21"/>
      <c r="L661" s="75"/>
      <c r="M661" s="75"/>
      <c r="N661" s="75"/>
      <c r="O661" s="75"/>
      <c r="AA661" s="21"/>
      <c r="AB661" s="21"/>
      <c r="AC661" s="21"/>
      <c r="AD661" s="21"/>
      <c r="AI661" s="77"/>
      <c r="AJ661" s="77"/>
      <c r="AK661" s="77"/>
      <c r="AL661" s="77"/>
      <c r="AM661" s="77"/>
      <c r="AN661" s="77"/>
      <c r="AO661" s="77"/>
      <c r="AP661" s="77"/>
    </row>
    <row r="662" spans="6:42" x14ac:dyDescent="0.35">
      <c r="F662" s="21"/>
      <c r="L662" s="75"/>
      <c r="M662" s="75"/>
      <c r="N662" s="75"/>
      <c r="O662" s="75"/>
      <c r="AA662" s="21"/>
      <c r="AB662" s="21"/>
      <c r="AC662" s="21"/>
      <c r="AD662" s="21"/>
      <c r="AI662" s="77"/>
      <c r="AJ662" s="77"/>
      <c r="AK662" s="77"/>
      <c r="AL662" s="77"/>
      <c r="AM662" s="77"/>
      <c r="AN662" s="77"/>
      <c r="AO662" s="77"/>
      <c r="AP662" s="77"/>
    </row>
    <row r="663" spans="6:42" x14ac:dyDescent="0.35">
      <c r="F663" s="21"/>
      <c r="L663" s="75"/>
      <c r="M663" s="75"/>
      <c r="N663" s="75"/>
      <c r="O663" s="75"/>
      <c r="AA663" s="21"/>
      <c r="AB663" s="21"/>
      <c r="AC663" s="21"/>
      <c r="AD663" s="21"/>
      <c r="AI663" s="77"/>
      <c r="AJ663" s="77"/>
      <c r="AK663" s="77"/>
      <c r="AL663" s="77"/>
      <c r="AM663" s="77"/>
      <c r="AN663" s="77"/>
      <c r="AO663" s="77"/>
      <c r="AP663" s="77"/>
    </row>
    <row r="664" spans="6:42" x14ac:dyDescent="0.35">
      <c r="F664" s="21"/>
      <c r="L664" s="75"/>
      <c r="M664" s="75"/>
      <c r="N664" s="75"/>
      <c r="O664" s="75"/>
      <c r="AA664" s="21"/>
      <c r="AB664" s="21"/>
      <c r="AC664" s="21"/>
      <c r="AD664" s="21"/>
      <c r="AI664" s="77"/>
      <c r="AJ664" s="77"/>
      <c r="AK664" s="77"/>
      <c r="AL664" s="77"/>
      <c r="AM664" s="77"/>
      <c r="AN664" s="77"/>
      <c r="AO664" s="77"/>
      <c r="AP664" s="77"/>
    </row>
    <row r="665" spans="6:42" x14ac:dyDescent="0.35">
      <c r="F665" s="21"/>
      <c r="L665" s="75"/>
      <c r="M665" s="75"/>
      <c r="N665" s="75"/>
      <c r="O665" s="75"/>
      <c r="AA665" s="21"/>
      <c r="AB665" s="21"/>
      <c r="AC665" s="21"/>
      <c r="AD665" s="21"/>
      <c r="AI665" s="77"/>
      <c r="AJ665" s="77"/>
      <c r="AK665" s="77"/>
      <c r="AL665" s="77"/>
      <c r="AM665" s="77"/>
      <c r="AN665" s="77"/>
      <c r="AO665" s="77"/>
      <c r="AP665" s="77"/>
    </row>
    <row r="666" spans="6:42" x14ac:dyDescent="0.35">
      <c r="F666" s="21"/>
      <c r="L666" s="75"/>
      <c r="M666" s="75"/>
      <c r="N666" s="75"/>
      <c r="O666" s="75"/>
      <c r="AA666" s="21"/>
      <c r="AB666" s="21"/>
      <c r="AC666" s="21"/>
      <c r="AD666" s="21"/>
      <c r="AI666" s="77"/>
      <c r="AJ666" s="77"/>
      <c r="AK666" s="77"/>
      <c r="AL666" s="77"/>
      <c r="AM666" s="77"/>
      <c r="AN666" s="77"/>
      <c r="AO666" s="77"/>
      <c r="AP666" s="77"/>
    </row>
    <row r="667" spans="6:42" x14ac:dyDescent="0.35">
      <c r="F667" s="21"/>
      <c r="L667" s="75"/>
      <c r="M667" s="75"/>
      <c r="N667" s="75"/>
      <c r="O667" s="75"/>
      <c r="AA667" s="21"/>
      <c r="AB667" s="21"/>
      <c r="AC667" s="21"/>
      <c r="AD667" s="21"/>
      <c r="AI667" s="77"/>
      <c r="AJ667" s="77"/>
      <c r="AK667" s="77"/>
      <c r="AL667" s="77"/>
      <c r="AM667" s="77"/>
      <c r="AN667" s="77"/>
      <c r="AO667" s="77"/>
      <c r="AP667" s="77"/>
    </row>
    <row r="668" spans="6:42" x14ac:dyDescent="0.35">
      <c r="F668" s="21"/>
      <c r="L668" s="75"/>
      <c r="M668" s="75"/>
      <c r="N668" s="75"/>
      <c r="O668" s="75"/>
      <c r="AA668" s="21"/>
      <c r="AB668" s="21"/>
      <c r="AC668" s="21"/>
      <c r="AD668" s="21"/>
      <c r="AI668" s="77"/>
      <c r="AJ668" s="77"/>
      <c r="AK668" s="77"/>
      <c r="AL668" s="77"/>
      <c r="AM668" s="77"/>
      <c r="AN668" s="77"/>
      <c r="AO668" s="77"/>
      <c r="AP668" s="77"/>
    </row>
    <row r="669" spans="6:42" x14ac:dyDescent="0.35">
      <c r="F669" s="21"/>
      <c r="L669" s="75"/>
      <c r="M669" s="75"/>
      <c r="N669" s="75"/>
      <c r="O669" s="75"/>
      <c r="AA669" s="21"/>
      <c r="AB669" s="21"/>
      <c r="AC669" s="21"/>
      <c r="AD669" s="21"/>
      <c r="AI669" s="77"/>
      <c r="AJ669" s="77"/>
      <c r="AK669" s="77"/>
      <c r="AL669" s="77"/>
      <c r="AM669" s="77"/>
      <c r="AN669" s="77"/>
      <c r="AO669" s="77"/>
      <c r="AP669" s="77"/>
    </row>
    <row r="670" spans="6:42" x14ac:dyDescent="0.35">
      <c r="F670" s="21"/>
      <c r="L670" s="75"/>
      <c r="M670" s="75"/>
      <c r="N670" s="75"/>
      <c r="O670" s="75"/>
      <c r="AA670" s="21"/>
      <c r="AB670" s="21"/>
      <c r="AC670" s="21"/>
      <c r="AD670" s="21"/>
      <c r="AI670" s="77"/>
      <c r="AJ670" s="77"/>
      <c r="AK670" s="77"/>
      <c r="AL670" s="77"/>
      <c r="AM670" s="77"/>
      <c r="AN670" s="77"/>
      <c r="AO670" s="77"/>
      <c r="AP670" s="77"/>
    </row>
    <row r="671" spans="6:42" x14ac:dyDescent="0.35">
      <c r="F671" s="21"/>
      <c r="L671" s="75"/>
      <c r="M671" s="75"/>
      <c r="N671" s="75"/>
      <c r="O671" s="75"/>
      <c r="AA671" s="21"/>
      <c r="AB671" s="21"/>
      <c r="AC671" s="21"/>
      <c r="AD671" s="21"/>
      <c r="AI671" s="77"/>
      <c r="AJ671" s="77"/>
      <c r="AK671" s="77"/>
      <c r="AL671" s="77"/>
      <c r="AM671" s="77"/>
      <c r="AN671" s="77"/>
      <c r="AO671" s="77"/>
      <c r="AP671" s="77"/>
    </row>
    <row r="672" spans="6:42" x14ac:dyDescent="0.35">
      <c r="F672" s="21"/>
      <c r="L672" s="75"/>
      <c r="M672" s="75"/>
      <c r="N672" s="75"/>
      <c r="O672" s="75"/>
      <c r="AA672" s="21"/>
      <c r="AB672" s="21"/>
      <c r="AC672" s="21"/>
      <c r="AD672" s="21"/>
      <c r="AI672" s="77"/>
      <c r="AJ672" s="77"/>
      <c r="AK672" s="77"/>
      <c r="AL672" s="77"/>
      <c r="AM672" s="77"/>
      <c r="AN672" s="77"/>
      <c r="AO672" s="77"/>
      <c r="AP672" s="77"/>
    </row>
    <row r="673" spans="6:42" x14ac:dyDescent="0.35">
      <c r="F673" s="21"/>
      <c r="L673" s="75"/>
      <c r="M673" s="75"/>
      <c r="N673" s="75"/>
      <c r="O673" s="75"/>
      <c r="AA673" s="21"/>
      <c r="AB673" s="21"/>
      <c r="AC673" s="21"/>
      <c r="AD673" s="21"/>
      <c r="AI673" s="77"/>
      <c r="AJ673" s="77"/>
      <c r="AK673" s="77"/>
      <c r="AL673" s="77"/>
      <c r="AM673" s="77"/>
      <c r="AN673" s="77"/>
      <c r="AO673" s="77"/>
      <c r="AP673" s="77"/>
    </row>
    <row r="674" spans="6:42" x14ac:dyDescent="0.35">
      <c r="F674" s="21"/>
      <c r="L674" s="75"/>
      <c r="M674" s="75"/>
      <c r="N674" s="75"/>
      <c r="O674" s="75"/>
      <c r="AA674" s="21"/>
      <c r="AB674" s="21"/>
      <c r="AC674" s="21"/>
      <c r="AD674" s="21"/>
      <c r="AI674" s="77"/>
      <c r="AJ674" s="77"/>
      <c r="AK674" s="77"/>
      <c r="AL674" s="77"/>
      <c r="AM674" s="77"/>
      <c r="AN674" s="77"/>
      <c r="AO674" s="77"/>
      <c r="AP674" s="77"/>
    </row>
    <row r="675" spans="6:42" x14ac:dyDescent="0.35">
      <c r="F675" s="21"/>
      <c r="L675" s="75"/>
      <c r="M675" s="75"/>
      <c r="N675" s="75"/>
      <c r="O675" s="75"/>
      <c r="AA675" s="21"/>
      <c r="AB675" s="21"/>
      <c r="AC675" s="21"/>
      <c r="AD675" s="21"/>
      <c r="AI675" s="77"/>
      <c r="AJ675" s="77"/>
      <c r="AK675" s="77"/>
      <c r="AL675" s="77"/>
      <c r="AM675" s="77"/>
      <c r="AN675" s="77"/>
      <c r="AO675" s="77"/>
      <c r="AP675" s="77"/>
    </row>
    <row r="676" spans="6:42" x14ac:dyDescent="0.35">
      <c r="F676" s="21"/>
      <c r="L676" s="75"/>
      <c r="M676" s="75"/>
      <c r="N676" s="75"/>
      <c r="O676" s="75"/>
      <c r="AA676" s="21"/>
      <c r="AB676" s="21"/>
      <c r="AC676" s="21"/>
      <c r="AD676" s="21"/>
      <c r="AI676" s="77"/>
      <c r="AJ676" s="77"/>
      <c r="AK676" s="77"/>
      <c r="AL676" s="77"/>
      <c r="AM676" s="77"/>
      <c r="AN676" s="77"/>
      <c r="AO676" s="77"/>
      <c r="AP676" s="77"/>
    </row>
    <row r="677" spans="6:42" x14ac:dyDescent="0.35">
      <c r="F677" s="21"/>
      <c r="L677" s="75"/>
      <c r="M677" s="75"/>
      <c r="N677" s="75"/>
      <c r="O677" s="75"/>
      <c r="AA677" s="21"/>
      <c r="AB677" s="21"/>
      <c r="AC677" s="21"/>
      <c r="AD677" s="21"/>
      <c r="AI677" s="77"/>
      <c r="AJ677" s="77"/>
      <c r="AK677" s="77"/>
      <c r="AL677" s="77"/>
      <c r="AM677" s="77"/>
      <c r="AN677" s="77"/>
      <c r="AO677" s="77"/>
      <c r="AP677" s="77"/>
    </row>
    <row r="678" spans="6:42" x14ac:dyDescent="0.35">
      <c r="F678" s="21"/>
      <c r="L678" s="75"/>
      <c r="M678" s="75"/>
      <c r="N678" s="75"/>
      <c r="O678" s="75"/>
      <c r="AA678" s="21"/>
      <c r="AB678" s="21"/>
      <c r="AC678" s="21"/>
      <c r="AD678" s="21"/>
      <c r="AI678" s="77"/>
      <c r="AJ678" s="77"/>
      <c r="AK678" s="77"/>
      <c r="AL678" s="77"/>
      <c r="AM678" s="77"/>
      <c r="AN678" s="77"/>
      <c r="AO678" s="77"/>
      <c r="AP678" s="77"/>
    </row>
    <row r="679" spans="6:42" x14ac:dyDescent="0.35">
      <c r="F679" s="21"/>
      <c r="L679" s="75"/>
      <c r="M679" s="75"/>
      <c r="N679" s="75"/>
      <c r="O679" s="75"/>
      <c r="AA679" s="21"/>
      <c r="AB679" s="21"/>
      <c r="AC679" s="21"/>
      <c r="AD679" s="21"/>
      <c r="AI679" s="77"/>
      <c r="AJ679" s="77"/>
      <c r="AK679" s="77"/>
      <c r="AL679" s="77"/>
      <c r="AM679" s="77"/>
      <c r="AN679" s="77"/>
      <c r="AO679" s="77"/>
      <c r="AP679" s="77"/>
    </row>
    <row r="680" spans="6:42" x14ac:dyDescent="0.35">
      <c r="F680" s="21"/>
      <c r="L680" s="75"/>
      <c r="M680" s="75"/>
      <c r="N680" s="75"/>
      <c r="O680" s="75"/>
      <c r="AA680" s="21"/>
      <c r="AB680" s="21"/>
      <c r="AC680" s="21"/>
      <c r="AD680" s="21"/>
      <c r="AI680" s="77"/>
      <c r="AJ680" s="77"/>
      <c r="AK680" s="77"/>
      <c r="AL680" s="77"/>
      <c r="AM680" s="77"/>
      <c r="AN680" s="77"/>
      <c r="AO680" s="77"/>
      <c r="AP680" s="77"/>
    </row>
    <row r="681" spans="6:42" x14ac:dyDescent="0.35">
      <c r="F681" s="21"/>
      <c r="L681" s="75"/>
      <c r="M681" s="75"/>
      <c r="N681" s="75"/>
      <c r="O681" s="75"/>
      <c r="AA681" s="21"/>
      <c r="AB681" s="21"/>
      <c r="AC681" s="21"/>
      <c r="AD681" s="21"/>
      <c r="AI681" s="77"/>
      <c r="AJ681" s="77"/>
      <c r="AK681" s="77"/>
      <c r="AL681" s="77"/>
      <c r="AM681" s="77"/>
      <c r="AN681" s="77"/>
      <c r="AO681" s="77"/>
      <c r="AP681" s="77"/>
    </row>
    <row r="682" spans="6:42" x14ac:dyDescent="0.35">
      <c r="F682" s="21"/>
      <c r="L682" s="75"/>
      <c r="M682" s="75"/>
      <c r="N682" s="75"/>
      <c r="O682" s="75"/>
      <c r="AA682" s="21"/>
      <c r="AB682" s="21"/>
      <c r="AC682" s="21"/>
      <c r="AD682" s="21"/>
      <c r="AI682" s="77"/>
      <c r="AJ682" s="77"/>
      <c r="AK682" s="77"/>
      <c r="AL682" s="77"/>
      <c r="AM682" s="77"/>
      <c r="AN682" s="77"/>
      <c r="AO682" s="77"/>
      <c r="AP682" s="77"/>
    </row>
    <row r="683" spans="6:42" x14ac:dyDescent="0.35">
      <c r="F683" s="21"/>
      <c r="L683" s="75"/>
      <c r="M683" s="75"/>
      <c r="N683" s="75"/>
      <c r="O683" s="75"/>
      <c r="AA683" s="21"/>
      <c r="AB683" s="21"/>
      <c r="AC683" s="21"/>
      <c r="AD683" s="21"/>
      <c r="AI683" s="77"/>
      <c r="AJ683" s="77"/>
      <c r="AK683" s="77"/>
      <c r="AL683" s="77"/>
      <c r="AM683" s="77"/>
      <c r="AN683" s="77"/>
      <c r="AO683" s="77"/>
      <c r="AP683" s="77"/>
    </row>
    <row r="684" spans="6:42" x14ac:dyDescent="0.35">
      <c r="F684" s="21"/>
      <c r="L684" s="75"/>
      <c r="M684" s="75"/>
      <c r="N684" s="75"/>
      <c r="O684" s="75"/>
      <c r="AA684" s="21"/>
      <c r="AB684" s="21"/>
      <c r="AC684" s="21"/>
      <c r="AD684" s="21"/>
      <c r="AI684" s="77"/>
      <c r="AJ684" s="77"/>
      <c r="AK684" s="77"/>
      <c r="AL684" s="77"/>
      <c r="AM684" s="77"/>
      <c r="AN684" s="77"/>
      <c r="AO684" s="77"/>
      <c r="AP684" s="77"/>
    </row>
    <row r="685" spans="6:42" x14ac:dyDescent="0.35">
      <c r="F685" s="21"/>
      <c r="L685" s="75"/>
      <c r="M685" s="75"/>
      <c r="N685" s="75"/>
      <c r="O685" s="75"/>
      <c r="AA685" s="21"/>
      <c r="AB685" s="21"/>
      <c r="AC685" s="21"/>
      <c r="AD685" s="21"/>
      <c r="AI685" s="77"/>
      <c r="AJ685" s="77"/>
      <c r="AK685" s="77"/>
      <c r="AL685" s="77"/>
      <c r="AM685" s="77"/>
      <c r="AN685" s="77"/>
      <c r="AO685" s="77"/>
      <c r="AP685" s="77"/>
    </row>
    <row r="686" spans="6:42" x14ac:dyDescent="0.35">
      <c r="F686" s="21"/>
      <c r="L686" s="75"/>
      <c r="M686" s="75"/>
      <c r="N686" s="75"/>
      <c r="O686" s="75"/>
      <c r="AA686" s="21"/>
      <c r="AB686" s="21"/>
      <c r="AC686" s="21"/>
      <c r="AD686" s="21"/>
      <c r="AI686" s="77"/>
      <c r="AJ686" s="77"/>
      <c r="AK686" s="77"/>
      <c r="AL686" s="77"/>
      <c r="AM686" s="77"/>
      <c r="AN686" s="77"/>
      <c r="AO686" s="77"/>
      <c r="AP686" s="77"/>
    </row>
    <row r="687" spans="6:42" x14ac:dyDescent="0.35">
      <c r="F687" s="21"/>
      <c r="L687" s="75"/>
      <c r="M687" s="75"/>
      <c r="N687" s="75"/>
      <c r="O687" s="75"/>
      <c r="AA687" s="21"/>
      <c r="AB687" s="21"/>
      <c r="AC687" s="21"/>
      <c r="AD687" s="21"/>
      <c r="AI687" s="77"/>
      <c r="AJ687" s="77"/>
      <c r="AK687" s="77"/>
      <c r="AL687" s="77"/>
      <c r="AM687" s="77"/>
      <c r="AN687" s="77"/>
      <c r="AO687" s="77"/>
      <c r="AP687" s="77"/>
    </row>
    <row r="688" spans="6:42" x14ac:dyDescent="0.35">
      <c r="F688" s="21"/>
      <c r="L688" s="75"/>
      <c r="M688" s="75"/>
      <c r="N688" s="75"/>
      <c r="O688" s="75"/>
      <c r="AA688" s="21"/>
      <c r="AB688" s="21"/>
      <c r="AC688" s="21"/>
      <c r="AD688" s="21"/>
      <c r="AI688" s="77"/>
      <c r="AJ688" s="77"/>
      <c r="AK688" s="77"/>
      <c r="AL688" s="77"/>
      <c r="AM688" s="77"/>
      <c r="AN688" s="77"/>
      <c r="AO688" s="77"/>
      <c r="AP688" s="77"/>
    </row>
    <row r="689" spans="6:42" x14ac:dyDescent="0.35">
      <c r="F689" s="21"/>
      <c r="L689" s="75"/>
      <c r="M689" s="75"/>
      <c r="N689" s="75"/>
      <c r="O689" s="75"/>
      <c r="AA689" s="21"/>
      <c r="AB689" s="21"/>
      <c r="AC689" s="21"/>
      <c r="AD689" s="21"/>
      <c r="AI689" s="77"/>
      <c r="AJ689" s="77"/>
      <c r="AK689" s="77"/>
      <c r="AL689" s="77"/>
      <c r="AM689" s="77"/>
      <c r="AN689" s="77"/>
      <c r="AO689" s="77"/>
      <c r="AP689" s="77"/>
    </row>
    <row r="690" spans="6:42" x14ac:dyDescent="0.35">
      <c r="F690" s="21"/>
      <c r="L690" s="75"/>
      <c r="M690" s="75"/>
      <c r="N690" s="75"/>
      <c r="O690" s="75"/>
      <c r="AA690" s="21"/>
      <c r="AB690" s="21"/>
      <c r="AC690" s="21"/>
      <c r="AD690" s="21"/>
      <c r="AI690" s="77"/>
      <c r="AJ690" s="77"/>
      <c r="AK690" s="77"/>
      <c r="AL690" s="77"/>
      <c r="AM690" s="77"/>
      <c r="AN690" s="77"/>
      <c r="AO690" s="77"/>
      <c r="AP690" s="77"/>
    </row>
    <row r="691" spans="6:42" x14ac:dyDescent="0.35">
      <c r="F691" s="21"/>
      <c r="L691" s="75"/>
      <c r="M691" s="75"/>
      <c r="N691" s="75"/>
      <c r="O691" s="75"/>
      <c r="AA691" s="21"/>
      <c r="AB691" s="21"/>
      <c r="AC691" s="21"/>
      <c r="AD691" s="21"/>
      <c r="AI691" s="77"/>
      <c r="AJ691" s="77"/>
      <c r="AK691" s="77"/>
      <c r="AL691" s="77"/>
      <c r="AM691" s="77"/>
      <c r="AN691" s="77"/>
      <c r="AO691" s="77"/>
      <c r="AP691" s="77"/>
    </row>
    <row r="692" spans="6:42" x14ac:dyDescent="0.35">
      <c r="F692" s="21"/>
      <c r="L692" s="75"/>
      <c r="M692" s="75"/>
      <c r="N692" s="75"/>
      <c r="O692" s="75"/>
      <c r="AA692" s="21"/>
      <c r="AB692" s="21"/>
      <c r="AC692" s="21"/>
      <c r="AD692" s="21"/>
      <c r="AI692" s="77"/>
      <c r="AJ692" s="77"/>
      <c r="AK692" s="77"/>
      <c r="AL692" s="77"/>
      <c r="AM692" s="77"/>
      <c r="AN692" s="77"/>
      <c r="AO692" s="77"/>
      <c r="AP692" s="77"/>
    </row>
    <row r="693" spans="6:42" x14ac:dyDescent="0.35">
      <c r="F693" s="21"/>
      <c r="L693" s="75"/>
      <c r="M693" s="75"/>
      <c r="N693" s="75"/>
      <c r="O693" s="75"/>
      <c r="AA693" s="21"/>
      <c r="AB693" s="21"/>
      <c r="AC693" s="21"/>
      <c r="AD693" s="21"/>
      <c r="AI693" s="77"/>
      <c r="AJ693" s="77"/>
      <c r="AK693" s="77"/>
      <c r="AL693" s="77"/>
      <c r="AM693" s="77"/>
      <c r="AN693" s="77"/>
      <c r="AO693" s="77"/>
      <c r="AP693" s="77"/>
    </row>
    <row r="694" spans="6:42" x14ac:dyDescent="0.35">
      <c r="F694" s="21"/>
      <c r="L694" s="75"/>
      <c r="M694" s="75"/>
      <c r="N694" s="75"/>
      <c r="O694" s="75"/>
      <c r="AA694" s="21"/>
      <c r="AB694" s="21"/>
      <c r="AC694" s="21"/>
      <c r="AD694" s="21"/>
      <c r="AI694" s="77"/>
      <c r="AJ694" s="77"/>
      <c r="AK694" s="77"/>
      <c r="AL694" s="77"/>
      <c r="AM694" s="77"/>
      <c r="AN694" s="77"/>
      <c r="AO694" s="77"/>
      <c r="AP694" s="77"/>
    </row>
    <row r="695" spans="6:42" x14ac:dyDescent="0.35">
      <c r="F695" s="21"/>
      <c r="L695" s="75"/>
      <c r="M695" s="75"/>
      <c r="N695" s="75"/>
      <c r="O695" s="75"/>
      <c r="AA695" s="21"/>
      <c r="AB695" s="21"/>
      <c r="AC695" s="21"/>
      <c r="AD695" s="21"/>
      <c r="AI695" s="77"/>
      <c r="AJ695" s="77"/>
      <c r="AK695" s="77"/>
      <c r="AL695" s="77"/>
      <c r="AM695" s="77"/>
      <c r="AN695" s="77"/>
      <c r="AO695" s="77"/>
      <c r="AP695" s="77"/>
    </row>
    <row r="696" spans="6:42" x14ac:dyDescent="0.35">
      <c r="F696" s="21"/>
      <c r="L696" s="75"/>
      <c r="M696" s="75"/>
      <c r="N696" s="75"/>
      <c r="O696" s="75"/>
      <c r="AA696" s="21"/>
      <c r="AB696" s="21"/>
      <c r="AC696" s="21"/>
      <c r="AD696" s="21"/>
      <c r="AI696" s="77"/>
      <c r="AJ696" s="77"/>
      <c r="AK696" s="77"/>
      <c r="AL696" s="77"/>
      <c r="AM696" s="77"/>
      <c r="AN696" s="77"/>
      <c r="AO696" s="77"/>
      <c r="AP696" s="77"/>
    </row>
    <row r="697" spans="6:42" x14ac:dyDescent="0.35">
      <c r="F697" s="21"/>
      <c r="L697" s="75"/>
      <c r="M697" s="75"/>
      <c r="N697" s="75"/>
      <c r="O697" s="75"/>
      <c r="AA697" s="21"/>
      <c r="AB697" s="21"/>
      <c r="AC697" s="21"/>
      <c r="AD697" s="21"/>
      <c r="AI697" s="77"/>
      <c r="AJ697" s="77"/>
      <c r="AK697" s="77"/>
      <c r="AL697" s="77"/>
      <c r="AM697" s="77"/>
      <c r="AN697" s="77"/>
      <c r="AO697" s="77"/>
      <c r="AP697" s="77"/>
    </row>
    <row r="698" spans="6:42" x14ac:dyDescent="0.35">
      <c r="F698" s="21"/>
      <c r="L698" s="75"/>
      <c r="M698" s="75"/>
      <c r="N698" s="75"/>
      <c r="O698" s="75"/>
      <c r="AA698" s="21"/>
      <c r="AB698" s="21"/>
      <c r="AC698" s="21"/>
      <c r="AD698" s="21"/>
      <c r="AI698" s="77"/>
      <c r="AJ698" s="77"/>
      <c r="AK698" s="77"/>
      <c r="AL698" s="77"/>
      <c r="AM698" s="77"/>
      <c r="AN698" s="77"/>
      <c r="AO698" s="77"/>
      <c r="AP698" s="77"/>
    </row>
    <row r="699" spans="6:42" x14ac:dyDescent="0.35">
      <c r="F699" s="21"/>
      <c r="L699" s="75"/>
      <c r="M699" s="75"/>
      <c r="N699" s="75"/>
      <c r="O699" s="75"/>
      <c r="AA699" s="21"/>
      <c r="AB699" s="21"/>
      <c r="AC699" s="21"/>
      <c r="AD699" s="21"/>
      <c r="AI699" s="77"/>
      <c r="AJ699" s="77"/>
      <c r="AK699" s="77"/>
      <c r="AL699" s="77"/>
      <c r="AM699" s="77"/>
      <c r="AN699" s="77"/>
      <c r="AO699" s="77"/>
      <c r="AP699" s="77"/>
    </row>
    <row r="700" spans="6:42" x14ac:dyDescent="0.35">
      <c r="F700" s="21"/>
      <c r="L700" s="75"/>
      <c r="M700" s="75"/>
      <c r="N700" s="75"/>
      <c r="O700" s="75"/>
      <c r="AA700" s="21"/>
      <c r="AB700" s="21"/>
      <c r="AC700" s="21"/>
      <c r="AD700" s="21"/>
      <c r="AI700" s="77"/>
      <c r="AJ700" s="77"/>
      <c r="AK700" s="77"/>
      <c r="AL700" s="77"/>
      <c r="AM700" s="77"/>
      <c r="AN700" s="77"/>
      <c r="AO700" s="77"/>
      <c r="AP700" s="77"/>
    </row>
    <row r="701" spans="6:42" x14ac:dyDescent="0.35">
      <c r="F701" s="21"/>
      <c r="L701" s="75"/>
      <c r="M701" s="75"/>
      <c r="N701" s="75"/>
      <c r="O701" s="75"/>
      <c r="AA701" s="21"/>
      <c r="AB701" s="21"/>
      <c r="AC701" s="21"/>
      <c r="AD701" s="21"/>
      <c r="AI701" s="77"/>
      <c r="AJ701" s="77"/>
      <c r="AK701" s="77"/>
      <c r="AL701" s="77"/>
      <c r="AM701" s="77"/>
      <c r="AN701" s="77"/>
      <c r="AO701" s="77"/>
      <c r="AP701" s="77"/>
    </row>
    <row r="702" spans="6:42" x14ac:dyDescent="0.35">
      <c r="F702" s="21"/>
      <c r="L702" s="75"/>
      <c r="M702" s="75"/>
      <c r="N702" s="75"/>
      <c r="O702" s="75"/>
      <c r="AA702" s="21"/>
      <c r="AB702" s="21"/>
      <c r="AC702" s="21"/>
      <c r="AD702" s="21"/>
      <c r="AI702" s="77"/>
      <c r="AJ702" s="77"/>
      <c r="AK702" s="77"/>
      <c r="AL702" s="77"/>
      <c r="AM702" s="77"/>
      <c r="AN702" s="77"/>
      <c r="AO702" s="77"/>
      <c r="AP702" s="77"/>
    </row>
    <row r="703" spans="6:42" x14ac:dyDescent="0.35">
      <c r="F703" s="21"/>
      <c r="L703" s="75"/>
      <c r="M703" s="75"/>
      <c r="N703" s="75"/>
      <c r="O703" s="75"/>
      <c r="AA703" s="21"/>
      <c r="AB703" s="21"/>
      <c r="AC703" s="21"/>
      <c r="AD703" s="21"/>
      <c r="AI703" s="77"/>
      <c r="AJ703" s="77"/>
      <c r="AK703" s="77"/>
      <c r="AL703" s="77"/>
      <c r="AM703" s="77"/>
      <c r="AN703" s="77"/>
      <c r="AO703" s="77"/>
      <c r="AP703" s="77"/>
    </row>
    <row r="704" spans="6:42" x14ac:dyDescent="0.35">
      <c r="F704" s="21"/>
      <c r="L704" s="75"/>
      <c r="M704" s="75"/>
      <c r="N704" s="75"/>
      <c r="O704" s="75"/>
      <c r="AA704" s="21"/>
      <c r="AB704" s="21"/>
      <c r="AC704" s="21"/>
      <c r="AD704" s="21"/>
      <c r="AI704" s="77"/>
      <c r="AJ704" s="77"/>
      <c r="AK704" s="77"/>
      <c r="AL704" s="77"/>
      <c r="AM704" s="77"/>
      <c r="AN704" s="77"/>
      <c r="AO704" s="77"/>
      <c r="AP704" s="77"/>
    </row>
    <row r="705" spans="6:42" x14ac:dyDescent="0.35">
      <c r="F705" s="21"/>
      <c r="L705" s="75"/>
      <c r="M705" s="75"/>
      <c r="N705" s="75"/>
      <c r="O705" s="75"/>
      <c r="AA705" s="21"/>
      <c r="AB705" s="21"/>
      <c r="AC705" s="21"/>
      <c r="AD705" s="21"/>
      <c r="AI705" s="77"/>
      <c r="AJ705" s="77"/>
      <c r="AK705" s="77"/>
      <c r="AL705" s="77"/>
      <c r="AM705" s="77"/>
      <c r="AN705" s="77"/>
      <c r="AO705" s="77"/>
      <c r="AP705" s="77"/>
    </row>
    <row r="706" spans="6:42" x14ac:dyDescent="0.35">
      <c r="F706" s="21"/>
      <c r="L706" s="75"/>
      <c r="M706" s="75"/>
      <c r="N706" s="75"/>
      <c r="O706" s="75"/>
      <c r="AA706" s="21"/>
      <c r="AB706" s="21"/>
      <c r="AC706" s="21"/>
      <c r="AD706" s="21"/>
      <c r="AI706" s="77"/>
      <c r="AJ706" s="77"/>
      <c r="AK706" s="77"/>
      <c r="AL706" s="77"/>
      <c r="AM706" s="77"/>
      <c r="AN706" s="77"/>
      <c r="AO706" s="77"/>
      <c r="AP706" s="77"/>
    </row>
    <row r="707" spans="6:42" x14ac:dyDescent="0.35">
      <c r="F707" s="21"/>
      <c r="L707" s="75"/>
      <c r="M707" s="75"/>
      <c r="N707" s="75"/>
      <c r="O707" s="75"/>
      <c r="AA707" s="21"/>
      <c r="AB707" s="21"/>
      <c r="AC707" s="21"/>
      <c r="AD707" s="21"/>
      <c r="AI707" s="77"/>
      <c r="AJ707" s="77"/>
      <c r="AK707" s="77"/>
      <c r="AL707" s="77"/>
      <c r="AM707" s="77"/>
      <c r="AN707" s="77"/>
      <c r="AO707" s="77"/>
      <c r="AP707" s="77"/>
    </row>
    <row r="708" spans="6:42" x14ac:dyDescent="0.35">
      <c r="F708" s="21"/>
      <c r="L708" s="75"/>
      <c r="M708" s="75"/>
      <c r="N708" s="75"/>
      <c r="O708" s="75"/>
      <c r="AA708" s="21"/>
      <c r="AB708" s="21"/>
      <c r="AC708" s="21"/>
      <c r="AD708" s="21"/>
      <c r="AI708" s="77"/>
      <c r="AJ708" s="77"/>
      <c r="AK708" s="77"/>
      <c r="AL708" s="77"/>
      <c r="AM708" s="77"/>
      <c r="AN708" s="77"/>
      <c r="AO708" s="77"/>
      <c r="AP708" s="77"/>
    </row>
    <row r="709" spans="6:42" x14ac:dyDescent="0.35">
      <c r="F709" s="21"/>
      <c r="L709" s="75"/>
      <c r="M709" s="75"/>
      <c r="N709" s="75"/>
      <c r="O709" s="75"/>
      <c r="AA709" s="21"/>
      <c r="AB709" s="21"/>
      <c r="AC709" s="21"/>
      <c r="AD709" s="21"/>
      <c r="AI709" s="77"/>
      <c r="AJ709" s="77"/>
      <c r="AK709" s="77"/>
      <c r="AL709" s="77"/>
      <c r="AM709" s="77"/>
      <c r="AN709" s="77"/>
      <c r="AO709" s="77"/>
      <c r="AP709" s="77"/>
    </row>
    <row r="710" spans="6:42" x14ac:dyDescent="0.35">
      <c r="F710" s="21"/>
      <c r="L710" s="75"/>
      <c r="M710" s="75"/>
      <c r="N710" s="75"/>
      <c r="O710" s="75"/>
      <c r="AA710" s="21"/>
      <c r="AB710" s="21"/>
      <c r="AC710" s="21"/>
      <c r="AD710" s="21"/>
      <c r="AI710" s="77"/>
      <c r="AJ710" s="77"/>
      <c r="AK710" s="77"/>
      <c r="AL710" s="77"/>
      <c r="AM710" s="77"/>
      <c r="AN710" s="77"/>
      <c r="AO710" s="77"/>
      <c r="AP710" s="77"/>
    </row>
    <row r="711" spans="6:42" x14ac:dyDescent="0.35">
      <c r="F711" s="21"/>
      <c r="L711" s="75"/>
      <c r="M711" s="75"/>
      <c r="N711" s="75"/>
      <c r="O711" s="75"/>
      <c r="AA711" s="21"/>
      <c r="AB711" s="21"/>
      <c r="AC711" s="21"/>
      <c r="AD711" s="21"/>
      <c r="AI711" s="77"/>
      <c r="AJ711" s="77"/>
      <c r="AK711" s="77"/>
      <c r="AL711" s="77"/>
      <c r="AM711" s="77"/>
      <c r="AN711" s="77"/>
      <c r="AO711" s="77"/>
      <c r="AP711" s="77"/>
    </row>
    <row r="712" spans="6:42" x14ac:dyDescent="0.35">
      <c r="F712" s="21"/>
      <c r="L712" s="75"/>
      <c r="M712" s="75"/>
      <c r="N712" s="75"/>
      <c r="O712" s="75"/>
      <c r="AA712" s="21"/>
      <c r="AB712" s="21"/>
      <c r="AC712" s="21"/>
      <c r="AD712" s="21"/>
      <c r="AI712" s="77"/>
      <c r="AJ712" s="77"/>
      <c r="AK712" s="77"/>
      <c r="AL712" s="77"/>
      <c r="AM712" s="77"/>
      <c r="AN712" s="77"/>
      <c r="AO712" s="77"/>
      <c r="AP712" s="77"/>
    </row>
    <row r="713" spans="6:42" x14ac:dyDescent="0.35">
      <c r="F713" s="21"/>
      <c r="L713" s="75"/>
      <c r="M713" s="75"/>
      <c r="N713" s="75"/>
      <c r="O713" s="75"/>
      <c r="AA713" s="21"/>
      <c r="AB713" s="21"/>
      <c r="AC713" s="21"/>
      <c r="AD713" s="21"/>
      <c r="AI713" s="77"/>
      <c r="AJ713" s="77"/>
      <c r="AK713" s="77"/>
      <c r="AL713" s="77"/>
      <c r="AM713" s="77"/>
      <c r="AN713" s="77"/>
      <c r="AO713" s="77"/>
      <c r="AP713" s="77"/>
    </row>
    <row r="714" spans="6:42" x14ac:dyDescent="0.35">
      <c r="F714" s="21"/>
      <c r="L714" s="75"/>
      <c r="M714" s="75"/>
      <c r="N714" s="75"/>
      <c r="O714" s="75"/>
      <c r="AA714" s="21"/>
      <c r="AB714" s="21"/>
      <c r="AC714" s="21"/>
      <c r="AD714" s="21"/>
      <c r="AI714" s="77"/>
      <c r="AJ714" s="77"/>
      <c r="AK714" s="77"/>
      <c r="AL714" s="77"/>
      <c r="AM714" s="77"/>
      <c r="AN714" s="77"/>
      <c r="AO714" s="77"/>
      <c r="AP714" s="77"/>
    </row>
    <row r="715" spans="6:42" x14ac:dyDescent="0.35">
      <c r="F715" s="21"/>
      <c r="L715" s="75"/>
      <c r="M715" s="75"/>
      <c r="N715" s="75"/>
      <c r="O715" s="75"/>
      <c r="AA715" s="21"/>
      <c r="AB715" s="21"/>
      <c r="AC715" s="21"/>
      <c r="AD715" s="21"/>
      <c r="AI715" s="77"/>
      <c r="AJ715" s="77"/>
      <c r="AK715" s="77"/>
      <c r="AL715" s="77"/>
      <c r="AM715" s="77"/>
      <c r="AN715" s="77"/>
      <c r="AO715" s="77"/>
      <c r="AP715" s="77"/>
    </row>
    <row r="716" spans="6:42" x14ac:dyDescent="0.35">
      <c r="F716" s="21"/>
      <c r="L716" s="75"/>
      <c r="M716" s="75"/>
      <c r="N716" s="75"/>
      <c r="O716" s="75"/>
      <c r="AA716" s="21"/>
      <c r="AB716" s="21"/>
      <c r="AC716" s="21"/>
      <c r="AD716" s="21"/>
      <c r="AI716" s="77"/>
      <c r="AJ716" s="77"/>
      <c r="AK716" s="77"/>
      <c r="AL716" s="77"/>
      <c r="AM716" s="77"/>
      <c r="AN716" s="77"/>
      <c r="AO716" s="77"/>
      <c r="AP716" s="77"/>
    </row>
    <row r="717" spans="6:42" x14ac:dyDescent="0.35">
      <c r="F717" s="21"/>
      <c r="L717" s="75"/>
      <c r="M717" s="75"/>
      <c r="N717" s="75"/>
      <c r="O717" s="75"/>
      <c r="AA717" s="21"/>
      <c r="AB717" s="21"/>
      <c r="AC717" s="21"/>
      <c r="AD717" s="21"/>
      <c r="AI717" s="77"/>
      <c r="AJ717" s="77"/>
      <c r="AK717" s="77"/>
      <c r="AL717" s="77"/>
      <c r="AM717" s="77"/>
      <c r="AN717" s="77"/>
      <c r="AO717" s="77"/>
      <c r="AP717" s="77"/>
    </row>
    <row r="718" spans="6:42" x14ac:dyDescent="0.35">
      <c r="F718" s="21"/>
      <c r="L718" s="75"/>
      <c r="M718" s="75"/>
      <c r="N718" s="75"/>
      <c r="O718" s="75"/>
      <c r="AA718" s="21"/>
      <c r="AB718" s="21"/>
      <c r="AC718" s="21"/>
      <c r="AD718" s="21"/>
      <c r="AI718" s="77"/>
      <c r="AJ718" s="77"/>
      <c r="AK718" s="77"/>
      <c r="AL718" s="77"/>
      <c r="AM718" s="77"/>
      <c r="AN718" s="77"/>
      <c r="AO718" s="77"/>
      <c r="AP718" s="77"/>
    </row>
    <row r="719" spans="6:42" x14ac:dyDescent="0.35">
      <c r="F719" s="21"/>
      <c r="L719" s="75"/>
      <c r="M719" s="75"/>
      <c r="N719" s="75"/>
      <c r="O719" s="75"/>
      <c r="AA719" s="21"/>
      <c r="AB719" s="21"/>
      <c r="AC719" s="21"/>
      <c r="AD719" s="21"/>
      <c r="AI719" s="77"/>
      <c r="AJ719" s="77"/>
      <c r="AK719" s="77"/>
      <c r="AL719" s="77"/>
      <c r="AM719" s="77"/>
      <c r="AN719" s="77"/>
      <c r="AO719" s="77"/>
      <c r="AP719" s="77"/>
    </row>
    <row r="720" spans="6:42" x14ac:dyDescent="0.35">
      <c r="F720" s="21"/>
      <c r="L720" s="75"/>
      <c r="M720" s="75"/>
      <c r="N720" s="75"/>
      <c r="O720" s="75"/>
      <c r="AA720" s="21"/>
      <c r="AB720" s="21"/>
      <c r="AC720" s="21"/>
      <c r="AD720" s="21"/>
      <c r="AI720" s="77"/>
      <c r="AJ720" s="77"/>
      <c r="AK720" s="77"/>
      <c r="AL720" s="77"/>
      <c r="AM720" s="77"/>
      <c r="AN720" s="77"/>
      <c r="AO720" s="77"/>
      <c r="AP720" s="77"/>
    </row>
    <row r="721" spans="6:42" x14ac:dyDescent="0.35">
      <c r="F721" s="21"/>
      <c r="L721" s="75"/>
      <c r="M721" s="75"/>
      <c r="N721" s="75"/>
      <c r="O721" s="75"/>
      <c r="AA721" s="21"/>
      <c r="AB721" s="21"/>
      <c r="AC721" s="21"/>
      <c r="AD721" s="21"/>
      <c r="AI721" s="77"/>
      <c r="AJ721" s="77"/>
      <c r="AK721" s="77"/>
      <c r="AL721" s="77"/>
      <c r="AM721" s="77"/>
      <c r="AN721" s="77"/>
      <c r="AO721" s="77"/>
      <c r="AP721" s="77"/>
    </row>
    <row r="722" spans="6:42" x14ac:dyDescent="0.35">
      <c r="F722" s="21"/>
      <c r="L722" s="75"/>
      <c r="M722" s="75"/>
      <c r="N722" s="75"/>
      <c r="O722" s="75"/>
      <c r="AA722" s="21"/>
      <c r="AB722" s="21"/>
      <c r="AC722" s="21"/>
      <c r="AD722" s="21"/>
      <c r="AI722" s="77"/>
      <c r="AJ722" s="77"/>
      <c r="AK722" s="77"/>
      <c r="AL722" s="77"/>
      <c r="AM722" s="77"/>
      <c r="AN722" s="77"/>
      <c r="AO722" s="77"/>
      <c r="AP722" s="77"/>
    </row>
    <row r="723" spans="6:42" x14ac:dyDescent="0.35">
      <c r="F723" s="21"/>
      <c r="L723" s="75"/>
      <c r="M723" s="75"/>
      <c r="N723" s="75"/>
      <c r="O723" s="75"/>
      <c r="AA723" s="21"/>
      <c r="AB723" s="21"/>
      <c r="AC723" s="21"/>
      <c r="AD723" s="21"/>
      <c r="AI723" s="77"/>
      <c r="AJ723" s="77"/>
      <c r="AK723" s="77"/>
      <c r="AL723" s="77"/>
      <c r="AM723" s="77"/>
      <c r="AN723" s="77"/>
      <c r="AO723" s="77"/>
      <c r="AP723" s="77"/>
    </row>
    <row r="724" spans="6:42" x14ac:dyDescent="0.35">
      <c r="F724" s="21"/>
      <c r="L724" s="75"/>
      <c r="M724" s="75"/>
      <c r="N724" s="75"/>
      <c r="O724" s="75"/>
      <c r="AA724" s="21"/>
      <c r="AB724" s="21"/>
      <c r="AC724" s="21"/>
      <c r="AD724" s="21"/>
      <c r="AI724" s="77"/>
      <c r="AJ724" s="77"/>
      <c r="AK724" s="77"/>
      <c r="AL724" s="77"/>
      <c r="AM724" s="77"/>
      <c r="AN724" s="77"/>
      <c r="AO724" s="77"/>
      <c r="AP724" s="77"/>
    </row>
    <row r="725" spans="6:42" x14ac:dyDescent="0.35">
      <c r="F725" s="21"/>
      <c r="L725" s="75"/>
      <c r="M725" s="75"/>
      <c r="N725" s="75"/>
      <c r="O725" s="75"/>
      <c r="AA725" s="21"/>
      <c r="AB725" s="21"/>
      <c r="AC725" s="21"/>
      <c r="AD725" s="21"/>
      <c r="AI725" s="77"/>
      <c r="AJ725" s="77"/>
      <c r="AK725" s="77"/>
      <c r="AL725" s="77"/>
      <c r="AM725" s="77"/>
      <c r="AN725" s="77"/>
      <c r="AO725" s="77"/>
      <c r="AP725" s="77"/>
    </row>
    <row r="726" spans="6:42" x14ac:dyDescent="0.35">
      <c r="F726" s="21"/>
      <c r="L726" s="75"/>
      <c r="M726" s="75"/>
      <c r="N726" s="75"/>
      <c r="O726" s="75"/>
      <c r="AA726" s="21"/>
      <c r="AB726" s="21"/>
      <c r="AC726" s="21"/>
      <c r="AD726" s="21"/>
      <c r="AI726" s="77"/>
      <c r="AJ726" s="77"/>
      <c r="AK726" s="77"/>
      <c r="AL726" s="77"/>
      <c r="AM726" s="77"/>
      <c r="AN726" s="77"/>
      <c r="AO726" s="77"/>
      <c r="AP726" s="77"/>
    </row>
    <row r="727" spans="6:42" x14ac:dyDescent="0.35">
      <c r="F727" s="21"/>
      <c r="L727" s="75"/>
      <c r="M727" s="75"/>
      <c r="N727" s="75"/>
      <c r="O727" s="75"/>
      <c r="AA727" s="21"/>
      <c r="AB727" s="21"/>
      <c r="AC727" s="21"/>
      <c r="AD727" s="21"/>
      <c r="AI727" s="77"/>
      <c r="AJ727" s="77"/>
      <c r="AK727" s="77"/>
      <c r="AL727" s="77"/>
      <c r="AM727" s="77"/>
      <c r="AN727" s="77"/>
      <c r="AO727" s="77"/>
      <c r="AP727" s="77"/>
    </row>
    <row r="728" spans="6:42" x14ac:dyDescent="0.35">
      <c r="F728" s="21"/>
      <c r="L728" s="75"/>
      <c r="M728" s="75"/>
      <c r="N728" s="75"/>
      <c r="O728" s="75"/>
      <c r="AA728" s="21"/>
      <c r="AB728" s="21"/>
      <c r="AC728" s="21"/>
      <c r="AD728" s="21"/>
      <c r="AI728" s="77"/>
      <c r="AJ728" s="77"/>
      <c r="AK728" s="77"/>
      <c r="AL728" s="77"/>
      <c r="AM728" s="77"/>
      <c r="AN728" s="77"/>
      <c r="AO728" s="77"/>
      <c r="AP728" s="77"/>
    </row>
    <row r="729" spans="6:42" x14ac:dyDescent="0.35">
      <c r="F729" s="21"/>
      <c r="L729" s="75"/>
      <c r="M729" s="75"/>
      <c r="N729" s="75"/>
      <c r="O729" s="75"/>
      <c r="AA729" s="21"/>
      <c r="AB729" s="21"/>
      <c r="AC729" s="21"/>
      <c r="AD729" s="21"/>
      <c r="AI729" s="77"/>
      <c r="AJ729" s="77"/>
      <c r="AK729" s="77"/>
      <c r="AL729" s="77"/>
      <c r="AM729" s="77"/>
      <c r="AN729" s="77"/>
      <c r="AO729" s="77"/>
      <c r="AP729" s="77"/>
    </row>
    <row r="730" spans="6:42" x14ac:dyDescent="0.35">
      <c r="F730" s="21"/>
      <c r="L730" s="75"/>
      <c r="M730" s="75"/>
      <c r="N730" s="75"/>
      <c r="O730" s="75"/>
      <c r="AA730" s="21"/>
      <c r="AB730" s="21"/>
      <c r="AC730" s="21"/>
      <c r="AD730" s="21"/>
      <c r="AI730" s="77"/>
      <c r="AJ730" s="77"/>
      <c r="AK730" s="77"/>
      <c r="AL730" s="77"/>
      <c r="AM730" s="77"/>
      <c r="AN730" s="77"/>
      <c r="AO730" s="77"/>
      <c r="AP730" s="77"/>
    </row>
    <row r="731" spans="6:42" x14ac:dyDescent="0.35">
      <c r="F731" s="21"/>
      <c r="L731" s="75"/>
      <c r="M731" s="75"/>
      <c r="N731" s="75"/>
      <c r="O731" s="75"/>
      <c r="AA731" s="21"/>
      <c r="AB731" s="21"/>
      <c r="AC731" s="21"/>
      <c r="AD731" s="21"/>
      <c r="AI731" s="77"/>
      <c r="AJ731" s="77"/>
      <c r="AK731" s="77"/>
      <c r="AL731" s="77"/>
      <c r="AM731" s="77"/>
      <c r="AN731" s="77"/>
      <c r="AO731" s="77"/>
      <c r="AP731" s="77"/>
    </row>
    <row r="732" spans="6:42" x14ac:dyDescent="0.35">
      <c r="F732" s="21"/>
      <c r="L732" s="75"/>
      <c r="M732" s="75"/>
      <c r="N732" s="75"/>
      <c r="O732" s="75"/>
      <c r="AA732" s="21"/>
      <c r="AB732" s="21"/>
      <c r="AC732" s="21"/>
      <c r="AD732" s="21"/>
      <c r="AI732" s="77"/>
      <c r="AJ732" s="77"/>
      <c r="AK732" s="77"/>
      <c r="AL732" s="77"/>
      <c r="AM732" s="77"/>
      <c r="AN732" s="77"/>
      <c r="AO732" s="77"/>
      <c r="AP732" s="77"/>
    </row>
    <row r="733" spans="6:42" x14ac:dyDescent="0.35">
      <c r="F733" s="21"/>
      <c r="L733" s="75"/>
      <c r="M733" s="75"/>
      <c r="N733" s="75"/>
      <c r="O733" s="75"/>
      <c r="AA733" s="21"/>
      <c r="AB733" s="21"/>
      <c r="AC733" s="21"/>
      <c r="AD733" s="21"/>
      <c r="AI733" s="77"/>
      <c r="AJ733" s="77"/>
      <c r="AK733" s="77"/>
      <c r="AL733" s="77"/>
      <c r="AM733" s="77"/>
      <c r="AN733" s="77"/>
      <c r="AO733" s="77"/>
      <c r="AP733" s="77"/>
    </row>
    <row r="734" spans="6:42" x14ac:dyDescent="0.35">
      <c r="F734" s="21"/>
      <c r="L734" s="75"/>
      <c r="M734" s="75"/>
      <c r="N734" s="75"/>
      <c r="O734" s="75"/>
      <c r="AA734" s="21"/>
      <c r="AB734" s="21"/>
      <c r="AC734" s="21"/>
      <c r="AD734" s="21"/>
      <c r="AI734" s="77"/>
      <c r="AJ734" s="77"/>
      <c r="AK734" s="77"/>
      <c r="AL734" s="77"/>
      <c r="AM734" s="77"/>
      <c r="AN734" s="77"/>
      <c r="AO734" s="77"/>
      <c r="AP734" s="77"/>
    </row>
    <row r="735" spans="6:42" x14ac:dyDescent="0.35">
      <c r="F735" s="21"/>
      <c r="L735" s="75"/>
      <c r="M735" s="75"/>
      <c r="N735" s="75"/>
      <c r="O735" s="75"/>
      <c r="AA735" s="21"/>
      <c r="AB735" s="21"/>
      <c r="AC735" s="21"/>
      <c r="AD735" s="21"/>
      <c r="AI735" s="77"/>
      <c r="AJ735" s="77"/>
      <c r="AK735" s="77"/>
      <c r="AL735" s="77"/>
      <c r="AM735" s="77"/>
      <c r="AN735" s="77"/>
      <c r="AO735" s="77"/>
      <c r="AP735" s="77"/>
    </row>
    <row r="736" spans="6:42" x14ac:dyDescent="0.35">
      <c r="F736" s="21"/>
      <c r="L736" s="75"/>
      <c r="M736" s="75"/>
      <c r="N736" s="75"/>
      <c r="O736" s="75"/>
      <c r="AA736" s="21"/>
      <c r="AB736" s="21"/>
      <c r="AC736" s="21"/>
      <c r="AD736" s="21"/>
      <c r="AI736" s="77"/>
      <c r="AJ736" s="77"/>
      <c r="AK736" s="77"/>
      <c r="AL736" s="77"/>
      <c r="AM736" s="77"/>
      <c r="AN736" s="77"/>
      <c r="AO736" s="77"/>
      <c r="AP736" s="77"/>
    </row>
    <row r="737" spans="6:42" x14ac:dyDescent="0.35">
      <c r="F737" s="21"/>
      <c r="L737" s="75"/>
      <c r="M737" s="75"/>
      <c r="N737" s="75"/>
      <c r="O737" s="75"/>
      <c r="AA737" s="21"/>
      <c r="AB737" s="21"/>
      <c r="AC737" s="21"/>
      <c r="AD737" s="21"/>
      <c r="AI737" s="77"/>
      <c r="AJ737" s="77"/>
      <c r="AK737" s="77"/>
      <c r="AL737" s="77"/>
      <c r="AM737" s="77"/>
      <c r="AN737" s="77"/>
      <c r="AO737" s="77"/>
      <c r="AP737" s="77"/>
    </row>
    <row r="738" spans="6:42" x14ac:dyDescent="0.35">
      <c r="F738" s="21"/>
      <c r="L738" s="75"/>
      <c r="M738" s="75"/>
      <c r="N738" s="75"/>
      <c r="O738" s="75"/>
      <c r="AA738" s="21"/>
      <c r="AB738" s="21"/>
      <c r="AC738" s="21"/>
      <c r="AD738" s="21"/>
      <c r="AI738" s="77"/>
      <c r="AJ738" s="77"/>
      <c r="AK738" s="77"/>
      <c r="AL738" s="77"/>
      <c r="AM738" s="77"/>
      <c r="AN738" s="77"/>
      <c r="AO738" s="77"/>
      <c r="AP738" s="77"/>
    </row>
    <row r="739" spans="6:42" x14ac:dyDescent="0.35">
      <c r="F739" s="21"/>
      <c r="L739" s="75"/>
      <c r="M739" s="75"/>
      <c r="N739" s="75"/>
      <c r="O739" s="75"/>
      <c r="AA739" s="21"/>
      <c r="AB739" s="21"/>
      <c r="AC739" s="21"/>
      <c r="AD739" s="21"/>
      <c r="AI739" s="77"/>
      <c r="AJ739" s="77"/>
      <c r="AK739" s="77"/>
      <c r="AL739" s="77"/>
      <c r="AM739" s="77"/>
      <c r="AN739" s="77"/>
      <c r="AO739" s="77"/>
      <c r="AP739" s="77"/>
    </row>
    <row r="740" spans="6:42" x14ac:dyDescent="0.35">
      <c r="F740" s="21"/>
      <c r="L740" s="75"/>
      <c r="M740" s="75"/>
      <c r="N740" s="75"/>
      <c r="O740" s="75"/>
      <c r="AA740" s="21"/>
      <c r="AB740" s="21"/>
      <c r="AC740" s="21"/>
      <c r="AD740" s="21"/>
      <c r="AI740" s="77"/>
      <c r="AJ740" s="77"/>
      <c r="AK740" s="77"/>
      <c r="AL740" s="77"/>
      <c r="AM740" s="77"/>
      <c r="AN740" s="77"/>
      <c r="AO740" s="77"/>
      <c r="AP740" s="77"/>
    </row>
    <row r="741" spans="6:42" x14ac:dyDescent="0.35">
      <c r="F741" s="21"/>
      <c r="L741" s="75"/>
      <c r="M741" s="75"/>
      <c r="N741" s="75"/>
      <c r="O741" s="75"/>
      <c r="AA741" s="21"/>
      <c r="AB741" s="21"/>
      <c r="AC741" s="21"/>
      <c r="AD741" s="21"/>
      <c r="AI741" s="77"/>
      <c r="AJ741" s="77"/>
      <c r="AK741" s="77"/>
      <c r="AL741" s="77"/>
      <c r="AM741" s="77"/>
      <c r="AN741" s="77"/>
      <c r="AO741" s="77"/>
      <c r="AP741" s="77"/>
    </row>
    <row r="742" spans="6:42" x14ac:dyDescent="0.35">
      <c r="F742" s="21"/>
      <c r="L742" s="75"/>
      <c r="M742" s="75"/>
      <c r="N742" s="75"/>
      <c r="O742" s="75"/>
      <c r="AA742" s="21"/>
      <c r="AB742" s="21"/>
      <c r="AC742" s="21"/>
      <c r="AD742" s="21"/>
      <c r="AI742" s="77"/>
      <c r="AJ742" s="77"/>
      <c r="AK742" s="77"/>
      <c r="AL742" s="77"/>
      <c r="AM742" s="77"/>
      <c r="AN742" s="77"/>
      <c r="AO742" s="77"/>
      <c r="AP742" s="77"/>
    </row>
    <row r="743" spans="6:42" x14ac:dyDescent="0.35">
      <c r="F743" s="21"/>
      <c r="L743" s="75"/>
      <c r="M743" s="75"/>
      <c r="N743" s="75"/>
      <c r="O743" s="75"/>
      <c r="AA743" s="21"/>
      <c r="AB743" s="21"/>
      <c r="AC743" s="21"/>
      <c r="AD743" s="21"/>
      <c r="AI743" s="77"/>
      <c r="AJ743" s="77"/>
      <c r="AK743" s="77"/>
      <c r="AL743" s="77"/>
      <c r="AM743" s="77"/>
      <c r="AN743" s="77"/>
      <c r="AO743" s="77"/>
      <c r="AP743" s="77"/>
    </row>
    <row r="744" spans="6:42" x14ac:dyDescent="0.35">
      <c r="F744" s="21"/>
      <c r="L744" s="75"/>
      <c r="M744" s="75"/>
      <c r="N744" s="75"/>
      <c r="O744" s="75"/>
      <c r="AA744" s="21"/>
      <c r="AB744" s="21"/>
      <c r="AC744" s="21"/>
      <c r="AD744" s="21"/>
      <c r="AI744" s="77"/>
      <c r="AJ744" s="77"/>
      <c r="AK744" s="77"/>
      <c r="AL744" s="77"/>
      <c r="AM744" s="77"/>
      <c r="AN744" s="77"/>
      <c r="AO744" s="77"/>
      <c r="AP744" s="77"/>
    </row>
    <row r="745" spans="6:42" x14ac:dyDescent="0.35">
      <c r="F745" s="21"/>
      <c r="L745" s="75"/>
      <c r="M745" s="75"/>
      <c r="N745" s="75"/>
      <c r="O745" s="75"/>
      <c r="AA745" s="21"/>
      <c r="AB745" s="21"/>
      <c r="AC745" s="21"/>
      <c r="AD745" s="21"/>
      <c r="AI745" s="77"/>
      <c r="AJ745" s="77"/>
      <c r="AK745" s="77"/>
      <c r="AL745" s="77"/>
      <c r="AM745" s="77"/>
      <c r="AN745" s="77"/>
      <c r="AO745" s="77"/>
      <c r="AP745" s="77"/>
    </row>
    <row r="746" spans="6:42" x14ac:dyDescent="0.35">
      <c r="F746" s="21"/>
      <c r="L746" s="75"/>
      <c r="M746" s="75"/>
      <c r="N746" s="75"/>
      <c r="O746" s="75"/>
      <c r="AA746" s="21"/>
      <c r="AB746" s="21"/>
      <c r="AC746" s="21"/>
      <c r="AD746" s="21"/>
      <c r="AI746" s="77"/>
      <c r="AJ746" s="77"/>
      <c r="AK746" s="77"/>
      <c r="AL746" s="77"/>
      <c r="AM746" s="77"/>
      <c r="AN746" s="77"/>
      <c r="AO746" s="77"/>
      <c r="AP746" s="77"/>
    </row>
    <row r="747" spans="6:42" x14ac:dyDescent="0.35">
      <c r="F747" s="21"/>
      <c r="L747" s="75"/>
      <c r="M747" s="75"/>
      <c r="N747" s="75"/>
      <c r="O747" s="75"/>
      <c r="AA747" s="21"/>
      <c r="AB747" s="21"/>
      <c r="AC747" s="21"/>
      <c r="AD747" s="21"/>
      <c r="AI747" s="77"/>
      <c r="AJ747" s="77"/>
      <c r="AK747" s="77"/>
      <c r="AL747" s="77"/>
      <c r="AM747" s="77"/>
      <c r="AN747" s="77"/>
      <c r="AO747" s="77"/>
      <c r="AP747" s="77"/>
    </row>
    <row r="748" spans="6:42" x14ac:dyDescent="0.35">
      <c r="F748" s="21"/>
      <c r="L748" s="75"/>
      <c r="M748" s="75"/>
      <c r="N748" s="75"/>
      <c r="O748" s="75"/>
      <c r="AA748" s="21"/>
      <c r="AB748" s="21"/>
      <c r="AC748" s="21"/>
      <c r="AD748" s="21"/>
      <c r="AI748" s="77"/>
      <c r="AJ748" s="77"/>
      <c r="AK748" s="77"/>
      <c r="AL748" s="77"/>
      <c r="AM748" s="77"/>
      <c r="AN748" s="77"/>
      <c r="AO748" s="77"/>
      <c r="AP748" s="77"/>
    </row>
    <row r="749" spans="6:42" x14ac:dyDescent="0.35">
      <c r="F749" s="21"/>
      <c r="L749" s="75"/>
      <c r="M749" s="75"/>
      <c r="N749" s="75"/>
      <c r="O749" s="75"/>
      <c r="AA749" s="21"/>
      <c r="AB749" s="21"/>
      <c r="AC749" s="21"/>
      <c r="AD749" s="21"/>
      <c r="AI749" s="77"/>
      <c r="AJ749" s="77"/>
      <c r="AK749" s="77"/>
      <c r="AL749" s="77"/>
      <c r="AM749" s="77"/>
      <c r="AN749" s="77"/>
      <c r="AO749" s="77"/>
      <c r="AP749" s="77"/>
    </row>
    <row r="750" spans="6:42" x14ac:dyDescent="0.35">
      <c r="F750" s="21"/>
      <c r="L750" s="75"/>
      <c r="M750" s="75"/>
      <c r="N750" s="75"/>
      <c r="O750" s="75"/>
      <c r="AA750" s="21"/>
      <c r="AB750" s="21"/>
      <c r="AC750" s="21"/>
      <c r="AD750" s="21"/>
      <c r="AI750" s="77"/>
      <c r="AJ750" s="77"/>
      <c r="AK750" s="77"/>
      <c r="AL750" s="77"/>
      <c r="AM750" s="77"/>
      <c r="AN750" s="77"/>
      <c r="AO750" s="77"/>
      <c r="AP750" s="77"/>
    </row>
    <row r="751" spans="6:42" x14ac:dyDescent="0.35">
      <c r="F751" s="21"/>
      <c r="L751" s="75"/>
      <c r="M751" s="75"/>
      <c r="N751" s="75"/>
      <c r="O751" s="75"/>
      <c r="AA751" s="21"/>
      <c r="AB751" s="21"/>
      <c r="AC751" s="21"/>
      <c r="AD751" s="21"/>
      <c r="AI751" s="77"/>
      <c r="AJ751" s="77"/>
      <c r="AK751" s="77"/>
      <c r="AL751" s="77"/>
      <c r="AM751" s="77"/>
      <c r="AN751" s="77"/>
      <c r="AO751" s="77"/>
      <c r="AP751" s="77"/>
    </row>
    <row r="752" spans="6:42" x14ac:dyDescent="0.35">
      <c r="F752" s="21"/>
      <c r="L752" s="75"/>
      <c r="M752" s="75"/>
      <c r="N752" s="75"/>
      <c r="O752" s="75"/>
      <c r="AA752" s="21"/>
      <c r="AB752" s="21"/>
      <c r="AC752" s="21"/>
      <c r="AD752" s="21"/>
      <c r="AI752" s="77"/>
      <c r="AJ752" s="77"/>
      <c r="AK752" s="77"/>
      <c r="AL752" s="77"/>
      <c r="AM752" s="77"/>
      <c r="AN752" s="77"/>
      <c r="AO752" s="77"/>
      <c r="AP752" s="77"/>
    </row>
    <row r="753" spans="6:42" x14ac:dyDescent="0.35">
      <c r="F753" s="21"/>
      <c r="L753" s="75"/>
      <c r="M753" s="75"/>
      <c r="N753" s="75"/>
      <c r="O753" s="75"/>
      <c r="AA753" s="21"/>
      <c r="AB753" s="21"/>
      <c r="AC753" s="21"/>
      <c r="AD753" s="21"/>
      <c r="AI753" s="77"/>
      <c r="AJ753" s="77"/>
      <c r="AK753" s="77"/>
      <c r="AL753" s="77"/>
      <c r="AM753" s="77"/>
      <c r="AN753" s="77"/>
      <c r="AO753" s="77"/>
      <c r="AP753" s="77"/>
    </row>
    <row r="754" spans="6:42" x14ac:dyDescent="0.35">
      <c r="F754" s="21"/>
      <c r="L754" s="75"/>
      <c r="M754" s="75"/>
      <c r="N754" s="75"/>
      <c r="O754" s="75"/>
      <c r="AA754" s="21"/>
      <c r="AB754" s="21"/>
      <c r="AC754" s="21"/>
      <c r="AD754" s="21"/>
      <c r="AI754" s="77"/>
      <c r="AJ754" s="77"/>
      <c r="AK754" s="77"/>
      <c r="AL754" s="77"/>
      <c r="AM754" s="77"/>
      <c r="AN754" s="77"/>
      <c r="AO754" s="77"/>
      <c r="AP754" s="77"/>
    </row>
    <row r="755" spans="6:42" x14ac:dyDescent="0.35">
      <c r="F755" s="21"/>
      <c r="L755" s="75"/>
      <c r="M755" s="75"/>
      <c r="N755" s="75"/>
      <c r="O755" s="75"/>
      <c r="AA755" s="21"/>
      <c r="AB755" s="21"/>
      <c r="AC755" s="21"/>
      <c r="AD755" s="21"/>
      <c r="AI755" s="77"/>
      <c r="AJ755" s="77"/>
      <c r="AK755" s="77"/>
      <c r="AL755" s="77"/>
      <c r="AM755" s="77"/>
      <c r="AN755" s="77"/>
      <c r="AO755" s="77"/>
      <c r="AP755" s="77"/>
    </row>
    <row r="756" spans="6:42" x14ac:dyDescent="0.35">
      <c r="F756" s="21"/>
      <c r="L756" s="75"/>
      <c r="M756" s="75"/>
      <c r="N756" s="75"/>
      <c r="O756" s="75"/>
      <c r="AA756" s="21"/>
      <c r="AB756" s="21"/>
      <c r="AC756" s="21"/>
      <c r="AD756" s="21"/>
      <c r="AI756" s="77"/>
      <c r="AJ756" s="77"/>
      <c r="AK756" s="77"/>
      <c r="AL756" s="77"/>
      <c r="AM756" s="77"/>
      <c r="AN756" s="77"/>
      <c r="AO756" s="77"/>
      <c r="AP756" s="77"/>
    </row>
    <row r="757" spans="6:42" x14ac:dyDescent="0.35">
      <c r="F757" s="21"/>
      <c r="L757" s="75"/>
      <c r="M757" s="75"/>
      <c r="N757" s="75"/>
      <c r="O757" s="75"/>
      <c r="AA757" s="21"/>
      <c r="AB757" s="21"/>
      <c r="AC757" s="21"/>
      <c r="AD757" s="21"/>
      <c r="AI757" s="77"/>
      <c r="AJ757" s="77"/>
      <c r="AK757" s="77"/>
      <c r="AL757" s="77"/>
      <c r="AM757" s="77"/>
      <c r="AN757" s="77"/>
      <c r="AO757" s="77"/>
      <c r="AP757" s="77"/>
    </row>
    <row r="758" spans="6:42" x14ac:dyDescent="0.35">
      <c r="F758" s="21"/>
      <c r="L758" s="75"/>
      <c r="M758" s="75"/>
      <c r="N758" s="75"/>
      <c r="O758" s="75"/>
      <c r="AA758" s="21"/>
      <c r="AB758" s="21"/>
      <c r="AC758" s="21"/>
      <c r="AD758" s="21"/>
      <c r="AI758" s="77"/>
      <c r="AJ758" s="77"/>
      <c r="AK758" s="77"/>
      <c r="AL758" s="77"/>
      <c r="AM758" s="77"/>
      <c r="AN758" s="77"/>
      <c r="AO758" s="77"/>
      <c r="AP758" s="77"/>
    </row>
    <row r="759" spans="6:42" x14ac:dyDescent="0.35">
      <c r="F759" s="21"/>
      <c r="L759" s="75"/>
      <c r="M759" s="75"/>
      <c r="N759" s="75"/>
      <c r="O759" s="75"/>
      <c r="AA759" s="21"/>
      <c r="AB759" s="21"/>
      <c r="AC759" s="21"/>
      <c r="AD759" s="21"/>
      <c r="AI759" s="77"/>
      <c r="AJ759" s="77"/>
      <c r="AK759" s="77"/>
      <c r="AL759" s="77"/>
      <c r="AM759" s="77"/>
      <c r="AN759" s="77"/>
      <c r="AO759" s="77"/>
      <c r="AP759" s="77"/>
    </row>
    <row r="760" spans="6:42" x14ac:dyDescent="0.35">
      <c r="F760" s="21"/>
      <c r="L760" s="75"/>
      <c r="M760" s="75"/>
      <c r="N760" s="75"/>
      <c r="O760" s="75"/>
      <c r="AA760" s="21"/>
      <c r="AB760" s="21"/>
      <c r="AC760" s="21"/>
      <c r="AD760" s="21"/>
      <c r="AI760" s="77"/>
      <c r="AJ760" s="77"/>
      <c r="AK760" s="77"/>
      <c r="AL760" s="77"/>
      <c r="AM760" s="77"/>
      <c r="AN760" s="77"/>
      <c r="AO760" s="77"/>
      <c r="AP760" s="77"/>
    </row>
    <row r="761" spans="6:42" x14ac:dyDescent="0.35">
      <c r="F761" s="21"/>
      <c r="L761" s="75"/>
      <c r="M761" s="75"/>
      <c r="N761" s="75"/>
      <c r="O761" s="75"/>
      <c r="AA761" s="21"/>
      <c r="AB761" s="21"/>
      <c r="AC761" s="21"/>
      <c r="AD761" s="21"/>
      <c r="AI761" s="77"/>
      <c r="AJ761" s="77"/>
      <c r="AK761" s="77"/>
      <c r="AL761" s="77"/>
      <c r="AM761" s="77"/>
      <c r="AN761" s="77"/>
      <c r="AO761" s="77"/>
      <c r="AP761" s="77"/>
    </row>
    <row r="762" spans="6:42" x14ac:dyDescent="0.35">
      <c r="F762" s="21"/>
      <c r="L762" s="75"/>
      <c r="M762" s="75"/>
      <c r="N762" s="75"/>
      <c r="O762" s="75"/>
      <c r="AA762" s="21"/>
      <c r="AB762" s="21"/>
      <c r="AC762" s="21"/>
      <c r="AD762" s="21"/>
      <c r="AI762" s="77"/>
      <c r="AJ762" s="77"/>
      <c r="AK762" s="77"/>
      <c r="AL762" s="77"/>
      <c r="AM762" s="77"/>
      <c r="AN762" s="77"/>
      <c r="AO762" s="77"/>
      <c r="AP762" s="77"/>
    </row>
    <row r="763" spans="6:42" x14ac:dyDescent="0.35">
      <c r="F763" s="21"/>
      <c r="L763" s="75"/>
      <c r="M763" s="75"/>
      <c r="N763" s="75"/>
      <c r="O763" s="75"/>
      <c r="AA763" s="21"/>
      <c r="AB763" s="21"/>
      <c r="AC763" s="21"/>
      <c r="AD763" s="21"/>
      <c r="AI763" s="77"/>
      <c r="AJ763" s="77"/>
      <c r="AK763" s="77"/>
      <c r="AL763" s="77"/>
      <c r="AM763" s="77"/>
      <c r="AN763" s="77"/>
      <c r="AO763" s="77"/>
      <c r="AP763" s="77"/>
    </row>
    <row r="764" spans="6:42" x14ac:dyDescent="0.35">
      <c r="F764" s="21"/>
      <c r="L764" s="75"/>
      <c r="M764" s="75"/>
      <c r="N764" s="75"/>
      <c r="O764" s="75"/>
      <c r="AA764" s="21"/>
      <c r="AB764" s="21"/>
      <c r="AC764" s="21"/>
      <c r="AD764" s="21"/>
      <c r="AI764" s="77"/>
      <c r="AJ764" s="77"/>
      <c r="AK764" s="77"/>
      <c r="AL764" s="77"/>
      <c r="AM764" s="77"/>
      <c r="AN764" s="77"/>
      <c r="AO764" s="77"/>
      <c r="AP764" s="77"/>
    </row>
    <row r="765" spans="6:42" x14ac:dyDescent="0.35">
      <c r="F765" s="21"/>
      <c r="L765" s="75"/>
      <c r="M765" s="75"/>
      <c r="N765" s="75"/>
      <c r="O765" s="75"/>
      <c r="AA765" s="21"/>
      <c r="AB765" s="21"/>
      <c r="AC765" s="21"/>
      <c r="AD765" s="21"/>
      <c r="AI765" s="77"/>
      <c r="AJ765" s="77"/>
      <c r="AK765" s="77"/>
      <c r="AL765" s="77"/>
      <c r="AM765" s="77"/>
      <c r="AN765" s="77"/>
      <c r="AO765" s="77"/>
      <c r="AP765" s="77"/>
    </row>
    <row r="766" spans="6:42" x14ac:dyDescent="0.35">
      <c r="F766" s="21"/>
      <c r="L766" s="75"/>
      <c r="M766" s="75"/>
      <c r="N766" s="75"/>
      <c r="O766" s="75"/>
      <c r="AA766" s="21"/>
      <c r="AB766" s="21"/>
      <c r="AC766" s="21"/>
      <c r="AD766" s="21"/>
      <c r="AI766" s="77"/>
      <c r="AJ766" s="77"/>
      <c r="AK766" s="77"/>
      <c r="AL766" s="77"/>
      <c r="AM766" s="77"/>
      <c r="AN766" s="77"/>
      <c r="AO766" s="77"/>
      <c r="AP766" s="77"/>
    </row>
    <row r="767" spans="6:42" x14ac:dyDescent="0.35">
      <c r="F767" s="21"/>
      <c r="L767" s="75"/>
      <c r="M767" s="75"/>
      <c r="N767" s="75"/>
      <c r="O767" s="75"/>
      <c r="AA767" s="21"/>
      <c r="AB767" s="21"/>
      <c r="AC767" s="21"/>
      <c r="AD767" s="21"/>
      <c r="AI767" s="77"/>
      <c r="AJ767" s="77"/>
      <c r="AK767" s="77"/>
      <c r="AL767" s="77"/>
      <c r="AM767" s="77"/>
      <c r="AN767" s="77"/>
      <c r="AO767" s="77"/>
      <c r="AP767" s="77"/>
    </row>
    <row r="768" spans="6:42" x14ac:dyDescent="0.35">
      <c r="F768" s="21"/>
      <c r="L768" s="75"/>
      <c r="M768" s="75"/>
      <c r="N768" s="75"/>
      <c r="O768" s="75"/>
      <c r="AA768" s="21"/>
      <c r="AB768" s="21"/>
      <c r="AC768" s="21"/>
      <c r="AD768" s="21"/>
      <c r="AI768" s="77"/>
      <c r="AJ768" s="77"/>
      <c r="AK768" s="77"/>
      <c r="AL768" s="77"/>
      <c r="AM768" s="77"/>
      <c r="AN768" s="77"/>
      <c r="AO768" s="77"/>
      <c r="AP768" s="77"/>
    </row>
    <row r="769" spans="6:42" x14ac:dyDescent="0.35">
      <c r="F769" s="21"/>
      <c r="L769" s="75"/>
      <c r="M769" s="75"/>
      <c r="N769" s="75"/>
      <c r="O769" s="75"/>
      <c r="AA769" s="21"/>
      <c r="AB769" s="21"/>
      <c r="AC769" s="21"/>
      <c r="AD769" s="21"/>
      <c r="AI769" s="77"/>
      <c r="AJ769" s="77"/>
      <c r="AK769" s="77"/>
      <c r="AL769" s="77"/>
      <c r="AM769" s="77"/>
      <c r="AN769" s="77"/>
      <c r="AO769" s="77"/>
      <c r="AP769" s="77"/>
    </row>
    <row r="770" spans="6:42" x14ac:dyDescent="0.35">
      <c r="F770" s="21"/>
      <c r="L770" s="75"/>
      <c r="M770" s="75"/>
      <c r="N770" s="75"/>
      <c r="O770" s="75"/>
      <c r="AA770" s="21"/>
      <c r="AB770" s="21"/>
      <c r="AC770" s="21"/>
      <c r="AD770" s="21"/>
      <c r="AI770" s="77"/>
      <c r="AJ770" s="77"/>
      <c r="AK770" s="77"/>
      <c r="AL770" s="77"/>
      <c r="AM770" s="77"/>
      <c r="AN770" s="77"/>
      <c r="AO770" s="77"/>
      <c r="AP770" s="77"/>
    </row>
    <row r="771" spans="6:42" x14ac:dyDescent="0.35">
      <c r="F771" s="21"/>
      <c r="L771" s="75"/>
      <c r="M771" s="75"/>
      <c r="N771" s="75"/>
      <c r="O771" s="75"/>
      <c r="AA771" s="21"/>
      <c r="AB771" s="21"/>
      <c r="AC771" s="21"/>
      <c r="AD771" s="21"/>
      <c r="AI771" s="77"/>
      <c r="AJ771" s="77"/>
      <c r="AK771" s="77"/>
      <c r="AL771" s="77"/>
      <c r="AM771" s="77"/>
      <c r="AN771" s="77"/>
      <c r="AO771" s="77"/>
      <c r="AP771" s="77"/>
    </row>
    <row r="772" spans="6:42" x14ac:dyDescent="0.35">
      <c r="F772" s="21"/>
      <c r="L772" s="75"/>
      <c r="M772" s="75"/>
      <c r="N772" s="75"/>
      <c r="O772" s="75"/>
      <c r="AA772" s="21"/>
      <c r="AB772" s="21"/>
      <c r="AC772" s="21"/>
      <c r="AD772" s="21"/>
      <c r="AI772" s="77"/>
      <c r="AJ772" s="77"/>
      <c r="AK772" s="77"/>
      <c r="AL772" s="77"/>
      <c r="AM772" s="77"/>
      <c r="AN772" s="77"/>
      <c r="AO772" s="77"/>
      <c r="AP772" s="77"/>
    </row>
    <row r="773" spans="6:42" x14ac:dyDescent="0.35">
      <c r="F773" s="21"/>
      <c r="L773" s="75"/>
      <c r="M773" s="75"/>
      <c r="N773" s="75"/>
      <c r="O773" s="75"/>
      <c r="AA773" s="21"/>
      <c r="AB773" s="21"/>
      <c r="AC773" s="21"/>
      <c r="AD773" s="21"/>
      <c r="AI773" s="77"/>
      <c r="AJ773" s="77"/>
      <c r="AK773" s="77"/>
      <c r="AL773" s="77"/>
      <c r="AM773" s="77"/>
      <c r="AN773" s="77"/>
      <c r="AO773" s="77"/>
      <c r="AP773" s="77"/>
    </row>
    <row r="774" spans="6:42" x14ac:dyDescent="0.35">
      <c r="F774" s="21"/>
      <c r="L774" s="75"/>
      <c r="M774" s="75"/>
      <c r="N774" s="75"/>
      <c r="O774" s="75"/>
      <c r="AA774" s="21"/>
      <c r="AB774" s="21"/>
      <c r="AC774" s="21"/>
      <c r="AD774" s="21"/>
      <c r="AI774" s="77"/>
      <c r="AJ774" s="77"/>
      <c r="AK774" s="77"/>
      <c r="AL774" s="77"/>
      <c r="AM774" s="77"/>
      <c r="AN774" s="77"/>
      <c r="AO774" s="77"/>
      <c r="AP774" s="77"/>
    </row>
    <row r="775" spans="6:42" x14ac:dyDescent="0.35">
      <c r="F775" s="21"/>
      <c r="L775" s="75"/>
      <c r="M775" s="75"/>
      <c r="N775" s="75"/>
      <c r="O775" s="75"/>
      <c r="AA775" s="21"/>
      <c r="AB775" s="21"/>
      <c r="AC775" s="21"/>
      <c r="AD775" s="21"/>
      <c r="AI775" s="77"/>
      <c r="AJ775" s="77"/>
      <c r="AK775" s="77"/>
      <c r="AL775" s="77"/>
      <c r="AM775" s="77"/>
      <c r="AN775" s="77"/>
      <c r="AO775" s="77"/>
      <c r="AP775" s="77"/>
    </row>
    <row r="776" spans="6:42" x14ac:dyDescent="0.35">
      <c r="F776" s="21"/>
      <c r="L776" s="75"/>
      <c r="M776" s="75"/>
      <c r="N776" s="75"/>
      <c r="O776" s="75"/>
      <c r="AA776" s="21"/>
      <c r="AB776" s="21"/>
      <c r="AC776" s="21"/>
      <c r="AD776" s="21"/>
      <c r="AI776" s="77"/>
      <c r="AJ776" s="77"/>
      <c r="AK776" s="77"/>
      <c r="AL776" s="77"/>
      <c r="AM776" s="77"/>
      <c r="AN776" s="77"/>
      <c r="AO776" s="77"/>
      <c r="AP776" s="77"/>
    </row>
    <row r="777" spans="6:42" x14ac:dyDescent="0.35">
      <c r="F777" s="21"/>
      <c r="L777" s="75"/>
      <c r="M777" s="75"/>
      <c r="N777" s="75"/>
      <c r="O777" s="75"/>
      <c r="AA777" s="21"/>
      <c r="AB777" s="21"/>
      <c r="AC777" s="21"/>
      <c r="AD777" s="21"/>
      <c r="AI777" s="77"/>
      <c r="AJ777" s="77"/>
      <c r="AK777" s="77"/>
      <c r="AL777" s="77"/>
      <c r="AM777" s="77"/>
      <c r="AN777" s="77"/>
      <c r="AO777" s="77"/>
      <c r="AP777" s="77"/>
    </row>
    <row r="778" spans="6:42" x14ac:dyDescent="0.35">
      <c r="F778" s="21"/>
      <c r="L778" s="75"/>
      <c r="M778" s="75"/>
      <c r="N778" s="75"/>
      <c r="O778" s="75"/>
      <c r="AA778" s="21"/>
      <c r="AB778" s="21"/>
      <c r="AC778" s="21"/>
      <c r="AD778" s="21"/>
      <c r="AI778" s="77"/>
      <c r="AJ778" s="77"/>
      <c r="AK778" s="77"/>
      <c r="AL778" s="77"/>
      <c r="AM778" s="77"/>
      <c r="AN778" s="77"/>
      <c r="AO778" s="77"/>
      <c r="AP778" s="77"/>
    </row>
    <row r="779" spans="6:42" x14ac:dyDescent="0.35">
      <c r="F779" s="21"/>
      <c r="L779" s="75"/>
      <c r="M779" s="75"/>
      <c r="N779" s="75"/>
      <c r="O779" s="75"/>
      <c r="AA779" s="21"/>
      <c r="AB779" s="21"/>
      <c r="AC779" s="21"/>
      <c r="AD779" s="21"/>
      <c r="AI779" s="77"/>
      <c r="AJ779" s="77"/>
      <c r="AK779" s="77"/>
      <c r="AL779" s="77"/>
      <c r="AM779" s="77"/>
      <c r="AN779" s="77"/>
      <c r="AO779" s="77"/>
      <c r="AP779" s="77"/>
    </row>
    <row r="780" spans="6:42" x14ac:dyDescent="0.35">
      <c r="F780" s="21"/>
      <c r="L780" s="75"/>
      <c r="M780" s="75"/>
      <c r="N780" s="75"/>
      <c r="O780" s="75"/>
      <c r="AA780" s="21"/>
      <c r="AB780" s="21"/>
      <c r="AC780" s="21"/>
      <c r="AD780" s="21"/>
      <c r="AI780" s="77"/>
      <c r="AJ780" s="77"/>
      <c r="AK780" s="77"/>
      <c r="AL780" s="77"/>
      <c r="AM780" s="77"/>
      <c r="AN780" s="77"/>
      <c r="AO780" s="77"/>
      <c r="AP780" s="77"/>
    </row>
    <row r="781" spans="6:42" x14ac:dyDescent="0.35">
      <c r="F781" s="21"/>
      <c r="L781" s="75"/>
      <c r="M781" s="75"/>
      <c r="N781" s="75"/>
      <c r="O781" s="75"/>
      <c r="AA781" s="21"/>
      <c r="AB781" s="21"/>
      <c r="AC781" s="21"/>
      <c r="AD781" s="21"/>
      <c r="AI781" s="77"/>
      <c r="AJ781" s="77"/>
      <c r="AK781" s="77"/>
      <c r="AL781" s="77"/>
      <c r="AM781" s="77"/>
      <c r="AN781" s="77"/>
      <c r="AO781" s="77"/>
      <c r="AP781" s="77"/>
    </row>
    <row r="782" spans="6:42" x14ac:dyDescent="0.35">
      <c r="F782" s="21"/>
      <c r="L782" s="75"/>
      <c r="M782" s="75"/>
      <c r="N782" s="75"/>
      <c r="O782" s="75"/>
      <c r="AA782" s="21"/>
      <c r="AB782" s="21"/>
      <c r="AC782" s="21"/>
      <c r="AD782" s="21"/>
      <c r="AI782" s="77"/>
      <c r="AJ782" s="77"/>
      <c r="AK782" s="77"/>
      <c r="AL782" s="77"/>
      <c r="AM782" s="77"/>
      <c r="AN782" s="77"/>
      <c r="AO782" s="77"/>
      <c r="AP782" s="77"/>
    </row>
    <row r="783" spans="6:42" x14ac:dyDescent="0.35">
      <c r="F783" s="21"/>
      <c r="L783" s="75"/>
      <c r="M783" s="75"/>
      <c r="N783" s="75"/>
      <c r="O783" s="75"/>
      <c r="AA783" s="21"/>
      <c r="AB783" s="21"/>
      <c r="AC783" s="21"/>
      <c r="AD783" s="21"/>
      <c r="AI783" s="77"/>
      <c r="AJ783" s="77"/>
      <c r="AK783" s="77"/>
      <c r="AL783" s="77"/>
      <c r="AM783" s="77"/>
      <c r="AN783" s="77"/>
      <c r="AO783" s="77"/>
      <c r="AP783" s="77"/>
    </row>
    <row r="784" spans="6:42" x14ac:dyDescent="0.35">
      <c r="F784" s="21"/>
      <c r="L784" s="75"/>
      <c r="M784" s="75"/>
      <c r="N784" s="75"/>
      <c r="O784" s="75"/>
      <c r="AA784" s="21"/>
      <c r="AB784" s="21"/>
      <c r="AC784" s="21"/>
      <c r="AD784" s="21"/>
      <c r="AI784" s="77"/>
      <c r="AJ784" s="77"/>
      <c r="AK784" s="77"/>
      <c r="AL784" s="77"/>
      <c r="AM784" s="77"/>
      <c r="AN784" s="77"/>
      <c r="AO784" s="77"/>
      <c r="AP784" s="77"/>
    </row>
    <row r="785" spans="6:42" x14ac:dyDescent="0.35">
      <c r="F785" s="21"/>
      <c r="L785" s="75"/>
      <c r="M785" s="75"/>
      <c r="N785" s="75"/>
      <c r="O785" s="75"/>
      <c r="AA785" s="21"/>
      <c r="AB785" s="21"/>
      <c r="AC785" s="21"/>
      <c r="AD785" s="21"/>
      <c r="AI785" s="77"/>
      <c r="AJ785" s="77"/>
      <c r="AK785" s="77"/>
      <c r="AL785" s="77"/>
      <c r="AM785" s="77"/>
      <c r="AN785" s="77"/>
      <c r="AO785" s="77"/>
      <c r="AP785" s="77"/>
    </row>
    <row r="786" spans="6:42" x14ac:dyDescent="0.35">
      <c r="F786" s="21"/>
      <c r="L786" s="75"/>
      <c r="M786" s="75"/>
      <c r="N786" s="75"/>
      <c r="O786" s="75"/>
      <c r="AA786" s="21"/>
      <c r="AB786" s="21"/>
      <c r="AC786" s="21"/>
      <c r="AD786" s="21"/>
      <c r="AI786" s="77"/>
      <c r="AJ786" s="77"/>
      <c r="AK786" s="77"/>
      <c r="AL786" s="77"/>
      <c r="AM786" s="77"/>
      <c r="AN786" s="77"/>
      <c r="AO786" s="77"/>
      <c r="AP786" s="77"/>
    </row>
    <row r="787" spans="6:42" x14ac:dyDescent="0.35">
      <c r="F787" s="21"/>
      <c r="L787" s="75"/>
      <c r="M787" s="75"/>
      <c r="N787" s="75"/>
      <c r="O787" s="75"/>
      <c r="AA787" s="21"/>
      <c r="AB787" s="21"/>
      <c r="AC787" s="21"/>
      <c r="AD787" s="21"/>
      <c r="AI787" s="77"/>
      <c r="AJ787" s="77"/>
      <c r="AK787" s="77"/>
      <c r="AL787" s="77"/>
      <c r="AM787" s="77"/>
      <c r="AN787" s="77"/>
      <c r="AO787" s="77"/>
      <c r="AP787" s="77"/>
    </row>
    <row r="788" spans="6:42" x14ac:dyDescent="0.35">
      <c r="F788" s="21"/>
      <c r="L788" s="75"/>
      <c r="M788" s="75"/>
      <c r="N788" s="75"/>
      <c r="O788" s="75"/>
      <c r="AA788" s="21"/>
      <c r="AB788" s="21"/>
      <c r="AC788" s="21"/>
      <c r="AD788" s="21"/>
      <c r="AI788" s="77"/>
      <c r="AJ788" s="77"/>
      <c r="AK788" s="77"/>
      <c r="AL788" s="77"/>
      <c r="AM788" s="77"/>
      <c r="AN788" s="77"/>
      <c r="AO788" s="77"/>
      <c r="AP788" s="77"/>
    </row>
    <row r="789" spans="6:42" x14ac:dyDescent="0.35">
      <c r="F789" s="21"/>
      <c r="L789" s="75"/>
      <c r="M789" s="75"/>
      <c r="N789" s="75"/>
      <c r="O789" s="75"/>
      <c r="AA789" s="21"/>
      <c r="AB789" s="21"/>
      <c r="AC789" s="21"/>
      <c r="AD789" s="21"/>
      <c r="AI789" s="77"/>
      <c r="AJ789" s="77"/>
      <c r="AK789" s="77"/>
      <c r="AL789" s="77"/>
      <c r="AM789" s="77"/>
      <c r="AN789" s="77"/>
      <c r="AO789" s="77"/>
      <c r="AP789" s="77"/>
    </row>
    <row r="790" spans="6:42" x14ac:dyDescent="0.35">
      <c r="F790" s="21"/>
      <c r="L790" s="75"/>
      <c r="M790" s="75"/>
      <c r="N790" s="75"/>
      <c r="O790" s="75"/>
      <c r="AA790" s="21"/>
      <c r="AB790" s="21"/>
      <c r="AC790" s="21"/>
      <c r="AD790" s="21"/>
      <c r="AI790" s="77"/>
      <c r="AJ790" s="77"/>
      <c r="AK790" s="77"/>
      <c r="AL790" s="77"/>
      <c r="AM790" s="77"/>
      <c r="AN790" s="77"/>
      <c r="AO790" s="77"/>
      <c r="AP790" s="77"/>
    </row>
    <row r="791" spans="6:42" x14ac:dyDescent="0.35">
      <c r="F791" s="21"/>
      <c r="L791" s="75"/>
      <c r="M791" s="75"/>
      <c r="N791" s="75"/>
      <c r="O791" s="75"/>
      <c r="AA791" s="21"/>
      <c r="AB791" s="21"/>
      <c r="AC791" s="21"/>
      <c r="AD791" s="21"/>
      <c r="AI791" s="77"/>
      <c r="AJ791" s="77"/>
      <c r="AK791" s="77"/>
      <c r="AL791" s="77"/>
      <c r="AM791" s="77"/>
      <c r="AN791" s="77"/>
      <c r="AO791" s="77"/>
      <c r="AP791" s="77"/>
    </row>
    <row r="792" spans="6:42" x14ac:dyDescent="0.35">
      <c r="F792" s="21"/>
      <c r="L792" s="75"/>
      <c r="M792" s="75"/>
      <c r="N792" s="75"/>
      <c r="O792" s="75"/>
      <c r="AA792" s="21"/>
      <c r="AB792" s="21"/>
      <c r="AC792" s="21"/>
      <c r="AD792" s="21"/>
      <c r="AI792" s="77"/>
      <c r="AJ792" s="77"/>
      <c r="AK792" s="77"/>
      <c r="AL792" s="77"/>
      <c r="AM792" s="77"/>
      <c r="AN792" s="77"/>
      <c r="AO792" s="77"/>
      <c r="AP792" s="77"/>
    </row>
    <row r="793" spans="6:42" x14ac:dyDescent="0.35">
      <c r="F793" s="21"/>
      <c r="L793" s="75"/>
      <c r="M793" s="75"/>
      <c r="N793" s="75"/>
      <c r="O793" s="75"/>
      <c r="AA793" s="21"/>
      <c r="AB793" s="21"/>
      <c r="AC793" s="21"/>
      <c r="AD793" s="21"/>
      <c r="AI793" s="77"/>
      <c r="AJ793" s="77"/>
      <c r="AK793" s="77"/>
      <c r="AL793" s="77"/>
      <c r="AM793" s="77"/>
      <c r="AN793" s="77"/>
      <c r="AO793" s="77"/>
      <c r="AP793" s="77"/>
    </row>
    <row r="794" spans="6:42" x14ac:dyDescent="0.35">
      <c r="F794" s="21"/>
      <c r="L794" s="75"/>
      <c r="M794" s="75"/>
      <c r="N794" s="75"/>
      <c r="O794" s="75"/>
      <c r="AA794" s="21"/>
      <c r="AB794" s="21"/>
      <c r="AC794" s="21"/>
      <c r="AD794" s="21"/>
      <c r="AI794" s="77"/>
      <c r="AJ794" s="77"/>
      <c r="AK794" s="77"/>
      <c r="AL794" s="77"/>
      <c r="AM794" s="77"/>
      <c r="AN794" s="77"/>
      <c r="AO794" s="77"/>
      <c r="AP794" s="77"/>
    </row>
    <row r="795" spans="6:42" x14ac:dyDescent="0.35">
      <c r="F795" s="21"/>
      <c r="L795" s="75"/>
      <c r="M795" s="75"/>
      <c r="N795" s="75"/>
      <c r="O795" s="75"/>
      <c r="AA795" s="21"/>
      <c r="AB795" s="21"/>
      <c r="AC795" s="21"/>
      <c r="AD795" s="21"/>
      <c r="AI795" s="77"/>
      <c r="AJ795" s="77"/>
      <c r="AK795" s="77"/>
      <c r="AL795" s="77"/>
      <c r="AM795" s="77"/>
      <c r="AN795" s="77"/>
      <c r="AO795" s="77"/>
      <c r="AP795" s="77"/>
    </row>
    <row r="796" spans="6:42" x14ac:dyDescent="0.35">
      <c r="F796" s="21"/>
      <c r="L796" s="75"/>
      <c r="M796" s="75"/>
      <c r="N796" s="75"/>
      <c r="O796" s="75"/>
      <c r="AA796" s="21"/>
      <c r="AB796" s="21"/>
      <c r="AC796" s="21"/>
      <c r="AD796" s="21"/>
      <c r="AI796" s="77"/>
      <c r="AJ796" s="77"/>
      <c r="AK796" s="77"/>
      <c r="AL796" s="77"/>
      <c r="AM796" s="77"/>
      <c r="AN796" s="77"/>
      <c r="AO796" s="77"/>
      <c r="AP796" s="77"/>
    </row>
    <row r="797" spans="6:42" x14ac:dyDescent="0.35">
      <c r="F797" s="21"/>
      <c r="L797" s="75"/>
      <c r="M797" s="75"/>
      <c r="N797" s="75"/>
      <c r="O797" s="75"/>
      <c r="AA797" s="21"/>
      <c r="AB797" s="21"/>
      <c r="AC797" s="21"/>
      <c r="AD797" s="21"/>
      <c r="AI797" s="77"/>
      <c r="AJ797" s="77"/>
      <c r="AK797" s="77"/>
      <c r="AL797" s="77"/>
      <c r="AM797" s="77"/>
      <c r="AN797" s="77"/>
      <c r="AO797" s="77"/>
      <c r="AP797" s="77"/>
    </row>
    <row r="798" spans="6:42" x14ac:dyDescent="0.35">
      <c r="F798" s="21"/>
      <c r="L798" s="75"/>
      <c r="M798" s="75"/>
      <c r="N798" s="75"/>
      <c r="O798" s="75"/>
      <c r="AA798" s="21"/>
      <c r="AB798" s="21"/>
      <c r="AC798" s="21"/>
      <c r="AD798" s="21"/>
      <c r="AI798" s="77"/>
      <c r="AJ798" s="77"/>
      <c r="AK798" s="77"/>
      <c r="AL798" s="77"/>
      <c r="AM798" s="77"/>
      <c r="AN798" s="77"/>
      <c r="AO798" s="77"/>
      <c r="AP798" s="77"/>
    </row>
    <row r="799" spans="6:42" x14ac:dyDescent="0.35">
      <c r="F799" s="21"/>
      <c r="L799" s="75"/>
      <c r="M799" s="75"/>
      <c r="N799" s="75"/>
      <c r="O799" s="75"/>
      <c r="AA799" s="21"/>
      <c r="AB799" s="21"/>
      <c r="AC799" s="21"/>
      <c r="AD799" s="21"/>
      <c r="AI799" s="77"/>
      <c r="AJ799" s="77"/>
      <c r="AK799" s="77"/>
      <c r="AL799" s="77"/>
      <c r="AM799" s="77"/>
      <c r="AN799" s="77"/>
      <c r="AO799" s="77"/>
      <c r="AP799" s="77"/>
    </row>
    <row r="800" spans="6:42" x14ac:dyDescent="0.35">
      <c r="F800" s="21"/>
      <c r="L800" s="75"/>
      <c r="M800" s="75"/>
      <c r="N800" s="75"/>
      <c r="O800" s="75"/>
      <c r="AA800" s="21"/>
      <c r="AB800" s="21"/>
      <c r="AC800" s="21"/>
      <c r="AD800" s="21"/>
      <c r="AI800" s="77"/>
      <c r="AJ800" s="77"/>
      <c r="AK800" s="77"/>
      <c r="AL800" s="77"/>
      <c r="AM800" s="77"/>
      <c r="AN800" s="77"/>
      <c r="AO800" s="77"/>
      <c r="AP800" s="77"/>
    </row>
    <row r="801" spans="6:42" x14ac:dyDescent="0.35">
      <c r="F801" s="21"/>
      <c r="L801" s="75"/>
      <c r="M801" s="75"/>
      <c r="N801" s="75"/>
      <c r="O801" s="75"/>
      <c r="AA801" s="21"/>
      <c r="AB801" s="21"/>
      <c r="AC801" s="21"/>
      <c r="AD801" s="21"/>
      <c r="AI801" s="77"/>
      <c r="AJ801" s="77"/>
      <c r="AK801" s="77"/>
      <c r="AL801" s="77"/>
      <c r="AM801" s="77"/>
      <c r="AN801" s="77"/>
      <c r="AO801" s="77"/>
      <c r="AP801" s="77"/>
    </row>
    <row r="802" spans="6:42" x14ac:dyDescent="0.35">
      <c r="F802" s="21"/>
      <c r="L802" s="75"/>
      <c r="M802" s="75"/>
      <c r="N802" s="75"/>
      <c r="O802" s="75"/>
      <c r="AA802" s="21"/>
      <c r="AB802" s="21"/>
      <c r="AC802" s="21"/>
      <c r="AD802" s="21"/>
      <c r="AI802" s="77"/>
      <c r="AJ802" s="77"/>
      <c r="AK802" s="77"/>
      <c r="AL802" s="77"/>
      <c r="AM802" s="77"/>
      <c r="AN802" s="77"/>
      <c r="AO802" s="77"/>
      <c r="AP802" s="77"/>
    </row>
    <row r="803" spans="6:42" x14ac:dyDescent="0.35">
      <c r="F803" s="21"/>
      <c r="L803" s="75"/>
      <c r="M803" s="75"/>
      <c r="N803" s="75"/>
      <c r="O803" s="75"/>
      <c r="AA803" s="21"/>
      <c r="AB803" s="21"/>
      <c r="AC803" s="21"/>
      <c r="AD803" s="21"/>
      <c r="AI803" s="77"/>
      <c r="AJ803" s="77"/>
      <c r="AK803" s="77"/>
      <c r="AL803" s="77"/>
      <c r="AM803" s="77"/>
      <c r="AN803" s="77"/>
      <c r="AO803" s="77"/>
      <c r="AP803" s="77"/>
    </row>
    <row r="804" spans="6:42" x14ac:dyDescent="0.35">
      <c r="F804" s="21"/>
      <c r="L804" s="75"/>
      <c r="M804" s="75"/>
      <c r="N804" s="75"/>
      <c r="O804" s="75"/>
      <c r="AA804" s="21"/>
      <c r="AB804" s="21"/>
      <c r="AC804" s="21"/>
      <c r="AD804" s="21"/>
      <c r="AI804" s="77"/>
      <c r="AJ804" s="77"/>
      <c r="AK804" s="77"/>
      <c r="AL804" s="77"/>
      <c r="AM804" s="77"/>
      <c r="AN804" s="77"/>
      <c r="AO804" s="77"/>
      <c r="AP804" s="77"/>
    </row>
    <row r="805" spans="6:42" x14ac:dyDescent="0.35">
      <c r="F805" s="21"/>
      <c r="L805" s="75"/>
      <c r="M805" s="75"/>
      <c r="N805" s="75"/>
      <c r="O805" s="75"/>
      <c r="AA805" s="21"/>
      <c r="AB805" s="21"/>
      <c r="AC805" s="21"/>
      <c r="AD805" s="21"/>
      <c r="AI805" s="77"/>
      <c r="AJ805" s="77"/>
      <c r="AK805" s="77"/>
      <c r="AL805" s="77"/>
      <c r="AM805" s="77"/>
      <c r="AN805" s="77"/>
      <c r="AO805" s="77"/>
      <c r="AP805" s="77"/>
    </row>
    <row r="806" spans="6:42" x14ac:dyDescent="0.35">
      <c r="F806" s="21"/>
      <c r="L806" s="75"/>
      <c r="M806" s="75"/>
      <c r="N806" s="75"/>
      <c r="O806" s="75"/>
      <c r="AA806" s="21"/>
      <c r="AB806" s="21"/>
      <c r="AC806" s="21"/>
      <c r="AD806" s="21"/>
      <c r="AI806" s="77"/>
      <c r="AJ806" s="77"/>
      <c r="AK806" s="77"/>
      <c r="AL806" s="77"/>
      <c r="AM806" s="77"/>
      <c r="AN806" s="77"/>
      <c r="AO806" s="77"/>
      <c r="AP806" s="77"/>
    </row>
    <row r="807" spans="6:42" x14ac:dyDescent="0.35">
      <c r="F807" s="21"/>
      <c r="L807" s="75"/>
      <c r="M807" s="75"/>
      <c r="N807" s="75"/>
      <c r="O807" s="75"/>
      <c r="AA807" s="21"/>
      <c r="AB807" s="21"/>
      <c r="AC807" s="21"/>
      <c r="AD807" s="21"/>
      <c r="AI807" s="77"/>
      <c r="AJ807" s="77"/>
      <c r="AK807" s="77"/>
      <c r="AL807" s="77"/>
      <c r="AM807" s="77"/>
      <c r="AN807" s="77"/>
      <c r="AO807" s="77"/>
      <c r="AP807" s="77"/>
    </row>
    <row r="808" spans="6:42" x14ac:dyDescent="0.35">
      <c r="F808" s="21"/>
      <c r="L808" s="75"/>
      <c r="M808" s="75"/>
      <c r="N808" s="75"/>
      <c r="O808" s="75"/>
      <c r="AA808" s="21"/>
      <c r="AB808" s="21"/>
      <c r="AC808" s="21"/>
      <c r="AD808" s="21"/>
      <c r="AI808" s="77"/>
      <c r="AJ808" s="77"/>
      <c r="AK808" s="77"/>
      <c r="AL808" s="77"/>
      <c r="AM808" s="77"/>
      <c r="AN808" s="77"/>
      <c r="AO808" s="77"/>
      <c r="AP808" s="77"/>
    </row>
    <row r="809" spans="6:42" x14ac:dyDescent="0.35">
      <c r="F809" s="21"/>
      <c r="L809" s="75"/>
      <c r="M809" s="75"/>
      <c r="N809" s="75"/>
      <c r="O809" s="75"/>
      <c r="AA809" s="21"/>
      <c r="AB809" s="21"/>
      <c r="AC809" s="21"/>
      <c r="AD809" s="21"/>
      <c r="AI809" s="77"/>
      <c r="AJ809" s="77"/>
      <c r="AK809" s="77"/>
      <c r="AL809" s="77"/>
      <c r="AM809" s="77"/>
      <c r="AN809" s="77"/>
      <c r="AO809" s="77"/>
      <c r="AP809" s="77"/>
    </row>
    <row r="810" spans="6:42" x14ac:dyDescent="0.35">
      <c r="F810" s="21"/>
      <c r="L810" s="75"/>
      <c r="M810" s="75"/>
      <c r="N810" s="75"/>
      <c r="O810" s="75"/>
      <c r="AA810" s="21"/>
      <c r="AB810" s="21"/>
      <c r="AC810" s="21"/>
      <c r="AD810" s="21"/>
      <c r="AI810" s="77"/>
      <c r="AJ810" s="77"/>
      <c r="AK810" s="77"/>
      <c r="AL810" s="77"/>
      <c r="AM810" s="77"/>
      <c r="AN810" s="77"/>
      <c r="AO810" s="77"/>
      <c r="AP810" s="77"/>
    </row>
    <row r="811" spans="6:42" x14ac:dyDescent="0.35">
      <c r="F811" s="21"/>
      <c r="L811" s="75"/>
      <c r="M811" s="75"/>
      <c r="N811" s="75"/>
      <c r="O811" s="75"/>
      <c r="AA811" s="21"/>
      <c r="AB811" s="21"/>
      <c r="AC811" s="21"/>
      <c r="AD811" s="21"/>
      <c r="AI811" s="77"/>
      <c r="AJ811" s="77"/>
      <c r="AK811" s="77"/>
      <c r="AL811" s="77"/>
      <c r="AM811" s="77"/>
      <c r="AN811" s="77"/>
      <c r="AO811" s="77"/>
      <c r="AP811" s="77"/>
    </row>
    <row r="812" spans="6:42" x14ac:dyDescent="0.35">
      <c r="F812" s="21"/>
      <c r="L812" s="75"/>
      <c r="M812" s="75"/>
      <c r="N812" s="75"/>
      <c r="O812" s="75"/>
      <c r="AA812" s="21"/>
      <c r="AB812" s="21"/>
      <c r="AC812" s="21"/>
      <c r="AD812" s="21"/>
      <c r="AI812" s="77"/>
      <c r="AJ812" s="77"/>
      <c r="AK812" s="77"/>
      <c r="AL812" s="77"/>
      <c r="AM812" s="77"/>
      <c r="AN812" s="77"/>
      <c r="AO812" s="77"/>
      <c r="AP812" s="77"/>
    </row>
    <row r="813" spans="6:42" x14ac:dyDescent="0.35">
      <c r="F813" s="21"/>
      <c r="L813" s="75"/>
      <c r="M813" s="75"/>
      <c r="N813" s="75"/>
      <c r="O813" s="75"/>
      <c r="AA813" s="21"/>
      <c r="AB813" s="21"/>
      <c r="AC813" s="21"/>
      <c r="AD813" s="21"/>
      <c r="AI813" s="77"/>
      <c r="AJ813" s="77"/>
      <c r="AK813" s="77"/>
      <c r="AL813" s="77"/>
      <c r="AM813" s="77"/>
      <c r="AN813" s="77"/>
      <c r="AO813" s="77"/>
      <c r="AP813" s="77"/>
    </row>
    <row r="814" spans="6:42" x14ac:dyDescent="0.35">
      <c r="F814" s="21"/>
      <c r="L814" s="75"/>
      <c r="M814" s="75"/>
      <c r="N814" s="75"/>
      <c r="O814" s="75"/>
      <c r="AA814" s="21"/>
      <c r="AB814" s="21"/>
      <c r="AC814" s="21"/>
      <c r="AD814" s="21"/>
      <c r="AI814" s="77"/>
      <c r="AJ814" s="77"/>
      <c r="AK814" s="77"/>
      <c r="AL814" s="77"/>
      <c r="AM814" s="77"/>
      <c r="AN814" s="77"/>
      <c r="AO814" s="77"/>
      <c r="AP814" s="77"/>
    </row>
    <row r="815" spans="6:42" x14ac:dyDescent="0.35">
      <c r="F815" s="21"/>
      <c r="L815" s="75"/>
      <c r="M815" s="75"/>
      <c r="N815" s="75"/>
      <c r="O815" s="75"/>
      <c r="AA815" s="21"/>
      <c r="AB815" s="21"/>
      <c r="AC815" s="21"/>
      <c r="AD815" s="21"/>
      <c r="AI815" s="77"/>
      <c r="AJ815" s="77"/>
      <c r="AK815" s="77"/>
      <c r="AL815" s="77"/>
      <c r="AM815" s="77"/>
      <c r="AN815" s="77"/>
      <c r="AO815" s="77"/>
      <c r="AP815" s="77"/>
    </row>
    <row r="816" spans="6:42" x14ac:dyDescent="0.35">
      <c r="F816" s="21"/>
      <c r="L816" s="75"/>
      <c r="M816" s="75"/>
      <c r="N816" s="75"/>
      <c r="O816" s="75"/>
      <c r="AA816" s="21"/>
      <c r="AB816" s="21"/>
      <c r="AC816" s="21"/>
      <c r="AD816" s="21"/>
      <c r="AI816" s="77"/>
      <c r="AJ816" s="77"/>
      <c r="AK816" s="77"/>
      <c r="AL816" s="77"/>
      <c r="AM816" s="77"/>
      <c r="AN816" s="77"/>
      <c r="AO816" s="77"/>
      <c r="AP816" s="77"/>
    </row>
  </sheetData>
  <sheetProtection algorithmName="SHA-512" hashValue="KGMuYd8fD3AY7eSs9obYTONK62qJ2Mj+LWvzJecR7rI7gNQzZgQKvMLQgEPuBBleBX2ibmVlJtZR+Cz1E+jVRg==" saltValue="c+ZPZIIilZpeec5hc3wrKg==" spinCount="100000" sheet="1" objects="1" scenarios="1"/>
  <mergeCells count="9">
    <mergeCell ref="B2:J2"/>
    <mergeCell ref="B16:C16"/>
    <mergeCell ref="B17:C17"/>
    <mergeCell ref="F16:Z16"/>
    <mergeCell ref="F17:Z17"/>
    <mergeCell ref="B4:D4"/>
    <mergeCell ref="F11:K12"/>
    <mergeCell ref="F13:K14"/>
    <mergeCell ref="F6:K10"/>
  </mergeCells>
  <phoneticPr fontId="3" type="noConversion"/>
  <conditionalFormatting sqref="B21:AQ220">
    <cfRule type="expression" dxfId="4" priority="20">
      <formula>LEN($AQ21)&gt;0</formula>
    </cfRule>
  </conditionalFormatting>
  <conditionalFormatting sqref="H21:I220">
    <cfRule type="expression" dxfId="2" priority="5">
      <formula>$L21="Flugzeug"</formula>
    </cfRule>
  </conditionalFormatting>
  <conditionalFormatting sqref="J21:K220">
    <cfRule type="expression" dxfId="0" priority="6">
      <formula>NOT($L21="Flugzeug")</formula>
    </cfRule>
  </conditionalFormatting>
  <dataValidations count="8">
    <dataValidation type="list" allowBlank="1" showInputMessage="1" sqref="E21:E220" xr:uid="{A8E74F6D-28D3-4F61-B6C5-6A92E5945B04}">
      <formula1>DD_Beförderungsmittel</formula1>
    </dataValidation>
    <dataValidation type="list" allowBlank="1" showInputMessage="1" sqref="F21:G220" xr:uid="{66B74847-4DF6-4E57-B237-61AFD9644F31}">
      <formula1>IF($L21="Flugzeug",DD_Airports,DD_Orte)</formula1>
    </dataValidation>
    <dataValidation type="list" allowBlank="1" showInputMessage="1" sqref="J21:K220" xr:uid="{F08DD747-DA47-4AB5-937F-015CBB5B6D5A}">
      <formula1>IF($L21="Flugzeug",DD_IATA,DD_IATA)</formula1>
    </dataValidation>
    <dataValidation type="whole" operator="greaterThan" allowBlank="1" showInputMessage="1" showErrorMessage="1" errorTitle="Fehler" error="Bitte tragen Sie eine Ganze Zahl ein (z.B. 1, 2, 3, etc.)" sqref="D16 C21:C220" xr:uid="{B49E125A-5BE0-4398-954B-756A42AE144F}">
      <formula1>0</formula1>
    </dataValidation>
    <dataValidation type="list" allowBlank="1" showInputMessage="1" showErrorMessage="1" sqref="D17" xr:uid="{A7C66A99-2A5F-4FC8-ACEC-6BE53725BCE6}">
      <formula1>DD_hin_rueck</formula1>
    </dataValidation>
    <dataValidation type="list" operator="greaterThan" allowBlank="1" showInputMessage="1" sqref="D21:D220" xr:uid="{E125E67F-BA9E-4719-A3ED-4B936975B23D}">
      <formula1>DD_hin_rueck</formula1>
    </dataValidation>
    <dataValidation type="list" allowBlank="1" showInputMessage="1" sqref="H21:H220" xr:uid="{1DDB5BF5-9918-4638-9CB0-921D3555514D}">
      <formula1>IF($L21="Flugzeug",DD_PLZ,IF(ISBLANK($F21),DD_PLZ,DD_PLZ_Start))</formula1>
    </dataValidation>
    <dataValidation type="list" allowBlank="1" showInputMessage="1" sqref="I21:I220" xr:uid="{1C1E1D29-4340-43B8-B756-4A189ABC9F9B}">
      <formula1>IF($L21="Flugzeug",DD_PLZ,IF(ISBLANK($G21),DD_PLZ,DD_PLZ_Ziel))</formula1>
    </dataValidation>
  </dataValidations>
  <pageMargins left="0.7" right="0.7" top="0.78740157499999996" bottom="0.78740157499999996"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55" id="{AC555161-AA3D-4B16-8CB7-FCAAC9C587AD}">
            <xm:f>IF(ISBLANK($H21),(COUNTIF(Orte!$A$2:$A$8647,$F21)-COUNTIF(Orte!$J$2:$J$8647,VLOOKUP($F21,Orte!$A$2:$J$8647,10,FALSE)))&lt;&gt;0)</xm:f>
            <x14:dxf>
              <border>
                <left style="thin">
                  <color rgb="FFFF0000"/>
                </left>
                <right style="thin">
                  <color rgb="FFFF0000"/>
                </right>
                <top style="thin">
                  <color rgb="FFFF0000"/>
                </top>
                <bottom style="thin">
                  <color rgb="FFFF0000"/>
                </bottom>
                <vertical/>
                <horizontal/>
              </border>
            </x14:dxf>
          </x14:cfRule>
          <xm:sqref>H21:H220</xm:sqref>
        </x14:conditionalFormatting>
        <x14:conditionalFormatting xmlns:xm="http://schemas.microsoft.com/office/excel/2006/main">
          <x14:cfRule type="expression" priority="1056" id="{C799BC70-DC6A-4FE6-9A74-97BB4CEF71F8}">
            <xm:f>IF(ISBLANK($I21),(COUNTIF(Orte!$A$2:$A$8647,$G21)-COUNTIF(Orte!$J$2:$J$8647,VLOOKUP($G21,Orte!$A$2:$J$8647,10,FALSE)))&lt;&gt;0)</xm:f>
            <x14:dxf>
              <border>
                <left style="thin">
                  <color rgb="FFFF0000"/>
                </left>
                <right style="thin">
                  <color rgb="FFFF0000"/>
                </right>
                <top style="thin">
                  <color rgb="FFFF0000"/>
                </top>
                <bottom style="thin">
                  <color rgb="FFFF0000"/>
                </bottom>
                <vertical/>
                <horizontal/>
              </border>
            </x14:dxf>
          </x14:cfRule>
          <xm:sqref>I21:I220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62BC-36D6-487A-8771-12EE595B14C7}">
  <sheetPr>
    <tabColor theme="9" tint="0.79998168889431442"/>
  </sheetPr>
  <dimension ref="A1:I29"/>
  <sheetViews>
    <sheetView showGridLines="0" workbookViewId="0"/>
  </sheetViews>
  <sheetFormatPr baseColWidth="10" defaultRowHeight="14.5" x14ac:dyDescent="0.35"/>
  <cols>
    <col min="1" max="1" width="11.90625" customWidth="1"/>
    <col min="2" max="2" width="31.7265625" style="18" customWidth="1"/>
    <col min="3" max="3" width="21.54296875" style="18" customWidth="1"/>
    <col min="5" max="5" width="10.90625" hidden="1" customWidth="1"/>
    <col min="9" max="9" width="19.36328125" customWidth="1"/>
  </cols>
  <sheetData>
    <row r="1" spans="1:9" ht="5" customHeight="1" x14ac:dyDescent="0.35">
      <c r="B1"/>
      <c r="C1"/>
    </row>
    <row r="2" spans="1:9" ht="5" customHeight="1" x14ac:dyDescent="0.35">
      <c r="B2"/>
      <c r="C2"/>
    </row>
    <row r="3" spans="1:9" ht="5" customHeight="1" x14ac:dyDescent="0.35">
      <c r="B3"/>
      <c r="C3"/>
    </row>
    <row r="4" spans="1:9" s="6" customFormat="1" ht="18.5" customHeight="1" x14ac:dyDescent="0.35">
      <c r="B4" s="9" t="s">
        <v>15842</v>
      </c>
    </row>
    <row r="5" spans="1:9" s="10" customFormat="1" ht="46.5" customHeight="1" x14ac:dyDescent="0.35">
      <c r="B5" s="101" t="s">
        <v>15843</v>
      </c>
      <c r="C5" s="101"/>
      <c r="D5" s="101"/>
      <c r="E5" s="101"/>
      <c r="F5" s="101"/>
      <c r="G5" s="101"/>
      <c r="H5" s="101"/>
      <c r="I5" s="101"/>
    </row>
    <row r="6" spans="1:9" s="10" customFormat="1" ht="46.5" customHeight="1" x14ac:dyDescent="0.35">
      <c r="B6" s="101" t="s">
        <v>15840</v>
      </c>
      <c r="C6" s="101"/>
      <c r="D6" s="101"/>
      <c r="E6" s="101"/>
      <c r="F6" s="101"/>
      <c r="G6" s="101"/>
      <c r="H6" s="101"/>
      <c r="I6" s="101"/>
    </row>
    <row r="7" spans="1:9" x14ac:dyDescent="0.35">
      <c r="B7"/>
      <c r="C7"/>
    </row>
    <row r="8" spans="1:9" x14ac:dyDescent="0.35">
      <c r="B8" s="5" t="s">
        <v>15816</v>
      </c>
      <c r="C8" s="6" t="s">
        <v>15815</v>
      </c>
      <c r="E8" s="2" t="s">
        <v>15817</v>
      </c>
    </row>
    <row r="9" spans="1:9" ht="16" customHeight="1" x14ac:dyDescent="0.35">
      <c r="A9" s="11" t="s">
        <v>15839</v>
      </c>
      <c r="B9" s="12" t="s">
        <v>488</v>
      </c>
      <c r="C9" s="12" t="s">
        <v>488</v>
      </c>
      <c r="E9" t="s">
        <v>488</v>
      </c>
    </row>
    <row r="10" spans="1:9" ht="16" customHeight="1" x14ac:dyDescent="0.35">
      <c r="A10" s="11" t="s">
        <v>15839</v>
      </c>
      <c r="B10" s="12" t="s">
        <v>7632</v>
      </c>
      <c r="C10" s="12" t="s">
        <v>7632</v>
      </c>
      <c r="E10" t="s">
        <v>7632</v>
      </c>
    </row>
    <row r="11" spans="1:9" ht="16" customHeight="1" x14ac:dyDescent="0.35">
      <c r="A11" s="11" t="s">
        <v>15839</v>
      </c>
      <c r="B11" s="12" t="s">
        <v>489</v>
      </c>
      <c r="C11" s="12" t="s">
        <v>489</v>
      </c>
      <c r="E11" t="s">
        <v>489</v>
      </c>
    </row>
    <row r="12" spans="1:9" ht="16" customHeight="1" x14ac:dyDescent="0.35">
      <c r="A12" s="11" t="s">
        <v>15839</v>
      </c>
      <c r="B12" s="12" t="s">
        <v>15810</v>
      </c>
      <c r="C12" s="12" t="s">
        <v>15810</v>
      </c>
      <c r="E12" t="s">
        <v>15810</v>
      </c>
    </row>
    <row r="13" spans="1:9" ht="16" customHeight="1" x14ac:dyDescent="0.35">
      <c r="A13" s="11" t="s">
        <v>15839</v>
      </c>
      <c r="B13" s="12" t="s">
        <v>484</v>
      </c>
      <c r="C13" s="12" t="s">
        <v>484</v>
      </c>
      <c r="E13" t="s">
        <v>484</v>
      </c>
    </row>
    <row r="14" spans="1:9" s="18" customFormat="1" ht="16" customHeight="1" thickBot="1" x14ac:dyDescent="0.4">
      <c r="A14" s="11" t="s">
        <v>15839</v>
      </c>
      <c r="B14" s="13" t="s">
        <v>15853</v>
      </c>
      <c r="C14" s="13" t="s">
        <v>15853</v>
      </c>
      <c r="E14" s="18" t="s">
        <v>15853</v>
      </c>
    </row>
    <row r="15" spans="1:9" s="18" customFormat="1" ht="16" customHeight="1" x14ac:dyDescent="0.35">
      <c r="B15" s="14"/>
      <c r="C15" s="14"/>
    </row>
    <row r="16" spans="1:9" s="18" customFormat="1" ht="16" customHeight="1" x14ac:dyDescent="0.35">
      <c r="B16" s="14"/>
      <c r="C16" s="14"/>
    </row>
    <row r="17" spans="2:3" s="18" customFormat="1" ht="16" customHeight="1" x14ac:dyDescent="0.35">
      <c r="B17" s="14"/>
      <c r="C17" s="14"/>
    </row>
    <row r="18" spans="2:3" s="18" customFormat="1" ht="16" customHeight="1" x14ac:dyDescent="0.35">
      <c r="B18" s="14"/>
      <c r="C18" s="14"/>
    </row>
    <row r="19" spans="2:3" s="18" customFormat="1" ht="16" customHeight="1" x14ac:dyDescent="0.35">
      <c r="B19" s="14"/>
      <c r="C19" s="14"/>
    </row>
    <row r="20" spans="2:3" s="18" customFormat="1" ht="16" customHeight="1" x14ac:dyDescent="0.35">
      <c r="B20" s="14"/>
      <c r="C20" s="14"/>
    </row>
    <row r="21" spans="2:3" s="18" customFormat="1" ht="16" customHeight="1" x14ac:dyDescent="0.35">
      <c r="B21" s="14"/>
      <c r="C21" s="14"/>
    </row>
    <row r="22" spans="2:3" s="18" customFormat="1" ht="16" customHeight="1" x14ac:dyDescent="0.35">
      <c r="B22" s="14"/>
      <c r="C22" s="14"/>
    </row>
    <row r="23" spans="2:3" s="18" customFormat="1" ht="16" customHeight="1" x14ac:dyDescent="0.35">
      <c r="B23" s="14"/>
      <c r="C23" s="14"/>
    </row>
    <row r="24" spans="2:3" s="18" customFormat="1" ht="16" customHeight="1" x14ac:dyDescent="0.35">
      <c r="B24" s="14"/>
      <c r="C24" s="14"/>
    </row>
    <row r="25" spans="2:3" s="18" customFormat="1" ht="16" customHeight="1" x14ac:dyDescent="0.35">
      <c r="B25" s="14"/>
      <c r="C25" s="14"/>
    </row>
    <row r="26" spans="2:3" s="18" customFormat="1" ht="16" customHeight="1" x14ac:dyDescent="0.35">
      <c r="B26" s="14"/>
      <c r="C26" s="14"/>
    </row>
    <row r="27" spans="2:3" s="18" customFormat="1" ht="16" customHeight="1" x14ac:dyDescent="0.35">
      <c r="B27" s="14"/>
      <c r="C27" s="14"/>
    </row>
    <row r="28" spans="2:3" s="18" customFormat="1" ht="16" customHeight="1" x14ac:dyDescent="0.35">
      <c r="B28" s="14"/>
      <c r="C28" s="14"/>
    </row>
    <row r="29" spans="2:3" x14ac:dyDescent="0.35">
      <c r="B29" s="14"/>
      <c r="C29" s="14"/>
    </row>
  </sheetData>
  <sheetProtection algorithmName="SHA-512" hashValue="3cqokE+mBmMGQr7/Q+0cTN5y7jepgrA88HQVjwWb/NJDMvPdHQFdF54pVUDJRD8u9rTJ9PANXlQPlHqiAARvTQ==" saltValue="y9NorFbaNECJ/28FHIw/0w==" spinCount="100000" sheet="1" insertRows="0"/>
  <mergeCells count="2">
    <mergeCell ref="B5:I5"/>
    <mergeCell ref="B6:I6"/>
  </mergeCells>
  <conditionalFormatting sqref="C15">
    <cfRule type="expression" priority="1">
      <formula>IF(ISBLANK($B$15),"Bitte auswählen")</formula>
    </cfRule>
  </conditionalFormatting>
  <dataValidations count="1">
    <dataValidation type="list" allowBlank="1" showInputMessage="1" showErrorMessage="1" sqref="C9:C29" xr:uid="{C9BC20AA-446B-4491-BA89-F9301643ED46}">
      <formula1>DD_Zuordnung</formula1>
    </dataValidation>
  </dataValidations>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2992-0F67-414C-9BA4-827596EB0BF1}">
  <sheetPr>
    <tabColor theme="9" tint="0.79998168889431442"/>
  </sheetPr>
  <dimension ref="A1:M39"/>
  <sheetViews>
    <sheetView showGridLines="0" zoomScaleNormal="100" workbookViewId="0"/>
  </sheetViews>
  <sheetFormatPr baseColWidth="10" defaultRowHeight="14.5" x14ac:dyDescent="0.35"/>
  <cols>
    <col min="2" max="2" width="25.54296875" style="18" customWidth="1"/>
    <col min="3" max="4" width="14.54296875" style="18" customWidth="1"/>
    <col min="5" max="5" width="18.90625" customWidth="1"/>
    <col min="6" max="6" width="5.6328125" customWidth="1"/>
    <col min="7" max="7" width="25.6328125" style="18" customWidth="1"/>
    <col min="8" max="8" width="10.6328125" style="18" customWidth="1"/>
    <col min="9" max="10" width="14.54296875" style="18" customWidth="1"/>
    <col min="11" max="11" width="6.26953125" customWidth="1"/>
  </cols>
  <sheetData>
    <row r="1" spans="1:13" ht="5" customHeight="1" x14ac:dyDescent="0.35">
      <c r="B1"/>
      <c r="C1"/>
      <c r="D1"/>
      <c r="G1"/>
      <c r="H1"/>
      <c r="I1"/>
      <c r="J1"/>
    </row>
    <row r="2" spans="1:13" ht="5" customHeight="1" x14ac:dyDescent="0.35">
      <c r="B2"/>
      <c r="C2"/>
      <c r="D2"/>
      <c r="G2"/>
      <c r="H2"/>
      <c r="I2"/>
      <c r="J2"/>
    </row>
    <row r="3" spans="1:13" ht="5" customHeight="1" x14ac:dyDescent="0.35">
      <c r="B3"/>
      <c r="C3"/>
      <c r="D3"/>
      <c r="G3"/>
      <c r="H3"/>
      <c r="I3"/>
      <c r="J3"/>
    </row>
    <row r="4" spans="1:13" s="6" customFormat="1" ht="19" customHeight="1" x14ac:dyDescent="0.35">
      <c r="B4" s="8" t="s">
        <v>15845</v>
      </c>
      <c r="C4" s="15"/>
      <c r="D4" s="15"/>
      <c r="E4" s="15"/>
      <c r="F4" s="15"/>
      <c r="G4" s="8" t="s">
        <v>15841</v>
      </c>
    </row>
    <row r="5" spans="1:13" s="16" customFormat="1" ht="17" customHeight="1" x14ac:dyDescent="0.35">
      <c r="A5" s="17" t="s">
        <v>15844</v>
      </c>
      <c r="B5" s="101" t="s">
        <v>15848</v>
      </c>
      <c r="C5" s="101"/>
      <c r="D5" s="101"/>
      <c r="E5" s="101"/>
      <c r="F5" s="17" t="s">
        <v>15844</v>
      </c>
      <c r="G5" s="101" t="s">
        <v>15851</v>
      </c>
      <c r="H5" s="101"/>
      <c r="I5" s="101"/>
      <c r="J5" s="101"/>
      <c r="K5" s="101"/>
    </row>
    <row r="6" spans="1:13" s="16" customFormat="1" ht="30.5" customHeight="1" x14ac:dyDescent="0.35">
      <c r="A6" s="17" t="s">
        <v>15846</v>
      </c>
      <c r="B6" s="101" t="s">
        <v>15849</v>
      </c>
      <c r="C6" s="101"/>
      <c r="D6" s="101"/>
      <c r="E6" s="101"/>
      <c r="F6" s="17" t="s">
        <v>15846</v>
      </c>
      <c r="G6" s="101" t="s">
        <v>15849</v>
      </c>
      <c r="H6" s="101"/>
      <c r="I6" s="101"/>
      <c r="J6" s="101"/>
      <c r="K6" s="101"/>
    </row>
    <row r="7" spans="1:13" s="16" customFormat="1" ht="45" customHeight="1" x14ac:dyDescent="0.35">
      <c r="A7" s="17" t="s">
        <v>15847</v>
      </c>
      <c r="B7" s="101" t="s">
        <v>15850</v>
      </c>
      <c r="C7" s="101"/>
      <c r="D7" s="101"/>
      <c r="E7" s="101"/>
      <c r="F7" s="17" t="s">
        <v>15847</v>
      </c>
      <c r="G7" s="101" t="s">
        <v>15852</v>
      </c>
      <c r="H7" s="101"/>
      <c r="I7" s="101"/>
      <c r="J7" s="101"/>
      <c r="K7" s="101"/>
    </row>
    <row r="8" spans="1:13" x14ac:dyDescent="0.35">
      <c r="B8"/>
      <c r="C8"/>
      <c r="D8"/>
      <c r="G8"/>
      <c r="H8"/>
      <c r="I8"/>
      <c r="J8"/>
    </row>
    <row r="9" spans="1:13" s="7" customFormat="1" ht="29" x14ac:dyDescent="0.35">
      <c r="B9" s="7" t="s">
        <v>15820</v>
      </c>
      <c r="C9" s="7" t="s">
        <v>15822</v>
      </c>
      <c r="D9" s="7" t="s">
        <v>15821</v>
      </c>
      <c r="G9" s="7" t="s">
        <v>477</v>
      </c>
      <c r="H9" s="7" t="s">
        <v>15823</v>
      </c>
      <c r="I9" s="7" t="s">
        <v>15822</v>
      </c>
      <c r="J9" s="7" t="s">
        <v>15821</v>
      </c>
    </row>
    <row r="10" spans="1:13" s="18" customFormat="1" x14ac:dyDescent="0.35">
      <c r="M10" s="19"/>
    </row>
    <row r="11" spans="1:13" s="18" customFormat="1" x14ac:dyDescent="0.35"/>
    <row r="12" spans="1:13" s="18" customFormat="1" x14ac:dyDescent="0.35"/>
    <row r="13" spans="1:13" s="18" customFormat="1" x14ac:dyDescent="0.35"/>
    <row r="14" spans="1:13" s="18" customFormat="1" x14ac:dyDescent="0.35"/>
    <row r="15" spans="1:13" s="18" customFormat="1" x14ac:dyDescent="0.35"/>
    <row r="16" spans="1:13" s="18" customFormat="1" x14ac:dyDescent="0.35"/>
    <row r="17" s="18" customFormat="1" x14ac:dyDescent="0.35"/>
    <row r="18" s="18" customFormat="1" x14ac:dyDescent="0.35"/>
    <row r="19" s="18" customFormat="1" x14ac:dyDescent="0.35"/>
    <row r="20" s="18" customFormat="1" x14ac:dyDescent="0.35"/>
    <row r="21" s="18" customFormat="1" x14ac:dyDescent="0.35"/>
    <row r="22" s="18" customFormat="1" x14ac:dyDescent="0.35"/>
    <row r="23" s="18" customFormat="1" x14ac:dyDescent="0.35"/>
    <row r="24" s="18" customFormat="1" x14ac:dyDescent="0.35"/>
    <row r="25" s="18" customFormat="1" x14ac:dyDescent="0.35"/>
    <row r="26" s="18" customFormat="1" x14ac:dyDescent="0.35"/>
    <row r="27" s="18" customFormat="1" x14ac:dyDescent="0.35"/>
    <row r="28" s="18" customFormat="1" x14ac:dyDescent="0.35"/>
    <row r="29" s="18" customFormat="1" x14ac:dyDescent="0.35"/>
    <row r="30" s="18" customFormat="1" x14ac:dyDescent="0.35"/>
    <row r="31" s="18" customFormat="1" x14ac:dyDescent="0.35"/>
    <row r="32" s="18" customFormat="1" x14ac:dyDescent="0.35"/>
    <row r="33" s="18" customFormat="1" x14ac:dyDescent="0.35"/>
    <row r="34" s="18" customFormat="1" x14ac:dyDescent="0.35"/>
    <row r="35" s="18" customFormat="1" x14ac:dyDescent="0.35"/>
    <row r="36" s="18" customFormat="1" x14ac:dyDescent="0.35"/>
    <row r="37" s="18" customFormat="1" x14ac:dyDescent="0.35"/>
    <row r="38" s="18" customFormat="1" x14ac:dyDescent="0.35"/>
    <row r="39" s="18" customFormat="1" x14ac:dyDescent="0.35"/>
  </sheetData>
  <sheetProtection algorithmName="SHA-512" hashValue="6QmJSZBMBZTmzkTCrPSMixbGSo51UV9yjjOSb9hK5IoqwfeL2kRjWmvZzAcRErZno7eFKcBU0LaDVOtZJgoZ2Q==" saltValue="k8wGTCmCXTuHcH72zJ+tBQ==" spinCount="100000" sheet="1" insertRows="0"/>
  <mergeCells count="6">
    <mergeCell ref="B5:E5"/>
    <mergeCell ref="B6:E6"/>
    <mergeCell ref="B7:E7"/>
    <mergeCell ref="G7:K7"/>
    <mergeCell ref="G6:K6"/>
    <mergeCell ref="G5:K5"/>
  </mergeCells>
  <pageMargins left="0.7" right="0.7" top="0.78740157499999996" bottom="0.78740157499999996" header="0.3" footer="0.3"/>
  <pageSetup paperSize="9"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1E95-BD0C-424A-9A07-00B755CF8F14}">
  <sheetPr>
    <tabColor rgb="FFD6DCE4"/>
  </sheetPr>
  <dimension ref="A1:R9382"/>
  <sheetViews>
    <sheetView zoomScaleNormal="100" workbookViewId="0"/>
  </sheetViews>
  <sheetFormatPr baseColWidth="10" defaultRowHeight="14.5" x14ac:dyDescent="0.35"/>
  <cols>
    <col min="1" max="1" width="31.81640625" customWidth="1"/>
    <col min="2" max="2" width="5.81640625" bestFit="1" customWidth="1"/>
    <col min="3" max="3" width="7.36328125" bestFit="1" customWidth="1"/>
    <col min="4" max="4" width="7.90625" bestFit="1" customWidth="1"/>
    <col min="5" max="5" width="7.453125" bestFit="1" customWidth="1"/>
    <col min="6" max="6" width="8" bestFit="1" customWidth="1"/>
    <col min="7" max="7" width="23.7265625" bestFit="1" customWidth="1"/>
    <col min="8" max="8" width="40.6328125" bestFit="1" customWidth="1"/>
    <col min="9" max="9" width="7.36328125" customWidth="1"/>
    <col min="10" max="10" width="50.08984375" hidden="1" customWidth="1"/>
    <col min="12" max="14" width="10.90625" hidden="1" customWidth="1"/>
    <col min="15" max="15" width="18.81640625" hidden="1" customWidth="1"/>
    <col min="16" max="16" width="29.90625" hidden="1" customWidth="1"/>
    <col min="17" max="17" width="10.90625" hidden="1" customWidth="1"/>
    <col min="18" max="18" width="17.1796875" hidden="1" customWidth="1"/>
  </cols>
  <sheetData>
    <row r="1" spans="1:18" x14ac:dyDescent="0.35">
      <c r="A1" t="s">
        <v>492</v>
      </c>
      <c r="B1" t="s">
        <v>491</v>
      </c>
      <c r="C1" t="s">
        <v>493</v>
      </c>
      <c r="D1" t="s">
        <v>494</v>
      </c>
      <c r="E1" t="s">
        <v>495</v>
      </c>
      <c r="F1" t="s">
        <v>496</v>
      </c>
      <c r="G1" t="s">
        <v>501</v>
      </c>
      <c r="H1" t="s">
        <v>502</v>
      </c>
      <c r="I1" t="s">
        <v>15824</v>
      </c>
      <c r="J1" t="s">
        <v>16254</v>
      </c>
      <c r="L1" s="2" t="s">
        <v>491</v>
      </c>
      <c r="M1" s="2"/>
      <c r="N1" s="2" t="s">
        <v>16206</v>
      </c>
      <c r="O1" t="s">
        <v>16207</v>
      </c>
      <c r="P1" t="s">
        <v>16208</v>
      </c>
      <c r="R1" t="s">
        <v>16227</v>
      </c>
    </row>
    <row r="2" spans="1:18" x14ac:dyDescent="0.35">
      <c r="A2" t="s">
        <v>6179</v>
      </c>
      <c r="B2" s="3" t="s">
        <v>14310</v>
      </c>
      <c r="C2" s="4">
        <v>47.843672859999998</v>
      </c>
      <c r="D2" s="4">
        <v>8.8581948484200002</v>
      </c>
      <c r="E2" s="4">
        <f>Orte[[#This Row],[Lat_dez]]*PI()/180</f>
        <v>0.83502961765405204</v>
      </c>
      <c r="F2" s="4">
        <f>Orte[[#This Row],[Lon_dez]]*PI()/180</f>
        <v>0.15460466588812902</v>
      </c>
      <c r="G2" t="s">
        <v>546</v>
      </c>
      <c r="H2" t="s">
        <v>1065</v>
      </c>
      <c r="I2" s="4" t="b">
        <v>0</v>
      </c>
      <c r="J2" s="4" t="str">
        <f>CONCATENATE(Orte[[#This Row],[Ort]]," - ",Orte[[#This Row],[Landkreis]])</f>
        <v>Aach - Landkreis Konstanz</v>
      </c>
      <c r="K2" s="3"/>
      <c r="L2" s="3" t="s">
        <v>13646</v>
      </c>
      <c r="M2" s="3"/>
      <c r="N2" t="str">
        <f>Orte[[#This Row],[Ort]]</f>
        <v>Aach</v>
      </c>
      <c r="O2" t="str">
        <f>Orte[[#This Row],[Ort]]</f>
        <v>Aach</v>
      </c>
      <c r="P2" t="s">
        <v>16128</v>
      </c>
      <c r="R2" t="s">
        <v>16228</v>
      </c>
    </row>
    <row r="3" spans="1:18" x14ac:dyDescent="0.35">
      <c r="A3" t="s">
        <v>100</v>
      </c>
      <c r="B3" s="3" t="s">
        <v>11321</v>
      </c>
      <c r="C3" s="4">
        <v>50.777077149999997</v>
      </c>
      <c r="D3" s="4">
        <v>6.0864447928200001</v>
      </c>
      <c r="E3" s="4">
        <f>Orte[[#This Row],[Lat_dez]]*PI()/180</f>
        <v>0.88622718080667862</v>
      </c>
      <c r="F3" s="4">
        <f>Orte[[#This Row],[Lon_dez]]*PI()/180</f>
        <v>0.10622850137557312</v>
      </c>
      <c r="G3" t="s">
        <v>504</v>
      </c>
      <c r="H3" t="s">
        <v>507</v>
      </c>
      <c r="I3" s="4" t="b">
        <v>0</v>
      </c>
      <c r="J3" s="4" t="str">
        <f>CONCATENATE(Orte[[#This Row],[Ort]]," - ",Orte[[#This Row],[Landkreis]])</f>
        <v>Aachen - Kreis Städteregion Aachen</v>
      </c>
      <c r="K3" s="3"/>
      <c r="L3" s="3" t="s">
        <v>7649</v>
      </c>
      <c r="M3" s="3"/>
      <c r="N3" t="str">
        <f>Orte[[#This Row],[Ort]]</f>
        <v>Aachen</v>
      </c>
      <c r="O3" t="s">
        <v>100</v>
      </c>
      <c r="P3" t="s">
        <v>15854</v>
      </c>
      <c r="R3" t="s">
        <v>16239</v>
      </c>
    </row>
    <row r="4" spans="1:18" x14ac:dyDescent="0.35">
      <c r="A4" t="s">
        <v>100</v>
      </c>
      <c r="B4" s="3" t="s">
        <v>9285</v>
      </c>
      <c r="C4" s="4">
        <v>50.767757892900001</v>
      </c>
      <c r="D4" s="4">
        <v>6.0782637266300004</v>
      </c>
      <c r="E4" s="4">
        <f>Orte[[#This Row],[Lat_dez]]*PI()/180</f>
        <v>0.88606452908644384</v>
      </c>
      <c r="F4" s="4">
        <f>Orte[[#This Row],[Lon_dez]]*PI()/180</f>
        <v>0.10608571483423404</v>
      </c>
      <c r="G4" t="s">
        <v>504</v>
      </c>
      <c r="H4" t="s">
        <v>507</v>
      </c>
      <c r="I4" s="4" t="b">
        <v>0</v>
      </c>
      <c r="J4" s="4" t="str">
        <f>CONCATENATE(Orte[[#This Row],[Ort]]," - ",Orte[[#This Row],[Landkreis]])</f>
        <v>Aachen - Kreis Städteregion Aachen</v>
      </c>
      <c r="K4" s="3"/>
      <c r="L4" s="3" t="s">
        <v>10675</v>
      </c>
      <c r="M4" s="3"/>
      <c r="N4" t="str">
        <f>Orte[[#This Row],[Ort]]</f>
        <v>Aachen</v>
      </c>
      <c r="O4" t="s">
        <v>668</v>
      </c>
      <c r="P4" t="s">
        <v>100</v>
      </c>
    </row>
    <row r="5" spans="1:18" x14ac:dyDescent="0.35">
      <c r="A5" t="s">
        <v>100</v>
      </c>
      <c r="B5" s="3" t="s">
        <v>9807</v>
      </c>
      <c r="C5" s="4">
        <v>50.757628042699999</v>
      </c>
      <c r="D5" s="4">
        <v>6.1044250365400003</v>
      </c>
      <c r="E5" s="4">
        <f>Orte[[#This Row],[Lat_dez]]*PI()/180</f>
        <v>0.88588772984771991</v>
      </c>
      <c r="F5" s="4">
        <f>Orte[[#This Row],[Lon_dez]]*PI()/180</f>
        <v>0.10654231582879815</v>
      </c>
      <c r="G5" t="s">
        <v>504</v>
      </c>
      <c r="H5" t="s">
        <v>507</v>
      </c>
      <c r="I5" s="4" t="b">
        <v>0</v>
      </c>
      <c r="J5" s="4" t="str">
        <f>CONCATENATE(Orte[[#This Row],[Ort]]," - ",Orte[[#This Row],[Landkreis]])</f>
        <v>Aachen - Kreis Städteregion Aachen</v>
      </c>
      <c r="K5" s="3"/>
      <c r="L5" s="3" t="s">
        <v>15149</v>
      </c>
      <c r="M5" s="3"/>
      <c r="N5" t="str">
        <f>Orte[[#This Row],[Ort]]</f>
        <v>Aachen</v>
      </c>
      <c r="O5" t="s">
        <v>3724</v>
      </c>
      <c r="P5" t="s">
        <v>21</v>
      </c>
    </row>
    <row r="6" spans="1:18" x14ac:dyDescent="0.35">
      <c r="A6" t="s">
        <v>100</v>
      </c>
      <c r="B6" s="3" t="s">
        <v>12974</v>
      </c>
      <c r="C6" s="4">
        <v>50.779789914399998</v>
      </c>
      <c r="D6" s="4">
        <v>6.12591609517</v>
      </c>
      <c r="E6" s="4">
        <f>Orte[[#This Row],[Lat_dez]]*PI()/180</f>
        <v>0.88627452747728941</v>
      </c>
      <c r="F6" s="4">
        <f>Orte[[#This Row],[Lon_dez]]*PI()/180</f>
        <v>0.1069174055616308</v>
      </c>
      <c r="G6" t="s">
        <v>504</v>
      </c>
      <c r="H6" t="s">
        <v>507</v>
      </c>
      <c r="I6" s="4" t="b">
        <v>0</v>
      </c>
      <c r="J6" s="4" t="str">
        <f>CONCATENATE(Orte[[#This Row],[Ort]]," - ",Orte[[#This Row],[Landkreis]])</f>
        <v>Aachen - Kreis Städteregion Aachen</v>
      </c>
      <c r="K6" s="3"/>
      <c r="L6" s="3" t="s">
        <v>13648</v>
      </c>
      <c r="M6" s="3"/>
      <c r="N6" t="str">
        <f>Orte[[#This Row],[Ort]]</f>
        <v>Aachen</v>
      </c>
      <c r="O6" t="s">
        <v>2907</v>
      </c>
      <c r="P6" t="s">
        <v>668</v>
      </c>
    </row>
    <row r="7" spans="1:18" x14ac:dyDescent="0.35">
      <c r="A7" t="s">
        <v>100</v>
      </c>
      <c r="B7" s="3" t="s">
        <v>9570</v>
      </c>
      <c r="C7" s="4">
        <v>50.793836880400001</v>
      </c>
      <c r="D7" s="4">
        <v>6.0962257880199999</v>
      </c>
      <c r="E7" s="4">
        <f>Orte[[#This Row],[Lat_dez]]*PI()/180</f>
        <v>0.88651969328390523</v>
      </c>
      <c r="F7" s="4">
        <f>Orte[[#This Row],[Lon_dez]]*PI()/180</f>
        <v>0.10639921194593488</v>
      </c>
      <c r="G7" t="s">
        <v>504</v>
      </c>
      <c r="H7" t="s">
        <v>507</v>
      </c>
      <c r="I7" s="4" t="b">
        <v>0</v>
      </c>
      <c r="J7" s="4" t="str">
        <f>CONCATENATE(Orte[[#This Row],[Ort]]," - ",Orte[[#This Row],[Landkreis]])</f>
        <v>Aachen - Kreis Städteregion Aachen</v>
      </c>
      <c r="K7" s="3"/>
      <c r="L7" s="3" t="s">
        <v>15659</v>
      </c>
      <c r="M7" s="3"/>
      <c r="N7" t="str">
        <f>Orte[[#This Row],[Ort]]</f>
        <v>Aachen</v>
      </c>
      <c r="O7" t="s">
        <v>4603</v>
      </c>
      <c r="P7" t="s">
        <v>3724</v>
      </c>
    </row>
    <row r="8" spans="1:18" x14ac:dyDescent="0.35">
      <c r="A8" t="s">
        <v>100</v>
      </c>
      <c r="B8" s="3" t="s">
        <v>11962</v>
      </c>
      <c r="C8" s="4">
        <v>50.821926462699999</v>
      </c>
      <c r="D8" s="4">
        <v>6.0497115900000002</v>
      </c>
      <c r="E8" s="4">
        <f>Orte[[#This Row],[Lat_dez]]*PI()/180</f>
        <v>0.88700994898055008</v>
      </c>
      <c r="F8" s="4">
        <f>Orte[[#This Row],[Lon_dez]]*PI()/180</f>
        <v>0.10558738604156126</v>
      </c>
      <c r="G8" t="s">
        <v>504</v>
      </c>
      <c r="H8" t="s">
        <v>507</v>
      </c>
      <c r="I8" s="4" t="b">
        <v>0</v>
      </c>
      <c r="J8" s="4" t="str">
        <f>CONCATENATE(Orte[[#This Row],[Ort]]," - ",Orte[[#This Row],[Landkreis]])</f>
        <v>Aachen - Kreis Städteregion Aachen</v>
      </c>
      <c r="K8" s="3"/>
      <c r="L8" s="3" t="s">
        <v>13056</v>
      </c>
      <c r="M8" s="3"/>
      <c r="N8" t="str">
        <f>Orte[[#This Row],[Ort]]</f>
        <v>Aachen</v>
      </c>
      <c r="O8" t="s">
        <v>6775</v>
      </c>
      <c r="P8" t="s">
        <v>24</v>
      </c>
    </row>
    <row r="9" spans="1:18" x14ac:dyDescent="0.35">
      <c r="A9" t="s">
        <v>100</v>
      </c>
      <c r="B9" s="3" t="s">
        <v>14093</v>
      </c>
      <c r="C9" s="4">
        <v>50.773761934900001</v>
      </c>
      <c r="D9" s="4">
        <v>6.03633829264</v>
      </c>
      <c r="E9" s="4">
        <f>Orte[[#This Row],[Lat_dez]]*PI()/180</f>
        <v>0.88616931938777177</v>
      </c>
      <c r="F9" s="4">
        <f>Orte[[#This Row],[Lon_dez]]*PI()/180</f>
        <v>0.10535397797078098</v>
      </c>
      <c r="G9" t="s">
        <v>504</v>
      </c>
      <c r="H9" t="s">
        <v>507</v>
      </c>
      <c r="I9" s="4" t="b">
        <v>0</v>
      </c>
      <c r="J9" s="4" t="str">
        <f>CONCATENATE(Orte[[#This Row],[Ort]]," - ",Orte[[#This Row],[Landkreis]])</f>
        <v>Aachen - Kreis Städteregion Aachen</v>
      </c>
      <c r="K9" s="3"/>
      <c r="L9" s="3" t="s">
        <v>13647</v>
      </c>
      <c r="M9" s="3"/>
      <c r="N9" t="str">
        <f>Orte[[#This Row],[Ort]]</f>
        <v>Aachen</v>
      </c>
      <c r="O9" t="s">
        <v>1763</v>
      </c>
      <c r="P9" t="s">
        <v>2907</v>
      </c>
    </row>
    <row r="10" spans="1:18" x14ac:dyDescent="0.35">
      <c r="A10" t="s">
        <v>100</v>
      </c>
      <c r="B10" s="3" t="s">
        <v>9284</v>
      </c>
      <c r="C10" s="4">
        <v>50.7151955175</v>
      </c>
      <c r="D10" s="4">
        <v>6.1499394142500003</v>
      </c>
      <c r="E10" s="4">
        <f>Orte[[#This Row],[Lat_dez]]*PI()/180</f>
        <v>0.88514714257304439</v>
      </c>
      <c r="F10" s="4">
        <f>Orte[[#This Row],[Lon_dez]]*PI()/180</f>
        <v>0.10733669157683398</v>
      </c>
      <c r="G10" t="s">
        <v>504</v>
      </c>
      <c r="H10" t="s">
        <v>507</v>
      </c>
      <c r="I10" s="4" t="b">
        <v>0</v>
      </c>
      <c r="J10" s="4" t="str">
        <f>CONCATENATE(Orte[[#This Row],[Ort]]," - ",Orte[[#This Row],[Landkreis]])</f>
        <v>Aachen - Kreis Städteregion Aachen</v>
      </c>
      <c r="K10" s="3"/>
      <c r="L10" s="3" t="s">
        <v>8544</v>
      </c>
      <c r="M10" s="3"/>
      <c r="N10" t="str">
        <f>Orte[[#This Row],[Ort]]</f>
        <v>Aachen</v>
      </c>
      <c r="O10" t="s">
        <v>3562</v>
      </c>
      <c r="P10" t="s">
        <v>4603</v>
      </c>
    </row>
    <row r="11" spans="1:18" x14ac:dyDescent="0.35">
      <c r="A11" t="s">
        <v>100</v>
      </c>
      <c r="B11" s="3" t="s">
        <v>13746</v>
      </c>
      <c r="C11" s="4">
        <v>50.757053026000001</v>
      </c>
      <c r="D11" s="4">
        <v>6.1612861842199997</v>
      </c>
      <c r="E11" s="4">
        <f>Orte[[#This Row],[Lat_dez]]*PI()/180</f>
        <v>0.88587769391305105</v>
      </c>
      <c r="F11" s="4">
        <f>Orte[[#This Row],[Lon_dez]]*PI()/180</f>
        <v>0.10753473007227689</v>
      </c>
      <c r="G11" t="s">
        <v>504</v>
      </c>
      <c r="H11" t="s">
        <v>507</v>
      </c>
      <c r="I11" s="4" t="b">
        <v>0</v>
      </c>
      <c r="J11" s="4" t="str">
        <f>CONCATENATE(Orte[[#This Row],[Ort]]," - ",Orte[[#This Row],[Landkreis]])</f>
        <v>Aachen - Kreis Städteregion Aachen</v>
      </c>
      <c r="K11" s="3"/>
      <c r="L11" s="3" t="s">
        <v>8281</v>
      </c>
      <c r="M11" s="3"/>
      <c r="N11" t="str">
        <f>Orte[[#This Row],[Ort]]</f>
        <v>Aachen</v>
      </c>
      <c r="O11" t="s">
        <v>4666</v>
      </c>
      <c r="P11" t="s">
        <v>184</v>
      </c>
    </row>
    <row r="12" spans="1:18" x14ac:dyDescent="0.35">
      <c r="A12" t="s">
        <v>100</v>
      </c>
      <c r="B12" s="3" t="s">
        <v>12975</v>
      </c>
      <c r="C12" s="4">
        <v>50.787902121800002</v>
      </c>
      <c r="D12" s="4">
        <v>6.1596623885100001</v>
      </c>
      <c r="E12" s="4">
        <f>Orte[[#This Row],[Lat_dez]]*PI()/180</f>
        <v>0.88641611220602412</v>
      </c>
      <c r="F12" s="4">
        <f>Orte[[#This Row],[Lon_dez]]*PI()/180</f>
        <v>0.10750638949075762</v>
      </c>
      <c r="G12" t="s">
        <v>504</v>
      </c>
      <c r="H12" t="s">
        <v>507</v>
      </c>
      <c r="I12" s="4" t="b">
        <v>0</v>
      </c>
      <c r="J12" s="4" t="str">
        <f>CONCATENATE(Orte[[#This Row],[Ort]]," - ",Orte[[#This Row],[Landkreis]])</f>
        <v>Aachen - Kreis Städteregion Aachen</v>
      </c>
      <c r="K12" s="3"/>
      <c r="L12" s="3" t="s">
        <v>13515</v>
      </c>
      <c r="M12" s="3"/>
      <c r="N12" t="str">
        <f>Orte[[#This Row],[Ort]]</f>
        <v>Aachen</v>
      </c>
      <c r="O12" t="s">
        <v>4103</v>
      </c>
      <c r="P12" t="s">
        <v>6775</v>
      </c>
    </row>
    <row r="13" spans="1:18" x14ac:dyDescent="0.35">
      <c r="A13" t="s">
        <v>668</v>
      </c>
      <c r="B13" s="3" t="s">
        <v>15381</v>
      </c>
      <c r="C13" s="4">
        <v>48.842877064100001</v>
      </c>
      <c r="D13" s="4">
        <v>10.081842845300001</v>
      </c>
      <c r="E13" s="4">
        <f>Orte[[#This Row],[Lat_dez]]*PI()/180</f>
        <v>0.85246902091536647</v>
      </c>
      <c r="F13" s="4">
        <f>Orte[[#This Row],[Lon_dez]]*PI()/180</f>
        <v>0.17596135231911833</v>
      </c>
      <c r="G13" t="s">
        <v>546</v>
      </c>
      <c r="H13" t="s">
        <v>662</v>
      </c>
      <c r="I13" s="4" t="b">
        <v>0</v>
      </c>
      <c r="J13" s="4" t="str">
        <f>CONCATENATE(Orte[[#This Row],[Ort]]," - ",Orte[[#This Row],[Landkreis]])</f>
        <v>Aalen - Landkreis Ostalbkreis</v>
      </c>
      <c r="K13" s="3"/>
      <c r="L13" s="3" t="s">
        <v>10175</v>
      </c>
      <c r="M13" s="3"/>
      <c r="N13" t="str">
        <f>Orte[[#This Row],[Ort]]</f>
        <v>Aalen</v>
      </c>
      <c r="O13" t="s">
        <v>1614</v>
      </c>
      <c r="P13" t="s">
        <v>1763</v>
      </c>
    </row>
    <row r="14" spans="1:18" x14ac:dyDescent="0.35">
      <c r="A14" t="s">
        <v>668</v>
      </c>
      <c r="B14" s="3" t="s">
        <v>13126</v>
      </c>
      <c r="C14" s="4">
        <v>48.824935570199997</v>
      </c>
      <c r="D14" s="4">
        <v>10.090766198100001</v>
      </c>
      <c r="E14" s="4">
        <f>Orte[[#This Row],[Lat_dez]]*PI()/180</f>
        <v>0.85215588277408483</v>
      </c>
      <c r="F14" s="4">
        <f>Orte[[#This Row],[Lon_dez]]*PI()/180</f>
        <v>0.17611709420579538</v>
      </c>
      <c r="G14" t="s">
        <v>546</v>
      </c>
      <c r="H14" t="s">
        <v>662</v>
      </c>
      <c r="I14" s="4" t="b">
        <v>0</v>
      </c>
      <c r="J14" s="4" t="str">
        <f>CONCATENATE(Orte[[#This Row],[Ort]]," - ",Orte[[#This Row],[Landkreis]])</f>
        <v>Aalen - Landkreis Ostalbkreis</v>
      </c>
      <c r="K14" s="3"/>
      <c r="L14" s="3" t="s">
        <v>10174</v>
      </c>
      <c r="M14" s="3"/>
      <c r="N14" t="str">
        <f>Orte[[#This Row],[Ort]]</f>
        <v>Aalen</v>
      </c>
      <c r="O14" t="s">
        <v>6185</v>
      </c>
      <c r="P14" t="s">
        <v>3562</v>
      </c>
    </row>
    <row r="15" spans="1:18" x14ac:dyDescent="0.35">
      <c r="A15" t="s">
        <v>668</v>
      </c>
      <c r="B15" s="3" t="s">
        <v>7635</v>
      </c>
      <c r="C15" s="4">
        <v>48.816080726599999</v>
      </c>
      <c r="D15" s="4">
        <v>10.1761084989</v>
      </c>
      <c r="E15" s="4">
        <f>Orte[[#This Row],[Lat_dez]]*PI()/180</f>
        <v>0.85200133659851585</v>
      </c>
      <c r="F15" s="4">
        <f>Orte[[#This Row],[Lon_dez]]*PI()/180</f>
        <v>0.17760659834598277</v>
      </c>
      <c r="G15" t="s">
        <v>546</v>
      </c>
      <c r="H15" t="s">
        <v>662</v>
      </c>
      <c r="I15" s="4" t="b">
        <v>0</v>
      </c>
      <c r="J15" s="4" t="str">
        <f>CONCATENATE(Orte[[#This Row],[Ort]]," - ",Orte[[#This Row],[Landkreis]])</f>
        <v>Aalen - Landkreis Ostalbkreis</v>
      </c>
      <c r="K15" s="3"/>
      <c r="L15" s="3" t="s">
        <v>9093</v>
      </c>
      <c r="M15" s="3"/>
      <c r="N15" t="str">
        <f>Orte[[#This Row],[Ort]]</f>
        <v>Aalen</v>
      </c>
      <c r="O15" t="s">
        <v>6522</v>
      </c>
      <c r="P15" t="s">
        <v>4666</v>
      </c>
    </row>
    <row r="16" spans="1:18" x14ac:dyDescent="0.35">
      <c r="A16" t="s">
        <v>668</v>
      </c>
      <c r="B16" s="3" t="s">
        <v>7772</v>
      </c>
      <c r="C16" s="4">
        <v>48.868863861999998</v>
      </c>
      <c r="D16" s="4">
        <v>10.108665713700001</v>
      </c>
      <c r="E16" s="4">
        <f>Orte[[#This Row],[Lat_dez]]*PI()/180</f>
        <v>0.85292257610077182</v>
      </c>
      <c r="F16" s="4">
        <f>Orte[[#This Row],[Lon_dez]]*PI()/180</f>
        <v>0.17642949968752747</v>
      </c>
      <c r="G16" t="s">
        <v>546</v>
      </c>
      <c r="H16" t="s">
        <v>662</v>
      </c>
      <c r="I16" s="4" t="b">
        <v>0</v>
      </c>
      <c r="J16" s="4" t="str">
        <f>CONCATENATE(Orte[[#This Row],[Ort]]," - ",Orte[[#This Row],[Landkreis]])</f>
        <v>Aalen - Landkreis Ostalbkreis</v>
      </c>
      <c r="K16" s="3"/>
      <c r="L16" s="3" t="s">
        <v>9095</v>
      </c>
      <c r="M16" s="3"/>
      <c r="N16" t="str">
        <f>Orte[[#This Row],[Ort]]</f>
        <v>Aalen</v>
      </c>
      <c r="O16" t="s">
        <v>5158</v>
      </c>
      <c r="P16" t="s">
        <v>15855</v>
      </c>
    </row>
    <row r="17" spans="1:16" x14ac:dyDescent="0.35">
      <c r="A17" t="s">
        <v>668</v>
      </c>
      <c r="B17" s="3" t="s">
        <v>7768</v>
      </c>
      <c r="C17" s="4">
        <v>48.860513670700001</v>
      </c>
      <c r="D17" s="4">
        <v>10.028686135399999</v>
      </c>
      <c r="E17" s="4">
        <f>Orte[[#This Row],[Lat_dez]]*PI()/180</f>
        <v>0.85277683776941537</v>
      </c>
      <c r="F17" s="4">
        <f>Orte[[#This Row],[Lon_dez]]*PI()/180</f>
        <v>0.17503359271183583</v>
      </c>
      <c r="G17" t="s">
        <v>546</v>
      </c>
      <c r="H17" t="s">
        <v>662</v>
      </c>
      <c r="I17" s="4" t="b">
        <v>0</v>
      </c>
      <c r="J17" s="4" t="str">
        <f>CONCATENATE(Orte[[#This Row],[Ort]]," - ",Orte[[#This Row],[Landkreis]])</f>
        <v>Aalen - Landkreis Ostalbkreis</v>
      </c>
      <c r="K17" s="3"/>
      <c r="L17" s="3" t="s">
        <v>12236</v>
      </c>
      <c r="M17" s="3"/>
      <c r="N17" t="str">
        <f>Orte[[#This Row],[Ort]]</f>
        <v>Aalen</v>
      </c>
      <c r="O17" t="s">
        <v>6960</v>
      </c>
      <c r="P17" t="s">
        <v>4103</v>
      </c>
    </row>
    <row r="18" spans="1:16" x14ac:dyDescent="0.35">
      <c r="A18" t="s">
        <v>3724</v>
      </c>
      <c r="B18" s="3" t="s">
        <v>11113</v>
      </c>
      <c r="C18" s="4">
        <v>50.249364550400003</v>
      </c>
      <c r="D18" s="4">
        <v>8.0838860101400005</v>
      </c>
      <c r="E18" s="4">
        <f>Orte[[#This Row],[Lat_dez]]*PI()/180</f>
        <v>0.87701685843940014</v>
      </c>
      <c r="F18" s="4">
        <f>Orte[[#This Row],[Lon_dez]]*PI()/180</f>
        <v>0.14109042723285073</v>
      </c>
      <c r="G18" t="s">
        <v>549</v>
      </c>
      <c r="H18" t="s">
        <v>1138</v>
      </c>
      <c r="I18" s="4" t="b">
        <v>0</v>
      </c>
      <c r="J18" s="4" t="str">
        <f>CONCATENATE(Orte[[#This Row],[Ort]]," - ",Orte[[#This Row],[Landkreis]])</f>
        <v>Aarbergen - Landkreis Rheingau-Taunus-Kreis</v>
      </c>
      <c r="K18" s="3"/>
      <c r="L18" s="3" t="s">
        <v>14378</v>
      </c>
      <c r="M18" s="3"/>
      <c r="N18" t="str">
        <f>Orte[[#This Row],[Ort]]</f>
        <v>Aarbergen</v>
      </c>
      <c r="O18" t="s">
        <v>4766</v>
      </c>
      <c r="P18" t="s">
        <v>1614</v>
      </c>
    </row>
    <row r="19" spans="1:16" x14ac:dyDescent="0.35">
      <c r="A19" t="s">
        <v>2907</v>
      </c>
      <c r="B19" s="3" t="s">
        <v>10073</v>
      </c>
      <c r="C19" s="4">
        <v>49.234539550000001</v>
      </c>
      <c r="D19" s="4">
        <v>10.9353048554</v>
      </c>
      <c r="E19" s="4">
        <f>Orte[[#This Row],[Lat_dez]]*PI()/180</f>
        <v>0.85930482085086735</v>
      </c>
      <c r="F19" s="4">
        <f>Orte[[#This Row],[Lon_dez]]*PI()/180</f>
        <v>0.1908570744360524</v>
      </c>
      <c r="G19" t="s">
        <v>665</v>
      </c>
      <c r="H19" t="s">
        <v>2310</v>
      </c>
      <c r="I19" s="4" t="b">
        <v>0</v>
      </c>
      <c r="J19" s="4" t="str">
        <f>CONCATENATE(Orte[[#This Row],[Ort]]," - ",Orte[[#This Row],[Landkreis]])</f>
        <v>Abenberg - Landkreis Roth</v>
      </c>
      <c r="K19" s="3"/>
      <c r="L19" s="3" t="s">
        <v>8285</v>
      </c>
      <c r="M19" s="3"/>
      <c r="N19" t="str">
        <f>Orte[[#This Row],[Ort]]</f>
        <v>Abenberg</v>
      </c>
      <c r="O19" t="s">
        <v>2734</v>
      </c>
      <c r="P19" t="s">
        <v>6185</v>
      </c>
    </row>
    <row r="20" spans="1:16" x14ac:dyDescent="0.35">
      <c r="A20" t="s">
        <v>4603</v>
      </c>
      <c r="B20" s="3" t="s">
        <v>12228</v>
      </c>
      <c r="C20" s="4">
        <v>48.830025894899997</v>
      </c>
      <c r="D20" s="4">
        <v>11.8582869074</v>
      </c>
      <c r="E20" s="4">
        <f>Orte[[#This Row],[Lat_dez]]*PI()/180</f>
        <v>0.85224472570009546</v>
      </c>
      <c r="F20" s="4">
        <f>Orte[[#This Row],[Lon_dez]]*PI()/180</f>
        <v>0.20696615018026596</v>
      </c>
      <c r="G20" t="s">
        <v>665</v>
      </c>
      <c r="H20" t="s">
        <v>864</v>
      </c>
      <c r="I20" s="4" t="b">
        <v>0</v>
      </c>
      <c r="J20" s="4" t="str">
        <f>CONCATENATE(Orte[[#This Row],[Ort]]," - ",Orte[[#This Row],[Landkreis]])</f>
        <v>Abensberg - Landkreis Kelheim</v>
      </c>
      <c r="K20" s="3"/>
      <c r="L20" s="3" t="s">
        <v>15660</v>
      </c>
      <c r="M20" s="3"/>
      <c r="N20" t="str">
        <f>Orte[[#This Row],[Ort]]</f>
        <v>Abensberg</v>
      </c>
      <c r="O20" t="s">
        <v>4709</v>
      </c>
      <c r="P20" t="s">
        <v>6522</v>
      </c>
    </row>
    <row r="21" spans="1:16" x14ac:dyDescent="0.35">
      <c r="A21" t="s">
        <v>6775</v>
      </c>
      <c r="B21" s="3" t="s">
        <v>15119</v>
      </c>
      <c r="C21" s="4">
        <v>49.158210319299997</v>
      </c>
      <c r="D21" s="4">
        <v>10.860948171900001</v>
      </c>
      <c r="E21" s="4">
        <f>Orte[[#This Row],[Lat_dez]]*PI()/180</f>
        <v>0.85797262445963784</v>
      </c>
      <c r="F21" s="4">
        <f>Orte[[#This Row],[Lon_dez]]*PI()/180</f>
        <v>0.18955930548811406</v>
      </c>
      <c r="G21" t="s">
        <v>665</v>
      </c>
      <c r="H21" t="s">
        <v>1551</v>
      </c>
      <c r="I21" s="4" t="b">
        <v>0</v>
      </c>
      <c r="J21" s="4" t="str">
        <f>CONCATENATE(Orte[[#This Row],[Ort]]," - ",Orte[[#This Row],[Landkreis]])</f>
        <v>Absberg - Landkreis Weißenburg-Gunzenhausen</v>
      </c>
      <c r="K21" s="3"/>
      <c r="L21" s="3" t="s">
        <v>9546</v>
      </c>
      <c r="M21" s="3"/>
      <c r="N21" t="str">
        <f>Orte[[#This Row],[Ort]]</f>
        <v>Absberg</v>
      </c>
      <c r="O21" t="s">
        <v>7204</v>
      </c>
      <c r="P21" t="s">
        <v>5158</v>
      </c>
    </row>
    <row r="22" spans="1:16" x14ac:dyDescent="0.35">
      <c r="A22" t="s">
        <v>1763</v>
      </c>
      <c r="B22" s="3" t="s">
        <v>8717</v>
      </c>
      <c r="C22" s="4">
        <v>49.072893823299999</v>
      </c>
      <c r="D22" s="4">
        <v>9.3044853463199999</v>
      </c>
      <c r="E22" s="4">
        <f>Orte[[#This Row],[Lat_dez]]*PI()/180</f>
        <v>0.85648357069817349</v>
      </c>
      <c r="F22" s="4">
        <f>Orte[[#This Row],[Lon_dez]]*PI()/180</f>
        <v>0.16239390449684887</v>
      </c>
      <c r="G22" t="s">
        <v>546</v>
      </c>
      <c r="H22" t="s">
        <v>759</v>
      </c>
      <c r="I22" s="4" t="b">
        <v>0</v>
      </c>
      <c r="J22" s="4" t="str">
        <f>CONCATENATE(Orte[[#This Row],[Ort]]," - ",Orte[[#This Row],[Landkreis]])</f>
        <v>Abstatt - Landkreis Heilbronn</v>
      </c>
      <c r="K22" s="3"/>
      <c r="L22" s="3" t="s">
        <v>10180</v>
      </c>
      <c r="M22" s="3"/>
      <c r="N22" t="str">
        <f>Orte[[#This Row],[Ort]]</f>
        <v>Abstatt</v>
      </c>
      <c r="O22" t="s">
        <v>5664</v>
      </c>
      <c r="P22" t="s">
        <v>6960</v>
      </c>
    </row>
    <row r="23" spans="1:16" x14ac:dyDescent="0.35">
      <c r="A23" t="s">
        <v>3562</v>
      </c>
      <c r="B23" s="3" t="s">
        <v>10904</v>
      </c>
      <c r="C23" s="4">
        <v>48.912255910500001</v>
      </c>
      <c r="D23" s="4">
        <v>9.9618061426899995</v>
      </c>
      <c r="E23" s="4">
        <f>Orte[[#This Row],[Lat_dez]]*PI()/180</f>
        <v>0.85367991021628187</v>
      </c>
      <c r="F23" s="4">
        <f>Orte[[#This Row],[Lon_dez]]*PI()/180</f>
        <v>0.17386631663533653</v>
      </c>
      <c r="G23" t="s">
        <v>546</v>
      </c>
      <c r="H23" t="s">
        <v>662</v>
      </c>
      <c r="I23" s="4" t="b">
        <v>0</v>
      </c>
      <c r="J23" s="4" t="str">
        <f>CONCATENATE(Orte[[#This Row],[Ort]]," - ",Orte[[#This Row],[Landkreis]])</f>
        <v>Abtsgmünd - Landkreis Ostalbkreis</v>
      </c>
      <c r="K23" s="3"/>
      <c r="L23" s="3" t="s">
        <v>14379</v>
      </c>
      <c r="M23" s="3"/>
      <c r="N23" t="str">
        <f>Orte[[#This Row],[Ort]]</f>
        <v>Abtsgmünd</v>
      </c>
      <c r="O23" t="s">
        <v>5946</v>
      </c>
      <c r="P23" t="s">
        <v>4766</v>
      </c>
    </row>
    <row r="24" spans="1:16" x14ac:dyDescent="0.35">
      <c r="A24" t="s">
        <v>4666</v>
      </c>
      <c r="B24" s="3" t="s">
        <v>12325</v>
      </c>
      <c r="C24" s="4">
        <v>49.539483163</v>
      </c>
      <c r="D24" s="4">
        <v>8.7872483360700002</v>
      </c>
      <c r="E24" s="4">
        <f>Orte[[#This Row],[Lat_dez]]*PI()/180</f>
        <v>0.86462709093064471</v>
      </c>
      <c r="F24" s="4">
        <f>Orte[[#This Row],[Lon_dez]]*PI()/180</f>
        <v>0.15336641565481471</v>
      </c>
      <c r="G24" t="s">
        <v>549</v>
      </c>
      <c r="H24" t="s">
        <v>717</v>
      </c>
      <c r="I24" s="4" t="b">
        <v>0</v>
      </c>
      <c r="J24" s="4" t="str">
        <f>CONCATENATE(Orte[[#This Row],[Ort]]," - ",Orte[[#This Row],[Landkreis]])</f>
        <v>Abtsteinach - Landkreis Bergstraße</v>
      </c>
      <c r="K24" s="3"/>
      <c r="L24" s="3" t="s">
        <v>15150</v>
      </c>
      <c r="M24" s="3"/>
      <c r="N24" t="str">
        <f>Orte[[#This Row],[Ort]]</f>
        <v>Abtsteinach</v>
      </c>
      <c r="O24" t="s">
        <v>3140</v>
      </c>
      <c r="P24" t="s">
        <v>2734</v>
      </c>
    </row>
    <row r="25" spans="1:16" x14ac:dyDescent="0.35">
      <c r="A25" t="s">
        <v>4103</v>
      </c>
      <c r="B25" s="3" t="s">
        <v>11586</v>
      </c>
      <c r="C25" s="4">
        <v>47.622369824099998</v>
      </c>
      <c r="D25" s="4">
        <v>9.7139819783100005</v>
      </c>
      <c r="E25" s="4">
        <f>Orte[[#This Row],[Lat_dez]]*PI()/180</f>
        <v>0.8311671510329377</v>
      </c>
      <c r="F25" s="4">
        <f>Orte[[#This Row],[Lon_dez]]*PI()/180</f>
        <v>0.1695409690009019</v>
      </c>
      <c r="G25" t="s">
        <v>546</v>
      </c>
      <c r="H25" t="s">
        <v>656</v>
      </c>
      <c r="I25" s="4" t="b">
        <v>0</v>
      </c>
      <c r="J25" s="4" t="str">
        <f>CONCATENATE(Orte[[#This Row],[Ort]]," - ",Orte[[#This Row],[Landkreis]])</f>
        <v>Achberg - Landkreis Ravensburg</v>
      </c>
      <c r="K25" s="3"/>
      <c r="L25" s="3" t="s">
        <v>9338</v>
      </c>
      <c r="M25" s="3"/>
      <c r="N25" t="str">
        <f>Orte[[#This Row],[Ort]]</f>
        <v>Achberg</v>
      </c>
      <c r="O25" t="s">
        <v>6012</v>
      </c>
      <c r="P25" t="s">
        <v>4709</v>
      </c>
    </row>
    <row r="26" spans="1:16" x14ac:dyDescent="0.35">
      <c r="A26" t="s">
        <v>1614</v>
      </c>
      <c r="B26" s="3" t="s">
        <v>8564</v>
      </c>
      <c r="C26" s="4">
        <v>48.634009591999998</v>
      </c>
      <c r="D26" s="4">
        <v>8.0373280446699997</v>
      </c>
      <c r="E26" s="4">
        <f>Orte[[#This Row],[Lat_dez]]*PI()/180</f>
        <v>0.84882359582690414</v>
      </c>
      <c r="F26" s="4">
        <f>Orte[[#This Row],[Lon_dez]]*PI()/180</f>
        <v>0.14027783744236938</v>
      </c>
      <c r="G26" t="s">
        <v>546</v>
      </c>
      <c r="H26" t="s">
        <v>622</v>
      </c>
      <c r="I26" s="4" t="b">
        <v>0</v>
      </c>
      <c r="J26" s="4" t="str">
        <f>CONCATENATE(Orte[[#This Row],[Ort]]," - ",Orte[[#This Row],[Landkreis]])</f>
        <v>Achern (Abweichung Exklaven) - Landkreis Ortenaukreis</v>
      </c>
      <c r="K26" s="3"/>
      <c r="L26" s="3" t="s">
        <v>15661</v>
      </c>
      <c r="M26" s="3"/>
      <c r="N26" t="str">
        <f>Orte[[#This Row],[Ort]]</f>
        <v>Achern (Abweichung Exklaven)</v>
      </c>
      <c r="O26" t="s">
        <v>6771</v>
      </c>
      <c r="P26" t="s">
        <v>7204</v>
      </c>
    </row>
    <row r="27" spans="1:16" x14ac:dyDescent="0.35">
      <c r="A27" t="s">
        <v>6185</v>
      </c>
      <c r="B27" s="3" t="s">
        <v>14316</v>
      </c>
      <c r="C27" s="4">
        <v>53.0205925749</v>
      </c>
      <c r="D27" s="4">
        <v>9.0399791221400001</v>
      </c>
      <c r="E27" s="4">
        <f>Orte[[#This Row],[Lat_dez]]*PI()/180</f>
        <v>0.92538391179046309</v>
      </c>
      <c r="F27" s="4">
        <f>Orte[[#This Row],[Lon_dez]]*PI()/180</f>
        <v>0.15777739999288962</v>
      </c>
      <c r="G27" t="s">
        <v>554</v>
      </c>
      <c r="H27" t="s">
        <v>1762</v>
      </c>
      <c r="I27" s="4" t="b">
        <v>0</v>
      </c>
      <c r="J27" s="4" t="str">
        <f>CONCATENATE(Orte[[#This Row],[Ort]]," - ",Orte[[#This Row],[Landkreis]])</f>
        <v>Achim - Landkreis Verden</v>
      </c>
      <c r="K27" s="3"/>
      <c r="L27" s="3" t="s">
        <v>10181</v>
      </c>
      <c r="M27" s="3"/>
      <c r="N27" t="str">
        <f>Orte[[#This Row],[Ort]]</f>
        <v>Achim</v>
      </c>
      <c r="O27" t="s">
        <v>6540</v>
      </c>
      <c r="P27" t="s">
        <v>5664</v>
      </c>
    </row>
    <row r="28" spans="1:16" x14ac:dyDescent="0.35">
      <c r="A28" t="s">
        <v>6522</v>
      </c>
      <c r="B28" s="3" t="s">
        <v>14778</v>
      </c>
      <c r="C28" s="4">
        <v>48.973718746800003</v>
      </c>
      <c r="D28" s="4">
        <v>12.910759172600001</v>
      </c>
      <c r="E28" s="4">
        <f>Orte[[#This Row],[Lat_dez]]*PI()/180</f>
        <v>0.85475263907733123</v>
      </c>
      <c r="F28" s="4">
        <f>Orte[[#This Row],[Lon_dez]]*PI()/180</f>
        <v>0.22533525649392885</v>
      </c>
      <c r="G28" t="s">
        <v>665</v>
      </c>
      <c r="H28" t="s">
        <v>1419</v>
      </c>
      <c r="I28" s="4" t="b">
        <v>0</v>
      </c>
      <c r="J28" s="4" t="str">
        <f>CONCATENATE(Orte[[#This Row],[Ort]]," - ",Orte[[#This Row],[Landkreis]])</f>
        <v>Achslach - Landkreis Regen</v>
      </c>
      <c r="K28" s="3"/>
      <c r="L28" s="3" t="s">
        <v>10676</v>
      </c>
      <c r="M28" s="3"/>
      <c r="N28" t="str">
        <f>Orte[[#This Row],[Ort]]</f>
        <v>Achslach</v>
      </c>
      <c r="O28" t="s">
        <v>4293</v>
      </c>
      <c r="P28" t="s">
        <v>5946</v>
      </c>
    </row>
    <row r="29" spans="1:16" x14ac:dyDescent="0.35">
      <c r="A29" t="s">
        <v>5158</v>
      </c>
      <c r="B29" s="3" t="s">
        <v>12957</v>
      </c>
      <c r="C29" s="4">
        <v>48.2643174281</v>
      </c>
      <c r="D29" s="4">
        <v>9.9019468583800005</v>
      </c>
      <c r="E29" s="4">
        <f>Orte[[#This Row],[Lat_dez]]*PI()/180</f>
        <v>0.84237125034802651</v>
      </c>
      <c r="F29" s="4">
        <f>Orte[[#This Row],[Lon_dez]]*PI()/180</f>
        <v>0.17282157503623968</v>
      </c>
      <c r="G29" t="s">
        <v>546</v>
      </c>
      <c r="H29" t="s">
        <v>649</v>
      </c>
      <c r="I29" s="4" t="b">
        <v>0</v>
      </c>
      <c r="J29" s="4" t="str">
        <f>CONCATENATE(Orte[[#This Row],[Ort]]," - ",Orte[[#This Row],[Landkreis]])</f>
        <v>Achstetten - Landkreis Biberach</v>
      </c>
      <c r="K29" s="3"/>
      <c r="L29" s="3" t="s">
        <v>9340</v>
      </c>
      <c r="M29" s="3"/>
      <c r="N29" t="str">
        <f>Orte[[#This Row],[Ort]]</f>
        <v>Achstetten</v>
      </c>
      <c r="O29" t="s">
        <v>6747</v>
      </c>
      <c r="P29" t="s">
        <v>3140</v>
      </c>
    </row>
    <row r="30" spans="1:16" x14ac:dyDescent="0.35">
      <c r="A30" t="s">
        <v>6960</v>
      </c>
      <c r="B30" s="3" t="s">
        <v>15373</v>
      </c>
      <c r="C30" s="4">
        <v>54.302865863299999</v>
      </c>
      <c r="D30" s="4">
        <v>9.9862222305300001</v>
      </c>
      <c r="E30" s="4">
        <f>Orte[[#This Row],[Lat_dez]]*PI()/180</f>
        <v>0.94776380258341797</v>
      </c>
      <c r="F30" s="4">
        <f>Orte[[#This Row],[Lon_dez]]*PI()/180</f>
        <v>0.17429245775860069</v>
      </c>
      <c r="G30" t="s">
        <v>641</v>
      </c>
      <c r="H30" t="s">
        <v>642</v>
      </c>
      <c r="I30" s="4" t="b">
        <v>0</v>
      </c>
      <c r="J30" s="4" t="str">
        <f>CONCATENATE(Orte[[#This Row],[Ort]]," - ",Orte[[#This Row],[Landkreis]])</f>
        <v>Achterwehr - Kreis Rendsburg-Eckernförde</v>
      </c>
      <c r="K30" s="3"/>
      <c r="L30" s="3" t="s">
        <v>8282</v>
      </c>
      <c r="M30" s="3"/>
      <c r="N30" t="str">
        <f>Orte[[#This Row],[Ort]]</f>
        <v>Achterwehr</v>
      </c>
      <c r="O30" t="s">
        <v>4141</v>
      </c>
      <c r="P30" t="s">
        <v>6012</v>
      </c>
    </row>
    <row r="31" spans="1:16" x14ac:dyDescent="0.35">
      <c r="A31" t="s">
        <v>4766</v>
      </c>
      <c r="B31" s="3" t="s">
        <v>12442</v>
      </c>
      <c r="C31" s="4">
        <v>48.7617503154</v>
      </c>
      <c r="D31" s="4">
        <v>9.5962314670800009</v>
      </c>
      <c r="E31" s="4">
        <f>Orte[[#This Row],[Lat_dez]]*PI()/180</f>
        <v>0.8510530920391135</v>
      </c>
      <c r="F31" s="4">
        <f>Orte[[#This Row],[Lon_dez]]*PI()/180</f>
        <v>0.16748583488403185</v>
      </c>
      <c r="G31" t="s">
        <v>546</v>
      </c>
      <c r="H31" t="s">
        <v>644</v>
      </c>
      <c r="I31" s="4" t="b">
        <v>0</v>
      </c>
      <c r="J31" s="4" t="str">
        <f>CONCATENATE(Orte[[#This Row],[Ort]]," - ",Orte[[#This Row],[Landkreis]])</f>
        <v>Adelberg - Landkreis Göppingen</v>
      </c>
      <c r="K31" s="3"/>
      <c r="L31" s="3" t="s">
        <v>9547</v>
      </c>
      <c r="M31" s="3"/>
      <c r="N31" t="str">
        <f>Orte[[#This Row],[Ort]]</f>
        <v>Adelberg</v>
      </c>
      <c r="O31" t="s">
        <v>1883</v>
      </c>
      <c r="P31" t="s">
        <v>6771</v>
      </c>
    </row>
    <row r="32" spans="1:16" x14ac:dyDescent="0.35">
      <c r="A32" t="s">
        <v>2734</v>
      </c>
      <c r="B32" s="3" t="s">
        <v>9865</v>
      </c>
      <c r="C32" s="4">
        <v>51.568293435699999</v>
      </c>
      <c r="D32" s="4">
        <v>9.7491660895399992</v>
      </c>
      <c r="E32" s="4">
        <f>Orte[[#This Row],[Lat_dez]]*PI()/180</f>
        <v>0.90003651008754371</v>
      </c>
      <c r="F32" s="4">
        <f>Orte[[#This Row],[Lon_dez]]*PI()/180</f>
        <v>0.1701550475862533</v>
      </c>
      <c r="G32" t="s">
        <v>554</v>
      </c>
      <c r="H32" t="s">
        <v>651</v>
      </c>
      <c r="I32" s="4" t="b">
        <v>0</v>
      </c>
      <c r="J32" s="4" t="str">
        <f>CONCATENATE(Orte[[#This Row],[Ort]]," - ",Orte[[#This Row],[Landkreis]])</f>
        <v>Adelebsen - Landkreis Göttingen</v>
      </c>
      <c r="K32" s="3"/>
      <c r="L32" s="3" t="s">
        <v>12237</v>
      </c>
      <c r="M32" s="3"/>
      <c r="N32" t="str">
        <f>Orte[[#This Row],[Ort]]</f>
        <v>Adelebsen</v>
      </c>
      <c r="O32" t="s">
        <v>6050</v>
      </c>
      <c r="P32" t="s">
        <v>6540</v>
      </c>
    </row>
    <row r="33" spans="1:16" x14ac:dyDescent="0.35">
      <c r="A33" t="s">
        <v>4709</v>
      </c>
      <c r="B33" s="3" t="s">
        <v>12373</v>
      </c>
      <c r="C33" s="4">
        <v>52.560556743100001</v>
      </c>
      <c r="D33" s="4">
        <v>10.030642367700001</v>
      </c>
      <c r="E33" s="4">
        <f>Orte[[#This Row],[Lat_dez]]*PI()/180</f>
        <v>0.91735477184840242</v>
      </c>
      <c r="F33" s="4">
        <f>Orte[[#This Row],[Lon_dez]]*PI()/180</f>
        <v>0.17506773540640472</v>
      </c>
      <c r="G33" t="s">
        <v>554</v>
      </c>
      <c r="H33" t="s">
        <v>1027</v>
      </c>
      <c r="I33" s="4" t="b">
        <v>0</v>
      </c>
      <c r="J33" s="4" t="str">
        <f>CONCATENATE(Orte[[#This Row],[Ort]]," - ",Orte[[#This Row],[Landkreis]])</f>
        <v>Adelheidsdorf - Landkreis Celle</v>
      </c>
      <c r="K33" s="3"/>
      <c r="L33" s="3" t="s">
        <v>11027</v>
      </c>
      <c r="M33" s="3"/>
      <c r="N33" t="str">
        <f>Orte[[#This Row],[Ort]]</f>
        <v>Adelheidsdorf</v>
      </c>
      <c r="O33" t="s">
        <v>2633</v>
      </c>
      <c r="P33" t="s">
        <v>4293</v>
      </c>
    </row>
    <row r="34" spans="1:16" x14ac:dyDescent="0.35">
      <c r="A34" t="s">
        <v>7204</v>
      </c>
      <c r="B34" s="3" t="s">
        <v>15709</v>
      </c>
      <c r="C34" s="4">
        <v>48.960260046099997</v>
      </c>
      <c r="D34" s="4">
        <v>9.9683427299300007</v>
      </c>
      <c r="E34" s="4">
        <f>Orte[[#This Row],[Lat_dez]]*PI()/180</f>
        <v>0.85451774043707573</v>
      </c>
      <c r="F34" s="4">
        <f>Orte[[#This Row],[Lon_dez]]*PI()/180</f>
        <v>0.17398040160451839</v>
      </c>
      <c r="G34" t="s">
        <v>546</v>
      </c>
      <c r="H34" t="s">
        <v>662</v>
      </c>
      <c r="I34" s="4" t="b">
        <v>0</v>
      </c>
      <c r="J34" s="4" t="str">
        <f>CONCATENATE(Orte[[#This Row],[Ort]]," - ",Orte[[#This Row],[Landkreis]])</f>
        <v>Adelmannsfelden - Landkreis Ostalbkreis</v>
      </c>
      <c r="K34" s="3"/>
      <c r="L34" s="3" t="s">
        <v>7968</v>
      </c>
      <c r="M34" s="3"/>
      <c r="N34" t="str">
        <f>Orte[[#This Row],[Ort]]</f>
        <v>Adelmannsfelden</v>
      </c>
      <c r="O34" t="s">
        <v>6199</v>
      </c>
      <c r="P34" t="s">
        <v>6747</v>
      </c>
    </row>
    <row r="35" spans="1:16" x14ac:dyDescent="0.35">
      <c r="A35" t="s">
        <v>5664</v>
      </c>
      <c r="B35" s="3" t="s">
        <v>13619</v>
      </c>
      <c r="C35" s="4">
        <v>48.844239029000001</v>
      </c>
      <c r="D35" s="4">
        <v>11.2037688577</v>
      </c>
      <c r="E35" s="4">
        <f>Orte[[#This Row],[Lat_dez]]*PI()/180</f>
        <v>0.85249279168716796</v>
      </c>
      <c r="F35" s="4">
        <f>Orte[[#This Row],[Lon_dez]]*PI()/180</f>
        <v>0.19554265519926903</v>
      </c>
      <c r="G35" t="s">
        <v>665</v>
      </c>
      <c r="H35" t="s">
        <v>1867</v>
      </c>
      <c r="I35" s="4" t="b">
        <v>0</v>
      </c>
      <c r="J35" s="4" t="str">
        <f>CONCATENATE(Orte[[#This Row],[Ort]]," - ",Orte[[#This Row],[Landkreis]])</f>
        <v>Adelschlag - Landkreis Eichstätt</v>
      </c>
      <c r="K35" s="3"/>
      <c r="L35" s="3" t="s">
        <v>15657</v>
      </c>
      <c r="M35" s="3"/>
      <c r="N35" t="str">
        <f>Orte[[#This Row],[Ort]]</f>
        <v>Adelschlag</v>
      </c>
      <c r="O35" t="s">
        <v>6221</v>
      </c>
      <c r="P35" t="s">
        <v>4141</v>
      </c>
    </row>
    <row r="36" spans="1:16" x14ac:dyDescent="0.35">
      <c r="A36" t="s">
        <v>5946</v>
      </c>
      <c r="B36" s="3" t="s">
        <v>14003</v>
      </c>
      <c r="C36" s="4">
        <v>49.709493819000002</v>
      </c>
      <c r="D36" s="4">
        <v>10.8997377713</v>
      </c>
      <c r="E36" s="4">
        <f>Orte[[#This Row],[Lat_dez]]*PI()/180</f>
        <v>0.86759433664132024</v>
      </c>
      <c r="F36" s="4">
        <f>Orte[[#This Row],[Lon_dez]]*PI()/180</f>
        <v>0.19023631171317368</v>
      </c>
      <c r="G36" t="s">
        <v>665</v>
      </c>
      <c r="H36" t="s">
        <v>1329</v>
      </c>
      <c r="I36" s="4" t="b">
        <v>0</v>
      </c>
      <c r="J36" s="4" t="str">
        <f>CONCATENATE(Orte[[#This Row],[Ort]]," - ",Orte[[#This Row],[Landkreis]])</f>
        <v>Adelsdorf - Landkreis Erlangen-Höchstadt</v>
      </c>
      <c r="K36" s="3"/>
      <c r="L36" s="3" t="s">
        <v>12750</v>
      </c>
      <c r="M36" s="3"/>
      <c r="N36" t="str">
        <f>Orte[[#This Row],[Ort]]</f>
        <v>Adelsdorf</v>
      </c>
      <c r="O36" t="s">
        <v>3799</v>
      </c>
      <c r="P36" t="s">
        <v>1883</v>
      </c>
    </row>
    <row r="37" spans="1:16" x14ac:dyDescent="0.35">
      <c r="A37" t="s">
        <v>3140</v>
      </c>
      <c r="B37" s="3" t="s">
        <v>10363</v>
      </c>
      <c r="C37" s="4">
        <v>49.3903010537</v>
      </c>
      <c r="D37" s="4">
        <v>9.3952650366300006</v>
      </c>
      <c r="E37" s="4">
        <f>Orte[[#This Row],[Lat_dez]]*PI()/180</f>
        <v>0.86202337193828971</v>
      </c>
      <c r="F37" s="4">
        <f>Orte[[#This Row],[Lon_dez]]*PI()/180</f>
        <v>0.16397830898669916</v>
      </c>
      <c r="G37" t="s">
        <v>546</v>
      </c>
      <c r="H37" t="s">
        <v>774</v>
      </c>
      <c r="I37" s="4" t="b">
        <v>0</v>
      </c>
      <c r="J37" s="4" t="str">
        <f>CONCATENATE(Orte[[#This Row],[Ort]]," - ",Orte[[#This Row],[Landkreis]])</f>
        <v>Adelsheim - Landkreis Neckar-Odenwald-Kreis</v>
      </c>
      <c r="K37" s="3"/>
      <c r="L37" s="3" t="s">
        <v>14562</v>
      </c>
      <c r="M37" s="3"/>
      <c r="N37" t="str">
        <f>Orte[[#This Row],[Ort]]</f>
        <v>Adelsheim</v>
      </c>
      <c r="O37" t="s">
        <v>4267</v>
      </c>
      <c r="P37" t="s">
        <v>6050</v>
      </c>
    </row>
    <row r="38" spans="1:16" x14ac:dyDescent="0.35">
      <c r="A38" t="s">
        <v>6012</v>
      </c>
      <c r="B38" s="3" t="s">
        <v>14083</v>
      </c>
      <c r="C38" s="4">
        <v>48.192528717000002</v>
      </c>
      <c r="D38" s="4">
        <v>11.104562897199999</v>
      </c>
      <c r="E38" s="4">
        <f>Orte[[#This Row],[Lat_dez]]*PI()/180</f>
        <v>0.84111830097356866</v>
      </c>
      <c r="F38" s="4">
        <f>Orte[[#This Row],[Lon_dez]]*PI()/180</f>
        <v>0.1938111845509406</v>
      </c>
      <c r="G38" t="s">
        <v>665</v>
      </c>
      <c r="H38" t="s">
        <v>960</v>
      </c>
      <c r="I38" s="4" t="b">
        <v>0</v>
      </c>
      <c r="J38" s="4" t="str">
        <f>CONCATENATE(Orte[[#This Row],[Ort]]," - ",Orte[[#This Row],[Landkreis]])</f>
        <v>Adelshofen - Landkreis Fürstenfeldbruck</v>
      </c>
      <c r="K38" s="3"/>
      <c r="L38" s="3" t="s">
        <v>14172</v>
      </c>
      <c r="M38" s="3"/>
      <c r="N38" t="str">
        <f>Orte[[#This Row],[Ort]]</f>
        <v>Adelshofen</v>
      </c>
      <c r="O38" t="s">
        <v>4933</v>
      </c>
      <c r="P38" t="s">
        <v>2633</v>
      </c>
    </row>
    <row r="39" spans="1:16" x14ac:dyDescent="0.35">
      <c r="A39" t="s">
        <v>6012</v>
      </c>
      <c r="B39" s="3" t="s">
        <v>15721</v>
      </c>
      <c r="C39" s="4">
        <v>49.451591622499997</v>
      </c>
      <c r="D39" s="4">
        <v>10.149123684699999</v>
      </c>
      <c r="E39" s="4">
        <f>Orte[[#This Row],[Lat_dez]]*PI()/180</f>
        <v>0.8630930941642696</v>
      </c>
      <c r="F39" s="4">
        <f>Orte[[#This Row],[Lon_dez]]*PI()/180</f>
        <v>0.17713562449015383</v>
      </c>
      <c r="G39" t="s">
        <v>665</v>
      </c>
      <c r="H39" t="s">
        <v>784</v>
      </c>
      <c r="I39" s="4" t="b">
        <v>0</v>
      </c>
      <c r="J39" s="4" t="str">
        <f>CONCATENATE(Orte[[#This Row],[Ort]]," - ",Orte[[#This Row],[Landkreis]])</f>
        <v>Adelshofen - Landkreis Ansbach</v>
      </c>
      <c r="K39" s="3"/>
      <c r="L39" s="3" t="s">
        <v>11295</v>
      </c>
      <c r="M39" s="3"/>
      <c r="N39" t="str">
        <f>Orte[[#This Row],[Ort]]</f>
        <v>Adelshofen</v>
      </c>
      <c r="O39" t="s">
        <v>3406</v>
      </c>
      <c r="P39" t="s">
        <v>6199</v>
      </c>
    </row>
    <row r="40" spans="1:16" x14ac:dyDescent="0.35">
      <c r="A40" t="s">
        <v>6771</v>
      </c>
      <c r="B40" s="3" t="s">
        <v>15115</v>
      </c>
      <c r="C40" s="4">
        <v>48.425456749699997</v>
      </c>
      <c r="D40" s="4">
        <v>10.718322734499999</v>
      </c>
      <c r="E40" s="4">
        <f>Orte[[#This Row],[Lat_dez]]*PI()/180</f>
        <v>0.84518366206437656</v>
      </c>
      <c r="F40" s="4">
        <f>Orte[[#This Row],[Lon_dez]]*PI()/180</f>
        <v>0.18707002200838699</v>
      </c>
      <c r="G40" t="s">
        <v>665</v>
      </c>
      <c r="H40" t="s">
        <v>798</v>
      </c>
      <c r="I40" s="4" t="b">
        <v>0</v>
      </c>
      <c r="J40" s="4" t="str">
        <f>CONCATENATE(Orte[[#This Row],[Ort]]," - ",Orte[[#This Row],[Landkreis]])</f>
        <v>Adelsried - Landkreis Augsburg</v>
      </c>
      <c r="K40" s="3"/>
      <c r="L40" s="3" t="s">
        <v>8886</v>
      </c>
      <c r="M40" s="3"/>
      <c r="N40" t="str">
        <f>Orte[[#This Row],[Ort]]</f>
        <v>Adelsried</v>
      </c>
      <c r="O40" t="s">
        <v>5801</v>
      </c>
      <c r="P40" t="s">
        <v>6221</v>
      </c>
    </row>
    <row r="41" spans="1:16" x14ac:dyDescent="0.35">
      <c r="A41" t="s">
        <v>6540</v>
      </c>
      <c r="B41" s="3" t="s">
        <v>14811</v>
      </c>
      <c r="C41" s="4">
        <v>48.356630082300001</v>
      </c>
      <c r="D41" s="4">
        <v>11.1282441203</v>
      </c>
      <c r="E41" s="4">
        <f>Orte[[#This Row],[Lat_dez]]*PI()/180</f>
        <v>0.84398241010507147</v>
      </c>
      <c r="F41" s="4">
        <f>Orte[[#This Row],[Lon_dez]]*PI()/180</f>
        <v>0.19422449986493492</v>
      </c>
      <c r="G41" t="s">
        <v>665</v>
      </c>
      <c r="H41" t="s">
        <v>947</v>
      </c>
      <c r="I41" s="4" t="b">
        <v>0</v>
      </c>
      <c r="J41" s="4" t="str">
        <f>CONCATENATE(Orte[[#This Row],[Ort]]," - ",Orte[[#This Row],[Landkreis]])</f>
        <v>Adelzhausen - Landkreis Aichach-Friedberg</v>
      </c>
      <c r="K41" s="3"/>
      <c r="L41" s="3" t="s">
        <v>11929</v>
      </c>
      <c r="M41" s="3"/>
      <c r="N41" t="str">
        <f>Orte[[#This Row],[Ort]]</f>
        <v>Adelzhausen</v>
      </c>
      <c r="O41" t="s">
        <v>1769</v>
      </c>
      <c r="P41" t="s">
        <v>3799</v>
      </c>
    </row>
    <row r="42" spans="1:16" x14ac:dyDescent="0.35">
      <c r="A42" t="s">
        <v>4293</v>
      </c>
      <c r="B42" s="3" t="s">
        <v>11827</v>
      </c>
      <c r="C42" s="4">
        <v>50.3800206489</v>
      </c>
      <c r="D42" s="4">
        <v>6.9441350096900001</v>
      </c>
      <c r="E42" s="4">
        <f>Orte[[#This Row],[Lat_dez]]*PI()/180</f>
        <v>0.87929723754603517</v>
      </c>
      <c r="F42" s="4">
        <f>Orte[[#This Row],[Lon_dez]]*PI()/180</f>
        <v>0.12119801962209883</v>
      </c>
      <c r="G42" t="s">
        <v>514</v>
      </c>
      <c r="H42" t="s">
        <v>1271</v>
      </c>
      <c r="I42" s="4" t="b">
        <v>0</v>
      </c>
      <c r="J42" s="4" t="str">
        <f>CONCATENATE(Orte[[#This Row],[Ort]]," - ",Orte[[#This Row],[Landkreis]])</f>
        <v>Adenau, Kottenborn u.a. - Landkreis Ahrweiler</v>
      </c>
      <c r="K42" s="3"/>
      <c r="L42" s="3" t="s">
        <v>15316</v>
      </c>
      <c r="M42" s="3"/>
      <c r="N42" t="str">
        <f>Orte[[#This Row],[Ort]]</f>
        <v>Adenau, Kottenborn u.a.</v>
      </c>
      <c r="O42" t="s">
        <v>3620</v>
      </c>
      <c r="P42" t="s">
        <v>4267</v>
      </c>
    </row>
    <row r="43" spans="1:16" x14ac:dyDescent="0.35">
      <c r="A43" t="s">
        <v>6747</v>
      </c>
      <c r="B43" s="3" t="s">
        <v>15088</v>
      </c>
      <c r="C43" s="4">
        <v>52.388898617599999</v>
      </c>
      <c r="D43" s="4">
        <v>10.4515151918</v>
      </c>
      <c r="E43" s="4">
        <f>Orte[[#This Row],[Lat_dez]]*PI()/180</f>
        <v>0.91435877237062568</v>
      </c>
      <c r="F43" s="4">
        <f>Orte[[#This Row],[Lon_dez]]*PI()/180</f>
        <v>0.18241335191911665</v>
      </c>
      <c r="G43" t="s">
        <v>554</v>
      </c>
      <c r="H43" t="s">
        <v>1314</v>
      </c>
      <c r="I43" s="4" t="b">
        <v>0</v>
      </c>
      <c r="J43" s="4" t="str">
        <f>CONCATENATE(Orte[[#This Row],[Ort]]," - ",Orte[[#This Row],[Landkreis]])</f>
        <v>Adenbüttel - Landkreis Gifhorn</v>
      </c>
      <c r="K43" s="3"/>
      <c r="L43" s="3" t="s">
        <v>9217</v>
      </c>
      <c r="M43" s="3"/>
      <c r="N43" t="str">
        <f>Orte[[#This Row],[Ort]]</f>
        <v>Adenbüttel</v>
      </c>
      <c r="O43" t="s">
        <v>3572</v>
      </c>
      <c r="P43" t="s">
        <v>4933</v>
      </c>
    </row>
    <row r="44" spans="1:16" x14ac:dyDescent="0.35">
      <c r="A44" t="s">
        <v>4141</v>
      </c>
      <c r="B44" s="3" t="s">
        <v>11632</v>
      </c>
      <c r="C44" s="4">
        <v>53.286440032100003</v>
      </c>
      <c r="D44" s="4">
        <v>10.4547087074</v>
      </c>
      <c r="E44" s="4">
        <f>Orte[[#This Row],[Lat_dez]]*PI()/180</f>
        <v>0.93002382522665794</v>
      </c>
      <c r="F44" s="4">
        <f>Orte[[#This Row],[Lon_dez]]*PI()/180</f>
        <v>0.18246908928105046</v>
      </c>
      <c r="G44" t="s">
        <v>554</v>
      </c>
      <c r="H44" t="s">
        <v>1040</v>
      </c>
      <c r="I44" s="4" t="b">
        <v>0</v>
      </c>
      <c r="J44" s="4" t="str">
        <f>CONCATENATE(Orte[[#This Row],[Ort]]," - ",Orte[[#This Row],[Landkreis]])</f>
        <v>Adendorf - Landkreis Lüneburg</v>
      </c>
      <c r="K44" s="3"/>
      <c r="L44" s="3" t="s">
        <v>9538</v>
      </c>
      <c r="M44" s="3"/>
      <c r="N44" t="str">
        <f>Orte[[#This Row],[Ort]]</f>
        <v>Adendorf</v>
      </c>
      <c r="O44" t="s">
        <v>7151</v>
      </c>
      <c r="P44" t="s">
        <v>3406</v>
      </c>
    </row>
    <row r="45" spans="1:16" x14ac:dyDescent="0.35">
      <c r="A45" t="s">
        <v>1883</v>
      </c>
      <c r="B45" s="3" t="s">
        <v>8853</v>
      </c>
      <c r="C45" s="4">
        <v>48.536348382699998</v>
      </c>
      <c r="D45" s="4">
        <v>12.2823158742</v>
      </c>
      <c r="E45" s="4">
        <f>Orte[[#This Row],[Lat_dez]]*PI()/180</f>
        <v>0.8471190861731398</v>
      </c>
      <c r="F45" s="4">
        <f>Orte[[#This Row],[Lon_dez]]*PI()/180</f>
        <v>0.21436685177475567</v>
      </c>
      <c r="G45" t="s">
        <v>665</v>
      </c>
      <c r="H45" t="s">
        <v>881</v>
      </c>
      <c r="I45" s="4" t="b">
        <v>0</v>
      </c>
      <c r="J45" s="4" t="str">
        <f>CONCATENATE(Orte[[#This Row],[Ort]]," - ",Orte[[#This Row],[Landkreis]])</f>
        <v>Adlkofen - Landkreis Landshut</v>
      </c>
      <c r="K45" s="3"/>
      <c r="L45" s="3" t="s">
        <v>14169</v>
      </c>
      <c r="M45" s="3"/>
      <c r="N45" t="str">
        <f>Orte[[#This Row],[Ort]]</f>
        <v>Adlkofen</v>
      </c>
      <c r="O45" t="s">
        <v>1891</v>
      </c>
      <c r="P45" t="s">
        <v>5801</v>
      </c>
    </row>
    <row r="46" spans="1:16" x14ac:dyDescent="0.35">
      <c r="A46" t="s">
        <v>6050</v>
      </c>
      <c r="B46" s="3" t="s">
        <v>14137</v>
      </c>
      <c r="C46" s="4">
        <v>50.343162702699999</v>
      </c>
      <c r="D46" s="4">
        <v>12.2258676562</v>
      </c>
      <c r="E46" s="4">
        <f>Orte[[#This Row],[Lat_dez]]*PI()/180</f>
        <v>0.87865394502932226</v>
      </c>
      <c r="F46" s="4">
        <f>Orte[[#This Row],[Lon_dez]]*PI()/180</f>
        <v>0.21338164451377215</v>
      </c>
      <c r="G46" t="s">
        <v>869</v>
      </c>
      <c r="H46" t="s">
        <v>870</v>
      </c>
      <c r="I46" s="4" t="b">
        <v>0</v>
      </c>
      <c r="J46" s="4" t="str">
        <f>CONCATENATE(Orte[[#This Row],[Ort]]," - ",Orte[[#This Row],[Landkreis]])</f>
        <v>Adorf - Landkreis Vogtlandkreis</v>
      </c>
      <c r="K46" s="3"/>
      <c r="L46" s="3" t="s">
        <v>14787</v>
      </c>
      <c r="M46" s="3"/>
      <c r="N46" t="str">
        <f>Orte[[#This Row],[Ort]]</f>
        <v>Adorf</v>
      </c>
      <c r="O46" t="s">
        <v>5610</v>
      </c>
      <c r="P46" t="s">
        <v>1769</v>
      </c>
    </row>
    <row r="47" spans="1:16" x14ac:dyDescent="0.35">
      <c r="A47" t="s">
        <v>2633</v>
      </c>
      <c r="B47" s="3" t="s">
        <v>9748</v>
      </c>
      <c r="C47" s="4">
        <v>52.056433968100002</v>
      </c>
      <c r="D47" s="4">
        <v>9.2446165962400002</v>
      </c>
      <c r="E47" s="4">
        <f>Orte[[#This Row],[Lat_dez]]*PI()/180</f>
        <v>0.90855616959036178</v>
      </c>
      <c r="F47" s="4">
        <f>Orte[[#This Row],[Lon_dez]]*PI()/180</f>
        <v>0.16134899768889924</v>
      </c>
      <c r="G47" t="s">
        <v>554</v>
      </c>
      <c r="H47" t="s">
        <v>2634</v>
      </c>
      <c r="I47" s="4" t="b">
        <v>0</v>
      </c>
      <c r="J47" s="4" t="str">
        <f>CONCATENATE(Orte[[#This Row],[Ort]]," - ",Orte[[#This Row],[Landkreis]])</f>
        <v>Aerzen - Landkreis Hameln-Pyrmont</v>
      </c>
      <c r="K47" s="3"/>
      <c r="L47" s="3" t="s">
        <v>8885</v>
      </c>
      <c r="M47" s="3"/>
      <c r="N47" t="str">
        <f>Orte[[#This Row],[Ort]]</f>
        <v>Aerzen</v>
      </c>
      <c r="O47" t="s">
        <v>6470</v>
      </c>
      <c r="P47" t="s">
        <v>3620</v>
      </c>
    </row>
    <row r="48" spans="1:16" x14ac:dyDescent="0.35">
      <c r="A48" t="s">
        <v>6199</v>
      </c>
      <c r="B48" s="3" t="s">
        <v>14332</v>
      </c>
      <c r="C48" s="4">
        <v>48.919125302399998</v>
      </c>
      <c r="D48" s="4">
        <v>9.3380303783199992</v>
      </c>
      <c r="E48" s="4">
        <f>Orte[[#This Row],[Lat_dez]]*PI()/180</f>
        <v>0.85379980372254671</v>
      </c>
      <c r="F48" s="4">
        <f>Orte[[#This Row],[Lon_dez]]*PI()/180</f>
        <v>0.1629793757529357</v>
      </c>
      <c r="G48" t="s">
        <v>546</v>
      </c>
      <c r="H48" t="s">
        <v>757</v>
      </c>
      <c r="I48" s="4" t="b">
        <v>0</v>
      </c>
      <c r="J48" s="4" t="str">
        <f>CONCATENATE(Orte[[#This Row],[Ort]]," - ",Orte[[#This Row],[Landkreis]])</f>
        <v>Affalterbach - Landkreis Ludwigsburg</v>
      </c>
      <c r="K48" s="3"/>
      <c r="L48" s="3" t="s">
        <v>12742</v>
      </c>
      <c r="M48" s="3"/>
      <c r="N48" t="str">
        <f>Orte[[#This Row],[Ort]]</f>
        <v>Affalterbach</v>
      </c>
      <c r="O48" t="s">
        <v>5557</v>
      </c>
      <c r="P48" t="s">
        <v>3572</v>
      </c>
    </row>
    <row r="49" spans="1:16" x14ac:dyDescent="0.35">
      <c r="A49" t="s">
        <v>6221</v>
      </c>
      <c r="B49" s="3" t="s">
        <v>14356</v>
      </c>
      <c r="C49" s="4">
        <v>48.449315914899998</v>
      </c>
      <c r="D49" s="4">
        <v>10.964034700199999</v>
      </c>
      <c r="E49" s="4">
        <f>Orte[[#This Row],[Lat_dez]]*PI()/180</f>
        <v>0.84560008305389367</v>
      </c>
      <c r="F49" s="4">
        <f>Orte[[#This Row],[Lon_dez]]*PI()/180</f>
        <v>0.19135850482139938</v>
      </c>
      <c r="G49" t="s">
        <v>665</v>
      </c>
      <c r="H49" t="s">
        <v>947</v>
      </c>
      <c r="I49" s="4" t="b">
        <v>0</v>
      </c>
      <c r="J49" s="4" t="str">
        <f>CONCATENATE(Orte[[#This Row],[Ort]]," - ",Orte[[#This Row],[Landkreis]])</f>
        <v>Affing - Landkreis Aichach-Friedberg</v>
      </c>
      <c r="K49" s="3"/>
      <c r="L49" s="3" t="s">
        <v>14173</v>
      </c>
      <c r="M49" s="3"/>
      <c r="N49" t="str">
        <f>Orte[[#This Row],[Ort]]</f>
        <v>Affing</v>
      </c>
      <c r="O49" t="s">
        <v>4405</v>
      </c>
      <c r="P49" t="s">
        <v>7151</v>
      </c>
    </row>
    <row r="50" spans="1:16" x14ac:dyDescent="0.35">
      <c r="A50" t="s">
        <v>3799</v>
      </c>
      <c r="B50" s="3" t="s">
        <v>11210</v>
      </c>
      <c r="C50" s="4">
        <v>52.790003647799999</v>
      </c>
      <c r="D50" s="4">
        <v>8.8492327266499995</v>
      </c>
      <c r="E50" s="4">
        <f>Orte[[#This Row],[Lat_dez]]*PI()/180</f>
        <v>0.9213593757939269</v>
      </c>
      <c r="F50" s="4">
        <f>Orte[[#This Row],[Lon_dez]]*PI()/180</f>
        <v>0.15444824735527785</v>
      </c>
      <c r="G50" t="s">
        <v>554</v>
      </c>
      <c r="H50" t="s">
        <v>737</v>
      </c>
      <c r="I50" s="4" t="b">
        <v>0</v>
      </c>
      <c r="J50" s="4" t="str">
        <f>CONCATENATE(Orte[[#This Row],[Ort]]," - ",Orte[[#This Row],[Landkreis]])</f>
        <v>Affinghausen und Sudwalde - Landkreis Diepholz</v>
      </c>
      <c r="K50" s="3"/>
      <c r="L50" s="3" t="s">
        <v>12199</v>
      </c>
      <c r="M50" s="3"/>
      <c r="N50" t="str">
        <f>Orte[[#This Row],[Ort]]</f>
        <v>Affinghausen und Sudwalde</v>
      </c>
      <c r="O50" t="s">
        <v>4489</v>
      </c>
      <c r="P50" t="s">
        <v>1891</v>
      </c>
    </row>
    <row r="51" spans="1:16" x14ac:dyDescent="0.35">
      <c r="A51" t="s">
        <v>4267</v>
      </c>
      <c r="B51" s="3" t="s">
        <v>11788</v>
      </c>
      <c r="C51" s="4">
        <v>49.362540881999998</v>
      </c>
      <c r="D51" s="4">
        <v>8.9926694741399995</v>
      </c>
      <c r="E51" s="4">
        <f>Orte[[#This Row],[Lat_dez]]*PI()/180</f>
        <v>0.86153886554120573</v>
      </c>
      <c r="F51" s="4">
        <f>Orte[[#This Row],[Lon_dez]]*PI()/180</f>
        <v>0.15695169086733005</v>
      </c>
      <c r="G51" t="s">
        <v>546</v>
      </c>
      <c r="H51" t="s">
        <v>774</v>
      </c>
      <c r="I51" s="4" t="b">
        <v>0</v>
      </c>
      <c r="J51" s="4" t="str">
        <f>CONCATENATE(Orte[[#This Row],[Ort]]," - ",Orte[[#This Row],[Landkreis]])</f>
        <v>Aglasterhausen - Landkreis Neckar-Odenwald-Kreis</v>
      </c>
      <c r="K51" s="3"/>
      <c r="L51" s="3" t="s">
        <v>15603</v>
      </c>
      <c r="M51" s="3"/>
      <c r="N51" t="str">
        <f>Orte[[#This Row],[Ort]]</f>
        <v>Aglasterhausen</v>
      </c>
      <c r="O51" t="s">
        <v>1029</v>
      </c>
      <c r="P51" t="s">
        <v>5610</v>
      </c>
    </row>
    <row r="52" spans="1:16" x14ac:dyDescent="0.35">
      <c r="A52" t="s">
        <v>4933</v>
      </c>
      <c r="B52" s="3" t="s">
        <v>12660</v>
      </c>
      <c r="C52" s="4">
        <v>48.525983109000002</v>
      </c>
      <c r="D52" s="4">
        <v>12.465211739000001</v>
      </c>
      <c r="E52" s="4">
        <f>Orte[[#This Row],[Lat_dez]]*PI()/180</f>
        <v>0.84693817801920435</v>
      </c>
      <c r="F52" s="4">
        <f>Orte[[#This Row],[Lon_dez]]*PI()/180</f>
        <v>0.21755898680379807</v>
      </c>
      <c r="G52" t="s">
        <v>665</v>
      </c>
      <c r="H52" t="s">
        <v>881</v>
      </c>
      <c r="I52" s="4" t="b">
        <v>0</v>
      </c>
      <c r="J52" s="4" t="str">
        <f>CONCATENATE(Orte[[#This Row],[Ort]]," - ",Orte[[#This Row],[Landkreis]])</f>
        <v>Aham - Landkreis Landshut</v>
      </c>
      <c r="K52" s="3"/>
      <c r="L52" s="3" t="s">
        <v>9089</v>
      </c>
      <c r="M52" s="3"/>
      <c r="N52" t="str">
        <f>Orte[[#This Row],[Ort]]</f>
        <v>Aham</v>
      </c>
      <c r="O52" t="s">
        <v>4937</v>
      </c>
      <c r="P52" t="s">
        <v>6470</v>
      </c>
    </row>
    <row r="53" spans="1:16" x14ac:dyDescent="0.35">
      <c r="A53" t="s">
        <v>3406</v>
      </c>
      <c r="B53" s="3" t="s">
        <v>10691</v>
      </c>
      <c r="C53" s="4">
        <v>52.097809776799998</v>
      </c>
      <c r="D53" s="4">
        <v>6.9629714982799999</v>
      </c>
      <c r="E53" s="4">
        <f>Orte[[#This Row],[Lat_dez]]*PI()/180</f>
        <v>0.90927831368285206</v>
      </c>
      <c r="F53" s="4">
        <f>Orte[[#This Row],[Lon_dez]]*PI()/180</f>
        <v>0.12152677836750869</v>
      </c>
      <c r="G53" t="s">
        <v>504</v>
      </c>
      <c r="H53" t="s">
        <v>1562</v>
      </c>
      <c r="I53" s="4" t="b">
        <v>0</v>
      </c>
      <c r="J53" s="4" t="str">
        <f>CONCATENATE(Orte[[#This Row],[Ort]]," - ",Orte[[#This Row],[Landkreis]])</f>
        <v>Ahaus - Kreis Borken</v>
      </c>
      <c r="K53" s="3"/>
      <c r="L53" s="3" t="s">
        <v>11303</v>
      </c>
      <c r="M53" s="3"/>
      <c r="N53" t="str">
        <f>Orte[[#This Row],[Ort]]</f>
        <v>Ahaus</v>
      </c>
      <c r="O53" t="s">
        <v>1735</v>
      </c>
      <c r="P53" t="s">
        <v>5557</v>
      </c>
    </row>
    <row r="54" spans="1:16" x14ac:dyDescent="0.35">
      <c r="A54" t="s">
        <v>5801</v>
      </c>
      <c r="B54" s="3" t="s">
        <v>13802</v>
      </c>
      <c r="C54" s="4">
        <v>51.7841582637</v>
      </c>
      <c r="D54" s="4">
        <v>7.88430281652</v>
      </c>
      <c r="E54" s="4">
        <f>Orte[[#This Row],[Lat_dez]]*PI()/180</f>
        <v>0.90380406207539499</v>
      </c>
      <c r="F54" s="4">
        <f>Orte[[#This Row],[Lon_dez]]*PI()/180</f>
        <v>0.13760704337253638</v>
      </c>
      <c r="G54" t="s">
        <v>504</v>
      </c>
      <c r="H54" t="s">
        <v>1122</v>
      </c>
      <c r="I54" s="4" t="b">
        <v>0</v>
      </c>
      <c r="J54" s="4" t="str">
        <f>CONCATENATE(Orte[[#This Row],[Ort]]," - ",Orte[[#This Row],[Landkreis]])</f>
        <v>Ahlen - Kreis Warendorf</v>
      </c>
      <c r="K54" s="3"/>
      <c r="L54" s="3" t="s">
        <v>11937</v>
      </c>
      <c r="M54" s="3"/>
      <c r="N54" t="str">
        <f>Orte[[#This Row],[Ort]]</f>
        <v>Ahlen</v>
      </c>
      <c r="O54" t="s">
        <v>5216</v>
      </c>
      <c r="P54" t="s">
        <v>4405</v>
      </c>
    </row>
    <row r="55" spans="1:16" x14ac:dyDescent="0.35">
      <c r="A55" t="s">
        <v>5801</v>
      </c>
      <c r="B55" s="3" t="s">
        <v>14987</v>
      </c>
      <c r="C55" s="4">
        <v>51.738165777200003</v>
      </c>
      <c r="D55" s="4">
        <v>7.9240435998000001</v>
      </c>
      <c r="E55" s="4">
        <f>Orte[[#This Row],[Lat_dez]]*PI()/180</f>
        <v>0.90300134175479108</v>
      </c>
      <c r="F55" s="4">
        <f>Orte[[#This Row],[Lon_dez]]*PI()/180</f>
        <v>0.13830065088809387</v>
      </c>
      <c r="G55" t="s">
        <v>504</v>
      </c>
      <c r="H55" t="s">
        <v>1122</v>
      </c>
      <c r="I55" s="4" t="b">
        <v>0</v>
      </c>
      <c r="J55" s="4" t="str">
        <f>CONCATENATE(Orte[[#This Row],[Ort]]," - ",Orte[[#This Row],[Landkreis]])</f>
        <v>Ahlen - Kreis Warendorf</v>
      </c>
      <c r="K55" s="3"/>
      <c r="L55" s="3" t="s">
        <v>10105</v>
      </c>
      <c r="M55" s="3"/>
      <c r="N55" t="str">
        <f>Orte[[#This Row],[Ort]]</f>
        <v>Ahlen</v>
      </c>
      <c r="O55" t="s">
        <v>3184</v>
      </c>
      <c r="P55" t="s">
        <v>4489</v>
      </c>
    </row>
    <row r="56" spans="1:16" x14ac:dyDescent="0.35">
      <c r="A56" t="s">
        <v>1769</v>
      </c>
      <c r="B56" s="3" t="s">
        <v>8723</v>
      </c>
      <c r="C56" s="4">
        <v>53.391877173899999</v>
      </c>
      <c r="D56" s="4">
        <v>9.4399548138699991</v>
      </c>
      <c r="E56" s="4">
        <f>Orte[[#This Row],[Lat_dez]]*PI()/180</f>
        <v>0.93186405050496002</v>
      </c>
      <c r="F56" s="4">
        <f>Orte[[#This Row],[Lon_dez]]*PI()/180</f>
        <v>0.16475829274151996</v>
      </c>
      <c r="G56" t="s">
        <v>554</v>
      </c>
      <c r="H56" t="s">
        <v>1507</v>
      </c>
      <c r="I56" s="4" t="b">
        <v>0</v>
      </c>
      <c r="J56" s="4" t="str">
        <f>CONCATENATE(Orte[[#This Row],[Ort]]," - ",Orte[[#This Row],[Landkreis]])</f>
        <v>Ahlerstedt - Landkreis Stade</v>
      </c>
      <c r="K56" s="3"/>
      <c r="L56" s="3" t="s">
        <v>10177</v>
      </c>
      <c r="M56" s="3"/>
      <c r="N56" t="str">
        <f>Orte[[#This Row],[Ort]]</f>
        <v>Ahlerstedt</v>
      </c>
      <c r="O56" t="s">
        <v>819</v>
      </c>
      <c r="P56" t="s">
        <v>1029</v>
      </c>
    </row>
    <row r="57" spans="1:16" x14ac:dyDescent="0.35">
      <c r="A57" t="s">
        <v>3620</v>
      </c>
      <c r="B57" s="3" t="s">
        <v>10979</v>
      </c>
      <c r="C57" s="4">
        <v>51.3648264467</v>
      </c>
      <c r="D57" s="4">
        <v>9.3987298454099992</v>
      </c>
      <c r="E57" s="4">
        <f>Orte[[#This Row],[Lat_dez]]*PI()/180</f>
        <v>0.89648534121037471</v>
      </c>
      <c r="F57" s="4">
        <f>Orte[[#This Row],[Lon_dez]]*PI()/180</f>
        <v>0.16403878130786215</v>
      </c>
      <c r="G57" t="s">
        <v>549</v>
      </c>
      <c r="H57" t="s">
        <v>1756</v>
      </c>
      <c r="I57" s="4" t="b">
        <v>0</v>
      </c>
      <c r="J57" s="4" t="str">
        <f>CONCATENATE(Orte[[#This Row],[Ort]]," - ",Orte[[#This Row],[Landkreis]])</f>
        <v>Ahnatal - Landkreis Kassel</v>
      </c>
      <c r="K57" s="3"/>
      <c r="L57" s="3" t="s">
        <v>12745</v>
      </c>
      <c r="M57" s="3"/>
      <c r="N57" t="str">
        <f>Orte[[#This Row],[Ort]]</f>
        <v>Ahnatal</v>
      </c>
      <c r="O57" t="s">
        <v>1527</v>
      </c>
      <c r="P57" t="s">
        <v>4937</v>
      </c>
    </row>
    <row r="58" spans="1:16" x14ac:dyDescent="0.35">
      <c r="A58" t="s">
        <v>3572</v>
      </c>
      <c r="B58" s="3" t="s">
        <v>10920</v>
      </c>
      <c r="C58" s="4">
        <v>52.608187066299998</v>
      </c>
      <c r="D58" s="4">
        <v>10.294020959099999</v>
      </c>
      <c r="E58" s="4">
        <f>Orte[[#This Row],[Lat_dez]]*PI()/180</f>
        <v>0.91818607781203132</v>
      </c>
      <c r="F58" s="4">
        <f>Orte[[#This Row],[Lon_dez]]*PI()/180</f>
        <v>0.17966455900559949</v>
      </c>
      <c r="G58" t="s">
        <v>554</v>
      </c>
      <c r="H58" t="s">
        <v>1027</v>
      </c>
      <c r="I58" s="4" t="b">
        <v>0</v>
      </c>
      <c r="J58" s="4" t="str">
        <f>CONCATENATE(Orte[[#This Row],[Ort]]," - ",Orte[[#This Row],[Landkreis]])</f>
        <v>Ahnsbeck - Landkreis Celle</v>
      </c>
      <c r="K58" s="3"/>
      <c r="L58" s="3" t="s">
        <v>11939</v>
      </c>
      <c r="M58" s="3"/>
      <c r="N58" t="str">
        <f>Orte[[#This Row],[Ort]]</f>
        <v>Ahnsbeck</v>
      </c>
      <c r="O58" t="s">
        <v>4526</v>
      </c>
      <c r="P58" t="s">
        <v>1735</v>
      </c>
    </row>
    <row r="59" spans="1:16" x14ac:dyDescent="0.35">
      <c r="A59" t="s">
        <v>7151</v>
      </c>
      <c r="B59" s="3" t="s">
        <v>15637</v>
      </c>
      <c r="C59" s="4">
        <v>52.257284890100003</v>
      </c>
      <c r="D59" s="4">
        <v>9.0974119901100003</v>
      </c>
      <c r="E59" s="4">
        <f>Orte[[#This Row],[Lat_dez]]*PI()/180</f>
        <v>0.91206167948492822</v>
      </c>
      <c r="F59" s="4">
        <f>Orte[[#This Row],[Lon_dez]]*PI()/180</f>
        <v>0.15877979263782932</v>
      </c>
      <c r="G59" t="s">
        <v>554</v>
      </c>
      <c r="H59" t="s">
        <v>767</v>
      </c>
      <c r="I59" s="4" t="b">
        <v>0</v>
      </c>
      <c r="J59" s="4" t="str">
        <f>CONCATENATE(Orte[[#This Row],[Ort]]," - ",Orte[[#This Row],[Landkreis]])</f>
        <v>Ahnsen - Landkreis Schaumburg</v>
      </c>
      <c r="K59" s="3"/>
      <c r="L59" s="3" t="s">
        <v>11943</v>
      </c>
      <c r="M59" s="3"/>
      <c r="N59" t="str">
        <f>Orte[[#This Row],[Ort]]</f>
        <v>Ahnsen</v>
      </c>
      <c r="O59" t="s">
        <v>5282</v>
      </c>
      <c r="P59" t="s">
        <v>5216</v>
      </c>
    </row>
    <row r="60" spans="1:16" x14ac:dyDescent="0.35">
      <c r="A60" t="s">
        <v>1891</v>
      </c>
      <c r="B60" s="3" t="s">
        <v>8863</v>
      </c>
      <c r="C60" s="4">
        <v>48.9371354711</v>
      </c>
      <c r="D60" s="4">
        <v>12.4774336877</v>
      </c>
      <c r="E60" s="4">
        <f>Orte[[#This Row],[Lat_dez]]*PI()/180</f>
        <v>0.85411414046520129</v>
      </c>
      <c r="F60" s="4">
        <f>Orte[[#This Row],[Lon_dez]]*PI()/180</f>
        <v>0.21777230004962286</v>
      </c>
      <c r="G60" t="s">
        <v>665</v>
      </c>
      <c r="H60" t="s">
        <v>1229</v>
      </c>
      <c r="I60" s="4" t="b">
        <v>0</v>
      </c>
      <c r="J60" s="4" t="str">
        <f>CONCATENATE(Orte[[#This Row],[Ort]]," - ",Orte[[#This Row],[Landkreis]])</f>
        <v>Aholfing - Landkreis Straubing-Bogen</v>
      </c>
      <c r="K60" s="3"/>
      <c r="L60" s="3" t="s">
        <v>14064</v>
      </c>
      <c r="M60" s="3"/>
      <c r="N60" t="str">
        <f>Orte[[#This Row],[Ort]]</f>
        <v>Aholfing</v>
      </c>
      <c r="O60" t="s">
        <v>5529</v>
      </c>
      <c r="P60" t="s">
        <v>3184</v>
      </c>
    </row>
    <row r="61" spans="1:16" x14ac:dyDescent="0.35">
      <c r="A61" t="s">
        <v>5610</v>
      </c>
      <c r="B61" s="3" t="s">
        <v>13546</v>
      </c>
      <c r="C61" s="4">
        <v>48.736517555399999</v>
      </c>
      <c r="D61" s="4">
        <v>12.8962375685</v>
      </c>
      <c r="E61" s="4">
        <f>Orte[[#This Row],[Lat_dez]]*PI()/180</f>
        <v>0.85061269729774791</v>
      </c>
      <c r="F61" s="4">
        <f>Orte[[#This Row],[Lon_dez]]*PI()/180</f>
        <v>0.22508180668971278</v>
      </c>
      <c r="G61" t="s">
        <v>665</v>
      </c>
      <c r="H61" t="s">
        <v>917</v>
      </c>
      <c r="I61" s="4" t="b">
        <v>0</v>
      </c>
      <c r="J61" s="4" t="str">
        <f>CONCATENATE(Orte[[#This Row],[Ort]]," - ",Orte[[#This Row],[Landkreis]])</f>
        <v>Aholming - Landkreis Deggendorf</v>
      </c>
      <c r="K61" s="3"/>
      <c r="L61" s="3" t="s">
        <v>14566</v>
      </c>
      <c r="M61" s="3"/>
      <c r="N61" t="str">
        <f>Orte[[#This Row],[Ort]]</f>
        <v>Aholming</v>
      </c>
      <c r="O61" t="s">
        <v>5538</v>
      </c>
      <c r="P61" t="s">
        <v>819</v>
      </c>
    </row>
    <row r="62" spans="1:16" x14ac:dyDescent="0.35">
      <c r="A62" t="s">
        <v>6470</v>
      </c>
      <c r="B62" s="3" t="s">
        <v>14710</v>
      </c>
      <c r="C62" s="4">
        <v>49.492056052599999</v>
      </c>
      <c r="D62" s="4">
        <v>9.5460785996700004</v>
      </c>
      <c r="E62" s="4">
        <f>Orte[[#This Row],[Lat_dez]]*PI()/180</f>
        <v>0.86379933169945788</v>
      </c>
      <c r="F62" s="4">
        <f>Orte[[#This Row],[Lon_dez]]*PI()/180</f>
        <v>0.1666105022184112</v>
      </c>
      <c r="G62" t="s">
        <v>546</v>
      </c>
      <c r="H62" t="s">
        <v>830</v>
      </c>
      <c r="I62" s="4" t="b">
        <v>0</v>
      </c>
      <c r="J62" s="4" t="str">
        <f>CONCATENATE(Orte[[#This Row],[Ort]]," - ",Orte[[#This Row],[Landkreis]])</f>
        <v>Ahorn - Landkreis Main-Tauber-Kreis</v>
      </c>
      <c r="K62" s="3"/>
      <c r="L62" s="3" t="s">
        <v>10104</v>
      </c>
      <c r="M62" s="3"/>
      <c r="N62" t="str">
        <f>Orte[[#This Row],[Ort]]</f>
        <v>Ahorn</v>
      </c>
      <c r="O62" t="s">
        <v>2258</v>
      </c>
      <c r="P62" t="s">
        <v>1527</v>
      </c>
    </row>
    <row r="63" spans="1:16" x14ac:dyDescent="0.35">
      <c r="A63" t="s">
        <v>6470</v>
      </c>
      <c r="B63" s="3" t="s">
        <v>15122</v>
      </c>
      <c r="C63" s="4">
        <v>50.223129490300003</v>
      </c>
      <c r="D63" s="4">
        <v>10.924202660500001</v>
      </c>
      <c r="E63" s="4">
        <f>Orte[[#This Row],[Lat_dez]]*PI()/180</f>
        <v>0.87655897026119645</v>
      </c>
      <c r="F63" s="4">
        <f>Orte[[#This Row],[Lon_dez]]*PI()/180</f>
        <v>0.19066330458084929</v>
      </c>
      <c r="G63" t="s">
        <v>665</v>
      </c>
      <c r="H63" t="s">
        <v>1540</v>
      </c>
      <c r="I63" s="4" t="b">
        <v>0</v>
      </c>
      <c r="J63" s="4" t="str">
        <f>CONCATENATE(Orte[[#This Row],[Ort]]," - ",Orte[[#This Row],[Landkreis]])</f>
        <v>Ahorn - Landkreis Coburg</v>
      </c>
      <c r="K63" s="3"/>
      <c r="L63" s="3" t="s">
        <v>8892</v>
      </c>
      <c r="M63" s="3"/>
      <c r="N63" t="str">
        <f>Orte[[#This Row],[Ort]]</f>
        <v>Ahorn</v>
      </c>
      <c r="O63" t="s">
        <v>4669</v>
      </c>
      <c r="P63" t="s">
        <v>4526</v>
      </c>
    </row>
    <row r="64" spans="1:16" x14ac:dyDescent="0.35">
      <c r="A64" t="s">
        <v>5557</v>
      </c>
      <c r="B64" s="3" t="s">
        <v>13473</v>
      </c>
      <c r="C64" s="4">
        <v>49.847428494799999</v>
      </c>
      <c r="D64" s="4">
        <v>11.4414415883</v>
      </c>
      <c r="E64" s="4">
        <f>Orte[[#This Row],[Lat_dez]]*PI()/180</f>
        <v>0.87000175088670106</v>
      </c>
      <c r="F64" s="4">
        <f>Orte[[#This Row],[Lon_dez]]*PI()/180</f>
        <v>0.19969082689044451</v>
      </c>
      <c r="G64" t="s">
        <v>665</v>
      </c>
      <c r="H64" t="s">
        <v>837</v>
      </c>
      <c r="I64" s="4" t="b">
        <v>0</v>
      </c>
      <c r="J64" s="4" t="str">
        <f>CONCATENATE(Orte[[#This Row],[Ort]]," - ",Orte[[#This Row],[Landkreis]])</f>
        <v>Ahorntal - Landkreis Bayreuth</v>
      </c>
      <c r="K64" s="3"/>
      <c r="L64" s="3" t="s">
        <v>14374</v>
      </c>
      <c r="M64" s="3"/>
      <c r="N64" t="str">
        <f>Orte[[#This Row],[Ort]]</f>
        <v>Ahorntal</v>
      </c>
      <c r="O64" t="s">
        <v>5673</v>
      </c>
      <c r="P64" t="s">
        <v>5282</v>
      </c>
    </row>
    <row r="65" spans="1:16" x14ac:dyDescent="0.35">
      <c r="A65" t="s">
        <v>4405</v>
      </c>
      <c r="B65" s="3" t="s">
        <v>11975</v>
      </c>
      <c r="C65" s="4">
        <v>50.469130401000001</v>
      </c>
      <c r="D65" s="4">
        <v>7.0096067724899997</v>
      </c>
      <c r="E65" s="4">
        <f>Orte[[#This Row],[Lat_dez]]*PI()/180</f>
        <v>0.88085249611581606</v>
      </c>
      <c r="F65" s="4">
        <f>Orte[[#This Row],[Lon_dez]]*PI()/180</f>
        <v>0.12234071745004357</v>
      </c>
      <c r="G65" t="s">
        <v>514</v>
      </c>
      <c r="H65" t="s">
        <v>1271</v>
      </c>
      <c r="I65" s="4" t="b">
        <v>0</v>
      </c>
      <c r="J65" s="4" t="str">
        <f>CONCATENATE(Orte[[#This Row],[Ort]]," - ",Orte[[#This Row],[Landkreis]])</f>
        <v>Ahrbrück, Heckenbach, Hönningen, Kesseling, Rech - Landkreis Ahrweiler</v>
      </c>
      <c r="K65" s="3"/>
      <c r="L65" s="3" t="s">
        <v>9335</v>
      </c>
      <c r="M65" s="3"/>
      <c r="N65" t="str">
        <f>Orte[[#This Row],[Ort]]</f>
        <v>Ahrbrück, Heckenbach, Hönningen, Kesseling, Rech</v>
      </c>
      <c r="O65" t="s">
        <v>3360</v>
      </c>
      <c r="P65" t="s">
        <v>5529</v>
      </c>
    </row>
    <row r="66" spans="1:16" x14ac:dyDescent="0.35">
      <c r="A66" t="s">
        <v>4489</v>
      </c>
      <c r="B66" s="3" t="s">
        <v>12090</v>
      </c>
      <c r="C66" s="4">
        <v>54.002189998299997</v>
      </c>
      <c r="D66" s="4">
        <v>10.567048829499999</v>
      </c>
      <c r="E66" s="4">
        <f>Orte[[#This Row],[Lat_dez]]*PI()/180</f>
        <v>0.94251601875788604</v>
      </c>
      <c r="F66" s="4">
        <f>Orte[[#This Row],[Lon_dez]]*PI()/180</f>
        <v>0.18442979429378789</v>
      </c>
      <c r="G66" t="s">
        <v>641</v>
      </c>
      <c r="H66" t="s">
        <v>1323</v>
      </c>
      <c r="I66" s="4" t="b">
        <v>0</v>
      </c>
      <c r="J66" s="4" t="str">
        <f>CONCATENATE(Orte[[#This Row],[Ort]]," - ",Orte[[#This Row],[Landkreis]])</f>
        <v>Ahrensbök - Kreis Ostholstein</v>
      </c>
      <c r="K66" s="3"/>
      <c r="L66" s="3" t="s">
        <v>8893</v>
      </c>
      <c r="M66" s="3"/>
      <c r="N66" t="str">
        <f>Orte[[#This Row],[Ort]]</f>
        <v>Ahrensbök</v>
      </c>
      <c r="O66" t="s">
        <v>6309</v>
      </c>
      <c r="P66" t="s">
        <v>5538</v>
      </c>
    </row>
    <row r="67" spans="1:16" x14ac:dyDescent="0.35">
      <c r="A67" t="s">
        <v>1029</v>
      </c>
      <c r="B67" s="3" t="s">
        <v>8006</v>
      </c>
      <c r="C67" s="4">
        <v>53.668512912399997</v>
      </c>
      <c r="D67" s="4">
        <v>10.236858911800001</v>
      </c>
      <c r="E67" s="4">
        <f>Orte[[#This Row],[Lat_dez]]*PI()/180</f>
        <v>0.93669225497047104</v>
      </c>
      <c r="F67" s="4">
        <f>Orte[[#This Row],[Lon_dez]]*PI()/180</f>
        <v>0.17866689307303379</v>
      </c>
      <c r="G67" t="s">
        <v>641</v>
      </c>
      <c r="H67" t="s">
        <v>703</v>
      </c>
      <c r="I67" s="4" t="b">
        <v>0</v>
      </c>
      <c r="J67" s="4" t="str">
        <f>CONCATENATE(Orte[[#This Row],[Ort]]," - ",Orte[[#This Row],[Landkreis]])</f>
        <v>Ahrensburg - Kreis Stormarn</v>
      </c>
      <c r="K67" s="3"/>
      <c r="L67" s="3" t="s">
        <v>9548</v>
      </c>
      <c r="M67" s="3"/>
      <c r="N67" t="str">
        <f>Orte[[#This Row],[Ort]]</f>
        <v>Ahrensburg</v>
      </c>
      <c r="O67" t="s">
        <v>5740</v>
      </c>
      <c r="P67" t="s">
        <v>2258</v>
      </c>
    </row>
    <row r="68" spans="1:16" x14ac:dyDescent="0.35">
      <c r="A68" t="s">
        <v>4937</v>
      </c>
      <c r="B68" s="3" t="s">
        <v>12664</v>
      </c>
      <c r="C68" s="4">
        <v>54.242941928100002</v>
      </c>
      <c r="D68" s="4">
        <v>12.6185840599</v>
      </c>
      <c r="E68" s="4">
        <f>Orte[[#This Row],[Lat_dez]]*PI()/180</f>
        <v>0.94671793261342629</v>
      </c>
      <c r="F68" s="4">
        <f>Orte[[#This Row],[Lon_dez]]*PI()/180</f>
        <v>0.22023583878492836</v>
      </c>
      <c r="G68" t="s">
        <v>834</v>
      </c>
      <c r="H68" t="s">
        <v>923</v>
      </c>
      <c r="I68" s="4" t="b">
        <v>0</v>
      </c>
      <c r="J68" s="4" t="str">
        <f>CONCATENATE(Orte[[#This Row],[Ort]]," - ",Orte[[#This Row],[Landkreis]])</f>
        <v>Ahrenshagen-Daskow, Trinwillershagen u.a. - Landkreis Vorpommern-Rügen</v>
      </c>
      <c r="K68" s="3"/>
      <c r="L68" s="3" t="s">
        <v>8284</v>
      </c>
      <c r="M68" s="3"/>
      <c r="N68" t="str">
        <f>Orte[[#This Row],[Ort]]</f>
        <v>Ahrenshagen-Daskow, Trinwillershagen u.a.</v>
      </c>
      <c r="O68" t="s">
        <v>5200</v>
      </c>
      <c r="P68" t="s">
        <v>4669</v>
      </c>
    </row>
    <row r="69" spans="1:16" x14ac:dyDescent="0.35">
      <c r="A69" t="s">
        <v>1735</v>
      </c>
      <c r="B69" s="3" t="s">
        <v>8690</v>
      </c>
      <c r="C69" s="4">
        <v>54.589245476400002</v>
      </c>
      <c r="D69" s="4">
        <v>9.0682145885099992</v>
      </c>
      <c r="E69" s="4">
        <f>Orte[[#This Row],[Lat_dez]]*PI()/180</f>
        <v>0.95276206974260047</v>
      </c>
      <c r="F69" s="4">
        <f>Orte[[#This Row],[Lon_dez]]*PI()/180</f>
        <v>0.15827020184688223</v>
      </c>
      <c r="G69" t="s">
        <v>641</v>
      </c>
      <c r="H69" t="s">
        <v>765</v>
      </c>
      <c r="I69" s="4" t="b">
        <v>0</v>
      </c>
      <c r="J69" s="4" t="str">
        <f>CONCATENATE(Orte[[#This Row],[Ort]]," - ",Orte[[#This Row],[Landkreis]])</f>
        <v>Ahrenshöft - Kreis Nordfriesland</v>
      </c>
      <c r="K69" s="3"/>
      <c r="L69" s="3" t="s">
        <v>12729</v>
      </c>
      <c r="M69" s="3"/>
      <c r="N69" t="str">
        <f>Orte[[#This Row],[Ort]]</f>
        <v>Ahrenshöft</v>
      </c>
      <c r="O69" t="s">
        <v>5874</v>
      </c>
      <c r="P69" t="s">
        <v>5673</v>
      </c>
    </row>
    <row r="70" spans="1:16" x14ac:dyDescent="0.35">
      <c r="A70" t="s">
        <v>5216</v>
      </c>
      <c r="B70" s="3" t="s">
        <v>13040</v>
      </c>
      <c r="C70" s="4">
        <v>48.681597328199999</v>
      </c>
      <c r="D70" s="4">
        <v>13.309763072799999</v>
      </c>
      <c r="E70" s="4">
        <f>Orte[[#This Row],[Lat_dez]]*PI()/180</f>
        <v>0.84965415850716464</v>
      </c>
      <c r="F70" s="4">
        <f>Orte[[#This Row],[Lon_dez]]*PI()/180</f>
        <v>0.23229918828071772</v>
      </c>
      <c r="G70" t="s">
        <v>665</v>
      </c>
      <c r="H70" t="s">
        <v>925</v>
      </c>
      <c r="I70" s="4" t="b">
        <v>0</v>
      </c>
      <c r="J70" s="4" t="str">
        <f>CONCATENATE(Orte[[#This Row],[Ort]]," - ",Orte[[#This Row],[Landkreis]])</f>
        <v>Aicha vorm Wald - Landkreis Passau</v>
      </c>
      <c r="K70" s="3"/>
      <c r="L70" s="3" t="s">
        <v>15663</v>
      </c>
      <c r="M70" s="3"/>
      <c r="N70" t="str">
        <f>Orte[[#This Row],[Ort]]</f>
        <v>Aicha vorm Wald</v>
      </c>
      <c r="O70" t="s">
        <v>4719</v>
      </c>
      <c r="P70" t="s">
        <v>3360</v>
      </c>
    </row>
    <row r="71" spans="1:16" x14ac:dyDescent="0.35">
      <c r="A71" t="s">
        <v>3184</v>
      </c>
      <c r="B71" s="3" t="s">
        <v>10415</v>
      </c>
      <c r="C71" s="4">
        <v>48.445410595799999</v>
      </c>
      <c r="D71" s="4">
        <v>11.123639150400001</v>
      </c>
      <c r="E71" s="4">
        <f>Orte[[#This Row],[Lat_dez]]*PI()/180</f>
        <v>0.84553192237725783</v>
      </c>
      <c r="F71" s="4">
        <f>Orte[[#This Row],[Lon_dez]]*PI()/180</f>
        <v>0.19414412797822472</v>
      </c>
      <c r="G71" t="s">
        <v>665</v>
      </c>
      <c r="H71" t="s">
        <v>947</v>
      </c>
      <c r="I71" s="4" t="b">
        <v>0</v>
      </c>
      <c r="J71" s="4" t="str">
        <f>CONCATENATE(Orte[[#This Row],[Ort]]," - ",Orte[[#This Row],[Landkreis]])</f>
        <v>Aichach - Landkreis Aichach-Friedberg</v>
      </c>
      <c r="K71" s="3"/>
      <c r="L71" s="3" t="s">
        <v>9100</v>
      </c>
      <c r="M71" s="3"/>
      <c r="N71" t="str">
        <f>Orte[[#This Row],[Ort]]</f>
        <v>Aichach</v>
      </c>
      <c r="O71" t="s">
        <v>3435</v>
      </c>
      <c r="P71" t="s">
        <v>6309</v>
      </c>
    </row>
    <row r="72" spans="1:16" x14ac:dyDescent="0.35">
      <c r="A72" t="s">
        <v>819</v>
      </c>
      <c r="B72" s="3" t="s">
        <v>7864</v>
      </c>
      <c r="C72" s="4">
        <v>48.631890990800002</v>
      </c>
      <c r="D72" s="4">
        <v>9.5646578922900005</v>
      </c>
      <c r="E72" s="4">
        <f>Orte[[#This Row],[Lat_dez]]*PI()/180</f>
        <v>0.84878661926042742</v>
      </c>
      <c r="F72" s="4">
        <f>Orte[[#This Row],[Lon_dez]]*PI()/180</f>
        <v>0.16693477204732166</v>
      </c>
      <c r="G72" t="s">
        <v>546</v>
      </c>
      <c r="H72" t="s">
        <v>644</v>
      </c>
      <c r="I72" s="4" t="b">
        <v>0</v>
      </c>
      <c r="J72" s="4" t="str">
        <f>CONCATENATE(Orte[[#This Row],[Ort]]," - ",Orte[[#This Row],[Landkreis]])</f>
        <v>Aichelberg - Landkreis Göppingen</v>
      </c>
      <c r="K72" s="3"/>
      <c r="L72" s="3" t="s">
        <v>15665</v>
      </c>
      <c r="M72" s="3"/>
      <c r="N72" t="str">
        <f>Orte[[#This Row],[Ort]]</f>
        <v>Aichelberg</v>
      </c>
      <c r="O72" t="s">
        <v>4351</v>
      </c>
      <c r="P72" t="s">
        <v>5740</v>
      </c>
    </row>
    <row r="73" spans="1:16" x14ac:dyDescent="0.35">
      <c r="A73" t="s">
        <v>1527</v>
      </c>
      <c r="B73" s="3" t="s">
        <v>8464</v>
      </c>
      <c r="C73" s="4">
        <v>48.232677500299999</v>
      </c>
      <c r="D73" s="4">
        <v>10.539801858900001</v>
      </c>
      <c r="E73" s="4">
        <f>Orte[[#This Row],[Lat_dez]]*PI()/180</f>
        <v>0.84181902943282327</v>
      </c>
      <c r="F73" s="4">
        <f>Orte[[#This Row],[Lon_dez]]*PI()/180</f>
        <v>0.18395424494562385</v>
      </c>
      <c r="G73" t="s">
        <v>665</v>
      </c>
      <c r="H73" t="s">
        <v>694</v>
      </c>
      <c r="I73" s="4" t="b">
        <v>0</v>
      </c>
      <c r="J73" s="4" t="str">
        <f>CONCATENATE(Orte[[#This Row],[Ort]]," - ",Orte[[#This Row],[Landkreis]])</f>
        <v>Aichen - Landkreis Günzburg</v>
      </c>
      <c r="K73" s="3"/>
      <c r="L73" s="3" t="s">
        <v>9099</v>
      </c>
      <c r="M73" s="3"/>
      <c r="N73" t="str">
        <f>Orte[[#This Row],[Ort]]</f>
        <v>Aichen</v>
      </c>
      <c r="O73" t="s">
        <v>1620</v>
      </c>
      <c r="P73" t="s">
        <v>5200</v>
      </c>
    </row>
    <row r="74" spans="1:16" x14ac:dyDescent="0.35">
      <c r="A74" t="s">
        <v>4526</v>
      </c>
      <c r="B74" s="3" t="s">
        <v>12134</v>
      </c>
      <c r="C74" s="4">
        <v>48.2794060935</v>
      </c>
      <c r="D74" s="4">
        <v>8.4121197211500007</v>
      </c>
      <c r="E74" s="4">
        <f>Orte[[#This Row],[Lat_dez]]*PI()/180</f>
        <v>0.84263459723898837</v>
      </c>
      <c r="F74" s="4">
        <f>Orte[[#This Row],[Lon_dez]]*PI()/180</f>
        <v>0.14681918620601478</v>
      </c>
      <c r="G74" t="s">
        <v>546</v>
      </c>
      <c r="H74" t="s">
        <v>719</v>
      </c>
      <c r="I74" s="4" t="b">
        <v>0</v>
      </c>
      <c r="J74" s="4" t="str">
        <f>CONCATENATE(Orte[[#This Row],[Ort]]," - ",Orte[[#This Row],[Landkreis]])</f>
        <v>Aichhalden - Landkreis Rottweil</v>
      </c>
      <c r="K74" s="3"/>
      <c r="L74" s="3" t="s">
        <v>9550</v>
      </c>
      <c r="M74" s="3"/>
      <c r="N74" t="str">
        <f>Orte[[#This Row],[Ort]]</f>
        <v>Aichhalden</v>
      </c>
      <c r="O74" t="s">
        <v>3130</v>
      </c>
      <c r="P74" t="s">
        <v>5874</v>
      </c>
    </row>
    <row r="75" spans="1:16" x14ac:dyDescent="0.35">
      <c r="A75" t="s">
        <v>5282</v>
      </c>
      <c r="B75" s="3" t="s">
        <v>13121</v>
      </c>
      <c r="C75" s="4">
        <v>47.894203021899997</v>
      </c>
      <c r="D75" s="4">
        <v>10.0605407728</v>
      </c>
      <c r="E75" s="4">
        <f>Orte[[#This Row],[Lat_dez]]*PI()/180</f>
        <v>0.83591153535077278</v>
      </c>
      <c r="F75" s="4">
        <f>Orte[[#This Row],[Lon_dez]]*PI()/180</f>
        <v>0.17558956101649478</v>
      </c>
      <c r="G75" t="s">
        <v>546</v>
      </c>
      <c r="H75" t="s">
        <v>656</v>
      </c>
      <c r="I75" s="4" t="b">
        <v>0</v>
      </c>
      <c r="J75" s="4" t="str">
        <f>CONCATENATE(Orte[[#This Row],[Ort]]," - ",Orte[[#This Row],[Landkreis]])</f>
        <v>Aichstetten - Landkreis Ravensburg</v>
      </c>
      <c r="K75" s="3"/>
      <c r="L75" s="3" t="s">
        <v>7958</v>
      </c>
      <c r="M75" s="3"/>
      <c r="N75" t="str">
        <f>Orte[[#This Row],[Ort]]</f>
        <v>Aichstetten</v>
      </c>
      <c r="O75" t="s">
        <v>2428</v>
      </c>
      <c r="P75" t="s">
        <v>4719</v>
      </c>
    </row>
    <row r="76" spans="1:16" x14ac:dyDescent="0.35">
      <c r="A76" t="s">
        <v>5529</v>
      </c>
      <c r="B76" s="3" t="s">
        <v>13432</v>
      </c>
      <c r="C76" s="4">
        <v>48.625210704700002</v>
      </c>
      <c r="D76" s="4">
        <v>9.2186289716199994</v>
      </c>
      <c r="E76" s="4">
        <f>Orte[[#This Row],[Lat_dez]]*PI()/180</f>
        <v>0.84867002627300725</v>
      </c>
      <c r="F76" s="4">
        <f>Orte[[#This Row],[Lon_dez]]*PI()/180</f>
        <v>0.16089542807450788</v>
      </c>
      <c r="G76" t="s">
        <v>546</v>
      </c>
      <c r="H76" t="s">
        <v>781</v>
      </c>
      <c r="I76" s="4" t="b">
        <v>0</v>
      </c>
      <c r="J76" s="4" t="str">
        <f>CONCATENATE(Orte[[#This Row],[Ort]]," - ",Orte[[#This Row],[Landkreis]])</f>
        <v>Aichtal - Landkreis Esslingen</v>
      </c>
      <c r="K76" s="3"/>
      <c r="L76" s="3" t="s">
        <v>13651</v>
      </c>
      <c r="M76" s="3"/>
      <c r="N76" t="str">
        <f>Orte[[#This Row],[Ort]]</f>
        <v>Aichtal</v>
      </c>
      <c r="O76" t="s">
        <v>1123</v>
      </c>
      <c r="P76" t="s">
        <v>15856</v>
      </c>
    </row>
    <row r="77" spans="1:16" x14ac:dyDescent="0.35">
      <c r="A77" t="s">
        <v>5538</v>
      </c>
      <c r="B77" s="3" t="s">
        <v>13443</v>
      </c>
      <c r="C77" s="4">
        <v>48.762890260299997</v>
      </c>
      <c r="D77" s="4">
        <v>9.38755420777</v>
      </c>
      <c r="E77" s="4">
        <f>Orte[[#This Row],[Lat_dez]]*PI()/180</f>
        <v>0.85107298783090968</v>
      </c>
      <c r="F77" s="4">
        <f>Orte[[#This Row],[Lon_dez]]*PI()/180</f>
        <v>0.16384372963503435</v>
      </c>
      <c r="G77" t="s">
        <v>546</v>
      </c>
      <c r="H77" t="s">
        <v>781</v>
      </c>
      <c r="I77" s="4" t="b">
        <v>0</v>
      </c>
      <c r="J77" s="4" t="str">
        <f>CONCATENATE(Orte[[#This Row],[Ort]]," - ",Orte[[#This Row],[Landkreis]])</f>
        <v>Aichwald - Landkreis Esslingen</v>
      </c>
      <c r="K77" s="3"/>
      <c r="L77" s="3" t="s">
        <v>13649</v>
      </c>
      <c r="M77" s="3"/>
      <c r="N77" t="str">
        <f>Orte[[#This Row],[Ort]]</f>
        <v>Aichwald</v>
      </c>
      <c r="O77" t="s">
        <v>3338</v>
      </c>
      <c r="P77" t="s">
        <v>3435</v>
      </c>
    </row>
    <row r="78" spans="1:16" x14ac:dyDescent="0.35">
      <c r="A78" t="s">
        <v>2258</v>
      </c>
      <c r="B78" s="3" t="s">
        <v>9277</v>
      </c>
      <c r="C78" s="4">
        <v>50.158176761</v>
      </c>
      <c r="D78" s="4">
        <v>10.457281229499999</v>
      </c>
      <c r="E78" s="4">
        <f>Orte[[#This Row],[Lat_dez]]*PI()/180</f>
        <v>0.87542533127675481</v>
      </c>
      <c r="F78" s="4">
        <f>Orte[[#This Row],[Lon_dez]]*PI()/180</f>
        <v>0.18251398826177578</v>
      </c>
      <c r="G78" t="s">
        <v>665</v>
      </c>
      <c r="H78" t="s">
        <v>796</v>
      </c>
      <c r="I78" s="4" t="b">
        <v>0</v>
      </c>
      <c r="J78" s="4" t="str">
        <f>CONCATENATE(Orte[[#This Row],[Ort]]," - ",Orte[[#This Row],[Landkreis]])</f>
        <v>Aidhausen - Landkreis Haßberge</v>
      </c>
      <c r="K78" s="3"/>
      <c r="L78" s="3" t="s">
        <v>14056</v>
      </c>
      <c r="M78" s="3"/>
      <c r="N78" t="str">
        <f>Orte[[#This Row],[Ort]]</f>
        <v>Aidhausen</v>
      </c>
      <c r="O78" t="s">
        <v>1619</v>
      </c>
      <c r="P78" t="s">
        <v>15857</v>
      </c>
    </row>
    <row r="79" spans="1:16" x14ac:dyDescent="0.35">
      <c r="A79" t="s">
        <v>4669</v>
      </c>
      <c r="B79" s="3" t="s">
        <v>12329</v>
      </c>
      <c r="C79" s="4">
        <v>48.678743115700001</v>
      </c>
      <c r="D79" s="4">
        <v>8.8788900120100003</v>
      </c>
      <c r="E79" s="4">
        <f>Orte[[#This Row],[Lat_dez]]*PI()/180</f>
        <v>0.84960434310148791</v>
      </c>
      <c r="F79" s="4">
        <f>Orte[[#This Row],[Lon_dez]]*PI()/180</f>
        <v>0.15496586463201337</v>
      </c>
      <c r="G79" t="s">
        <v>546</v>
      </c>
      <c r="H79" t="s">
        <v>749</v>
      </c>
      <c r="I79" s="4" t="b">
        <v>0</v>
      </c>
      <c r="J79" s="4" t="str">
        <f>CONCATENATE(Orte[[#This Row],[Ort]]," - ",Orte[[#This Row],[Landkreis]])</f>
        <v>Aidlingen - Landkreis Böblingen</v>
      </c>
      <c r="K79" s="3"/>
      <c r="L79" s="3" t="s">
        <v>14059</v>
      </c>
      <c r="M79" s="3"/>
      <c r="N79" t="str">
        <f>Orte[[#This Row],[Ort]]</f>
        <v>Aidlingen</v>
      </c>
      <c r="O79" t="s">
        <v>620</v>
      </c>
      <c r="P79" t="s">
        <v>4351</v>
      </c>
    </row>
    <row r="80" spans="1:16" x14ac:dyDescent="0.35">
      <c r="A80" t="s">
        <v>5673</v>
      </c>
      <c r="B80" s="3" t="s">
        <v>13633</v>
      </c>
      <c r="C80" s="4">
        <v>48.692689270199999</v>
      </c>
      <c r="D80" s="4">
        <v>11.7127182886</v>
      </c>
      <c r="E80" s="4">
        <f>Orte[[#This Row],[Lat_dez]]*PI()/180</f>
        <v>0.84984774941550478</v>
      </c>
      <c r="F80" s="4">
        <f>Orte[[#This Row],[Lon_dez]]*PI()/180</f>
        <v>0.20442549849462541</v>
      </c>
      <c r="G80" t="s">
        <v>665</v>
      </c>
      <c r="H80" t="s">
        <v>864</v>
      </c>
      <c r="I80" s="4" t="b">
        <v>0</v>
      </c>
      <c r="J80" s="4" t="str">
        <f>CONCATENATE(Orte[[#This Row],[Ort]]," - ",Orte[[#This Row],[Landkreis]])</f>
        <v>Aiglsbach - Landkreis Kelheim</v>
      </c>
      <c r="K80" s="3"/>
      <c r="L80" s="3" t="s">
        <v>13650</v>
      </c>
      <c r="M80" s="3"/>
      <c r="N80" t="str">
        <f>Orte[[#This Row],[Ort]]</f>
        <v>Aiglsbach</v>
      </c>
      <c r="O80" t="s">
        <v>4270</v>
      </c>
      <c r="P80" t="s">
        <v>1620</v>
      </c>
    </row>
    <row r="81" spans="1:16" x14ac:dyDescent="0.35">
      <c r="A81" t="s">
        <v>3360</v>
      </c>
      <c r="B81" s="3" t="s">
        <v>10634</v>
      </c>
      <c r="C81" s="4">
        <v>48.511859478200002</v>
      </c>
      <c r="D81" s="4">
        <v>10.950377555899999</v>
      </c>
      <c r="E81" s="4">
        <f>Orte[[#This Row],[Lat_dez]]*PI()/180</f>
        <v>0.84669167415940827</v>
      </c>
      <c r="F81" s="4">
        <f>Orte[[#This Row],[Lon_dez]]*PI()/180</f>
        <v>0.19112014268694438</v>
      </c>
      <c r="G81" t="s">
        <v>665</v>
      </c>
      <c r="H81" t="s">
        <v>947</v>
      </c>
      <c r="I81" s="4" t="b">
        <v>0</v>
      </c>
      <c r="J81" s="4" t="str">
        <f>CONCATENATE(Orte[[#This Row],[Ort]]," - ",Orte[[#This Row],[Landkreis]])</f>
        <v>Aindling - Landkreis Aichach-Friedberg</v>
      </c>
      <c r="K81" s="3"/>
      <c r="L81" s="3" t="s">
        <v>15347</v>
      </c>
      <c r="M81" s="3"/>
      <c r="N81" t="str">
        <f>Orte[[#This Row],[Ort]]</f>
        <v>Aindling</v>
      </c>
      <c r="O81" t="s">
        <v>1273</v>
      </c>
      <c r="P81" t="s">
        <v>3130</v>
      </c>
    </row>
    <row r="82" spans="1:16" x14ac:dyDescent="0.35">
      <c r="A82" t="s">
        <v>6309</v>
      </c>
      <c r="B82" s="3" t="s">
        <v>14486</v>
      </c>
      <c r="C82" s="4">
        <v>47.819713050099999</v>
      </c>
      <c r="D82" s="4">
        <v>12.9272278962</v>
      </c>
      <c r="E82" s="4">
        <f>Orte[[#This Row],[Lat_dez]]*PI()/180</f>
        <v>0.83461144008314503</v>
      </c>
      <c r="F82" s="4">
        <f>Orte[[#This Row],[Lon_dez]]*PI()/180</f>
        <v>0.22562268994434978</v>
      </c>
      <c r="G82" t="s">
        <v>665</v>
      </c>
      <c r="H82" t="s">
        <v>2813</v>
      </c>
      <c r="I82" s="4" t="b">
        <v>0</v>
      </c>
      <c r="J82" s="4" t="str">
        <f>CONCATENATE(Orte[[#This Row],[Ort]]," - ",Orte[[#This Row],[Landkreis]])</f>
        <v>Ainring - Landkreis Berchtesgadener Land</v>
      </c>
      <c r="K82" s="3"/>
      <c r="L82" s="3" t="s">
        <v>8546</v>
      </c>
      <c r="M82" s="3"/>
      <c r="N82" t="str">
        <f>Orte[[#This Row],[Ort]]</f>
        <v>Ainring</v>
      </c>
      <c r="O82" t="s">
        <v>924</v>
      </c>
      <c r="P82" t="s">
        <v>2428</v>
      </c>
    </row>
    <row r="83" spans="1:16" x14ac:dyDescent="0.35">
      <c r="A83" t="s">
        <v>5740</v>
      </c>
      <c r="B83" s="3" t="s">
        <v>13717</v>
      </c>
      <c r="C83" s="4">
        <v>48.508339462800002</v>
      </c>
      <c r="D83" s="4">
        <v>10.450163187299999</v>
      </c>
      <c r="E83" s="4">
        <f>Orte[[#This Row],[Lat_dez]]*PI()/180</f>
        <v>0.84663023830095752</v>
      </c>
      <c r="F83" s="4">
        <f>Orte[[#This Row],[Lon_dez]]*PI()/180</f>
        <v>0.18238975498908985</v>
      </c>
      <c r="G83" t="s">
        <v>665</v>
      </c>
      <c r="H83" t="s">
        <v>687</v>
      </c>
      <c r="I83" s="4" t="b">
        <v>0</v>
      </c>
      <c r="J83" s="4" t="str">
        <f>CONCATENATE(Orte[[#This Row],[Ort]]," - ",Orte[[#This Row],[Landkreis]])</f>
        <v>Aislingen - Landkreis Dillingen a.d. Donau</v>
      </c>
      <c r="K83" s="3"/>
      <c r="L83" s="3" t="s">
        <v>14058</v>
      </c>
      <c r="M83" s="3"/>
      <c r="N83" t="str">
        <f>Orte[[#This Row],[Ort]]</f>
        <v>Aislingen</v>
      </c>
      <c r="O83" t="s">
        <v>2333</v>
      </c>
      <c r="P83" t="s">
        <v>1123</v>
      </c>
    </row>
    <row r="84" spans="1:16" x14ac:dyDescent="0.35">
      <c r="A84" t="s">
        <v>5200</v>
      </c>
      <c r="B84" s="3" t="s">
        <v>13022</v>
      </c>
      <c r="C84" s="4">
        <v>48.8417767965</v>
      </c>
      <c r="D84" s="4">
        <v>12.628185829</v>
      </c>
      <c r="E84" s="4">
        <f>Orte[[#This Row],[Lat_dez]]*PI()/180</f>
        <v>0.85244981762309346</v>
      </c>
      <c r="F84" s="4">
        <f>Orte[[#This Row],[Lon_dez]]*PI()/180</f>
        <v>0.22040342126973961</v>
      </c>
      <c r="G84" t="s">
        <v>665</v>
      </c>
      <c r="H84" t="s">
        <v>1229</v>
      </c>
      <c r="I84" s="4" t="b">
        <v>0</v>
      </c>
      <c r="J84" s="4" t="str">
        <f>CONCATENATE(Orte[[#This Row],[Ort]]," - ",Orte[[#This Row],[Landkreis]])</f>
        <v>Aiterhofen - Landkreis Straubing-Bogen</v>
      </c>
      <c r="K84" s="3"/>
      <c r="L84" s="3" t="s">
        <v>7960</v>
      </c>
      <c r="M84" s="3"/>
      <c r="N84" t="str">
        <f>Orte[[#This Row],[Ort]]</f>
        <v>Aiterhofen</v>
      </c>
      <c r="O84" t="s">
        <v>2073</v>
      </c>
      <c r="P84" t="s">
        <v>3338</v>
      </c>
    </row>
    <row r="85" spans="1:16" x14ac:dyDescent="0.35">
      <c r="A85" t="s">
        <v>5874</v>
      </c>
      <c r="B85" s="3" t="s">
        <v>13914</v>
      </c>
      <c r="C85" s="4">
        <v>47.936433875100001</v>
      </c>
      <c r="D85" s="4">
        <v>10.0611209158</v>
      </c>
      <c r="E85" s="4">
        <f>Orte[[#This Row],[Lat_dez]]*PI()/180</f>
        <v>0.83664860278503916</v>
      </c>
      <c r="F85" s="4">
        <f>Orte[[#This Row],[Lon_dez]]*PI()/180</f>
        <v>0.17559968642197718</v>
      </c>
      <c r="G85" t="s">
        <v>546</v>
      </c>
      <c r="H85" t="s">
        <v>656</v>
      </c>
      <c r="I85" s="4" t="b">
        <v>0</v>
      </c>
      <c r="J85" s="4" t="str">
        <f>CONCATENATE(Orte[[#This Row],[Ort]]," - ",Orte[[#This Row],[Landkreis]])</f>
        <v>Aitrach - Landkreis Ravensburg</v>
      </c>
      <c r="K85" s="3"/>
      <c r="L85" s="3" t="s">
        <v>13060</v>
      </c>
      <c r="M85" s="3"/>
      <c r="N85" t="str">
        <f>Orte[[#This Row],[Ort]]</f>
        <v>Aitrach</v>
      </c>
      <c r="O85" t="s">
        <v>4216</v>
      </c>
      <c r="P85" t="s">
        <v>1619</v>
      </c>
    </row>
    <row r="86" spans="1:16" x14ac:dyDescent="0.35">
      <c r="A86" t="s">
        <v>4719</v>
      </c>
      <c r="B86" s="3" t="s">
        <v>12385</v>
      </c>
      <c r="C86" s="4">
        <v>47.825286617000003</v>
      </c>
      <c r="D86" s="4">
        <v>10.5187312293</v>
      </c>
      <c r="E86" s="4">
        <f>Orte[[#This Row],[Lat_dez]]*PI()/180</f>
        <v>0.83470871717663031</v>
      </c>
      <c r="F86" s="4">
        <f>Orte[[#This Row],[Lon_dez]]*PI()/180</f>
        <v>0.18358649308363562</v>
      </c>
      <c r="G86" t="s">
        <v>665</v>
      </c>
      <c r="H86" t="s">
        <v>1051</v>
      </c>
      <c r="I86" s="4" t="b">
        <v>0</v>
      </c>
      <c r="J86" s="4" t="str">
        <f>CONCATENATE(Orte[[#This Row],[Ort]]," - ",Orte[[#This Row],[Landkreis]])</f>
        <v>Aitrang - Landkreis Ostallgäu</v>
      </c>
      <c r="K86" s="3"/>
      <c r="L86" s="3" t="s">
        <v>12769</v>
      </c>
      <c r="M86" s="3"/>
      <c r="N86" t="str">
        <f>Orte[[#This Row],[Ort]]</f>
        <v>Aitrang</v>
      </c>
      <c r="O86" t="s">
        <v>6741</v>
      </c>
      <c r="P86" t="s">
        <v>620</v>
      </c>
    </row>
    <row r="87" spans="1:16" x14ac:dyDescent="0.35">
      <c r="A87" t="s">
        <v>3435</v>
      </c>
      <c r="B87" s="3" t="s">
        <v>10733</v>
      </c>
      <c r="C87" s="4">
        <v>51.848374709700003</v>
      </c>
      <c r="D87" s="4">
        <v>12.051848962799999</v>
      </c>
      <c r="E87" s="4">
        <f>Orte[[#This Row],[Lat_dez]]*PI()/180</f>
        <v>0.90492485049202409</v>
      </c>
      <c r="F87" s="4">
        <f>Orte[[#This Row],[Lon_dez]]*PI()/180</f>
        <v>0.2103444453539236</v>
      </c>
      <c r="G87" t="s">
        <v>809</v>
      </c>
      <c r="H87" t="s">
        <v>1304</v>
      </c>
      <c r="I87" s="4" t="b">
        <v>0</v>
      </c>
      <c r="J87" s="4" t="str">
        <f>CONCATENATE(Orte[[#This Row],[Ort]]," - ",Orte[[#This Row],[Landkreis]])</f>
        <v>Aken (Elbe) - Landkreis Anhalt-Bitterfeld</v>
      </c>
      <c r="K87" s="3"/>
      <c r="L87" s="3" t="s">
        <v>8545</v>
      </c>
      <c r="M87" s="3"/>
      <c r="N87" t="str">
        <f>Orte[[#This Row],[Ort]]</f>
        <v>Aken (Elbe)</v>
      </c>
      <c r="O87" t="s">
        <v>2929</v>
      </c>
      <c r="P87" t="s">
        <v>4270</v>
      </c>
    </row>
    <row r="88" spans="1:16" x14ac:dyDescent="0.35">
      <c r="A88" t="s">
        <v>4351</v>
      </c>
      <c r="B88" s="3" t="s">
        <v>11904</v>
      </c>
      <c r="C88" s="4">
        <v>48.107269319300002</v>
      </c>
      <c r="D88" s="4">
        <v>12.114351256699999</v>
      </c>
      <c r="E88" s="4">
        <f>Orte[[#This Row],[Lat_dez]]*PI()/180</f>
        <v>0.83963024376543638</v>
      </c>
      <c r="F88" s="4">
        <f>Orte[[#This Row],[Lon_dez]]*PI()/180</f>
        <v>0.21143531617252773</v>
      </c>
      <c r="G88" t="s">
        <v>665</v>
      </c>
      <c r="H88" t="s">
        <v>877</v>
      </c>
      <c r="I88" s="4" t="b">
        <v>0</v>
      </c>
      <c r="J88" s="4" t="str">
        <f>CONCATENATE(Orte[[#This Row],[Ort]]," - ",Orte[[#This Row],[Landkreis]])</f>
        <v>Albaching - Landkreis Rosenheim</v>
      </c>
      <c r="K88" s="3"/>
      <c r="L88" s="3" t="s">
        <v>11026</v>
      </c>
      <c r="M88" s="3"/>
      <c r="N88" t="str">
        <f>Orte[[#This Row],[Ort]]</f>
        <v>Albaching</v>
      </c>
      <c r="O88" t="s">
        <v>4974</v>
      </c>
      <c r="P88" t="s">
        <v>15858</v>
      </c>
    </row>
    <row r="89" spans="1:16" x14ac:dyDescent="0.35">
      <c r="A89" t="s">
        <v>1620</v>
      </c>
      <c r="B89" s="3" t="s">
        <v>8570</v>
      </c>
      <c r="C89" s="4">
        <v>47.622307432100001</v>
      </c>
      <c r="D89" s="4">
        <v>8.1216346739799992</v>
      </c>
      <c r="E89" s="4">
        <f>Orte[[#This Row],[Lat_dez]]*PI()/180</f>
        <v>0.83116606208711086</v>
      </c>
      <c r="F89" s="4">
        <f>Orte[[#This Row],[Lon_dez]]*PI()/180</f>
        <v>0.14174926570508722</v>
      </c>
      <c r="G89" t="s">
        <v>546</v>
      </c>
      <c r="H89" t="s">
        <v>561</v>
      </c>
      <c r="I89" s="4" t="b">
        <v>0</v>
      </c>
      <c r="J89" s="4" t="str">
        <f>CONCATENATE(Orte[[#This Row],[Ort]]," - ",Orte[[#This Row],[Landkreis]])</f>
        <v>Albbruck - Landkreis Waldshut</v>
      </c>
      <c r="K89" s="3"/>
      <c r="L89" s="3" t="s">
        <v>7970</v>
      </c>
      <c r="M89" s="3"/>
      <c r="N89" t="str">
        <f>Orte[[#This Row],[Ort]]</f>
        <v>Albbruck</v>
      </c>
      <c r="O89" t="s">
        <v>3555</v>
      </c>
      <c r="P89" t="s">
        <v>15859</v>
      </c>
    </row>
    <row r="90" spans="1:16" x14ac:dyDescent="0.35">
      <c r="A90" t="s">
        <v>3130</v>
      </c>
      <c r="B90" s="3" t="s">
        <v>10352</v>
      </c>
      <c r="C90" s="4">
        <v>54.152629899399997</v>
      </c>
      <c r="D90" s="4">
        <v>9.3119677370900007</v>
      </c>
      <c r="E90" s="4">
        <f>Orte[[#This Row],[Lat_dez]]*PI()/180</f>
        <v>0.94514169035845563</v>
      </c>
      <c r="F90" s="4">
        <f>Orte[[#This Row],[Lon_dez]]*PI()/180</f>
        <v>0.1625244968517062</v>
      </c>
      <c r="G90" t="s">
        <v>641</v>
      </c>
      <c r="H90" t="s">
        <v>751</v>
      </c>
      <c r="I90" s="4" t="b">
        <v>0</v>
      </c>
      <c r="J90" s="4" t="str">
        <f>CONCATENATE(Orte[[#This Row],[Ort]]," - ",Orte[[#This Row],[Landkreis]])</f>
        <v>Albersdorf - Kreis Dithmarschen</v>
      </c>
      <c r="K90" s="3"/>
      <c r="L90" s="3" t="s">
        <v>14380</v>
      </c>
      <c r="M90" s="3"/>
      <c r="N90" t="str">
        <f>Orte[[#This Row],[Ort]]</f>
        <v>Albersdorf</v>
      </c>
      <c r="O90" t="s">
        <v>6261</v>
      </c>
      <c r="P90" t="s">
        <v>15860</v>
      </c>
    </row>
    <row r="91" spans="1:16" x14ac:dyDescent="0.35">
      <c r="A91" t="s">
        <v>2428</v>
      </c>
      <c r="B91" s="3" t="s">
        <v>9479</v>
      </c>
      <c r="C91" s="4">
        <v>48.689088084300003</v>
      </c>
      <c r="D91" s="4">
        <v>9.5587088819999995</v>
      </c>
      <c r="E91" s="4">
        <f>Orte[[#This Row],[Lat_dez]]*PI()/180</f>
        <v>0.84978489686457348</v>
      </c>
      <c r="F91" s="4">
        <f>Orte[[#This Row],[Lon_dez]]*PI()/180</f>
        <v>0.16683094223052614</v>
      </c>
      <c r="G91" t="s">
        <v>546</v>
      </c>
      <c r="H91" t="s">
        <v>644</v>
      </c>
      <c r="I91" s="4" t="b">
        <v>0</v>
      </c>
      <c r="J91" s="4" t="str">
        <f>CONCATENATE(Orte[[#This Row],[Ort]]," - ",Orte[[#This Row],[Landkreis]])</f>
        <v>Albershausen - Landkreis Göppingen</v>
      </c>
      <c r="K91" s="3"/>
      <c r="L91" s="3" t="s">
        <v>12733</v>
      </c>
      <c r="M91" s="3"/>
      <c r="N91" t="str">
        <f>Orte[[#This Row],[Ort]]</f>
        <v>Albershausen</v>
      </c>
      <c r="O91" t="s">
        <v>4906</v>
      </c>
      <c r="P91" t="s">
        <v>1273</v>
      </c>
    </row>
    <row r="92" spans="1:16" x14ac:dyDescent="0.35">
      <c r="A92" t="s">
        <v>1123</v>
      </c>
      <c r="B92" s="3" t="s">
        <v>8085</v>
      </c>
      <c r="C92" s="4">
        <v>49.229022933400003</v>
      </c>
      <c r="D92" s="4">
        <v>7.9453200353</v>
      </c>
      <c r="E92" s="4">
        <f>Orte[[#This Row],[Lat_dez]]*PI()/180</f>
        <v>0.85920853772762718</v>
      </c>
      <c r="F92" s="4">
        <f>Orte[[#This Row],[Lon_dez]]*PI()/180</f>
        <v>0.13867199474065708</v>
      </c>
      <c r="G92" t="s">
        <v>514</v>
      </c>
      <c r="H92" t="s">
        <v>1124</v>
      </c>
      <c r="I92" s="4" t="b">
        <v>0</v>
      </c>
      <c r="J92" s="4" t="str">
        <f>CONCATENATE(Orte[[#This Row],[Ort]]," - ",Orte[[#This Row],[Landkreis]])</f>
        <v>Albersweiler, Silz u.a. - Landkreis Südliche Weinstraße</v>
      </c>
      <c r="K92" s="3"/>
      <c r="L92" s="3" t="s">
        <v>11736</v>
      </c>
      <c r="M92" s="3"/>
      <c r="N92" t="str">
        <f>Orte[[#This Row],[Ort]]</f>
        <v>Albersweiler, Silz u.a.</v>
      </c>
      <c r="O92" t="s">
        <v>3710</v>
      </c>
      <c r="P92" t="s">
        <v>924</v>
      </c>
    </row>
    <row r="93" spans="1:16" x14ac:dyDescent="0.35">
      <c r="A93" t="s">
        <v>3338</v>
      </c>
      <c r="B93" s="3" t="s">
        <v>10609</v>
      </c>
      <c r="C93" s="4">
        <v>49.708698793899998</v>
      </c>
      <c r="D93" s="4">
        <v>10.120481698900001</v>
      </c>
      <c r="E93" s="4">
        <f>Orte[[#This Row],[Lat_dez]]*PI()/180</f>
        <v>0.86758046083568907</v>
      </c>
      <c r="F93" s="4">
        <f>Orte[[#This Row],[Lon_dez]]*PI()/180</f>
        <v>0.17663572753363441</v>
      </c>
      <c r="G93" t="s">
        <v>665</v>
      </c>
      <c r="H93" t="s">
        <v>700</v>
      </c>
      <c r="I93" s="4" t="b">
        <v>0</v>
      </c>
      <c r="J93" s="4" t="str">
        <f>CONCATENATE(Orte[[#This Row],[Ort]]," - ",Orte[[#This Row],[Landkreis]])</f>
        <v>Albertshofen - Landkreis Kitzingen</v>
      </c>
      <c r="K93" s="3"/>
      <c r="L93" s="3" t="s">
        <v>9339</v>
      </c>
      <c r="M93" s="3"/>
      <c r="N93" t="str">
        <f>Orte[[#This Row],[Ort]]</f>
        <v>Albertshofen</v>
      </c>
      <c r="O93" t="s">
        <v>6114</v>
      </c>
      <c r="P93" t="s">
        <v>2333</v>
      </c>
    </row>
    <row r="94" spans="1:16" x14ac:dyDescent="0.35">
      <c r="A94" t="s">
        <v>1619</v>
      </c>
      <c r="B94" s="3" t="s">
        <v>8569</v>
      </c>
      <c r="C94" s="4">
        <v>49.738693314300001</v>
      </c>
      <c r="D94" s="4">
        <v>8.1559214404299993</v>
      </c>
      <c r="E94" s="4">
        <f>Orte[[#This Row],[Lat_dez]]*PI()/180</f>
        <v>0.86810396397422585</v>
      </c>
      <c r="F94" s="4">
        <f>Orte[[#This Row],[Lon_dez]]*PI()/180</f>
        <v>0.14234768266950204</v>
      </c>
      <c r="G94" t="s">
        <v>514</v>
      </c>
      <c r="H94" t="s">
        <v>570</v>
      </c>
      <c r="I94" s="4" t="b">
        <v>0</v>
      </c>
      <c r="J94" s="4" t="str">
        <f>CONCATENATE(Orte[[#This Row],[Ort]]," - ",Orte[[#This Row],[Landkreis]])</f>
        <v>Albig - Landkreis Alzey-Worms</v>
      </c>
      <c r="K94" s="3"/>
      <c r="L94" s="3" t="s">
        <v>13645</v>
      </c>
      <c r="M94" s="3"/>
      <c r="N94" t="str">
        <f>Orte[[#This Row],[Ort]]</f>
        <v>Albig</v>
      </c>
      <c r="O94" t="s">
        <v>3219</v>
      </c>
      <c r="P94" t="s">
        <v>2073</v>
      </c>
    </row>
    <row r="95" spans="1:16" x14ac:dyDescent="0.35">
      <c r="A95" t="s">
        <v>620</v>
      </c>
      <c r="B95" s="3" t="s">
        <v>7740</v>
      </c>
      <c r="C95" s="4">
        <v>49.629998781600001</v>
      </c>
      <c r="D95" s="4">
        <v>8.1064215855199997</v>
      </c>
      <c r="E95" s="4">
        <f>Orte[[#This Row],[Lat_dez]]*PI()/180</f>
        <v>0.86620688649969413</v>
      </c>
      <c r="F95" s="4">
        <f>Orte[[#This Row],[Lon_dez]]*PI()/180</f>
        <v>0.14148374722206308</v>
      </c>
      <c r="G95" t="s">
        <v>514</v>
      </c>
      <c r="H95" t="s">
        <v>595</v>
      </c>
      <c r="I95" s="4" t="b">
        <v>0</v>
      </c>
      <c r="J95" s="4" t="str">
        <f>CONCATENATE(Orte[[#This Row],[Ort]]," - ",Orte[[#This Row],[Landkreis]])</f>
        <v>Albisheim (Pfrimm) - Landkreis Donnersbergkreis</v>
      </c>
      <c r="K95" s="3"/>
      <c r="L95" s="3" t="s">
        <v>15662</v>
      </c>
      <c r="M95" s="3"/>
      <c r="N95" t="str">
        <f>Orte[[#This Row],[Ort]]</f>
        <v>Albisheim (Pfrimm)</v>
      </c>
      <c r="O95" t="s">
        <v>2339</v>
      </c>
      <c r="P95" t="s">
        <v>4216</v>
      </c>
    </row>
    <row r="96" spans="1:16" x14ac:dyDescent="0.35">
      <c r="A96" t="s">
        <v>4270</v>
      </c>
      <c r="B96" s="3" t="s">
        <v>11791</v>
      </c>
      <c r="C96" s="4">
        <v>48.1986061781</v>
      </c>
      <c r="D96" s="4">
        <v>9.0271089656000001</v>
      </c>
      <c r="E96" s="4">
        <f>Orte[[#This Row],[Lat_dez]]*PI()/180</f>
        <v>0.84122437267992545</v>
      </c>
      <c r="F96" s="4">
        <f>Orte[[#This Row],[Lon_dez]]*PI()/180</f>
        <v>0.15755277338601953</v>
      </c>
      <c r="G96" t="s">
        <v>546</v>
      </c>
      <c r="H96" t="s">
        <v>1492</v>
      </c>
      <c r="I96" s="4" t="b">
        <v>0</v>
      </c>
      <c r="J96" s="4" t="str">
        <f>CONCATENATE(Orte[[#This Row],[Ort]]," - ",Orte[[#This Row],[Landkreis]])</f>
        <v>Albstadt - Landkreis Zollernalbkreis</v>
      </c>
      <c r="K96" s="3"/>
      <c r="L96" s="3" t="s">
        <v>14822</v>
      </c>
      <c r="M96" s="3"/>
      <c r="N96" t="str">
        <f>Orte[[#This Row],[Ort]]</f>
        <v>Albstadt</v>
      </c>
      <c r="O96" t="s">
        <v>3803</v>
      </c>
      <c r="P96" t="s">
        <v>6741</v>
      </c>
    </row>
    <row r="97" spans="1:16" x14ac:dyDescent="0.35">
      <c r="A97" t="s">
        <v>4270</v>
      </c>
      <c r="B97" s="3" t="s">
        <v>12029</v>
      </c>
      <c r="C97" s="4">
        <v>48.230391910900003</v>
      </c>
      <c r="D97" s="4">
        <v>8.9495167173399999</v>
      </c>
      <c r="E97" s="4">
        <f>Orte[[#This Row],[Lat_dez]]*PI()/180</f>
        <v>0.84177913837244456</v>
      </c>
      <c r="F97" s="4">
        <f>Orte[[#This Row],[Lon_dez]]*PI()/180</f>
        <v>0.15619853317985768</v>
      </c>
      <c r="G97" t="s">
        <v>546</v>
      </c>
      <c r="H97" t="s">
        <v>1492</v>
      </c>
      <c r="I97" s="4" t="b">
        <v>0</v>
      </c>
      <c r="J97" s="4" t="str">
        <f>CONCATENATE(Orte[[#This Row],[Ort]]," - ",Orte[[#This Row],[Landkreis]])</f>
        <v>Albstadt - Landkreis Zollernalbkreis</v>
      </c>
      <c r="K97" s="3"/>
      <c r="L97" s="3" t="s">
        <v>9551</v>
      </c>
      <c r="M97" s="3"/>
      <c r="N97" t="str">
        <f>Orte[[#This Row],[Ort]]</f>
        <v>Albstadt</v>
      </c>
      <c r="O97" t="s">
        <v>4199</v>
      </c>
      <c r="P97" t="s">
        <v>2929</v>
      </c>
    </row>
    <row r="98" spans="1:16" x14ac:dyDescent="0.35">
      <c r="A98" t="s">
        <v>4270</v>
      </c>
      <c r="B98" s="3" t="s">
        <v>12477</v>
      </c>
      <c r="C98" s="4">
        <v>48.264666223399999</v>
      </c>
      <c r="D98" s="4">
        <v>9.0184994444900006</v>
      </c>
      <c r="E98" s="4">
        <f>Orte[[#This Row],[Lat_dez]]*PI()/180</f>
        <v>0.84237733797442693</v>
      </c>
      <c r="F98" s="4">
        <f>Orte[[#This Row],[Lon_dez]]*PI()/180</f>
        <v>0.15740250889563009</v>
      </c>
      <c r="G98" t="s">
        <v>546</v>
      </c>
      <c r="H98" t="s">
        <v>1492</v>
      </c>
      <c r="I98" s="4" t="b">
        <v>0</v>
      </c>
      <c r="J98" s="4" t="str">
        <f>CONCATENATE(Orte[[#This Row],[Ort]]," - ",Orte[[#This Row],[Landkreis]])</f>
        <v>Albstadt - Landkreis Zollernalbkreis</v>
      </c>
      <c r="K98" s="3"/>
      <c r="L98" s="3" t="s">
        <v>15151</v>
      </c>
      <c r="M98" s="3"/>
      <c r="N98" t="str">
        <f>Orte[[#This Row],[Ort]]</f>
        <v>Albstadt</v>
      </c>
      <c r="O98" t="s">
        <v>844</v>
      </c>
      <c r="P98" t="s">
        <v>4974</v>
      </c>
    </row>
    <row r="99" spans="1:16" x14ac:dyDescent="0.35">
      <c r="A99" t="s">
        <v>1273</v>
      </c>
      <c r="B99" s="3" t="s">
        <v>8217</v>
      </c>
      <c r="C99" s="4">
        <v>50.898210043299997</v>
      </c>
      <c r="D99" s="4">
        <v>6.2612536446</v>
      </c>
      <c r="E99" s="4">
        <f>Orte[[#This Row],[Lat_dez]]*PI()/180</f>
        <v>0.88834134862723046</v>
      </c>
      <c r="F99" s="4">
        <f>Orte[[#This Row],[Lon_dez]]*PI()/180</f>
        <v>0.10927949140076489</v>
      </c>
      <c r="G99" t="s">
        <v>504</v>
      </c>
      <c r="H99" t="s">
        <v>512</v>
      </c>
      <c r="I99" s="4" t="b">
        <v>0</v>
      </c>
      <c r="J99" s="4" t="str">
        <f>CONCATENATE(Orte[[#This Row],[Ort]]," - ",Orte[[#This Row],[Landkreis]])</f>
        <v>Aldenhoven - Kreis Düren</v>
      </c>
      <c r="K99" s="3"/>
      <c r="L99" s="3" t="s">
        <v>9103</v>
      </c>
      <c r="M99" s="3"/>
      <c r="N99" t="str">
        <f>Orte[[#This Row],[Ort]]</f>
        <v>Aldenhoven</v>
      </c>
      <c r="O99" t="s">
        <v>1388</v>
      </c>
      <c r="P99" t="s">
        <v>3555</v>
      </c>
    </row>
    <row r="100" spans="1:16" x14ac:dyDescent="0.35">
      <c r="A100" t="s">
        <v>924</v>
      </c>
      <c r="B100" s="3" t="s">
        <v>7929</v>
      </c>
      <c r="C100" s="4">
        <v>48.578003451500003</v>
      </c>
      <c r="D100" s="4">
        <v>13.075101429</v>
      </c>
      <c r="E100" s="4">
        <f>Orte[[#This Row],[Lat_dez]]*PI()/180</f>
        <v>0.84784610427384455</v>
      </c>
      <c r="F100" s="4">
        <f>Orte[[#This Row],[Lon_dez]]*PI()/180</f>
        <v>0.22820356996826557</v>
      </c>
      <c r="G100" t="s">
        <v>665</v>
      </c>
      <c r="H100" t="s">
        <v>925</v>
      </c>
      <c r="I100" s="4" t="b">
        <v>0</v>
      </c>
      <c r="J100" s="4" t="str">
        <f>CONCATENATE(Orte[[#This Row],[Ort]]," - ",Orte[[#This Row],[Landkreis]])</f>
        <v>Aldersbach - Landkreis Passau</v>
      </c>
      <c r="K100" s="3"/>
      <c r="L100" s="3" t="s">
        <v>7961</v>
      </c>
      <c r="M100" s="3"/>
      <c r="N100" t="str">
        <f>Orte[[#This Row],[Ort]]</f>
        <v>Aldersbach</v>
      </c>
      <c r="O100" t="s">
        <v>2739</v>
      </c>
      <c r="P100" t="s">
        <v>6261</v>
      </c>
    </row>
    <row r="101" spans="1:16" x14ac:dyDescent="0.35">
      <c r="A101" t="s">
        <v>2333</v>
      </c>
      <c r="B101" s="3" t="s">
        <v>9372</v>
      </c>
      <c r="C101" s="4">
        <v>48.0939589782</v>
      </c>
      <c r="D101" s="4">
        <v>8.6829349838700001</v>
      </c>
      <c r="E101" s="4">
        <f>Orte[[#This Row],[Lat_dez]]*PI()/180</f>
        <v>0.83939793448867783</v>
      </c>
      <c r="F101" s="4">
        <f>Orte[[#This Row],[Lon_dez]]*PI()/180</f>
        <v>0.15154580420513222</v>
      </c>
      <c r="G101" t="s">
        <v>546</v>
      </c>
      <c r="H101" t="s">
        <v>1084</v>
      </c>
      <c r="I101" s="4" t="b">
        <v>0</v>
      </c>
      <c r="J101" s="4" t="str">
        <f>CONCATENATE(Orte[[#This Row],[Ort]]," - ",Orte[[#This Row],[Landkreis]])</f>
        <v>Aldingen - Landkreis Tuttlingen</v>
      </c>
      <c r="K101" s="3"/>
      <c r="L101" s="3" t="s">
        <v>11949</v>
      </c>
      <c r="M101" s="3"/>
      <c r="N101" t="str">
        <f>Orte[[#This Row],[Ort]]</f>
        <v>Aldingen</v>
      </c>
      <c r="O101" t="s">
        <v>3209</v>
      </c>
      <c r="P101" t="s">
        <v>4906</v>
      </c>
    </row>
    <row r="102" spans="1:16" x14ac:dyDescent="0.35">
      <c r="A102" t="s">
        <v>2073</v>
      </c>
      <c r="B102" s="3" t="s">
        <v>9065</v>
      </c>
      <c r="C102" s="4">
        <v>48.845935118500002</v>
      </c>
      <c r="D102" s="4">
        <v>10.6367596932</v>
      </c>
      <c r="E102" s="4">
        <f>Orte[[#This Row],[Lat_dez]]*PI()/180</f>
        <v>0.85252239403335162</v>
      </c>
      <c r="F102" s="4">
        <f>Orte[[#This Row],[Lon_dez]]*PI()/180</f>
        <v>0.18564647838976189</v>
      </c>
      <c r="G102" t="s">
        <v>665</v>
      </c>
      <c r="H102" t="s">
        <v>698</v>
      </c>
      <c r="I102" s="4" t="b">
        <v>0</v>
      </c>
      <c r="J102" s="4" t="str">
        <f>CONCATENATE(Orte[[#This Row],[Ort]]," - ",Orte[[#This Row],[Landkreis]])</f>
        <v>Alerheim - Landkreis Donau-Ries</v>
      </c>
      <c r="K102" s="3"/>
      <c r="L102" s="3" t="s">
        <v>14060</v>
      </c>
      <c r="M102" s="3"/>
      <c r="N102" t="str">
        <f>Orte[[#This Row],[Ort]]</f>
        <v>Alerheim</v>
      </c>
      <c r="O102" t="s">
        <v>1939</v>
      </c>
      <c r="P102" t="s">
        <v>3710</v>
      </c>
    </row>
    <row r="103" spans="1:16" x14ac:dyDescent="0.35">
      <c r="A103" t="s">
        <v>4216</v>
      </c>
      <c r="B103" s="3" t="s">
        <v>11724</v>
      </c>
      <c r="C103" s="4">
        <v>49.039121871399999</v>
      </c>
      <c r="D103" s="4">
        <v>10.8687479544</v>
      </c>
      <c r="E103" s="4">
        <f>Orte[[#This Row],[Lat_dez]]*PI()/180</f>
        <v>0.85589413894269328</v>
      </c>
      <c r="F103" s="4">
        <f>Orte[[#This Row],[Lon_dez]]*PI()/180</f>
        <v>0.18969543737367853</v>
      </c>
      <c r="G103" t="s">
        <v>665</v>
      </c>
      <c r="H103" t="s">
        <v>1551</v>
      </c>
      <c r="I103" s="4" t="b">
        <v>0</v>
      </c>
      <c r="J103" s="4" t="str">
        <f>CONCATENATE(Orte[[#This Row],[Ort]]," - ",Orte[[#This Row],[Landkreis]])</f>
        <v>Alesheim - Landkreis Weißenburg-Gunzenhausen</v>
      </c>
      <c r="K103" s="3"/>
      <c r="L103" s="3" t="s">
        <v>13520</v>
      </c>
      <c r="M103" s="3"/>
      <c r="N103" t="str">
        <f>Orte[[#This Row],[Ort]]</f>
        <v>Alesheim</v>
      </c>
      <c r="O103" t="s">
        <v>1661</v>
      </c>
      <c r="P103" t="s">
        <v>15861</v>
      </c>
    </row>
    <row r="104" spans="1:16" x14ac:dyDescent="0.35">
      <c r="A104" t="s">
        <v>6741</v>
      </c>
      <c r="B104" s="3" t="s">
        <v>15082</v>
      </c>
      <c r="C104" s="4">
        <v>48.194118214200003</v>
      </c>
      <c r="D104" s="4">
        <v>10.3806886704</v>
      </c>
      <c r="E104" s="4">
        <f>Orte[[#This Row],[Lat_dez]]*PI()/180</f>
        <v>0.84114604293315975</v>
      </c>
      <c r="F104" s="4">
        <f>Orte[[#This Row],[Lon_dez]]*PI()/180</f>
        <v>0.18117719592295242</v>
      </c>
      <c r="G104" t="s">
        <v>665</v>
      </c>
      <c r="H104" t="s">
        <v>694</v>
      </c>
      <c r="I104" s="4" t="b">
        <v>0</v>
      </c>
      <c r="J104" s="4" t="str">
        <f>CONCATENATE(Orte[[#This Row],[Ort]]," - ",Orte[[#This Row],[Landkreis]])</f>
        <v>Aletshausen - Landkreis Günzburg</v>
      </c>
      <c r="K104" s="3"/>
      <c r="L104" s="3" t="s">
        <v>14570</v>
      </c>
      <c r="M104" s="3"/>
      <c r="N104" t="str">
        <f>Orte[[#This Row],[Ort]]</f>
        <v>Aletshausen</v>
      </c>
      <c r="O104" t="s">
        <v>5987</v>
      </c>
      <c r="P104" t="s">
        <v>6114</v>
      </c>
    </row>
    <row r="105" spans="1:16" x14ac:dyDescent="0.35">
      <c r="A105" t="s">
        <v>2929</v>
      </c>
      <c r="B105" s="3" t="s">
        <v>10097</v>
      </c>
      <c r="C105" s="4">
        <v>48.859879063000001</v>
      </c>
      <c r="D105" s="4">
        <v>9.7044274211000001</v>
      </c>
      <c r="E105" s="4">
        <f>Orte[[#This Row],[Lat_dez]]*PI()/180</f>
        <v>0.85276576177559194</v>
      </c>
      <c r="F105" s="4">
        <f>Orte[[#This Row],[Lon_dez]]*PI()/180</f>
        <v>0.16937421051901724</v>
      </c>
      <c r="G105" t="s">
        <v>546</v>
      </c>
      <c r="H105" t="s">
        <v>662</v>
      </c>
      <c r="I105" s="4" t="b">
        <v>0</v>
      </c>
      <c r="J105" s="4" t="str">
        <f>CONCATENATE(Orte[[#This Row],[Ort]]," - ",Orte[[#This Row],[Landkreis]])</f>
        <v>Alfdorf, Schillinghof - Landkreis Ostalbkreis</v>
      </c>
      <c r="K105" s="3"/>
      <c r="L105" s="3" t="s">
        <v>15350</v>
      </c>
      <c r="M105" s="3"/>
      <c r="N105" t="str">
        <f>Orte[[#This Row],[Ort]]</f>
        <v>Alfdorf, Schillinghof</v>
      </c>
      <c r="O105" t="s">
        <v>5009</v>
      </c>
      <c r="P105" t="s">
        <v>3219</v>
      </c>
    </row>
    <row r="106" spans="1:16" x14ac:dyDescent="0.35">
      <c r="A106" t="s">
        <v>4974</v>
      </c>
      <c r="B106" s="3" t="s">
        <v>12714</v>
      </c>
      <c r="C106" s="4">
        <v>49.430971258900001</v>
      </c>
      <c r="D106" s="4">
        <v>11.531548712199999</v>
      </c>
      <c r="E106" s="4">
        <f>Orte[[#This Row],[Lat_dez]]*PI()/180</f>
        <v>0.86273320092649142</v>
      </c>
      <c r="F106" s="4">
        <f>Orte[[#This Row],[Lon_dez]]*PI()/180</f>
        <v>0.20126349288200199</v>
      </c>
      <c r="G106" t="s">
        <v>665</v>
      </c>
      <c r="H106" t="s">
        <v>964</v>
      </c>
      <c r="I106" s="4" t="b">
        <v>0</v>
      </c>
      <c r="J106" s="4" t="str">
        <f>CONCATENATE(Orte[[#This Row],[Ort]]," - ",Orte[[#This Row],[Landkreis]])</f>
        <v>Alfeld - Landkreis Nürnberger Land</v>
      </c>
      <c r="K106" s="3"/>
      <c r="L106" s="3" t="s">
        <v>15668</v>
      </c>
      <c r="M106" s="3"/>
      <c r="N106" t="str">
        <f>Orte[[#This Row],[Ort]]</f>
        <v>Alfeld</v>
      </c>
      <c r="O106" t="s">
        <v>3098</v>
      </c>
      <c r="P106" t="s">
        <v>419</v>
      </c>
    </row>
    <row r="107" spans="1:16" x14ac:dyDescent="0.35">
      <c r="A107" t="s">
        <v>3555</v>
      </c>
      <c r="B107" s="3" t="s">
        <v>10897</v>
      </c>
      <c r="C107" s="4">
        <v>51.985611379200002</v>
      </c>
      <c r="D107" s="4">
        <v>9.8253244464900007</v>
      </c>
      <c r="E107" s="4">
        <f>Orte[[#This Row],[Lat_dez]]*PI()/180</f>
        <v>0.90732008222927052</v>
      </c>
      <c r="F107" s="4">
        <f>Orte[[#This Row],[Lon_dez]]*PI()/180</f>
        <v>0.17148426166793992</v>
      </c>
      <c r="G107" t="s">
        <v>554</v>
      </c>
      <c r="H107" t="s">
        <v>658</v>
      </c>
      <c r="I107" s="4" t="b">
        <v>0</v>
      </c>
      <c r="J107" s="4" t="str">
        <f>CONCATENATE(Orte[[#This Row],[Ort]]," - ",Orte[[#This Row],[Landkreis]])</f>
        <v>Alfeld (Leine) - Landkreis Hildesheim</v>
      </c>
      <c r="K107" s="3"/>
      <c r="L107" s="3" t="s">
        <v>11311</v>
      </c>
      <c r="M107" s="3"/>
      <c r="N107" t="str">
        <f>Orte[[#This Row],[Ort]]</f>
        <v>Alfeld (Leine)</v>
      </c>
      <c r="O107" t="s">
        <v>506</v>
      </c>
      <c r="P107" t="s">
        <v>15862</v>
      </c>
    </row>
    <row r="108" spans="1:16" x14ac:dyDescent="0.35">
      <c r="A108" t="s">
        <v>6261</v>
      </c>
      <c r="B108" s="3" t="s">
        <v>14420</v>
      </c>
      <c r="C108" s="4">
        <v>52.495597420800003</v>
      </c>
      <c r="D108" s="4">
        <v>7.9531777114600004</v>
      </c>
      <c r="E108" s="4">
        <f>Orte[[#This Row],[Lat_dez]]*PI()/180</f>
        <v>0.91622101779440324</v>
      </c>
      <c r="F108" s="4">
        <f>Orte[[#This Row],[Lon_dez]]*PI()/180</f>
        <v>0.13880913706120457</v>
      </c>
      <c r="G108" t="s">
        <v>554</v>
      </c>
      <c r="H108" t="s">
        <v>555</v>
      </c>
      <c r="I108" s="4" t="b">
        <v>0</v>
      </c>
      <c r="J108" s="4" t="str">
        <f>CONCATENATE(Orte[[#This Row],[Ort]]," - ",Orte[[#This Row],[Landkreis]])</f>
        <v>Alfhausen - Landkreis Osnabrück</v>
      </c>
      <c r="K108" s="3"/>
      <c r="L108" s="3" t="s">
        <v>7964</v>
      </c>
      <c r="M108" s="3"/>
      <c r="N108" t="str">
        <f>Orte[[#This Row],[Ort]]</f>
        <v>Alfhausen</v>
      </c>
      <c r="O108" t="s">
        <v>2533</v>
      </c>
      <c r="P108" t="s">
        <v>2339</v>
      </c>
    </row>
    <row r="109" spans="1:16" x14ac:dyDescent="0.35">
      <c r="A109" t="s">
        <v>4906</v>
      </c>
      <c r="B109" s="3" t="s">
        <v>12628</v>
      </c>
      <c r="C109" s="4">
        <v>50.181225818000001</v>
      </c>
      <c r="D109" s="4">
        <v>7.04263276988</v>
      </c>
      <c r="E109" s="4">
        <f>Orte[[#This Row],[Lat_dez]]*PI()/180</f>
        <v>0.87582761321088487</v>
      </c>
      <c r="F109" s="4">
        <f>Orte[[#This Row],[Lon_dez]]*PI()/180</f>
        <v>0.12291712984325415</v>
      </c>
      <c r="G109" t="s">
        <v>514</v>
      </c>
      <c r="H109" t="s">
        <v>538</v>
      </c>
      <c r="I109" s="4" t="b">
        <v>0</v>
      </c>
      <c r="J109" s="4" t="str">
        <f>CONCATENATE(Orte[[#This Row],[Ort]]," - ",Orte[[#This Row],[Landkreis]])</f>
        <v>Alflen - Landkreis Cochem-Zell</v>
      </c>
      <c r="K109" s="3"/>
      <c r="L109" s="3" t="s">
        <v>15154</v>
      </c>
      <c r="M109" s="3"/>
      <c r="N109" t="str">
        <f>Orte[[#This Row],[Ort]]</f>
        <v>Alflen</v>
      </c>
      <c r="O109" t="s">
        <v>6823</v>
      </c>
      <c r="P109" t="s">
        <v>3803</v>
      </c>
    </row>
    <row r="110" spans="1:16" x14ac:dyDescent="0.35">
      <c r="A110" t="s">
        <v>3710</v>
      </c>
      <c r="B110" s="3" t="s">
        <v>11094</v>
      </c>
      <c r="C110" s="4">
        <v>50.709581333700001</v>
      </c>
      <c r="D110" s="4">
        <v>7.0066413652600001</v>
      </c>
      <c r="E110" s="4">
        <f>Orte[[#This Row],[Lat_dez]]*PI()/180</f>
        <v>0.88504915658092231</v>
      </c>
      <c r="F110" s="4">
        <f>Orte[[#This Row],[Lon_dez]]*PI()/180</f>
        <v>0.12228896133021763</v>
      </c>
      <c r="G110" t="s">
        <v>504</v>
      </c>
      <c r="H110" t="s">
        <v>1265</v>
      </c>
      <c r="I110" s="4" t="b">
        <v>0</v>
      </c>
      <c r="J110" s="4" t="str">
        <f>CONCATENATE(Orte[[#This Row],[Ort]]," - ",Orte[[#This Row],[Landkreis]])</f>
        <v>Alfter - Kreis Rhein-Sieg-Kreis</v>
      </c>
      <c r="K110" s="3"/>
      <c r="L110" s="3" t="s">
        <v>14384</v>
      </c>
      <c r="M110" s="3"/>
      <c r="N110" t="str">
        <f>Orte[[#This Row],[Ort]]</f>
        <v>Alfter</v>
      </c>
      <c r="O110" t="s">
        <v>569</v>
      </c>
      <c r="P110" t="s">
        <v>15863</v>
      </c>
    </row>
    <row r="111" spans="1:16" x14ac:dyDescent="0.35">
      <c r="A111" t="s">
        <v>6114</v>
      </c>
      <c r="B111" s="3" t="s">
        <v>14219</v>
      </c>
      <c r="C111" s="4">
        <v>52.263171837999998</v>
      </c>
      <c r="D111" s="4">
        <v>9.97101570369</v>
      </c>
      <c r="E111" s="4">
        <f>Orte[[#This Row],[Lat_dez]]*PI()/180</f>
        <v>0.91216442610867632</v>
      </c>
      <c r="F111" s="4">
        <f>Orte[[#This Row],[Lon_dez]]*PI()/180</f>
        <v>0.17402705379744979</v>
      </c>
      <c r="G111" t="s">
        <v>554</v>
      </c>
      <c r="H111" t="s">
        <v>658</v>
      </c>
      <c r="I111" s="4" t="b">
        <v>0</v>
      </c>
      <c r="J111" s="4" t="str">
        <f>CONCATENATE(Orte[[#This Row],[Ort]]," - ",Orte[[#This Row],[Landkreis]])</f>
        <v>Algermissen - Landkreis Hildesheim</v>
      </c>
      <c r="K111" s="3"/>
      <c r="L111" s="3" t="s">
        <v>13061</v>
      </c>
      <c r="M111" s="3"/>
      <c r="N111" t="str">
        <f>Orte[[#This Row],[Ort]]</f>
        <v>Algermissen</v>
      </c>
      <c r="O111" t="s">
        <v>3003</v>
      </c>
      <c r="P111" t="s">
        <v>4199</v>
      </c>
    </row>
    <row r="112" spans="1:16" x14ac:dyDescent="0.35">
      <c r="A112" t="s">
        <v>3219</v>
      </c>
      <c r="B112" s="3" t="s">
        <v>10453</v>
      </c>
      <c r="C112" s="4">
        <v>51.0288180047</v>
      </c>
      <c r="D112" s="4">
        <v>9.6609420738599994</v>
      </c>
      <c r="E112" s="4">
        <f>Orte[[#This Row],[Lat_dez]]*PI()/180</f>
        <v>0.89062088758297819</v>
      </c>
      <c r="F112" s="4">
        <f>Orte[[#This Row],[Lon_dez]]*PI()/180</f>
        <v>0.16861524803330619</v>
      </c>
      <c r="G112" t="s">
        <v>549</v>
      </c>
      <c r="H112" t="s">
        <v>647</v>
      </c>
      <c r="I112" s="4" t="b">
        <v>0</v>
      </c>
      <c r="J112" s="4" t="str">
        <f>CONCATENATE(Orte[[#This Row],[Ort]]," - ",Orte[[#This Row],[Landkreis]])</f>
        <v>Alheim - Landkreis Hersfeld-Rotenburg</v>
      </c>
      <c r="K112" s="3"/>
      <c r="L112" s="3" t="s">
        <v>14572</v>
      </c>
      <c r="M112" s="3"/>
      <c r="N112" t="str">
        <f>Orte[[#This Row],[Ort]]</f>
        <v>Alheim</v>
      </c>
      <c r="O112" t="s">
        <v>4529</v>
      </c>
      <c r="P112" t="s">
        <v>844</v>
      </c>
    </row>
    <row r="113" spans="1:16" x14ac:dyDescent="0.35">
      <c r="A113" t="s">
        <v>2339</v>
      </c>
      <c r="B113" s="3" t="s">
        <v>15425</v>
      </c>
      <c r="C113" s="4">
        <v>51.042382110600002</v>
      </c>
      <c r="D113" s="4">
        <v>8.6645914671799993</v>
      </c>
      <c r="E113" s="4">
        <f>Orte[[#This Row],[Lat_dez]]*PI()/180</f>
        <v>0.89085762589102258</v>
      </c>
      <c r="F113" s="4">
        <f>Orte[[#This Row],[Lon_dez]]*PI()/180</f>
        <v>0.15122564944249717</v>
      </c>
      <c r="G113" t="s">
        <v>549</v>
      </c>
      <c r="H113" t="s">
        <v>1078</v>
      </c>
      <c r="I113" s="4" t="b">
        <v>0</v>
      </c>
      <c r="J113" s="4" t="str">
        <f>CONCATENATE(Orte[[#This Row],[Ort]]," - ",Orte[[#This Row],[Landkreis]])</f>
        <v>Allendorf - Landkreis Waldeck-Frankenberg</v>
      </c>
      <c r="K113" s="3"/>
      <c r="L113" s="3" t="s">
        <v>12240</v>
      </c>
      <c r="M113" s="3"/>
      <c r="N113" t="str">
        <f>Orte[[#This Row],[Ort]]</f>
        <v>Allendorf</v>
      </c>
      <c r="O113" t="s">
        <v>3299</v>
      </c>
      <c r="P113" t="s">
        <v>1388</v>
      </c>
    </row>
    <row r="114" spans="1:16" x14ac:dyDescent="0.35">
      <c r="A114" t="s">
        <v>2339</v>
      </c>
      <c r="B114" s="3" t="s">
        <v>9383</v>
      </c>
      <c r="C114" s="4">
        <v>50.6803532717</v>
      </c>
      <c r="D114" s="4">
        <v>8.8235113226700008</v>
      </c>
      <c r="E114" s="4">
        <f>Orte[[#This Row],[Lat_dez]]*PI()/180</f>
        <v>0.88453903066504536</v>
      </c>
      <c r="F114" s="4">
        <f>Orte[[#This Row],[Lon_dez]]*PI()/180</f>
        <v>0.15399932416759129</v>
      </c>
      <c r="G114" t="s">
        <v>549</v>
      </c>
      <c r="H114" t="s">
        <v>1723</v>
      </c>
      <c r="I114" s="4" t="b">
        <v>0</v>
      </c>
      <c r="J114" s="4" t="str">
        <f>CONCATENATE(Orte[[#This Row],[Ort]]," - ",Orte[[#This Row],[Landkreis]])</f>
        <v>Allendorf - Landkreis Gießen</v>
      </c>
      <c r="K114" s="3"/>
      <c r="L114" s="3" t="s">
        <v>15671</v>
      </c>
      <c r="M114" s="3"/>
      <c r="N114" t="str">
        <f>Orte[[#This Row],[Ort]]</f>
        <v>Allendorf</v>
      </c>
      <c r="O114" t="s">
        <v>2304</v>
      </c>
      <c r="P114" t="s">
        <v>2739</v>
      </c>
    </row>
    <row r="115" spans="1:16" x14ac:dyDescent="0.35">
      <c r="A115" t="s">
        <v>3803</v>
      </c>
      <c r="B115" s="3" t="s">
        <v>7648</v>
      </c>
      <c r="C115" s="4">
        <v>47.737267411300003</v>
      </c>
      <c r="D115" s="4">
        <v>9.0754176231700008</v>
      </c>
      <c r="E115" s="4">
        <f>Orte[[#This Row],[Lat_dez]]*PI()/180</f>
        <v>0.83317249223217515</v>
      </c>
      <c r="F115" s="4">
        <f>Orte[[#This Row],[Lon_dez]]*PI()/180</f>
        <v>0.15839591851783452</v>
      </c>
      <c r="G115" t="s">
        <v>546</v>
      </c>
      <c r="H115" t="s">
        <v>1065</v>
      </c>
      <c r="I115" s="4" t="b">
        <v>0</v>
      </c>
      <c r="J115" s="4" t="str">
        <f>CONCATENATE(Orte[[#This Row],[Ort]]," - ",Orte[[#This Row],[Landkreis]])</f>
        <v>Allensbach - Landkreis Konstanz</v>
      </c>
      <c r="K115" s="3"/>
      <c r="L115" s="3" t="s">
        <v>11319</v>
      </c>
      <c r="M115" s="3"/>
      <c r="N115" t="str">
        <f>Orte[[#This Row],[Ort]]</f>
        <v>Allensbach</v>
      </c>
      <c r="O115" t="s">
        <v>1734</v>
      </c>
      <c r="P115" t="s">
        <v>3209</v>
      </c>
    </row>
    <row r="116" spans="1:16" x14ac:dyDescent="0.35">
      <c r="A116" t="s">
        <v>4199</v>
      </c>
      <c r="B116" s="3" t="s">
        <v>11705</v>
      </c>
      <c r="C116" s="4">
        <v>49.243075190600003</v>
      </c>
      <c r="D116" s="4">
        <v>11.237441071199999</v>
      </c>
      <c r="E116" s="4">
        <f>Orte[[#This Row],[Lat_dez]]*PI()/180</f>
        <v>0.85945379588310433</v>
      </c>
      <c r="F116" s="4">
        <f>Orte[[#This Row],[Lon_dez]]*PI()/180</f>
        <v>0.19613034619127853</v>
      </c>
      <c r="G116" t="s">
        <v>665</v>
      </c>
      <c r="H116" t="s">
        <v>2310</v>
      </c>
      <c r="I116" s="4" t="b">
        <v>0</v>
      </c>
      <c r="J116" s="4" t="str">
        <f>CONCATENATE(Orte[[#This Row],[Ort]]," - ",Orte[[#This Row],[Landkreis]])</f>
        <v>Allersberg - Landkreis Roth</v>
      </c>
      <c r="K116" s="3"/>
      <c r="L116" s="3" t="s">
        <v>10109</v>
      </c>
      <c r="M116" s="3"/>
      <c r="N116" t="str">
        <f>Orte[[#This Row],[Ort]]</f>
        <v>Allersberg</v>
      </c>
      <c r="O116" t="s">
        <v>2732</v>
      </c>
      <c r="P116" t="s">
        <v>1939</v>
      </c>
    </row>
    <row r="117" spans="1:16" x14ac:dyDescent="0.35">
      <c r="A117" t="s">
        <v>844</v>
      </c>
      <c r="B117" s="3" t="s">
        <v>7879</v>
      </c>
      <c r="C117" s="4">
        <v>48.433959035000001</v>
      </c>
      <c r="D117" s="4">
        <v>11.590388149000001</v>
      </c>
      <c r="E117" s="4">
        <f>Orte[[#This Row],[Lat_dez]]*PI()/180</f>
        <v>0.84533205493680552</v>
      </c>
      <c r="F117" s="4">
        <f>Orte[[#This Row],[Lon_dez]]*PI()/180</f>
        <v>0.20229043478418113</v>
      </c>
      <c r="G117" t="s">
        <v>665</v>
      </c>
      <c r="H117" t="s">
        <v>845</v>
      </c>
      <c r="I117" s="4" t="b">
        <v>0</v>
      </c>
      <c r="J117" s="4" t="str">
        <f>CONCATENATE(Orte[[#This Row],[Ort]]," - ",Orte[[#This Row],[Landkreis]])</f>
        <v>Allershausen - Landkreis Freising</v>
      </c>
      <c r="K117" s="3"/>
      <c r="L117" s="3" t="s">
        <v>8550</v>
      </c>
      <c r="M117" s="3"/>
      <c r="N117" t="str">
        <f>Orte[[#This Row],[Ort]]</f>
        <v>Allershausen</v>
      </c>
      <c r="O117" t="s">
        <v>5067</v>
      </c>
      <c r="P117" t="s">
        <v>15864</v>
      </c>
    </row>
    <row r="118" spans="1:16" x14ac:dyDescent="0.35">
      <c r="A118" t="s">
        <v>1388</v>
      </c>
      <c r="B118" s="3" t="s">
        <v>8320</v>
      </c>
      <c r="C118" s="4">
        <v>48.143083320800002</v>
      </c>
      <c r="D118" s="4">
        <v>11.279001556400001</v>
      </c>
      <c r="E118" s="4">
        <f>Orte[[#This Row],[Lat_dez]]*PI()/180</f>
        <v>0.84025531600992542</v>
      </c>
      <c r="F118" s="4">
        <f>Orte[[#This Row],[Lon_dez]]*PI()/180</f>
        <v>0.19685571349674491</v>
      </c>
      <c r="G118" t="s">
        <v>665</v>
      </c>
      <c r="H118" t="s">
        <v>960</v>
      </c>
      <c r="I118" s="4" t="b">
        <v>0</v>
      </c>
      <c r="J118" s="4" t="str">
        <f>CONCATENATE(Orte[[#This Row],[Ort]]," - ",Orte[[#This Row],[Landkreis]])</f>
        <v>Alling - Landkreis Fürstenfeldbruck</v>
      </c>
      <c r="K118" s="3"/>
      <c r="L118" s="3" t="s">
        <v>14571</v>
      </c>
      <c r="M118" s="3"/>
      <c r="N118" t="str">
        <f>Orte[[#This Row],[Ort]]</f>
        <v>Alling</v>
      </c>
      <c r="O118" t="s">
        <v>5851</v>
      </c>
      <c r="P118" t="s">
        <v>15865</v>
      </c>
    </row>
    <row r="119" spans="1:16" x14ac:dyDescent="0.35">
      <c r="A119" t="s">
        <v>2739</v>
      </c>
      <c r="B119" s="3" t="s">
        <v>9870</v>
      </c>
      <c r="C119" s="4">
        <v>48.314774687300002</v>
      </c>
      <c r="D119" s="4">
        <v>9.7912835315999995</v>
      </c>
      <c r="E119" s="4">
        <f>Orte[[#This Row],[Lat_dez]]*PI()/180</f>
        <v>0.84325189565259884</v>
      </c>
      <c r="F119" s="4">
        <f>Orte[[#This Row],[Lon_dez]]*PI()/180</f>
        <v>0.17089013562271824</v>
      </c>
      <c r="G119" t="s">
        <v>546</v>
      </c>
      <c r="H119" t="s">
        <v>996</v>
      </c>
      <c r="I119" s="4" t="b">
        <v>0</v>
      </c>
      <c r="J119" s="4" t="str">
        <f>CONCATENATE(Orte[[#This Row],[Ort]]," - ",Orte[[#This Row],[Landkreis]])</f>
        <v>Allmendingen - Landkreis Alb-Donau-Kreis</v>
      </c>
      <c r="K119" s="3"/>
      <c r="L119" s="3" t="s">
        <v>13654</v>
      </c>
      <c r="M119" s="3"/>
      <c r="N119" t="str">
        <f>Orte[[#This Row],[Ort]]</f>
        <v>Allmendingen</v>
      </c>
      <c r="O119" t="s">
        <v>3907</v>
      </c>
      <c r="P119" t="s">
        <v>7559</v>
      </c>
    </row>
    <row r="120" spans="1:16" x14ac:dyDescent="0.35">
      <c r="A120" t="s">
        <v>3209</v>
      </c>
      <c r="B120" s="3" t="s">
        <v>10443</v>
      </c>
      <c r="C120" s="4">
        <v>48.904719250799999</v>
      </c>
      <c r="D120" s="4">
        <v>9.4697593503000004</v>
      </c>
      <c r="E120" s="4">
        <f>Orte[[#This Row],[Lat_dez]]*PI()/180</f>
        <v>0.8535483706899144</v>
      </c>
      <c r="F120" s="4">
        <f>Orte[[#This Row],[Lon_dez]]*PI()/180</f>
        <v>0.16527848003425408</v>
      </c>
      <c r="G120" t="s">
        <v>546</v>
      </c>
      <c r="H120" t="s">
        <v>777</v>
      </c>
      <c r="I120" s="4" t="b">
        <v>0</v>
      </c>
      <c r="J120" s="4" t="str">
        <f>CONCATENATE(Orte[[#This Row],[Ort]]," - ",Orte[[#This Row],[Landkreis]])</f>
        <v>Allmersbach im Tal - Landkreis Rems-Murr-Kreis</v>
      </c>
      <c r="K120" s="3"/>
      <c r="L120" s="3" t="s">
        <v>11030</v>
      </c>
      <c r="M120" s="3"/>
      <c r="N120" t="str">
        <f>Orte[[#This Row],[Ort]]</f>
        <v>Allmersbach im Tal</v>
      </c>
      <c r="O120" t="s">
        <v>2605</v>
      </c>
      <c r="P120" t="s">
        <v>1661</v>
      </c>
    </row>
    <row r="121" spans="1:16" x14ac:dyDescent="0.35">
      <c r="A121" t="s">
        <v>1939</v>
      </c>
      <c r="B121" s="3" t="s">
        <v>8914</v>
      </c>
      <c r="C121" s="4">
        <v>51.4311866671</v>
      </c>
      <c r="D121" s="4">
        <v>11.4115923124</v>
      </c>
      <c r="E121" s="4">
        <f>Orte[[#This Row],[Lat_dez]]*PI()/180</f>
        <v>0.89764354554870385</v>
      </c>
      <c r="F121" s="4">
        <f>Orte[[#This Row],[Lon_dez]]*PI()/180</f>
        <v>0.19916985874665333</v>
      </c>
      <c r="G121" t="s">
        <v>809</v>
      </c>
      <c r="H121" t="s">
        <v>966</v>
      </c>
      <c r="I121" s="4" t="b">
        <v>0</v>
      </c>
      <c r="J121" s="4" t="str">
        <f>CONCATENATE(Orte[[#This Row],[Ort]]," - ",Orte[[#This Row],[Landkreis]])</f>
        <v>Allstedt - Landkreis Mansfeld-Südharz</v>
      </c>
      <c r="K121" s="3"/>
      <c r="L121" s="3" t="s">
        <v>9105</v>
      </c>
      <c r="M121" s="3"/>
      <c r="N121" t="str">
        <f>Orte[[#This Row],[Ort]]</f>
        <v>Allstedt</v>
      </c>
      <c r="O121" t="s">
        <v>2627</v>
      </c>
      <c r="P121" t="s">
        <v>5987</v>
      </c>
    </row>
    <row r="122" spans="1:16" x14ac:dyDescent="0.35">
      <c r="A122" t="s">
        <v>1661</v>
      </c>
      <c r="B122" s="3" t="s">
        <v>8610</v>
      </c>
      <c r="C122" s="4">
        <v>51.596550057999998</v>
      </c>
      <c r="D122" s="4">
        <v>6.4887447866399999</v>
      </c>
      <c r="E122" s="4">
        <f>Orte[[#This Row],[Lat_dez]]*PI()/180</f>
        <v>0.90052968118217114</v>
      </c>
      <c r="F122" s="4">
        <f>Orte[[#This Row],[Lon_dez]]*PI()/180</f>
        <v>0.11324996084848497</v>
      </c>
      <c r="G122" t="s">
        <v>504</v>
      </c>
      <c r="H122" t="s">
        <v>517</v>
      </c>
      <c r="I122" s="4" t="b">
        <v>0</v>
      </c>
      <c r="J122" s="4" t="str">
        <f>CONCATENATE(Orte[[#This Row],[Ort]]," - ",Orte[[#This Row],[Landkreis]])</f>
        <v>Alpen - Kreis Wesel</v>
      </c>
      <c r="K122" s="3"/>
      <c r="L122" s="3" t="s">
        <v>13653</v>
      </c>
      <c r="M122" s="3"/>
      <c r="N122" t="str">
        <f>Orte[[#This Row],[Ort]]</f>
        <v>Alpen</v>
      </c>
      <c r="O122" t="s">
        <v>1920</v>
      </c>
      <c r="P122" t="s">
        <v>15866</v>
      </c>
    </row>
    <row r="123" spans="1:16" x14ac:dyDescent="0.35">
      <c r="A123" t="s">
        <v>5987</v>
      </c>
      <c r="B123" s="3" t="s">
        <v>14047</v>
      </c>
      <c r="C123" s="4">
        <v>50.618328157100002</v>
      </c>
      <c r="D123" s="4">
        <v>7.83355800006</v>
      </c>
      <c r="E123" s="4">
        <f>Orte[[#This Row],[Lat_dez]]*PI()/180</f>
        <v>0.88345648819634859</v>
      </c>
      <c r="F123" s="4">
        <f>Orte[[#This Row],[Lon_dez]]*PI()/180</f>
        <v>0.13672137924698916</v>
      </c>
      <c r="G123" t="s">
        <v>514</v>
      </c>
      <c r="H123" t="s">
        <v>590</v>
      </c>
      <c r="I123" s="4" t="b">
        <v>0</v>
      </c>
      <c r="J123" s="4" t="str">
        <f>CONCATENATE(Orte[[#This Row],[Ort]]," - ",Orte[[#This Row],[Landkreis]])</f>
        <v>Alpenrod - Landkreis Westerwaldkreis</v>
      </c>
      <c r="K123" s="3"/>
      <c r="L123" s="3" t="s">
        <v>8899</v>
      </c>
      <c r="M123" s="3"/>
      <c r="N123" t="str">
        <f>Orte[[#This Row],[Ort]]</f>
        <v>Alpenrod</v>
      </c>
      <c r="O123" t="s">
        <v>6269</v>
      </c>
      <c r="P123" t="s">
        <v>5009</v>
      </c>
    </row>
    <row r="124" spans="1:16" x14ac:dyDescent="0.35">
      <c r="A124" t="s">
        <v>5009</v>
      </c>
      <c r="B124" s="3" t="s">
        <v>12758</v>
      </c>
      <c r="C124" s="4">
        <v>48.358909417500001</v>
      </c>
      <c r="D124" s="4">
        <v>8.4057416715999995</v>
      </c>
      <c r="E124" s="4">
        <f>Orte[[#This Row],[Lat_dez]]*PI()/180</f>
        <v>0.84402219200906814</v>
      </c>
      <c r="F124" s="4">
        <f>Orte[[#This Row],[Lon_dez]]*PI()/180</f>
        <v>0.14670786824151191</v>
      </c>
      <c r="G124" t="s">
        <v>546</v>
      </c>
      <c r="H124" t="s">
        <v>2016</v>
      </c>
      <c r="I124" s="4" t="b">
        <v>0</v>
      </c>
      <c r="J124" s="4" t="str">
        <f>CONCATENATE(Orte[[#This Row],[Ort]]," - ",Orte[[#This Row],[Landkreis]])</f>
        <v>Alpirsbach - Landkreis Freudenstadt</v>
      </c>
      <c r="K124" s="3"/>
      <c r="L124" s="3" t="s">
        <v>14387</v>
      </c>
      <c r="M124" s="3"/>
      <c r="N124" t="str">
        <f>Orte[[#This Row],[Ort]]</f>
        <v>Alpirsbach</v>
      </c>
      <c r="O124" t="s">
        <v>6832</v>
      </c>
      <c r="P124" t="s">
        <v>3098</v>
      </c>
    </row>
    <row r="125" spans="1:16" x14ac:dyDescent="0.35">
      <c r="A125" t="s">
        <v>3098</v>
      </c>
      <c r="B125" s="3" t="s">
        <v>10314</v>
      </c>
      <c r="C125" s="4">
        <v>49.741836491100003</v>
      </c>
      <c r="D125" s="4">
        <v>8.5914418382599997</v>
      </c>
      <c r="E125" s="4">
        <f>Orte[[#This Row],[Lat_dez]]*PI()/180</f>
        <v>0.8681588227583581</v>
      </c>
      <c r="F125" s="4">
        <f>Orte[[#This Row],[Lon_dez]]*PI()/180</f>
        <v>0.14994894757123114</v>
      </c>
      <c r="G125" t="s">
        <v>549</v>
      </c>
      <c r="H125" t="s">
        <v>745</v>
      </c>
      <c r="I125" s="4" t="b">
        <v>0</v>
      </c>
      <c r="J125" s="4" t="str">
        <f>CONCATENATE(Orte[[#This Row],[Ort]]," - ",Orte[[#This Row],[Landkreis]])</f>
        <v>Alsbach-Hähnlein - Landkreis Darmstadt-Dieburg</v>
      </c>
      <c r="K125" s="3"/>
      <c r="L125" s="3" t="s">
        <v>8897</v>
      </c>
      <c r="M125" s="3"/>
      <c r="N125" t="str">
        <f>Orte[[#This Row],[Ort]]</f>
        <v>Alsbach-Hähnlein</v>
      </c>
      <c r="O125" t="s">
        <v>7115</v>
      </c>
      <c r="P125" t="s">
        <v>506</v>
      </c>
    </row>
    <row r="126" spans="1:16" x14ac:dyDescent="0.35">
      <c r="A126" t="s">
        <v>506</v>
      </c>
      <c r="B126" s="3" t="s">
        <v>7669</v>
      </c>
      <c r="C126" s="4">
        <v>50.86861665</v>
      </c>
      <c r="D126" s="4">
        <v>6.1755081882800003</v>
      </c>
      <c r="E126" s="4">
        <f>Orte[[#This Row],[Lat_dez]]*PI()/180</f>
        <v>0.88782484647730797</v>
      </c>
      <c r="F126" s="4">
        <f>Orte[[#This Row],[Lon_dez]]*PI()/180</f>
        <v>0.10778295086935591</v>
      </c>
      <c r="G126" t="s">
        <v>504</v>
      </c>
      <c r="H126" t="s">
        <v>507</v>
      </c>
      <c r="I126" s="4" t="b">
        <v>0</v>
      </c>
      <c r="J126" s="4" t="str">
        <f>CONCATENATE(Orte[[#This Row],[Ort]]," - ",Orte[[#This Row],[Landkreis]])</f>
        <v>Alsdorf - Kreis Städteregion Aachen</v>
      </c>
      <c r="K126" s="3"/>
      <c r="L126" s="3" t="s">
        <v>12774</v>
      </c>
      <c r="M126" s="3"/>
      <c r="N126" t="str">
        <f>Orte[[#This Row],[Ort]]</f>
        <v>Alsdorf</v>
      </c>
      <c r="O126" t="s">
        <v>1127</v>
      </c>
      <c r="P126" t="s">
        <v>2533</v>
      </c>
    </row>
    <row r="127" spans="1:16" x14ac:dyDescent="0.35">
      <c r="A127" t="s">
        <v>2533</v>
      </c>
      <c r="B127" s="3" t="s">
        <v>9614</v>
      </c>
      <c r="C127" s="4">
        <v>49.7252107176</v>
      </c>
      <c r="D127" s="4">
        <v>7.8201751345300003</v>
      </c>
      <c r="E127" s="4">
        <f>Orte[[#This Row],[Lat_dez]]*PI()/180</f>
        <v>0.86786864827009225</v>
      </c>
      <c r="F127" s="4">
        <f>Orte[[#This Row],[Lon_dez]]*PI()/180</f>
        <v>0.13648780418013901</v>
      </c>
      <c r="G127" t="s">
        <v>514</v>
      </c>
      <c r="H127" t="s">
        <v>595</v>
      </c>
      <c r="I127" s="4" t="b">
        <v>0</v>
      </c>
      <c r="J127" s="4" t="str">
        <f>CONCATENATE(Orte[[#This Row],[Ort]]," - ",Orte[[#This Row],[Landkreis]])</f>
        <v>Alsenz - Landkreis Donnersbergkreis</v>
      </c>
      <c r="K127" s="3"/>
      <c r="L127" s="3" t="s">
        <v>13521</v>
      </c>
      <c r="M127" s="3"/>
      <c r="N127" t="str">
        <f>Orte[[#This Row],[Ort]]</f>
        <v>Alsenz</v>
      </c>
      <c r="O127" t="s">
        <v>4925</v>
      </c>
      <c r="P127" t="s">
        <v>6823</v>
      </c>
    </row>
    <row r="128" spans="1:16" x14ac:dyDescent="0.35">
      <c r="A128" t="s">
        <v>6823</v>
      </c>
      <c r="B128" s="3" t="s">
        <v>15188</v>
      </c>
      <c r="C128" s="4">
        <v>50.764240932699998</v>
      </c>
      <c r="D128" s="4">
        <v>9.2993106998199995</v>
      </c>
      <c r="E128" s="4">
        <f>Orte[[#This Row],[Lat_dez]]*PI()/180</f>
        <v>0.88600314655129209</v>
      </c>
      <c r="F128" s="4">
        <f>Orte[[#This Row],[Lon_dez]]*PI()/180</f>
        <v>0.16230358987779706</v>
      </c>
      <c r="G128" t="s">
        <v>549</v>
      </c>
      <c r="H128" t="s">
        <v>763</v>
      </c>
      <c r="I128" s="4" t="b">
        <v>0</v>
      </c>
      <c r="J128" s="4" t="str">
        <f>CONCATENATE(Orte[[#This Row],[Ort]]," - ",Orte[[#This Row],[Landkreis]])</f>
        <v>Alsfeld - Landkreis Vogelsbergkreis</v>
      </c>
      <c r="K128" s="3"/>
      <c r="L128" s="3" t="s">
        <v>10110</v>
      </c>
      <c r="M128" s="3"/>
      <c r="N128" t="str">
        <f>Orte[[#This Row],[Ort]]</f>
        <v>Alsfeld</v>
      </c>
      <c r="O128" t="s">
        <v>5042</v>
      </c>
      <c r="P128" t="s">
        <v>569</v>
      </c>
    </row>
    <row r="129" spans="1:16" x14ac:dyDescent="0.35">
      <c r="A129" t="s">
        <v>569</v>
      </c>
      <c r="B129" s="3" t="s">
        <v>7705</v>
      </c>
      <c r="C129" s="4">
        <v>49.763526302700001</v>
      </c>
      <c r="D129" s="4">
        <v>8.3241080316599998</v>
      </c>
      <c r="E129" s="4">
        <f>Orte[[#This Row],[Lat_dez]]*PI()/180</f>
        <v>0.86853738138491532</v>
      </c>
      <c r="F129" s="4">
        <f>Orte[[#This Row],[Lon_dez]]*PI()/180</f>
        <v>0.14528309244417137</v>
      </c>
      <c r="G129" t="s">
        <v>514</v>
      </c>
      <c r="H129" t="s">
        <v>570</v>
      </c>
      <c r="I129" s="4" t="b">
        <v>0</v>
      </c>
      <c r="J129" s="4" t="str">
        <f>CONCATENATE(Orte[[#This Row],[Ort]]," - ",Orte[[#This Row],[Landkreis]])</f>
        <v>Alsheim - Landkreis Alzey-Worms</v>
      </c>
      <c r="K129" s="3"/>
      <c r="L129" s="3" t="s">
        <v>12773</v>
      </c>
      <c r="M129" s="3"/>
      <c r="N129" t="str">
        <f>Orte[[#This Row],[Ort]]</f>
        <v>Alsheim</v>
      </c>
      <c r="O129" t="s">
        <v>3064</v>
      </c>
      <c r="P129" t="s">
        <v>3003</v>
      </c>
    </row>
    <row r="130" spans="1:16" x14ac:dyDescent="0.35">
      <c r="A130" t="s">
        <v>3003</v>
      </c>
      <c r="B130" s="3" t="s">
        <v>10200</v>
      </c>
      <c r="C130" s="4">
        <v>51.7222310796</v>
      </c>
      <c r="D130" s="4">
        <v>11.666362991</v>
      </c>
      <c r="E130" s="4">
        <f>Orte[[#This Row],[Lat_dez]]*PI()/180</f>
        <v>0.90272322881636125</v>
      </c>
      <c r="F130" s="4">
        <f>Orte[[#This Row],[Lon_dez]]*PI()/180</f>
        <v>0.20361644592576361</v>
      </c>
      <c r="G130" t="s">
        <v>809</v>
      </c>
      <c r="H130" t="s">
        <v>1359</v>
      </c>
      <c r="I130" s="4" t="b">
        <v>0</v>
      </c>
      <c r="J130" s="4" t="str">
        <f>CONCATENATE(Orte[[#This Row],[Ort]]," - ",Orte[[#This Row],[Landkreis]])</f>
        <v>Alsleben/Saale, Plötzkau - Landkreis Salzlandkreis</v>
      </c>
      <c r="K130" s="3"/>
      <c r="L130" s="3" t="s">
        <v>8551</v>
      </c>
      <c r="M130" s="3"/>
      <c r="N130" t="str">
        <f>Orte[[#This Row],[Ort]]</f>
        <v>Alsleben/Saale, Plötzkau</v>
      </c>
      <c r="O130" t="s">
        <v>5038</v>
      </c>
      <c r="P130" t="s">
        <v>4529</v>
      </c>
    </row>
    <row r="131" spans="1:16" x14ac:dyDescent="0.35">
      <c r="A131" t="s">
        <v>4529</v>
      </c>
      <c r="B131" s="3" t="s">
        <v>12137</v>
      </c>
      <c r="C131" s="4">
        <v>54.356602262099997</v>
      </c>
      <c r="D131" s="4">
        <v>9.6323313773500008</v>
      </c>
      <c r="E131" s="4">
        <f>Orte[[#This Row],[Lat_dez]]*PI()/180</f>
        <v>0.94870167967064256</v>
      </c>
      <c r="F131" s="4">
        <f>Orte[[#This Row],[Lon_dez]]*PI()/180</f>
        <v>0.16811589717791786</v>
      </c>
      <c r="G131" t="s">
        <v>641</v>
      </c>
      <c r="H131" t="s">
        <v>642</v>
      </c>
      <c r="I131" s="4" t="b">
        <v>0</v>
      </c>
      <c r="J131" s="4" t="str">
        <f>CONCATENATE(Orte[[#This Row],[Ort]]," - ",Orte[[#This Row],[Landkreis]])</f>
        <v>Alt Duvenstedt - Kreis Rendsburg-Eckernförde</v>
      </c>
      <c r="K131" s="3"/>
      <c r="L131" s="3" t="s">
        <v>11748</v>
      </c>
      <c r="M131" s="3"/>
      <c r="N131" t="str">
        <f>Orte[[#This Row],[Ort]]</f>
        <v>Alt Duvenstedt</v>
      </c>
      <c r="O131" t="s">
        <v>3529</v>
      </c>
      <c r="P131" t="s">
        <v>3299</v>
      </c>
    </row>
    <row r="132" spans="1:16" x14ac:dyDescent="0.35">
      <c r="A132" t="s">
        <v>3299</v>
      </c>
      <c r="B132" s="3" t="s">
        <v>10559</v>
      </c>
      <c r="C132" s="4">
        <v>48.726022841400003</v>
      </c>
      <c r="D132" s="4">
        <v>9.3802692279700004</v>
      </c>
      <c r="E132" s="4">
        <f>Orte[[#This Row],[Lat_dez]]*PI()/180</f>
        <v>0.85042952998439292</v>
      </c>
      <c r="F132" s="4">
        <f>Orte[[#This Row],[Lon_dez]]*PI()/180</f>
        <v>0.16371658275158307</v>
      </c>
      <c r="G132" t="s">
        <v>546</v>
      </c>
      <c r="H132" t="s">
        <v>781</v>
      </c>
      <c r="I132" s="4" t="b">
        <v>0</v>
      </c>
      <c r="J132" s="4" t="str">
        <f>CONCATENATE(Orte[[#This Row],[Ort]]," - ",Orte[[#This Row],[Landkreis]])</f>
        <v>Altbach - Landkreis Esslingen</v>
      </c>
      <c r="K132" s="3"/>
      <c r="L132" s="3" t="s">
        <v>15352</v>
      </c>
      <c r="M132" s="3"/>
      <c r="N132" t="str">
        <f>Orte[[#This Row],[Ort]]</f>
        <v>Altbach</v>
      </c>
      <c r="O132" t="s">
        <v>6014</v>
      </c>
      <c r="P132" t="s">
        <v>2304</v>
      </c>
    </row>
    <row r="133" spans="1:16" x14ac:dyDescent="0.35">
      <c r="A133" t="s">
        <v>2304</v>
      </c>
      <c r="B133" s="3" t="s">
        <v>9341</v>
      </c>
      <c r="C133" s="4">
        <v>51.662183291600002</v>
      </c>
      <c r="D133" s="4">
        <v>14.022557111999999</v>
      </c>
      <c r="E133" s="4">
        <f>Orte[[#This Row],[Lat_dez]]*PI()/180</f>
        <v>0.90167519720722167</v>
      </c>
      <c r="F133" s="4">
        <f>Orte[[#This Row],[Lon_dez]]*PI()/180</f>
        <v>0.24473979115334726</v>
      </c>
      <c r="G133" t="s">
        <v>885</v>
      </c>
      <c r="H133" t="s">
        <v>989</v>
      </c>
      <c r="I133" s="4" t="b">
        <v>0</v>
      </c>
      <c r="J133" s="4" t="str">
        <f>CONCATENATE(Orte[[#This Row],[Ort]]," - ",Orte[[#This Row],[Landkreis]])</f>
        <v>Altdöbern, Luckaitztal - Landkreis Oberspreewald-Lausitz</v>
      </c>
      <c r="K133" s="3"/>
      <c r="L133" s="3" t="s">
        <v>8289</v>
      </c>
      <c r="M133" s="3"/>
      <c r="N133" t="str">
        <f>Orte[[#This Row],[Ort]]</f>
        <v>Altdöbern, Luckaitztal</v>
      </c>
      <c r="O133" t="s">
        <v>1408</v>
      </c>
      <c r="P133" t="s">
        <v>1734</v>
      </c>
    </row>
    <row r="134" spans="1:16" x14ac:dyDescent="0.35">
      <c r="A134" t="s">
        <v>1734</v>
      </c>
      <c r="B134" s="3" t="s">
        <v>8689</v>
      </c>
      <c r="C134" s="4">
        <v>48.608353383199997</v>
      </c>
      <c r="D134" s="4">
        <v>9.0025688346300008</v>
      </c>
      <c r="E134" s="4">
        <f>Orte[[#This Row],[Lat_dez]]*PI()/180</f>
        <v>0.84837581050976485</v>
      </c>
      <c r="F134" s="4">
        <f>Orte[[#This Row],[Lon_dez]]*PI()/180</f>
        <v>0.15712446730172241</v>
      </c>
      <c r="G134" t="s">
        <v>546</v>
      </c>
      <c r="H134" t="s">
        <v>749</v>
      </c>
      <c r="I134" s="4" t="b">
        <v>0</v>
      </c>
      <c r="J134" s="4" t="str">
        <f>CONCATENATE(Orte[[#This Row],[Ort]]," - ",Orte[[#This Row],[Landkreis]])</f>
        <v>Altdorf - Landkreis Böblingen</v>
      </c>
      <c r="K134" s="3"/>
      <c r="L134" s="3" t="s">
        <v>11031</v>
      </c>
      <c r="M134" s="3"/>
      <c r="N134" t="str">
        <f>Orte[[#This Row],[Ort]]</f>
        <v>Altdorf</v>
      </c>
      <c r="O134" t="s">
        <v>3162</v>
      </c>
      <c r="P134" t="s">
        <v>2732</v>
      </c>
    </row>
    <row r="135" spans="1:16" x14ac:dyDescent="0.35">
      <c r="A135" t="s">
        <v>1734</v>
      </c>
      <c r="B135" s="3" t="s">
        <v>11802</v>
      </c>
      <c r="C135" s="4">
        <v>48.592710541700001</v>
      </c>
      <c r="D135" s="4">
        <v>9.2761140319499997</v>
      </c>
      <c r="E135" s="4">
        <f>Orte[[#This Row],[Lat_dez]]*PI()/180</f>
        <v>0.84810279142122225</v>
      </c>
      <c r="F135" s="4">
        <f>Orte[[#This Row],[Lon_dez]]*PI()/180</f>
        <v>0.16189873164797397</v>
      </c>
      <c r="G135" t="s">
        <v>546</v>
      </c>
      <c r="H135" t="s">
        <v>781</v>
      </c>
      <c r="I135" s="4" t="b">
        <v>0</v>
      </c>
      <c r="J135" s="4" t="str">
        <f>CONCATENATE(Orte[[#This Row],[Ort]]," - ",Orte[[#This Row],[Landkreis]])</f>
        <v>Altdorf - Landkreis Esslingen</v>
      </c>
      <c r="K135" s="3"/>
      <c r="L135" s="3" t="s">
        <v>8288</v>
      </c>
      <c r="M135" s="3"/>
      <c r="N135" t="str">
        <f>Orte[[#This Row],[Ort]]</f>
        <v>Altdorf</v>
      </c>
      <c r="O135" t="s">
        <v>7036</v>
      </c>
      <c r="P135" t="s">
        <v>5067</v>
      </c>
    </row>
    <row r="136" spans="1:16" x14ac:dyDescent="0.35">
      <c r="A136" t="s">
        <v>2732</v>
      </c>
      <c r="B136" s="3" t="s">
        <v>9862</v>
      </c>
      <c r="C136" s="4">
        <v>49.3935127162</v>
      </c>
      <c r="D136" s="4">
        <v>11.381310234300001</v>
      </c>
      <c r="E136" s="4">
        <f>Orte[[#This Row],[Lat_dez]]*PI()/180</f>
        <v>0.8620794260233775</v>
      </c>
      <c r="F136" s="4">
        <f>Orte[[#This Row],[Lon_dez]]*PI()/180</f>
        <v>0.19864133677946227</v>
      </c>
      <c r="G136" t="s">
        <v>665</v>
      </c>
      <c r="H136" t="s">
        <v>964</v>
      </c>
      <c r="I136" s="4" t="b">
        <v>0</v>
      </c>
      <c r="J136" s="4" t="str">
        <f>CONCATENATE(Orte[[#This Row],[Ort]]," - ",Orte[[#This Row],[Landkreis]])</f>
        <v>Altdorf bei Nürnberg - Landkreis Nürnberger Land</v>
      </c>
      <c r="K136" s="3"/>
      <c r="L136" s="3" t="s">
        <v>15351</v>
      </c>
      <c r="M136" s="3"/>
      <c r="N136" t="str">
        <f>Orte[[#This Row],[Ort]]</f>
        <v>Altdorf bei Nürnberg</v>
      </c>
      <c r="O136" t="s">
        <v>2357</v>
      </c>
      <c r="P136" t="s">
        <v>5851</v>
      </c>
    </row>
    <row r="137" spans="1:16" x14ac:dyDescent="0.35">
      <c r="A137" t="s">
        <v>5067</v>
      </c>
      <c r="B137" s="3" t="s">
        <v>12833</v>
      </c>
      <c r="C137" s="4">
        <v>48.916978906799997</v>
      </c>
      <c r="D137" s="4">
        <v>12.205556657700001</v>
      </c>
      <c r="E137" s="4">
        <f>Orte[[#This Row],[Lat_dez]]*PI()/180</f>
        <v>0.8537623420522763</v>
      </c>
      <c r="F137" s="4">
        <f>Orte[[#This Row],[Lon_dez]]*PI()/180</f>
        <v>0.21302715071557948</v>
      </c>
      <c r="G137" t="s">
        <v>665</v>
      </c>
      <c r="H137" t="s">
        <v>874</v>
      </c>
      <c r="I137" s="4" t="b">
        <v>0</v>
      </c>
      <c r="J137" s="4" t="str">
        <f>CONCATENATE(Orte[[#This Row],[Ort]]," - ",Orte[[#This Row],[Landkreis]])</f>
        <v>Alteglofsheim - Landkreis Regensburg</v>
      </c>
      <c r="K137" s="3"/>
      <c r="L137" s="3" t="s">
        <v>14386</v>
      </c>
      <c r="M137" s="3"/>
      <c r="N137" t="str">
        <f>Orte[[#This Row],[Ort]]</f>
        <v>Alteglofsheim</v>
      </c>
      <c r="O137" t="s">
        <v>5472</v>
      </c>
      <c r="P137" t="s">
        <v>3907</v>
      </c>
    </row>
    <row r="138" spans="1:16" x14ac:dyDescent="0.35">
      <c r="A138" t="s">
        <v>5851</v>
      </c>
      <c r="B138" s="3" t="s">
        <v>13875</v>
      </c>
      <c r="C138" s="4">
        <v>51.284680799199997</v>
      </c>
      <c r="D138" s="4">
        <v>7.6883753178300003</v>
      </c>
      <c r="E138" s="4">
        <f>Orte[[#This Row],[Lat_dez]]*PI()/180</f>
        <v>0.8950865357803568</v>
      </c>
      <c r="F138" s="4">
        <f>Orte[[#This Row],[Lon_dez]]*PI()/180</f>
        <v>0.13418746342519899</v>
      </c>
      <c r="G138" t="s">
        <v>504</v>
      </c>
      <c r="H138" t="s">
        <v>633</v>
      </c>
      <c r="I138" s="4" t="b">
        <v>0</v>
      </c>
      <c r="J138" s="4" t="str">
        <f>CONCATENATE(Orte[[#This Row],[Ort]]," - ",Orte[[#This Row],[Landkreis]])</f>
        <v>Altena - Kreis Märkischer Kreis</v>
      </c>
      <c r="K138" s="3"/>
      <c r="L138" s="3" t="s">
        <v>8898</v>
      </c>
      <c r="M138" s="3"/>
      <c r="N138" t="str">
        <f>Orte[[#This Row],[Ort]]</f>
        <v>Altena</v>
      </c>
      <c r="O138" t="s">
        <v>2787</v>
      </c>
      <c r="P138" t="s">
        <v>2605</v>
      </c>
    </row>
    <row r="139" spans="1:16" x14ac:dyDescent="0.35">
      <c r="A139" t="s">
        <v>3907</v>
      </c>
      <c r="B139" s="3" t="s">
        <v>11337</v>
      </c>
      <c r="C139" s="4">
        <v>50.529615986800003</v>
      </c>
      <c r="D139" s="4">
        <v>6.9589223061999999</v>
      </c>
      <c r="E139" s="4">
        <f>Orte[[#This Row],[Lat_dez]]*PI()/180</f>
        <v>0.88190816873802369</v>
      </c>
      <c r="F139" s="4">
        <f>Orte[[#This Row],[Lon_dez]]*PI()/180</f>
        <v>0.121456106633667</v>
      </c>
      <c r="G139" t="s">
        <v>514</v>
      </c>
      <c r="H139" t="s">
        <v>1271</v>
      </c>
      <c r="I139" s="4" t="b">
        <v>0</v>
      </c>
      <c r="J139" s="4" t="str">
        <f>CONCATENATE(Orte[[#This Row],[Ort]]," - ",Orte[[#This Row],[Landkreis]])</f>
        <v>Altenahr, Berg, Kalenborn, Kirchsahr - Landkreis Ahrweiler</v>
      </c>
      <c r="K139" s="3"/>
      <c r="L139" s="3" t="s">
        <v>8287</v>
      </c>
      <c r="M139" s="3"/>
      <c r="N139" t="str">
        <f>Orte[[#This Row],[Ort]]</f>
        <v>Altenahr, Berg, Kalenborn, Kirchsahr</v>
      </c>
      <c r="O139" t="s">
        <v>1060</v>
      </c>
      <c r="P139" t="s">
        <v>2627</v>
      </c>
    </row>
    <row r="140" spans="1:16" x14ac:dyDescent="0.35">
      <c r="A140" t="s">
        <v>2605</v>
      </c>
      <c r="B140" s="3" t="s">
        <v>9712</v>
      </c>
      <c r="C140" s="4">
        <v>51.826906678299999</v>
      </c>
      <c r="D140" s="4">
        <v>10.469339573799999</v>
      </c>
      <c r="E140" s="4">
        <f>Orte[[#This Row],[Lat_dez]]*PI()/180</f>
        <v>0.90455016266017263</v>
      </c>
      <c r="F140" s="4">
        <f>Orte[[#This Row],[Lon_dez]]*PI()/180</f>
        <v>0.18272444607214985</v>
      </c>
      <c r="G140" t="s">
        <v>554</v>
      </c>
      <c r="H140" t="s">
        <v>692</v>
      </c>
      <c r="I140" s="4" t="b">
        <v>0</v>
      </c>
      <c r="J140" s="4" t="str">
        <f>CONCATENATE(Orte[[#This Row],[Ort]]," - ",Orte[[#This Row],[Landkreis]])</f>
        <v>Altenau, Schulenberg - Landkreis Goslar</v>
      </c>
      <c r="K140" s="3"/>
      <c r="L140" s="3" t="s">
        <v>14383</v>
      </c>
      <c r="M140" s="3"/>
      <c r="N140" t="str">
        <f>Orte[[#This Row],[Ort]]</f>
        <v>Altenau, Schulenberg</v>
      </c>
      <c r="O140" t="s">
        <v>6291</v>
      </c>
      <c r="P140" t="s">
        <v>1920</v>
      </c>
    </row>
    <row r="141" spans="1:16" x14ac:dyDescent="0.35">
      <c r="A141" t="s">
        <v>2627</v>
      </c>
      <c r="B141" s="3" t="s">
        <v>9739</v>
      </c>
      <c r="C141" s="4">
        <v>51.738594865300001</v>
      </c>
      <c r="D141" s="4">
        <v>8.9374200506099992</v>
      </c>
      <c r="E141" s="4">
        <f>Orte[[#This Row],[Lat_dez]]*PI()/180</f>
        <v>0.903008830754917</v>
      </c>
      <c r="F141" s="4">
        <f>Orte[[#This Row],[Lon_dez]]*PI()/180</f>
        <v>0.15598740651690271</v>
      </c>
      <c r="G141" t="s">
        <v>504</v>
      </c>
      <c r="H141" t="s">
        <v>714</v>
      </c>
      <c r="I141" s="4" t="b">
        <v>0</v>
      </c>
      <c r="J141" s="4" t="str">
        <f>CONCATENATE(Orte[[#This Row],[Ort]]," - ",Orte[[#This Row],[Landkreis]])</f>
        <v>Altenbeken - Kreis Paderborn</v>
      </c>
      <c r="K141" s="3"/>
      <c r="L141" s="3" t="s">
        <v>14057</v>
      </c>
      <c r="M141" s="3"/>
      <c r="N141" t="str">
        <f>Orte[[#This Row],[Ort]]</f>
        <v>Altenbeken</v>
      </c>
      <c r="O141" t="s">
        <v>4077</v>
      </c>
      <c r="P141" t="s">
        <v>6269</v>
      </c>
    </row>
    <row r="142" spans="1:16" x14ac:dyDescent="0.35">
      <c r="A142" t="s">
        <v>1920</v>
      </c>
      <c r="B142" s="3" t="s">
        <v>8892</v>
      </c>
      <c r="C142" s="4">
        <v>50.776364873299997</v>
      </c>
      <c r="D142" s="4">
        <v>13.7282064924</v>
      </c>
      <c r="E142" s="4">
        <f>Orte[[#This Row],[Lat_dez]]*PI()/180</f>
        <v>0.8862147492330783</v>
      </c>
      <c r="F142" s="4">
        <f>Orte[[#This Row],[Lon_dez]]*PI()/180</f>
        <v>0.23960240368604191</v>
      </c>
      <c r="G142" t="s">
        <v>869</v>
      </c>
      <c r="H142" t="s">
        <v>968</v>
      </c>
      <c r="I142" s="4" t="b">
        <v>0</v>
      </c>
      <c r="J142" s="4" t="str">
        <f>CONCATENATE(Orte[[#This Row],[Ort]]," - ",Orte[[#This Row],[Landkreis]])</f>
        <v>Altenberg - Landkreis Sächsische Schweiz-Osterzgebirge</v>
      </c>
      <c r="K142" s="3"/>
      <c r="L142" s="3" t="s">
        <v>9342</v>
      </c>
      <c r="M142" s="3"/>
      <c r="N142" t="str">
        <f>Orte[[#This Row],[Ort]]</f>
        <v>Altenberg</v>
      </c>
      <c r="O142" t="s">
        <v>7201</v>
      </c>
      <c r="P142" t="s">
        <v>6832</v>
      </c>
    </row>
    <row r="143" spans="1:16" x14ac:dyDescent="0.35">
      <c r="A143" t="s">
        <v>1920</v>
      </c>
      <c r="B143" s="3" t="s">
        <v>8893</v>
      </c>
      <c r="C143" s="4">
        <v>50.765012726999998</v>
      </c>
      <c r="D143" s="4">
        <v>13.8395919165</v>
      </c>
      <c r="E143" s="4">
        <f>Orte[[#This Row],[Lat_dez]]*PI()/180</f>
        <v>0.88601661690297517</v>
      </c>
      <c r="F143" s="4">
        <f>Orte[[#This Row],[Lon_dez]]*PI()/180</f>
        <v>0.24154644607531717</v>
      </c>
      <c r="G143" t="s">
        <v>869</v>
      </c>
      <c r="H143" t="s">
        <v>968</v>
      </c>
      <c r="I143" s="4" t="b">
        <v>0</v>
      </c>
      <c r="J143" s="4" t="str">
        <f>CONCATENATE(Orte[[#This Row],[Ort]]," - ",Orte[[#This Row],[Landkreis]])</f>
        <v>Altenberg - Landkreis Sächsische Schweiz-Osterzgebirge</v>
      </c>
      <c r="K143" s="3"/>
      <c r="L143" s="3" t="s">
        <v>14055</v>
      </c>
      <c r="M143" s="3"/>
      <c r="N143" t="str">
        <f>Orte[[#This Row],[Ort]]</f>
        <v>Altenberg</v>
      </c>
      <c r="O143" t="s">
        <v>1212</v>
      </c>
      <c r="P143" t="s">
        <v>7115</v>
      </c>
    </row>
    <row r="144" spans="1:16" x14ac:dyDescent="0.35">
      <c r="A144" t="s">
        <v>6269</v>
      </c>
      <c r="B144" s="3" t="s">
        <v>14430</v>
      </c>
      <c r="C144" s="4">
        <v>52.0385805385</v>
      </c>
      <c r="D144" s="4">
        <v>7.4779733580399999</v>
      </c>
      <c r="E144" s="4">
        <f>Orte[[#This Row],[Lat_dez]]*PI()/180</f>
        <v>0.90824456846106882</v>
      </c>
      <c r="F144" s="4">
        <f>Orte[[#This Row],[Lon_dez]]*PI()/180</f>
        <v>0.13051525647421477</v>
      </c>
      <c r="G144" t="s">
        <v>504</v>
      </c>
      <c r="H144" t="s">
        <v>601</v>
      </c>
      <c r="I144" s="4" t="b">
        <v>0</v>
      </c>
      <c r="J144" s="4" t="str">
        <f>CONCATENATE(Orte[[#This Row],[Ort]]," - ",Orte[[#This Row],[Landkreis]])</f>
        <v>Altenberge - Kreis Steinfurt</v>
      </c>
      <c r="K144" s="3"/>
      <c r="L144" s="3" t="s">
        <v>11310</v>
      </c>
      <c r="M144" s="3"/>
      <c r="N144" t="str">
        <f>Orte[[#This Row],[Ort]]</f>
        <v>Altenberge</v>
      </c>
      <c r="O144" t="s">
        <v>4193</v>
      </c>
      <c r="P144" t="s">
        <v>1127</v>
      </c>
    </row>
    <row r="145" spans="1:16" x14ac:dyDescent="0.35">
      <c r="A145" t="s">
        <v>6832</v>
      </c>
      <c r="B145" s="3" t="s">
        <v>15198</v>
      </c>
      <c r="C145" s="4">
        <v>49.840926857699998</v>
      </c>
      <c r="D145" s="4">
        <v>9.4111416909100001</v>
      </c>
      <c r="E145" s="4">
        <f>Orte[[#This Row],[Lat_dez]]*PI()/180</f>
        <v>0.86988827591253615</v>
      </c>
      <c r="F145" s="4">
        <f>Orte[[#This Row],[Lon_dez]]*PI()/180</f>
        <v>0.16425540887808598</v>
      </c>
      <c r="G145" t="s">
        <v>665</v>
      </c>
      <c r="H145" t="s">
        <v>1095</v>
      </c>
      <c r="I145" s="4" t="b">
        <v>0</v>
      </c>
      <c r="J145" s="4" t="str">
        <f>CONCATENATE(Orte[[#This Row],[Ort]]," - ",Orte[[#This Row],[Landkreis]])</f>
        <v>Altenbuch - Landkreis Miltenberg</v>
      </c>
      <c r="K145" s="3"/>
      <c r="L145" s="3" t="s">
        <v>8548</v>
      </c>
      <c r="M145" s="3"/>
      <c r="N145" t="str">
        <f>Orte[[#This Row],[Ort]]</f>
        <v>Altenbuch</v>
      </c>
      <c r="O145" t="s">
        <v>2738</v>
      </c>
      <c r="P145" t="s">
        <v>4925</v>
      </c>
    </row>
    <row r="146" spans="1:16" x14ac:dyDescent="0.35">
      <c r="A146" t="s">
        <v>7115</v>
      </c>
      <c r="B146" s="3" t="s">
        <v>15586</v>
      </c>
      <c r="C146" s="4">
        <v>50.9775656901</v>
      </c>
      <c r="D146" s="4">
        <v>12.437405826000001</v>
      </c>
      <c r="E146" s="4">
        <f>Orte[[#This Row],[Lat_dez]]*PI()/180</f>
        <v>0.88972636594394028</v>
      </c>
      <c r="F146" s="4">
        <f>Orte[[#This Row],[Lon_dez]]*PI()/180</f>
        <v>0.21707368207042496</v>
      </c>
      <c r="G146" t="s">
        <v>678</v>
      </c>
      <c r="H146" t="s">
        <v>898</v>
      </c>
      <c r="I146" s="4" t="b">
        <v>0</v>
      </c>
      <c r="J146" s="4" t="str">
        <f>CONCATENATE(Orte[[#This Row],[Ort]]," - ",Orte[[#This Row],[Landkreis]])</f>
        <v>Altenburg - Landkreis Altenburger Land</v>
      </c>
      <c r="K146" s="3"/>
      <c r="L146" s="3" t="s">
        <v>13652</v>
      </c>
      <c r="M146" s="3"/>
      <c r="N146" t="str">
        <f>Orte[[#This Row],[Ort]]</f>
        <v>Altenburg</v>
      </c>
      <c r="O146" t="s">
        <v>5161</v>
      </c>
      <c r="P146" t="s">
        <v>5042</v>
      </c>
    </row>
    <row r="147" spans="1:16" x14ac:dyDescent="0.35">
      <c r="A147" t="s">
        <v>1127</v>
      </c>
      <c r="B147" s="3" t="s">
        <v>8089</v>
      </c>
      <c r="C147" s="4">
        <v>50.371115275599998</v>
      </c>
      <c r="D147" s="4">
        <v>7.9631806695299998</v>
      </c>
      <c r="E147" s="4">
        <f>Orte[[#This Row],[Lat_dez]]*PI()/180</f>
        <v>0.87914180946083087</v>
      </c>
      <c r="F147" s="4">
        <f>Orte[[#This Row],[Lon_dez]]*PI()/180</f>
        <v>0.13898372161446498</v>
      </c>
      <c r="G147" t="s">
        <v>514</v>
      </c>
      <c r="H147" t="s">
        <v>593</v>
      </c>
      <c r="I147" s="4" t="b">
        <v>0</v>
      </c>
      <c r="J147" s="4" t="str">
        <f>CONCATENATE(Orte[[#This Row],[Ort]]," - ",Orte[[#This Row],[Landkreis]])</f>
        <v>Altendiez - Landkreis Rhein-Lahn-Kreis</v>
      </c>
      <c r="K147" s="3"/>
      <c r="L147" s="3" t="s">
        <v>9552</v>
      </c>
      <c r="M147" s="3"/>
      <c r="N147" t="str">
        <f>Orte[[#This Row],[Ort]]</f>
        <v>Altendiez</v>
      </c>
      <c r="O147" t="s">
        <v>5100</v>
      </c>
      <c r="P147" t="s">
        <v>3064</v>
      </c>
    </row>
    <row r="148" spans="1:16" x14ac:dyDescent="0.35">
      <c r="A148" t="s">
        <v>4925</v>
      </c>
      <c r="B148" s="3" t="s">
        <v>12650</v>
      </c>
      <c r="C148" s="4">
        <v>49.418980718100002</v>
      </c>
      <c r="D148" s="4">
        <v>12.2875361788</v>
      </c>
      <c r="E148" s="4">
        <f>Orte[[#This Row],[Lat_dez]]*PI()/180</f>
        <v>0.86252392651043674</v>
      </c>
      <c r="F148" s="4">
        <f>Orte[[#This Row],[Lon_dez]]*PI()/180</f>
        <v>0.21445796327798267</v>
      </c>
      <c r="G148" t="s">
        <v>665</v>
      </c>
      <c r="H148" t="s">
        <v>906</v>
      </c>
      <c r="I148" s="4" t="b">
        <v>0</v>
      </c>
      <c r="J148" s="4" t="str">
        <f>CONCATENATE(Orte[[#This Row],[Ort]]," - ",Orte[[#This Row],[Landkreis]])</f>
        <v>Altendorf - Landkreis Schwandorf</v>
      </c>
      <c r="K148" s="3"/>
      <c r="L148" s="3" t="s">
        <v>8547</v>
      </c>
      <c r="M148" s="3"/>
      <c r="N148" t="str">
        <f>Orte[[#This Row],[Ort]]</f>
        <v>Altendorf</v>
      </c>
      <c r="O148" t="s">
        <v>3654</v>
      </c>
      <c r="P148" t="s">
        <v>5038</v>
      </c>
    </row>
    <row r="149" spans="1:16" x14ac:dyDescent="0.35">
      <c r="A149" t="s">
        <v>4925</v>
      </c>
      <c r="B149" s="3" t="s">
        <v>12930</v>
      </c>
      <c r="C149" s="4">
        <v>49.794777353199997</v>
      </c>
      <c r="D149" s="4">
        <v>11.003647581599999</v>
      </c>
      <c r="E149" s="4">
        <f>Orte[[#This Row],[Lat_dez]]*PI()/180</f>
        <v>0.8690828151108474</v>
      </c>
      <c r="F149" s="4">
        <f>Orte[[#This Row],[Lon_dez]]*PI()/180</f>
        <v>0.19204988002803139</v>
      </c>
      <c r="G149" t="s">
        <v>665</v>
      </c>
      <c r="H149" t="s">
        <v>1321</v>
      </c>
      <c r="I149" s="4" t="b">
        <v>0</v>
      </c>
      <c r="J149" s="4" t="str">
        <f>CONCATENATE(Orte[[#This Row],[Ort]]," - ",Orte[[#This Row],[Landkreis]])</f>
        <v>Altendorf - Landkreis Bamberg</v>
      </c>
      <c r="K149" s="3"/>
      <c r="L149" s="3" t="s">
        <v>12771</v>
      </c>
      <c r="M149" s="3"/>
      <c r="N149" t="str">
        <f>Orte[[#This Row],[Ort]]</f>
        <v>Altendorf</v>
      </c>
      <c r="O149" t="s">
        <v>3927</v>
      </c>
      <c r="P149" t="s">
        <v>3529</v>
      </c>
    </row>
    <row r="150" spans="1:16" x14ac:dyDescent="0.35">
      <c r="A150" t="s">
        <v>5042</v>
      </c>
      <c r="B150" s="3" t="s">
        <v>12804</v>
      </c>
      <c r="C150" s="4">
        <v>49.555415868099999</v>
      </c>
      <c r="D150" s="4">
        <v>7.4659496654400002</v>
      </c>
      <c r="E150" s="4">
        <f>Orte[[#This Row],[Lat_dez]]*PI()/180</f>
        <v>0.86490516909338899</v>
      </c>
      <c r="F150" s="4">
        <f>Orte[[#This Row],[Lon_dez]]*PI()/180</f>
        <v>0.13030540345009711</v>
      </c>
      <c r="G150" t="s">
        <v>514</v>
      </c>
      <c r="H150" t="s">
        <v>1680</v>
      </c>
      <c r="I150" s="4" t="b">
        <v>0</v>
      </c>
      <c r="J150" s="4" t="str">
        <f>CONCATENATE(Orte[[#This Row],[Ort]]," - ",Orte[[#This Row],[Landkreis]])</f>
        <v>Altenglan - Landkreis Kusel</v>
      </c>
      <c r="K150" s="3"/>
      <c r="L150" s="3" t="s">
        <v>15670</v>
      </c>
      <c r="M150" s="3"/>
      <c r="N150" t="str">
        <f>Orte[[#This Row],[Ort]]</f>
        <v>Altenglan</v>
      </c>
      <c r="O150" t="s">
        <v>1476</v>
      </c>
      <c r="P150" t="s">
        <v>6014</v>
      </c>
    </row>
    <row r="151" spans="1:16" x14ac:dyDescent="0.35">
      <c r="A151" t="s">
        <v>3064</v>
      </c>
      <c r="B151" s="3" t="s">
        <v>10277</v>
      </c>
      <c r="C151" s="4">
        <v>54.391708584</v>
      </c>
      <c r="D151" s="4">
        <v>10.0997639501</v>
      </c>
      <c r="E151" s="4">
        <f>Orte[[#This Row],[Lat_dez]]*PI()/180</f>
        <v>0.94931440057606264</v>
      </c>
      <c r="F151" s="4">
        <f>Orte[[#This Row],[Lon_dez]]*PI()/180</f>
        <v>0.17627413460347327</v>
      </c>
      <c r="G151" t="s">
        <v>641</v>
      </c>
      <c r="H151" t="s">
        <v>642</v>
      </c>
      <c r="I151" s="4" t="b">
        <v>0</v>
      </c>
      <c r="J151" s="4" t="str">
        <f>CONCATENATE(Orte[[#This Row],[Ort]]," - ",Orte[[#This Row],[Landkreis]])</f>
        <v>Altenholz - Kreis Rendsburg-Eckernförde</v>
      </c>
      <c r="K151" s="3"/>
      <c r="L151" s="3" t="s">
        <v>9344</v>
      </c>
      <c r="M151" s="3"/>
      <c r="N151" t="str">
        <f>Orte[[#This Row],[Ort]]</f>
        <v>Altenholz</v>
      </c>
      <c r="O151" t="s">
        <v>1992</v>
      </c>
      <c r="P151" t="s">
        <v>1408</v>
      </c>
    </row>
    <row r="152" spans="1:16" x14ac:dyDescent="0.35">
      <c r="A152" t="s">
        <v>5038</v>
      </c>
      <c r="B152" s="3" t="s">
        <v>12796</v>
      </c>
      <c r="C152" s="4">
        <v>49.424123923099998</v>
      </c>
      <c r="D152" s="4">
        <v>7.4017773522099999</v>
      </c>
      <c r="E152" s="4">
        <f>Orte[[#This Row],[Lat_dez]]*PI()/180</f>
        <v>0.86261369237179164</v>
      </c>
      <c r="F152" s="4">
        <f>Orte[[#This Row],[Lon_dez]]*PI()/180</f>
        <v>0.12918538529561246</v>
      </c>
      <c r="G152" t="s">
        <v>514</v>
      </c>
      <c r="H152" t="s">
        <v>1680</v>
      </c>
      <c r="I152" s="4" t="b">
        <v>0</v>
      </c>
      <c r="J152" s="4" t="str">
        <f>CONCATENATE(Orte[[#This Row],[Ort]]," - ",Orte[[#This Row],[Landkreis]])</f>
        <v>Altenkirchen - Landkreis Kusel</v>
      </c>
      <c r="K152" s="3"/>
      <c r="L152" s="3" t="s">
        <v>12772</v>
      </c>
      <c r="M152" s="3"/>
      <c r="N152" t="str">
        <f>Orte[[#This Row],[Ort]]</f>
        <v>Altenkirchen</v>
      </c>
      <c r="O152" t="s">
        <v>4198</v>
      </c>
      <c r="P152" t="s">
        <v>3162</v>
      </c>
    </row>
    <row r="153" spans="1:16" x14ac:dyDescent="0.35">
      <c r="A153" t="s">
        <v>3529</v>
      </c>
      <c r="B153" s="3" t="s">
        <v>10866</v>
      </c>
      <c r="C153" s="4">
        <v>50.683043443400003</v>
      </c>
      <c r="D153" s="4">
        <v>7.6646521393300002</v>
      </c>
      <c r="E153" s="4">
        <f>Orte[[#This Row],[Lat_dez]]*PI()/180</f>
        <v>0.88458598301865443</v>
      </c>
      <c r="F153" s="4">
        <f>Orte[[#This Row],[Lon_dez]]*PI()/180</f>
        <v>0.13377341585133568</v>
      </c>
      <c r="G153" t="s">
        <v>514</v>
      </c>
      <c r="H153" t="s">
        <v>582</v>
      </c>
      <c r="I153" s="4" t="b">
        <v>0</v>
      </c>
      <c r="J153" s="4" t="str">
        <f>CONCATENATE(Orte[[#This Row],[Ort]]," - ",Orte[[#This Row],[Landkreis]])</f>
        <v>Altenkirchen (Westerwald) - Landkreis Altenkirchen (Westerwald)</v>
      </c>
      <c r="K153" s="3"/>
      <c r="L153" s="3" t="s">
        <v>8549</v>
      </c>
      <c r="M153" s="3"/>
      <c r="N153" t="str">
        <f>Orte[[#This Row],[Ort]]</f>
        <v>Altenkirchen (Westerwald)</v>
      </c>
      <c r="O153" t="s">
        <v>5607</v>
      </c>
      <c r="P153" t="s">
        <v>7036</v>
      </c>
    </row>
    <row r="154" spans="1:16" x14ac:dyDescent="0.35">
      <c r="A154" t="s">
        <v>6014</v>
      </c>
      <c r="B154" s="3" t="s">
        <v>14086</v>
      </c>
      <c r="C154" s="4">
        <v>50.1162500159</v>
      </c>
      <c r="D154" s="4">
        <v>11.2360839754</v>
      </c>
      <c r="E154" s="4">
        <f>Orte[[#This Row],[Lat_dez]]*PI()/180</f>
        <v>0.87469357153011551</v>
      </c>
      <c r="F154" s="4">
        <f>Orte[[#This Row],[Lon_dez]]*PI()/180</f>
        <v>0.19610666040130351</v>
      </c>
      <c r="G154" t="s">
        <v>665</v>
      </c>
      <c r="H154" t="s">
        <v>1340</v>
      </c>
      <c r="I154" s="4" t="b">
        <v>0</v>
      </c>
      <c r="J154" s="4" t="str">
        <f>CONCATENATE(Orte[[#This Row],[Ort]]," - ",Orte[[#This Row],[Landkreis]])</f>
        <v>Altenkunstadt - Landkreis Lichtenfels</v>
      </c>
      <c r="K154" s="3"/>
      <c r="L154" s="3" t="s">
        <v>13519</v>
      </c>
      <c r="M154" s="3"/>
      <c r="N154" t="str">
        <f>Orte[[#This Row],[Ort]]</f>
        <v>Altenkunstadt</v>
      </c>
      <c r="O154" t="s">
        <v>2323</v>
      </c>
      <c r="P154" t="s">
        <v>2357</v>
      </c>
    </row>
    <row r="155" spans="1:16" x14ac:dyDescent="0.35">
      <c r="A155" t="s">
        <v>1408</v>
      </c>
      <c r="B155" s="3" t="s">
        <v>8342</v>
      </c>
      <c r="C155" s="4">
        <v>48.002069022699999</v>
      </c>
      <c r="D155" s="4">
        <v>12.5058021831</v>
      </c>
      <c r="E155" s="4">
        <f>Orte[[#This Row],[Lat_dez]]*PI()/180</f>
        <v>0.83779415221569165</v>
      </c>
      <c r="F155" s="4">
        <f>Orte[[#This Row],[Lon_dez]]*PI()/180</f>
        <v>0.21826742369818974</v>
      </c>
      <c r="G155" t="s">
        <v>665</v>
      </c>
      <c r="H155" t="s">
        <v>913</v>
      </c>
      <c r="I155" s="4" t="b">
        <v>0</v>
      </c>
      <c r="J155" s="4" t="str">
        <f>CONCATENATE(Orte[[#This Row],[Ort]]," - ",Orte[[#This Row],[Landkreis]])</f>
        <v>Altenmarkt a.d. Alz - Landkreis Traunstein</v>
      </c>
      <c r="K155" s="3"/>
      <c r="L155" s="3" t="s">
        <v>10680</v>
      </c>
      <c r="M155" s="3"/>
      <c r="N155" t="str">
        <f>Orte[[#This Row],[Ort]]</f>
        <v>Altenmarkt a.d. Alz</v>
      </c>
      <c r="O155" t="s">
        <v>3649</v>
      </c>
      <c r="P155" t="s">
        <v>5472</v>
      </c>
    </row>
    <row r="156" spans="1:16" x14ac:dyDescent="0.35">
      <c r="A156" t="s">
        <v>3162</v>
      </c>
      <c r="B156" s="3" t="s">
        <v>10390</v>
      </c>
      <c r="C156" s="4">
        <v>53.146256718099998</v>
      </c>
      <c r="D156" s="4">
        <v>10.620528482399999</v>
      </c>
      <c r="E156" s="4">
        <f>Orte[[#This Row],[Lat_dez]]*PI()/180</f>
        <v>0.92757716484100083</v>
      </c>
      <c r="F156" s="4">
        <f>Orte[[#This Row],[Lon_dez]]*PI()/180</f>
        <v>0.18536319031971663</v>
      </c>
      <c r="G156" t="s">
        <v>554</v>
      </c>
      <c r="H156" t="s">
        <v>791</v>
      </c>
      <c r="I156" s="4" t="b">
        <v>0</v>
      </c>
      <c r="J156" s="4" t="str">
        <f>CONCATENATE(Orte[[#This Row],[Ort]]," - ",Orte[[#This Row],[Landkreis]])</f>
        <v>Altenmedingen - Landkreis Uelzen</v>
      </c>
      <c r="K156" s="3"/>
      <c r="L156" s="3" t="s">
        <v>11317</v>
      </c>
      <c r="M156" s="3"/>
      <c r="N156" t="str">
        <f>Orte[[#This Row],[Ort]]</f>
        <v>Altenmedingen</v>
      </c>
      <c r="O156" t="s">
        <v>1456</v>
      </c>
      <c r="P156" t="s">
        <v>2787</v>
      </c>
    </row>
    <row r="157" spans="1:16" x14ac:dyDescent="0.35">
      <c r="A157" t="s">
        <v>7036</v>
      </c>
      <c r="B157" s="3" t="s">
        <v>15482</v>
      </c>
      <c r="C157" s="4">
        <v>48.462359962900003</v>
      </c>
      <c r="D157" s="4">
        <v>10.583206337</v>
      </c>
      <c r="E157" s="4">
        <f>Orte[[#This Row],[Lat_dez]]*PI()/180</f>
        <v>0.84582774463928212</v>
      </c>
      <c r="F157" s="4">
        <f>Orte[[#This Row],[Lon_dez]]*PI()/180</f>
        <v>0.18471179599857857</v>
      </c>
      <c r="G157" t="s">
        <v>665</v>
      </c>
      <c r="H157" t="s">
        <v>798</v>
      </c>
      <c r="I157" s="4" t="b">
        <v>0</v>
      </c>
      <c r="J157" s="4" t="str">
        <f>CONCATENATE(Orte[[#This Row],[Ort]]," - ",Orte[[#This Row],[Landkreis]])</f>
        <v>Altenmünster - Landkreis Augsburg</v>
      </c>
      <c r="K157" s="3"/>
      <c r="L157" s="3" t="s">
        <v>15666</v>
      </c>
      <c r="M157" s="3"/>
      <c r="N157" t="str">
        <f>Orte[[#This Row],[Ort]]</f>
        <v>Altenmünster</v>
      </c>
      <c r="O157" t="s">
        <v>3741</v>
      </c>
      <c r="P157" t="s">
        <v>1060</v>
      </c>
    </row>
    <row r="158" spans="1:16" x14ac:dyDescent="0.35">
      <c r="A158" t="s">
        <v>2357</v>
      </c>
      <c r="B158" s="3" t="s">
        <v>9402</v>
      </c>
      <c r="C158" s="4">
        <v>48.6012957457</v>
      </c>
      <c r="D158" s="4">
        <v>9.1678448886799995</v>
      </c>
      <c r="E158" s="4">
        <f>Orte[[#This Row],[Lat_dez]]*PI()/180</f>
        <v>0.8482526314979778</v>
      </c>
      <c r="F158" s="4">
        <f>Orte[[#This Row],[Lon_dez]]*PI()/180</f>
        <v>0.16000907861959901</v>
      </c>
      <c r="G158" t="s">
        <v>546</v>
      </c>
      <c r="H158" t="s">
        <v>781</v>
      </c>
      <c r="I158" s="4" t="b">
        <v>0</v>
      </c>
      <c r="J158" s="4" t="str">
        <f>CONCATENATE(Orte[[#This Row],[Ort]]," - ",Orte[[#This Row],[Landkreis]])</f>
        <v>Altenriet - Landkreis Esslingen</v>
      </c>
      <c r="K158" s="3"/>
      <c r="L158" s="3" t="s">
        <v>10679</v>
      </c>
      <c r="M158" s="3"/>
      <c r="N158" t="str">
        <f>Orte[[#This Row],[Ort]]</f>
        <v>Altenriet</v>
      </c>
      <c r="O158" t="s">
        <v>6592</v>
      </c>
      <c r="P158" t="s">
        <v>6291</v>
      </c>
    </row>
    <row r="159" spans="1:16" x14ac:dyDescent="0.35">
      <c r="A159" t="s">
        <v>5472</v>
      </c>
      <c r="B159" s="3" t="s">
        <v>15176</v>
      </c>
      <c r="C159" s="4">
        <v>50.288244516200002</v>
      </c>
      <c r="D159" s="4">
        <v>8.9539275798699993</v>
      </c>
      <c r="E159" s="4">
        <f>Orte[[#This Row],[Lat_dez]]*PI()/180</f>
        <v>0.87769544185567283</v>
      </c>
      <c r="F159" s="4">
        <f>Orte[[#This Row],[Lon_dez]]*PI()/180</f>
        <v>0.15627551725385902</v>
      </c>
      <c r="G159" t="s">
        <v>549</v>
      </c>
      <c r="H159" t="s">
        <v>733</v>
      </c>
      <c r="I159" s="4" t="b">
        <v>0</v>
      </c>
      <c r="J159" s="4" t="str">
        <f>CONCATENATE(Orte[[#This Row],[Ort]]," - ",Orte[[#This Row],[Landkreis]])</f>
        <v>Altenstadt - Landkreis Wetteraukreis</v>
      </c>
      <c r="K159" s="3"/>
      <c r="L159" s="3" t="s">
        <v>10107</v>
      </c>
      <c r="M159" s="3"/>
      <c r="N159" t="str">
        <f>Orte[[#This Row],[Ort]]</f>
        <v>Altenstadt</v>
      </c>
      <c r="O159" t="s">
        <v>5966</v>
      </c>
      <c r="P159" t="s">
        <v>4077</v>
      </c>
    </row>
    <row r="160" spans="1:16" x14ac:dyDescent="0.35">
      <c r="A160" t="s">
        <v>5472</v>
      </c>
      <c r="B160" s="3" t="s">
        <v>14549</v>
      </c>
      <c r="C160" s="4">
        <v>47.822745394400002</v>
      </c>
      <c r="D160" s="4">
        <v>10.859498390000001</v>
      </c>
      <c r="E160" s="4">
        <f>Orte[[#This Row],[Lat_dez]]*PI()/180</f>
        <v>0.83466436447523418</v>
      </c>
      <c r="F160" s="4">
        <f>Orte[[#This Row],[Lon_dez]]*PI()/180</f>
        <v>0.18953400202052326</v>
      </c>
      <c r="G160" t="s">
        <v>665</v>
      </c>
      <c r="H160" t="s">
        <v>1338</v>
      </c>
      <c r="I160" s="4" t="b">
        <v>0</v>
      </c>
      <c r="J160" s="4" t="str">
        <f>CONCATENATE(Orte[[#This Row],[Ort]]," - ",Orte[[#This Row],[Landkreis]])</f>
        <v>Altenstadt - Landkreis Weilheim-Schongau</v>
      </c>
      <c r="K160" s="3"/>
      <c r="L160" s="3" t="s">
        <v>9343</v>
      </c>
      <c r="M160" s="3"/>
      <c r="N160" t="str">
        <f>Orte[[#This Row],[Ort]]</f>
        <v>Altenstadt</v>
      </c>
      <c r="O160" t="s">
        <v>3876</v>
      </c>
      <c r="P160" t="s">
        <v>7201</v>
      </c>
    </row>
    <row r="161" spans="1:16" x14ac:dyDescent="0.35">
      <c r="A161" t="s">
        <v>5472</v>
      </c>
      <c r="B161" s="3" t="s">
        <v>13364</v>
      </c>
      <c r="C161" s="4">
        <v>48.1680503523</v>
      </c>
      <c r="D161" s="4">
        <v>10.130407358999999</v>
      </c>
      <c r="E161" s="4">
        <f>Orte[[#This Row],[Lat_dez]]*PI()/180</f>
        <v>0.84069107291404965</v>
      </c>
      <c r="F161" s="4">
        <f>Orte[[#This Row],[Lon_dez]]*PI()/180</f>
        <v>0.17680896298281321</v>
      </c>
      <c r="G161" t="s">
        <v>665</v>
      </c>
      <c r="H161" t="s">
        <v>1017</v>
      </c>
      <c r="I161" s="4" t="b">
        <v>0</v>
      </c>
      <c r="J161" s="4" t="str">
        <f>CONCATENATE(Orte[[#This Row],[Ort]]," - ",Orte[[#This Row],[Landkreis]])</f>
        <v>Altenstadt - Landkreis Neu-Ulm</v>
      </c>
      <c r="K161" s="3"/>
      <c r="L161" s="3" t="s">
        <v>15667</v>
      </c>
      <c r="M161" s="3"/>
      <c r="N161" t="str">
        <f>Orte[[#This Row],[Ort]]</f>
        <v>Altenstadt</v>
      </c>
      <c r="O161" t="s">
        <v>6743</v>
      </c>
      <c r="P161" t="s">
        <v>1212</v>
      </c>
    </row>
    <row r="162" spans="1:16" x14ac:dyDescent="0.35">
      <c r="A162" t="s">
        <v>2787</v>
      </c>
      <c r="B162" s="3" t="s">
        <v>9933</v>
      </c>
      <c r="C162" s="4">
        <v>49.753021046299999</v>
      </c>
      <c r="D162" s="4">
        <v>12.116071918799999</v>
      </c>
      <c r="E162" s="4">
        <f>Orte[[#This Row],[Lat_dez]]*PI()/180</f>
        <v>0.8683540300719691</v>
      </c>
      <c r="F162" s="4">
        <f>Orte[[#This Row],[Lon_dez]]*PI()/180</f>
        <v>0.21146534739148701</v>
      </c>
      <c r="G162" t="s">
        <v>665</v>
      </c>
      <c r="H162" t="s">
        <v>1224</v>
      </c>
      <c r="I162" s="4" t="b">
        <v>0</v>
      </c>
      <c r="J162" s="4" t="str">
        <f>CONCATENATE(Orte[[#This Row],[Ort]]," - ",Orte[[#This Row],[Landkreis]])</f>
        <v>Altenstadt a.d. Waldnaab - Landkreis Neustadt a.d. Waldnaab</v>
      </c>
      <c r="K162" s="3"/>
      <c r="L162" s="3" t="s">
        <v>15153</v>
      </c>
      <c r="M162" s="3"/>
      <c r="N162" t="str">
        <f>Orte[[#This Row],[Ort]]</f>
        <v>Altenstadt a.d. Waldnaab</v>
      </c>
      <c r="O162" t="s">
        <v>4843</v>
      </c>
      <c r="P162" t="s">
        <v>4193</v>
      </c>
    </row>
    <row r="163" spans="1:16" x14ac:dyDescent="0.35">
      <c r="A163" t="s">
        <v>1060</v>
      </c>
      <c r="B163" s="3" t="s">
        <v>8030</v>
      </c>
      <c r="C163" s="4">
        <v>48.596227961799997</v>
      </c>
      <c r="D163" s="4">
        <v>8.6018112771700004</v>
      </c>
      <c r="E163" s="4">
        <f>Orte[[#This Row],[Lat_dez]]*PI()/180</f>
        <v>0.84816418198314303</v>
      </c>
      <c r="F163" s="4">
        <f>Orte[[#This Row],[Lon_dez]]*PI()/180</f>
        <v>0.15012992842179504</v>
      </c>
      <c r="G163" t="s">
        <v>546</v>
      </c>
      <c r="H163" t="s">
        <v>1061</v>
      </c>
      <c r="I163" s="4" t="b">
        <v>0</v>
      </c>
      <c r="J163" s="4" t="str">
        <f>CONCATENATE(Orte[[#This Row],[Ort]]," - ",Orte[[#This Row],[Landkreis]])</f>
        <v>Altensteig - Landkreis Calw</v>
      </c>
      <c r="K163" s="3"/>
      <c r="L163" s="3" t="s">
        <v>7963</v>
      </c>
      <c r="M163" s="3"/>
      <c r="N163" t="str">
        <f>Orte[[#This Row],[Ort]]</f>
        <v>Altensteig</v>
      </c>
      <c r="O163" t="s">
        <v>4054</v>
      </c>
      <c r="P163" t="s">
        <v>2738</v>
      </c>
    </row>
    <row r="164" spans="1:16" x14ac:dyDescent="0.35">
      <c r="A164" t="s">
        <v>6291</v>
      </c>
      <c r="B164" s="3" t="s">
        <v>14464</v>
      </c>
      <c r="C164" s="4">
        <v>49.071189861199997</v>
      </c>
      <c r="D164" s="4">
        <v>12.303065935299999</v>
      </c>
      <c r="E164" s="4">
        <f>Orte[[#This Row],[Lat_dez]]*PI()/180</f>
        <v>0.85645383094919925</v>
      </c>
      <c r="F164" s="4">
        <f>Orte[[#This Row],[Lon_dez]]*PI()/180</f>
        <v>0.21472900866094066</v>
      </c>
      <c r="G164" t="s">
        <v>665</v>
      </c>
      <c r="H164" t="s">
        <v>874</v>
      </c>
      <c r="I164" s="4" t="b">
        <v>0</v>
      </c>
      <c r="J164" s="4" t="str">
        <f>CONCATENATE(Orte[[#This Row],[Ort]]," - ",Orte[[#This Row],[Landkreis]])</f>
        <v>Altenthann - Landkreis Regensburg</v>
      </c>
      <c r="K164" s="3"/>
      <c r="L164" s="3" t="s">
        <v>9346</v>
      </c>
      <c r="M164" s="3"/>
      <c r="N164" t="str">
        <f>Orte[[#This Row],[Ort]]</f>
        <v>Altenthann</v>
      </c>
      <c r="O164" t="s">
        <v>697</v>
      </c>
      <c r="P164" t="s">
        <v>5161</v>
      </c>
    </row>
    <row r="165" spans="1:16" x14ac:dyDescent="0.35">
      <c r="A165" t="s">
        <v>4077</v>
      </c>
      <c r="B165" s="3" t="s">
        <v>11552</v>
      </c>
      <c r="C165" s="4">
        <v>53.694292157299998</v>
      </c>
      <c r="D165" s="4">
        <v>13.240107446</v>
      </c>
      <c r="E165" s="4">
        <f>Orte[[#This Row],[Lat_dez]]*PI()/180</f>
        <v>0.937142187672654</v>
      </c>
      <c r="F165" s="4">
        <f>Orte[[#This Row],[Lon_dez]]*PI()/180</f>
        <v>0.23108346825051732</v>
      </c>
      <c r="G165" t="s">
        <v>834</v>
      </c>
      <c r="H165" t="s">
        <v>921</v>
      </c>
      <c r="I165" s="4" t="b">
        <v>0</v>
      </c>
      <c r="J165" s="4" t="str">
        <f>CONCATENATE(Orte[[#This Row],[Ort]]," - ",Orte[[#This Row],[Landkreis]])</f>
        <v>Altentreptow - Landkreis Mecklenburgische Seenplatte</v>
      </c>
      <c r="K165" s="3"/>
      <c r="L165" s="3" t="s">
        <v>12731</v>
      </c>
      <c r="M165" s="3"/>
      <c r="N165" t="str">
        <f>Orte[[#This Row],[Ort]]</f>
        <v>Altentreptow</v>
      </c>
      <c r="O165" t="s">
        <v>2343</v>
      </c>
      <c r="P165" t="s">
        <v>5100</v>
      </c>
    </row>
    <row r="166" spans="1:16" x14ac:dyDescent="0.35">
      <c r="A166" t="s">
        <v>7201</v>
      </c>
      <c r="B166" s="3" t="s">
        <v>15704</v>
      </c>
      <c r="C166" s="4">
        <v>49.724563236800002</v>
      </c>
      <c r="D166" s="4">
        <v>9.7479431236699998</v>
      </c>
      <c r="E166" s="4">
        <f>Orte[[#This Row],[Lat_dez]]*PI()/180</f>
        <v>0.86785734759828881</v>
      </c>
      <c r="F166" s="4">
        <f>Orte[[#This Row],[Lon_dez]]*PI()/180</f>
        <v>0.17013370280518231</v>
      </c>
      <c r="G166" t="s">
        <v>665</v>
      </c>
      <c r="H166" t="s">
        <v>1003</v>
      </c>
      <c r="I166" s="4" t="b">
        <v>0</v>
      </c>
      <c r="J166" s="4" t="str">
        <f>CONCATENATE(Orte[[#This Row],[Ort]]," - ",Orte[[#This Row],[Landkreis]])</f>
        <v>Altertheim - Landkreis Würzburg</v>
      </c>
      <c r="K166" s="3"/>
      <c r="L166" s="3" t="s">
        <v>14569</v>
      </c>
      <c r="M166" s="3"/>
      <c r="N166" t="str">
        <f>Orte[[#This Row],[Ort]]</f>
        <v>Altertheim</v>
      </c>
      <c r="O166" t="s">
        <v>2906</v>
      </c>
      <c r="P166" t="s">
        <v>3654</v>
      </c>
    </row>
    <row r="167" spans="1:16" x14ac:dyDescent="0.35">
      <c r="A167" t="s">
        <v>1212</v>
      </c>
      <c r="B167" s="3" t="s">
        <v>8160</v>
      </c>
      <c r="C167" s="4">
        <v>48.445977441099998</v>
      </c>
      <c r="D167" s="4">
        <v>12.189626455499999</v>
      </c>
      <c r="E167" s="4">
        <f>Orte[[#This Row],[Lat_dez]]*PI()/180</f>
        <v>0.84554181569409226</v>
      </c>
      <c r="F167" s="4">
        <f>Orte[[#This Row],[Lon_dez]]*PI()/180</f>
        <v>0.21274911623668105</v>
      </c>
      <c r="G167" t="s">
        <v>665</v>
      </c>
      <c r="H167" t="s">
        <v>881</v>
      </c>
      <c r="I167" s="4" t="b">
        <v>0</v>
      </c>
      <c r="J167" s="4" t="str">
        <f>CONCATENATE(Orte[[#This Row],[Ort]]," - ",Orte[[#This Row],[Landkreis]])</f>
        <v>Altfraunhofen - Landkreis Landshut</v>
      </c>
      <c r="K167" s="3"/>
      <c r="L167" s="3" t="s">
        <v>9553</v>
      </c>
      <c r="M167" s="3"/>
      <c r="N167" t="str">
        <f>Orte[[#This Row],[Ort]]</f>
        <v>Altfraunhofen</v>
      </c>
      <c r="O167" t="s">
        <v>2246</v>
      </c>
      <c r="P167" t="s">
        <v>3927</v>
      </c>
    </row>
    <row r="168" spans="1:16" x14ac:dyDescent="0.35">
      <c r="A168" t="s">
        <v>4193</v>
      </c>
      <c r="B168" s="3" t="s">
        <v>11697</v>
      </c>
      <c r="C168" s="4">
        <v>48.225919613400002</v>
      </c>
      <c r="D168" s="4">
        <v>11.070433653</v>
      </c>
      <c r="E168" s="4">
        <f>Orte[[#This Row],[Lat_dez]]*PI()/180</f>
        <v>0.84170108205594085</v>
      </c>
      <c r="F168" s="4">
        <f>Orte[[#This Row],[Lon_dez]]*PI()/180</f>
        <v>0.19321551686843344</v>
      </c>
      <c r="G168" t="s">
        <v>665</v>
      </c>
      <c r="H168" t="s">
        <v>960</v>
      </c>
      <c r="I168" s="4" t="b">
        <v>0</v>
      </c>
      <c r="J168" s="4" t="str">
        <f>CONCATENATE(Orte[[#This Row],[Ort]]," - ",Orte[[#This Row],[Landkreis]])</f>
        <v>Althegnenberg - Landkreis Fürstenfeldbruck</v>
      </c>
      <c r="K168" s="3"/>
      <c r="L168" s="3" t="s">
        <v>13058</v>
      </c>
      <c r="M168" s="3"/>
      <c r="N168" t="str">
        <f>Orte[[#This Row],[Ort]]</f>
        <v>Althegnenberg</v>
      </c>
      <c r="O168" t="s">
        <v>3778</v>
      </c>
      <c r="P168" t="s">
        <v>1476</v>
      </c>
    </row>
    <row r="169" spans="1:16" x14ac:dyDescent="0.35">
      <c r="A169" t="s">
        <v>2738</v>
      </c>
      <c r="B169" s="3" t="s">
        <v>9869</v>
      </c>
      <c r="C169" s="4">
        <v>48.321390407199999</v>
      </c>
      <c r="D169" s="4">
        <v>9.7493058748599992</v>
      </c>
      <c r="E169" s="4">
        <f>Orte[[#This Row],[Lat_dez]]*PI()/180</f>
        <v>0.84336736174724347</v>
      </c>
      <c r="F169" s="4">
        <f>Orte[[#This Row],[Lon_dez]]*PI()/180</f>
        <v>0.17015748730033325</v>
      </c>
      <c r="G169" t="s">
        <v>546</v>
      </c>
      <c r="H169" t="s">
        <v>996</v>
      </c>
      <c r="I169" s="4" t="b">
        <v>0</v>
      </c>
      <c r="J169" s="4" t="str">
        <f>CONCATENATE(Orte[[#This Row],[Ort]]," - ",Orte[[#This Row],[Landkreis]])</f>
        <v>Altheim - Landkreis Alb-Donau-Kreis</v>
      </c>
      <c r="K169" s="3"/>
      <c r="L169" s="3" t="s">
        <v>8894</v>
      </c>
      <c r="M169" s="3"/>
      <c r="N169" t="str">
        <f>Orte[[#This Row],[Ort]]</f>
        <v>Altheim</v>
      </c>
      <c r="O169" t="s">
        <v>1733</v>
      </c>
      <c r="P169" t="s">
        <v>1992</v>
      </c>
    </row>
    <row r="170" spans="1:16" x14ac:dyDescent="0.35">
      <c r="A170" t="s">
        <v>5161</v>
      </c>
      <c r="B170" s="3" t="s">
        <v>12961</v>
      </c>
      <c r="C170" s="4">
        <v>48.582870604999997</v>
      </c>
      <c r="D170" s="4">
        <v>10.0184399398</v>
      </c>
      <c r="E170" s="4">
        <f>Orte[[#This Row],[Lat_dez]]*PI()/180</f>
        <v>0.84793105212761943</v>
      </c>
      <c r="F170" s="4">
        <f>Orte[[#This Row],[Lon_dez]]*PI()/180</f>
        <v>0.17485476286281251</v>
      </c>
      <c r="G170" t="s">
        <v>546</v>
      </c>
      <c r="H170" t="s">
        <v>996</v>
      </c>
      <c r="I170" s="4" t="b">
        <v>0</v>
      </c>
      <c r="J170" s="4" t="str">
        <f>CONCATENATE(Orte[[#This Row],[Ort]]," - ",Orte[[#This Row],[Landkreis]])</f>
        <v>Altheim (Alb) - Landkreis Alb-Donau-Kreis</v>
      </c>
      <c r="K170" s="3"/>
      <c r="L170" s="3" t="s">
        <v>15348</v>
      </c>
      <c r="M170" s="3"/>
      <c r="N170" t="str">
        <f>Orte[[#This Row],[Ort]]</f>
        <v>Altheim (Alb)</v>
      </c>
      <c r="O170" t="s">
        <v>2865</v>
      </c>
      <c r="P170" t="s">
        <v>4198</v>
      </c>
    </row>
    <row r="171" spans="1:16" x14ac:dyDescent="0.35">
      <c r="A171" t="s">
        <v>5100</v>
      </c>
      <c r="B171" s="3" t="s">
        <v>12883</v>
      </c>
      <c r="C171" s="4">
        <v>48.730165463900001</v>
      </c>
      <c r="D171" s="4">
        <v>8.7855222198800007</v>
      </c>
      <c r="E171" s="4">
        <f>Orte[[#This Row],[Lat_dez]]*PI()/180</f>
        <v>0.85050183238668497</v>
      </c>
      <c r="F171" s="4">
        <f>Orte[[#This Row],[Lon_dez]]*PI()/180</f>
        <v>0.15333628924402723</v>
      </c>
      <c r="G171" t="s">
        <v>546</v>
      </c>
      <c r="H171" t="s">
        <v>1061</v>
      </c>
      <c r="I171" s="4" t="b">
        <v>0</v>
      </c>
      <c r="J171" s="4" t="str">
        <f>CONCATENATE(Orte[[#This Row],[Ort]]," - ",Orte[[#This Row],[Landkreis]])</f>
        <v>Althengstett - Landkreis Calw</v>
      </c>
      <c r="K171" s="3"/>
      <c r="L171" s="3" t="s">
        <v>9341</v>
      </c>
      <c r="M171" s="3"/>
      <c r="N171" t="str">
        <f>Orte[[#This Row],[Ort]]</f>
        <v>Althengstett</v>
      </c>
      <c r="O171" t="s">
        <v>1403</v>
      </c>
      <c r="P171" t="s">
        <v>5607</v>
      </c>
    </row>
    <row r="172" spans="1:16" x14ac:dyDescent="0.35">
      <c r="A172" t="s">
        <v>3654</v>
      </c>
      <c r="B172" s="3" t="s">
        <v>11017</v>
      </c>
      <c r="C172" s="4">
        <v>48.928972356999999</v>
      </c>
      <c r="D172" s="4">
        <v>9.5645581696999997</v>
      </c>
      <c r="E172" s="4">
        <f>Orte[[#This Row],[Lat_dez]]*PI()/180</f>
        <v>0.8539716672469404</v>
      </c>
      <c r="F172" s="4">
        <f>Orte[[#This Row],[Lon_dez]]*PI()/180</f>
        <v>0.16693303155978753</v>
      </c>
      <c r="G172" t="s">
        <v>546</v>
      </c>
      <c r="H172" t="s">
        <v>777</v>
      </c>
      <c r="I172" s="4" t="b">
        <v>0</v>
      </c>
      <c r="J172" s="4" t="str">
        <f>CONCATENATE(Orte[[#This Row],[Ort]]," - ",Orte[[#This Row],[Landkreis]])</f>
        <v>Althütte - Landkreis Rems-Murr-Kreis</v>
      </c>
      <c r="K172" s="3"/>
      <c r="L172" s="3" t="s">
        <v>7967</v>
      </c>
      <c r="M172" s="3"/>
      <c r="N172" t="str">
        <f>Orte[[#This Row],[Ort]]</f>
        <v>Althütte</v>
      </c>
      <c r="O172" t="s">
        <v>5008</v>
      </c>
      <c r="P172" t="s">
        <v>2323</v>
      </c>
    </row>
    <row r="173" spans="1:16" x14ac:dyDescent="0.35">
      <c r="A173" t="s">
        <v>3927</v>
      </c>
      <c r="B173" s="3" t="s">
        <v>11364</v>
      </c>
      <c r="C173" s="4">
        <v>49.4976958568</v>
      </c>
      <c r="D173" s="4">
        <v>8.0750877386099997</v>
      </c>
      <c r="E173" s="4">
        <f>Orte[[#This Row],[Lat_dez]]*PI()/180</f>
        <v>0.86389776485191572</v>
      </c>
      <c r="F173" s="4">
        <f>Orte[[#This Row],[Lon_dez]]*PI()/180</f>
        <v>0.14093686842616773</v>
      </c>
      <c r="G173" t="s">
        <v>514</v>
      </c>
      <c r="H173" t="s">
        <v>624</v>
      </c>
      <c r="I173" s="4" t="b">
        <v>0</v>
      </c>
      <c r="J173" s="4" t="str">
        <f>CONCATENATE(Orte[[#This Row],[Ort]]," - ",Orte[[#This Row],[Landkreis]])</f>
        <v>Altleiningen - Landkreis Bad Dürkheim</v>
      </c>
      <c r="K173" s="3"/>
      <c r="L173" s="3" t="s">
        <v>9337</v>
      </c>
      <c r="M173" s="3"/>
      <c r="N173" t="str">
        <f>Orte[[#This Row],[Ort]]</f>
        <v>Altleiningen</v>
      </c>
      <c r="O173" t="s">
        <v>5156</v>
      </c>
      <c r="P173" t="s">
        <v>3649</v>
      </c>
    </row>
    <row r="174" spans="1:16" x14ac:dyDescent="0.35">
      <c r="A174" t="s">
        <v>1476</v>
      </c>
      <c r="B174" s="3" t="s">
        <v>8415</v>
      </c>
      <c r="C174" s="4">
        <v>49.297787118099997</v>
      </c>
      <c r="D174" s="4">
        <v>8.5029240020499994</v>
      </c>
      <c r="E174" s="4">
        <f>Orte[[#This Row],[Lat_dez]]*PI()/180</f>
        <v>0.86040869915809159</v>
      </c>
      <c r="F174" s="4">
        <f>Orte[[#This Row],[Lon_dez]]*PI()/180</f>
        <v>0.14840401988262555</v>
      </c>
      <c r="G174" t="s">
        <v>546</v>
      </c>
      <c r="H174" t="s">
        <v>726</v>
      </c>
      <c r="I174" s="4" t="b">
        <v>0</v>
      </c>
      <c r="J174" s="4" t="str">
        <f>CONCATENATE(Orte[[#This Row],[Ort]]," - ",Orte[[#This Row],[Landkreis]])</f>
        <v>Altlußheim - Landkreis Rhein-Neckar-Kreis</v>
      </c>
      <c r="K174" s="3"/>
      <c r="L174" s="3" t="s">
        <v>13639</v>
      </c>
      <c r="M174" s="3"/>
      <c r="N174" t="str">
        <f>Orte[[#This Row],[Ort]]</f>
        <v>Altlußheim</v>
      </c>
      <c r="O174" t="s">
        <v>1534</v>
      </c>
      <c r="P174" t="s">
        <v>1456</v>
      </c>
    </row>
    <row r="175" spans="1:16" x14ac:dyDescent="0.35">
      <c r="A175" t="s">
        <v>1992</v>
      </c>
      <c r="B175" s="3" t="s">
        <v>8969</v>
      </c>
      <c r="C175" s="4">
        <v>48.908415688300003</v>
      </c>
      <c r="D175" s="4">
        <v>11.617833503</v>
      </c>
      <c r="E175" s="4">
        <f>Orte[[#This Row],[Lat_dez]]*PI()/180</f>
        <v>0.85361288569488381</v>
      </c>
      <c r="F175" s="4">
        <f>Orte[[#This Row],[Lon_dez]]*PI()/180</f>
        <v>0.20276944657585652</v>
      </c>
      <c r="G175" t="s">
        <v>665</v>
      </c>
      <c r="H175" t="s">
        <v>1867</v>
      </c>
      <c r="I175" s="4" t="b">
        <v>0</v>
      </c>
      <c r="J175" s="4" t="str">
        <f>CONCATENATE(Orte[[#This Row],[Ort]]," - ",Orte[[#This Row],[Landkreis]])</f>
        <v>Altmannstein - Landkreis Eichstätt</v>
      </c>
      <c r="K175" s="3"/>
      <c r="L175" s="3" t="s">
        <v>14290</v>
      </c>
      <c r="M175" s="3"/>
      <c r="N175" t="str">
        <f>Orte[[#This Row],[Ort]]</f>
        <v>Altmannstein</v>
      </c>
      <c r="O175" t="s">
        <v>4369</v>
      </c>
      <c r="P175" t="s">
        <v>3741</v>
      </c>
    </row>
    <row r="176" spans="1:16" x14ac:dyDescent="0.35">
      <c r="A176" t="s">
        <v>4198</v>
      </c>
      <c r="B176" s="3" t="s">
        <v>11704</v>
      </c>
      <c r="C176" s="4">
        <v>48.389681792799998</v>
      </c>
      <c r="D176" s="4">
        <v>11.237863304399999</v>
      </c>
      <c r="E176" s="4">
        <f>Orte[[#This Row],[Lat_dez]]*PI()/180</f>
        <v>0.84455927127671249</v>
      </c>
      <c r="F176" s="4">
        <f>Orte[[#This Row],[Lon_dez]]*PI()/180</f>
        <v>0.19613771555082976</v>
      </c>
      <c r="G176" t="s">
        <v>665</v>
      </c>
      <c r="H176" t="s">
        <v>841</v>
      </c>
      <c r="I176" s="4" t="b">
        <v>0</v>
      </c>
      <c r="J176" s="4" t="str">
        <f>CONCATENATE(Orte[[#This Row],[Ort]]," - ",Orte[[#This Row],[Landkreis]])</f>
        <v>Altomünster - Landkreis Dachau</v>
      </c>
      <c r="K176" s="3"/>
      <c r="L176" s="3" t="s">
        <v>15303</v>
      </c>
      <c r="M176" s="3"/>
      <c r="N176" t="str">
        <f>Orte[[#This Row],[Ort]]</f>
        <v>Altomünster</v>
      </c>
      <c r="O176" t="s">
        <v>4460</v>
      </c>
      <c r="P176" t="s">
        <v>6592</v>
      </c>
    </row>
    <row r="177" spans="1:16" x14ac:dyDescent="0.35">
      <c r="A177" t="s">
        <v>5607</v>
      </c>
      <c r="B177" s="3" t="s">
        <v>13543</v>
      </c>
      <c r="C177" s="4">
        <v>48.228018575999997</v>
      </c>
      <c r="D177" s="4">
        <v>12.6657939516</v>
      </c>
      <c r="E177" s="4">
        <f>Orte[[#This Row],[Lat_dez]]*PI()/180</f>
        <v>0.841737715864187</v>
      </c>
      <c r="F177" s="4">
        <f>Orte[[#This Row],[Lon_dez]]*PI()/180</f>
        <v>0.2210598068346033</v>
      </c>
      <c r="G177" t="s">
        <v>665</v>
      </c>
      <c r="H177" t="s">
        <v>908</v>
      </c>
      <c r="I177" s="4" t="b">
        <v>0</v>
      </c>
      <c r="J177" s="4" t="str">
        <f>CONCATENATE(Orte[[#This Row],[Ort]]," - ",Orte[[#This Row],[Landkreis]])</f>
        <v>Altötting - Landkreis Altötting</v>
      </c>
      <c r="K177" s="3"/>
      <c r="L177" s="3" t="s">
        <v>14264</v>
      </c>
      <c r="M177" s="3"/>
      <c r="N177" t="str">
        <f>Orte[[#This Row],[Ort]]</f>
        <v>Altötting</v>
      </c>
      <c r="O177" t="s">
        <v>2314</v>
      </c>
      <c r="P177" t="s">
        <v>5966</v>
      </c>
    </row>
    <row r="178" spans="1:16" x14ac:dyDescent="0.35">
      <c r="A178" t="s">
        <v>2323</v>
      </c>
      <c r="B178" s="3" t="s">
        <v>9361</v>
      </c>
      <c r="C178" s="4">
        <v>49.428467607999998</v>
      </c>
      <c r="D178" s="4">
        <v>8.4823638533600008</v>
      </c>
      <c r="E178" s="4">
        <f>Orte[[#This Row],[Lat_dez]]*PI()/180</f>
        <v>0.8626895039749658</v>
      </c>
      <c r="F178" s="4">
        <f>Orte[[#This Row],[Lon_dez]]*PI()/180</f>
        <v>0.14804517759328548</v>
      </c>
      <c r="G178" t="s">
        <v>514</v>
      </c>
      <c r="H178" t="s">
        <v>580</v>
      </c>
      <c r="I178" s="4" t="b">
        <v>0</v>
      </c>
      <c r="J178" s="4" t="str">
        <f>CONCATENATE(Orte[[#This Row],[Ort]]," - ",Orte[[#This Row],[Landkreis]])</f>
        <v>Altrip - Landkreis Rhein-Pfalz-Kreis</v>
      </c>
      <c r="K178" s="3"/>
      <c r="L178" s="3" t="s">
        <v>11526</v>
      </c>
      <c r="M178" s="3"/>
      <c r="N178" t="str">
        <f>Orte[[#This Row],[Ort]]</f>
        <v>Altrip</v>
      </c>
      <c r="O178" t="s">
        <v>2970</v>
      </c>
      <c r="P178" t="s">
        <v>3876</v>
      </c>
    </row>
    <row r="179" spans="1:16" x14ac:dyDescent="0.35">
      <c r="A179" t="s">
        <v>3649</v>
      </c>
      <c r="B179" s="3" t="s">
        <v>11012</v>
      </c>
      <c r="C179" s="4">
        <v>47.936645706</v>
      </c>
      <c r="D179" s="4">
        <v>9.5309261133300005</v>
      </c>
      <c r="E179" s="4">
        <f>Orte[[#This Row],[Lat_dez]]*PI()/180</f>
        <v>0.83665229993170165</v>
      </c>
      <c r="F179" s="4">
        <f>Orte[[#This Row],[Lon_dez]]*PI()/180</f>
        <v>0.1663460414419147</v>
      </c>
      <c r="G179" t="s">
        <v>546</v>
      </c>
      <c r="H179" t="s">
        <v>656</v>
      </c>
      <c r="I179" s="4" t="b">
        <v>0</v>
      </c>
      <c r="J179" s="4" t="str">
        <f>CONCATENATE(Orte[[#This Row],[Ort]]," - ",Orte[[#This Row],[Landkreis]])</f>
        <v>Altshausen - Landkreis Ravensburg</v>
      </c>
      <c r="K179" s="3"/>
      <c r="L179" s="3" t="s">
        <v>12835</v>
      </c>
      <c r="M179" s="3"/>
      <c r="N179" t="str">
        <f>Orte[[#This Row],[Ort]]</f>
        <v>Altshausen</v>
      </c>
      <c r="O179" t="s">
        <v>992</v>
      </c>
      <c r="P179" t="s">
        <v>6743</v>
      </c>
    </row>
    <row r="180" spans="1:16" x14ac:dyDescent="0.35">
      <c r="A180" t="s">
        <v>1456</v>
      </c>
      <c r="B180" s="3" t="s">
        <v>8395</v>
      </c>
      <c r="C180" s="4">
        <v>47.790757517800003</v>
      </c>
      <c r="D180" s="4">
        <v>10.177324091699999</v>
      </c>
      <c r="E180" s="4">
        <f>Orte[[#This Row],[Lat_dez]]*PI()/180</f>
        <v>0.83410607070784271</v>
      </c>
      <c r="F180" s="4">
        <f>Orte[[#This Row],[Lon_dez]]*PI()/180</f>
        <v>0.17762781444270628</v>
      </c>
      <c r="G180" t="s">
        <v>665</v>
      </c>
      <c r="H180" t="s">
        <v>1457</v>
      </c>
      <c r="I180" s="4" t="b">
        <v>0</v>
      </c>
      <c r="J180" s="4" t="str">
        <f>CONCATENATE(Orte[[#This Row],[Ort]]," - ",Orte[[#This Row],[Landkreis]])</f>
        <v>Altusried - Landkreis Oberallgäu</v>
      </c>
      <c r="K180" s="3"/>
      <c r="L180" s="3" t="s">
        <v>9187</v>
      </c>
      <c r="M180" s="3"/>
      <c r="N180" t="str">
        <f>Orte[[#This Row],[Ort]]</f>
        <v>Altusried</v>
      </c>
      <c r="O180" t="s">
        <v>6383</v>
      </c>
      <c r="P180" t="s">
        <v>15867</v>
      </c>
    </row>
    <row r="181" spans="1:16" x14ac:dyDescent="0.35">
      <c r="A181" t="s">
        <v>3741</v>
      </c>
      <c r="B181" s="3" t="s">
        <v>11134</v>
      </c>
      <c r="C181" s="4">
        <v>53.790191708599998</v>
      </c>
      <c r="D181" s="4">
        <v>9.9151701340299994</v>
      </c>
      <c r="E181" s="4">
        <f>Orte[[#This Row],[Lat_dez]]*PI()/180</f>
        <v>0.93881595059402423</v>
      </c>
      <c r="F181" s="4">
        <f>Orte[[#This Row],[Lon_dez]]*PI()/180</f>
        <v>0.17305236473423097</v>
      </c>
      <c r="G181" t="s">
        <v>641</v>
      </c>
      <c r="H181" t="s">
        <v>671</v>
      </c>
      <c r="I181" s="4" t="b">
        <v>0</v>
      </c>
      <c r="J181" s="4" t="str">
        <f>CONCATENATE(Orte[[#This Row],[Ort]]," - ",Orte[[#This Row],[Landkreis]])</f>
        <v>Alveslohe - Kreis Segeberg</v>
      </c>
      <c r="K181" s="3"/>
      <c r="L181" s="3" t="s">
        <v>7643</v>
      </c>
      <c r="M181" s="3"/>
      <c r="N181" t="str">
        <f>Orte[[#This Row],[Ort]]</f>
        <v>Alveslohe</v>
      </c>
      <c r="O181" t="s">
        <v>1704</v>
      </c>
      <c r="P181" t="s">
        <v>4843</v>
      </c>
    </row>
    <row r="182" spans="1:16" x14ac:dyDescent="0.35">
      <c r="A182" t="s">
        <v>6592</v>
      </c>
      <c r="B182" s="3" t="s">
        <v>14892</v>
      </c>
      <c r="C182" s="4">
        <v>50.084892013900003</v>
      </c>
      <c r="D182" s="4">
        <v>9.0798110254900006</v>
      </c>
      <c r="E182" s="4">
        <f>Orte[[#This Row],[Lat_dez]]*PI()/180</f>
        <v>0.87414627114836851</v>
      </c>
      <c r="F182" s="4">
        <f>Orte[[#This Row],[Lon_dez]]*PI()/180</f>
        <v>0.15847259785368328</v>
      </c>
      <c r="G182" t="s">
        <v>665</v>
      </c>
      <c r="H182" t="s">
        <v>771</v>
      </c>
      <c r="I182" s="4" t="b">
        <v>0</v>
      </c>
      <c r="J182" s="4" t="str">
        <f>CONCATENATE(Orte[[#This Row],[Ort]]," - ",Orte[[#This Row],[Landkreis]])</f>
        <v>Alzenau - Landkreis Aschaffenburg</v>
      </c>
      <c r="K182" s="3"/>
      <c r="L182" s="3" t="s">
        <v>8169</v>
      </c>
      <c r="M182" s="3"/>
      <c r="N182" t="str">
        <f>Orte[[#This Row],[Ort]]</f>
        <v>Alzenau</v>
      </c>
      <c r="O182" t="s">
        <v>6517</v>
      </c>
      <c r="P182" t="s">
        <v>4054</v>
      </c>
    </row>
    <row r="183" spans="1:16" x14ac:dyDescent="0.35">
      <c r="A183" t="s">
        <v>5966</v>
      </c>
      <c r="B183" s="3" t="s">
        <v>14025</v>
      </c>
      <c r="C183" s="4">
        <v>49.8025274289</v>
      </c>
      <c r="D183" s="4">
        <v>8.1040548305000009</v>
      </c>
      <c r="E183" s="4">
        <f>Orte[[#This Row],[Lat_dez]]*PI()/180</f>
        <v>0.86921807944909124</v>
      </c>
      <c r="F183" s="4">
        <f>Orte[[#This Row],[Lon_dez]]*PI()/180</f>
        <v>0.14144243955437599</v>
      </c>
      <c r="G183" t="s">
        <v>514</v>
      </c>
      <c r="H183" t="s">
        <v>570</v>
      </c>
      <c r="I183" s="4" t="b">
        <v>0</v>
      </c>
      <c r="J183" s="4" t="str">
        <f>CONCATENATE(Orte[[#This Row],[Ort]]," - ",Orte[[#This Row],[Landkreis]])</f>
        <v>Alzey - Landkreis Alzey-Worms</v>
      </c>
      <c r="K183" s="3"/>
      <c r="L183" s="3" t="s">
        <v>14263</v>
      </c>
      <c r="M183" s="3"/>
      <c r="N183" t="str">
        <f>Orte[[#This Row],[Ort]]</f>
        <v>Alzey</v>
      </c>
      <c r="O183" t="s">
        <v>2937</v>
      </c>
      <c r="P183" t="s">
        <v>697</v>
      </c>
    </row>
    <row r="184" spans="1:16" x14ac:dyDescent="0.35">
      <c r="A184" t="s">
        <v>3876</v>
      </c>
      <c r="B184" s="3" t="s">
        <v>11298</v>
      </c>
      <c r="C184" s="4">
        <v>52.146364974999997</v>
      </c>
      <c r="D184" s="4">
        <v>13.3737748009</v>
      </c>
      <c r="E184" s="4">
        <f>Orte[[#This Row],[Lat_dez]]*PI()/180</f>
        <v>0.91012576176040061</v>
      </c>
      <c r="F184" s="4">
        <f>Orte[[#This Row],[Lon_dez]]*PI()/180</f>
        <v>0.23341640369595409</v>
      </c>
      <c r="G184" t="s">
        <v>885</v>
      </c>
      <c r="H184" t="s">
        <v>1241</v>
      </c>
      <c r="I184" s="4" t="b">
        <v>0</v>
      </c>
      <c r="J184" s="4" t="str">
        <f>CONCATENATE(Orte[[#This Row],[Ort]]," - ",Orte[[#This Row],[Landkreis]])</f>
        <v>Am Mellensee - Landkreis Teltow-Fläming</v>
      </c>
      <c r="K184" s="3"/>
      <c r="L184" s="3" t="s">
        <v>11911</v>
      </c>
      <c r="M184" s="3"/>
      <c r="N184" t="str">
        <f>Orte[[#This Row],[Ort]]</f>
        <v>Am Mellensee</v>
      </c>
      <c r="O184" t="s">
        <v>5693</v>
      </c>
      <c r="P184" t="s">
        <v>15868</v>
      </c>
    </row>
    <row r="185" spans="1:16" x14ac:dyDescent="0.35">
      <c r="A185" t="s">
        <v>6743</v>
      </c>
      <c r="B185" s="3" t="s">
        <v>15084</v>
      </c>
      <c r="C185" s="4">
        <v>51.523768879000002</v>
      </c>
      <c r="D185" s="4">
        <v>10.440318445000001</v>
      </c>
      <c r="E185" s="4">
        <f>Orte[[#This Row],[Lat_dez]]*PI()/180</f>
        <v>0.89925940997513787</v>
      </c>
      <c r="F185" s="4">
        <f>Orte[[#This Row],[Lon_dez]]*PI()/180</f>
        <v>0.18221793182194454</v>
      </c>
      <c r="G185" t="s">
        <v>678</v>
      </c>
      <c r="H185" t="s">
        <v>2593</v>
      </c>
      <c r="I185" s="4" t="b">
        <v>0</v>
      </c>
      <c r="J185" s="4" t="str">
        <f>CONCATENATE(Orte[[#This Row],[Ort]]," - ",Orte[[#This Row],[Landkreis]])</f>
        <v>Am Ohmberg, Sonnenstein - Landkreis Eichsfeld</v>
      </c>
      <c r="K185" s="3"/>
      <c r="L185" s="3" t="s">
        <v>9517</v>
      </c>
      <c r="M185" s="3"/>
      <c r="N185" t="str">
        <f>Orte[[#This Row],[Ort]]</f>
        <v>Am Ohmberg, Sonnenstein</v>
      </c>
      <c r="O185" t="s">
        <v>986</v>
      </c>
      <c r="P185" t="s">
        <v>15869</v>
      </c>
    </row>
    <row r="186" spans="1:16" x14ac:dyDescent="0.35">
      <c r="A186" t="s">
        <v>4843</v>
      </c>
      <c r="B186" s="3" t="s">
        <v>12548</v>
      </c>
      <c r="C186" s="4">
        <v>48.070566096999997</v>
      </c>
      <c r="D186" s="4">
        <v>10.6889156722</v>
      </c>
      <c r="E186" s="4">
        <f>Orte[[#This Row],[Lat_dez]]*PI()/180</f>
        <v>0.83898965169020978</v>
      </c>
      <c r="F186" s="4">
        <f>Orte[[#This Row],[Lon_dez]]*PI()/180</f>
        <v>0.18655677194791292</v>
      </c>
      <c r="G186" t="s">
        <v>665</v>
      </c>
      <c r="H186" t="s">
        <v>683</v>
      </c>
      <c r="I186" s="4" t="b">
        <v>0</v>
      </c>
      <c r="J186" s="4" t="str">
        <f>CONCATENATE(Orte[[#This Row],[Ort]]," - ",Orte[[#This Row],[Landkreis]])</f>
        <v>Amberg - Landkreis Unterallgäu</v>
      </c>
      <c r="K186" s="3"/>
      <c r="L186" s="3" t="s">
        <v>15296</v>
      </c>
      <c r="M186" s="3"/>
      <c r="N186" t="str">
        <f>Orte[[#This Row],[Ort]]</f>
        <v>Amberg</v>
      </c>
      <c r="O186" t="s">
        <v>4948</v>
      </c>
      <c r="P186" t="s">
        <v>2343</v>
      </c>
    </row>
    <row r="187" spans="1:16" x14ac:dyDescent="0.35">
      <c r="A187" t="s">
        <v>4843</v>
      </c>
      <c r="B187" s="3" t="s">
        <v>14184</v>
      </c>
      <c r="C187" s="4">
        <v>49.450778680200003</v>
      </c>
      <c r="D187" s="4">
        <v>11.8454691582</v>
      </c>
      <c r="E187" s="4">
        <f>Orte[[#This Row],[Lat_dez]]*PI()/180</f>
        <v>0.86307890564450607</v>
      </c>
      <c r="F187" s="4">
        <f>Orte[[#This Row],[Lon_dez]]*PI()/180</f>
        <v>0.20674243825403107</v>
      </c>
      <c r="G187" t="s">
        <v>665</v>
      </c>
      <c r="H187" t="s">
        <v>6084</v>
      </c>
      <c r="I187" s="4" t="b">
        <v>0</v>
      </c>
      <c r="J187" s="4" t="str">
        <f>CONCATENATE(Orte[[#This Row],[Ort]]," - ",Orte[[#This Row],[Landkreis]])</f>
        <v>Amberg - Kreisfreie Stadt Amberg</v>
      </c>
      <c r="K187" s="3"/>
      <c r="L187" s="3" t="s">
        <v>10222</v>
      </c>
      <c r="M187" s="3"/>
      <c r="N187" t="str">
        <f>Orte[[#This Row],[Ort]]</f>
        <v>Amberg</v>
      </c>
      <c r="O187" t="s">
        <v>5081</v>
      </c>
      <c r="P187" t="s">
        <v>2906</v>
      </c>
    </row>
    <row r="188" spans="1:16" x14ac:dyDescent="0.35">
      <c r="A188" t="s">
        <v>4054</v>
      </c>
      <c r="B188" s="3" t="s">
        <v>11524</v>
      </c>
      <c r="C188" s="4">
        <v>48.011513341200001</v>
      </c>
      <c r="D188" s="4">
        <v>12.310373698399999</v>
      </c>
      <c r="E188" s="4">
        <f>Orte[[#This Row],[Lat_dez]]*PI()/180</f>
        <v>0.83795898666912372</v>
      </c>
      <c r="F188" s="4">
        <f>Orte[[#This Row],[Lon_dez]]*PI()/180</f>
        <v>0.21485655318799141</v>
      </c>
      <c r="G188" t="s">
        <v>665</v>
      </c>
      <c r="H188" t="s">
        <v>877</v>
      </c>
      <c r="I188" s="4" t="b">
        <v>0</v>
      </c>
      <c r="J188" s="4" t="str">
        <f>CONCATENATE(Orte[[#This Row],[Ort]]," - ",Orte[[#This Row],[Landkreis]])</f>
        <v>Amerang - Landkreis Rosenheim</v>
      </c>
      <c r="K188" s="3"/>
      <c r="L188" s="3" t="s">
        <v>9941</v>
      </c>
      <c r="M188" s="3"/>
      <c r="N188" t="str">
        <f>Orte[[#This Row],[Ort]]</f>
        <v>Amerang</v>
      </c>
      <c r="O188" t="s">
        <v>5245</v>
      </c>
      <c r="P188" t="s">
        <v>2246</v>
      </c>
    </row>
    <row r="189" spans="1:16" x14ac:dyDescent="0.35">
      <c r="A189" t="s">
        <v>697</v>
      </c>
      <c r="B189" s="3" t="s">
        <v>7788</v>
      </c>
      <c r="C189" s="4">
        <v>48.747454976100002</v>
      </c>
      <c r="D189" s="4">
        <v>10.4731627239</v>
      </c>
      <c r="E189" s="4">
        <f>Orte[[#This Row],[Lat_dez]]*PI()/180</f>
        <v>0.85080359130063876</v>
      </c>
      <c r="F189" s="4">
        <f>Orte[[#This Row],[Lon_dez]]*PI()/180</f>
        <v>0.18279117262919281</v>
      </c>
      <c r="G189" t="s">
        <v>665</v>
      </c>
      <c r="H189" t="s">
        <v>698</v>
      </c>
      <c r="I189" s="4" t="b">
        <v>0</v>
      </c>
      <c r="J189" s="4" t="str">
        <f>CONCATENATE(Orte[[#This Row],[Ort]]," - ",Orte[[#This Row],[Landkreis]])</f>
        <v>Amerdingen - Landkreis Donau-Ries</v>
      </c>
      <c r="K189" s="3"/>
      <c r="L189" s="3" t="s">
        <v>12652</v>
      </c>
      <c r="M189" s="3"/>
      <c r="N189" t="str">
        <f>Orte[[#This Row],[Ort]]</f>
        <v>Amerdingen</v>
      </c>
      <c r="O189" t="s">
        <v>5834</v>
      </c>
      <c r="P189" t="s">
        <v>3778</v>
      </c>
    </row>
    <row r="190" spans="1:16" x14ac:dyDescent="0.35">
      <c r="A190" t="s">
        <v>2343</v>
      </c>
      <c r="B190" s="3" t="s">
        <v>9387</v>
      </c>
      <c r="C190" s="4">
        <v>48.5567940245</v>
      </c>
      <c r="D190" s="4">
        <v>8.9568884412400003</v>
      </c>
      <c r="E190" s="4">
        <f>Orte[[#This Row],[Lat_dez]]*PI()/180</f>
        <v>0.84747592994023313</v>
      </c>
      <c r="F190" s="4">
        <f>Orte[[#This Row],[Lon_dez]]*PI()/180</f>
        <v>0.15632719403346065</v>
      </c>
      <c r="G190" t="s">
        <v>546</v>
      </c>
      <c r="H190" t="s">
        <v>1499</v>
      </c>
      <c r="I190" s="4" t="b">
        <v>0</v>
      </c>
      <c r="J190" s="4" t="str">
        <f>CONCATENATE(Orte[[#This Row],[Ort]]," - ",Orte[[#This Row],[Landkreis]])</f>
        <v>Ammerbuch - Landkreis Tübingen</v>
      </c>
      <c r="K190" s="3"/>
      <c r="L190" s="3" t="s">
        <v>13015</v>
      </c>
      <c r="M190" s="3"/>
      <c r="N190" t="str">
        <f>Orte[[#This Row],[Ort]]</f>
        <v>Ammerbuch</v>
      </c>
      <c r="O190" t="s">
        <v>3999</v>
      </c>
      <c r="P190" t="s">
        <v>1733</v>
      </c>
    </row>
    <row r="191" spans="1:16" x14ac:dyDescent="0.35">
      <c r="A191" t="s">
        <v>2906</v>
      </c>
      <c r="B191" s="3" t="s">
        <v>10072</v>
      </c>
      <c r="C191" s="4">
        <v>49.423091788699999</v>
      </c>
      <c r="D191" s="4">
        <v>10.853149630600001</v>
      </c>
      <c r="E191" s="4">
        <f>Orte[[#This Row],[Lat_dez]]*PI()/180</f>
        <v>0.86259567822818861</v>
      </c>
      <c r="F191" s="4">
        <f>Orte[[#This Row],[Lon_dez]]*PI()/180</f>
        <v>0.18942319526557633</v>
      </c>
      <c r="G191" t="s">
        <v>665</v>
      </c>
      <c r="H191" t="s">
        <v>2660</v>
      </c>
      <c r="I191" s="4" t="b">
        <v>0</v>
      </c>
      <c r="J191" s="4" t="str">
        <f>CONCATENATE(Orte[[#This Row],[Ort]]," - ",Orte[[#This Row],[Landkreis]])</f>
        <v>Ammerndorf - Landkreis Fürth</v>
      </c>
      <c r="K191" s="3"/>
      <c r="L191" s="3" t="s">
        <v>15301</v>
      </c>
      <c r="M191" s="3"/>
      <c r="N191" t="str">
        <f>Orte[[#This Row],[Ort]]</f>
        <v>Ammerndorf</v>
      </c>
      <c r="O191" t="s">
        <v>5321</v>
      </c>
      <c r="P191" t="s">
        <v>2865</v>
      </c>
    </row>
    <row r="192" spans="1:16" x14ac:dyDescent="0.35">
      <c r="A192" t="s">
        <v>2246</v>
      </c>
      <c r="B192" s="3" t="s">
        <v>9264</v>
      </c>
      <c r="C192" s="4">
        <v>53.693183275099997</v>
      </c>
      <c r="D192" s="4">
        <v>10.192159267599999</v>
      </c>
      <c r="E192" s="4">
        <f>Orte[[#This Row],[Lat_dez]]*PI()/180</f>
        <v>0.93712283402724728</v>
      </c>
      <c r="F192" s="4">
        <f>Orte[[#This Row],[Lon_dez]]*PI()/180</f>
        <v>0.17788673710727379</v>
      </c>
      <c r="G192" t="s">
        <v>641</v>
      </c>
      <c r="H192" t="s">
        <v>703</v>
      </c>
      <c r="I192" s="4" t="b">
        <v>0</v>
      </c>
      <c r="J192" s="4" t="str">
        <f>CONCATENATE(Orte[[#This Row],[Ort]]," - ",Orte[[#This Row],[Landkreis]])</f>
        <v>Ammersbek - Kreis Stormarn</v>
      </c>
      <c r="K192" s="3"/>
      <c r="L192" s="3" t="s">
        <v>9184</v>
      </c>
      <c r="M192" s="3"/>
      <c r="N192" t="str">
        <f>Orte[[#This Row],[Ort]]</f>
        <v>Ammersbek</v>
      </c>
      <c r="O192" t="s">
        <v>3284</v>
      </c>
      <c r="P192" t="s">
        <v>1403</v>
      </c>
    </row>
    <row r="193" spans="1:16" x14ac:dyDescent="0.35">
      <c r="A193" t="s">
        <v>3778</v>
      </c>
      <c r="B193" s="3" t="s">
        <v>11177</v>
      </c>
      <c r="C193" s="4">
        <v>49.445391057999998</v>
      </c>
      <c r="D193" s="4">
        <v>11.7659195289</v>
      </c>
      <c r="E193" s="4">
        <f>Orte[[#This Row],[Lat_dez]]*PI()/180</f>
        <v>0.86298487389826239</v>
      </c>
      <c r="F193" s="4">
        <f>Orte[[#This Row],[Lon_dez]]*PI()/180</f>
        <v>0.20535403530400512</v>
      </c>
      <c r="G193" t="s">
        <v>665</v>
      </c>
      <c r="H193" t="s">
        <v>857</v>
      </c>
      <c r="I193" s="4" t="b">
        <v>0</v>
      </c>
      <c r="J193" s="4" t="str">
        <f>CONCATENATE(Orte[[#This Row],[Ort]]," - ",Orte[[#This Row],[Landkreis]])</f>
        <v>Ammerthal - Landkreis Amberg-Sulzbach</v>
      </c>
      <c r="K193" s="3"/>
      <c r="L193" s="3" t="s">
        <v>7912</v>
      </c>
      <c r="M193" s="3"/>
      <c r="N193" t="str">
        <f>Orte[[#This Row],[Ort]]</f>
        <v>Ammerthal</v>
      </c>
      <c r="O193" t="s">
        <v>4901</v>
      </c>
      <c r="P193" t="s">
        <v>5008</v>
      </c>
    </row>
    <row r="194" spans="1:16" x14ac:dyDescent="0.35">
      <c r="A194" t="s">
        <v>1733</v>
      </c>
      <c r="B194" s="3" t="s">
        <v>8688</v>
      </c>
      <c r="C194" s="4">
        <v>50.773098931100002</v>
      </c>
      <c r="D194" s="4">
        <v>8.9249053845600006</v>
      </c>
      <c r="E194" s="4">
        <f>Orte[[#This Row],[Lat_dez]]*PI()/180</f>
        <v>0.88615774778850853</v>
      </c>
      <c r="F194" s="4">
        <f>Orte[[#This Row],[Lon_dez]]*PI()/180</f>
        <v>0.1557689843895427</v>
      </c>
      <c r="G194" t="s">
        <v>549</v>
      </c>
      <c r="H194" t="s">
        <v>761</v>
      </c>
      <c r="I194" s="4" t="b">
        <v>0</v>
      </c>
      <c r="J194" s="4" t="str">
        <f>CONCATENATE(Orte[[#This Row],[Ort]]," - ",Orte[[#This Row],[Landkreis]])</f>
        <v>Amöneburg - Landkreis Marburg-Biedenkopf</v>
      </c>
      <c r="K194" s="3"/>
      <c r="L194" s="3" t="s">
        <v>8860</v>
      </c>
      <c r="M194" s="3"/>
      <c r="N194" t="str">
        <f>Orte[[#This Row],[Ort]]</f>
        <v>Amöneburg</v>
      </c>
      <c r="O194" t="s">
        <v>4342</v>
      </c>
      <c r="P194" t="s">
        <v>310</v>
      </c>
    </row>
    <row r="195" spans="1:16" x14ac:dyDescent="0.35">
      <c r="A195" t="s">
        <v>2865</v>
      </c>
      <c r="B195" s="3" t="s">
        <v>10024</v>
      </c>
      <c r="C195" s="4">
        <v>49.654601448299999</v>
      </c>
      <c r="D195" s="4">
        <v>9.2778074466400007</v>
      </c>
      <c r="E195" s="4">
        <f>Orte[[#This Row],[Lat_dez]]*PI()/180</f>
        <v>0.86663628403837989</v>
      </c>
      <c r="F195" s="4">
        <f>Orte[[#This Row],[Lon_dez]]*PI()/180</f>
        <v>0.16192828730991612</v>
      </c>
      <c r="G195" t="s">
        <v>665</v>
      </c>
      <c r="H195" t="s">
        <v>1095</v>
      </c>
      <c r="I195" s="4" t="b">
        <v>0</v>
      </c>
      <c r="J195" s="4" t="str">
        <f>CONCATENATE(Orte[[#This Row],[Ort]]," - ",Orte[[#This Row],[Landkreis]])</f>
        <v>Amorbach - Landkreis Miltenberg</v>
      </c>
      <c r="K195" s="3"/>
      <c r="L195" s="3" t="s">
        <v>12658</v>
      </c>
      <c r="M195" s="3"/>
      <c r="N195" t="str">
        <f>Orte[[#This Row],[Ort]]</f>
        <v>Amorbach</v>
      </c>
      <c r="O195" t="s">
        <v>6598</v>
      </c>
      <c r="P195" t="s">
        <v>5156</v>
      </c>
    </row>
    <row r="196" spans="1:16" x14ac:dyDescent="0.35">
      <c r="A196" t="s">
        <v>1403</v>
      </c>
      <c r="B196" s="3" t="s">
        <v>8338</v>
      </c>
      <c r="C196" s="4">
        <v>48.2612747672</v>
      </c>
      <c r="D196" s="4">
        <v>12.4028165445</v>
      </c>
      <c r="E196" s="4">
        <f>Orte[[#This Row],[Lat_dez]]*PI()/180</f>
        <v>0.84231814589729992</v>
      </c>
      <c r="F196" s="4">
        <f>Orte[[#This Row],[Lon_dez]]*PI()/180</f>
        <v>0.21646998522235081</v>
      </c>
      <c r="G196" t="s">
        <v>665</v>
      </c>
      <c r="H196" t="s">
        <v>883</v>
      </c>
      <c r="I196" s="4" t="b">
        <v>0</v>
      </c>
      <c r="J196" s="4" t="str">
        <f>CONCATENATE(Orte[[#This Row],[Ort]]," - ",Orte[[#This Row],[Landkreis]])</f>
        <v>Ampfing - Landkreis Mühldorf a. Inn</v>
      </c>
      <c r="K196" s="3"/>
      <c r="L196" s="3" t="s">
        <v>9522</v>
      </c>
      <c r="M196" s="3"/>
      <c r="N196" t="str">
        <f>Orte[[#This Row],[Ort]]</f>
        <v>Ampfing</v>
      </c>
      <c r="O196" t="s">
        <v>5796</v>
      </c>
      <c r="P196" t="s">
        <v>1534</v>
      </c>
    </row>
    <row r="197" spans="1:16" x14ac:dyDescent="0.35">
      <c r="A197" t="s">
        <v>5008</v>
      </c>
      <c r="B197" s="3" t="s">
        <v>12756</v>
      </c>
      <c r="C197" s="4">
        <v>54.652385325300003</v>
      </c>
      <c r="D197" s="4">
        <v>8.3435284279299999</v>
      </c>
      <c r="E197" s="4">
        <f>Orte[[#This Row],[Lat_dez]]*PI()/180</f>
        <v>0.95386406799511714</v>
      </c>
      <c r="F197" s="4">
        <f>Orte[[#This Row],[Lon_dez]]*PI()/180</f>
        <v>0.14562204230112491</v>
      </c>
      <c r="G197" t="s">
        <v>641</v>
      </c>
      <c r="H197" t="s">
        <v>765</v>
      </c>
      <c r="I197" s="4" t="b">
        <v>0</v>
      </c>
      <c r="J197" s="4" t="str">
        <f>CONCATENATE(Orte[[#This Row],[Ort]]," - ",Orte[[#This Row],[Landkreis]])</f>
        <v>Amrum - Kreis Nordfriesland</v>
      </c>
      <c r="K197" s="3"/>
      <c r="L197" s="3" t="s">
        <v>10225</v>
      </c>
      <c r="M197" s="3"/>
      <c r="N197" t="str">
        <f>Orte[[#This Row],[Ort]]</f>
        <v>Amrum</v>
      </c>
      <c r="O197" t="s">
        <v>3656</v>
      </c>
      <c r="P197" t="s">
        <v>4369</v>
      </c>
    </row>
    <row r="198" spans="1:16" x14ac:dyDescent="0.35">
      <c r="A198" t="s">
        <v>5156</v>
      </c>
      <c r="B198" s="3" t="s">
        <v>12955</v>
      </c>
      <c r="C198" s="4">
        <v>48.587920509299998</v>
      </c>
      <c r="D198" s="4">
        <v>9.8995759051099999</v>
      </c>
      <c r="E198" s="4">
        <f>Orte[[#This Row],[Lat_dez]]*PI()/180</f>
        <v>0.84801918958456513</v>
      </c>
      <c r="F198" s="4">
        <f>Orte[[#This Row],[Lon_dez]]*PI()/180</f>
        <v>0.17278019409526724</v>
      </c>
      <c r="G198" t="s">
        <v>546</v>
      </c>
      <c r="H198" t="s">
        <v>996</v>
      </c>
      <c r="I198" s="4" t="b">
        <v>0</v>
      </c>
      <c r="J198" s="4" t="str">
        <f>CONCATENATE(Orte[[#This Row],[Ort]]," - ",Orte[[#This Row],[Landkreis]])</f>
        <v>Amstetten - Landkreis Alb-Donau-Kreis</v>
      </c>
      <c r="K198" s="3"/>
      <c r="L198" s="3" t="s">
        <v>7915</v>
      </c>
      <c r="M198" s="3"/>
      <c r="N198" t="str">
        <f>Orte[[#This Row],[Ort]]</f>
        <v>Amstetten</v>
      </c>
      <c r="O198" t="s">
        <v>6781</v>
      </c>
      <c r="P198" t="s">
        <v>4460</v>
      </c>
    </row>
    <row r="199" spans="1:16" x14ac:dyDescent="0.35">
      <c r="A199" t="s">
        <v>1534</v>
      </c>
      <c r="B199" s="3" t="s">
        <v>8472</v>
      </c>
      <c r="C199" s="4">
        <v>53.2681419213</v>
      </c>
      <c r="D199" s="4">
        <v>10.9525987247</v>
      </c>
      <c r="E199" s="4">
        <f>Orte[[#This Row],[Lat_dez]]*PI()/180</f>
        <v>0.92970446294630327</v>
      </c>
      <c r="F199" s="4">
        <f>Orte[[#This Row],[Lon_dez]]*PI()/180</f>
        <v>0.19115890939574698</v>
      </c>
      <c r="G199" t="s">
        <v>554</v>
      </c>
      <c r="H199" t="s">
        <v>1040</v>
      </c>
      <c r="I199" s="4" t="b">
        <v>0</v>
      </c>
      <c r="J199" s="4" t="str">
        <f>CONCATENATE(Orte[[#This Row],[Ort]]," - ",Orte[[#This Row],[Landkreis]])</f>
        <v>Amt Neuhaus, Stapel - Landkreis Lüneburg</v>
      </c>
      <c r="K199" s="3"/>
      <c r="L199" s="3" t="s">
        <v>14268</v>
      </c>
      <c r="M199" s="3"/>
      <c r="N199" t="str">
        <f>Orte[[#This Row],[Ort]]</f>
        <v>Amt Neuhaus, Stapel</v>
      </c>
      <c r="O199" t="s">
        <v>704</v>
      </c>
      <c r="P199" t="s">
        <v>272</v>
      </c>
    </row>
    <row r="200" spans="1:16" x14ac:dyDescent="0.35">
      <c r="A200" t="s">
        <v>4369</v>
      </c>
      <c r="B200" s="3" t="s">
        <v>11926</v>
      </c>
      <c r="C200" s="4">
        <v>50.743864134699997</v>
      </c>
      <c r="D200" s="4">
        <v>13.005670030099999</v>
      </c>
      <c r="E200" s="4">
        <f>Orte[[#This Row],[Lat_dez]]*PI()/180</f>
        <v>0.88564750433517836</v>
      </c>
      <c r="F200" s="4">
        <f>Orte[[#This Row],[Lon_dez]]*PI()/180</f>
        <v>0.22699176345319499</v>
      </c>
      <c r="G200" t="s">
        <v>869</v>
      </c>
      <c r="H200" t="s">
        <v>910</v>
      </c>
      <c r="I200" s="4" t="b">
        <v>0</v>
      </c>
      <c r="J200" s="4" t="str">
        <f>CONCATENATE(Orte[[#This Row],[Ort]]," - ",Orte[[#This Row],[Landkreis]])</f>
        <v>Amtsberg - Landkreis Erzgebirgskreis</v>
      </c>
      <c r="K200" s="3"/>
      <c r="L200" s="3" t="s">
        <v>10475</v>
      </c>
      <c r="M200" s="3"/>
      <c r="N200" t="str">
        <f>Orte[[#This Row],[Ort]]</f>
        <v>Amtsberg</v>
      </c>
      <c r="O200" t="s">
        <v>1284</v>
      </c>
      <c r="P200" t="s">
        <v>2314</v>
      </c>
    </row>
    <row r="201" spans="1:16" x14ac:dyDescent="0.35">
      <c r="A201" t="s">
        <v>4460</v>
      </c>
      <c r="B201" s="3" t="s">
        <v>12051</v>
      </c>
      <c r="C201" s="4">
        <v>47.713717349900001</v>
      </c>
      <c r="D201" s="4">
        <v>9.7596313393099994</v>
      </c>
      <c r="E201" s="4">
        <f>Orte[[#This Row],[Lat_dez]]*PI()/180</f>
        <v>0.83276146612169843</v>
      </c>
      <c r="F201" s="4">
        <f>Orte[[#This Row],[Lon_dez]]*PI()/180</f>
        <v>0.17033770065178336</v>
      </c>
      <c r="G201" t="s">
        <v>546</v>
      </c>
      <c r="H201" t="s">
        <v>656</v>
      </c>
      <c r="I201" s="4" t="b">
        <v>0</v>
      </c>
      <c r="J201" s="4" t="str">
        <f>CONCATENATE(Orte[[#This Row],[Ort]]," - ",Orte[[#This Row],[Landkreis]])</f>
        <v>Amtzell - Landkreis Ravensburg</v>
      </c>
      <c r="K201" s="3"/>
      <c r="L201" s="3" t="s">
        <v>10473</v>
      </c>
      <c r="M201" s="3"/>
      <c r="N201" t="str">
        <f>Orte[[#This Row],[Ort]]</f>
        <v>Amtzell</v>
      </c>
      <c r="O201" t="s">
        <v>4105</v>
      </c>
      <c r="P201" t="s">
        <v>15870</v>
      </c>
    </row>
    <row r="202" spans="1:16" x14ac:dyDescent="0.35">
      <c r="A202" t="s">
        <v>2314</v>
      </c>
      <c r="B202" s="3" t="s">
        <v>9351</v>
      </c>
      <c r="C202" s="4">
        <v>47.9685791044</v>
      </c>
      <c r="D202" s="4">
        <v>11.2065965671</v>
      </c>
      <c r="E202" s="4">
        <f>Orte[[#This Row],[Lat_dez]]*PI()/180</f>
        <v>0.83720964287513278</v>
      </c>
      <c r="F202" s="4">
        <f>Orte[[#This Row],[Lon_dez]]*PI()/180</f>
        <v>0.19559200803858864</v>
      </c>
      <c r="G202" t="s">
        <v>665</v>
      </c>
      <c r="H202" t="s">
        <v>1196</v>
      </c>
      <c r="I202" s="4" t="b">
        <v>0</v>
      </c>
      <c r="J202" s="4" t="str">
        <f>CONCATENATE(Orte[[#This Row],[Ort]]," - ",Orte[[#This Row],[Landkreis]])</f>
        <v>Andechs - Landkreis Starnberg</v>
      </c>
      <c r="K202" s="3"/>
      <c r="L202" s="3" t="s">
        <v>10474</v>
      </c>
      <c r="M202" s="3"/>
      <c r="N202" t="str">
        <f>Orte[[#This Row],[Ort]]</f>
        <v>Andechs</v>
      </c>
      <c r="O202" t="s">
        <v>4517</v>
      </c>
      <c r="P202" t="s">
        <v>2970</v>
      </c>
    </row>
    <row r="203" spans="1:16" x14ac:dyDescent="0.35">
      <c r="A203" t="s">
        <v>2970</v>
      </c>
      <c r="B203" s="3" t="s">
        <v>10157</v>
      </c>
      <c r="C203" s="4">
        <v>50.432417513099999</v>
      </c>
      <c r="D203" s="4">
        <v>7.3714888913800003</v>
      </c>
      <c r="E203" s="4">
        <f>Orte[[#This Row],[Lat_dez]]*PI()/180</f>
        <v>0.8802117353440454</v>
      </c>
      <c r="F203" s="4">
        <f>Orte[[#This Row],[Lon_dez]]*PI()/180</f>
        <v>0.12865675192876766</v>
      </c>
      <c r="G203" t="s">
        <v>514</v>
      </c>
      <c r="H203" t="s">
        <v>631</v>
      </c>
      <c r="I203" s="4" t="b">
        <v>0</v>
      </c>
      <c r="J203" s="4" t="str">
        <f>CONCATENATE(Orte[[#This Row],[Ort]]," - ",Orte[[#This Row],[Landkreis]])</f>
        <v>Andernach - Landkreis Mayen-Koblenz</v>
      </c>
      <c r="K203" s="3"/>
      <c r="L203" s="3" t="s">
        <v>13538</v>
      </c>
      <c r="M203" s="3"/>
      <c r="N203" t="str">
        <f>Orte[[#This Row],[Ort]]</f>
        <v>Andernach</v>
      </c>
      <c r="O203" t="s">
        <v>6348</v>
      </c>
      <c r="P203" t="s">
        <v>992</v>
      </c>
    </row>
    <row r="204" spans="1:16" x14ac:dyDescent="0.35">
      <c r="A204" t="s">
        <v>992</v>
      </c>
      <c r="B204" s="3" t="s">
        <v>7974</v>
      </c>
      <c r="C204" s="4">
        <v>52.472243040000002</v>
      </c>
      <c r="D204" s="4">
        <v>7.51861953463</v>
      </c>
      <c r="E204" s="4">
        <f>Orte[[#This Row],[Lat_dez]]*PI()/180</f>
        <v>0.91581340695467872</v>
      </c>
      <c r="F204" s="4">
        <f>Orte[[#This Row],[Lon_dez]]*PI()/180</f>
        <v>0.13122466608405731</v>
      </c>
      <c r="G204" t="s">
        <v>554</v>
      </c>
      <c r="H204" t="s">
        <v>626</v>
      </c>
      <c r="I204" s="4" t="b">
        <v>0</v>
      </c>
      <c r="J204" s="4" t="str">
        <f>CONCATENATE(Orte[[#This Row],[Ort]]," - ",Orte[[#This Row],[Landkreis]])</f>
        <v>Andervenne, Beesten, Freren, Messingen, Thuine - Landkreis Emsland</v>
      </c>
      <c r="K204" s="3"/>
      <c r="L204" s="3" t="s">
        <v>14470</v>
      </c>
      <c r="M204" s="3"/>
      <c r="N204" t="str">
        <f>Orte[[#This Row],[Ort]]</f>
        <v>Andervenne, Beesten, Freren, Messingen, Thuine</v>
      </c>
      <c r="O204" t="s">
        <v>3388</v>
      </c>
      <c r="P204" t="s">
        <v>6383</v>
      </c>
    </row>
    <row r="205" spans="1:16" x14ac:dyDescent="0.35">
      <c r="A205" t="s">
        <v>6383</v>
      </c>
      <c r="B205" s="3" t="s">
        <v>14595</v>
      </c>
      <c r="C205" s="4">
        <v>49.225076335200001</v>
      </c>
      <c r="D205" s="4">
        <v>8.7731243072100007</v>
      </c>
      <c r="E205" s="4">
        <f>Orte[[#This Row],[Lat_dez]]*PI()/180</f>
        <v>0.85913965659478386</v>
      </c>
      <c r="F205" s="4">
        <f>Orte[[#This Row],[Lon_dez]]*PI()/180</f>
        <v>0.15311990484756102</v>
      </c>
      <c r="G205" t="s">
        <v>546</v>
      </c>
      <c r="H205" t="s">
        <v>726</v>
      </c>
      <c r="I205" s="4" t="b">
        <v>0</v>
      </c>
      <c r="J205" s="4" t="str">
        <f>CONCATENATE(Orte[[#This Row],[Ort]]," - ",Orte[[#This Row],[Landkreis]])</f>
        <v>Angelbachtal - Landkreis Rhein-Neckar-Kreis</v>
      </c>
      <c r="K205" s="3"/>
      <c r="L205" s="3" t="s">
        <v>10227</v>
      </c>
      <c r="M205" s="3"/>
      <c r="N205" t="str">
        <f>Orte[[#This Row],[Ort]]</f>
        <v>Angelbachtal</v>
      </c>
      <c r="O205" t="s">
        <v>6958</v>
      </c>
      <c r="P205" t="s">
        <v>1704</v>
      </c>
    </row>
    <row r="206" spans="1:16" x14ac:dyDescent="0.35">
      <c r="A206" t="s">
        <v>1704</v>
      </c>
      <c r="B206" s="3" t="s">
        <v>8662</v>
      </c>
      <c r="C206" s="4">
        <v>50.811870916700002</v>
      </c>
      <c r="D206" s="4">
        <v>8.43558846058</v>
      </c>
      <c r="E206" s="4">
        <f>Orte[[#This Row],[Lat_dez]]*PI()/180</f>
        <v>0.8868344465947644</v>
      </c>
      <c r="F206" s="4">
        <f>Orte[[#This Row],[Lon_dez]]*PI()/180</f>
        <v>0.14722879298036087</v>
      </c>
      <c r="G206" t="s">
        <v>549</v>
      </c>
      <c r="H206" t="s">
        <v>761</v>
      </c>
      <c r="I206" s="4" t="b">
        <v>0</v>
      </c>
      <c r="J206" s="4" t="str">
        <f>CONCATENATE(Orte[[#This Row],[Ort]]," - ",Orte[[#This Row],[Landkreis]])</f>
        <v>Angelburg - Landkreis Marburg-Biedenkopf</v>
      </c>
      <c r="K206" s="3"/>
      <c r="L206" s="3" t="s">
        <v>7914</v>
      </c>
      <c r="M206" s="3"/>
      <c r="N206" t="str">
        <f>Orte[[#This Row],[Ort]]</f>
        <v>Angelburg</v>
      </c>
      <c r="O206" t="s">
        <v>4651</v>
      </c>
      <c r="P206" t="s">
        <v>6517</v>
      </c>
    </row>
    <row r="207" spans="1:16" x14ac:dyDescent="0.35">
      <c r="A207" t="s">
        <v>6517</v>
      </c>
      <c r="B207" s="3" t="s">
        <v>14773</v>
      </c>
      <c r="C207" s="4">
        <v>47.796834050999998</v>
      </c>
      <c r="D207" s="4">
        <v>12.846257105899999</v>
      </c>
      <c r="E207" s="4">
        <f>Orte[[#This Row],[Lat_dez]]*PI()/180</f>
        <v>0.8342121262192892</v>
      </c>
      <c r="F207" s="4">
        <f>Orte[[#This Row],[Lon_dez]]*PI()/180</f>
        <v>0.22420948305567287</v>
      </c>
      <c r="G207" t="s">
        <v>665</v>
      </c>
      <c r="H207" t="s">
        <v>2813</v>
      </c>
      <c r="I207" s="4" t="b">
        <v>0</v>
      </c>
      <c r="J207" s="4" t="str">
        <f>CONCATENATE(Orte[[#This Row],[Ort]]," - ",Orte[[#This Row],[Landkreis]])</f>
        <v>Anger - Landkreis Berchtesgadener Land</v>
      </c>
      <c r="K207" s="3"/>
      <c r="L207" s="3" t="s">
        <v>11916</v>
      </c>
      <c r="M207" s="3"/>
      <c r="N207" t="str">
        <f>Orte[[#This Row],[Ort]]</f>
        <v>Anger</v>
      </c>
      <c r="O207" t="s">
        <v>655</v>
      </c>
      <c r="P207" t="s">
        <v>2937</v>
      </c>
    </row>
    <row r="208" spans="1:16" x14ac:dyDescent="0.35">
      <c r="A208" t="s">
        <v>2937</v>
      </c>
      <c r="B208" s="3" t="s">
        <v>10106</v>
      </c>
      <c r="C208" s="4">
        <v>53.045904578399998</v>
      </c>
      <c r="D208" s="4">
        <v>14.007633736800001</v>
      </c>
      <c r="E208" s="4">
        <f>Orte[[#This Row],[Lat_dez]]*PI()/180</f>
        <v>0.92582568959181455</v>
      </c>
      <c r="F208" s="4">
        <f>Orte[[#This Row],[Lon_dez]]*PI()/180</f>
        <v>0.24447932912059681</v>
      </c>
      <c r="G208" t="s">
        <v>885</v>
      </c>
      <c r="H208" t="s">
        <v>970</v>
      </c>
      <c r="I208" s="4" t="b">
        <v>0</v>
      </c>
      <c r="J208" s="4" t="str">
        <f>CONCATENATE(Orte[[#This Row],[Ort]]," - ",Orte[[#This Row],[Landkreis]])</f>
        <v>Angermünde - Landkreis Uckermark</v>
      </c>
      <c r="K208" s="3"/>
      <c r="L208" s="3" t="s">
        <v>13018</v>
      </c>
      <c r="M208" s="3"/>
      <c r="N208" t="str">
        <f>Orte[[#This Row],[Ort]]</f>
        <v>Angermünde</v>
      </c>
      <c r="O208" t="s">
        <v>5696</v>
      </c>
      <c r="P208" t="s">
        <v>15872</v>
      </c>
    </row>
    <row r="209" spans="1:16" x14ac:dyDescent="0.35">
      <c r="A209" t="s">
        <v>5693</v>
      </c>
      <c r="B209" s="3" t="s">
        <v>13658</v>
      </c>
      <c r="C209" s="4">
        <v>50.505564742300002</v>
      </c>
      <c r="D209" s="4">
        <v>7.5587981661599999</v>
      </c>
      <c r="E209" s="4">
        <f>Orte[[#This Row],[Lat_dez]]*PI()/180</f>
        <v>0.8814883953322965</v>
      </c>
      <c r="F209" s="4">
        <f>Orte[[#This Row],[Lon_dez]]*PI()/180</f>
        <v>0.13192591549320143</v>
      </c>
      <c r="G209" t="s">
        <v>514</v>
      </c>
      <c r="H209" t="s">
        <v>584</v>
      </c>
      <c r="I209" s="4" t="b">
        <v>0</v>
      </c>
      <c r="J209" s="4" t="str">
        <f>CONCATENATE(Orte[[#This Row],[Ort]]," - ",Orte[[#This Row],[Landkreis]])</f>
        <v>Anhausen - Landkreis Neuwied</v>
      </c>
      <c r="K209" s="3"/>
      <c r="L209" s="3" t="s">
        <v>13019</v>
      </c>
      <c r="M209" s="3"/>
      <c r="N209" t="str">
        <f>Orte[[#This Row],[Ort]]</f>
        <v>Anhausen</v>
      </c>
      <c r="O209" t="s">
        <v>5969</v>
      </c>
      <c r="P209" t="s">
        <v>5693</v>
      </c>
    </row>
    <row r="210" spans="1:16" x14ac:dyDescent="0.35">
      <c r="A210" t="s">
        <v>986</v>
      </c>
      <c r="B210" s="3" t="s">
        <v>7969</v>
      </c>
      <c r="C210" s="4">
        <v>53.836178129099999</v>
      </c>
      <c r="D210" s="4">
        <v>13.697497312099999</v>
      </c>
      <c r="E210" s="4">
        <f>Orte[[#This Row],[Lat_dez]]*PI()/180</f>
        <v>0.93961856504295582</v>
      </c>
      <c r="F210" s="4">
        <f>Orte[[#This Row],[Lon_dez]]*PI()/180</f>
        <v>0.23906642737921832</v>
      </c>
      <c r="G210" t="s">
        <v>834</v>
      </c>
      <c r="H210" t="s">
        <v>987</v>
      </c>
      <c r="I210" s="4" t="b">
        <v>0</v>
      </c>
      <c r="J210" s="4" t="str">
        <f>CONCATENATE(Orte[[#This Row],[Ort]]," - ",Orte[[#This Row],[Landkreis]])</f>
        <v>Anklam - Landkreis Vorpommern-Greifswald</v>
      </c>
      <c r="K210" s="3"/>
      <c r="L210" s="3" t="s">
        <v>8339</v>
      </c>
      <c r="M210" s="3"/>
      <c r="N210" t="str">
        <f>Orte[[#This Row],[Ort]]</f>
        <v>Anklam</v>
      </c>
      <c r="O210" t="s">
        <v>3242</v>
      </c>
      <c r="P210" t="s">
        <v>986</v>
      </c>
    </row>
    <row r="211" spans="1:16" x14ac:dyDescent="0.35">
      <c r="A211" t="s">
        <v>4948</v>
      </c>
      <c r="B211" s="3" t="s">
        <v>12676</v>
      </c>
      <c r="C211" s="4">
        <v>50.577627798499996</v>
      </c>
      <c r="D211" s="4">
        <v>13.0548676722</v>
      </c>
      <c r="E211" s="4">
        <f>Orte[[#This Row],[Lat_dez]]*PI()/180</f>
        <v>0.88274613293203608</v>
      </c>
      <c r="F211" s="4">
        <f>Orte[[#This Row],[Lon_dez]]*PI()/180</f>
        <v>0.22785042429205779</v>
      </c>
      <c r="G211" t="s">
        <v>869</v>
      </c>
      <c r="H211" t="s">
        <v>910</v>
      </c>
      <c r="I211" s="4" t="b">
        <v>0</v>
      </c>
      <c r="J211" s="4" t="str">
        <f>CONCATENATE(Orte[[#This Row],[Ort]]," - ",Orte[[#This Row],[Landkreis]])</f>
        <v>Annaberg-Buchholz, Mildenau - Landkreis Erzgebirgskreis</v>
      </c>
      <c r="K211" s="3"/>
      <c r="L211" s="3" t="s">
        <v>12831</v>
      </c>
      <c r="M211" s="3"/>
      <c r="N211" t="str">
        <f>Orte[[#This Row],[Ort]]</f>
        <v>Annaberg-Buchholz, Mildenau</v>
      </c>
      <c r="O211" t="s">
        <v>659</v>
      </c>
      <c r="P211" t="s">
        <v>4948</v>
      </c>
    </row>
    <row r="212" spans="1:16" x14ac:dyDescent="0.35">
      <c r="A212" t="s">
        <v>5081</v>
      </c>
      <c r="B212" s="3" t="s">
        <v>12849</v>
      </c>
      <c r="C212" s="4">
        <v>51.707355884400002</v>
      </c>
      <c r="D212" s="4">
        <v>13.0159057552</v>
      </c>
      <c r="E212" s="4">
        <f>Orte[[#This Row],[Lat_dez]]*PI()/180</f>
        <v>0.90246360768324441</v>
      </c>
      <c r="F212" s="4">
        <f>Orte[[#This Row],[Lon_dez]]*PI()/180</f>
        <v>0.22717041055751905</v>
      </c>
      <c r="G212" t="s">
        <v>809</v>
      </c>
      <c r="H212" t="s">
        <v>896</v>
      </c>
      <c r="I212" s="4" t="b">
        <v>0</v>
      </c>
      <c r="J212" s="4" t="str">
        <f>CONCATENATE(Orte[[#This Row],[Ort]]," - ",Orte[[#This Row],[Landkreis]])</f>
        <v>Annaburg - Landkreis Wittenberg</v>
      </c>
      <c r="K212" s="3"/>
      <c r="L212" s="3" t="s">
        <v>10761</v>
      </c>
      <c r="M212" s="3"/>
      <c r="N212" t="str">
        <f>Orte[[#This Row],[Ort]]</f>
        <v>Annaburg</v>
      </c>
      <c r="O212" t="s">
        <v>616</v>
      </c>
      <c r="P212" t="s">
        <v>5081</v>
      </c>
    </row>
    <row r="213" spans="1:16" x14ac:dyDescent="0.35">
      <c r="A213" t="s">
        <v>5245</v>
      </c>
      <c r="B213" s="3" t="s">
        <v>13074</v>
      </c>
      <c r="C213" s="4">
        <v>49.259250130799998</v>
      </c>
      <c r="D213" s="4">
        <v>7.8762705501300001</v>
      </c>
      <c r="E213" s="4">
        <f>Orte[[#This Row],[Lat_dez]]*PI()/180</f>
        <v>0.85973610184590743</v>
      </c>
      <c r="F213" s="4">
        <f>Orte[[#This Row],[Lon_dez]]*PI()/180</f>
        <v>0.1374668538776336</v>
      </c>
      <c r="G213" t="s">
        <v>514</v>
      </c>
      <c r="H213" t="s">
        <v>1124</v>
      </c>
      <c r="I213" s="4" t="b">
        <v>0</v>
      </c>
      <c r="J213" s="4" t="str">
        <f>CONCATENATE(Orte[[#This Row],[Ort]]," - ",Orte[[#This Row],[Landkreis]])</f>
        <v>Annweiler am Trifels - Landkreis Südliche Weinstraße</v>
      </c>
      <c r="K213" s="3"/>
      <c r="L213" s="3" t="s">
        <v>9509</v>
      </c>
      <c r="M213" s="3"/>
      <c r="N213" t="str">
        <f>Orte[[#This Row],[Ort]]</f>
        <v>Annweiler am Trifels</v>
      </c>
      <c r="O213" t="s">
        <v>6518</v>
      </c>
      <c r="P213" t="s">
        <v>15871</v>
      </c>
    </row>
    <row r="214" spans="1:16" x14ac:dyDescent="0.35">
      <c r="A214" t="s">
        <v>5834</v>
      </c>
      <c r="B214" s="3" t="s">
        <v>13850</v>
      </c>
      <c r="C214" s="4">
        <v>51.548961808999998</v>
      </c>
      <c r="D214" s="4">
        <v>8.3091646516700006</v>
      </c>
      <c r="E214" s="4">
        <f>Orte[[#This Row],[Lat_dez]]*PI()/180</f>
        <v>0.89969910955186216</v>
      </c>
      <c r="F214" s="4">
        <f>Orte[[#This Row],[Lon_dez]]*PI()/180</f>
        <v>0.14502228126196925</v>
      </c>
      <c r="G214" t="s">
        <v>504</v>
      </c>
      <c r="H214" t="s">
        <v>575</v>
      </c>
      <c r="I214" s="4" t="b">
        <v>0</v>
      </c>
      <c r="J214" s="4" t="str">
        <f>CONCATENATE(Orte[[#This Row],[Ort]]," - ",Orte[[#This Row],[Landkreis]])</f>
        <v>Anröchte - Kreis Soest</v>
      </c>
      <c r="K214" s="3"/>
      <c r="L214" s="3" t="s">
        <v>8931</v>
      </c>
      <c r="M214" s="3"/>
      <c r="N214" t="str">
        <f>Orte[[#This Row],[Ort]]</f>
        <v>Anröchte</v>
      </c>
      <c r="O214" t="s">
        <v>5004</v>
      </c>
      <c r="P214" t="s">
        <v>5245</v>
      </c>
    </row>
    <row r="215" spans="1:16" x14ac:dyDescent="0.35">
      <c r="A215" t="s">
        <v>3999</v>
      </c>
      <c r="B215" s="3" t="s">
        <v>11460</v>
      </c>
      <c r="C215" s="4">
        <v>49.292193112100001</v>
      </c>
      <c r="D215" s="4">
        <v>10.563717666100001</v>
      </c>
      <c r="E215" s="4">
        <f>Orte[[#This Row],[Lat_dez]]*PI()/180</f>
        <v>0.86031106533501545</v>
      </c>
      <c r="F215" s="4">
        <f>Orte[[#This Row],[Lon_dez]]*PI()/180</f>
        <v>0.18437165452453597</v>
      </c>
      <c r="G215" t="s">
        <v>665</v>
      </c>
      <c r="H215" t="s">
        <v>4000</v>
      </c>
      <c r="I215" s="4" t="b">
        <v>0</v>
      </c>
      <c r="J215" s="4" t="str">
        <f>CONCATENATE(Orte[[#This Row],[Ort]]," - ",Orte[[#This Row],[Landkreis]])</f>
        <v>Ansbach - Kreisfreie Stadt Ansbach</v>
      </c>
      <c r="K215" s="3"/>
      <c r="L215" s="3" t="s">
        <v>13541</v>
      </c>
      <c r="M215" s="3"/>
      <c r="N215" t="str">
        <f>Orte[[#This Row],[Ort]]</f>
        <v>Ansbach</v>
      </c>
      <c r="O215" t="s">
        <v>2908</v>
      </c>
      <c r="P215" t="s">
        <v>5834</v>
      </c>
    </row>
    <row r="216" spans="1:16" x14ac:dyDescent="0.35">
      <c r="A216" t="s">
        <v>5321</v>
      </c>
      <c r="B216" s="3" t="s">
        <v>13168</v>
      </c>
      <c r="C216" s="4">
        <v>47.756671965700001</v>
      </c>
      <c r="D216" s="4">
        <v>11.2999312247</v>
      </c>
      <c r="E216" s="4">
        <f>Orte[[#This Row],[Lat_dez]]*PI()/180</f>
        <v>0.83351116559633753</v>
      </c>
      <c r="F216" s="4">
        <f>Orte[[#This Row],[Lon_dez]]*PI()/180</f>
        <v>0.19722100511993021</v>
      </c>
      <c r="G216" t="s">
        <v>665</v>
      </c>
      <c r="H216" t="s">
        <v>1338</v>
      </c>
      <c r="I216" s="4" t="b">
        <v>0</v>
      </c>
      <c r="J216" s="4" t="str">
        <f>CONCATENATE(Orte[[#This Row],[Ort]]," - ",Orte[[#This Row],[Landkreis]])</f>
        <v>Antdorf - Landkreis Weilheim-Schongau</v>
      </c>
      <c r="K216" s="3"/>
      <c r="L216" s="3" t="s">
        <v>11667</v>
      </c>
      <c r="M216" s="3"/>
      <c r="N216" t="str">
        <f>Orte[[#This Row],[Ort]]</f>
        <v>Antdorf</v>
      </c>
      <c r="O216" t="s">
        <v>1938</v>
      </c>
      <c r="P216" t="s">
        <v>3999</v>
      </c>
    </row>
    <row r="217" spans="1:16" x14ac:dyDescent="0.35">
      <c r="A217" t="s">
        <v>3284</v>
      </c>
      <c r="B217" s="3" t="s">
        <v>10540</v>
      </c>
      <c r="C217" s="4">
        <v>50.794785680399997</v>
      </c>
      <c r="D217" s="4">
        <v>9.1903421769799998</v>
      </c>
      <c r="E217" s="4">
        <f>Orte[[#This Row],[Lat_dez]]*PI()/180</f>
        <v>0.8865362529678481</v>
      </c>
      <c r="F217" s="4">
        <f>Orte[[#This Row],[Lon_dez]]*PI()/180</f>
        <v>0.1604017303732044</v>
      </c>
      <c r="G217" t="s">
        <v>549</v>
      </c>
      <c r="H217" t="s">
        <v>763</v>
      </c>
      <c r="I217" s="4" t="b">
        <v>0</v>
      </c>
      <c r="J217" s="4" t="str">
        <f>CONCATENATE(Orte[[#This Row],[Ort]]," - ",Orte[[#This Row],[Landkreis]])</f>
        <v>Antrifttal - Landkreis Vogelsbergkreis</v>
      </c>
      <c r="K217" s="3"/>
      <c r="L217" s="3" t="s">
        <v>15022</v>
      </c>
      <c r="M217" s="3"/>
      <c r="N217" t="str">
        <f>Orte[[#This Row],[Ort]]</f>
        <v>Antrifttal</v>
      </c>
      <c r="O217" t="s">
        <v>5208</v>
      </c>
      <c r="P217" t="s">
        <v>5321</v>
      </c>
    </row>
    <row r="218" spans="1:16" x14ac:dyDescent="0.35">
      <c r="A218" t="s">
        <v>4901</v>
      </c>
      <c r="B218" s="3" t="s">
        <v>12618</v>
      </c>
      <c r="C218" s="4">
        <v>50.4075857554</v>
      </c>
      <c r="D218" s="4">
        <v>6.8125713021800003</v>
      </c>
      <c r="E218" s="4">
        <f>Orte[[#This Row],[Lat_dez]]*PI()/180</f>
        <v>0.879778339413123</v>
      </c>
      <c r="F218" s="4">
        <f>Orte[[#This Row],[Lon_dez]]*PI()/180</f>
        <v>0.11890179974991855</v>
      </c>
      <c r="G218" t="s">
        <v>514</v>
      </c>
      <c r="H218" t="s">
        <v>1271</v>
      </c>
      <c r="I218" s="4" t="b">
        <v>0</v>
      </c>
      <c r="J218" s="4" t="str">
        <f>CONCATENATE(Orte[[#This Row],[Ort]]," - ",Orte[[#This Row],[Landkreis]])</f>
        <v>Antweiler, Aremberg, Dorsel, Eichenbach, Aremberg, Fuchshofen und Müsch - Landkreis Ahrweiler</v>
      </c>
      <c r="K218" s="3"/>
      <c r="L218" s="3" t="s">
        <v>9516</v>
      </c>
      <c r="M218" s="3"/>
      <c r="N218" t="str">
        <f>Orte[[#This Row],[Ort]]</f>
        <v>Antweiler, Aremberg, Dorsel, Eichenbach, Aremberg, Fuchshofen und Müsch</v>
      </c>
      <c r="O218" t="s">
        <v>5614</v>
      </c>
      <c r="P218" t="s">
        <v>3284</v>
      </c>
    </row>
    <row r="219" spans="1:16" x14ac:dyDescent="0.35">
      <c r="A219" t="s">
        <v>4342</v>
      </c>
      <c r="B219" s="3" t="s">
        <v>11894</v>
      </c>
      <c r="C219" s="4">
        <v>48.155340531</v>
      </c>
      <c r="D219" s="4">
        <v>11.8495608943</v>
      </c>
      <c r="E219" s="4">
        <f>Orte[[#This Row],[Lat_dez]]*PI()/180</f>
        <v>0.84046924468502449</v>
      </c>
      <c r="F219" s="4">
        <f>Orte[[#This Row],[Lon_dez]]*PI()/180</f>
        <v>0.20681385252109877</v>
      </c>
      <c r="G219" t="s">
        <v>665</v>
      </c>
      <c r="H219" t="s">
        <v>1203</v>
      </c>
      <c r="I219" s="4" t="b">
        <v>0</v>
      </c>
      <c r="J219" s="4" t="str">
        <f>CONCATENATE(Orte[[#This Row],[Ort]]," - ",Orte[[#This Row],[Landkreis]])</f>
        <v>Anzing - Landkreis Ebersberg</v>
      </c>
      <c r="K219" s="3"/>
      <c r="L219" s="3" t="s">
        <v>13306</v>
      </c>
      <c r="M219" s="3"/>
      <c r="N219" t="str">
        <f>Orte[[#This Row],[Ort]]</f>
        <v>Anzing</v>
      </c>
      <c r="O219" t="s">
        <v>5665</v>
      </c>
      <c r="P219" t="s">
        <v>4901</v>
      </c>
    </row>
    <row r="220" spans="1:16" x14ac:dyDescent="0.35">
      <c r="A220" t="s">
        <v>6598</v>
      </c>
      <c r="B220" s="3" t="s">
        <v>14900</v>
      </c>
      <c r="C220" s="4">
        <v>52.3017515218</v>
      </c>
      <c r="D220" s="4">
        <v>9.3315164084699997</v>
      </c>
      <c r="E220" s="4">
        <f>Orte[[#This Row],[Lat_dez]]*PI()/180</f>
        <v>0.9128377686153647</v>
      </c>
      <c r="F220" s="4">
        <f>Orte[[#This Row],[Lon_dez]]*PI()/180</f>
        <v>0.16286568553167757</v>
      </c>
      <c r="G220" t="s">
        <v>554</v>
      </c>
      <c r="H220" t="s">
        <v>767</v>
      </c>
      <c r="I220" s="4" t="b">
        <v>0</v>
      </c>
      <c r="J220" s="4" t="str">
        <f>CONCATENATE(Orte[[#This Row],[Ort]]," - ",Orte[[#This Row],[Landkreis]])</f>
        <v>Apelern, Rodenberg - Landkreis Schaumburg</v>
      </c>
      <c r="K220" s="3"/>
      <c r="L220" s="3" t="s">
        <v>11276</v>
      </c>
      <c r="M220" s="3"/>
      <c r="N220" t="str">
        <f>Orte[[#This Row],[Ort]]</f>
        <v>Apelern, Rodenberg</v>
      </c>
      <c r="O220" t="s">
        <v>5892</v>
      </c>
      <c r="P220" t="s">
        <v>481</v>
      </c>
    </row>
    <row r="221" spans="1:16" x14ac:dyDescent="0.35">
      <c r="A221" t="s">
        <v>5796</v>
      </c>
      <c r="B221" s="3" t="s">
        <v>13796</v>
      </c>
      <c r="C221" s="4">
        <v>53.208555099100003</v>
      </c>
      <c r="D221" s="4">
        <v>7.7858599399999999</v>
      </c>
      <c r="E221" s="4">
        <f>Orte[[#This Row],[Lat_dez]]*PI()/180</f>
        <v>0.92866447670811281</v>
      </c>
      <c r="F221" s="4">
        <f>Orte[[#This Row],[Lon_dez]]*PI()/180</f>
        <v>0.13588889105212815</v>
      </c>
      <c r="G221" t="s">
        <v>554</v>
      </c>
      <c r="H221" t="s">
        <v>4514</v>
      </c>
      <c r="I221" s="4" t="b">
        <v>0</v>
      </c>
      <c r="J221" s="4" t="str">
        <f>CONCATENATE(Orte[[#This Row],[Ort]]," - ",Orte[[#This Row],[Landkreis]])</f>
        <v>Apen - Landkreis Ammerland</v>
      </c>
      <c r="K221" s="3"/>
      <c r="L221" s="3" t="s">
        <v>14471</v>
      </c>
      <c r="M221" s="3"/>
      <c r="N221" t="str">
        <f>Orte[[#This Row],[Ort]]</f>
        <v>Apen</v>
      </c>
      <c r="O221" t="s">
        <v>6142</v>
      </c>
      <c r="P221" t="s">
        <v>4342</v>
      </c>
    </row>
    <row r="222" spans="1:16" x14ac:dyDescent="0.35">
      <c r="A222" t="s">
        <v>3656</v>
      </c>
      <c r="B222" s="3" t="s">
        <v>11019</v>
      </c>
      <c r="C222" s="4">
        <v>53.438554750800002</v>
      </c>
      <c r="D222" s="4">
        <v>9.6021887829600008</v>
      </c>
      <c r="E222" s="4">
        <f>Orte[[#This Row],[Lat_dez]]*PI()/180</f>
        <v>0.93267872790871786</v>
      </c>
      <c r="F222" s="4">
        <f>Orte[[#This Row],[Lon_dez]]*PI()/180</f>
        <v>0.16758980966071918</v>
      </c>
      <c r="G222" t="s">
        <v>554</v>
      </c>
      <c r="H222" t="s">
        <v>1507</v>
      </c>
      <c r="I222" s="4" t="b">
        <v>0</v>
      </c>
      <c r="J222" s="4" t="str">
        <f>CONCATENATE(Orte[[#This Row],[Ort]]," - ",Orte[[#This Row],[Landkreis]])</f>
        <v>Apensen - Landkreis Stade</v>
      </c>
      <c r="K222" s="3"/>
      <c r="L222" s="3" t="s">
        <v>14265</v>
      </c>
      <c r="M222" s="3"/>
      <c r="N222" t="str">
        <f>Orte[[#This Row],[Ort]]</f>
        <v>Apensen</v>
      </c>
      <c r="O222" t="s">
        <v>5612</v>
      </c>
      <c r="P222" t="s">
        <v>15873</v>
      </c>
    </row>
    <row r="223" spans="1:16" x14ac:dyDescent="0.35">
      <c r="A223" t="s">
        <v>6781</v>
      </c>
      <c r="B223" s="3" t="s">
        <v>15126</v>
      </c>
      <c r="C223" s="4">
        <v>47.888649218799998</v>
      </c>
      <c r="D223" s="4">
        <v>10.9478500968</v>
      </c>
      <c r="E223" s="4">
        <f>Orte[[#This Row],[Lat_dez]]*PI()/180</f>
        <v>0.83581460320067025</v>
      </c>
      <c r="F223" s="4">
        <f>Orte[[#This Row],[Lon_dez]]*PI()/180</f>
        <v>0.1910760302039399</v>
      </c>
      <c r="G223" t="s">
        <v>665</v>
      </c>
      <c r="H223" t="s">
        <v>802</v>
      </c>
      <c r="I223" s="4" t="b">
        <v>0</v>
      </c>
      <c r="J223" s="4" t="str">
        <f>CONCATENATE(Orte[[#This Row],[Ort]]," - ",Orte[[#This Row],[Landkreis]])</f>
        <v>Apfeldorf - Landkreis Landsberg am Lech</v>
      </c>
      <c r="K223" s="3"/>
      <c r="L223" s="3" t="s">
        <v>10223</v>
      </c>
      <c r="M223" s="3"/>
      <c r="N223" t="str">
        <f>Orte[[#This Row],[Ort]]</f>
        <v>Apfeldorf</v>
      </c>
      <c r="O223" t="s">
        <v>1559</v>
      </c>
      <c r="P223" t="s">
        <v>6598</v>
      </c>
    </row>
    <row r="224" spans="1:16" x14ac:dyDescent="0.35">
      <c r="A224" t="s">
        <v>704</v>
      </c>
      <c r="B224" s="3" t="s">
        <v>7792</v>
      </c>
      <c r="C224" s="4">
        <v>47.996447045499998</v>
      </c>
      <c r="D224" s="4">
        <v>10.4973645248</v>
      </c>
      <c r="E224" s="4">
        <f>Orte[[#This Row],[Lat_dez]]*PI()/180</f>
        <v>0.83769603020307959</v>
      </c>
      <c r="F224" s="4">
        <f>Orte[[#This Row],[Lon_dez]]*PI()/180</f>
        <v>0.18321357373980993</v>
      </c>
      <c r="G224" t="s">
        <v>665</v>
      </c>
      <c r="H224" t="s">
        <v>683</v>
      </c>
      <c r="I224" s="4" t="b">
        <v>0</v>
      </c>
      <c r="J224" s="4" t="str">
        <f>CONCATENATE(Orte[[#This Row],[Ort]]," - ",Orte[[#This Row],[Landkreis]])</f>
        <v>Apfeltrach - Landkreis Unterallgäu</v>
      </c>
      <c r="K224" s="3"/>
      <c r="L224" s="3" t="s">
        <v>12840</v>
      </c>
      <c r="M224" s="3"/>
      <c r="N224" t="str">
        <f>Orte[[#This Row],[Ort]]</f>
        <v>Apfeltrach</v>
      </c>
      <c r="O224" t="s">
        <v>4412</v>
      </c>
      <c r="P224" t="s">
        <v>5796</v>
      </c>
    </row>
    <row r="225" spans="1:16" x14ac:dyDescent="0.35">
      <c r="A225" t="s">
        <v>1284</v>
      </c>
      <c r="B225" s="3" t="s">
        <v>8230</v>
      </c>
      <c r="C225" s="4">
        <v>51.031595060400001</v>
      </c>
      <c r="D225" s="4">
        <v>11.500146061100001</v>
      </c>
      <c r="E225" s="4">
        <f>Orte[[#This Row],[Lat_dez]]*PI()/180</f>
        <v>0.89066935634845457</v>
      </c>
      <c r="F225" s="4">
        <f>Orte[[#This Row],[Lon_dez]]*PI()/180</f>
        <v>0.20071541322645198</v>
      </c>
      <c r="G225" t="s">
        <v>678</v>
      </c>
      <c r="H225" t="s">
        <v>1285</v>
      </c>
      <c r="I225" s="4" t="b">
        <v>0</v>
      </c>
      <c r="J225" s="4" t="str">
        <f>CONCATENATE(Orte[[#This Row],[Ort]]," - ",Orte[[#This Row],[Landkreis]])</f>
        <v>Apolda - Landkreis Weimarer Land</v>
      </c>
      <c r="K225" s="3"/>
      <c r="L225" s="3" t="s">
        <v>11528</v>
      </c>
      <c r="M225" s="3"/>
      <c r="N225" t="str">
        <f>Orte[[#This Row],[Ort]]</f>
        <v>Apolda</v>
      </c>
      <c r="O225" t="s">
        <v>5133</v>
      </c>
      <c r="P225" t="s">
        <v>3656</v>
      </c>
    </row>
    <row r="226" spans="1:16" x14ac:dyDescent="0.35">
      <c r="A226" t="s">
        <v>4105</v>
      </c>
      <c r="B226" s="3" t="s">
        <v>11588</v>
      </c>
      <c r="C226" s="4">
        <v>53.6522754151</v>
      </c>
      <c r="D226" s="4">
        <v>9.7371636008499998</v>
      </c>
      <c r="E226" s="4">
        <f>Orte[[#This Row],[Lat_dez]]*PI()/180</f>
        <v>0.93640885718030231</v>
      </c>
      <c r="F226" s="4">
        <f>Orte[[#This Row],[Lon_dez]]*PI()/180</f>
        <v>0.16994556464017943</v>
      </c>
      <c r="G226" t="s">
        <v>641</v>
      </c>
      <c r="H226" t="s">
        <v>828</v>
      </c>
      <c r="I226" s="4" t="b">
        <v>0</v>
      </c>
      <c r="J226" s="4" t="str">
        <f>CONCATENATE(Orte[[#This Row],[Ort]]," - ",Orte[[#This Row],[Landkreis]])</f>
        <v>Appen - Kreis Pinneberg</v>
      </c>
      <c r="K226" s="3"/>
      <c r="L226" s="3" t="s">
        <v>13314</v>
      </c>
      <c r="M226" s="3"/>
      <c r="N226" t="str">
        <f>Orte[[#This Row],[Ort]]</f>
        <v>Appen</v>
      </c>
      <c r="O226" t="s">
        <v>5436</v>
      </c>
      <c r="P226" t="s">
        <v>6781</v>
      </c>
    </row>
    <row r="227" spans="1:16" x14ac:dyDescent="0.35">
      <c r="A227" t="s">
        <v>4517</v>
      </c>
      <c r="B227" s="3" t="s">
        <v>12122</v>
      </c>
      <c r="C227" s="4">
        <v>48.553155607400001</v>
      </c>
      <c r="D227" s="4">
        <v>7.9795927186000002</v>
      </c>
      <c r="E227" s="4">
        <f>Orte[[#This Row],[Lat_dez]]*PI()/180</f>
        <v>0.84741242758227731</v>
      </c>
      <c r="F227" s="4">
        <f>Orte[[#This Row],[Lon_dez]]*PI()/180</f>
        <v>0.13927016590773536</v>
      </c>
      <c r="G227" t="s">
        <v>546</v>
      </c>
      <c r="H227" t="s">
        <v>622</v>
      </c>
      <c r="I227" s="4" t="b">
        <v>0</v>
      </c>
      <c r="J227" s="4" t="str">
        <f>CONCATENATE(Orte[[#This Row],[Ort]]," - ",Orte[[#This Row],[Landkreis]])</f>
        <v>Appenweier - Landkreis Ortenaukreis</v>
      </c>
      <c r="K227" s="3"/>
      <c r="L227" s="3" t="s">
        <v>15586</v>
      </c>
      <c r="M227" s="3"/>
      <c r="N227" t="str">
        <f>Orte[[#This Row],[Ort]]</f>
        <v>Appenweier</v>
      </c>
      <c r="O227" t="s">
        <v>1743</v>
      </c>
      <c r="P227" t="s">
        <v>704</v>
      </c>
    </row>
    <row r="228" spans="1:16" x14ac:dyDescent="0.35">
      <c r="A228" t="s">
        <v>6348</v>
      </c>
      <c r="B228" s="3" t="s">
        <v>14539</v>
      </c>
      <c r="C228" s="4">
        <v>49.135028123399998</v>
      </c>
      <c r="D228" s="4">
        <v>10.6311454876</v>
      </c>
      <c r="E228" s="4">
        <f>Orte[[#This Row],[Lat_dez]]*PI()/180</f>
        <v>0.85756801881334055</v>
      </c>
      <c r="F228" s="4">
        <f>Orte[[#This Row],[Lon_dez]]*PI()/180</f>
        <v>0.18554849201715801</v>
      </c>
      <c r="G228" t="s">
        <v>665</v>
      </c>
      <c r="H228" t="s">
        <v>784</v>
      </c>
      <c r="I228" s="4" t="b">
        <v>0</v>
      </c>
      <c r="J228" s="4" t="str">
        <f>CONCATENATE(Orte[[#This Row],[Ort]]," - ",Orte[[#This Row],[Landkreis]])</f>
        <v>Arberg - Landkreis Ansbach</v>
      </c>
      <c r="K228" s="3"/>
      <c r="L228" s="3" t="s">
        <v>9188</v>
      </c>
      <c r="M228" s="3"/>
      <c r="N228" t="str">
        <f>Orte[[#This Row],[Ort]]</f>
        <v>Arberg</v>
      </c>
      <c r="O228" t="s">
        <v>6702</v>
      </c>
      <c r="P228" t="s">
        <v>1284</v>
      </c>
    </row>
    <row r="229" spans="1:16" x14ac:dyDescent="0.35">
      <c r="A229" t="s">
        <v>3388</v>
      </c>
      <c r="B229" s="3" t="s">
        <v>10667</v>
      </c>
      <c r="C229" s="4">
        <v>52.848792361199997</v>
      </c>
      <c r="D229" s="4">
        <v>11.45095364</v>
      </c>
      <c r="E229" s="4">
        <f>Orte[[#This Row],[Lat_dez]]*PI()/180</f>
        <v>0.92238543240576831</v>
      </c>
      <c r="F229" s="4">
        <f>Orte[[#This Row],[Lon_dez]]*PI()/180</f>
        <v>0.19985684351122945</v>
      </c>
      <c r="G229" t="s">
        <v>809</v>
      </c>
      <c r="H229" t="s">
        <v>1191</v>
      </c>
      <c r="I229" s="4" t="b">
        <v>0</v>
      </c>
      <c r="J229" s="4" t="str">
        <f>CONCATENATE(Orte[[#This Row],[Ort]]," - ",Orte[[#This Row],[Landkreis]])</f>
        <v>Arendsee - Landkreis Altmarkkreis Salzwedel</v>
      </c>
      <c r="K229" s="3"/>
      <c r="L229" s="3" t="s">
        <v>8336</v>
      </c>
      <c r="M229" s="3"/>
      <c r="N229" t="str">
        <f>Orte[[#This Row],[Ort]]</f>
        <v>Arendsee</v>
      </c>
      <c r="O229" t="s">
        <v>3447</v>
      </c>
      <c r="P229" t="s">
        <v>4105</v>
      </c>
    </row>
    <row r="230" spans="1:16" x14ac:dyDescent="0.35">
      <c r="A230" t="s">
        <v>6958</v>
      </c>
      <c r="B230" s="3" t="s">
        <v>15370</v>
      </c>
      <c r="C230" s="4">
        <v>51.345513454699997</v>
      </c>
      <c r="D230" s="4">
        <v>10.0258421668</v>
      </c>
      <c r="E230" s="4">
        <f>Orte[[#This Row],[Lat_dez]]*PI()/180</f>
        <v>0.89614826591156327</v>
      </c>
      <c r="F230" s="4">
        <f>Orte[[#This Row],[Lon_dez]]*PI()/180</f>
        <v>0.17498395609594253</v>
      </c>
      <c r="G230" t="s">
        <v>678</v>
      </c>
      <c r="H230" t="s">
        <v>2593</v>
      </c>
      <c r="I230" s="4" t="b">
        <v>0</v>
      </c>
      <c r="J230" s="4" t="str">
        <f>CONCATENATE(Orte[[#This Row],[Ort]]," - ",Orte[[#This Row],[Landkreis]])</f>
        <v>Arenshausen, Uder u.a. - Landkreis Eichsfeld</v>
      </c>
      <c r="K230" s="3"/>
      <c r="L230" s="3" t="s">
        <v>15297</v>
      </c>
      <c r="M230" s="3"/>
      <c r="N230" t="str">
        <f>Orte[[#This Row],[Ort]]</f>
        <v>Arenshausen, Uder u.a.</v>
      </c>
      <c r="O230" t="s">
        <v>4483</v>
      </c>
      <c r="P230" t="s">
        <v>4517</v>
      </c>
    </row>
    <row r="231" spans="1:16" x14ac:dyDescent="0.35">
      <c r="A231" t="s">
        <v>4651</v>
      </c>
      <c r="B231" s="3" t="s">
        <v>12305</v>
      </c>
      <c r="C231" s="4">
        <v>48.523534650800002</v>
      </c>
      <c r="D231" s="4">
        <v>11.294565638</v>
      </c>
      <c r="E231" s="4">
        <f>Orte[[#This Row],[Lat_dez]]*PI()/180</f>
        <v>0.84689544436201691</v>
      </c>
      <c r="F231" s="4">
        <f>Orte[[#This Row],[Lon_dez]]*PI()/180</f>
        <v>0.19712735796571398</v>
      </c>
      <c r="G231" t="s">
        <v>665</v>
      </c>
      <c r="H231" t="s">
        <v>951</v>
      </c>
      <c r="I231" s="4" t="b">
        <v>0</v>
      </c>
      <c r="J231" s="4" t="str">
        <f>CONCATENATE(Orte[[#This Row],[Ort]]," - ",Orte[[#This Row],[Landkreis]])</f>
        <v>Aresing - Landkreis Neuburg-Schrobenhausen</v>
      </c>
      <c r="K231" s="3"/>
      <c r="L231" s="3" t="s">
        <v>10758</v>
      </c>
      <c r="M231" s="3"/>
      <c r="N231" t="str">
        <f>Orte[[#This Row],[Ort]]</f>
        <v>Aresing</v>
      </c>
      <c r="O231" t="s">
        <v>3047</v>
      </c>
      <c r="P231" t="s">
        <v>15874</v>
      </c>
    </row>
    <row r="232" spans="1:16" x14ac:dyDescent="0.35">
      <c r="A232" t="s">
        <v>655</v>
      </c>
      <c r="B232" s="3" t="s">
        <v>7761</v>
      </c>
      <c r="C232" s="4">
        <v>47.7030499257</v>
      </c>
      <c r="D232" s="4">
        <v>9.9390880416199998</v>
      </c>
      <c r="E232" s="4">
        <f>Orte[[#This Row],[Lat_dez]]*PI()/180</f>
        <v>0.83257528444670137</v>
      </c>
      <c r="F232" s="4">
        <f>Orte[[#This Row],[Lon_dez]]*PI()/180</f>
        <v>0.1734698109718642</v>
      </c>
      <c r="G232" t="s">
        <v>546</v>
      </c>
      <c r="H232" t="s">
        <v>656</v>
      </c>
      <c r="I232" s="4" t="b">
        <v>0</v>
      </c>
      <c r="J232" s="4" t="str">
        <f>CONCATENATE(Orte[[#This Row],[Ort]]," - ",Orte[[#This Row],[Landkreis]])</f>
        <v>Argenbühl - Landkreis Ravensburg</v>
      </c>
      <c r="K232" s="3"/>
      <c r="L232" s="3" t="s">
        <v>11537</v>
      </c>
      <c r="M232" s="3"/>
      <c r="N232" t="str">
        <f>Orte[[#This Row],[Ort]]</f>
        <v>Argenbühl</v>
      </c>
      <c r="O232" t="s">
        <v>7198</v>
      </c>
      <c r="P232" t="s">
        <v>6348</v>
      </c>
    </row>
    <row r="233" spans="1:16" x14ac:dyDescent="0.35">
      <c r="A233" t="s">
        <v>5696</v>
      </c>
      <c r="B233" s="3" t="s">
        <v>13662</v>
      </c>
      <c r="C233" s="4">
        <v>49.958918622299997</v>
      </c>
      <c r="D233" s="4">
        <v>7.6165951026699998</v>
      </c>
      <c r="E233" s="4">
        <f>Orte[[#This Row],[Lat_dez]]*PI()/180</f>
        <v>0.87194762069504428</v>
      </c>
      <c r="F233" s="4">
        <f>Orte[[#This Row],[Lon_dez]]*PI()/180</f>
        <v>0.13293466233286705</v>
      </c>
      <c r="G233" t="s">
        <v>514</v>
      </c>
      <c r="H233" t="s">
        <v>1165</v>
      </c>
      <c r="I233" s="4" t="b">
        <v>0</v>
      </c>
      <c r="J233" s="4" t="str">
        <f>CONCATENATE(Orte[[#This Row],[Ort]]," - ",Orte[[#This Row],[Landkreis]])</f>
        <v>Argenthal - Landkreis Rhein-Hunsrück-Kreis</v>
      </c>
      <c r="K233" s="3"/>
      <c r="L233" s="3" t="s">
        <v>13529</v>
      </c>
      <c r="M233" s="3"/>
      <c r="N233" t="str">
        <f>Orte[[#This Row],[Ort]]</f>
        <v>Argenthal</v>
      </c>
      <c r="O233" t="s">
        <v>2293</v>
      </c>
      <c r="P233" t="s">
        <v>15875</v>
      </c>
    </row>
    <row r="234" spans="1:16" x14ac:dyDescent="0.35">
      <c r="A234" t="s">
        <v>5969</v>
      </c>
      <c r="B234" s="3" t="s">
        <v>14028</v>
      </c>
      <c r="C234" s="4">
        <v>49.837885712800002</v>
      </c>
      <c r="D234" s="4">
        <v>8.1649612691600009</v>
      </c>
      <c r="E234" s="4">
        <f>Orte[[#This Row],[Lat_dez]]*PI()/180</f>
        <v>0.86983519792100106</v>
      </c>
      <c r="F234" s="4">
        <f>Orte[[#This Row],[Lon_dez]]*PI()/180</f>
        <v>0.14250545744465695</v>
      </c>
      <c r="G234" t="s">
        <v>514</v>
      </c>
      <c r="H234" t="s">
        <v>570</v>
      </c>
      <c r="I234" s="4" t="b">
        <v>0</v>
      </c>
      <c r="J234" s="4" t="str">
        <f>CONCATENATE(Orte[[#This Row],[Ort]]," - ",Orte[[#This Row],[Landkreis]])</f>
        <v>Armsheim - Landkreis Alzey-Worms</v>
      </c>
      <c r="K234" s="3"/>
      <c r="L234" s="3" t="s">
        <v>7911</v>
      </c>
      <c r="M234" s="3"/>
      <c r="N234" t="str">
        <f>Orte[[#This Row],[Ort]]</f>
        <v>Armsheim</v>
      </c>
      <c r="O234" t="s">
        <v>5640</v>
      </c>
      <c r="P234" t="s">
        <v>3388</v>
      </c>
    </row>
    <row r="235" spans="1:16" x14ac:dyDescent="0.35">
      <c r="A235" t="s">
        <v>3242</v>
      </c>
      <c r="B235" s="3" t="s">
        <v>10484</v>
      </c>
      <c r="C235" s="4">
        <v>49.1363011324</v>
      </c>
      <c r="D235" s="4">
        <v>12.9886648795</v>
      </c>
      <c r="E235" s="4">
        <f>Orte[[#This Row],[Lat_dez]]*PI()/180</f>
        <v>0.85759023701179826</v>
      </c>
      <c r="F235" s="4">
        <f>Orte[[#This Row],[Lon_dez]]*PI()/180</f>
        <v>0.22669496758542754</v>
      </c>
      <c r="G235" t="s">
        <v>665</v>
      </c>
      <c r="H235" t="s">
        <v>1419</v>
      </c>
      <c r="I235" s="4" t="b">
        <v>0</v>
      </c>
      <c r="J235" s="4" t="str">
        <f>CONCATENATE(Orte[[#This Row],[Ort]]," - ",Orte[[#This Row],[Landkreis]])</f>
        <v>Arnbruck - Landkreis Regen</v>
      </c>
      <c r="K235" s="3"/>
      <c r="L235" s="3" t="s">
        <v>14155</v>
      </c>
      <c r="M235" s="3"/>
      <c r="N235" t="str">
        <f>Orte[[#This Row],[Ort]]</f>
        <v>Arnbruck</v>
      </c>
      <c r="O235" t="s">
        <v>4281</v>
      </c>
      <c r="P235" t="s">
        <v>6958</v>
      </c>
    </row>
    <row r="236" spans="1:16" x14ac:dyDescent="0.35">
      <c r="A236" t="s">
        <v>659</v>
      </c>
      <c r="B236" s="3" t="s">
        <v>7763</v>
      </c>
      <c r="C236" s="4">
        <v>54.6278458134</v>
      </c>
      <c r="D236" s="4">
        <v>9.9224609076599997</v>
      </c>
      <c r="E236" s="4">
        <f>Orte[[#This Row],[Lat_dez]]*PI()/180</f>
        <v>0.95343577271562985</v>
      </c>
      <c r="F236" s="4">
        <f>Orte[[#This Row],[Lon_dez]]*PI()/180</f>
        <v>0.17317961273909205</v>
      </c>
      <c r="G236" t="s">
        <v>641</v>
      </c>
      <c r="H236" t="s">
        <v>660</v>
      </c>
      <c r="I236" s="4" t="b">
        <v>0</v>
      </c>
      <c r="J236" s="4" t="str">
        <f>CONCATENATE(Orte[[#This Row],[Ort]]," - ",Orte[[#This Row],[Landkreis]])</f>
        <v>Arnis, Marienhof - Kreis Schleswig-Flensburg</v>
      </c>
      <c r="K236" s="3"/>
      <c r="L236" s="3" t="s">
        <v>12842</v>
      </c>
      <c r="M236" s="3"/>
      <c r="N236" t="str">
        <f>Orte[[#This Row],[Ort]]</f>
        <v>Arnis, Marienhof</v>
      </c>
      <c r="O236" t="s">
        <v>4796</v>
      </c>
      <c r="P236" t="s">
        <v>4651</v>
      </c>
    </row>
    <row r="237" spans="1:16" x14ac:dyDescent="0.35">
      <c r="A237" t="s">
        <v>616</v>
      </c>
      <c r="B237" s="3" t="s">
        <v>9564</v>
      </c>
      <c r="C237" s="4">
        <v>51.4567953265</v>
      </c>
      <c r="D237" s="4">
        <v>7.9819217139100003</v>
      </c>
      <c r="E237" s="4">
        <f>Orte[[#This Row],[Lat_dez]]*PI()/180</f>
        <v>0.89809050097225562</v>
      </c>
      <c r="F237" s="4">
        <f>Orte[[#This Row],[Lon_dez]]*PI()/180</f>
        <v>0.13931081454415836</v>
      </c>
      <c r="G237" t="s">
        <v>504</v>
      </c>
      <c r="H237" t="s">
        <v>617</v>
      </c>
      <c r="I237" s="4" t="b">
        <v>0</v>
      </c>
      <c r="J237" s="4" t="str">
        <f>CONCATENATE(Orte[[#This Row],[Ort]]," - ",Orte[[#This Row],[Landkreis]])</f>
        <v>Arnsberg - Kreis Hochsauerlandkreis</v>
      </c>
      <c r="K237" s="3"/>
      <c r="L237" s="3" t="s">
        <v>9524</v>
      </c>
      <c r="M237" s="3"/>
      <c r="N237" t="str">
        <f>Orte[[#This Row],[Ort]]</f>
        <v>Arnsberg</v>
      </c>
      <c r="O237" t="s">
        <v>6949</v>
      </c>
      <c r="P237" t="s">
        <v>655</v>
      </c>
    </row>
    <row r="238" spans="1:16" x14ac:dyDescent="0.35">
      <c r="A238" t="s">
        <v>616</v>
      </c>
      <c r="B238" s="3" t="s">
        <v>10113</v>
      </c>
      <c r="C238" s="4">
        <v>51.426472966699997</v>
      </c>
      <c r="D238" s="4">
        <v>7.9325567581399996</v>
      </c>
      <c r="E238" s="4">
        <f>Orte[[#This Row],[Lat_dez]]*PI()/180</f>
        <v>0.89756127595677115</v>
      </c>
      <c r="F238" s="4">
        <f>Orte[[#This Row],[Lon_dez]]*PI()/180</f>
        <v>0.13844923353087049</v>
      </c>
      <c r="G238" t="s">
        <v>504</v>
      </c>
      <c r="H238" t="s">
        <v>617</v>
      </c>
      <c r="I238" s="4" t="b">
        <v>0</v>
      </c>
      <c r="J238" s="4" t="str">
        <f>CONCATENATE(Orte[[#This Row],[Ort]]," - ",Orte[[#This Row],[Landkreis]])</f>
        <v>Arnsberg - Kreis Hochsauerlandkreis</v>
      </c>
      <c r="K238" s="3"/>
      <c r="L238" s="3" t="s">
        <v>15031</v>
      </c>
      <c r="M238" s="3"/>
      <c r="N238" t="str">
        <f>Orte[[#This Row],[Ort]]</f>
        <v>Arnsberg</v>
      </c>
      <c r="O238" t="s">
        <v>829</v>
      </c>
      <c r="P238" t="s">
        <v>15876</v>
      </c>
    </row>
    <row r="239" spans="1:16" x14ac:dyDescent="0.35">
      <c r="A239" t="s">
        <v>616</v>
      </c>
      <c r="B239" s="3" t="s">
        <v>10118</v>
      </c>
      <c r="C239" s="4">
        <v>51.432456136100001</v>
      </c>
      <c r="D239" s="4">
        <v>8.0086651825300006</v>
      </c>
      <c r="E239" s="4">
        <f>Orte[[#This Row],[Lat_dez]]*PI()/180</f>
        <v>0.89766570196250572</v>
      </c>
      <c r="F239" s="4">
        <f>Orte[[#This Row],[Lon_dez]]*PI()/180</f>
        <v>0.13977757612498115</v>
      </c>
      <c r="G239" t="s">
        <v>504</v>
      </c>
      <c r="H239" t="s">
        <v>617</v>
      </c>
      <c r="I239" s="4" t="b">
        <v>0</v>
      </c>
      <c r="J239" s="4" t="str">
        <f>CONCATENATE(Orte[[#This Row],[Ort]]," - ",Orte[[#This Row],[Landkreis]])</f>
        <v>Arnsberg - Kreis Hochsauerlandkreis</v>
      </c>
      <c r="K239" s="3"/>
      <c r="L239" s="3" t="s">
        <v>8939</v>
      </c>
      <c r="M239" s="3"/>
      <c r="N239" t="str">
        <f>Orte[[#This Row],[Ort]]</f>
        <v>Arnsberg</v>
      </c>
      <c r="O239" t="s">
        <v>6626</v>
      </c>
      <c r="P239" t="s">
        <v>5696</v>
      </c>
    </row>
    <row r="240" spans="1:16" x14ac:dyDescent="0.35">
      <c r="A240" t="s">
        <v>616</v>
      </c>
      <c r="B240" s="3" t="s">
        <v>10821</v>
      </c>
      <c r="C240" s="4">
        <v>51.383173036899997</v>
      </c>
      <c r="D240" s="4">
        <v>8.0533154786200001</v>
      </c>
      <c r="E240" s="4">
        <f>Orte[[#This Row],[Lat_dez]]*PI()/180</f>
        <v>0.89680554961587877</v>
      </c>
      <c r="F240" s="4">
        <f>Orte[[#This Row],[Lon_dez]]*PI()/180</f>
        <v>0.14055687080374202</v>
      </c>
      <c r="G240" t="s">
        <v>504</v>
      </c>
      <c r="H240" t="s">
        <v>617</v>
      </c>
      <c r="I240" s="4" t="b">
        <v>0</v>
      </c>
      <c r="J240" s="4" t="str">
        <f>CONCATENATE(Orte[[#This Row],[Ort]]," - ",Orte[[#This Row],[Landkreis]])</f>
        <v>Arnsberg - Kreis Hochsauerlandkreis</v>
      </c>
      <c r="K240" s="3"/>
      <c r="L240" s="3" t="s">
        <v>10228</v>
      </c>
      <c r="M240" s="3"/>
      <c r="N240" t="str">
        <f>Orte[[#This Row],[Ort]]</f>
        <v>Arnsberg</v>
      </c>
      <c r="O240" t="s">
        <v>5089</v>
      </c>
      <c r="P240" t="s">
        <v>5969</v>
      </c>
    </row>
    <row r="241" spans="1:16" x14ac:dyDescent="0.35">
      <c r="A241" t="s">
        <v>616</v>
      </c>
      <c r="B241" s="3" t="s">
        <v>7738</v>
      </c>
      <c r="C241" s="4">
        <v>51.414668621700002</v>
      </c>
      <c r="D241" s="4">
        <v>8.1156371092399997</v>
      </c>
      <c r="E241" s="4">
        <f>Orte[[#This Row],[Lat_dez]]*PI()/180</f>
        <v>0.89735525127047988</v>
      </c>
      <c r="F241" s="4">
        <f>Orte[[#This Row],[Lon_dez]]*PI()/180</f>
        <v>0.14164458845327271</v>
      </c>
      <c r="G241" t="s">
        <v>504</v>
      </c>
      <c r="H241" t="s">
        <v>617</v>
      </c>
      <c r="I241" s="4" t="b">
        <v>0</v>
      </c>
      <c r="J241" s="4" t="str">
        <f>CONCATENATE(Orte[[#This Row],[Ort]]," - ",Orte[[#This Row],[Landkreis]])</f>
        <v>Arnsberg - Kreis Hochsauerlandkreis</v>
      </c>
      <c r="K241" s="3"/>
      <c r="L241" s="3" t="s">
        <v>12845</v>
      </c>
      <c r="M241" s="3"/>
      <c r="N241" t="str">
        <f>Orte[[#This Row],[Ort]]</f>
        <v>Arnsberg</v>
      </c>
      <c r="O241" t="s">
        <v>1202</v>
      </c>
      <c r="P241" t="s">
        <v>3242</v>
      </c>
    </row>
    <row r="242" spans="1:16" x14ac:dyDescent="0.35">
      <c r="A242" t="s">
        <v>6518</v>
      </c>
      <c r="B242" s="3" t="s">
        <v>14774</v>
      </c>
      <c r="C242" s="4">
        <v>49.265047596199999</v>
      </c>
      <c r="D242" s="4">
        <v>12.817912528700001</v>
      </c>
      <c r="E242" s="4">
        <f>Orte[[#This Row],[Lat_dez]]*PI()/180</f>
        <v>0.85983728670540782</v>
      </c>
      <c r="F242" s="4">
        <f>Orte[[#This Row],[Lon_dez]]*PI()/180</f>
        <v>0.22371477685844718</v>
      </c>
      <c r="G242" t="s">
        <v>665</v>
      </c>
      <c r="H242" t="s">
        <v>915</v>
      </c>
      <c r="I242" s="4" t="b">
        <v>0</v>
      </c>
      <c r="J242" s="4" t="str">
        <f>CONCATENATE(Orte[[#This Row],[Ort]]," - ",Orte[[#This Row],[Landkreis]])</f>
        <v>Arnschwang - Landkreis Cham</v>
      </c>
      <c r="K242" s="3"/>
      <c r="L242" s="3" t="s">
        <v>11290</v>
      </c>
      <c r="M242" s="3"/>
      <c r="N242" t="str">
        <f>Orte[[#This Row],[Ort]]</f>
        <v>Arnschwang</v>
      </c>
      <c r="O242" t="s">
        <v>2534</v>
      </c>
      <c r="P242" t="s">
        <v>15877</v>
      </c>
    </row>
    <row r="243" spans="1:16" x14ac:dyDescent="0.35">
      <c r="A243" t="s">
        <v>5004</v>
      </c>
      <c r="B243" s="3" t="s">
        <v>12750</v>
      </c>
      <c r="C243" s="4">
        <v>51.092081299999997</v>
      </c>
      <c r="D243" s="4">
        <v>13.983500728899999</v>
      </c>
      <c r="E243" s="4">
        <f>Orte[[#This Row],[Lat_dez]]*PI()/180</f>
        <v>0.89172504038162459</v>
      </c>
      <c r="F243" s="4">
        <f>Orte[[#This Row],[Lon_dez]]*PI()/180</f>
        <v>0.24405812867433196</v>
      </c>
      <c r="G243" t="s">
        <v>869</v>
      </c>
      <c r="H243" t="s">
        <v>972</v>
      </c>
      <c r="I243" s="4" t="b">
        <v>0</v>
      </c>
      <c r="J243" s="4" t="str">
        <f>CONCATENATE(Orte[[#This Row],[Ort]]," - ",Orte[[#This Row],[Landkreis]])</f>
        <v>Arnsdorf b. Dresden - Landkreis Bautzen</v>
      </c>
      <c r="K243" s="3"/>
      <c r="L243" s="3" t="s">
        <v>13036</v>
      </c>
      <c r="M243" s="3"/>
      <c r="N243" t="str">
        <f>Orte[[#This Row],[Ort]]</f>
        <v>Arnsdorf b. Dresden</v>
      </c>
      <c r="O243" t="s">
        <v>863</v>
      </c>
      <c r="P243" t="s">
        <v>659</v>
      </c>
    </row>
    <row r="244" spans="1:16" x14ac:dyDescent="0.35">
      <c r="A244" t="s">
        <v>2908</v>
      </c>
      <c r="B244" s="3" t="s">
        <v>10074</v>
      </c>
      <c r="C244" s="4">
        <v>50.816404045699997</v>
      </c>
      <c r="D244" s="4">
        <v>11.0123081866</v>
      </c>
      <c r="E244" s="4">
        <f>Orte[[#This Row],[Lat_dez]]*PI()/180</f>
        <v>0.88691356462123205</v>
      </c>
      <c r="F244" s="4">
        <f>Orte[[#This Row],[Lon_dez]]*PI()/180</f>
        <v>0.19220103610049608</v>
      </c>
      <c r="G244" t="s">
        <v>678</v>
      </c>
      <c r="H244" t="s">
        <v>1331</v>
      </c>
      <c r="I244" s="4" t="b">
        <v>0</v>
      </c>
      <c r="J244" s="4" t="str">
        <f>CONCATENATE(Orte[[#This Row],[Ort]]," - ",Orte[[#This Row],[Landkreis]])</f>
        <v>Arnstadt - Landkreis Ilm-Kreis</v>
      </c>
      <c r="K244" s="3"/>
      <c r="L244" s="3" t="s">
        <v>10774</v>
      </c>
      <c r="M244" s="3"/>
      <c r="N244" t="str">
        <f>Orte[[#This Row],[Ort]]</f>
        <v>Arnstadt</v>
      </c>
      <c r="O244" t="s">
        <v>5328</v>
      </c>
      <c r="P244" t="s">
        <v>616</v>
      </c>
    </row>
    <row r="245" spans="1:16" x14ac:dyDescent="0.35">
      <c r="A245" t="s">
        <v>2908</v>
      </c>
      <c r="B245" s="3" t="s">
        <v>13483</v>
      </c>
      <c r="C245" s="4">
        <v>50.773353177200001</v>
      </c>
      <c r="D245" s="4">
        <v>10.876966535399999</v>
      </c>
      <c r="E245" s="4">
        <f>Orte[[#This Row],[Lat_dez]]*PI()/180</f>
        <v>0.88616218522006385</v>
      </c>
      <c r="F245" s="4">
        <f>Orte[[#This Row],[Lon_dez]]*PI()/180</f>
        <v>0.18983887867197033</v>
      </c>
      <c r="G245" t="s">
        <v>678</v>
      </c>
      <c r="H245" t="s">
        <v>1331</v>
      </c>
      <c r="I245" s="4" t="b">
        <v>0</v>
      </c>
      <c r="J245" s="4" t="str">
        <f>CONCATENATE(Orte[[#This Row],[Ort]]," - ",Orte[[#This Row],[Landkreis]])</f>
        <v>Arnstadt - Landkreis Ilm-Kreis</v>
      </c>
      <c r="K245" s="3"/>
      <c r="L245" s="3" t="s">
        <v>9962</v>
      </c>
      <c r="M245" s="3"/>
      <c r="N245" t="str">
        <f>Orte[[#This Row],[Ort]]</f>
        <v>Arnstadt</v>
      </c>
      <c r="O245" t="s">
        <v>3969</v>
      </c>
      <c r="P245" t="s">
        <v>6518</v>
      </c>
    </row>
    <row r="246" spans="1:16" x14ac:dyDescent="0.35">
      <c r="A246" t="s">
        <v>1938</v>
      </c>
      <c r="B246" s="3" t="s">
        <v>8913</v>
      </c>
      <c r="C246" s="4">
        <v>51.673064645499998</v>
      </c>
      <c r="D246" s="4">
        <v>11.447581677700001</v>
      </c>
      <c r="E246" s="4">
        <f>Orte[[#This Row],[Lat_dez]]*PI()/180</f>
        <v>0.90186511265985148</v>
      </c>
      <c r="F246" s="4">
        <f>Orte[[#This Row],[Lon_dez]]*PI()/180</f>
        <v>0.19979799166684134</v>
      </c>
      <c r="G246" t="s">
        <v>809</v>
      </c>
      <c r="H246" t="s">
        <v>966</v>
      </c>
      <c r="I246" s="4" t="b">
        <v>0</v>
      </c>
      <c r="J246" s="4" t="str">
        <f>CONCATENATE(Orte[[#This Row],[Ort]]," - ",Orte[[#This Row],[Landkreis]])</f>
        <v>Arnstein - Landkreis Mansfeld-Südharz</v>
      </c>
      <c r="K246" s="3"/>
      <c r="L246" s="3" t="s">
        <v>12183</v>
      </c>
      <c r="M246" s="3"/>
      <c r="N246" t="str">
        <f>Orte[[#This Row],[Ort]]</f>
        <v>Arnstein</v>
      </c>
      <c r="O246" t="s">
        <v>5069</v>
      </c>
      <c r="P246" t="s">
        <v>5004</v>
      </c>
    </row>
    <row r="247" spans="1:16" x14ac:dyDescent="0.35">
      <c r="A247" t="s">
        <v>1938</v>
      </c>
      <c r="B247" s="3" t="s">
        <v>12370</v>
      </c>
      <c r="C247" s="4">
        <v>49.987065940900003</v>
      </c>
      <c r="D247" s="4">
        <v>9.9611383592999996</v>
      </c>
      <c r="E247" s="4">
        <f>Orte[[#This Row],[Lat_dez]]*PI()/180</f>
        <v>0.8724388840802223</v>
      </c>
      <c r="F247" s="4">
        <f>Orte[[#This Row],[Lon_dez]]*PI()/180</f>
        <v>0.17385466161649091</v>
      </c>
      <c r="G247" t="s">
        <v>665</v>
      </c>
      <c r="H247" t="s">
        <v>826</v>
      </c>
      <c r="I247" s="4" t="b">
        <v>0</v>
      </c>
      <c r="J247" s="4" t="str">
        <f>CONCATENATE(Orte[[#This Row],[Ort]]," - ",Orte[[#This Row],[Landkreis]])</f>
        <v>Arnstein - Landkreis Main-Spessart</v>
      </c>
      <c r="K247" s="3"/>
      <c r="L247" s="3" t="s">
        <v>12190</v>
      </c>
      <c r="M247" s="3"/>
      <c r="N247" t="str">
        <f>Orte[[#This Row],[Ort]]</f>
        <v>Arnstein</v>
      </c>
      <c r="O247" t="s">
        <v>6449</v>
      </c>
      <c r="P247" t="s">
        <v>2908</v>
      </c>
    </row>
    <row r="248" spans="1:16" x14ac:dyDescent="0.35">
      <c r="A248" t="s">
        <v>5208</v>
      </c>
      <c r="B248" s="3" t="s">
        <v>13031</v>
      </c>
      <c r="C248" s="4">
        <v>48.555481729</v>
      </c>
      <c r="D248" s="4">
        <v>12.8216357222</v>
      </c>
      <c r="E248" s="4">
        <f>Orte[[#This Row],[Lat_dez]]*PI()/180</f>
        <v>0.84745302606299899</v>
      </c>
      <c r="F248" s="4">
        <f>Orte[[#This Row],[Lon_dez]]*PI()/180</f>
        <v>0.22377975884371099</v>
      </c>
      <c r="G248" t="s">
        <v>665</v>
      </c>
      <c r="H248" t="s">
        <v>930</v>
      </c>
      <c r="I248" s="4" t="b">
        <v>0</v>
      </c>
      <c r="J248" s="4" t="str">
        <f>CONCATENATE(Orte[[#This Row],[Ort]]," - ",Orte[[#This Row],[Landkreis]])</f>
        <v>Arnstorf - Landkreis Rottal-Inn</v>
      </c>
      <c r="K248" s="3"/>
      <c r="L248" s="3" t="s">
        <v>12854</v>
      </c>
      <c r="M248" s="3"/>
      <c r="N248" t="str">
        <f>Orte[[#This Row],[Ort]]</f>
        <v>Arnstorf</v>
      </c>
      <c r="O248" t="s">
        <v>6458</v>
      </c>
      <c r="P248" t="s">
        <v>1938</v>
      </c>
    </row>
    <row r="249" spans="1:16" x14ac:dyDescent="0.35">
      <c r="A249" t="s">
        <v>5614</v>
      </c>
      <c r="B249" s="3" t="s">
        <v>13551</v>
      </c>
      <c r="C249" s="4">
        <v>49.193129010500002</v>
      </c>
      <c r="D249" s="4">
        <v>12.9938374579</v>
      </c>
      <c r="E249" s="4">
        <f>Orte[[#This Row],[Lat_dez]]*PI()/180</f>
        <v>0.85858207059156511</v>
      </c>
      <c r="F249" s="4">
        <f>Orte[[#This Row],[Lon_dez]]*PI()/180</f>
        <v>0.22678524610932507</v>
      </c>
      <c r="G249" t="s">
        <v>665</v>
      </c>
      <c r="H249" t="s">
        <v>915</v>
      </c>
      <c r="I249" s="4" t="b">
        <v>0</v>
      </c>
      <c r="J249" s="4" t="str">
        <f>CONCATENATE(Orte[[#This Row],[Ort]]," - ",Orte[[#This Row],[Landkreis]])</f>
        <v>Arrach - Landkreis Cham</v>
      </c>
      <c r="K249" s="3"/>
      <c r="L249" s="3" t="s">
        <v>9204</v>
      </c>
      <c r="M249" s="3"/>
      <c r="N249" t="str">
        <f>Orte[[#This Row],[Ort]]</f>
        <v>Arrach</v>
      </c>
      <c r="O249" t="s">
        <v>2559</v>
      </c>
      <c r="P249" t="s">
        <v>5208</v>
      </c>
    </row>
    <row r="250" spans="1:16" x14ac:dyDescent="0.35">
      <c r="A250" t="s">
        <v>5665</v>
      </c>
      <c r="B250" s="3" t="s">
        <v>13620</v>
      </c>
      <c r="C250" s="4">
        <v>51.362048123400001</v>
      </c>
      <c r="D250" s="4">
        <v>11.3011069616</v>
      </c>
      <c r="E250" s="4">
        <f>Orte[[#This Row],[Lat_dez]]*PI()/180</f>
        <v>0.89643685032110487</v>
      </c>
      <c r="F250" s="4">
        <f>Orte[[#This Row],[Lon_dez]]*PI()/180</f>
        <v>0.19724152559997241</v>
      </c>
      <c r="G250" t="s">
        <v>678</v>
      </c>
      <c r="H250" t="s">
        <v>958</v>
      </c>
      <c r="I250" s="4" t="b">
        <v>0</v>
      </c>
      <c r="J250" s="4" t="str">
        <f>CONCATENATE(Orte[[#This Row],[Ort]]," - ",Orte[[#This Row],[Landkreis]])</f>
        <v>Artern/Unstrut u.a. - Landkreis Kyffhäuserkreis</v>
      </c>
      <c r="K250" s="3"/>
      <c r="L250" s="3" t="s">
        <v>10241</v>
      </c>
      <c r="M250" s="3"/>
      <c r="N250" t="str">
        <f>Orte[[#This Row],[Ort]]</f>
        <v>Artern/Unstrut u.a.</v>
      </c>
      <c r="O250" t="s">
        <v>6118</v>
      </c>
      <c r="P250" t="s">
        <v>5614</v>
      </c>
    </row>
    <row r="251" spans="1:16" x14ac:dyDescent="0.35">
      <c r="A251" t="s">
        <v>5892</v>
      </c>
      <c r="B251" s="3" t="s">
        <v>13933</v>
      </c>
      <c r="C251" s="4">
        <v>53.364445629800002</v>
      </c>
      <c r="D251" s="4">
        <v>10.4864889517</v>
      </c>
      <c r="E251" s="4">
        <f>Orte[[#This Row],[Lat_dez]]*PI()/180</f>
        <v>0.93138527974150898</v>
      </c>
      <c r="F251" s="4">
        <f>Orte[[#This Row],[Lon_dez]]*PI()/180</f>
        <v>0.18302375918117361</v>
      </c>
      <c r="G251" t="s">
        <v>554</v>
      </c>
      <c r="H251" t="s">
        <v>1040</v>
      </c>
      <c r="I251" s="4" t="b">
        <v>0</v>
      </c>
      <c r="J251" s="4" t="str">
        <f>CONCATENATE(Orte[[#This Row],[Ort]]," - ",Orte[[#This Row],[Landkreis]])</f>
        <v>Artlenburg - Landkreis Lüneburg</v>
      </c>
      <c r="K251" s="3"/>
      <c r="L251" s="3" t="s">
        <v>14162</v>
      </c>
      <c r="M251" s="3"/>
      <c r="N251" t="str">
        <f>Orte[[#This Row],[Ort]]</f>
        <v>Artlenburg</v>
      </c>
      <c r="O251" t="s">
        <v>94</v>
      </c>
      <c r="P251" t="s">
        <v>5665</v>
      </c>
    </row>
    <row r="252" spans="1:16" x14ac:dyDescent="0.35">
      <c r="A252" t="s">
        <v>6142</v>
      </c>
      <c r="B252" s="3" t="s">
        <v>14260</v>
      </c>
      <c r="C252" s="4">
        <v>50.045928947</v>
      </c>
      <c r="D252" s="4">
        <v>12.181027670200001</v>
      </c>
      <c r="E252" s="4">
        <f>Orte[[#This Row],[Lat_dez]]*PI()/180</f>
        <v>0.87346623734428874</v>
      </c>
      <c r="F252" s="4">
        <f>Orte[[#This Row],[Lon_dez]]*PI()/180</f>
        <v>0.21259903912152395</v>
      </c>
      <c r="G252" t="s">
        <v>665</v>
      </c>
      <c r="H252" t="s">
        <v>1945</v>
      </c>
      <c r="I252" s="4" t="b">
        <v>0</v>
      </c>
      <c r="J252" s="4" t="str">
        <f>CONCATENATE(Orte[[#This Row],[Ort]]," - ",Orte[[#This Row],[Landkreis]])</f>
        <v>Arzberg - Landkreis Wunsiedel i. Fichtelgebirge</v>
      </c>
      <c r="K252" s="3"/>
      <c r="L252" s="3" t="s">
        <v>8870</v>
      </c>
      <c r="M252" s="3"/>
      <c r="N252" t="str">
        <f>Orte[[#This Row],[Ort]]</f>
        <v>Arzberg</v>
      </c>
      <c r="O252" t="s">
        <v>6859</v>
      </c>
      <c r="P252" t="s">
        <v>5892</v>
      </c>
    </row>
    <row r="253" spans="1:16" x14ac:dyDescent="0.35">
      <c r="A253" t="s">
        <v>5612</v>
      </c>
      <c r="B253" s="3" t="s">
        <v>13548</v>
      </c>
      <c r="C253" s="4">
        <v>51.573164356900001</v>
      </c>
      <c r="D253" s="4">
        <v>13.0860634397</v>
      </c>
      <c r="E253" s="4">
        <f>Orte[[#This Row],[Lat_dez]]*PI()/180</f>
        <v>0.90012152370008891</v>
      </c>
      <c r="F253" s="4">
        <f>Orte[[#This Row],[Lon_dez]]*PI()/180</f>
        <v>0.22839489314761943</v>
      </c>
      <c r="G253" t="s">
        <v>869</v>
      </c>
      <c r="H253" t="s">
        <v>1237</v>
      </c>
      <c r="I253" s="4" t="b">
        <v>0</v>
      </c>
      <c r="J253" s="4" t="str">
        <f>CONCATENATE(Orte[[#This Row],[Ort]]," - ",Orte[[#This Row],[Landkreis]])</f>
        <v>Arzberg, Beilrode - Landkreis Nordsachsen</v>
      </c>
      <c r="K253" s="3"/>
      <c r="L253" s="3" t="s">
        <v>8346</v>
      </c>
      <c r="M253" s="3"/>
      <c r="N253" t="str">
        <f>Orte[[#This Row],[Ort]]</f>
        <v>Arzberg, Beilrode</v>
      </c>
      <c r="O253" t="s">
        <v>4074</v>
      </c>
      <c r="P253" t="s">
        <v>6142</v>
      </c>
    </row>
    <row r="254" spans="1:16" x14ac:dyDescent="0.35">
      <c r="A254" t="s">
        <v>1559</v>
      </c>
      <c r="B254" s="3" t="s">
        <v>8498</v>
      </c>
      <c r="C254" s="4">
        <v>50.086699103000001</v>
      </c>
      <c r="D254" s="4">
        <v>6.2725159376799997</v>
      </c>
      <c r="E254" s="4">
        <f>Orte[[#This Row],[Lat_dez]]*PI()/180</f>
        <v>0.87417781080304036</v>
      </c>
      <c r="F254" s="4">
        <f>Orte[[#This Row],[Lon_dez]]*PI()/180</f>
        <v>0.10947605549633543</v>
      </c>
      <c r="G254" t="s">
        <v>514</v>
      </c>
      <c r="H254" t="s">
        <v>515</v>
      </c>
      <c r="I254" s="4" t="b">
        <v>0</v>
      </c>
      <c r="J254" s="4" t="str">
        <f>CONCATENATE(Orte[[#This Row],[Ort]]," - ",Orte[[#This Row],[Landkreis]])</f>
        <v>Arzfeld - Landkreis Eifelkreis Bitburg-Prüm</v>
      </c>
      <c r="K254" s="3"/>
      <c r="L254" s="3" t="s">
        <v>13542</v>
      </c>
      <c r="M254" s="3"/>
      <c r="N254" t="str">
        <f>Orte[[#This Row],[Ort]]</f>
        <v>Arzfeld</v>
      </c>
      <c r="O254" t="s">
        <v>3485</v>
      </c>
      <c r="P254" t="s">
        <v>5612</v>
      </c>
    </row>
    <row r="255" spans="1:16" x14ac:dyDescent="0.35">
      <c r="A255" t="s">
        <v>4412</v>
      </c>
      <c r="B255" s="3" t="s">
        <v>11988</v>
      </c>
      <c r="C255" s="4">
        <v>50.671630289299998</v>
      </c>
      <c r="D255" s="4">
        <v>7.4226981437599999</v>
      </c>
      <c r="E255" s="4">
        <f>Orte[[#This Row],[Lat_dez]]*PI()/180</f>
        <v>0.88438678590157183</v>
      </c>
      <c r="F255" s="4">
        <f>Orte[[#This Row],[Lon_dez]]*PI()/180</f>
        <v>0.12955052199028338</v>
      </c>
      <c r="G255" t="s">
        <v>514</v>
      </c>
      <c r="H255" t="s">
        <v>584</v>
      </c>
      <c r="I255" s="4" t="b">
        <v>0</v>
      </c>
      <c r="J255" s="4" t="str">
        <f>CONCATENATE(Orte[[#This Row],[Ort]]," - ",Orte[[#This Row],[Landkreis]])</f>
        <v>Asbach, Buchholz - Landkreis Neuwied</v>
      </c>
      <c r="K255" s="3"/>
      <c r="L255" s="3" t="s">
        <v>12666</v>
      </c>
      <c r="M255" s="3"/>
      <c r="N255" t="str">
        <f>Orte[[#This Row],[Ort]]</f>
        <v>Asbach, Buchholz</v>
      </c>
      <c r="O255" t="s">
        <v>4359</v>
      </c>
      <c r="P255" t="s">
        <v>1559</v>
      </c>
    </row>
    <row r="256" spans="1:16" x14ac:dyDescent="0.35">
      <c r="A256" t="s">
        <v>5133</v>
      </c>
      <c r="B256" s="3" t="s">
        <v>12925</v>
      </c>
      <c r="C256" s="4">
        <v>48.687615251799997</v>
      </c>
      <c r="D256" s="4">
        <v>10.822591104200001</v>
      </c>
      <c r="E256" s="4">
        <f>Orte[[#This Row],[Lat_dez]]*PI()/180</f>
        <v>0.84975919108811804</v>
      </c>
      <c r="F256" s="4">
        <f>Orte[[#This Row],[Lon_dez]]*PI()/180</f>
        <v>0.1888898483653387</v>
      </c>
      <c r="G256" t="s">
        <v>665</v>
      </c>
      <c r="H256" t="s">
        <v>698</v>
      </c>
      <c r="I256" s="4" t="b">
        <v>0</v>
      </c>
      <c r="J256" s="4" t="str">
        <f>CONCATENATE(Orte[[#This Row],[Ort]]," - ",Orte[[#This Row],[Landkreis]])</f>
        <v>Asbach-Bäumenheim - Landkreis Donau-Ries</v>
      </c>
      <c r="K256" s="3"/>
      <c r="L256" s="3" t="s">
        <v>12844</v>
      </c>
      <c r="M256" s="3"/>
      <c r="N256" t="str">
        <f>Orte[[#This Row],[Ort]]</f>
        <v>Asbach-Bäumenheim</v>
      </c>
      <c r="O256" t="s">
        <v>2035</v>
      </c>
      <c r="P256" t="s">
        <v>4412</v>
      </c>
    </row>
    <row r="257" spans="1:16" x14ac:dyDescent="0.35">
      <c r="A257" t="s">
        <v>5436</v>
      </c>
      <c r="B257" s="3" t="s">
        <v>13319</v>
      </c>
      <c r="C257" s="4">
        <v>48.988965546899998</v>
      </c>
      <c r="D257" s="4">
        <v>12.6232331173</v>
      </c>
      <c r="E257" s="4">
        <f>Orte[[#This Row],[Lat_dez]]*PI()/180</f>
        <v>0.85501874593946958</v>
      </c>
      <c r="F257" s="4">
        <f>Orte[[#This Row],[Lon_dez]]*PI()/180</f>
        <v>0.22031698014367257</v>
      </c>
      <c r="G257" t="s">
        <v>665</v>
      </c>
      <c r="H257" t="s">
        <v>1229</v>
      </c>
      <c r="I257" s="4" t="b">
        <v>0</v>
      </c>
      <c r="J257" s="4" t="str">
        <f>CONCATENATE(Orte[[#This Row],[Ort]]," - ",Orte[[#This Row],[Landkreis]])</f>
        <v>Ascha - Landkreis Straubing-Bogen</v>
      </c>
      <c r="K257" s="3"/>
      <c r="L257" s="3" t="s">
        <v>12663</v>
      </c>
      <c r="M257" s="3"/>
      <c r="N257" t="str">
        <f>Orte[[#This Row],[Ort]]</f>
        <v>Ascha</v>
      </c>
      <c r="O257" t="s">
        <v>3446</v>
      </c>
      <c r="P257" t="s">
        <v>5133</v>
      </c>
    </row>
    <row r="258" spans="1:16" x14ac:dyDescent="0.35">
      <c r="A258" t="s">
        <v>1743</v>
      </c>
      <c r="B258" s="3" t="s">
        <v>8698</v>
      </c>
      <c r="C258" s="4">
        <v>49.975708521199998</v>
      </c>
      <c r="D258" s="4">
        <v>9.1647956147799992</v>
      </c>
      <c r="E258" s="4">
        <f>Orte[[#This Row],[Lat_dez]]*PI()/180</f>
        <v>0.87224065971192632</v>
      </c>
      <c r="F258" s="4">
        <f>Orte[[#This Row],[Lon_dez]]*PI()/180</f>
        <v>0.15995585875024887</v>
      </c>
      <c r="G258" t="s">
        <v>665</v>
      </c>
      <c r="H258" t="s">
        <v>1744</v>
      </c>
      <c r="I258" s="4" t="b">
        <v>0</v>
      </c>
      <c r="J258" s="4" t="str">
        <f>CONCATENATE(Orte[[#This Row],[Ort]]," - ",Orte[[#This Row],[Landkreis]])</f>
        <v>Aschaffenburg - Kreisfreie Stadt Aschaffenburg</v>
      </c>
      <c r="K258" s="3"/>
      <c r="L258" s="3" t="s">
        <v>11534</v>
      </c>
      <c r="M258" s="3"/>
      <c r="N258" t="str">
        <f>Orte[[#This Row],[Ort]]</f>
        <v>Aschaffenburg</v>
      </c>
      <c r="O258" t="s">
        <v>5318</v>
      </c>
      <c r="P258" t="s">
        <v>5436</v>
      </c>
    </row>
    <row r="259" spans="1:16" x14ac:dyDescent="0.35">
      <c r="A259" t="s">
        <v>1743</v>
      </c>
      <c r="B259" s="3" t="s">
        <v>11793</v>
      </c>
      <c r="C259" s="4">
        <v>49.980376913800001</v>
      </c>
      <c r="D259" s="4">
        <v>9.1170462190899997</v>
      </c>
      <c r="E259" s="4">
        <f>Orte[[#This Row],[Lat_dez]]*PI()/180</f>
        <v>0.8723221385335721</v>
      </c>
      <c r="F259" s="4">
        <f>Orte[[#This Row],[Lon_dez]]*PI()/180</f>
        <v>0.15912247457962078</v>
      </c>
      <c r="G259" t="s">
        <v>665</v>
      </c>
      <c r="H259" t="s">
        <v>1744</v>
      </c>
      <c r="I259" s="4" t="b">
        <v>0</v>
      </c>
      <c r="J259" s="4" t="str">
        <f>CONCATENATE(Orte[[#This Row],[Ort]]," - ",Orte[[#This Row],[Landkreis]])</f>
        <v>Aschaffenburg - Kreisfreie Stadt Aschaffenburg</v>
      </c>
      <c r="K259" s="3"/>
      <c r="L259" s="3" t="s">
        <v>12669</v>
      </c>
      <c r="M259" s="3"/>
      <c r="N259" t="str">
        <f>Orte[[#This Row],[Ort]]</f>
        <v>Aschaffenburg</v>
      </c>
      <c r="O259" t="s">
        <v>5264</v>
      </c>
      <c r="P259" t="s">
        <v>1743</v>
      </c>
    </row>
    <row r="260" spans="1:16" x14ac:dyDescent="0.35">
      <c r="A260" t="s">
        <v>1743</v>
      </c>
      <c r="B260" s="3" t="s">
        <v>14618</v>
      </c>
      <c r="C260" s="4">
        <v>49.945053793299998</v>
      </c>
      <c r="D260" s="4">
        <v>9.1671124967399997</v>
      </c>
      <c r="E260" s="4">
        <f>Orte[[#This Row],[Lat_dez]]*PI()/180</f>
        <v>0.87170563377876831</v>
      </c>
      <c r="F260" s="4">
        <f>Orte[[#This Row],[Lon_dez]]*PI()/180</f>
        <v>0.15999629596883094</v>
      </c>
      <c r="G260" t="s">
        <v>665</v>
      </c>
      <c r="H260" t="s">
        <v>1744</v>
      </c>
      <c r="I260" s="4" t="b">
        <v>0</v>
      </c>
      <c r="J260" s="4" t="str">
        <f>CONCATENATE(Orte[[#This Row],[Ort]]," - ",Orte[[#This Row],[Landkreis]])</f>
        <v>Aschaffenburg - Kreisfreie Stadt Aschaffenburg</v>
      </c>
      <c r="K260" s="3"/>
      <c r="L260" s="3" t="s">
        <v>8184</v>
      </c>
      <c r="M260" s="3"/>
      <c r="N260" t="str">
        <f>Orte[[#This Row],[Ort]]</f>
        <v>Aschaffenburg</v>
      </c>
      <c r="O260" t="s">
        <v>31</v>
      </c>
      <c r="P260" t="s">
        <v>6702</v>
      </c>
    </row>
    <row r="261" spans="1:16" x14ac:dyDescent="0.35">
      <c r="A261" t="s">
        <v>6702</v>
      </c>
      <c r="B261" s="3" t="s">
        <v>15025</v>
      </c>
      <c r="C261" s="4">
        <v>48.198365603100001</v>
      </c>
      <c r="D261" s="4">
        <v>12.3554934607</v>
      </c>
      <c r="E261" s="4">
        <f>Orte[[#This Row],[Lat_dez]]*PI()/180</f>
        <v>0.84122017385407744</v>
      </c>
      <c r="F261" s="4">
        <f>Orte[[#This Row],[Lon_dez]]*PI()/180</f>
        <v>0.21564404159784362</v>
      </c>
      <c r="G261" t="s">
        <v>665</v>
      </c>
      <c r="H261" t="s">
        <v>883</v>
      </c>
      <c r="I261" s="4" t="b">
        <v>0</v>
      </c>
      <c r="J261" s="4" t="str">
        <f>CONCATENATE(Orte[[#This Row],[Ort]]," - ",Orte[[#This Row],[Landkreis]])</f>
        <v>Aschau a. Inn - Landkreis Mühldorf a. Inn</v>
      </c>
      <c r="K261" s="3"/>
      <c r="L261" s="3" t="s">
        <v>13325</v>
      </c>
      <c r="M261" s="3"/>
      <c r="N261" t="str">
        <f>Orte[[#This Row],[Ort]]</f>
        <v>Aschau a. Inn</v>
      </c>
      <c r="O261" t="s">
        <v>1726</v>
      </c>
      <c r="P261" t="s">
        <v>3447</v>
      </c>
    </row>
    <row r="262" spans="1:16" x14ac:dyDescent="0.35">
      <c r="A262" t="s">
        <v>3447</v>
      </c>
      <c r="B262" s="3" t="s">
        <v>10747</v>
      </c>
      <c r="C262" s="4">
        <v>47.743178057100003</v>
      </c>
      <c r="D262" s="4">
        <v>12.3099305209</v>
      </c>
      <c r="E262" s="4">
        <f>Orte[[#This Row],[Lat_dez]]*PI()/180</f>
        <v>0.83327565246230428</v>
      </c>
      <c r="F262" s="4">
        <f>Orte[[#This Row],[Lon_dez]]*PI()/180</f>
        <v>0.21484881828144564</v>
      </c>
      <c r="G262" t="s">
        <v>665</v>
      </c>
      <c r="H262" t="s">
        <v>877</v>
      </c>
      <c r="I262" s="4" t="b">
        <v>0</v>
      </c>
      <c r="J262" s="4" t="str">
        <f>CONCATENATE(Orte[[#This Row],[Ort]]," - ",Orte[[#This Row],[Landkreis]])</f>
        <v>Aschau i. Chiemgau - Landkreis Rosenheim</v>
      </c>
      <c r="K262" s="3"/>
      <c r="L262" s="3" t="s">
        <v>9960</v>
      </c>
      <c r="M262" s="3"/>
      <c r="N262" t="str">
        <f>Orte[[#This Row],[Ort]]</f>
        <v>Aschau i. Chiemgau</v>
      </c>
      <c r="O262" t="s">
        <v>5119</v>
      </c>
      <c r="P262" t="s">
        <v>4483</v>
      </c>
    </row>
    <row r="263" spans="1:16" x14ac:dyDescent="0.35">
      <c r="A263" t="s">
        <v>4483</v>
      </c>
      <c r="B263" s="3" t="s">
        <v>12083</v>
      </c>
      <c r="C263" s="4">
        <v>54.122251403</v>
      </c>
      <c r="D263" s="4">
        <v>10.3379714774</v>
      </c>
      <c r="E263" s="4">
        <f>Orte[[#This Row],[Lat_dez]]*PI()/180</f>
        <v>0.94461148557447039</v>
      </c>
      <c r="F263" s="4">
        <f>Orte[[#This Row],[Lon_dez]]*PI()/180</f>
        <v>0.18043164025789254</v>
      </c>
      <c r="G263" t="s">
        <v>641</v>
      </c>
      <c r="H263" t="s">
        <v>671</v>
      </c>
      <c r="I263" s="4" t="b">
        <v>0</v>
      </c>
      <c r="J263" s="4" t="str">
        <f>CONCATENATE(Orte[[#This Row],[Ort]]," - ",Orte[[#This Row],[Landkreis]])</f>
        <v>Ascheberg - Kreis Segeberg</v>
      </c>
      <c r="K263" s="3"/>
      <c r="L263" s="3" t="s">
        <v>9196</v>
      </c>
      <c r="M263" s="3"/>
      <c r="N263" t="str">
        <f>Orte[[#This Row],[Ort]]</f>
        <v>Ascheberg</v>
      </c>
      <c r="O263" t="s">
        <v>3161</v>
      </c>
      <c r="P263" t="s">
        <v>3047</v>
      </c>
    </row>
    <row r="264" spans="1:16" x14ac:dyDescent="0.35">
      <c r="A264" t="s">
        <v>4483</v>
      </c>
      <c r="B264" s="3" t="s">
        <v>14454</v>
      </c>
      <c r="C264" s="4">
        <v>51.7730411127</v>
      </c>
      <c r="D264" s="4">
        <v>7.63972656291</v>
      </c>
      <c r="E264" s="4">
        <f>Orte[[#This Row],[Lat_dez]]*PI()/180</f>
        <v>0.90361003118700356</v>
      </c>
      <c r="F264" s="4">
        <f>Orte[[#This Row],[Lon_dez]]*PI()/180</f>
        <v>0.13333838247484919</v>
      </c>
      <c r="G264" t="s">
        <v>504</v>
      </c>
      <c r="H264" t="s">
        <v>544</v>
      </c>
      <c r="I264" s="4" t="b">
        <v>0</v>
      </c>
      <c r="J264" s="4" t="str">
        <f>CONCATENATE(Orte[[#This Row],[Ort]]," - ",Orte[[#This Row],[Landkreis]])</f>
        <v>Ascheberg - Kreis Coesfeld</v>
      </c>
      <c r="K264" s="3"/>
      <c r="L264" s="3" t="s">
        <v>13548</v>
      </c>
      <c r="M264" s="3"/>
      <c r="N264" t="str">
        <f>Orte[[#This Row],[Ort]]</f>
        <v>Ascheberg</v>
      </c>
      <c r="O264" t="s">
        <v>2048</v>
      </c>
      <c r="P264" t="s">
        <v>7198</v>
      </c>
    </row>
    <row r="265" spans="1:16" x14ac:dyDescent="0.35">
      <c r="A265" t="s">
        <v>3047</v>
      </c>
      <c r="B265" s="3" t="s">
        <v>10255</v>
      </c>
      <c r="C265" s="4">
        <v>54.422090174600001</v>
      </c>
      <c r="D265" s="4">
        <v>9.6922623420599994</v>
      </c>
      <c r="E265" s="4">
        <f>Orte[[#This Row],[Lat_dez]]*PI()/180</f>
        <v>0.94984465936402573</v>
      </c>
      <c r="F265" s="4">
        <f>Orte[[#This Row],[Lon_dez]]*PI()/180</f>
        <v>0.16916188983600386</v>
      </c>
      <c r="G265" t="s">
        <v>641</v>
      </c>
      <c r="H265" t="s">
        <v>642</v>
      </c>
      <c r="I265" s="4" t="b">
        <v>0</v>
      </c>
      <c r="J265" s="4" t="str">
        <f>CONCATENATE(Orte[[#This Row],[Ort]]," - ",Orte[[#This Row],[Landkreis]])</f>
        <v>Ascheffel - Kreis Rendsburg-Eckernförde</v>
      </c>
      <c r="K265" s="3"/>
      <c r="L265" s="3" t="s">
        <v>12180</v>
      </c>
      <c r="M265" s="3"/>
      <c r="N265" t="str">
        <f>Orte[[#This Row],[Ort]]</f>
        <v>Ascheffel</v>
      </c>
      <c r="O265" t="s">
        <v>4870</v>
      </c>
      <c r="P265" t="s">
        <v>2293</v>
      </c>
    </row>
    <row r="266" spans="1:16" x14ac:dyDescent="0.35">
      <c r="A266" t="s">
        <v>7198</v>
      </c>
      <c r="B266" s="3" t="s">
        <v>15700</v>
      </c>
      <c r="C266" s="4">
        <v>51.771974184000001</v>
      </c>
      <c r="D266" s="4">
        <v>11.479759980900001</v>
      </c>
      <c r="E266" s="4">
        <f>Orte[[#This Row],[Lat_dez]]*PI()/180</f>
        <v>0.90359140976830454</v>
      </c>
      <c r="F266" s="4">
        <f>Orte[[#This Row],[Lon_dez]]*PI()/180</f>
        <v>0.20035960900538635</v>
      </c>
      <c r="G266" t="s">
        <v>809</v>
      </c>
      <c r="H266" t="s">
        <v>1359</v>
      </c>
      <c r="I266" s="4" t="b">
        <v>0</v>
      </c>
      <c r="J266" s="4" t="str">
        <f>CONCATENATE(Orte[[#This Row],[Ort]]," - ",Orte[[#This Row],[Landkreis]])</f>
        <v>Aschersleben - Landkreis Salzlandkreis</v>
      </c>
      <c r="K266" s="3"/>
      <c r="L266" s="3" t="s">
        <v>13037</v>
      </c>
      <c r="M266" s="3"/>
      <c r="N266" t="str">
        <f>Orte[[#This Row],[Ort]]</f>
        <v>Aschersleben</v>
      </c>
      <c r="O266" t="s">
        <v>6334</v>
      </c>
      <c r="P266" t="s">
        <v>5640</v>
      </c>
    </row>
    <row r="267" spans="1:16" x14ac:dyDescent="0.35">
      <c r="A267" t="s">
        <v>2293</v>
      </c>
      <c r="B267" s="3" t="s">
        <v>9328</v>
      </c>
      <c r="C267" s="4">
        <v>48.185333760200002</v>
      </c>
      <c r="D267" s="4">
        <v>11.7154022679</v>
      </c>
      <c r="E267" s="4">
        <f>Orte[[#This Row],[Lat_dez]]*PI()/180</f>
        <v>0.84099272528786984</v>
      </c>
      <c r="F267" s="4">
        <f>Orte[[#This Row],[Lon_dez]]*PI()/180</f>
        <v>0.2044723427704658</v>
      </c>
      <c r="G267" t="s">
        <v>665</v>
      </c>
      <c r="H267" t="s">
        <v>854</v>
      </c>
      <c r="I267" s="4" t="b">
        <v>0</v>
      </c>
      <c r="J267" s="4" t="str">
        <f>CONCATENATE(Orte[[#This Row],[Ort]]," - ",Orte[[#This Row],[Landkreis]])</f>
        <v>Aschheim - Landkreis München</v>
      </c>
      <c r="K267" s="3"/>
      <c r="L267" s="3" t="s">
        <v>10171</v>
      </c>
      <c r="M267" s="3"/>
      <c r="N267" t="str">
        <f>Orte[[#This Row],[Ort]]</f>
        <v>Aschheim</v>
      </c>
      <c r="O267" t="s">
        <v>6441</v>
      </c>
      <c r="P267" t="s">
        <v>4281</v>
      </c>
    </row>
    <row r="268" spans="1:16" x14ac:dyDescent="0.35">
      <c r="A268" t="s">
        <v>5640</v>
      </c>
      <c r="B268" s="3" t="s">
        <v>13587</v>
      </c>
      <c r="C268" s="4">
        <v>52.761923325600002</v>
      </c>
      <c r="D268" s="4">
        <v>8.8980264840400007</v>
      </c>
      <c r="E268" s="4">
        <f>Orte[[#This Row],[Lat_dez]]*PI()/180</f>
        <v>0.92086928171651605</v>
      </c>
      <c r="F268" s="4">
        <f>Orte[[#This Row],[Lon_dez]]*PI()/180</f>
        <v>0.15529985907615268</v>
      </c>
      <c r="G268" t="s">
        <v>554</v>
      </c>
      <c r="H268" t="s">
        <v>737</v>
      </c>
      <c r="I268" s="4" t="b">
        <v>0</v>
      </c>
      <c r="J268" s="4" t="str">
        <f>CONCATENATE(Orte[[#This Row],[Ort]]," - ",Orte[[#This Row],[Landkreis]])</f>
        <v>Asendorf - Landkreis Diepholz</v>
      </c>
      <c r="K268" s="3"/>
      <c r="L268" s="3" t="s">
        <v>10491</v>
      </c>
      <c r="M268" s="3"/>
      <c r="N268" t="str">
        <f>Orte[[#This Row],[Ort]]</f>
        <v>Asendorf</v>
      </c>
      <c r="O268" t="s">
        <v>2917</v>
      </c>
      <c r="P268" t="s">
        <v>4796</v>
      </c>
    </row>
    <row r="269" spans="1:16" x14ac:dyDescent="0.35">
      <c r="A269" t="s">
        <v>4281</v>
      </c>
      <c r="B269" s="3" t="s">
        <v>11807</v>
      </c>
      <c r="C269" s="4">
        <v>48.990114134599999</v>
      </c>
      <c r="D269" s="4">
        <v>9.3904240157699999</v>
      </c>
      <c r="E269" s="4">
        <f>Orte[[#This Row],[Lat_dez]]*PI()/180</f>
        <v>0.85503879257658244</v>
      </c>
      <c r="F269" s="4">
        <f>Orte[[#This Row],[Lon_dez]]*PI()/180</f>
        <v>0.16389381723353441</v>
      </c>
      <c r="G269" t="s">
        <v>546</v>
      </c>
      <c r="H269" t="s">
        <v>777</v>
      </c>
      <c r="I269" s="4" t="b">
        <v>0</v>
      </c>
      <c r="J269" s="4" t="str">
        <f>CONCATENATE(Orte[[#This Row],[Ort]]," - ",Orte[[#This Row],[Landkreis]])</f>
        <v>Aspach - Landkreis Rems-Murr-Kreis</v>
      </c>
      <c r="K269" s="3"/>
      <c r="L269" s="3" t="s">
        <v>11296</v>
      </c>
      <c r="M269" s="3"/>
      <c r="N269" t="str">
        <f>Orte[[#This Row],[Ort]]</f>
        <v>Aspach</v>
      </c>
      <c r="O269" t="s">
        <v>2771</v>
      </c>
      <c r="P269" t="s">
        <v>6949</v>
      </c>
    </row>
    <row r="270" spans="1:16" x14ac:dyDescent="0.35">
      <c r="A270" t="s">
        <v>4796</v>
      </c>
      <c r="B270" s="3" t="s">
        <v>12488</v>
      </c>
      <c r="C270" s="4">
        <v>48.9060403521</v>
      </c>
      <c r="D270" s="4">
        <v>9.1428050200000008</v>
      </c>
      <c r="E270" s="4">
        <f>Orte[[#This Row],[Lat_dez]]*PI()/180</f>
        <v>0.85357142825735188</v>
      </c>
      <c r="F270" s="4">
        <f>Orte[[#This Row],[Lon_dez]]*PI()/180</f>
        <v>0.15957205046686604</v>
      </c>
      <c r="G270" t="s">
        <v>546</v>
      </c>
      <c r="H270" t="s">
        <v>757</v>
      </c>
      <c r="I270" s="4" t="b">
        <v>0</v>
      </c>
      <c r="J270" s="4" t="str">
        <f>CONCATENATE(Orte[[#This Row],[Ort]]," - ",Orte[[#This Row],[Landkreis]])</f>
        <v>Asperg - Landkreis Ludwigsburg</v>
      </c>
      <c r="K270" s="3"/>
      <c r="L270" s="3" t="s">
        <v>10673</v>
      </c>
      <c r="M270" s="3"/>
      <c r="N270" t="str">
        <f>Orte[[#This Row],[Ort]]</f>
        <v>Asperg</v>
      </c>
      <c r="O270" t="s">
        <v>1328</v>
      </c>
      <c r="P270" t="s">
        <v>829</v>
      </c>
    </row>
    <row r="271" spans="1:16" x14ac:dyDescent="0.35">
      <c r="A271" t="s">
        <v>6949</v>
      </c>
      <c r="B271" s="3" t="s">
        <v>15356</v>
      </c>
      <c r="C271" s="4">
        <v>49.9075391059</v>
      </c>
      <c r="D271" s="4">
        <v>7.9871926452200004</v>
      </c>
      <c r="E271" s="4">
        <f>Orte[[#This Row],[Lat_dez]]*PI()/180</f>
        <v>0.87105087896578193</v>
      </c>
      <c r="F271" s="4">
        <f>Orte[[#This Row],[Lon_dez]]*PI()/180</f>
        <v>0.13940280965016433</v>
      </c>
      <c r="G271" t="s">
        <v>514</v>
      </c>
      <c r="H271" t="s">
        <v>1682</v>
      </c>
      <c r="I271" s="4" t="b">
        <v>0</v>
      </c>
      <c r="J271" s="4" t="str">
        <f>CONCATENATE(Orte[[#This Row],[Ort]]," - ",Orte[[#This Row],[Landkreis]])</f>
        <v>Aspisheim, Grolsheim - Landkreis Mainz-Bingen</v>
      </c>
      <c r="K271" s="3"/>
      <c r="L271" s="3" t="s">
        <v>13556</v>
      </c>
      <c r="M271" s="3"/>
      <c r="N271" t="str">
        <f>Orte[[#This Row],[Ort]]</f>
        <v>Aspisheim, Grolsheim</v>
      </c>
      <c r="O271" t="s">
        <v>1177</v>
      </c>
      <c r="P271" t="s">
        <v>6626</v>
      </c>
    </row>
    <row r="272" spans="1:16" x14ac:dyDescent="0.35">
      <c r="A272" t="s">
        <v>829</v>
      </c>
      <c r="B272" s="3" t="s">
        <v>7871</v>
      </c>
      <c r="C272" s="4">
        <v>49.429346194399997</v>
      </c>
      <c r="D272" s="4">
        <v>9.6797717702800004</v>
      </c>
      <c r="E272" s="4">
        <f>Orte[[#This Row],[Lat_dez]]*PI()/180</f>
        <v>0.86270483820040911</v>
      </c>
      <c r="F272" s="4">
        <f>Orte[[#This Row],[Lon_dez]]*PI()/180</f>
        <v>0.1689438882329862</v>
      </c>
      <c r="G272" t="s">
        <v>546</v>
      </c>
      <c r="H272" t="s">
        <v>830</v>
      </c>
      <c r="I272" s="4" t="b">
        <v>0</v>
      </c>
      <c r="J272" s="4" t="str">
        <f>CONCATENATE(Orte[[#This Row],[Ort]]," - ",Orte[[#This Row],[Landkreis]])</f>
        <v>Assamstadt - Landkreis Main-Tauber-Kreis</v>
      </c>
      <c r="K272" s="3"/>
      <c r="L272" s="3" t="s">
        <v>11936</v>
      </c>
      <c r="M272" s="3"/>
      <c r="N272" t="str">
        <f>Orte[[#This Row],[Ort]]</f>
        <v>Assamstadt</v>
      </c>
      <c r="O272" t="s">
        <v>4183</v>
      </c>
      <c r="P272" t="s">
        <v>5089</v>
      </c>
    </row>
    <row r="273" spans="1:16" x14ac:dyDescent="0.35">
      <c r="A273" t="s">
        <v>6626</v>
      </c>
      <c r="B273" s="3" t="s">
        <v>14936</v>
      </c>
      <c r="C273" s="4">
        <v>48.520703036800001</v>
      </c>
      <c r="D273" s="4">
        <v>10.2050832796</v>
      </c>
      <c r="E273" s="4">
        <f>Orte[[#This Row],[Lat_dez]]*PI()/180</f>
        <v>0.84684602337457138</v>
      </c>
      <c r="F273" s="4">
        <f>Orte[[#This Row],[Lon_dez]]*PI()/180</f>
        <v>0.17811230366924108</v>
      </c>
      <c r="G273" t="s">
        <v>546</v>
      </c>
      <c r="H273" t="s">
        <v>996</v>
      </c>
      <c r="I273" s="4" t="b">
        <v>0</v>
      </c>
      <c r="J273" s="4" t="str">
        <f>CONCATENATE(Orte[[#This Row],[Ort]]," - ",Orte[[#This Row],[Landkreis]])</f>
        <v>Asselfingen - Landkreis Alb-Donau-Kreis</v>
      </c>
      <c r="K273" s="3"/>
      <c r="L273" s="3" t="s">
        <v>15145</v>
      </c>
      <c r="M273" s="3"/>
      <c r="N273" t="str">
        <f>Orte[[#This Row],[Ort]]</f>
        <v>Asselfingen</v>
      </c>
      <c r="O273" t="s">
        <v>6329</v>
      </c>
      <c r="P273" t="s">
        <v>1202</v>
      </c>
    </row>
    <row r="274" spans="1:16" x14ac:dyDescent="0.35">
      <c r="A274" t="s">
        <v>5089</v>
      </c>
      <c r="B274" s="3" t="s">
        <v>12863</v>
      </c>
      <c r="C274" s="4">
        <v>50.613789396100003</v>
      </c>
      <c r="D274" s="4">
        <v>8.4436880599799995</v>
      </c>
      <c r="E274" s="4">
        <f>Orte[[#This Row],[Lat_dez]]*PI()/180</f>
        <v>0.88337727187293746</v>
      </c>
      <c r="F274" s="4">
        <f>Orte[[#This Row],[Lon_dez]]*PI()/180</f>
        <v>0.14737015765798342</v>
      </c>
      <c r="G274" t="s">
        <v>549</v>
      </c>
      <c r="H274" t="s">
        <v>550</v>
      </c>
      <c r="I274" s="4" t="b">
        <v>0</v>
      </c>
      <c r="J274" s="4" t="str">
        <f>CONCATENATE(Orte[[#This Row],[Ort]]," - ",Orte[[#This Row],[Landkreis]])</f>
        <v>Aßlar - Landkreis Lahn-Dill-Kreis</v>
      </c>
      <c r="K274" s="3"/>
      <c r="L274" s="3" t="s">
        <v>12679</v>
      </c>
      <c r="M274" s="3"/>
      <c r="N274" t="str">
        <f>Orte[[#This Row],[Ort]]</f>
        <v>Aßlar</v>
      </c>
      <c r="O274" t="s">
        <v>3704</v>
      </c>
      <c r="P274" t="s">
        <v>7561</v>
      </c>
    </row>
    <row r="275" spans="1:16" x14ac:dyDescent="0.35">
      <c r="A275" t="s">
        <v>1202</v>
      </c>
      <c r="B275" s="3" t="s">
        <v>8152</v>
      </c>
      <c r="C275" s="4">
        <v>47.991377372499997</v>
      </c>
      <c r="D275" s="4">
        <v>11.993190181399999</v>
      </c>
      <c r="E275" s="4">
        <f>Orte[[#This Row],[Lat_dez]]*PI()/180</f>
        <v>0.83760754771723012</v>
      </c>
      <c r="F275" s="4">
        <f>Orte[[#This Row],[Lon_dez]]*PI()/180</f>
        <v>0.20932065648328596</v>
      </c>
      <c r="G275" t="s">
        <v>665</v>
      </c>
      <c r="H275" t="s">
        <v>1203</v>
      </c>
      <c r="I275" s="4" t="b">
        <v>0</v>
      </c>
      <c r="J275" s="4" t="str">
        <f>CONCATENATE(Orte[[#This Row],[Ort]]," - ",Orte[[#This Row],[Landkreis]])</f>
        <v>Aßling - Landkreis Ebersberg</v>
      </c>
      <c r="K275" s="3"/>
      <c r="L275" s="3" t="s">
        <v>15319</v>
      </c>
      <c r="M275" s="3"/>
      <c r="N275" t="str">
        <f>Orte[[#This Row],[Ort]]</f>
        <v>Aßling</v>
      </c>
      <c r="O275" t="s">
        <v>7047</v>
      </c>
      <c r="P275" t="s">
        <v>2534</v>
      </c>
    </row>
    <row r="276" spans="1:16" x14ac:dyDescent="0.35">
      <c r="A276" t="s">
        <v>2534</v>
      </c>
      <c r="B276" s="3" t="s">
        <v>9615</v>
      </c>
      <c r="C276" s="4">
        <v>51.1209612591</v>
      </c>
      <c r="D276" s="4">
        <v>7.8977970562499999</v>
      </c>
      <c r="E276" s="4">
        <f>Orte[[#This Row],[Lat_dez]]*PI()/180</f>
        <v>0.89222909075576096</v>
      </c>
      <c r="F276" s="4">
        <f>Orte[[#This Row],[Lon_dez]]*PI()/180</f>
        <v>0.1378425622858783</v>
      </c>
      <c r="G276" t="s">
        <v>504</v>
      </c>
      <c r="H276" t="s">
        <v>1609</v>
      </c>
      <c r="I276" s="4" t="b">
        <v>0</v>
      </c>
      <c r="J276" s="4" t="str">
        <f>CONCATENATE(Orte[[#This Row],[Ort]]," - ",Orte[[#This Row],[Landkreis]])</f>
        <v>Attendorn - Kreis Olpe</v>
      </c>
      <c r="K276" s="3"/>
      <c r="L276" s="3" t="s">
        <v>12824</v>
      </c>
      <c r="M276" s="3"/>
      <c r="N276" t="str">
        <f>Orte[[#This Row],[Ort]]</f>
        <v>Attendorn</v>
      </c>
      <c r="O276" t="s">
        <v>2398</v>
      </c>
      <c r="P276" t="s">
        <v>863</v>
      </c>
    </row>
    <row r="277" spans="1:16" x14ac:dyDescent="0.35">
      <c r="A277" t="s">
        <v>863</v>
      </c>
      <c r="B277" s="3" t="s">
        <v>7891</v>
      </c>
      <c r="C277" s="4">
        <v>48.657052858599997</v>
      </c>
      <c r="D277" s="4">
        <v>11.8471344415</v>
      </c>
      <c r="E277" s="4">
        <f>Orte[[#This Row],[Lat_dez]]*PI()/180</f>
        <v>0.84922577669948884</v>
      </c>
      <c r="F277" s="4">
        <f>Orte[[#This Row],[Lon_dez]]*PI()/180</f>
        <v>0.20677150293059451</v>
      </c>
      <c r="G277" t="s">
        <v>665</v>
      </c>
      <c r="H277" t="s">
        <v>864</v>
      </c>
      <c r="I277" s="4" t="b">
        <v>0</v>
      </c>
      <c r="J277" s="4" t="str">
        <f>CONCATENATE(Orte[[#This Row],[Ort]]," - ",Orte[[#This Row],[Landkreis]])</f>
        <v>Attenhofen - Landkreis Kelheim</v>
      </c>
      <c r="K277" s="3"/>
      <c r="L277" s="3" t="s">
        <v>10731</v>
      </c>
      <c r="M277" s="3"/>
      <c r="N277" t="str">
        <f>Orte[[#This Row],[Ort]]</f>
        <v>Attenhofen</v>
      </c>
      <c r="O277" t="s">
        <v>1864</v>
      </c>
      <c r="P277" t="s">
        <v>5328</v>
      </c>
    </row>
    <row r="278" spans="1:16" x14ac:dyDescent="0.35">
      <c r="A278" t="s">
        <v>5328</v>
      </c>
      <c r="B278" s="3" t="s">
        <v>13178</v>
      </c>
      <c r="C278" s="4">
        <v>48.497076932500001</v>
      </c>
      <c r="D278" s="4">
        <v>11.7246897132</v>
      </c>
      <c r="E278" s="4">
        <f>Orte[[#This Row],[Lat_dez]]*PI()/180</f>
        <v>0.84643367006511672</v>
      </c>
      <c r="F278" s="4">
        <f>Orte[[#This Row],[Lon_dez]]*PI()/180</f>
        <v>0.20463443927004965</v>
      </c>
      <c r="G278" t="s">
        <v>665</v>
      </c>
      <c r="H278" t="s">
        <v>845</v>
      </c>
      <c r="I278" s="4" t="b">
        <v>0</v>
      </c>
      <c r="J278" s="4" t="str">
        <f>CONCATENATE(Orte[[#This Row],[Ort]]," - ",Orte[[#This Row],[Landkreis]])</f>
        <v>Attenkirchen - Landkreis Freising</v>
      </c>
      <c r="K278" s="3"/>
      <c r="L278" s="3" t="s">
        <v>14256</v>
      </c>
      <c r="M278" s="3"/>
      <c r="N278" t="str">
        <f>Orte[[#This Row],[Ort]]</f>
        <v>Attenkirchen</v>
      </c>
      <c r="O278" t="s">
        <v>3343</v>
      </c>
      <c r="P278" t="s">
        <v>3969</v>
      </c>
    </row>
    <row r="279" spans="1:16" x14ac:dyDescent="0.35">
      <c r="A279" t="s">
        <v>3969</v>
      </c>
      <c r="B279" s="3" t="s">
        <v>11419</v>
      </c>
      <c r="C279" s="4">
        <v>48.147342342000002</v>
      </c>
      <c r="D279" s="4">
        <v>9.6900681553800005</v>
      </c>
      <c r="E279" s="4">
        <f>Orte[[#This Row],[Lat_dez]]*PI()/180</f>
        <v>0.8403296499527777</v>
      </c>
      <c r="F279" s="4">
        <f>Orte[[#This Row],[Lon_dez]]*PI()/180</f>
        <v>0.16912359405403449</v>
      </c>
      <c r="G279" t="s">
        <v>546</v>
      </c>
      <c r="H279" t="s">
        <v>649</v>
      </c>
      <c r="I279" s="4" t="b">
        <v>0</v>
      </c>
      <c r="J279" s="4" t="str">
        <f>CONCATENATE(Orte[[#This Row],[Ort]]," - ",Orte[[#This Row],[Landkreis]])</f>
        <v>Attenweiler - Landkreis Biberach</v>
      </c>
      <c r="K279" s="3"/>
      <c r="L279" s="3" t="s">
        <v>12642</v>
      </c>
      <c r="M279" s="3"/>
      <c r="N279" t="str">
        <f>Orte[[#This Row],[Ort]]</f>
        <v>Attenweiler</v>
      </c>
      <c r="O279" t="s">
        <v>2458</v>
      </c>
      <c r="P279" t="s">
        <v>5069</v>
      </c>
    </row>
    <row r="280" spans="1:16" x14ac:dyDescent="0.35">
      <c r="A280" t="s">
        <v>5069</v>
      </c>
      <c r="B280" s="3" t="s">
        <v>12836</v>
      </c>
      <c r="C280" s="4">
        <v>48.891773366300001</v>
      </c>
      <c r="D280" s="4">
        <v>12.497832101</v>
      </c>
      <c r="E280" s="4">
        <f>Orte[[#This Row],[Lat_dez]]*PI()/180</f>
        <v>0.85332242238080658</v>
      </c>
      <c r="F280" s="4">
        <f>Orte[[#This Row],[Lon_dez]]*PI()/180</f>
        <v>0.2181283195238905</v>
      </c>
      <c r="G280" t="s">
        <v>665</v>
      </c>
      <c r="H280" t="s">
        <v>1229</v>
      </c>
      <c r="I280" s="4" t="b">
        <v>0</v>
      </c>
      <c r="J280" s="4" t="str">
        <f>CONCATENATE(Orte[[#This Row],[Ort]]," - ",Orte[[#This Row],[Landkreis]])</f>
        <v>Atting - Landkreis Straubing-Bogen</v>
      </c>
      <c r="K280" s="3"/>
      <c r="L280" s="3" t="s">
        <v>11269</v>
      </c>
      <c r="M280" s="3"/>
      <c r="N280" t="str">
        <f>Orte[[#This Row],[Ort]]</f>
        <v>Atting</v>
      </c>
      <c r="O280" t="s">
        <v>3448</v>
      </c>
      <c r="P280" t="s">
        <v>6449</v>
      </c>
    </row>
    <row r="281" spans="1:16" x14ac:dyDescent="0.35">
      <c r="A281" t="s">
        <v>6449</v>
      </c>
      <c r="B281" s="3" t="s">
        <v>14683</v>
      </c>
      <c r="C281" s="4">
        <v>47.953899466199999</v>
      </c>
      <c r="D281" s="4">
        <v>7.8338786360899997</v>
      </c>
      <c r="E281" s="4">
        <f>Orte[[#This Row],[Lat_dez]]*PI()/180</f>
        <v>0.8369534348555413</v>
      </c>
      <c r="F281" s="4">
        <f>Orte[[#This Row],[Lon_dez]]*PI()/180</f>
        <v>0.13672697540141318</v>
      </c>
      <c r="G281" t="s">
        <v>546</v>
      </c>
      <c r="H281" t="s">
        <v>547</v>
      </c>
      <c r="I281" s="4" t="b">
        <v>0</v>
      </c>
      <c r="J281" s="4" t="str">
        <f>CONCATENATE(Orte[[#This Row],[Ort]]," - ",Orte[[#This Row],[Landkreis]])</f>
        <v>Au (Breisgau) - Landkreis Breisgau-Hochschwarzwald</v>
      </c>
      <c r="K281" s="3"/>
      <c r="L281" s="3" t="s">
        <v>8329</v>
      </c>
      <c r="M281" s="3"/>
      <c r="N281" t="str">
        <f>Orte[[#This Row],[Ort]]</f>
        <v>Au (Breisgau)</v>
      </c>
      <c r="O281" t="s">
        <v>1681</v>
      </c>
      <c r="P281" t="s">
        <v>6458</v>
      </c>
    </row>
    <row r="282" spans="1:16" x14ac:dyDescent="0.35">
      <c r="A282" t="s">
        <v>6458</v>
      </c>
      <c r="B282" s="3" t="s">
        <v>14697</v>
      </c>
      <c r="C282" s="4">
        <v>48.955689535899999</v>
      </c>
      <c r="D282" s="4">
        <v>8.2334621065999993</v>
      </c>
      <c r="E282" s="4">
        <f>Orte[[#This Row],[Lat_dez]]*PI()/180</f>
        <v>0.85443796998558963</v>
      </c>
      <c r="F282" s="4">
        <f>Orte[[#This Row],[Lon_dez]]*PI()/180</f>
        <v>0.14370102259835832</v>
      </c>
      <c r="G282" t="s">
        <v>546</v>
      </c>
      <c r="H282" t="s">
        <v>552</v>
      </c>
      <c r="I282" s="4" t="b">
        <v>0</v>
      </c>
      <c r="J282" s="4" t="str">
        <f>CONCATENATE(Orte[[#This Row],[Ort]]," - ",Orte[[#This Row],[Landkreis]])</f>
        <v>Au am Rhein - Landkreis Rastatt</v>
      </c>
      <c r="K282" s="3"/>
      <c r="L282" s="3" t="s">
        <v>8248</v>
      </c>
      <c r="M282" s="3"/>
      <c r="N282" t="str">
        <f>Orte[[#This Row],[Ort]]</f>
        <v>Au am Rhein</v>
      </c>
      <c r="O282" t="s">
        <v>5731</v>
      </c>
      <c r="P282" t="s">
        <v>2559</v>
      </c>
    </row>
    <row r="283" spans="1:16" x14ac:dyDescent="0.35">
      <c r="A283" t="s">
        <v>2559</v>
      </c>
      <c r="B283" s="3" t="s">
        <v>9651</v>
      </c>
      <c r="C283" s="4">
        <v>48.550131187700003</v>
      </c>
      <c r="D283" s="4">
        <v>11.7170820095</v>
      </c>
      <c r="E283" s="4">
        <f>Orte[[#This Row],[Lat_dez]]*PI()/180</f>
        <v>0.8473596415005501</v>
      </c>
      <c r="F283" s="4">
        <f>Orte[[#This Row],[Lon_dez]]*PI()/180</f>
        <v>0.20450165979196852</v>
      </c>
      <c r="G283" t="s">
        <v>665</v>
      </c>
      <c r="H283" t="s">
        <v>845</v>
      </c>
      <c r="I283" s="4" t="b">
        <v>0</v>
      </c>
      <c r="J283" s="4" t="str">
        <f>CONCATENATE(Orte[[#This Row],[Ort]]," - ",Orte[[#This Row],[Landkreis]])</f>
        <v>Au in der Hallertau - Landkreis Freising</v>
      </c>
      <c r="K283" s="3"/>
      <c r="L283" s="3" t="s">
        <v>9498</v>
      </c>
      <c r="M283" s="3"/>
      <c r="N283" t="str">
        <f>Orte[[#This Row],[Ort]]</f>
        <v>Au in der Hallertau</v>
      </c>
      <c r="O283" t="s">
        <v>5732</v>
      </c>
      <c r="P283" t="s">
        <v>6118</v>
      </c>
    </row>
    <row r="284" spans="1:16" x14ac:dyDescent="0.35">
      <c r="A284" t="s">
        <v>6118</v>
      </c>
      <c r="B284" s="3" t="s">
        <v>14228</v>
      </c>
      <c r="C284" s="4">
        <v>49.547317777899998</v>
      </c>
      <c r="D284" s="4">
        <v>10.043339250900001</v>
      </c>
      <c r="E284" s="4">
        <f>Orte[[#This Row],[Lat_dez]]*PI()/180</f>
        <v>0.8647638307562755</v>
      </c>
      <c r="F284" s="4">
        <f>Orte[[#This Row],[Lon_dez]]*PI()/180</f>
        <v>0.17528933782298586</v>
      </c>
      <c r="G284" t="s">
        <v>665</v>
      </c>
      <c r="H284" t="s">
        <v>1003</v>
      </c>
      <c r="I284" s="4" t="b">
        <v>0</v>
      </c>
      <c r="J284" s="4" t="str">
        <f>CONCATENATE(Orte[[#This Row],[Ort]]," - ",Orte[[#This Row],[Landkreis]])</f>
        <v>Aub - Landkreis Würzburg</v>
      </c>
      <c r="K284" s="3"/>
      <c r="L284" s="3" t="s">
        <v>13004</v>
      </c>
      <c r="M284" s="3"/>
      <c r="N284" t="str">
        <f>Orte[[#This Row],[Ort]]</f>
        <v>Aub</v>
      </c>
      <c r="O284" t="s">
        <v>3820</v>
      </c>
      <c r="P284" t="s">
        <v>94</v>
      </c>
    </row>
    <row r="285" spans="1:16" x14ac:dyDescent="0.35">
      <c r="A285" t="s">
        <v>94</v>
      </c>
      <c r="B285" s="3" t="s">
        <v>15594</v>
      </c>
      <c r="C285" s="4">
        <v>50.596765629499998</v>
      </c>
      <c r="D285" s="4">
        <v>12.699694864</v>
      </c>
      <c r="E285" s="4">
        <f>Orte[[#This Row],[Lat_dez]]*PI()/180</f>
        <v>0.88308015109467641</v>
      </c>
      <c r="F285" s="4">
        <f>Orte[[#This Row],[Lon_dez]]*PI()/180</f>
        <v>0.22165148937541346</v>
      </c>
      <c r="G285" t="s">
        <v>869</v>
      </c>
      <c r="H285" t="s">
        <v>910</v>
      </c>
      <c r="I285" s="4" t="b">
        <v>0</v>
      </c>
      <c r="J285" s="4" t="str">
        <f>CONCATENATE(Orte[[#This Row],[Ort]]," - ",Orte[[#This Row],[Landkreis]])</f>
        <v>Aue - Landkreis Erzgebirgskreis</v>
      </c>
      <c r="K285" s="3"/>
      <c r="L285" s="3" t="s">
        <v>10581</v>
      </c>
      <c r="M285" s="3"/>
      <c r="N285" t="str">
        <f>Orte[[#This Row],[Ort]]</f>
        <v>Aue</v>
      </c>
      <c r="O285" t="s">
        <v>6496</v>
      </c>
      <c r="P285" t="s">
        <v>6859</v>
      </c>
    </row>
    <row r="286" spans="1:16" x14ac:dyDescent="0.35">
      <c r="A286" t="s">
        <v>6859</v>
      </c>
      <c r="B286" s="3" t="s">
        <v>15237</v>
      </c>
      <c r="C286" s="4">
        <v>48.945723739999998</v>
      </c>
      <c r="D286" s="4">
        <v>9.5195370678300009</v>
      </c>
      <c r="E286" s="4">
        <f>Orte[[#This Row],[Lat_dez]]*PI()/180</f>
        <v>0.85426403403455298</v>
      </c>
      <c r="F286" s="4">
        <f>Orte[[#This Row],[Lon_dez]]*PI()/180</f>
        <v>0.16614726509928029</v>
      </c>
      <c r="G286" t="s">
        <v>546</v>
      </c>
      <c r="H286" t="s">
        <v>777</v>
      </c>
      <c r="I286" s="4" t="b">
        <v>0</v>
      </c>
      <c r="J286" s="4" t="str">
        <f>CONCATENATE(Orte[[#This Row],[Ort]]," - ",Orte[[#This Row],[Landkreis]])</f>
        <v>Auenwald - Landkreis Rems-Murr-Kreis</v>
      </c>
      <c r="K286" s="3"/>
      <c r="L286" s="3" t="s">
        <v>13296</v>
      </c>
      <c r="M286" s="3"/>
      <c r="N286" t="str">
        <f>Orte[[#This Row],[Ort]]</f>
        <v>Auenwald</v>
      </c>
      <c r="O286" t="s">
        <v>3850</v>
      </c>
      <c r="P286" t="s">
        <v>4074</v>
      </c>
    </row>
    <row r="287" spans="1:16" x14ac:dyDescent="0.35">
      <c r="A287" t="s">
        <v>4074</v>
      </c>
      <c r="B287" s="3" t="s">
        <v>11547</v>
      </c>
      <c r="C287" s="4">
        <v>50.6878866092</v>
      </c>
      <c r="D287" s="4">
        <v>12.9104589241</v>
      </c>
      <c r="E287" s="4">
        <f>Orte[[#This Row],[Lat_dez]]*PI()/180</f>
        <v>0.88467051220808424</v>
      </c>
      <c r="F287" s="4">
        <f>Orte[[#This Row],[Lon_dez]]*PI()/180</f>
        <v>0.2253300161690297</v>
      </c>
      <c r="G287" t="s">
        <v>869</v>
      </c>
      <c r="H287" t="s">
        <v>910</v>
      </c>
      <c r="I287" s="4" t="b">
        <v>0</v>
      </c>
      <c r="J287" s="4" t="str">
        <f>CONCATENATE(Orte[[#This Row],[Ort]]," - ",Orte[[#This Row],[Landkreis]])</f>
        <v>Auerbach - Landkreis Erzgebirgskreis</v>
      </c>
      <c r="K287" s="3"/>
      <c r="L287" s="3" t="s">
        <v>14745</v>
      </c>
      <c r="M287" s="3"/>
      <c r="N287" t="str">
        <f>Orte[[#This Row],[Ort]]</f>
        <v>Auerbach</v>
      </c>
      <c r="O287" t="s">
        <v>3224</v>
      </c>
      <c r="P287" t="s">
        <v>3485</v>
      </c>
    </row>
    <row r="288" spans="1:16" x14ac:dyDescent="0.35">
      <c r="A288" t="s">
        <v>4074</v>
      </c>
      <c r="B288" s="3" t="s">
        <v>14492</v>
      </c>
      <c r="C288" s="4">
        <v>48.809047209100001</v>
      </c>
      <c r="D288" s="4">
        <v>13.0962962476</v>
      </c>
      <c r="E288" s="4">
        <f>Orte[[#This Row],[Lat_dez]]*PI()/180</f>
        <v>0.85187857856014426</v>
      </c>
      <c r="F288" s="4">
        <f>Orte[[#This Row],[Lon_dez]]*PI()/180</f>
        <v>0.22857348933719854</v>
      </c>
      <c r="G288" t="s">
        <v>665</v>
      </c>
      <c r="H288" t="s">
        <v>917</v>
      </c>
      <c r="I288" s="4" t="b">
        <v>0</v>
      </c>
      <c r="J288" s="4" t="str">
        <f>CONCATENATE(Orte[[#This Row],[Ort]]," - ",Orte[[#This Row],[Landkreis]])</f>
        <v>Auerbach - Landkreis Deggendorf</v>
      </c>
      <c r="K288" s="3"/>
      <c r="L288" s="3" t="s">
        <v>14743</v>
      </c>
      <c r="M288" s="3"/>
      <c r="N288" t="str">
        <f>Orte[[#This Row],[Ort]]</f>
        <v>Auerbach</v>
      </c>
      <c r="O288" t="s">
        <v>6589</v>
      </c>
      <c r="P288" t="s">
        <v>4359</v>
      </c>
    </row>
    <row r="289" spans="1:16" x14ac:dyDescent="0.35">
      <c r="A289" t="s">
        <v>3485</v>
      </c>
      <c r="B289" s="3" t="s">
        <v>10801</v>
      </c>
      <c r="C289" s="4">
        <v>49.693688387500004</v>
      </c>
      <c r="D289" s="4">
        <v>11.609826338</v>
      </c>
      <c r="E289" s="4">
        <f>Orte[[#This Row],[Lat_dez]]*PI()/180</f>
        <v>0.86731847982194676</v>
      </c>
      <c r="F289" s="4">
        <f>Orte[[#This Row],[Lon_dez]]*PI()/180</f>
        <v>0.20262969518285606</v>
      </c>
      <c r="G289" t="s">
        <v>665</v>
      </c>
      <c r="H289" t="s">
        <v>857</v>
      </c>
      <c r="I289" s="4" t="b">
        <v>0</v>
      </c>
      <c r="J289" s="4" t="str">
        <f>CONCATENATE(Orte[[#This Row],[Ort]]," - ",Orte[[#This Row],[Landkreis]])</f>
        <v>Auerbach i.d. OPf. - Landkreis Amberg-Sulzbach</v>
      </c>
      <c r="K289" s="3"/>
      <c r="L289" s="3" t="s">
        <v>13461</v>
      </c>
      <c r="M289" s="3"/>
      <c r="N289" t="str">
        <f>Orte[[#This Row],[Ort]]</f>
        <v>Auerbach i.d. OPf.</v>
      </c>
      <c r="O289" t="s">
        <v>1688</v>
      </c>
      <c r="P289" t="s">
        <v>2035</v>
      </c>
    </row>
    <row r="290" spans="1:16" x14ac:dyDescent="0.35">
      <c r="A290" t="s">
        <v>4359</v>
      </c>
      <c r="B290" s="3" t="s">
        <v>11914</v>
      </c>
      <c r="C290" s="4">
        <v>50.488749330600001</v>
      </c>
      <c r="D290" s="4">
        <v>12.419987549</v>
      </c>
      <c r="E290" s="4">
        <f>Orte[[#This Row],[Lat_dez]]*PI()/180</f>
        <v>0.88119491103305303</v>
      </c>
      <c r="F290" s="4">
        <f>Orte[[#This Row],[Lon_dez]]*PI()/180</f>
        <v>0.21676967578675058</v>
      </c>
      <c r="G290" t="s">
        <v>869</v>
      </c>
      <c r="H290" t="s">
        <v>870</v>
      </c>
      <c r="I290" s="4" t="b">
        <v>0</v>
      </c>
      <c r="J290" s="4" t="str">
        <f>CONCATENATE(Orte[[#This Row],[Ort]]," - ",Orte[[#This Row],[Landkreis]])</f>
        <v>Auerbach/Vogtl. - Landkreis Vogtlandkreis</v>
      </c>
      <c r="K290" s="3"/>
      <c r="L290" s="3" t="s">
        <v>9182</v>
      </c>
      <c r="M290" s="3"/>
      <c r="N290" t="str">
        <f>Orte[[#This Row],[Ort]]</f>
        <v>Auerbach/Vogtl.</v>
      </c>
      <c r="O290" t="s">
        <v>2960</v>
      </c>
      <c r="P290" t="s">
        <v>3446</v>
      </c>
    </row>
    <row r="291" spans="1:16" x14ac:dyDescent="0.35">
      <c r="A291" t="s">
        <v>2035</v>
      </c>
      <c r="B291" s="3" t="s">
        <v>9022</v>
      </c>
      <c r="C291" s="4">
        <v>52.239403765399999</v>
      </c>
      <c r="D291" s="4">
        <v>9.2433894630500006</v>
      </c>
      <c r="E291" s="4">
        <f>Orte[[#This Row],[Lat_dez]]*PI()/180</f>
        <v>0.91174959498495334</v>
      </c>
      <c r="F291" s="4">
        <f>Orte[[#This Row],[Lon_dez]]*PI()/180</f>
        <v>0.16132758017437326</v>
      </c>
      <c r="G291" t="s">
        <v>554</v>
      </c>
      <c r="H291" t="s">
        <v>767</v>
      </c>
      <c r="I291" s="4" t="b">
        <v>0</v>
      </c>
      <c r="J291" s="4" t="str">
        <f>CONCATENATE(Orte[[#This Row],[Ort]]," - ",Orte[[#This Row],[Landkreis]])</f>
        <v>Auetal - Landkreis Schaumburg</v>
      </c>
      <c r="K291" s="3"/>
      <c r="L291" s="3" t="s">
        <v>14748</v>
      </c>
      <c r="M291" s="3"/>
      <c r="N291" t="str">
        <f>Orte[[#This Row],[Ort]]</f>
        <v>Auetal</v>
      </c>
      <c r="O291" t="s">
        <v>2416</v>
      </c>
      <c r="P291" t="s">
        <v>5318</v>
      </c>
    </row>
    <row r="292" spans="1:16" x14ac:dyDescent="0.35">
      <c r="A292" t="s">
        <v>3446</v>
      </c>
      <c r="B292" s="3" t="s">
        <v>10746</v>
      </c>
      <c r="C292" s="4">
        <v>48.874567498300003</v>
      </c>
      <c r="D292" s="4">
        <v>12.2835640245</v>
      </c>
      <c r="E292" s="4">
        <f>Orte[[#This Row],[Lat_dez]]*PI()/180</f>
        <v>0.8530221233335431</v>
      </c>
      <c r="F292" s="4">
        <f>Orte[[#This Row],[Lon_dez]]*PI()/180</f>
        <v>0.21438863610705042</v>
      </c>
      <c r="G292" t="s">
        <v>665</v>
      </c>
      <c r="H292" t="s">
        <v>874</v>
      </c>
      <c r="I292" s="4" t="b">
        <v>0</v>
      </c>
      <c r="J292" s="4" t="str">
        <f>CONCATENATE(Orte[[#This Row],[Ort]]," - ",Orte[[#This Row],[Landkreis]])</f>
        <v>Aufhausen - Landkreis Regensburg</v>
      </c>
      <c r="K292" s="3"/>
      <c r="L292" s="3" t="s">
        <v>12225</v>
      </c>
      <c r="M292" s="3"/>
      <c r="N292" t="str">
        <f>Orte[[#This Row],[Ort]]</f>
        <v>Aufhausen</v>
      </c>
      <c r="O292" t="s">
        <v>2567</v>
      </c>
      <c r="P292" t="s">
        <v>5264</v>
      </c>
    </row>
    <row r="293" spans="1:16" x14ac:dyDescent="0.35">
      <c r="A293" t="s">
        <v>5318</v>
      </c>
      <c r="B293" s="3" t="s">
        <v>13164</v>
      </c>
      <c r="C293" s="4">
        <v>49.8942966372</v>
      </c>
      <c r="D293" s="4">
        <v>11.2411922196</v>
      </c>
      <c r="E293" s="4">
        <f>Orte[[#This Row],[Lat_dez]]*PI()/180</f>
        <v>0.87081975428587455</v>
      </c>
      <c r="F293" s="4">
        <f>Orte[[#This Row],[Lon_dez]]*PI()/180</f>
        <v>0.19619581608158942</v>
      </c>
      <c r="G293" t="s">
        <v>665</v>
      </c>
      <c r="H293" t="s">
        <v>837</v>
      </c>
      <c r="I293" s="4" t="b">
        <v>0</v>
      </c>
      <c r="J293" s="4" t="str">
        <f>CONCATENATE(Orte[[#This Row],[Ort]]," - ",Orte[[#This Row],[Landkreis]])</f>
        <v>Aufseß - Landkreis Bayreuth</v>
      </c>
      <c r="K293" s="3"/>
      <c r="L293" s="3" t="s">
        <v>7889</v>
      </c>
      <c r="M293" s="3"/>
      <c r="N293" t="str">
        <f>Orte[[#This Row],[Ort]]</f>
        <v>Aufseß</v>
      </c>
      <c r="O293" t="s">
        <v>3916</v>
      </c>
      <c r="P293" t="s">
        <v>31</v>
      </c>
    </row>
    <row r="294" spans="1:16" x14ac:dyDescent="0.35">
      <c r="A294" t="s">
        <v>5264</v>
      </c>
      <c r="B294" s="3" t="s">
        <v>13099</v>
      </c>
      <c r="C294" s="4">
        <v>47.788781612299999</v>
      </c>
      <c r="D294" s="4">
        <v>7.5891079651200002</v>
      </c>
      <c r="E294" s="4">
        <f>Orte[[#This Row],[Lat_dez]]*PI()/180</f>
        <v>0.83407158465115916</v>
      </c>
      <c r="F294" s="4">
        <f>Orte[[#This Row],[Lon_dez]]*PI()/180</f>
        <v>0.13245492128067099</v>
      </c>
      <c r="G294" t="s">
        <v>546</v>
      </c>
      <c r="H294" t="s">
        <v>547</v>
      </c>
      <c r="I294" s="4" t="b">
        <v>0</v>
      </c>
      <c r="J294" s="4" t="str">
        <f>CONCATENATE(Orte[[#This Row],[Ort]]," - ",Orte[[#This Row],[Landkreis]])</f>
        <v>Auggen - Landkreis Breisgau-Hochschwarzwald</v>
      </c>
      <c r="K294" s="3"/>
      <c r="L294" s="3" t="s">
        <v>12821</v>
      </c>
      <c r="M294" s="3"/>
      <c r="N294" t="str">
        <f>Orte[[#This Row],[Ort]]</f>
        <v>Auggen</v>
      </c>
      <c r="O294" t="s">
        <v>4340</v>
      </c>
      <c r="P294" t="s">
        <v>1726</v>
      </c>
    </row>
    <row r="295" spans="1:16" x14ac:dyDescent="0.35">
      <c r="A295" t="s">
        <v>31</v>
      </c>
      <c r="B295" s="3" t="s">
        <v>12556</v>
      </c>
      <c r="C295" s="4">
        <v>48.364499169299997</v>
      </c>
      <c r="D295" s="4">
        <v>10.8927864834</v>
      </c>
      <c r="E295" s="4">
        <f>Orte[[#This Row],[Lat_dez]]*PI()/180</f>
        <v>0.84411975158234742</v>
      </c>
      <c r="F295" s="4">
        <f>Orte[[#This Row],[Lon_dez]]*PI()/180</f>
        <v>0.19011498885206465</v>
      </c>
      <c r="G295" t="s">
        <v>665</v>
      </c>
      <c r="H295" t="s">
        <v>805</v>
      </c>
      <c r="I295" s="4" t="b">
        <v>0</v>
      </c>
      <c r="J295" s="4" t="str">
        <f>CONCATENATE(Orte[[#This Row],[Ort]]," - ",Orte[[#This Row],[Landkreis]])</f>
        <v>Augsburg - Kreisfreie Stadt Augsburg</v>
      </c>
      <c r="K295" s="3"/>
      <c r="L295" s="3" t="s">
        <v>10461</v>
      </c>
      <c r="M295" s="3"/>
      <c r="N295" t="str">
        <f>Orte[[#This Row],[Ort]]</f>
        <v>Augsburg</v>
      </c>
      <c r="O295" t="s">
        <v>1675</v>
      </c>
      <c r="P295" t="s">
        <v>5119</v>
      </c>
    </row>
    <row r="296" spans="1:16" x14ac:dyDescent="0.35">
      <c r="A296" t="s">
        <v>31</v>
      </c>
      <c r="B296" s="3" t="s">
        <v>13735</v>
      </c>
      <c r="C296" s="4">
        <v>48.372098364000003</v>
      </c>
      <c r="D296" s="4">
        <v>10.89338016</v>
      </c>
      <c r="E296" s="4">
        <f>Orte[[#This Row],[Lat_dez]]*PI()/180</f>
        <v>0.84425238255036261</v>
      </c>
      <c r="F296" s="4">
        <f>Orte[[#This Row],[Lon_dez]]*PI()/180</f>
        <v>0.19012535046342668</v>
      </c>
      <c r="G296" t="s">
        <v>665</v>
      </c>
      <c r="H296" t="s">
        <v>805</v>
      </c>
      <c r="I296" s="4" t="b">
        <v>0</v>
      </c>
      <c r="J296" s="4" t="str">
        <f>CONCATENATE(Orte[[#This Row],[Ort]]," - ",Orte[[#This Row],[Landkreis]])</f>
        <v>Augsburg - Kreisfreie Stadt Augsburg</v>
      </c>
      <c r="K296" s="3"/>
      <c r="L296" s="3" t="s">
        <v>11900</v>
      </c>
      <c r="M296" s="3"/>
      <c r="N296" t="str">
        <f>Orte[[#This Row],[Ort]]</f>
        <v>Augsburg</v>
      </c>
      <c r="O296" t="s">
        <v>3091</v>
      </c>
      <c r="P296" t="s">
        <v>3161</v>
      </c>
    </row>
    <row r="297" spans="1:16" x14ac:dyDescent="0.35">
      <c r="A297" t="s">
        <v>31</v>
      </c>
      <c r="B297" s="3" t="s">
        <v>15751</v>
      </c>
      <c r="C297" s="4">
        <v>48.377460523499998</v>
      </c>
      <c r="D297" s="4">
        <v>10.902489149799999</v>
      </c>
      <c r="E297" s="4">
        <f>Orte[[#This Row],[Lat_dez]]*PI()/180</f>
        <v>0.84434596988865451</v>
      </c>
      <c r="F297" s="4">
        <f>Orte[[#This Row],[Lon_dez]]*PI()/180</f>
        <v>0.19028433232696726</v>
      </c>
      <c r="G297" t="s">
        <v>665</v>
      </c>
      <c r="H297" t="s">
        <v>805</v>
      </c>
      <c r="I297" s="4" t="b">
        <v>0</v>
      </c>
      <c r="J297" s="4" t="str">
        <f>CONCATENATE(Orte[[#This Row],[Ort]]," - ",Orte[[#This Row],[Landkreis]])</f>
        <v>Augsburg - Kreisfreie Stadt Augsburg</v>
      </c>
      <c r="K297" s="3"/>
      <c r="L297" s="3" t="s">
        <v>14187</v>
      </c>
      <c r="M297" s="3"/>
      <c r="N297" t="str">
        <f>Orte[[#This Row],[Ort]]</f>
        <v>Augsburg</v>
      </c>
      <c r="O297" t="s">
        <v>2290</v>
      </c>
      <c r="P297" t="s">
        <v>2048</v>
      </c>
    </row>
    <row r="298" spans="1:16" x14ac:dyDescent="0.35">
      <c r="A298" t="s">
        <v>31</v>
      </c>
      <c r="B298" s="3" t="s">
        <v>8783</v>
      </c>
      <c r="C298" s="4">
        <v>48.3942722054</v>
      </c>
      <c r="D298" s="4">
        <v>10.878684460900001</v>
      </c>
      <c r="E298" s="4">
        <f>Orte[[#This Row],[Lat_dez]]*PI()/180</f>
        <v>0.84463938909060754</v>
      </c>
      <c r="F298" s="4">
        <f>Orte[[#This Row],[Lon_dez]]*PI()/180</f>
        <v>0.18986886212824933</v>
      </c>
      <c r="G298" t="s">
        <v>665</v>
      </c>
      <c r="H298" t="s">
        <v>805</v>
      </c>
      <c r="I298" s="4" t="b">
        <v>0</v>
      </c>
      <c r="J298" s="4" t="str">
        <f>CONCATENATE(Orte[[#This Row],[Ort]]," - ",Orte[[#This Row],[Landkreis]])</f>
        <v>Augsburg - Kreisfreie Stadt Augsburg</v>
      </c>
      <c r="K298" s="3"/>
      <c r="L298" s="3" t="s">
        <v>10201</v>
      </c>
      <c r="M298" s="3"/>
      <c r="N298" t="str">
        <f>Orte[[#This Row],[Ort]]</f>
        <v>Augsburg</v>
      </c>
      <c r="O298" t="s">
        <v>2199</v>
      </c>
      <c r="P298" t="s">
        <v>4870</v>
      </c>
    </row>
    <row r="299" spans="1:16" x14ac:dyDescent="0.35">
      <c r="A299" t="s">
        <v>31</v>
      </c>
      <c r="B299" s="3" t="s">
        <v>14974</v>
      </c>
      <c r="C299" s="4">
        <v>48.390693349199999</v>
      </c>
      <c r="D299" s="4">
        <v>10.8557323624</v>
      </c>
      <c r="E299" s="4">
        <f>Orte[[#This Row],[Lat_dez]]*PI()/180</f>
        <v>0.84457692626646219</v>
      </c>
      <c r="F299" s="4">
        <f>Orte[[#This Row],[Lon_dez]]*PI()/180</f>
        <v>0.18946827243918227</v>
      </c>
      <c r="G299" t="s">
        <v>665</v>
      </c>
      <c r="H299" t="s">
        <v>805</v>
      </c>
      <c r="I299" s="4" t="b">
        <v>0</v>
      </c>
      <c r="J299" s="4" t="str">
        <f>CONCATENATE(Orte[[#This Row],[Ort]]," - ",Orte[[#This Row],[Landkreis]])</f>
        <v>Augsburg - Kreisfreie Stadt Augsburg</v>
      </c>
      <c r="K299" s="3"/>
      <c r="L299" s="3" t="s">
        <v>15565</v>
      </c>
      <c r="M299" s="3"/>
      <c r="N299" t="str">
        <f>Orte[[#This Row],[Ort]]</f>
        <v>Augsburg</v>
      </c>
      <c r="O299" t="s">
        <v>3545</v>
      </c>
      <c r="P299" t="s">
        <v>6334</v>
      </c>
    </row>
    <row r="300" spans="1:16" x14ac:dyDescent="0.35">
      <c r="A300" t="s">
        <v>31</v>
      </c>
      <c r="B300" s="3" t="s">
        <v>8780</v>
      </c>
      <c r="C300" s="4">
        <v>48.3614475786</v>
      </c>
      <c r="D300" s="4">
        <v>10.865473423299999</v>
      </c>
      <c r="E300" s="4">
        <f>Orte[[#This Row],[Lat_dez]]*PI()/180</f>
        <v>0.84406649127720912</v>
      </c>
      <c r="F300" s="4">
        <f>Orte[[#This Row],[Lon_dez]]*PI()/180</f>
        <v>0.18963828602452454</v>
      </c>
      <c r="G300" t="s">
        <v>665</v>
      </c>
      <c r="H300" t="s">
        <v>805</v>
      </c>
      <c r="I300" s="4" t="b">
        <v>0</v>
      </c>
      <c r="J300" s="4" t="str">
        <f>CONCATENATE(Orte[[#This Row],[Ort]]," - ",Orte[[#This Row],[Landkreis]])</f>
        <v>Augsburg - Kreisfreie Stadt Augsburg</v>
      </c>
      <c r="K300" s="3"/>
      <c r="L300" s="3" t="s">
        <v>12227</v>
      </c>
      <c r="M300" s="3"/>
      <c r="N300" t="str">
        <f>Orte[[#This Row],[Ort]]</f>
        <v>Augsburg</v>
      </c>
      <c r="O300" t="s">
        <v>4122</v>
      </c>
      <c r="P300" t="s">
        <v>6441</v>
      </c>
    </row>
    <row r="301" spans="1:16" x14ac:dyDescent="0.35">
      <c r="A301" t="s">
        <v>31</v>
      </c>
      <c r="B301" s="3" t="s">
        <v>14553</v>
      </c>
      <c r="C301" s="4">
        <v>48.342738381799997</v>
      </c>
      <c r="D301" s="4">
        <v>10.8932354222</v>
      </c>
      <c r="E301" s="4">
        <f>Orte[[#This Row],[Lat_dez]]*PI()/180</f>
        <v>0.84373995419264547</v>
      </c>
      <c r="F301" s="4">
        <f>Orte[[#This Row],[Lon_dez]]*PI()/180</f>
        <v>0.1901228243122646</v>
      </c>
      <c r="G301" t="s">
        <v>665</v>
      </c>
      <c r="H301" t="s">
        <v>805</v>
      </c>
      <c r="I301" s="4" t="b">
        <v>0</v>
      </c>
      <c r="J301" s="4" t="str">
        <f>CONCATENATE(Orte[[#This Row],[Ort]]," - ",Orte[[#This Row],[Landkreis]])</f>
        <v>Augsburg - Kreisfreie Stadt Augsburg</v>
      </c>
      <c r="K301" s="3"/>
      <c r="L301" s="3" t="s">
        <v>7898</v>
      </c>
      <c r="M301" s="3"/>
      <c r="N301" t="str">
        <f>Orte[[#This Row],[Ort]]</f>
        <v>Augsburg</v>
      </c>
      <c r="O301" t="s">
        <v>790</v>
      </c>
      <c r="P301" t="s">
        <v>2917</v>
      </c>
    </row>
    <row r="302" spans="1:16" x14ac:dyDescent="0.35">
      <c r="A302" t="s">
        <v>31</v>
      </c>
      <c r="B302" s="3" t="s">
        <v>14358</v>
      </c>
      <c r="C302" s="4">
        <v>48.346374605100003</v>
      </c>
      <c r="D302" s="4">
        <v>10.920929060000001</v>
      </c>
      <c r="E302" s="4">
        <f>Orte[[#This Row],[Lat_dez]]*PI()/180</f>
        <v>0.84380341826156835</v>
      </c>
      <c r="F302" s="4">
        <f>Orte[[#This Row],[Lon_dez]]*PI()/180</f>
        <v>0.19060616947372935</v>
      </c>
      <c r="G302" t="s">
        <v>665</v>
      </c>
      <c r="H302" t="s">
        <v>805</v>
      </c>
      <c r="I302" s="4" t="b">
        <v>0</v>
      </c>
      <c r="J302" s="4" t="str">
        <f>CONCATENATE(Orte[[#This Row],[Ort]]," - ",Orte[[#This Row],[Landkreis]])</f>
        <v>Augsburg - Kreisfreie Stadt Augsburg</v>
      </c>
      <c r="K302" s="3"/>
      <c r="L302" s="3" t="s">
        <v>11897</v>
      </c>
      <c r="M302" s="3"/>
      <c r="N302" t="str">
        <f>Orte[[#This Row],[Ort]]</f>
        <v>Augsburg</v>
      </c>
      <c r="O302" t="s">
        <v>822</v>
      </c>
      <c r="P302" t="s">
        <v>2771</v>
      </c>
    </row>
    <row r="303" spans="1:16" x14ac:dyDescent="0.35">
      <c r="A303" t="s">
        <v>31</v>
      </c>
      <c r="B303" s="3" t="s">
        <v>11572</v>
      </c>
      <c r="C303" s="4">
        <v>48.348576202499999</v>
      </c>
      <c r="D303" s="4">
        <v>10.944904706499999</v>
      </c>
      <c r="E303" s="4">
        <f>Orte[[#This Row],[Lat_dez]]*PI()/180</f>
        <v>0.84384184338500157</v>
      </c>
      <c r="F303" s="4">
        <f>Orte[[#This Row],[Lon_dez]]*PI()/180</f>
        <v>0.1910246234454486</v>
      </c>
      <c r="G303" t="s">
        <v>665</v>
      </c>
      <c r="H303" t="s">
        <v>805</v>
      </c>
      <c r="I303" s="4" t="b">
        <v>0</v>
      </c>
      <c r="J303" s="4" t="str">
        <f>CONCATENATE(Orte[[#This Row],[Ort]]," - ",Orte[[#This Row],[Landkreis]])</f>
        <v>Augsburg - Kreisfreie Stadt Augsburg</v>
      </c>
      <c r="K303" s="3"/>
      <c r="L303" s="3" t="s">
        <v>10187</v>
      </c>
      <c r="M303" s="3"/>
      <c r="N303" t="str">
        <f>Orte[[#This Row],[Ort]]</f>
        <v>Augsburg</v>
      </c>
      <c r="O303" t="s">
        <v>4356</v>
      </c>
      <c r="P303" t="s">
        <v>1328</v>
      </c>
    </row>
    <row r="304" spans="1:16" x14ac:dyDescent="0.35">
      <c r="A304" t="s">
        <v>31</v>
      </c>
      <c r="B304" s="3" t="s">
        <v>11571</v>
      </c>
      <c r="C304" s="4">
        <v>48.379805549099999</v>
      </c>
      <c r="D304" s="4">
        <v>10.938993245000001</v>
      </c>
      <c r="E304" s="4">
        <f>Orte[[#This Row],[Lat_dez]]*PI()/180</f>
        <v>0.84438689830641811</v>
      </c>
      <c r="F304" s="4">
        <f>Orte[[#This Row],[Lon_dez]]*PI()/180</f>
        <v>0.19092144897866872</v>
      </c>
      <c r="G304" t="s">
        <v>665</v>
      </c>
      <c r="H304" t="s">
        <v>805</v>
      </c>
      <c r="I304" s="4" t="b">
        <v>0</v>
      </c>
      <c r="J304" s="4" t="str">
        <f>CONCATENATE(Orte[[#This Row],[Ort]]," - ",Orte[[#This Row],[Landkreis]])</f>
        <v>Augsburg - Kreisfreie Stadt Augsburg</v>
      </c>
      <c r="K304" s="3"/>
      <c r="L304" s="3" t="s">
        <v>8836</v>
      </c>
      <c r="M304" s="3"/>
      <c r="N304" t="str">
        <f>Orte[[#This Row],[Ort]]</f>
        <v>Augsburg</v>
      </c>
      <c r="O304" t="s">
        <v>1779</v>
      </c>
      <c r="P304" t="s">
        <v>1177</v>
      </c>
    </row>
    <row r="305" spans="1:16" x14ac:dyDescent="0.35">
      <c r="A305" t="s">
        <v>31</v>
      </c>
      <c r="B305" s="3" t="s">
        <v>14554</v>
      </c>
      <c r="C305" s="4">
        <v>48.394108702099999</v>
      </c>
      <c r="D305" s="4">
        <v>10.924392577700001</v>
      </c>
      <c r="E305" s="4">
        <f>Orte[[#This Row],[Lat_dez]]*PI()/180</f>
        <v>0.84463653541968453</v>
      </c>
      <c r="F305" s="4">
        <f>Orte[[#This Row],[Lon_dez]]*PI()/180</f>
        <v>0.19066661926129547</v>
      </c>
      <c r="G305" t="s">
        <v>665</v>
      </c>
      <c r="H305" t="s">
        <v>805</v>
      </c>
      <c r="I305" s="4" t="b">
        <v>0</v>
      </c>
      <c r="J305" s="4" t="str">
        <f>CONCATENATE(Orte[[#This Row],[Ort]]," - ",Orte[[#This Row],[Landkreis]])</f>
        <v>Augsburg - Kreisfreie Stadt Augsburg</v>
      </c>
      <c r="K305" s="3"/>
      <c r="L305" s="3" t="s">
        <v>13449</v>
      </c>
      <c r="M305" s="3"/>
      <c r="N305" t="str">
        <f>Orte[[#This Row],[Ort]]</f>
        <v>Augsburg</v>
      </c>
      <c r="O305" t="s">
        <v>4419</v>
      </c>
      <c r="P305" t="s">
        <v>4183</v>
      </c>
    </row>
    <row r="306" spans="1:16" x14ac:dyDescent="0.35">
      <c r="A306" t="s">
        <v>31</v>
      </c>
      <c r="B306" s="3" t="s">
        <v>8482</v>
      </c>
      <c r="C306" s="4">
        <v>48.419243452400003</v>
      </c>
      <c r="D306" s="4">
        <v>10.9058449491</v>
      </c>
      <c r="E306" s="4">
        <f>Orte[[#This Row],[Lat_dez]]*PI()/180</f>
        <v>0.84507521956908627</v>
      </c>
      <c r="F306" s="4">
        <f>Orte[[#This Row],[Lon_dez]]*PI()/180</f>
        <v>0.1903429020737884</v>
      </c>
      <c r="G306" t="s">
        <v>665</v>
      </c>
      <c r="H306" t="s">
        <v>805</v>
      </c>
      <c r="I306" s="4" t="b">
        <v>0</v>
      </c>
      <c r="J306" s="4" t="str">
        <f>CONCATENATE(Orte[[#This Row],[Ort]]," - ",Orte[[#This Row],[Landkreis]])</f>
        <v>Augsburg - Kreisfreie Stadt Augsburg</v>
      </c>
      <c r="K306" s="3"/>
      <c r="L306" s="3" t="s">
        <v>12713</v>
      </c>
      <c r="M306" s="3"/>
      <c r="N306" t="str">
        <f>Orte[[#This Row],[Ort]]</f>
        <v>Augsburg</v>
      </c>
      <c r="O306" t="s">
        <v>4701</v>
      </c>
      <c r="P306" t="s">
        <v>6329</v>
      </c>
    </row>
    <row r="307" spans="1:16" x14ac:dyDescent="0.35">
      <c r="A307" t="s">
        <v>31</v>
      </c>
      <c r="B307" s="3" t="s">
        <v>7855</v>
      </c>
      <c r="C307" s="4">
        <v>48.300217119899997</v>
      </c>
      <c r="D307" s="4">
        <v>10.913943076200001</v>
      </c>
      <c r="E307" s="4">
        <f>Orte[[#This Row],[Lat_dez]]*PI()/180</f>
        <v>0.84299781817038766</v>
      </c>
      <c r="F307" s="4">
        <f>Orte[[#This Row],[Lon_dez]]*PI()/180</f>
        <v>0.19048424105492839</v>
      </c>
      <c r="G307" t="s">
        <v>665</v>
      </c>
      <c r="H307" t="s">
        <v>805</v>
      </c>
      <c r="I307" s="4" t="b">
        <v>0</v>
      </c>
      <c r="J307" s="4" t="str">
        <f>CONCATENATE(Orte[[#This Row],[Ort]]," - ",Orte[[#This Row],[Landkreis]])</f>
        <v>Augsburg - Kreisfreie Stadt Augsburg</v>
      </c>
      <c r="K307" s="3"/>
      <c r="L307" s="3" t="s">
        <v>11397</v>
      </c>
      <c r="M307" s="3"/>
      <c r="N307" t="str">
        <f>Orte[[#This Row],[Ort]]</f>
        <v>Augsburg</v>
      </c>
      <c r="O307" t="s">
        <v>5784</v>
      </c>
      <c r="P307" t="s">
        <v>3704</v>
      </c>
    </row>
    <row r="308" spans="1:16" x14ac:dyDescent="0.35">
      <c r="A308" t="s">
        <v>31</v>
      </c>
      <c r="B308" s="3" t="s">
        <v>12393</v>
      </c>
      <c r="C308" s="4">
        <v>48.321769918199998</v>
      </c>
      <c r="D308" s="4">
        <v>10.8305598005</v>
      </c>
      <c r="E308" s="4">
        <f>Orte[[#This Row],[Lat_dez]]*PI()/180</f>
        <v>0.84337398546374087</v>
      </c>
      <c r="F308" s="4">
        <f>Orte[[#This Row],[Lon_dez]]*PI()/180</f>
        <v>0.18902892835286519</v>
      </c>
      <c r="G308" t="s">
        <v>665</v>
      </c>
      <c r="H308" t="s">
        <v>805</v>
      </c>
      <c r="I308" s="4" t="b">
        <v>0</v>
      </c>
      <c r="J308" s="4" t="str">
        <f>CONCATENATE(Orte[[#This Row],[Ort]]," - ",Orte[[#This Row],[Landkreis]])</f>
        <v>Augsburg - Kreisfreie Stadt Augsburg</v>
      </c>
      <c r="K308" s="3"/>
      <c r="L308" s="3" t="s">
        <v>13624</v>
      </c>
      <c r="M308" s="3"/>
      <c r="N308" t="str">
        <f>Orte[[#This Row],[Ort]]</f>
        <v>Augsburg</v>
      </c>
      <c r="O308" t="s">
        <v>5975</v>
      </c>
      <c r="P308" t="s">
        <v>7047</v>
      </c>
    </row>
    <row r="309" spans="1:16" x14ac:dyDescent="0.35">
      <c r="A309" t="s">
        <v>1726</v>
      </c>
      <c r="B309" s="3" t="s">
        <v>8681</v>
      </c>
      <c r="C309" s="4">
        <v>51.901300898099997</v>
      </c>
      <c r="D309" s="4">
        <v>8.7559775800900006</v>
      </c>
      <c r="E309" s="4">
        <f>Orte[[#This Row],[Lat_dez]]*PI()/180</f>
        <v>0.90584858674013491</v>
      </c>
      <c r="F309" s="4">
        <f>Orte[[#This Row],[Lon_dez]]*PI()/180</f>
        <v>0.152820638003376</v>
      </c>
      <c r="G309" t="s">
        <v>504</v>
      </c>
      <c r="H309" t="s">
        <v>1069</v>
      </c>
      <c r="I309" s="4" t="b">
        <v>0</v>
      </c>
      <c r="J309" s="4" t="str">
        <f>CONCATENATE(Orte[[#This Row],[Ort]]," - ",Orte[[#This Row],[Landkreis]])</f>
        <v>Augustdorf - Kreis Lippe</v>
      </c>
      <c r="K309" s="3"/>
      <c r="L309" s="3" t="s">
        <v>12780</v>
      </c>
      <c r="M309" s="3"/>
      <c r="N309" t="str">
        <f>Orte[[#This Row],[Ort]]</f>
        <v>Augustdorf</v>
      </c>
      <c r="O309" t="s">
        <v>2652</v>
      </c>
      <c r="P309" t="s">
        <v>2398</v>
      </c>
    </row>
    <row r="310" spans="1:16" x14ac:dyDescent="0.35">
      <c r="A310" t="s">
        <v>5119</v>
      </c>
      <c r="B310" s="3" t="s">
        <v>12906</v>
      </c>
      <c r="C310" s="4">
        <v>52.395405257299998</v>
      </c>
      <c r="D310" s="4">
        <v>9.2726190927500003</v>
      </c>
      <c r="E310" s="4">
        <f>Orte[[#This Row],[Lat_dez]]*PI()/180</f>
        <v>0.91447233465663169</v>
      </c>
      <c r="F310" s="4">
        <f>Orte[[#This Row],[Lon_dez]]*PI()/180</f>
        <v>0.16183773345177696</v>
      </c>
      <c r="G310" t="s">
        <v>554</v>
      </c>
      <c r="H310" t="s">
        <v>767</v>
      </c>
      <c r="I310" s="4" t="b">
        <v>0</v>
      </c>
      <c r="J310" s="4" t="str">
        <f>CONCATENATE(Orte[[#This Row],[Ort]]," - ",Orte[[#This Row],[Landkreis]])</f>
        <v>Auhagen, Sachsenhagen - Landkreis Schaumburg</v>
      </c>
      <c r="K310" s="3"/>
      <c r="L310" s="3" t="s">
        <v>7957</v>
      </c>
      <c r="M310" s="3"/>
      <c r="N310" t="str">
        <f>Orte[[#This Row],[Ort]]</f>
        <v>Auhagen, Sachsenhagen</v>
      </c>
      <c r="O310" t="s">
        <v>3970</v>
      </c>
      <c r="P310" t="s">
        <v>1864</v>
      </c>
    </row>
    <row r="311" spans="1:16" x14ac:dyDescent="0.35">
      <c r="A311" t="s">
        <v>3161</v>
      </c>
      <c r="B311" s="3" t="s">
        <v>10389</v>
      </c>
      <c r="C311" s="4">
        <v>49.006713279499998</v>
      </c>
      <c r="D311" s="4">
        <v>10.590416832900001</v>
      </c>
      <c r="E311" s="4">
        <f>Orte[[#This Row],[Lat_dez]]*PI()/180</f>
        <v>0.85532850230810309</v>
      </c>
      <c r="F311" s="4">
        <f>Orte[[#This Row],[Lon_dez]]*PI()/180</f>
        <v>0.18483764289273516</v>
      </c>
      <c r="G311" t="s">
        <v>665</v>
      </c>
      <c r="H311" t="s">
        <v>698</v>
      </c>
      <c r="I311" s="4" t="b">
        <v>0</v>
      </c>
      <c r="J311" s="4" t="str">
        <f>CONCATENATE(Orte[[#This Row],[Ort]]," - ",Orte[[#This Row],[Landkreis]])</f>
        <v>Auhausen - Landkreis Donau-Ries</v>
      </c>
      <c r="K311" s="3"/>
      <c r="L311" s="3" t="s">
        <v>10889</v>
      </c>
      <c r="M311" s="3"/>
      <c r="N311" t="str">
        <f>Orte[[#This Row],[Ort]]</f>
        <v>Auhausen</v>
      </c>
      <c r="O311" t="s">
        <v>2890</v>
      </c>
      <c r="P311" t="s">
        <v>3343</v>
      </c>
    </row>
    <row r="312" spans="1:16" x14ac:dyDescent="0.35">
      <c r="A312" t="s">
        <v>2048</v>
      </c>
      <c r="B312" s="3" t="s">
        <v>9035</v>
      </c>
      <c r="C312" s="4">
        <v>54.075464653700003</v>
      </c>
      <c r="D312" s="4">
        <v>9.7884173068300004</v>
      </c>
      <c r="E312" s="4">
        <f>Orte[[#This Row],[Lat_dez]]*PI()/180</f>
        <v>0.94379490275288036</v>
      </c>
      <c r="F312" s="4">
        <f>Orte[[#This Row],[Lon_dez]]*PI()/180</f>
        <v>0.17084011056337953</v>
      </c>
      <c r="G312" t="s">
        <v>641</v>
      </c>
      <c r="H312" t="s">
        <v>1005</v>
      </c>
      <c r="I312" s="4" t="b">
        <v>0</v>
      </c>
      <c r="J312" s="4" t="str">
        <f>CONCATENATE(Orte[[#This Row],[Ort]]," - ",Orte[[#This Row],[Landkreis]])</f>
        <v>Aukrug, Wiedenborstel - Kreis Steinburg</v>
      </c>
      <c r="K312" s="3"/>
      <c r="L312" s="3" t="s">
        <v>13627</v>
      </c>
      <c r="M312" s="3"/>
      <c r="N312" t="str">
        <f>Orte[[#This Row],[Ort]]</f>
        <v>Aukrug, Wiedenborstel</v>
      </c>
      <c r="O312" t="s">
        <v>3119</v>
      </c>
      <c r="P312" t="s">
        <v>2458</v>
      </c>
    </row>
    <row r="313" spans="1:16" x14ac:dyDescent="0.35">
      <c r="A313" t="s">
        <v>4870</v>
      </c>
      <c r="B313" s="3" t="s">
        <v>12577</v>
      </c>
      <c r="C313" s="4">
        <v>47.942072498800002</v>
      </c>
      <c r="D313" s="4">
        <v>9.6489065124</v>
      </c>
      <c r="E313" s="4">
        <f>Orte[[#This Row],[Lat_dez]]*PI()/180</f>
        <v>0.83674701533388529</v>
      </c>
      <c r="F313" s="4">
        <f>Orte[[#This Row],[Lon_dez]]*PI()/180</f>
        <v>0.16840518785850306</v>
      </c>
      <c r="G313" t="s">
        <v>546</v>
      </c>
      <c r="H313" t="s">
        <v>656</v>
      </c>
      <c r="I313" s="4" t="b">
        <v>0</v>
      </c>
      <c r="J313" s="4" t="str">
        <f>CONCATENATE(Orte[[#This Row],[Ort]]," - ",Orte[[#This Row],[Landkreis]])</f>
        <v>Aulendorf - Landkreis Ravensburg</v>
      </c>
      <c r="K313" s="3"/>
      <c r="L313" s="3" t="s">
        <v>12640</v>
      </c>
      <c r="M313" s="3"/>
      <c r="N313" t="str">
        <f>Orte[[#This Row],[Ort]]</f>
        <v>Aulendorf</v>
      </c>
      <c r="O313" t="s">
        <v>4061</v>
      </c>
      <c r="P313" t="s">
        <v>15878</v>
      </c>
    </row>
    <row r="314" spans="1:16" x14ac:dyDescent="0.35">
      <c r="A314" t="s">
        <v>6334</v>
      </c>
      <c r="B314" s="3" t="s">
        <v>14522</v>
      </c>
      <c r="C314" s="4">
        <v>50.7045805542</v>
      </c>
      <c r="D314" s="4">
        <v>11.9291234917</v>
      </c>
      <c r="E314" s="4">
        <f>Orte[[#This Row],[Lat_dez]]*PI()/180</f>
        <v>0.88496187651348113</v>
      </c>
      <c r="F314" s="4">
        <f>Orte[[#This Row],[Lon_dez]]*PI()/180</f>
        <v>0.20820248180716747</v>
      </c>
      <c r="G314" t="s">
        <v>678</v>
      </c>
      <c r="H314" t="s">
        <v>2176</v>
      </c>
      <c r="I314" s="4" t="b">
        <v>0</v>
      </c>
      <c r="J314" s="4" t="str">
        <f>CONCATENATE(Orte[[#This Row],[Ort]]," - ",Orte[[#This Row],[Landkreis]])</f>
        <v>Auma-Weidatal - Landkreis Greiz</v>
      </c>
      <c r="K314" s="3"/>
      <c r="L314" s="3" t="s">
        <v>8246</v>
      </c>
      <c r="M314" s="3"/>
      <c r="N314" t="str">
        <f>Orte[[#This Row],[Ort]]</f>
        <v>Auma-Weidatal</v>
      </c>
      <c r="O314" t="s">
        <v>2685</v>
      </c>
      <c r="P314" t="s">
        <v>3448</v>
      </c>
    </row>
    <row r="315" spans="1:16" x14ac:dyDescent="0.35">
      <c r="A315" t="s">
        <v>6441</v>
      </c>
      <c r="B315" s="3" t="s">
        <v>14675</v>
      </c>
      <c r="C315" s="4">
        <v>53.525417582300001</v>
      </c>
      <c r="D315" s="4">
        <v>10.364243120399999</v>
      </c>
      <c r="E315" s="4">
        <f>Orte[[#This Row],[Lat_dez]]*PI()/180</f>
        <v>0.93419477031599785</v>
      </c>
      <c r="F315" s="4">
        <f>Orte[[#This Row],[Lon_dez]]*PI()/180</f>
        <v>0.18089016692815107</v>
      </c>
      <c r="G315" t="s">
        <v>641</v>
      </c>
      <c r="H315" t="s">
        <v>1043</v>
      </c>
      <c r="I315" s="4" t="b">
        <v>0</v>
      </c>
      <c r="J315" s="4" t="str">
        <f>CONCATENATE(Orte[[#This Row],[Ort]]," - ",Orte[[#This Row],[Landkreis]])</f>
        <v>Aumühle - Kreis Herzogtum Lauenburg</v>
      </c>
      <c r="K315" s="3"/>
      <c r="L315" s="3" t="s">
        <v>10733</v>
      </c>
      <c r="M315" s="3"/>
      <c r="N315" t="str">
        <f>Orte[[#This Row],[Ort]]</f>
        <v>Aumühle</v>
      </c>
      <c r="O315" t="s">
        <v>3226</v>
      </c>
      <c r="P315" t="s">
        <v>1681</v>
      </c>
    </row>
    <row r="316" spans="1:16" x14ac:dyDescent="0.35">
      <c r="A316" t="s">
        <v>2917</v>
      </c>
      <c r="B316" s="3" t="s">
        <v>10085</v>
      </c>
      <c r="C316" s="4">
        <v>50.194943264099997</v>
      </c>
      <c r="D316" s="4">
        <v>9.5431431720400006</v>
      </c>
      <c r="E316" s="4">
        <f>Orte[[#This Row],[Lat_dez]]*PI()/180</f>
        <v>0.87606702781029455</v>
      </c>
      <c r="F316" s="4">
        <f>Orte[[#This Row],[Lon_dez]]*PI()/180</f>
        <v>0.16655926934131365</v>
      </c>
      <c r="G316" t="s">
        <v>665</v>
      </c>
      <c r="H316" t="s">
        <v>826</v>
      </c>
      <c r="I316" s="4" t="b">
        <v>0</v>
      </c>
      <c r="J316" s="4" t="str">
        <f>CONCATENATE(Orte[[#This Row],[Ort]]," - ",Orte[[#This Row],[Landkreis]])</f>
        <v>Aura i. Sinngrund - Landkreis Main-Spessart</v>
      </c>
      <c r="K316" s="3"/>
      <c r="L316" s="3" t="s">
        <v>15104</v>
      </c>
      <c r="M316" s="3"/>
      <c r="N316" t="str">
        <f>Orte[[#This Row],[Ort]]</f>
        <v>Aura i. Sinngrund</v>
      </c>
      <c r="O316" t="s">
        <v>6170</v>
      </c>
      <c r="P316" t="s">
        <v>5731</v>
      </c>
    </row>
    <row r="317" spans="1:16" x14ac:dyDescent="0.35">
      <c r="A317" t="s">
        <v>2771</v>
      </c>
      <c r="B317" s="3" t="s">
        <v>9916</v>
      </c>
      <c r="C317" s="4">
        <v>49.240063243199998</v>
      </c>
      <c r="D317" s="4">
        <v>10.396348567</v>
      </c>
      <c r="E317" s="4">
        <f>Orte[[#This Row],[Lat_dez]]*PI()/180</f>
        <v>0.85940122748407721</v>
      </c>
      <c r="F317" s="4">
        <f>Orte[[#This Row],[Lon_dez]]*PI()/180</f>
        <v>0.1814505126791443</v>
      </c>
      <c r="G317" t="s">
        <v>665</v>
      </c>
      <c r="H317" t="s">
        <v>784</v>
      </c>
      <c r="I317" s="4" t="b">
        <v>0</v>
      </c>
      <c r="J317" s="4" t="str">
        <f>CONCATENATE(Orte[[#This Row],[Ort]]," - ",Orte[[#This Row],[Landkreis]])</f>
        <v>Aurach - Landkreis Ansbach</v>
      </c>
      <c r="K317" s="3"/>
      <c r="L317" s="3" t="s">
        <v>8245</v>
      </c>
      <c r="M317" s="3"/>
      <c r="N317" t="str">
        <f>Orte[[#This Row],[Ort]]</f>
        <v>Aurach</v>
      </c>
      <c r="O317" t="s">
        <v>4552</v>
      </c>
      <c r="P317" t="s">
        <v>5732</v>
      </c>
    </row>
    <row r="318" spans="1:16" x14ac:dyDescent="0.35">
      <c r="A318" t="s">
        <v>1328</v>
      </c>
      <c r="B318" s="3" t="s">
        <v>8265</v>
      </c>
      <c r="C318" s="4">
        <v>49.579850923599999</v>
      </c>
      <c r="D318" s="4">
        <v>10.817545841899999</v>
      </c>
      <c r="E318" s="4">
        <f>Orte[[#This Row],[Lat_dez]]*PI()/180</f>
        <v>0.86533164126477147</v>
      </c>
      <c r="F318" s="4">
        <f>Orte[[#This Row],[Lon_dez]]*PI()/180</f>
        <v>0.18880179192657695</v>
      </c>
      <c r="G318" t="s">
        <v>665</v>
      </c>
      <c r="H318" t="s">
        <v>1329</v>
      </c>
      <c r="I318" s="4" t="b">
        <v>0</v>
      </c>
      <c r="J318" s="4" t="str">
        <f>CONCATENATE(Orte[[#This Row],[Ort]]," - ",Orte[[#This Row],[Landkreis]])</f>
        <v>Aurachtal - Landkreis Erlangen-Höchstadt</v>
      </c>
      <c r="K318" s="3"/>
      <c r="L318" s="3" t="s">
        <v>8304</v>
      </c>
      <c r="M318" s="3"/>
      <c r="N318" t="str">
        <f>Orte[[#This Row],[Ort]]</f>
        <v>Aurachtal</v>
      </c>
      <c r="O318" t="s">
        <v>4538</v>
      </c>
      <c r="P318" t="s">
        <v>3820</v>
      </c>
    </row>
    <row r="319" spans="1:16" x14ac:dyDescent="0.35">
      <c r="A319" t="s">
        <v>1177</v>
      </c>
      <c r="B319" s="3" t="s">
        <v>11097</v>
      </c>
      <c r="C319" s="4">
        <v>53.472102463600002</v>
      </c>
      <c r="D319" s="4">
        <v>7.4865141049200004</v>
      </c>
      <c r="E319" s="4">
        <f>Orte[[#This Row],[Lat_dez]]*PI()/180</f>
        <v>0.93326424595359136</v>
      </c>
      <c r="F319" s="4">
        <f>Orte[[#This Row],[Lon_dez]]*PI()/180</f>
        <v>0.13066432062785022</v>
      </c>
      <c r="G319" t="s">
        <v>554</v>
      </c>
      <c r="H319" t="s">
        <v>1178</v>
      </c>
      <c r="I319" s="4" t="b">
        <v>0</v>
      </c>
      <c r="J319" s="4" t="str">
        <f>CONCATENATE(Orte[[#This Row],[Ort]]," - ",Orte[[#This Row],[Landkreis]])</f>
        <v>Aurich - Landkreis Aurich</v>
      </c>
      <c r="K319" s="3"/>
      <c r="L319" s="3" t="s">
        <v>11175</v>
      </c>
      <c r="M319" s="3"/>
      <c r="N319" t="str">
        <f>Orte[[#This Row],[Ort]]</f>
        <v>Aurich</v>
      </c>
      <c r="O319" t="s">
        <v>602</v>
      </c>
      <c r="P319" t="s">
        <v>6496</v>
      </c>
    </row>
    <row r="320" spans="1:16" x14ac:dyDescent="0.35">
      <c r="A320" t="s">
        <v>1177</v>
      </c>
      <c r="B320" s="3" t="s">
        <v>8134</v>
      </c>
      <c r="C320" s="4">
        <v>53.462751884500001</v>
      </c>
      <c r="D320" s="4">
        <v>7.5479164375099996</v>
      </c>
      <c r="E320" s="4">
        <f>Orte[[#This Row],[Lat_dez]]*PI()/180</f>
        <v>0.93310104756132817</v>
      </c>
      <c r="F320" s="4">
        <f>Orte[[#This Row],[Lon_dez]]*PI()/180</f>
        <v>0.1317359934999503</v>
      </c>
      <c r="G320" t="s">
        <v>554</v>
      </c>
      <c r="H320" t="s">
        <v>1178</v>
      </c>
      <c r="I320" s="4" t="b">
        <v>0</v>
      </c>
      <c r="J320" s="4" t="str">
        <f>CONCATENATE(Orte[[#This Row],[Ort]]," - ",Orte[[#This Row],[Landkreis]])</f>
        <v>Aurich - Landkreis Aurich</v>
      </c>
      <c r="K320" s="3"/>
      <c r="L320" s="3" t="s">
        <v>13632</v>
      </c>
      <c r="M320" s="3"/>
      <c r="N320" t="str">
        <f>Orte[[#This Row],[Ort]]</f>
        <v>Aurich</v>
      </c>
      <c r="O320" t="s">
        <v>1755</v>
      </c>
      <c r="P320" t="s">
        <v>3850</v>
      </c>
    </row>
    <row r="321" spans="1:16" x14ac:dyDescent="0.35">
      <c r="A321" t="s">
        <v>1177</v>
      </c>
      <c r="B321" s="3" t="s">
        <v>12280</v>
      </c>
      <c r="C321" s="4">
        <v>53.517775215599997</v>
      </c>
      <c r="D321" s="4">
        <v>7.5407204611800003</v>
      </c>
      <c r="E321" s="4">
        <f>Orte[[#This Row],[Lat_dez]]*PI()/180</f>
        <v>0.9340613858544381</v>
      </c>
      <c r="F321" s="4">
        <f>Orte[[#This Row],[Lon_dez]]*PI()/180</f>
        <v>0.13161040002009625</v>
      </c>
      <c r="G321" t="s">
        <v>554</v>
      </c>
      <c r="H321" t="s">
        <v>1178</v>
      </c>
      <c r="I321" s="4" t="b">
        <v>0</v>
      </c>
      <c r="J321" s="4" t="str">
        <f>CONCATENATE(Orte[[#This Row],[Ort]]," - ",Orte[[#This Row],[Landkreis]])</f>
        <v>Aurich - Landkreis Aurich</v>
      </c>
      <c r="K321" s="3"/>
      <c r="L321" s="3" t="s">
        <v>10200</v>
      </c>
      <c r="M321" s="3"/>
      <c r="N321" t="str">
        <f>Orte[[#This Row],[Ort]]</f>
        <v>Aurich</v>
      </c>
      <c r="O321" t="s">
        <v>6569</v>
      </c>
      <c r="P321" t="s">
        <v>3224</v>
      </c>
    </row>
    <row r="322" spans="1:16" x14ac:dyDescent="0.35">
      <c r="A322" t="s">
        <v>4183</v>
      </c>
      <c r="B322" s="3" t="s">
        <v>11687</v>
      </c>
      <c r="C322" s="4">
        <v>48.733216571299998</v>
      </c>
      <c r="D322" s="4">
        <v>13.2214866782</v>
      </c>
      <c r="E322" s="4">
        <f>Orte[[#This Row],[Lat_dez]]*PI()/180</f>
        <v>0.85055508425664683</v>
      </c>
      <c r="F322" s="4">
        <f>Orte[[#This Row],[Lon_dez]]*PI()/180</f>
        <v>0.23075847454315798</v>
      </c>
      <c r="G322" t="s">
        <v>665</v>
      </c>
      <c r="H322" t="s">
        <v>917</v>
      </c>
      <c r="I322" s="4" t="b">
        <v>0</v>
      </c>
      <c r="J322" s="4" t="str">
        <f>CONCATENATE(Orte[[#This Row],[Ort]]," - ",Orte[[#This Row],[Landkreis]])</f>
        <v>Außernzell - Landkreis Deggendorf</v>
      </c>
      <c r="K322" s="3"/>
      <c r="L322" s="3" t="s">
        <v>10573</v>
      </c>
      <c r="M322" s="3"/>
      <c r="N322" t="str">
        <f>Orte[[#This Row],[Ort]]</f>
        <v>Außernzell</v>
      </c>
      <c r="O322" t="s">
        <v>1885</v>
      </c>
      <c r="P322" t="s">
        <v>6589</v>
      </c>
    </row>
    <row r="323" spans="1:16" x14ac:dyDescent="0.35">
      <c r="A323" t="s">
        <v>6329</v>
      </c>
      <c r="B323" s="3" t="s">
        <v>14516</v>
      </c>
      <c r="C323" s="4">
        <v>47.957018014799999</v>
      </c>
      <c r="D323" s="4">
        <v>11.773532492499999</v>
      </c>
      <c r="E323" s="4">
        <f>Orte[[#This Row],[Lat_dez]]*PI()/180</f>
        <v>0.83700786379649472</v>
      </c>
      <c r="F323" s="4">
        <f>Orte[[#This Row],[Lon_dez]]*PI()/180</f>
        <v>0.20548690658465957</v>
      </c>
      <c r="G323" t="s">
        <v>665</v>
      </c>
      <c r="H323" t="s">
        <v>854</v>
      </c>
      <c r="I323" s="4" t="b">
        <v>0</v>
      </c>
      <c r="J323" s="4" t="str">
        <f>CONCATENATE(Orte[[#This Row],[Ort]]," - ",Orte[[#This Row],[Landkreis]])</f>
        <v>Aying - Landkreis München</v>
      </c>
      <c r="K323" s="3"/>
      <c r="L323" s="3" t="s">
        <v>15700</v>
      </c>
      <c r="M323" s="3"/>
      <c r="N323" t="str">
        <f>Orte[[#This Row],[Ort]]</f>
        <v>Aying</v>
      </c>
      <c r="O323" t="s">
        <v>6275</v>
      </c>
      <c r="P323" t="s">
        <v>1688</v>
      </c>
    </row>
    <row r="324" spans="1:16" x14ac:dyDescent="0.35">
      <c r="A324" t="s">
        <v>3704</v>
      </c>
      <c r="B324" s="3" t="s">
        <v>11085</v>
      </c>
      <c r="C324" s="4">
        <v>49.55482885</v>
      </c>
      <c r="D324" s="4">
        <v>6.5383141895200003</v>
      </c>
      <c r="E324" s="4">
        <f>Orte[[#This Row],[Lat_dez]]*PI()/180</f>
        <v>0.86489492369477528</v>
      </c>
      <c r="F324" s="4">
        <f>Orte[[#This Row],[Lon_dez]]*PI()/180</f>
        <v>0.11411511013698852</v>
      </c>
      <c r="G324" t="s">
        <v>514</v>
      </c>
      <c r="H324" t="s">
        <v>520</v>
      </c>
      <c r="I324" s="4" t="b">
        <v>0</v>
      </c>
      <c r="J324" s="4" t="str">
        <f>CONCATENATE(Orte[[#This Row],[Ort]]," - ",Orte[[#This Row],[Landkreis]])</f>
        <v>Ayl, Trassem u.a. - Landkreis Trier-Saarburg</v>
      </c>
      <c r="K324" s="3"/>
      <c r="L324" s="3" t="s">
        <v>8913</v>
      </c>
      <c r="M324" s="3"/>
      <c r="N324" t="str">
        <f>Orte[[#This Row],[Ort]]</f>
        <v>Ayl, Trassem u.a.</v>
      </c>
      <c r="O324" t="s">
        <v>3733</v>
      </c>
      <c r="P324" t="s">
        <v>2960</v>
      </c>
    </row>
    <row r="325" spans="1:16" x14ac:dyDescent="0.35">
      <c r="A325" t="s">
        <v>7047</v>
      </c>
      <c r="B325" s="3" t="s">
        <v>15494</v>
      </c>
      <c r="C325" s="4">
        <v>48.407181328599997</v>
      </c>
      <c r="D325" s="4">
        <v>10.7666188059</v>
      </c>
      <c r="E325" s="4">
        <f>Orte[[#This Row],[Lat_dez]]*PI()/180</f>
        <v>0.84486469579399304</v>
      </c>
      <c r="F325" s="4">
        <f>Orte[[#This Row],[Lon_dez]]*PI()/180</f>
        <v>0.18791294747009529</v>
      </c>
      <c r="G325" t="s">
        <v>665</v>
      </c>
      <c r="H325" t="s">
        <v>798</v>
      </c>
      <c r="I325" s="4" t="b">
        <v>0</v>
      </c>
      <c r="J325" s="4" t="str">
        <f>CONCATENATE(Orte[[#This Row],[Ort]]," - ",Orte[[#This Row],[Landkreis]])</f>
        <v>Aystetten - Landkreis Augsburg</v>
      </c>
      <c r="K325" s="3"/>
      <c r="L325" s="3" t="s">
        <v>13470</v>
      </c>
      <c r="M325" s="3"/>
      <c r="N325" t="str">
        <f>Orte[[#This Row],[Ort]]</f>
        <v>Aystetten</v>
      </c>
      <c r="O325" t="s">
        <v>876</v>
      </c>
      <c r="P325" t="s">
        <v>2416</v>
      </c>
    </row>
    <row r="326" spans="1:16" x14ac:dyDescent="0.35">
      <c r="A326" t="s">
        <v>2398</v>
      </c>
      <c r="B326" s="3" t="s">
        <v>9445</v>
      </c>
      <c r="C326" s="4">
        <v>48.583892289799998</v>
      </c>
      <c r="D326" s="4">
        <v>10.9662885366</v>
      </c>
      <c r="E326" s="4">
        <f>Orte[[#This Row],[Lat_dez]]*PI()/180</f>
        <v>0.84794888389129708</v>
      </c>
      <c r="F326" s="4">
        <f>Orte[[#This Row],[Lon_dez]]*PI()/180</f>
        <v>0.19139784168738067</v>
      </c>
      <c r="G326" t="s">
        <v>665</v>
      </c>
      <c r="H326" t="s">
        <v>947</v>
      </c>
      <c r="I326" s="4" t="b">
        <v>0</v>
      </c>
      <c r="J326" s="4" t="str">
        <f>CONCATENATE(Orte[[#This Row],[Ort]]," - ",Orte[[#This Row],[Landkreis]])</f>
        <v>Baar - Landkreis Aichach-Friedberg</v>
      </c>
      <c r="K326" s="3"/>
      <c r="L326" s="3" t="s">
        <v>15699</v>
      </c>
      <c r="M326" s="3"/>
      <c r="N326" t="str">
        <f>Orte[[#This Row],[Ort]]</f>
        <v>Baar</v>
      </c>
      <c r="O326" t="s">
        <v>3149</v>
      </c>
      <c r="P326" t="s">
        <v>2567</v>
      </c>
    </row>
    <row r="327" spans="1:16" x14ac:dyDescent="0.35">
      <c r="A327" t="s">
        <v>1864</v>
      </c>
      <c r="B327" s="3" t="s">
        <v>8832</v>
      </c>
      <c r="C327" s="4">
        <v>48.6804719581</v>
      </c>
      <c r="D327" s="4">
        <v>11.4732216753</v>
      </c>
      <c r="E327" s="4">
        <f>Orte[[#This Row],[Lat_dez]]*PI()/180</f>
        <v>0.84963451709361604</v>
      </c>
      <c r="F327" s="4">
        <f>Orte[[#This Row],[Lon_dez]]*PI()/180</f>
        <v>0.20024549404516476</v>
      </c>
      <c r="G327" t="s">
        <v>665</v>
      </c>
      <c r="H327" t="s">
        <v>839</v>
      </c>
      <c r="I327" s="4" t="b">
        <v>0</v>
      </c>
      <c r="J327" s="4" t="str">
        <f>CONCATENATE(Orte[[#This Row],[Ort]]," - ",Orte[[#This Row],[Landkreis]])</f>
        <v>Baar-Ebenhausen - Landkreis Pfaffenhofen a.d. Ilm</v>
      </c>
      <c r="K327" s="3"/>
      <c r="L327" s="3" t="s">
        <v>13472</v>
      </c>
      <c r="M327" s="3"/>
      <c r="N327" t="str">
        <f>Orte[[#This Row],[Ort]]</f>
        <v>Baar-Ebenhausen</v>
      </c>
      <c r="O327" t="s">
        <v>3893</v>
      </c>
      <c r="P327" t="s">
        <v>3916</v>
      </c>
    </row>
    <row r="328" spans="1:16" x14ac:dyDescent="0.35">
      <c r="A328" t="s">
        <v>3343</v>
      </c>
      <c r="B328" s="3" t="s">
        <v>11212</v>
      </c>
      <c r="C328" s="4">
        <v>49.957120693500002</v>
      </c>
      <c r="D328" s="4">
        <v>8.9500271803199993</v>
      </c>
      <c r="E328" s="4">
        <f>Orte[[#This Row],[Lat_dez]]*PI()/180</f>
        <v>0.87191624091776798</v>
      </c>
      <c r="F328" s="4">
        <f>Orte[[#This Row],[Lon_dez]]*PI()/180</f>
        <v>0.15620744243956824</v>
      </c>
      <c r="G328" t="s">
        <v>549</v>
      </c>
      <c r="H328" t="s">
        <v>745</v>
      </c>
      <c r="I328" s="4" t="b">
        <v>0</v>
      </c>
      <c r="J328" s="4" t="str">
        <f>CONCATENATE(Orte[[#This Row],[Ort]]," - ",Orte[[#This Row],[Landkreis]])</f>
        <v>Babenhausen - Landkreis Darmstadt-Dieburg</v>
      </c>
      <c r="K328" s="3"/>
      <c r="L328" s="3" t="s">
        <v>12697</v>
      </c>
      <c r="M328" s="3"/>
      <c r="N328" t="str">
        <f>Orte[[#This Row],[Ort]]</f>
        <v>Babenhausen</v>
      </c>
      <c r="O328" t="s">
        <v>3129</v>
      </c>
      <c r="P328" t="s">
        <v>4340</v>
      </c>
    </row>
    <row r="329" spans="1:16" x14ac:dyDescent="0.35">
      <c r="A329" t="s">
        <v>3343</v>
      </c>
      <c r="B329" s="3" t="s">
        <v>10614</v>
      </c>
      <c r="C329" s="4">
        <v>48.138645275599998</v>
      </c>
      <c r="D329" s="4">
        <v>10.2467276938</v>
      </c>
      <c r="E329" s="4">
        <f>Orte[[#This Row],[Lat_dez]]*PI()/180</f>
        <v>0.84017785750883311</v>
      </c>
      <c r="F329" s="4">
        <f>Orte[[#This Row],[Lon_dez]]*PI()/180</f>
        <v>0.17883913581209537</v>
      </c>
      <c r="G329" t="s">
        <v>665</v>
      </c>
      <c r="H329" t="s">
        <v>683</v>
      </c>
      <c r="I329" s="4" t="b">
        <v>0</v>
      </c>
      <c r="J329" s="4" t="str">
        <f>CONCATENATE(Orte[[#This Row],[Ort]]," - ",Orte[[#This Row],[Landkreis]])</f>
        <v>Babenhausen - Landkreis Unterallgäu</v>
      </c>
      <c r="K329" s="3"/>
      <c r="L329" s="3" t="s">
        <v>8323</v>
      </c>
      <c r="M329" s="3"/>
      <c r="N329" t="str">
        <f>Orte[[#This Row],[Ort]]</f>
        <v>Babenhausen</v>
      </c>
      <c r="O329" t="s">
        <v>4576</v>
      </c>
      <c r="P329" t="s">
        <v>1675</v>
      </c>
    </row>
    <row r="330" spans="1:16" x14ac:dyDescent="0.35">
      <c r="A330" t="s">
        <v>2458</v>
      </c>
      <c r="B330" s="3" t="s">
        <v>9510</v>
      </c>
      <c r="C330" s="4">
        <v>48.088157201400001</v>
      </c>
      <c r="D330" s="4">
        <v>12.2954641363</v>
      </c>
      <c r="E330" s="4">
        <f>Orte[[#This Row],[Lat_dez]]*PI()/180</f>
        <v>0.83929667438105204</v>
      </c>
      <c r="F330" s="4">
        <f>Orte[[#This Row],[Lon_dez]]*PI()/180</f>
        <v>0.21459633223931585</v>
      </c>
      <c r="G330" t="s">
        <v>665</v>
      </c>
      <c r="H330" t="s">
        <v>877</v>
      </c>
      <c r="I330" s="4" t="b">
        <v>0</v>
      </c>
      <c r="J330" s="4" t="str">
        <f>CONCATENATE(Orte[[#This Row],[Ort]]," - ",Orte[[#This Row],[Landkreis]])</f>
        <v>Babensham - Landkreis Rosenheim</v>
      </c>
      <c r="K330" s="3"/>
      <c r="L330" s="3" t="s">
        <v>10387</v>
      </c>
      <c r="M330" s="3"/>
      <c r="N330" t="str">
        <f>Orte[[#This Row],[Ort]]</f>
        <v>Babensham</v>
      </c>
      <c r="O330" t="s">
        <v>2225</v>
      </c>
      <c r="P330" t="s">
        <v>3091</v>
      </c>
    </row>
    <row r="331" spans="1:16" x14ac:dyDescent="0.35">
      <c r="A331" t="s">
        <v>3448</v>
      </c>
      <c r="B331" s="3" t="s">
        <v>10748</v>
      </c>
      <c r="C331" s="4">
        <v>49.023271296899999</v>
      </c>
      <c r="D331" s="4">
        <v>12.2942586485</v>
      </c>
      <c r="E331" s="4">
        <f>Orte[[#This Row],[Lat_dez]]*PI()/180</f>
        <v>0.85561749422933564</v>
      </c>
      <c r="F331" s="4">
        <f>Orte[[#This Row],[Lon_dez]]*PI()/180</f>
        <v>0.21457529250811322</v>
      </c>
      <c r="G331" t="s">
        <v>665</v>
      </c>
      <c r="H331" t="s">
        <v>874</v>
      </c>
      <c r="I331" s="4" t="b">
        <v>0</v>
      </c>
      <c r="J331" s="4" t="str">
        <f>CONCATENATE(Orte[[#This Row],[Ort]]," - ",Orte[[#This Row],[Landkreis]])</f>
        <v>Bach an der Donau - Landkreis Regensburg</v>
      </c>
      <c r="K331" s="3"/>
      <c r="L331" s="3" t="s">
        <v>8135</v>
      </c>
      <c r="M331" s="3"/>
      <c r="N331" t="str">
        <f>Orte[[#This Row],[Ort]]</f>
        <v>Bach an der Donau</v>
      </c>
      <c r="O331" t="s">
        <v>7170</v>
      </c>
      <c r="P331" t="s">
        <v>2290</v>
      </c>
    </row>
    <row r="332" spans="1:16" x14ac:dyDescent="0.35">
      <c r="A332" t="s">
        <v>1681</v>
      </c>
      <c r="B332" s="3" t="s">
        <v>8634</v>
      </c>
      <c r="C332" s="4">
        <v>50.050648345399999</v>
      </c>
      <c r="D332" s="4">
        <v>7.72878592086</v>
      </c>
      <c r="E332" s="4">
        <f>Orte[[#This Row],[Lat_dez]]*PI()/180</f>
        <v>0.87354860638508203</v>
      </c>
      <c r="F332" s="4">
        <f>Orte[[#This Row],[Lon_dez]]*PI()/180</f>
        <v>0.13489276150078888</v>
      </c>
      <c r="G332" t="s">
        <v>514</v>
      </c>
      <c r="H332" t="s">
        <v>1682</v>
      </c>
      <c r="I332" s="4" t="b">
        <v>0</v>
      </c>
      <c r="J332" s="4" t="str">
        <f>CONCATENATE(Orte[[#This Row],[Ort]]," - ",Orte[[#This Row],[Landkreis]])</f>
        <v>Bacharach, Breitscheid - Landkreis Mainz-Bingen</v>
      </c>
      <c r="K332" s="3"/>
      <c r="L332" s="3" t="s">
        <v>9853</v>
      </c>
      <c r="M332" s="3"/>
      <c r="N332" t="str">
        <f>Orte[[#This Row],[Ort]]</f>
        <v>Bacharach, Breitscheid</v>
      </c>
      <c r="O332" t="s">
        <v>2058</v>
      </c>
      <c r="P332" t="s">
        <v>2199</v>
      </c>
    </row>
    <row r="333" spans="1:16" x14ac:dyDescent="0.35">
      <c r="A333" t="s">
        <v>5731</v>
      </c>
      <c r="B333" s="3" t="s">
        <v>13707</v>
      </c>
      <c r="C333" s="4">
        <v>48.634668302199998</v>
      </c>
      <c r="D333" s="4">
        <v>10.3350201941</v>
      </c>
      <c r="E333" s="4">
        <f>Orte[[#This Row],[Lat_dez]]*PI()/180</f>
        <v>0.84883509248871059</v>
      </c>
      <c r="F333" s="4">
        <f>Orte[[#This Row],[Lon_dez]]*PI()/180</f>
        <v>0.18038013064714842</v>
      </c>
      <c r="G333" t="s">
        <v>665</v>
      </c>
      <c r="H333" t="s">
        <v>687</v>
      </c>
      <c r="I333" s="4" t="b">
        <v>0</v>
      </c>
      <c r="J333" s="4" t="str">
        <f>CONCATENATE(Orte[[#This Row],[Ort]]," - ",Orte[[#This Row],[Landkreis]])</f>
        <v>Bachhagel - Landkreis Dillingen a.d. Donau</v>
      </c>
      <c r="K333" s="3"/>
      <c r="L333" s="3" t="s">
        <v>7857</v>
      </c>
      <c r="M333" s="3"/>
      <c r="N333" t="str">
        <f>Orte[[#This Row],[Ort]]</f>
        <v>Bachhagel</v>
      </c>
      <c r="O333" t="s">
        <v>6121</v>
      </c>
      <c r="P333" t="s">
        <v>3545</v>
      </c>
    </row>
    <row r="334" spans="1:16" x14ac:dyDescent="0.35">
      <c r="A334" t="s">
        <v>5732</v>
      </c>
      <c r="B334" s="3" t="s">
        <v>13708</v>
      </c>
      <c r="C334" s="4">
        <v>48.537492816899999</v>
      </c>
      <c r="D334" s="4">
        <v>10.3213556777</v>
      </c>
      <c r="E334" s="4">
        <f>Orte[[#This Row],[Lat_dez]]*PI()/180</f>
        <v>0.84713906031800212</v>
      </c>
      <c r="F334" s="4">
        <f>Orte[[#This Row],[Lon_dez]]*PI()/180</f>
        <v>0.18014163984527565</v>
      </c>
      <c r="G334" t="s">
        <v>665</v>
      </c>
      <c r="H334" t="s">
        <v>687</v>
      </c>
      <c r="I334" s="4" t="b">
        <v>0</v>
      </c>
      <c r="J334" s="4" t="str">
        <f>CONCATENATE(Orte[[#This Row],[Ort]]," - ",Orte[[#This Row],[Landkreis]])</f>
        <v>Bächingen a.d. Brenz - Landkreis Dillingen a.d. Donau</v>
      </c>
      <c r="K334" s="3"/>
      <c r="L334" s="3" t="s">
        <v>13736</v>
      </c>
      <c r="M334" s="3"/>
      <c r="N334" t="str">
        <f>Orte[[#This Row],[Ort]]</f>
        <v>Bächingen a.d. Brenz</v>
      </c>
      <c r="O334" t="s">
        <v>6751</v>
      </c>
      <c r="P334" t="s">
        <v>4122</v>
      </c>
    </row>
    <row r="335" spans="1:16" x14ac:dyDescent="0.35">
      <c r="A335" t="s">
        <v>3820</v>
      </c>
      <c r="B335" s="3" t="s">
        <v>7637</v>
      </c>
      <c r="C335" s="4">
        <v>48.945381193999999</v>
      </c>
      <c r="D335" s="4">
        <v>9.4387033117300003</v>
      </c>
      <c r="E335" s="4">
        <f>Orte[[#This Row],[Lat_dez]]*PI()/180</f>
        <v>0.85425805547901346</v>
      </c>
      <c r="F335" s="4">
        <f>Orte[[#This Row],[Lon_dez]]*PI()/180</f>
        <v>0.16473644990858122</v>
      </c>
      <c r="G335" t="s">
        <v>546</v>
      </c>
      <c r="H335" t="s">
        <v>777</v>
      </c>
      <c r="I335" s="4" t="b">
        <v>0</v>
      </c>
      <c r="J335" s="4" t="str">
        <f>CONCATENATE(Orte[[#This Row],[Ort]]," - ",Orte[[#This Row],[Landkreis]])</f>
        <v>Backnang - Landkreis Rems-Murr-Kreis</v>
      </c>
      <c r="K335" s="3"/>
      <c r="L335" s="3" t="s">
        <v>13160</v>
      </c>
      <c r="M335" s="3"/>
      <c r="N335" t="str">
        <f>Orte[[#This Row],[Ort]]</f>
        <v>Backnang</v>
      </c>
      <c r="O335" t="s">
        <v>1361</v>
      </c>
      <c r="P335" t="s">
        <v>790</v>
      </c>
    </row>
    <row r="336" spans="1:16" x14ac:dyDescent="0.35">
      <c r="A336" t="s">
        <v>6496</v>
      </c>
      <c r="B336" s="3" t="s">
        <v>14746</v>
      </c>
      <c r="C336" s="4">
        <v>48.910377810699998</v>
      </c>
      <c r="D336" s="4">
        <v>12.0522934026</v>
      </c>
      <c r="E336" s="4">
        <f>Orte[[#This Row],[Lat_dez]]*PI()/180</f>
        <v>0.8536471311910907</v>
      </c>
      <c r="F336" s="4">
        <f>Orte[[#This Row],[Lon_dez]]*PI()/180</f>
        <v>0.21035220229176052</v>
      </c>
      <c r="G336" t="s">
        <v>665</v>
      </c>
      <c r="H336" t="s">
        <v>864</v>
      </c>
      <c r="I336" s="4" t="b">
        <v>0</v>
      </c>
      <c r="J336" s="4" t="str">
        <f>CONCATENATE(Orte[[#This Row],[Ort]]," - ",Orte[[#This Row],[Landkreis]])</f>
        <v>Bad Abbach - Landkreis Kelheim</v>
      </c>
      <c r="K336" s="3"/>
      <c r="L336" s="3" t="s">
        <v>12207</v>
      </c>
      <c r="M336" s="3"/>
      <c r="N336" t="str">
        <f>Orte[[#This Row],[Ort]]</f>
        <v>Bad Abbach</v>
      </c>
      <c r="O336" t="s">
        <v>1852</v>
      </c>
      <c r="P336" t="s">
        <v>822</v>
      </c>
    </row>
    <row r="337" spans="1:16" x14ac:dyDescent="0.35">
      <c r="A337" t="s">
        <v>3850</v>
      </c>
      <c r="B337" s="3" t="s">
        <v>11267</v>
      </c>
      <c r="C337" s="4">
        <v>47.863043476100003</v>
      </c>
      <c r="D337" s="4">
        <v>12.003151469600001</v>
      </c>
      <c r="E337" s="4">
        <f>Orte[[#This Row],[Lat_dez]]*PI()/180</f>
        <v>0.83536769868313698</v>
      </c>
      <c r="F337" s="4">
        <f>Orte[[#This Row],[Lon_dez]]*PI()/180</f>
        <v>0.20949451376011605</v>
      </c>
      <c r="G337" t="s">
        <v>665</v>
      </c>
      <c r="H337" t="s">
        <v>877</v>
      </c>
      <c r="I337" s="4" t="b">
        <v>0</v>
      </c>
      <c r="J337" s="4" t="str">
        <f>CONCATENATE(Orte[[#This Row],[Ort]]," - ",Orte[[#This Row],[Landkreis]])</f>
        <v>Bad Aibling - Landkreis Rosenheim</v>
      </c>
      <c r="K337" s="3"/>
      <c r="L337" s="3" t="s">
        <v>13467</v>
      </c>
      <c r="M337" s="3"/>
      <c r="N337" t="str">
        <f>Orte[[#This Row],[Ort]]</f>
        <v>Bad Aibling</v>
      </c>
      <c r="O337" t="s">
        <v>1632</v>
      </c>
      <c r="P337" t="s">
        <v>4356</v>
      </c>
    </row>
    <row r="338" spans="1:16" x14ac:dyDescent="0.35">
      <c r="A338" t="s">
        <v>3224</v>
      </c>
      <c r="B338" s="3" t="s">
        <v>10458</v>
      </c>
      <c r="C338" s="4">
        <v>50.012048082100002</v>
      </c>
      <c r="D338" s="4">
        <v>12.0288304658</v>
      </c>
      <c r="E338" s="4">
        <f>Orte[[#This Row],[Lat_dez]]*PI()/180</f>
        <v>0.87287490469836038</v>
      </c>
      <c r="F338" s="4">
        <f>Orte[[#This Row],[Lon_dez]]*PI()/180</f>
        <v>0.20994269679241317</v>
      </c>
      <c r="G338" t="s">
        <v>665</v>
      </c>
      <c r="H338" t="s">
        <v>1945</v>
      </c>
      <c r="I338" s="4" t="b">
        <v>0</v>
      </c>
      <c r="J338" s="4" t="str">
        <f>CONCATENATE(Orte[[#This Row],[Ort]]," - ",Orte[[#This Row],[Landkreis]])</f>
        <v>Bad Alexandersbad - Landkreis Wunsiedel i. Fichtelgebirge</v>
      </c>
      <c r="K338" s="3"/>
      <c r="L338" s="3" t="s">
        <v>10079</v>
      </c>
      <c r="M338" s="3"/>
      <c r="N338" t="str">
        <f>Orte[[#This Row],[Ort]]</f>
        <v>Bad Alexandersbad</v>
      </c>
      <c r="O338" t="s">
        <v>2253</v>
      </c>
      <c r="P338" t="s">
        <v>1779</v>
      </c>
    </row>
    <row r="339" spans="1:16" x14ac:dyDescent="0.35">
      <c r="A339" t="s">
        <v>6589</v>
      </c>
      <c r="B339" s="3" t="s">
        <v>14888</v>
      </c>
      <c r="C339" s="4">
        <v>51.3701493238</v>
      </c>
      <c r="D339" s="4">
        <v>9.0257481994200006</v>
      </c>
      <c r="E339" s="4">
        <f>Orte[[#This Row],[Lat_dez]]*PI()/180</f>
        <v>0.89657824294144872</v>
      </c>
      <c r="F339" s="4">
        <f>Orte[[#This Row],[Lon_dez]]*PI()/180</f>
        <v>0.15752902353582876</v>
      </c>
      <c r="G339" t="s">
        <v>549</v>
      </c>
      <c r="H339" t="s">
        <v>1078</v>
      </c>
      <c r="I339" s="4" t="b">
        <v>0</v>
      </c>
      <c r="J339" s="4" t="str">
        <f>CONCATENATE(Orte[[#This Row],[Ort]]," - ",Orte[[#This Row],[Landkreis]])</f>
        <v>Bad Arolsen - Landkreis Waldeck-Frankenberg</v>
      </c>
      <c r="K339" s="3"/>
      <c r="L339" s="3" t="s">
        <v>8914</v>
      </c>
      <c r="M339" s="3"/>
      <c r="N339" t="str">
        <f>Orte[[#This Row],[Ort]]</f>
        <v>Bad Arolsen</v>
      </c>
      <c r="O339" t="s">
        <v>1057</v>
      </c>
      <c r="P339" t="s">
        <v>4419</v>
      </c>
    </row>
    <row r="340" spans="1:16" x14ac:dyDescent="0.35">
      <c r="A340" t="s">
        <v>1688</v>
      </c>
      <c r="B340" s="3" t="s">
        <v>8642</v>
      </c>
      <c r="C340" s="4">
        <v>47.7209570594</v>
      </c>
      <c r="D340" s="4">
        <v>7.5645941101299998</v>
      </c>
      <c r="E340" s="4">
        <f>Orte[[#This Row],[Lat_dez]]*PI()/180</f>
        <v>0.83288782288936114</v>
      </c>
      <c r="F340" s="4">
        <f>Orte[[#This Row],[Lon_dez]]*PI()/180</f>
        <v>0.13202707379873901</v>
      </c>
      <c r="G340" t="s">
        <v>546</v>
      </c>
      <c r="H340" t="s">
        <v>597</v>
      </c>
      <c r="I340" s="4" t="b">
        <v>0</v>
      </c>
      <c r="J340" s="4" t="str">
        <f>CONCATENATE(Orte[[#This Row],[Ort]]," - ",Orte[[#This Row],[Landkreis]])</f>
        <v>Bad Bellingen - Landkreis Lörrach</v>
      </c>
      <c r="K340" s="3"/>
      <c r="L340" s="3" t="s">
        <v>9664</v>
      </c>
      <c r="M340" s="3"/>
      <c r="N340" t="str">
        <f>Orte[[#This Row],[Ort]]</f>
        <v>Bad Bellingen</v>
      </c>
      <c r="O340" t="s">
        <v>5041</v>
      </c>
      <c r="P340" t="s">
        <v>4701</v>
      </c>
    </row>
    <row r="341" spans="1:16" x14ac:dyDescent="0.35">
      <c r="A341" t="s">
        <v>2960</v>
      </c>
      <c r="B341" s="3" t="s">
        <v>10144</v>
      </c>
      <c r="C341" s="4">
        <v>52.295915557000001</v>
      </c>
      <c r="D341" s="4">
        <v>7.1085547603699997</v>
      </c>
      <c r="E341" s="4">
        <f>Orte[[#This Row],[Lat_dez]]*PI()/180</f>
        <v>0.91273591181457425</v>
      </c>
      <c r="F341" s="4">
        <f>Orte[[#This Row],[Lon_dez]]*PI()/180</f>
        <v>0.12406768562677303</v>
      </c>
      <c r="G341" t="s">
        <v>554</v>
      </c>
      <c r="H341" t="s">
        <v>2961</v>
      </c>
      <c r="I341" s="4" t="b">
        <v>0</v>
      </c>
      <c r="J341" s="4" t="str">
        <f>CONCATENATE(Orte[[#This Row],[Ort]]," - ",Orte[[#This Row],[Landkreis]])</f>
        <v>Bad Bentheim - Landkreis Grafschaft Bentheim</v>
      </c>
      <c r="K341" s="3"/>
      <c r="L341" s="3" t="s">
        <v>13620</v>
      </c>
      <c r="M341" s="3"/>
      <c r="N341" t="str">
        <f>Orte[[#This Row],[Ort]]</f>
        <v>Bad Bentheim</v>
      </c>
      <c r="O341" t="s">
        <v>3538</v>
      </c>
      <c r="P341" t="s">
        <v>5784</v>
      </c>
    </row>
    <row r="342" spans="1:16" x14ac:dyDescent="0.35">
      <c r="A342" t="s">
        <v>2416</v>
      </c>
      <c r="B342" s="3" t="s">
        <v>9464</v>
      </c>
      <c r="C342" s="4">
        <v>49.091041629499998</v>
      </c>
      <c r="D342" s="4">
        <v>7.9139313858999998</v>
      </c>
      <c r="E342" s="4">
        <f>Orte[[#This Row],[Lat_dez]]*PI()/180</f>
        <v>0.85680030966837728</v>
      </c>
      <c r="F342" s="4">
        <f>Orte[[#This Row],[Lon_dez]]*PI()/180</f>
        <v>0.13812415946087292</v>
      </c>
      <c r="G342" t="s">
        <v>514</v>
      </c>
      <c r="H342" t="s">
        <v>1124</v>
      </c>
      <c r="I342" s="4" t="b">
        <v>0</v>
      </c>
      <c r="J342" s="4" t="str">
        <f>CONCATENATE(Orte[[#This Row],[Ort]]," - ",Orte[[#This Row],[Landkreis]])</f>
        <v>Bad Bergzabern u.a. - Landkreis Südliche Weinstraße</v>
      </c>
      <c r="K342" s="3"/>
      <c r="L342" s="3" t="s">
        <v>10373</v>
      </c>
      <c r="M342" s="3"/>
      <c r="N342" t="str">
        <f>Orte[[#This Row],[Ort]]</f>
        <v>Bad Bergzabern u.a.</v>
      </c>
      <c r="O342" t="s">
        <v>3722</v>
      </c>
      <c r="P342" t="s">
        <v>5975</v>
      </c>
    </row>
    <row r="343" spans="1:16" x14ac:dyDescent="0.35">
      <c r="A343" t="s">
        <v>2567</v>
      </c>
      <c r="B343" s="3" t="s">
        <v>9660</v>
      </c>
      <c r="C343" s="4">
        <v>50.898329181999998</v>
      </c>
      <c r="D343" s="4">
        <v>11.263217795499999</v>
      </c>
      <c r="E343" s="4">
        <f>Orte[[#This Row],[Lat_dez]]*PI()/180</f>
        <v>0.88834342798981203</v>
      </c>
      <c r="F343" s="4">
        <f>Orte[[#This Row],[Lon_dez]]*PI()/180</f>
        <v>0.19658023490069235</v>
      </c>
      <c r="G343" t="s">
        <v>678</v>
      </c>
      <c r="H343" t="s">
        <v>1285</v>
      </c>
      <c r="I343" s="4" t="b">
        <v>0</v>
      </c>
      <c r="J343" s="4" t="str">
        <f>CONCATENATE(Orte[[#This Row],[Ort]]," - ",Orte[[#This Row],[Landkreis]])</f>
        <v>Bad Berka u.a. - Landkreis Weimarer Land</v>
      </c>
      <c r="K343" s="3"/>
      <c r="L343" s="3" t="s">
        <v>7953</v>
      </c>
      <c r="M343" s="3"/>
      <c r="N343" t="str">
        <f>Orte[[#This Row],[Ort]]</f>
        <v>Bad Berka u.a.</v>
      </c>
      <c r="O343" t="s">
        <v>5372</v>
      </c>
      <c r="P343" t="s">
        <v>2652</v>
      </c>
    </row>
    <row r="344" spans="1:16" x14ac:dyDescent="0.35">
      <c r="A344" t="s">
        <v>3916</v>
      </c>
      <c r="B344" s="3" t="s">
        <v>11350</v>
      </c>
      <c r="C344" s="4">
        <v>51.055066410000002</v>
      </c>
      <c r="D344" s="4">
        <v>8.4058600128700007</v>
      </c>
      <c r="E344" s="4">
        <f>Orte[[#This Row],[Lat_dez]]*PI()/180</f>
        <v>0.89107900867886114</v>
      </c>
      <c r="F344" s="4">
        <f>Orte[[#This Row],[Lon_dez]]*PI()/180</f>
        <v>0.14670993368631444</v>
      </c>
      <c r="G344" t="s">
        <v>504</v>
      </c>
      <c r="H344" t="s">
        <v>619</v>
      </c>
      <c r="I344" s="4" t="b">
        <v>0</v>
      </c>
      <c r="J344" s="4" t="str">
        <f>CONCATENATE(Orte[[#This Row],[Ort]]," - ",Orte[[#This Row],[Landkreis]])</f>
        <v>Bad Berleburg - Kreis Siegen-Wittgenstein</v>
      </c>
      <c r="K344" s="3"/>
      <c r="L344" s="3" t="s">
        <v>15134</v>
      </c>
      <c r="M344" s="3"/>
      <c r="N344" t="str">
        <f>Orte[[#This Row],[Ort]]</f>
        <v>Bad Berleburg</v>
      </c>
      <c r="O344" t="s">
        <v>6115</v>
      </c>
      <c r="P344" t="s">
        <v>3970</v>
      </c>
    </row>
    <row r="345" spans="1:16" x14ac:dyDescent="0.35">
      <c r="A345" t="s">
        <v>4340</v>
      </c>
      <c r="B345" s="3" t="s">
        <v>11892</v>
      </c>
      <c r="C345" s="4">
        <v>50.047162771700002</v>
      </c>
      <c r="D345" s="4">
        <v>11.6718515812</v>
      </c>
      <c r="E345" s="4">
        <f>Orte[[#This Row],[Lat_dez]]*PI()/180</f>
        <v>0.8734877716476962</v>
      </c>
      <c r="F345" s="4">
        <f>Orte[[#This Row],[Lon_dez]]*PI()/180</f>
        <v>0.20371223989604631</v>
      </c>
      <c r="G345" t="s">
        <v>665</v>
      </c>
      <c r="H345" t="s">
        <v>837</v>
      </c>
      <c r="I345" s="4" t="b">
        <v>0</v>
      </c>
      <c r="J345" s="4" t="str">
        <f>CONCATENATE(Orte[[#This Row],[Ort]]," - ",Orte[[#This Row],[Landkreis]])</f>
        <v>Bad Berneck im Fichtelgebirge - Landkreis Bayreuth</v>
      </c>
      <c r="K345" s="3"/>
      <c r="L345" s="3" t="s">
        <v>9655</v>
      </c>
      <c r="M345" s="3"/>
      <c r="N345" t="str">
        <f>Orte[[#This Row],[Ort]]</f>
        <v>Bad Berneck im Fichtelgebirge</v>
      </c>
      <c r="O345" t="s">
        <v>2573</v>
      </c>
      <c r="P345" t="s">
        <v>2890</v>
      </c>
    </row>
    <row r="346" spans="1:16" x14ac:dyDescent="0.35">
      <c r="A346" t="s">
        <v>1675</v>
      </c>
      <c r="B346" s="3" t="s">
        <v>8629</v>
      </c>
      <c r="C346" s="4">
        <v>50.080724594700001</v>
      </c>
      <c r="D346" s="4">
        <v>7.0262617927099997</v>
      </c>
      <c r="E346" s="4">
        <f>Orte[[#This Row],[Lat_dez]]*PI()/180</f>
        <v>0.87407353596201776</v>
      </c>
      <c r="F346" s="4">
        <f>Orte[[#This Row],[Lon_dez]]*PI()/180</f>
        <v>0.1226314023898688</v>
      </c>
      <c r="G346" t="s">
        <v>514</v>
      </c>
      <c r="H346" t="s">
        <v>538</v>
      </c>
      <c r="I346" s="4" t="b">
        <v>0</v>
      </c>
      <c r="J346" s="4" t="str">
        <f>CONCATENATE(Orte[[#This Row],[Ort]]," - ",Orte[[#This Row],[Landkreis]])</f>
        <v>Bad Bertrich - Landkreis Cochem-Zell</v>
      </c>
      <c r="K346" s="3"/>
      <c r="L346" s="3" t="s">
        <v>12784</v>
      </c>
      <c r="M346" s="3"/>
      <c r="N346" t="str">
        <f>Orte[[#This Row],[Ort]]</f>
        <v>Bad Bertrich</v>
      </c>
      <c r="O346" t="s">
        <v>4604</v>
      </c>
      <c r="P346" t="s">
        <v>3119</v>
      </c>
    </row>
    <row r="347" spans="1:16" x14ac:dyDescent="0.35">
      <c r="A347" t="s">
        <v>3091</v>
      </c>
      <c r="B347" s="3" t="s">
        <v>10306</v>
      </c>
      <c r="C347" s="4">
        <v>53.073214320300004</v>
      </c>
      <c r="D347" s="4">
        <v>10.589014970999999</v>
      </c>
      <c r="E347" s="4">
        <f>Orte[[#This Row],[Lat_dez]]*PI()/180</f>
        <v>0.92630233450583943</v>
      </c>
      <c r="F347" s="4">
        <f>Orte[[#This Row],[Lon_dez]]*PI()/180</f>
        <v>0.18481317578692186</v>
      </c>
      <c r="G347" t="s">
        <v>554</v>
      </c>
      <c r="H347" t="s">
        <v>791</v>
      </c>
      <c r="I347" s="4" t="b">
        <v>0</v>
      </c>
      <c r="J347" s="4" t="str">
        <f>CONCATENATE(Orte[[#This Row],[Ort]]," - ",Orte[[#This Row],[Landkreis]])</f>
        <v>Bad Bevensen - Landkreis Uelzen</v>
      </c>
      <c r="K347" s="3"/>
      <c r="L347" s="3" t="s">
        <v>15559</v>
      </c>
      <c r="M347" s="3"/>
      <c r="N347" t="str">
        <f>Orte[[#This Row],[Ort]]</f>
        <v>Bad Bevensen</v>
      </c>
      <c r="O347" t="s">
        <v>2562</v>
      </c>
      <c r="P347" t="s">
        <v>4061</v>
      </c>
    </row>
    <row r="348" spans="1:16" x14ac:dyDescent="0.35">
      <c r="A348" t="s">
        <v>2290</v>
      </c>
      <c r="B348" s="3" t="s">
        <v>9321</v>
      </c>
      <c r="C348" s="4">
        <v>51.197404570899998</v>
      </c>
      <c r="D348" s="4">
        <v>11.445032986599999</v>
      </c>
      <c r="E348" s="4">
        <f>Orte[[#This Row],[Lat_dez]]*PI()/180</f>
        <v>0.89356327823779969</v>
      </c>
      <c r="F348" s="4">
        <f>Orte[[#This Row],[Lon_dez]]*PI()/180</f>
        <v>0.19975350861553004</v>
      </c>
      <c r="G348" t="s">
        <v>809</v>
      </c>
      <c r="H348" t="s">
        <v>850</v>
      </c>
      <c r="I348" s="4" t="b">
        <v>0</v>
      </c>
      <c r="J348" s="4" t="str">
        <f>CONCATENATE(Orte[[#This Row],[Ort]]," - ",Orte[[#This Row],[Landkreis]])</f>
        <v>Bad Bibra, Finne u.a. - Landkreis Burgenlandkreis</v>
      </c>
      <c r="K348" s="3"/>
      <c r="L348" s="3" t="s">
        <v>10805</v>
      </c>
      <c r="M348" s="3"/>
      <c r="N348" t="str">
        <f>Orte[[#This Row],[Ort]]</f>
        <v>Bad Bibra, Finne u.a.</v>
      </c>
      <c r="O348" t="s">
        <v>6814</v>
      </c>
      <c r="P348" t="s">
        <v>2685</v>
      </c>
    </row>
    <row r="349" spans="1:16" x14ac:dyDescent="0.35">
      <c r="A349" t="s">
        <v>2199</v>
      </c>
      <c r="B349" s="3" t="s">
        <v>9208</v>
      </c>
      <c r="C349" s="4">
        <v>48.4459445699</v>
      </c>
      <c r="D349" s="4">
        <v>13.0677583908</v>
      </c>
      <c r="E349" s="4">
        <f>Orte[[#This Row],[Lat_dez]]*PI()/180</f>
        <v>0.84554124198342318</v>
      </c>
      <c r="F349" s="4">
        <f>Orte[[#This Row],[Lon_dez]]*PI()/180</f>
        <v>0.22807540977457588</v>
      </c>
      <c r="G349" t="s">
        <v>665</v>
      </c>
      <c r="H349" t="s">
        <v>930</v>
      </c>
      <c r="I349" s="4" t="b">
        <v>0</v>
      </c>
      <c r="J349" s="4" t="str">
        <f>CONCATENATE(Orte[[#This Row],[Ort]]," - ",Orte[[#This Row],[Landkreis]])</f>
        <v>Bad Birnbach - Landkreis Rottal-Inn</v>
      </c>
      <c r="K349" s="3"/>
      <c r="L349" s="3" t="s">
        <v>12215</v>
      </c>
      <c r="M349" s="3"/>
      <c r="N349" t="str">
        <f>Orte[[#This Row],[Ort]]</f>
        <v>Bad Birnbach</v>
      </c>
      <c r="O349" t="s">
        <v>6979</v>
      </c>
      <c r="P349" t="s">
        <v>3226</v>
      </c>
    </row>
    <row r="350" spans="1:16" x14ac:dyDescent="0.35">
      <c r="A350" t="s">
        <v>3545</v>
      </c>
      <c r="B350" s="3" t="s">
        <v>10886</v>
      </c>
      <c r="C350" s="4">
        <v>50.680761951699999</v>
      </c>
      <c r="D350" s="4">
        <v>11.250720292900001</v>
      </c>
      <c r="E350" s="4">
        <f>Orte[[#This Row],[Lat_dez]]*PI()/180</f>
        <v>0.88454616347663229</v>
      </c>
      <c r="F350" s="4">
        <f>Orte[[#This Row],[Lon_dez]]*PI()/180</f>
        <v>0.19636211233204581</v>
      </c>
      <c r="G350" t="s">
        <v>678</v>
      </c>
      <c r="H350" t="s">
        <v>1186</v>
      </c>
      <c r="I350" s="4" t="b">
        <v>0</v>
      </c>
      <c r="J350" s="4" t="str">
        <f>CONCATENATE(Orte[[#This Row],[Ort]]," - ",Orte[[#This Row],[Landkreis]])</f>
        <v>Bad Blankenburg - Landkreis Saalfeld-Rudolstadt</v>
      </c>
      <c r="K350" s="3"/>
      <c r="L350" s="3" t="s">
        <v>7883</v>
      </c>
      <c r="M350" s="3"/>
      <c r="N350" t="str">
        <f>Orte[[#This Row],[Ort]]</f>
        <v>Bad Blankenburg</v>
      </c>
      <c r="O350" t="s">
        <v>4606</v>
      </c>
      <c r="P350" t="s">
        <v>6170</v>
      </c>
    </row>
    <row r="351" spans="1:16" x14ac:dyDescent="0.35">
      <c r="A351" t="s">
        <v>4122</v>
      </c>
      <c r="B351" s="3" t="s">
        <v>11609</v>
      </c>
      <c r="C351" s="4">
        <v>50.273367805100001</v>
      </c>
      <c r="D351" s="4">
        <v>10.0692834444</v>
      </c>
      <c r="E351" s="4">
        <f>Orte[[#This Row],[Lat_dez]]*PI()/180</f>
        <v>0.87743579426510998</v>
      </c>
      <c r="F351" s="4">
        <f>Orte[[#This Row],[Lon_dez]]*PI()/180</f>
        <v>0.17574214942133537</v>
      </c>
      <c r="G351" t="s">
        <v>665</v>
      </c>
      <c r="H351" t="s">
        <v>998</v>
      </c>
      <c r="I351" s="4" t="b">
        <v>0</v>
      </c>
      <c r="J351" s="4" t="str">
        <f>CONCATENATE(Orte[[#This Row],[Ort]]," - ",Orte[[#This Row],[Landkreis]])</f>
        <v>Bad Bocklet - Landkreis Bad Kissingen</v>
      </c>
      <c r="K351" s="3"/>
      <c r="L351" s="3" t="s">
        <v>11392</v>
      </c>
      <c r="M351" s="3"/>
      <c r="N351" t="str">
        <f>Orte[[#This Row],[Ort]]</f>
        <v>Bad Bocklet</v>
      </c>
      <c r="O351" t="s">
        <v>2412</v>
      </c>
      <c r="P351" t="s">
        <v>4552</v>
      </c>
    </row>
    <row r="352" spans="1:16" x14ac:dyDescent="0.35">
      <c r="A352" t="s">
        <v>790</v>
      </c>
      <c r="B352" s="3" t="s">
        <v>7845</v>
      </c>
      <c r="C352" s="4">
        <v>52.843722702699999</v>
      </c>
      <c r="D352" s="4">
        <v>10.6954620955</v>
      </c>
      <c r="E352" s="4">
        <f>Orte[[#This Row],[Lat_dez]]*PI()/180</f>
        <v>0.92229695017299163</v>
      </c>
      <c r="F352" s="4">
        <f>Orte[[#This Row],[Lon_dez]]*PI()/180</f>
        <v>0.18667102858872719</v>
      </c>
      <c r="G352" t="s">
        <v>554</v>
      </c>
      <c r="H352" t="s">
        <v>791</v>
      </c>
      <c r="I352" s="4" t="b">
        <v>0</v>
      </c>
      <c r="J352" s="4" t="str">
        <f>CONCATENATE(Orte[[#This Row],[Ort]]," - ",Orte[[#This Row],[Landkreis]])</f>
        <v>Bad Bodenteich - Landkreis Uelzen</v>
      </c>
      <c r="K352" s="3"/>
      <c r="L352" s="3" t="s">
        <v>9321</v>
      </c>
      <c r="M352" s="3"/>
      <c r="N352" t="str">
        <f>Orte[[#This Row],[Ort]]</f>
        <v>Bad Bodenteich</v>
      </c>
      <c r="O352" t="s">
        <v>3413</v>
      </c>
      <c r="P352" t="s">
        <v>4538</v>
      </c>
    </row>
    <row r="353" spans="1:16" x14ac:dyDescent="0.35">
      <c r="A353" t="s">
        <v>822</v>
      </c>
      <c r="B353" s="3" t="s">
        <v>7866</v>
      </c>
      <c r="C353" s="4">
        <v>48.637044107800001</v>
      </c>
      <c r="D353" s="4">
        <v>9.6069077250500001</v>
      </c>
      <c r="E353" s="4">
        <f>Orte[[#This Row],[Lat_dez]]*PI()/180</f>
        <v>0.8488765581188179</v>
      </c>
      <c r="F353" s="4">
        <f>Orte[[#This Row],[Lon_dez]]*PI()/180</f>
        <v>0.16767217073740062</v>
      </c>
      <c r="G353" t="s">
        <v>546</v>
      </c>
      <c r="H353" t="s">
        <v>644</v>
      </c>
      <c r="I353" s="4" t="b">
        <v>0</v>
      </c>
      <c r="J353" s="4" t="str">
        <f>CONCATENATE(Orte[[#This Row],[Ort]]," - ",Orte[[#This Row],[Landkreis]])</f>
        <v>Bad Boll - Landkreis Göppingen</v>
      </c>
      <c r="K353" s="3"/>
      <c r="L353" s="3" t="s">
        <v>9643</v>
      </c>
      <c r="M353" s="3"/>
      <c r="N353" t="str">
        <f>Orte[[#This Row],[Ort]]</f>
        <v>Bad Boll</v>
      </c>
      <c r="O353" t="s">
        <v>1847</v>
      </c>
      <c r="P353" t="s">
        <v>602</v>
      </c>
    </row>
    <row r="354" spans="1:16" x14ac:dyDescent="0.35">
      <c r="A354" t="s">
        <v>4356</v>
      </c>
      <c r="B354" s="3" t="s">
        <v>11910</v>
      </c>
      <c r="C354" s="4">
        <v>50.2265926663</v>
      </c>
      <c r="D354" s="4">
        <v>12.303766314000001</v>
      </c>
      <c r="E354" s="4">
        <f>Orte[[#This Row],[Lat_dez]]*PI()/180</f>
        <v>0.87661941408497257</v>
      </c>
      <c r="F354" s="4">
        <f>Orte[[#This Row],[Lon_dez]]*PI()/180</f>
        <v>0.21474123257526651</v>
      </c>
      <c r="G354" t="s">
        <v>869</v>
      </c>
      <c r="H354" t="s">
        <v>870</v>
      </c>
      <c r="I354" s="4" t="b">
        <v>0</v>
      </c>
      <c r="J354" s="4" t="str">
        <f>CONCATENATE(Orte[[#This Row],[Ort]]," - ",Orte[[#This Row],[Landkreis]])</f>
        <v>Bad Brambach - Landkreis Vogtlandkreis</v>
      </c>
      <c r="K354" s="3"/>
      <c r="L354" s="3" t="s">
        <v>8918</v>
      </c>
      <c r="M354" s="3"/>
      <c r="N354" t="str">
        <f>Orte[[#This Row],[Ort]]</f>
        <v>Bad Brambach</v>
      </c>
      <c r="O354" t="s">
        <v>4519</v>
      </c>
      <c r="P354" t="s">
        <v>1755</v>
      </c>
    </row>
    <row r="355" spans="1:16" x14ac:dyDescent="0.35">
      <c r="A355" t="s">
        <v>1779</v>
      </c>
      <c r="B355" s="3" t="s">
        <v>8734</v>
      </c>
      <c r="C355" s="4">
        <v>53.914105902099998</v>
      </c>
      <c r="D355" s="4">
        <v>9.87443138149</v>
      </c>
      <c r="E355" s="4">
        <f>Orte[[#This Row],[Lat_dez]]*PI()/180</f>
        <v>0.94097866126055252</v>
      </c>
      <c r="F355" s="4">
        <f>Orte[[#This Row],[Lon_dez]]*PI()/180</f>
        <v>0.17234133936925275</v>
      </c>
      <c r="G355" t="s">
        <v>641</v>
      </c>
      <c r="H355" t="s">
        <v>671</v>
      </c>
      <c r="I355" s="4" t="b">
        <v>0</v>
      </c>
      <c r="J355" s="4" t="str">
        <f>CONCATENATE(Orte[[#This Row],[Ort]]," - ",Orte[[#This Row],[Landkreis]])</f>
        <v>Bad Bramstedt - Kreis Segeberg</v>
      </c>
      <c r="K355" s="3"/>
      <c r="L355" s="3" t="s">
        <v>10737</v>
      </c>
      <c r="M355" s="3"/>
      <c r="N355" t="str">
        <f>Orte[[#This Row],[Ort]]</f>
        <v>Bad Bramstedt</v>
      </c>
      <c r="O355" t="s">
        <v>5490</v>
      </c>
      <c r="P355" t="s">
        <v>6569</v>
      </c>
    </row>
    <row r="356" spans="1:16" x14ac:dyDescent="0.35">
      <c r="A356" t="s">
        <v>4419</v>
      </c>
      <c r="B356" s="3" t="s">
        <v>11998</v>
      </c>
      <c r="C356" s="4">
        <v>50.4970877011</v>
      </c>
      <c r="D356" s="4">
        <v>7.2658801944600002</v>
      </c>
      <c r="E356" s="4">
        <f>Orte[[#This Row],[Lat_dez]]*PI()/180</f>
        <v>0.88134044305252923</v>
      </c>
      <c r="F356" s="4">
        <f>Orte[[#This Row],[Lon_dez]]*PI()/180</f>
        <v>0.12681353244877286</v>
      </c>
      <c r="G356" t="s">
        <v>514</v>
      </c>
      <c r="H356" t="s">
        <v>1271</v>
      </c>
      <c r="I356" s="4" t="b">
        <v>0</v>
      </c>
      <c r="J356" s="4" t="str">
        <f>CONCATENATE(Orte[[#This Row],[Ort]]," - ",Orte[[#This Row],[Landkreis]])</f>
        <v>Bad Breisig, Waldorf, Gönnersdorf - Landkreis Ahrweiler</v>
      </c>
      <c r="K356" s="3"/>
      <c r="L356" s="3" t="s">
        <v>8328</v>
      </c>
      <c r="M356" s="3"/>
      <c r="N356" t="str">
        <f>Orte[[#This Row],[Ort]]</f>
        <v>Bad Breisig, Waldorf, Gönnersdorf</v>
      </c>
      <c r="O356" t="s">
        <v>3004</v>
      </c>
      <c r="P356" t="s">
        <v>1885</v>
      </c>
    </row>
    <row r="357" spans="1:16" x14ac:dyDescent="0.35">
      <c r="A357" t="s">
        <v>4701</v>
      </c>
      <c r="B357" s="3" t="s">
        <v>12362</v>
      </c>
      <c r="C357" s="4">
        <v>50.307236597100001</v>
      </c>
      <c r="D357" s="4">
        <v>9.7849485649099996</v>
      </c>
      <c r="E357" s="4">
        <f>Orte[[#This Row],[Lat_dez]]*PI()/180</f>
        <v>0.87802691619918294</v>
      </c>
      <c r="F357" s="4">
        <f>Orte[[#This Row],[Lon_dez]]*PI()/180</f>
        <v>0.17077956959597357</v>
      </c>
      <c r="G357" t="s">
        <v>665</v>
      </c>
      <c r="H357" t="s">
        <v>998</v>
      </c>
      <c r="I357" s="4" t="b">
        <v>0</v>
      </c>
      <c r="J357" s="4" t="str">
        <f>CONCATENATE(Orte[[#This Row],[Ort]]," - ",Orte[[#This Row],[Landkreis]])</f>
        <v>Bad Brückenau - Landkreis Bad Kissingen</v>
      </c>
      <c r="K357" s="3"/>
      <c r="L357" s="3" t="s">
        <v>8920</v>
      </c>
      <c r="M357" s="3"/>
      <c r="N357" t="str">
        <f>Orte[[#This Row],[Ort]]</f>
        <v>Bad Brückenau</v>
      </c>
      <c r="O357" t="s">
        <v>5074</v>
      </c>
      <c r="P357" t="s">
        <v>6275</v>
      </c>
    </row>
    <row r="358" spans="1:16" x14ac:dyDescent="0.35">
      <c r="A358" t="s">
        <v>5784</v>
      </c>
      <c r="B358" s="3" t="s">
        <v>13783</v>
      </c>
      <c r="C358" s="4">
        <v>48.082845167400002</v>
      </c>
      <c r="D358" s="4">
        <v>9.6105706055900004</v>
      </c>
      <c r="E358" s="4">
        <f>Orte[[#This Row],[Lat_dez]]*PI()/180</f>
        <v>0.83920396189777413</v>
      </c>
      <c r="F358" s="4">
        <f>Orte[[#This Row],[Lon_dez]]*PI()/180</f>
        <v>0.16773610006293085</v>
      </c>
      <c r="G358" t="s">
        <v>546</v>
      </c>
      <c r="H358" t="s">
        <v>649</v>
      </c>
      <c r="I358" s="4" t="b">
        <v>0</v>
      </c>
      <c r="J358" s="4" t="str">
        <f>CONCATENATE(Orte[[#This Row],[Ort]]," - ",Orte[[#This Row],[Landkreis]])</f>
        <v>Bad Buchau - Landkreis Biberach</v>
      </c>
      <c r="K358" s="3"/>
      <c r="L358" s="3" t="s">
        <v>9503</v>
      </c>
      <c r="M358" s="3"/>
      <c r="N358" t="str">
        <f>Orte[[#This Row],[Ort]]</f>
        <v>Bad Buchau</v>
      </c>
      <c r="O358" t="s">
        <v>3995</v>
      </c>
      <c r="P358" t="s">
        <v>3733</v>
      </c>
    </row>
    <row r="359" spans="1:16" x14ac:dyDescent="0.35">
      <c r="A359" t="s">
        <v>5975</v>
      </c>
      <c r="B359" s="3" t="s">
        <v>14034</v>
      </c>
      <c r="C359" s="4">
        <v>50.303293798699997</v>
      </c>
      <c r="D359" s="4">
        <v>8.2874753605200002</v>
      </c>
      <c r="E359" s="4">
        <f>Orte[[#This Row],[Lat_dez]]*PI()/180</f>
        <v>0.87795810138536057</v>
      </c>
      <c r="F359" s="4">
        <f>Orte[[#This Row],[Lon_dez]]*PI()/180</f>
        <v>0.14464373171897807</v>
      </c>
      <c r="G359" t="s">
        <v>549</v>
      </c>
      <c r="H359" t="s">
        <v>1130</v>
      </c>
      <c r="I359" s="4" t="b">
        <v>0</v>
      </c>
      <c r="J359" s="4" t="str">
        <f>CONCATENATE(Orte[[#This Row],[Ort]]," - ",Orte[[#This Row],[Landkreis]])</f>
        <v>Bad Camberg - Landkreis Limburg-Weilburg</v>
      </c>
      <c r="K359" s="3"/>
      <c r="L359" s="3" t="s">
        <v>11521</v>
      </c>
      <c r="M359" s="3"/>
      <c r="N359" t="str">
        <f>Orte[[#This Row],[Ort]]</f>
        <v>Bad Camberg</v>
      </c>
      <c r="O359" t="s">
        <v>1803</v>
      </c>
      <c r="P359" t="s">
        <v>876</v>
      </c>
    </row>
    <row r="360" spans="1:16" x14ac:dyDescent="0.35">
      <c r="A360" t="s">
        <v>2652</v>
      </c>
      <c r="B360" s="3" t="s">
        <v>9767</v>
      </c>
      <c r="C360" s="4">
        <v>50.274606219799999</v>
      </c>
      <c r="D360" s="4">
        <v>10.6974490836</v>
      </c>
      <c r="E360" s="4">
        <f>Orte[[#This Row],[Lat_dez]]*PI()/180</f>
        <v>0.87745740867912991</v>
      </c>
      <c r="F360" s="4">
        <f>Orte[[#This Row],[Lon_dez]]*PI()/180</f>
        <v>0.18670570807327017</v>
      </c>
      <c r="G360" t="s">
        <v>678</v>
      </c>
      <c r="H360" t="s">
        <v>2260</v>
      </c>
      <c r="I360" s="4" t="b">
        <v>0</v>
      </c>
      <c r="J360" s="4" t="str">
        <f>CONCATENATE(Orte[[#This Row],[Ort]]," - ",Orte[[#This Row],[Landkreis]])</f>
        <v>Bad Colberg-Heldburg - Landkreis Hildburghausen</v>
      </c>
      <c r="K360" s="3"/>
      <c r="L360" s="3" t="s">
        <v>13300</v>
      </c>
      <c r="M360" s="3"/>
      <c r="N360" t="str">
        <f>Orte[[#This Row],[Ort]]</f>
        <v>Bad Colberg-Heldburg</v>
      </c>
      <c r="O360" t="s">
        <v>3874</v>
      </c>
      <c r="P360" t="s">
        <v>3149</v>
      </c>
    </row>
    <row r="361" spans="1:16" x14ac:dyDescent="0.35">
      <c r="A361" t="s">
        <v>3970</v>
      </c>
      <c r="B361" s="3" t="s">
        <v>11420</v>
      </c>
      <c r="C361" s="4">
        <v>48.587055997999997</v>
      </c>
      <c r="D361" s="4">
        <v>9.6909069064699995</v>
      </c>
      <c r="E361" s="4">
        <f>Orte[[#This Row],[Lat_dez]]*PI()/180</f>
        <v>0.84800410101595947</v>
      </c>
      <c r="F361" s="4">
        <f>Orte[[#This Row],[Lon_dez]]*PI()/180</f>
        <v>0.16913823302215966</v>
      </c>
      <c r="G361" t="s">
        <v>546</v>
      </c>
      <c r="H361" t="s">
        <v>644</v>
      </c>
      <c r="I361" s="4" t="b">
        <v>0</v>
      </c>
      <c r="J361" s="4" t="str">
        <f>CONCATENATE(Orte[[#This Row],[Ort]]," - ",Orte[[#This Row],[Landkreis]])</f>
        <v>Bad Ditzenbach - Landkreis Göppingen</v>
      </c>
      <c r="K361" s="3"/>
      <c r="L361" s="3" t="s">
        <v>15342</v>
      </c>
      <c r="M361" s="3"/>
      <c r="N361" t="str">
        <f>Orte[[#This Row],[Ort]]</f>
        <v>Bad Ditzenbach</v>
      </c>
      <c r="O361" t="s">
        <v>3263</v>
      </c>
      <c r="P361" t="s">
        <v>3893</v>
      </c>
    </row>
    <row r="362" spans="1:16" x14ac:dyDescent="0.35">
      <c r="A362" t="s">
        <v>2890</v>
      </c>
      <c r="B362" s="3" t="s">
        <v>10055</v>
      </c>
      <c r="C362" s="4">
        <v>54.105708526999997</v>
      </c>
      <c r="D362" s="4">
        <v>11.8820953457</v>
      </c>
      <c r="E362" s="4">
        <f>Orte[[#This Row],[Lat_dez]]*PI()/180</f>
        <v>0.94432275792052123</v>
      </c>
      <c r="F362" s="4">
        <f>Orte[[#This Row],[Lon_dez]]*PI()/180</f>
        <v>0.20738168581835884</v>
      </c>
      <c r="G362" t="s">
        <v>834</v>
      </c>
      <c r="H362" t="s">
        <v>1302</v>
      </c>
      <c r="I362" s="4" t="b">
        <v>0</v>
      </c>
      <c r="J362" s="4" t="str">
        <f>CONCATENATE(Orte[[#This Row],[Ort]]," - ",Orte[[#This Row],[Landkreis]])</f>
        <v>Bad Doberan, Bartenshagen-Parkentin u.a. - Landkreis Rostock</v>
      </c>
      <c r="K362" s="3"/>
      <c r="L362" s="3" t="s">
        <v>12641</v>
      </c>
      <c r="M362" s="3"/>
      <c r="N362" t="str">
        <f>Orte[[#This Row],[Ort]]</f>
        <v>Bad Doberan, Bartenshagen-Parkentin u.a.</v>
      </c>
      <c r="O362" t="s">
        <v>734</v>
      </c>
      <c r="P362" t="s">
        <v>3129</v>
      </c>
    </row>
    <row r="363" spans="1:16" x14ac:dyDescent="0.35">
      <c r="A363" t="s">
        <v>3119</v>
      </c>
      <c r="B363" s="3" t="s">
        <v>10342</v>
      </c>
      <c r="C363" s="4">
        <v>51.721766315300002</v>
      </c>
      <c r="D363" s="4">
        <v>9.0382253329999998</v>
      </c>
      <c r="E363" s="4">
        <f>Orte[[#This Row],[Lat_dez]]*PI()/180</f>
        <v>0.90271511714908059</v>
      </c>
      <c r="F363" s="4">
        <f>Orte[[#This Row],[Lon_dez]]*PI()/180</f>
        <v>0.15774679059801089</v>
      </c>
      <c r="G363" t="s">
        <v>504</v>
      </c>
      <c r="H363" t="s">
        <v>3120</v>
      </c>
      <c r="I363" s="4" t="b">
        <v>0</v>
      </c>
      <c r="J363" s="4" t="str">
        <f>CONCATENATE(Orte[[#This Row],[Ort]]," - ",Orte[[#This Row],[Landkreis]])</f>
        <v>Bad Driburg - Kreis Höxter</v>
      </c>
      <c r="K363" s="3"/>
      <c r="L363" s="3" t="s">
        <v>8162</v>
      </c>
      <c r="M363" s="3"/>
      <c r="N363" t="str">
        <f>Orte[[#This Row],[Ort]]</f>
        <v>Bad Driburg</v>
      </c>
      <c r="O363" t="s">
        <v>1612</v>
      </c>
      <c r="P363" t="s">
        <v>4576</v>
      </c>
    </row>
    <row r="364" spans="1:16" x14ac:dyDescent="0.35">
      <c r="A364" t="s">
        <v>4061</v>
      </c>
      <c r="B364" s="3" t="s">
        <v>11534</v>
      </c>
      <c r="C364" s="4">
        <v>51.595064324399999</v>
      </c>
      <c r="D364" s="4">
        <v>12.6413067319</v>
      </c>
      <c r="E364" s="4">
        <f>Orte[[#This Row],[Lat_dez]]*PI()/180</f>
        <v>0.90050375023904361</v>
      </c>
      <c r="F364" s="4">
        <f>Orte[[#This Row],[Lon_dez]]*PI()/180</f>
        <v>0.2206324242261791</v>
      </c>
      <c r="G364" t="s">
        <v>869</v>
      </c>
      <c r="H364" t="s">
        <v>1237</v>
      </c>
      <c r="I364" s="4" t="b">
        <v>0</v>
      </c>
      <c r="J364" s="4" t="str">
        <f>CONCATENATE(Orte[[#This Row],[Ort]]," - ",Orte[[#This Row],[Landkreis]])</f>
        <v>Bad Düben - Landkreis Nordsachsen</v>
      </c>
      <c r="K364" s="3"/>
      <c r="L364" s="3" t="s">
        <v>9513</v>
      </c>
      <c r="M364" s="3"/>
      <c r="N364" t="str">
        <f>Orte[[#This Row],[Ort]]</f>
        <v>Bad Düben</v>
      </c>
      <c r="O364" t="s">
        <v>4106</v>
      </c>
      <c r="P364" t="s">
        <v>2225</v>
      </c>
    </row>
    <row r="365" spans="1:16" x14ac:dyDescent="0.35">
      <c r="A365" t="s">
        <v>2685</v>
      </c>
      <c r="B365" s="3" t="s">
        <v>9801</v>
      </c>
      <c r="C365" s="4">
        <v>49.454956303000003</v>
      </c>
      <c r="D365" s="4">
        <v>8.0865765243100007</v>
      </c>
      <c r="E365" s="4">
        <f>Orte[[#This Row],[Lat_dez]]*PI()/180</f>
        <v>0.86315181891727255</v>
      </c>
      <c r="F365" s="4">
        <f>Orte[[#This Row],[Lon_dez]]*PI()/180</f>
        <v>0.14113738556368879</v>
      </c>
      <c r="G365" t="s">
        <v>514</v>
      </c>
      <c r="H365" t="s">
        <v>624</v>
      </c>
      <c r="I365" s="4" t="b">
        <v>0</v>
      </c>
      <c r="J365" s="4" t="str">
        <f>CONCATENATE(Orte[[#This Row],[Ort]]," - ",Orte[[#This Row],[Landkreis]])</f>
        <v>Bad Dürkheim - Landkreis Bad Dürkheim</v>
      </c>
      <c r="K365" s="3"/>
      <c r="L365" s="3" t="s">
        <v>8927</v>
      </c>
      <c r="M365" s="3"/>
      <c r="N365" t="str">
        <f>Orte[[#This Row],[Ort]]</f>
        <v>Bad Dürkheim</v>
      </c>
      <c r="O365" t="s">
        <v>2644</v>
      </c>
      <c r="P365" t="s">
        <v>7170</v>
      </c>
    </row>
    <row r="366" spans="1:16" x14ac:dyDescent="0.35">
      <c r="A366" t="s">
        <v>3226</v>
      </c>
      <c r="B366" s="3" t="s">
        <v>10461</v>
      </c>
      <c r="C366" s="4">
        <v>51.284312948900002</v>
      </c>
      <c r="D366" s="4">
        <v>12.0955878614</v>
      </c>
      <c r="E366" s="4">
        <f>Orte[[#This Row],[Lat_dez]]*PI()/180</f>
        <v>0.89508011558146749</v>
      </c>
      <c r="F366" s="4">
        <f>Orte[[#This Row],[Lon_dez]]*PI()/180</f>
        <v>0.21110783314568957</v>
      </c>
      <c r="G366" t="s">
        <v>809</v>
      </c>
      <c r="H366" t="s">
        <v>861</v>
      </c>
      <c r="I366" s="4" t="b">
        <v>0</v>
      </c>
      <c r="J366" s="4" t="str">
        <f>CONCATENATE(Orte[[#This Row],[Ort]]," - ",Orte[[#This Row],[Landkreis]])</f>
        <v>Bad Dürrenberg - Landkreis Saalekreis</v>
      </c>
      <c r="K366" s="3"/>
      <c r="L366" s="3" t="s">
        <v>7910</v>
      </c>
      <c r="M366" s="3"/>
      <c r="N366" t="str">
        <f>Orte[[#This Row],[Ort]]</f>
        <v>Bad Dürrenberg</v>
      </c>
      <c r="O366" t="s">
        <v>5174</v>
      </c>
      <c r="P366" t="s">
        <v>2058</v>
      </c>
    </row>
    <row r="367" spans="1:16" x14ac:dyDescent="0.35">
      <c r="A367" t="s">
        <v>6170</v>
      </c>
      <c r="B367" s="3" t="s">
        <v>14299</v>
      </c>
      <c r="C367" s="4">
        <v>47.9968080278</v>
      </c>
      <c r="D367" s="4">
        <v>8.5867279110400005</v>
      </c>
      <c r="E367" s="4">
        <f>Orte[[#This Row],[Lat_dez]]*PI()/180</f>
        <v>0.83770233053275611</v>
      </c>
      <c r="F367" s="4">
        <f>Orte[[#This Row],[Lon_dez]]*PI()/180</f>
        <v>0.14986667402054277</v>
      </c>
      <c r="G367" t="s">
        <v>546</v>
      </c>
      <c r="H367" t="s">
        <v>1147</v>
      </c>
      <c r="I367" s="4" t="b">
        <v>0</v>
      </c>
      <c r="J367" s="4" t="str">
        <f>CONCATENATE(Orte[[#This Row],[Ort]]," - ",Orte[[#This Row],[Landkreis]])</f>
        <v>Bad Dürrheim - Landkreis Schwarzwald-Baar-Kreis</v>
      </c>
      <c r="K367" s="3"/>
      <c r="L367" s="3" t="s">
        <v>10754</v>
      </c>
      <c r="M367" s="3"/>
      <c r="N367" t="str">
        <f>Orte[[#This Row],[Ort]]</f>
        <v>Bad Dürrheim</v>
      </c>
      <c r="O367" t="s">
        <v>6945</v>
      </c>
      <c r="P367" t="s">
        <v>6121</v>
      </c>
    </row>
    <row r="368" spans="1:16" x14ac:dyDescent="0.35">
      <c r="A368" t="s">
        <v>4552</v>
      </c>
      <c r="B368" s="3" t="s">
        <v>12165</v>
      </c>
      <c r="C368" s="4">
        <v>50.281955408000002</v>
      </c>
      <c r="D368" s="4">
        <v>12.2500314033</v>
      </c>
      <c r="E368" s="4">
        <f>Orte[[#This Row],[Lat_dez]]*PI()/180</f>
        <v>0.87758567621056882</v>
      </c>
      <c r="F368" s="4">
        <f>Orte[[#This Row],[Lon_dez]]*PI()/180</f>
        <v>0.21380338146028635</v>
      </c>
      <c r="G368" t="s">
        <v>869</v>
      </c>
      <c r="H368" t="s">
        <v>870</v>
      </c>
      <c r="I368" s="4" t="b">
        <v>0</v>
      </c>
      <c r="J368" s="4" t="str">
        <f>CONCATENATE(Orte[[#This Row],[Ort]]," - ",Orte[[#This Row],[Landkreis]])</f>
        <v>Bad Elster - Landkreis Vogtlandkreis</v>
      </c>
      <c r="K368" s="3"/>
      <c r="L368" s="3" t="s">
        <v>8932</v>
      </c>
      <c r="M368" s="3"/>
      <c r="N368" t="str">
        <f>Orte[[#This Row],[Ort]]</f>
        <v>Bad Elster</v>
      </c>
      <c r="O368" t="s">
        <v>2837</v>
      </c>
      <c r="P368" t="s">
        <v>6751</v>
      </c>
    </row>
    <row r="369" spans="1:16" x14ac:dyDescent="0.35">
      <c r="A369" t="s">
        <v>4538</v>
      </c>
      <c r="B369" s="3" t="s">
        <v>12149</v>
      </c>
      <c r="C369" s="4">
        <v>50.325779412800003</v>
      </c>
      <c r="D369" s="4">
        <v>7.7216839431700004</v>
      </c>
      <c r="E369" s="4">
        <f>Orte[[#This Row],[Lat_dez]]*PI()/180</f>
        <v>0.87835054938573853</v>
      </c>
      <c r="F369" s="4">
        <f>Orte[[#This Row],[Lon_dez]]*PI()/180</f>
        <v>0.13476880860669521</v>
      </c>
      <c r="G369" t="s">
        <v>514</v>
      </c>
      <c r="H369" t="s">
        <v>593</v>
      </c>
      <c r="I369" s="4" t="b">
        <v>0</v>
      </c>
      <c r="J369" s="4" t="str">
        <f>CONCATENATE(Orte[[#This Row],[Ort]]," - ",Orte[[#This Row],[Landkreis]])</f>
        <v>Bad Ems - Landkreis Rhein-Lahn-Kreis</v>
      </c>
      <c r="K369" s="3"/>
      <c r="L369" s="3" t="s">
        <v>10467</v>
      </c>
      <c r="M369" s="3"/>
      <c r="N369" t="str">
        <f>Orte[[#This Row],[Ort]]</f>
        <v>Bad Ems</v>
      </c>
      <c r="O369" t="s">
        <v>3139</v>
      </c>
      <c r="P369" t="s">
        <v>1361</v>
      </c>
    </row>
    <row r="370" spans="1:16" x14ac:dyDescent="0.35">
      <c r="A370" t="s">
        <v>602</v>
      </c>
      <c r="B370" s="3" t="s">
        <v>7724</v>
      </c>
      <c r="C370" s="4">
        <v>50.338114668999999</v>
      </c>
      <c r="D370" s="4">
        <v>7.76135034132</v>
      </c>
      <c r="E370" s="4">
        <f>Orte[[#This Row],[Lat_dez]]*PI()/180</f>
        <v>0.87856584022050555</v>
      </c>
      <c r="F370" s="4">
        <f>Orte[[#This Row],[Lon_dez]]*PI()/180</f>
        <v>0.13546111785681969</v>
      </c>
      <c r="G370" t="s">
        <v>514</v>
      </c>
      <c r="H370" t="s">
        <v>593</v>
      </c>
      <c r="I370" s="4" t="b">
        <v>0</v>
      </c>
      <c r="J370" s="4" t="str">
        <f>CONCATENATE(Orte[[#This Row],[Ort]]," - ",Orte[[#This Row],[Landkreis]])</f>
        <v>Bad Ems Umland - Landkreis Rhein-Lahn-Kreis</v>
      </c>
      <c r="K370" s="3"/>
      <c r="L370" s="3" t="s">
        <v>14750</v>
      </c>
      <c r="M370" s="3"/>
      <c r="N370" t="str">
        <f>Orte[[#This Row],[Ort]]</f>
        <v>Bad Ems Umland</v>
      </c>
      <c r="O370" t="s">
        <v>4320</v>
      </c>
      <c r="P370" t="s">
        <v>1852</v>
      </c>
    </row>
    <row r="371" spans="1:16" x14ac:dyDescent="0.35">
      <c r="A371" t="s">
        <v>1755</v>
      </c>
      <c r="B371" s="3" t="s">
        <v>8709</v>
      </c>
      <c r="C371" s="4">
        <v>51.249638118</v>
      </c>
      <c r="D371" s="4">
        <v>9.2530477064800003</v>
      </c>
      <c r="E371" s="4">
        <f>Orte[[#This Row],[Lat_dez]]*PI()/180</f>
        <v>0.89447492561469011</v>
      </c>
      <c r="F371" s="4">
        <f>Orte[[#This Row],[Lon_dez]]*PI()/180</f>
        <v>0.16149614832218587</v>
      </c>
      <c r="G371" t="s">
        <v>549</v>
      </c>
      <c r="H371" t="s">
        <v>1756</v>
      </c>
      <c r="I371" s="4" t="b">
        <v>0</v>
      </c>
      <c r="J371" s="4" t="str">
        <f>CONCATENATE(Orte[[#This Row],[Ort]]," - ",Orte[[#This Row],[Landkreis]])</f>
        <v>Bad Emstal - Landkreis Kassel</v>
      </c>
      <c r="K371" s="3"/>
      <c r="L371" s="3" t="s">
        <v>10750</v>
      </c>
      <c r="M371" s="3"/>
      <c r="N371" t="str">
        <f>Orte[[#This Row],[Ort]]</f>
        <v>Bad Emstal</v>
      </c>
      <c r="O371" t="s">
        <v>5722</v>
      </c>
      <c r="P371" t="s">
        <v>1632</v>
      </c>
    </row>
    <row r="372" spans="1:16" x14ac:dyDescent="0.35">
      <c r="A372" t="s">
        <v>6569</v>
      </c>
      <c r="B372" s="3" t="s">
        <v>14860</v>
      </c>
      <c r="C372" s="4">
        <v>50.765575995699997</v>
      </c>
      <c r="D372" s="4">
        <v>8.4788512631300001</v>
      </c>
      <c r="E372" s="4">
        <f>Orte[[#This Row],[Lat_dez]]*PI()/180</f>
        <v>0.88602644779636364</v>
      </c>
      <c r="F372" s="4">
        <f>Orte[[#This Row],[Lon_dez]]*PI()/180</f>
        <v>0.14798387132849861</v>
      </c>
      <c r="G372" t="s">
        <v>549</v>
      </c>
      <c r="H372" t="s">
        <v>761</v>
      </c>
      <c r="I372" s="4" t="b">
        <v>0</v>
      </c>
      <c r="J372" s="4" t="str">
        <f>CONCATENATE(Orte[[#This Row],[Ort]]," - ",Orte[[#This Row],[Landkreis]])</f>
        <v>Bad Endbach - Landkreis Marburg-Biedenkopf</v>
      </c>
      <c r="K372" s="3"/>
      <c r="L372" s="3" t="s">
        <v>13308</v>
      </c>
      <c r="M372" s="3"/>
      <c r="N372" t="str">
        <f>Orte[[#This Row],[Ort]]</f>
        <v>Bad Endbach</v>
      </c>
      <c r="O372" t="s">
        <v>741</v>
      </c>
      <c r="P372" t="s">
        <v>2253</v>
      </c>
    </row>
    <row r="373" spans="1:16" x14ac:dyDescent="0.35">
      <c r="A373" t="s">
        <v>1885</v>
      </c>
      <c r="B373" s="3" t="s">
        <v>8855</v>
      </c>
      <c r="C373" s="4">
        <v>47.9040918281</v>
      </c>
      <c r="D373" s="4">
        <v>12.3013113033</v>
      </c>
      <c r="E373" s="4">
        <f>Orte[[#This Row],[Lat_dez]]*PI()/180</f>
        <v>0.83608412757805439</v>
      </c>
      <c r="F373" s="4">
        <f>Orte[[#This Row],[Lon_dez]]*PI()/180</f>
        <v>0.21469838455537982</v>
      </c>
      <c r="G373" t="s">
        <v>665</v>
      </c>
      <c r="H373" t="s">
        <v>877</v>
      </c>
      <c r="I373" s="4" t="b">
        <v>0</v>
      </c>
      <c r="J373" s="4" t="str">
        <f>CONCATENATE(Orte[[#This Row],[Ort]]," - ",Orte[[#This Row],[Landkreis]])</f>
        <v>Bad Endorf - Landkreis Rosenheim</v>
      </c>
      <c r="K373" s="3"/>
      <c r="L373" s="3" t="s">
        <v>11664</v>
      </c>
      <c r="M373" s="3"/>
      <c r="N373" t="str">
        <f>Orte[[#This Row],[Ort]]</f>
        <v>Bad Endorf</v>
      </c>
      <c r="O373" t="s">
        <v>2600</v>
      </c>
      <c r="P373" t="s">
        <v>1057</v>
      </c>
    </row>
    <row r="374" spans="1:16" x14ac:dyDescent="0.35">
      <c r="A374" t="s">
        <v>6275</v>
      </c>
      <c r="B374" s="3" t="s">
        <v>14437</v>
      </c>
      <c r="C374" s="4">
        <v>52.321409609</v>
      </c>
      <c r="D374" s="4">
        <v>8.3821369879100001</v>
      </c>
      <c r="E374" s="4">
        <f>Orte[[#This Row],[Lat_dez]]*PI()/180</f>
        <v>0.91318086696164902</v>
      </c>
      <c r="F374" s="4">
        <f>Orte[[#This Row],[Lon_dez]]*PI()/180</f>
        <v>0.14629588879222963</v>
      </c>
      <c r="G374" t="s">
        <v>554</v>
      </c>
      <c r="H374" t="s">
        <v>555</v>
      </c>
      <c r="I374" s="4" t="b">
        <v>0</v>
      </c>
      <c r="J374" s="4" t="str">
        <f>CONCATENATE(Orte[[#This Row],[Ort]]," - ",Orte[[#This Row],[Landkreis]])</f>
        <v>Bad Essen - Landkreis Osnabrück</v>
      </c>
      <c r="K374" s="3"/>
      <c r="L374" s="3" t="s">
        <v>14142</v>
      </c>
      <c r="M374" s="3"/>
      <c r="N374" t="str">
        <f>Orte[[#This Row],[Ort]]</f>
        <v>Bad Essen</v>
      </c>
      <c r="O374" t="s">
        <v>5655</v>
      </c>
      <c r="P374" t="s">
        <v>5041</v>
      </c>
    </row>
    <row r="375" spans="1:16" x14ac:dyDescent="0.35">
      <c r="A375" t="s">
        <v>3733</v>
      </c>
      <c r="B375" s="3" t="s">
        <v>11123</v>
      </c>
      <c r="C375" s="4">
        <v>52.883235099499998</v>
      </c>
      <c r="D375" s="4">
        <v>9.7756107301699995</v>
      </c>
      <c r="E375" s="4">
        <f>Orte[[#This Row],[Lat_dez]]*PI()/180</f>
        <v>0.92298657159250597</v>
      </c>
      <c r="F375" s="4">
        <f>Orte[[#This Row],[Lon_dez]]*PI()/180</f>
        <v>0.17061659363475346</v>
      </c>
      <c r="G375" t="s">
        <v>554</v>
      </c>
      <c r="H375" t="s">
        <v>654</v>
      </c>
      <c r="I375" s="4" t="b">
        <v>0</v>
      </c>
      <c r="J375" s="4" t="str">
        <f>CONCATENATE(Orte[[#This Row],[Ort]]," - ",Orte[[#This Row],[Landkreis]])</f>
        <v>Bad Fallingbostel, Osterheide - Landkreis Heidekreis</v>
      </c>
      <c r="K375" s="3"/>
      <c r="L375" s="3" t="s">
        <v>9185</v>
      </c>
      <c r="M375" s="3"/>
      <c r="N375" t="str">
        <f>Orte[[#This Row],[Ort]]</f>
        <v>Bad Fallingbostel, Osterheide</v>
      </c>
      <c r="O375" t="s">
        <v>1139</v>
      </c>
      <c r="P375" t="s">
        <v>3538</v>
      </c>
    </row>
    <row r="376" spans="1:16" x14ac:dyDescent="0.35">
      <c r="A376" t="s">
        <v>876</v>
      </c>
      <c r="B376" s="3" t="s">
        <v>7899</v>
      </c>
      <c r="C376" s="4">
        <v>47.787112981900002</v>
      </c>
      <c r="D376" s="4">
        <v>11.999535337599999</v>
      </c>
      <c r="E376" s="4">
        <f>Orte[[#This Row],[Lat_dez]]*PI()/180</f>
        <v>0.83404246155668049</v>
      </c>
      <c r="F376" s="4">
        <f>Orte[[#This Row],[Lon_dez]]*PI()/180</f>
        <v>0.20943140035052932</v>
      </c>
      <c r="G376" t="s">
        <v>665</v>
      </c>
      <c r="H376" t="s">
        <v>877</v>
      </c>
      <c r="I376" s="4" t="b">
        <v>0</v>
      </c>
      <c r="J376" s="4" t="str">
        <f>CONCATENATE(Orte[[#This Row],[Ort]]," - ",Orte[[#This Row],[Landkreis]])</f>
        <v>Bad Feilnbach - Landkreis Rosenheim</v>
      </c>
      <c r="K376" s="3"/>
      <c r="L376" s="3" t="s">
        <v>8856</v>
      </c>
      <c r="M376" s="3"/>
      <c r="N376" t="str">
        <f>Orte[[#This Row],[Ort]]</f>
        <v>Bad Feilnbach</v>
      </c>
      <c r="O376" t="s">
        <v>4451</v>
      </c>
      <c r="P376" t="s">
        <v>3722</v>
      </c>
    </row>
    <row r="377" spans="1:16" x14ac:dyDescent="0.35">
      <c r="A377" t="s">
        <v>3149</v>
      </c>
      <c r="B377" s="3" t="s">
        <v>10373</v>
      </c>
      <c r="C377" s="4">
        <v>51.365418355700001</v>
      </c>
      <c r="D377" s="4">
        <v>11.147592734</v>
      </c>
      <c r="E377" s="4">
        <f>Orte[[#This Row],[Lat_dez]]*PI()/180</f>
        <v>0.89649567197129676</v>
      </c>
      <c r="F377" s="4">
        <f>Orte[[#This Row],[Lon_dez]]*PI()/180</f>
        <v>0.19456219687969645</v>
      </c>
      <c r="G377" t="s">
        <v>678</v>
      </c>
      <c r="H377" t="s">
        <v>958</v>
      </c>
      <c r="I377" s="4" t="b">
        <v>0</v>
      </c>
      <c r="J377" s="4" t="str">
        <f>CONCATENATE(Orte[[#This Row],[Ort]]," - ",Orte[[#This Row],[Landkreis]])</f>
        <v>Bad Frankenhausen/Kyffhäuser - Landkreis Kyffhäuserkreis</v>
      </c>
      <c r="K377" s="3"/>
      <c r="L377" s="3" t="s">
        <v>8857</v>
      </c>
      <c r="M377" s="3"/>
      <c r="N377" t="str">
        <f>Orte[[#This Row],[Ort]]</f>
        <v>Bad Frankenhausen/Kyffhäuser</v>
      </c>
      <c r="O377" t="s">
        <v>5518</v>
      </c>
      <c r="P377" t="s">
        <v>5372</v>
      </c>
    </row>
    <row r="378" spans="1:16" x14ac:dyDescent="0.35">
      <c r="A378" t="s">
        <v>3893</v>
      </c>
      <c r="B378" s="3" t="s">
        <v>11316</v>
      </c>
      <c r="C378" s="4">
        <v>52.769775776000003</v>
      </c>
      <c r="D378" s="4">
        <v>14.0288330095</v>
      </c>
      <c r="E378" s="4">
        <f>Orte[[#This Row],[Lat_dez]]*PI()/180</f>
        <v>0.92100633283034583</v>
      </c>
      <c r="F378" s="4">
        <f>Orte[[#This Row],[Lon_dez]]*PI()/180</f>
        <v>0.24484932622823991</v>
      </c>
      <c r="G378" t="s">
        <v>885</v>
      </c>
      <c r="H378" t="s">
        <v>975</v>
      </c>
      <c r="I378" s="4" t="b">
        <v>0</v>
      </c>
      <c r="J378" s="4" t="str">
        <f>CONCATENATE(Orte[[#This Row],[Ort]]," - ",Orte[[#This Row],[Landkreis]])</f>
        <v>Bad Freienwalde u.a. - Landkreis Märkisch-Oderland</v>
      </c>
      <c r="K378" s="3"/>
      <c r="L378" s="3" t="s">
        <v>14756</v>
      </c>
      <c r="M378" s="3"/>
      <c r="N378" t="str">
        <f>Orte[[#This Row],[Ort]]</f>
        <v>Bad Freienwalde u.a.</v>
      </c>
      <c r="O378" t="s">
        <v>3468</v>
      </c>
      <c r="P378" t="s">
        <v>6115</v>
      </c>
    </row>
    <row r="379" spans="1:16" x14ac:dyDescent="0.35">
      <c r="A379" t="s">
        <v>3129</v>
      </c>
      <c r="B379" s="3" t="s">
        <v>10351</v>
      </c>
      <c r="C379" s="4">
        <v>49.240028296200002</v>
      </c>
      <c r="D379" s="4">
        <v>9.2179229981099997</v>
      </c>
      <c r="E379" s="4">
        <f>Orte[[#This Row],[Lat_dez]]*PI()/180</f>
        <v>0.85940061754386365</v>
      </c>
      <c r="F379" s="4">
        <f>Orte[[#This Row],[Lon_dez]]*PI()/180</f>
        <v>0.16088310651232654</v>
      </c>
      <c r="G379" t="s">
        <v>546</v>
      </c>
      <c r="H379" t="s">
        <v>759</v>
      </c>
      <c r="I379" s="4" t="b">
        <v>0</v>
      </c>
      <c r="J379" s="4" t="str">
        <f>CONCATENATE(Orte[[#This Row],[Ort]]," - ",Orte[[#This Row],[Landkreis]])</f>
        <v>Bad Friedrichshall - Landkreis Heilbronn</v>
      </c>
      <c r="K379" s="3"/>
      <c r="L379" s="3" t="s">
        <v>7908</v>
      </c>
      <c r="M379" s="3"/>
      <c r="N379" t="str">
        <f>Orte[[#This Row],[Ort]]</f>
        <v>Bad Friedrichshall</v>
      </c>
      <c r="O379" t="s">
        <v>3685</v>
      </c>
      <c r="P379" t="s">
        <v>2573</v>
      </c>
    </row>
    <row r="380" spans="1:16" x14ac:dyDescent="0.35">
      <c r="A380" t="s">
        <v>4576</v>
      </c>
      <c r="B380" s="3" t="s">
        <v>12194</v>
      </c>
      <c r="C380" s="4">
        <v>48.337630616399998</v>
      </c>
      <c r="D380" s="4">
        <v>13.303547075399999</v>
      </c>
      <c r="E380" s="4">
        <f>Orte[[#This Row],[Lat_dez]]*PI()/180</f>
        <v>0.84365080686899607</v>
      </c>
      <c r="F380" s="4">
        <f>Orte[[#This Row],[Lon_dez]]*PI()/180</f>
        <v>0.23219069865979233</v>
      </c>
      <c r="G380" t="s">
        <v>665</v>
      </c>
      <c r="H380" t="s">
        <v>925</v>
      </c>
      <c r="I380" s="4" t="b">
        <v>0</v>
      </c>
      <c r="J380" s="4" t="str">
        <f>CONCATENATE(Orte[[#This Row],[Ort]]," - ",Orte[[#This Row],[Landkreis]])</f>
        <v>Bad Füssing - Landkreis Passau</v>
      </c>
      <c r="K380" s="3"/>
      <c r="L380" s="3" t="s">
        <v>11908</v>
      </c>
      <c r="M380" s="3"/>
      <c r="N380" t="str">
        <f>Orte[[#This Row],[Ort]]</f>
        <v>Bad Füssing</v>
      </c>
      <c r="O380" t="s">
        <v>4737</v>
      </c>
      <c r="P380" t="s">
        <v>4604</v>
      </c>
    </row>
    <row r="381" spans="1:16" x14ac:dyDescent="0.35">
      <c r="A381" t="s">
        <v>2225</v>
      </c>
      <c r="B381" s="3" t="s">
        <v>9240</v>
      </c>
      <c r="C381" s="4">
        <v>51.883665319800002</v>
      </c>
      <c r="D381" s="4">
        <v>10.0407810339</v>
      </c>
      <c r="E381" s="4">
        <f>Orte[[#This Row],[Lat_dez]]*PI()/180</f>
        <v>0.90554078783330683</v>
      </c>
      <c r="F381" s="4">
        <f>Orte[[#This Row],[Lon_dez]]*PI()/180</f>
        <v>0.1752446885133554</v>
      </c>
      <c r="G381" t="s">
        <v>554</v>
      </c>
      <c r="H381" t="s">
        <v>1440</v>
      </c>
      <c r="I381" s="4" t="b">
        <v>0</v>
      </c>
      <c r="J381" s="4" t="str">
        <f>CONCATENATE(Orte[[#This Row],[Ort]]," - ",Orte[[#This Row],[Landkreis]])</f>
        <v>Bad Gandersheim - Landkreis Northeim</v>
      </c>
      <c r="K381" s="3"/>
      <c r="L381" s="3" t="s">
        <v>15021</v>
      </c>
      <c r="M381" s="3"/>
      <c r="N381" t="str">
        <f>Orte[[#This Row],[Ort]]</f>
        <v>Bad Gandersheim</v>
      </c>
      <c r="O381" t="s">
        <v>5589</v>
      </c>
      <c r="P381" t="s">
        <v>2562</v>
      </c>
    </row>
    <row r="382" spans="1:16" x14ac:dyDescent="0.35">
      <c r="A382" t="s">
        <v>7170</v>
      </c>
      <c r="B382" s="3" t="s">
        <v>15663</v>
      </c>
      <c r="C382" s="4">
        <v>50.838080252200001</v>
      </c>
      <c r="D382" s="4">
        <v>13.951989766000001</v>
      </c>
      <c r="E382" s="4">
        <f>Orte[[#This Row],[Lat_dez]]*PI()/180</f>
        <v>0.8872918857939992</v>
      </c>
      <c r="F382" s="4">
        <f>Orte[[#This Row],[Lon_dez]]*PI()/180</f>
        <v>0.24350815862125322</v>
      </c>
      <c r="G382" t="s">
        <v>869</v>
      </c>
      <c r="H382" t="s">
        <v>968</v>
      </c>
      <c r="I382" s="4" t="b">
        <v>0</v>
      </c>
      <c r="J382" s="4" t="str">
        <f>CONCATENATE(Orte[[#This Row],[Ort]]," - ",Orte[[#This Row],[Landkreis]])</f>
        <v>Bad Gottleuba-Berggießhübel - Landkreis Sächsische Schweiz-Osterzgebirge</v>
      </c>
      <c r="K382" s="3"/>
      <c r="L382" s="3" t="s">
        <v>8332</v>
      </c>
      <c r="M382" s="3"/>
      <c r="N382" t="str">
        <f>Orte[[#This Row],[Ort]]</f>
        <v>Bad Gottleuba-Berggießhübel</v>
      </c>
      <c r="O382" t="s">
        <v>2894</v>
      </c>
      <c r="P382" t="s">
        <v>6814</v>
      </c>
    </row>
    <row r="383" spans="1:16" x14ac:dyDescent="0.35">
      <c r="A383" t="s">
        <v>2058</v>
      </c>
      <c r="B383" s="3" t="s">
        <v>9049</v>
      </c>
      <c r="C383" s="4">
        <v>47.873074404999997</v>
      </c>
      <c r="D383" s="4">
        <v>10.2298497781</v>
      </c>
      <c r="E383" s="4">
        <f>Orte[[#This Row],[Lat_dez]]*PI()/180</f>
        <v>0.83554277141947531</v>
      </c>
      <c r="F383" s="4">
        <f>Orte[[#This Row],[Lon_dez]]*PI()/180</f>
        <v>0.17854456061225632</v>
      </c>
      <c r="G383" t="s">
        <v>665</v>
      </c>
      <c r="H383" t="s">
        <v>683</v>
      </c>
      <c r="I383" s="4" t="b">
        <v>0</v>
      </c>
      <c r="J383" s="4" t="str">
        <f>CONCATENATE(Orte[[#This Row],[Ort]]," - ",Orte[[#This Row],[Landkreis]])</f>
        <v>Bad Grönenbach - Landkreis Unterallgäu</v>
      </c>
      <c r="K383" s="3"/>
      <c r="L383" s="3" t="s">
        <v>15295</v>
      </c>
      <c r="M383" s="3"/>
      <c r="N383" t="str">
        <f>Orte[[#This Row],[Ort]]</f>
        <v>Bad Grönenbach</v>
      </c>
      <c r="O383" t="s">
        <v>4312</v>
      </c>
      <c r="P383" t="s">
        <v>6979</v>
      </c>
    </row>
    <row r="384" spans="1:16" x14ac:dyDescent="0.35">
      <c r="A384" t="s">
        <v>6121</v>
      </c>
      <c r="B384" s="3" t="s">
        <v>14232</v>
      </c>
      <c r="C384" s="4">
        <v>51.788488707600003</v>
      </c>
      <c r="D384" s="4">
        <v>10.2000537444</v>
      </c>
      <c r="E384" s="4">
        <f>Orte[[#This Row],[Lat_dez]]*PI()/180</f>
        <v>0.90387964257952291</v>
      </c>
      <c r="F384" s="4">
        <f>Orte[[#This Row],[Lon_dez]]*PI()/180</f>
        <v>0.17802452172015609</v>
      </c>
      <c r="G384" t="s">
        <v>554</v>
      </c>
      <c r="H384" t="s">
        <v>651</v>
      </c>
      <c r="I384" s="4" t="b">
        <v>0</v>
      </c>
      <c r="J384" s="4" t="str">
        <f>CONCATENATE(Orte[[#This Row],[Ort]]," - ",Orte[[#This Row],[Landkreis]])</f>
        <v>Bad Grund - Landkreis Göttingen</v>
      </c>
      <c r="K384" s="3"/>
      <c r="L384" s="3" t="s">
        <v>14461</v>
      </c>
      <c r="M384" s="3"/>
      <c r="N384" t="str">
        <f>Orte[[#This Row],[Ort]]</f>
        <v>Bad Grund</v>
      </c>
      <c r="O384" t="s">
        <v>5467</v>
      </c>
      <c r="P384" t="s">
        <v>4606</v>
      </c>
    </row>
    <row r="385" spans="1:16" x14ac:dyDescent="0.35">
      <c r="A385" t="s">
        <v>6751</v>
      </c>
      <c r="B385" s="3" t="s">
        <v>15092</v>
      </c>
      <c r="C385" s="4">
        <v>51.871280842700003</v>
      </c>
      <c r="D385" s="4">
        <v>10.5642655511</v>
      </c>
      <c r="E385" s="4">
        <f>Orte[[#This Row],[Lat_dez]]*PI()/180</f>
        <v>0.90532463793177398</v>
      </c>
      <c r="F385" s="4">
        <f>Orte[[#This Row],[Lon_dez]]*PI()/180</f>
        <v>0.18438121692170825</v>
      </c>
      <c r="G385" t="s">
        <v>554</v>
      </c>
      <c r="H385" t="s">
        <v>692</v>
      </c>
      <c r="I385" s="4" t="b">
        <v>0</v>
      </c>
      <c r="J385" s="4" t="str">
        <f>CONCATENATE(Orte[[#This Row],[Ort]]," - ",Orte[[#This Row],[Landkreis]])</f>
        <v>Bad Harzburg, Torfhaus - Landkreis Goslar</v>
      </c>
      <c r="K385" s="3"/>
      <c r="L385" s="3" t="s">
        <v>11661</v>
      </c>
      <c r="M385" s="3"/>
      <c r="N385" t="str">
        <f>Orte[[#This Row],[Ort]]</f>
        <v>Bad Harzburg, Torfhaus</v>
      </c>
      <c r="O385" t="s">
        <v>814</v>
      </c>
      <c r="P385" t="s">
        <v>2412</v>
      </c>
    </row>
    <row r="386" spans="1:16" x14ac:dyDescent="0.35">
      <c r="A386" t="s">
        <v>1361</v>
      </c>
      <c r="B386" s="3" t="s">
        <v>8292</v>
      </c>
      <c r="C386" s="4">
        <v>47.754663896799997</v>
      </c>
      <c r="D386" s="4">
        <v>11.4507068351</v>
      </c>
      <c r="E386" s="4">
        <f>Orte[[#This Row],[Lat_dez]]*PI()/180</f>
        <v>0.83347611818242551</v>
      </c>
      <c r="F386" s="4">
        <f>Orte[[#This Row],[Lon_dez]]*PI()/180</f>
        <v>0.19985253595311439</v>
      </c>
      <c r="G386" t="s">
        <v>665</v>
      </c>
      <c r="H386" t="s">
        <v>1288</v>
      </c>
      <c r="I386" s="4" t="b">
        <v>0</v>
      </c>
      <c r="J386" s="4" t="str">
        <f>CONCATENATE(Orte[[#This Row],[Ort]]," - ",Orte[[#This Row],[Landkreis]])</f>
        <v>Bad Heilbrunn - Landkreis Bad Tölz-Wolfratshausen</v>
      </c>
      <c r="K386" s="3"/>
      <c r="L386" s="3" t="s">
        <v>13014</v>
      </c>
      <c r="M386" s="3"/>
      <c r="N386" t="str">
        <f>Orte[[#This Row],[Ort]]</f>
        <v>Bad Heilbrunn</v>
      </c>
      <c r="O386" t="s">
        <v>2336</v>
      </c>
      <c r="P386" t="s">
        <v>3413</v>
      </c>
    </row>
    <row r="387" spans="1:16" x14ac:dyDescent="0.35">
      <c r="A387" t="s">
        <v>1852</v>
      </c>
      <c r="B387" s="3" t="s">
        <v>8819</v>
      </c>
      <c r="C387" s="4">
        <v>48.796596711500001</v>
      </c>
      <c r="D387" s="4">
        <v>8.4417655936799996</v>
      </c>
      <c r="E387" s="4">
        <f>Orte[[#This Row],[Lat_dez]]*PI()/180</f>
        <v>0.85166127638351252</v>
      </c>
      <c r="F387" s="4">
        <f>Orte[[#This Row],[Lon_dez]]*PI()/180</f>
        <v>0.14733660429128981</v>
      </c>
      <c r="G387" t="s">
        <v>546</v>
      </c>
      <c r="H387" t="s">
        <v>1061</v>
      </c>
      <c r="I387" s="4" t="b">
        <v>0</v>
      </c>
      <c r="J387" s="4" t="str">
        <f>CONCATENATE(Orte[[#This Row],[Ort]]," - ",Orte[[#This Row],[Landkreis]])</f>
        <v>Bad Herrenalb - Landkreis Calw</v>
      </c>
      <c r="K387" s="3"/>
      <c r="L387" s="3" t="s">
        <v>10751</v>
      </c>
      <c r="M387" s="3"/>
      <c r="N387" t="str">
        <f>Orte[[#This Row],[Ort]]</f>
        <v>Bad Herrenalb</v>
      </c>
      <c r="O387" t="s">
        <v>3340</v>
      </c>
      <c r="P387" t="s">
        <v>1847</v>
      </c>
    </row>
    <row r="388" spans="1:16" x14ac:dyDescent="0.35">
      <c r="A388" t="s">
        <v>1632</v>
      </c>
      <c r="B388" s="3" t="s">
        <v>8581</v>
      </c>
      <c r="C388" s="4">
        <v>50.906649357500001</v>
      </c>
      <c r="D388" s="4">
        <v>9.6912201574600001</v>
      </c>
      <c r="E388" s="4">
        <f>Orte[[#This Row],[Lat_dez]]*PI()/180</f>
        <v>0.88848864244663095</v>
      </c>
      <c r="F388" s="4">
        <f>Orte[[#This Row],[Lon_dez]]*PI()/180</f>
        <v>0.16914370028332029</v>
      </c>
      <c r="G388" t="s">
        <v>549</v>
      </c>
      <c r="H388" t="s">
        <v>647</v>
      </c>
      <c r="I388" s="4" t="b">
        <v>0</v>
      </c>
      <c r="J388" s="4" t="str">
        <f>CONCATENATE(Orte[[#This Row],[Ort]]," - ",Orte[[#This Row],[Landkreis]])</f>
        <v>Bad Hersfeld, Ludwigsau - Landkreis Hersfeld-Rotenburg</v>
      </c>
      <c r="K388" s="3"/>
      <c r="L388" s="3" t="s">
        <v>9523</v>
      </c>
      <c r="M388" s="3"/>
      <c r="N388" t="str">
        <f>Orte[[#This Row],[Ort]]</f>
        <v>Bad Hersfeld, Ludwigsau</v>
      </c>
      <c r="O388" t="s">
        <v>2170</v>
      </c>
      <c r="P388" t="s">
        <v>4519</v>
      </c>
    </row>
    <row r="389" spans="1:16" x14ac:dyDescent="0.35">
      <c r="A389" t="s">
        <v>2253</v>
      </c>
      <c r="B389" s="3" t="s">
        <v>9272</v>
      </c>
      <c r="C389" s="4">
        <v>47.466866725400003</v>
      </c>
      <c r="D389" s="4">
        <v>10.4017175636</v>
      </c>
      <c r="E389" s="4">
        <f>Orte[[#This Row],[Lat_dez]]*PI()/180</f>
        <v>0.82845310996356925</v>
      </c>
      <c r="F389" s="4">
        <f>Orte[[#This Row],[Lon_dez]]*PI()/180</f>
        <v>0.18154421934734266</v>
      </c>
      <c r="G389" t="s">
        <v>665</v>
      </c>
      <c r="H389" t="s">
        <v>1457</v>
      </c>
      <c r="I389" s="4" t="b">
        <v>0</v>
      </c>
      <c r="J389" s="4" t="str">
        <f>CONCATENATE(Orte[[#This Row],[Ort]]," - ",Orte[[#This Row],[Landkreis]])</f>
        <v>Bad Hindelang - Landkreis Oberallgäu</v>
      </c>
      <c r="K389" s="3"/>
      <c r="L389" s="3" t="s">
        <v>10480</v>
      </c>
      <c r="M389" s="3"/>
      <c r="N389" t="str">
        <f>Orte[[#This Row],[Ort]]</f>
        <v>Bad Hindelang</v>
      </c>
      <c r="O389" t="s">
        <v>1770</v>
      </c>
      <c r="P389" t="s">
        <v>5490</v>
      </c>
    </row>
    <row r="390" spans="1:16" x14ac:dyDescent="0.35">
      <c r="A390" t="s">
        <v>1057</v>
      </c>
      <c r="B390" s="3" t="s">
        <v>12006</v>
      </c>
      <c r="C390" s="4">
        <v>50.225008303899997</v>
      </c>
      <c r="D390" s="4">
        <v>8.6091576964899996</v>
      </c>
      <c r="E390" s="4">
        <f>Orte[[#This Row],[Lat_dez]]*PI()/180</f>
        <v>0.87659176174454767</v>
      </c>
      <c r="F390" s="4">
        <f>Orte[[#This Row],[Lon_dez]]*PI()/180</f>
        <v>0.15025814762716116</v>
      </c>
      <c r="G390" t="s">
        <v>549</v>
      </c>
      <c r="H390" t="s">
        <v>1058</v>
      </c>
      <c r="I390" s="4" t="b">
        <v>0</v>
      </c>
      <c r="J390" s="4" t="str">
        <f>CONCATENATE(Orte[[#This Row],[Ort]]," - ",Orte[[#This Row],[Landkreis]])</f>
        <v>Bad Homburg v.d. Höhe - Landkreis Hochtaunuskreis</v>
      </c>
      <c r="K390" s="3"/>
      <c r="L390" s="3" t="s">
        <v>11676</v>
      </c>
      <c r="M390" s="3"/>
      <c r="N390" t="str">
        <f>Orte[[#This Row],[Ort]]</f>
        <v>Bad Homburg v.d. Höhe</v>
      </c>
      <c r="O390" t="s">
        <v>4986</v>
      </c>
      <c r="P390" t="s">
        <v>3004</v>
      </c>
    </row>
    <row r="391" spans="1:16" x14ac:dyDescent="0.35">
      <c r="A391" t="s">
        <v>1057</v>
      </c>
      <c r="B391" s="3" t="s">
        <v>8027</v>
      </c>
      <c r="C391" s="4">
        <v>50.2465760726</v>
      </c>
      <c r="D391" s="4">
        <v>8.56492088191</v>
      </c>
      <c r="E391" s="4">
        <f>Orte[[#This Row],[Lat_dez]]*PI()/180</f>
        <v>0.87696819032067141</v>
      </c>
      <c r="F391" s="4">
        <f>Orte[[#This Row],[Lon_dez]]*PI()/180</f>
        <v>0.14948606956214594</v>
      </c>
      <c r="G391" t="s">
        <v>549</v>
      </c>
      <c r="H391" t="s">
        <v>1058</v>
      </c>
      <c r="I391" s="4" t="b">
        <v>0</v>
      </c>
      <c r="J391" s="4" t="str">
        <f>CONCATENATE(Orte[[#This Row],[Ort]]," - ",Orte[[#This Row],[Landkreis]])</f>
        <v>Bad Homburg v.d. Höhe - Landkreis Hochtaunuskreis</v>
      </c>
      <c r="K391" s="3"/>
      <c r="L391" s="3" t="s">
        <v>14158</v>
      </c>
      <c r="M391" s="3"/>
      <c r="N391" t="str">
        <f>Orte[[#This Row],[Ort]]</f>
        <v>Bad Homburg v.d. Höhe</v>
      </c>
      <c r="O391" t="s">
        <v>3237</v>
      </c>
      <c r="P391" t="s">
        <v>5074</v>
      </c>
    </row>
    <row r="392" spans="1:16" x14ac:dyDescent="0.35">
      <c r="A392" t="s">
        <v>1057</v>
      </c>
      <c r="B392" s="3" t="s">
        <v>15427</v>
      </c>
      <c r="C392" s="4">
        <v>50.221101786600002</v>
      </c>
      <c r="D392" s="4">
        <v>8.6583824225699999</v>
      </c>
      <c r="E392" s="4">
        <f>Orte[[#This Row],[Lat_dez]]*PI()/180</f>
        <v>0.87652358015537668</v>
      </c>
      <c r="F392" s="4">
        <f>Orte[[#This Row],[Lon_dez]]*PI()/180</f>
        <v>0.15111728117064949</v>
      </c>
      <c r="G392" t="s">
        <v>549</v>
      </c>
      <c r="H392" t="s">
        <v>1058</v>
      </c>
      <c r="I392" s="4" t="b">
        <v>0</v>
      </c>
      <c r="J392" s="4" t="str">
        <f>CONCATENATE(Orte[[#This Row],[Ort]]," - ",Orte[[#This Row],[Landkreis]])</f>
        <v>Bad Homburg v.d. Höhe - Landkreis Hochtaunuskreis</v>
      </c>
      <c r="K392" s="3"/>
      <c r="L392" s="3" t="s">
        <v>13020</v>
      </c>
      <c r="M392" s="3"/>
      <c r="N392" t="str">
        <f>Orte[[#This Row],[Ort]]</f>
        <v>Bad Homburg v.d. Höhe</v>
      </c>
      <c r="O392" t="s">
        <v>1718</v>
      </c>
      <c r="P392" t="s">
        <v>3995</v>
      </c>
    </row>
    <row r="393" spans="1:16" x14ac:dyDescent="0.35">
      <c r="A393" t="s">
        <v>5041</v>
      </c>
      <c r="B393" s="3" t="s">
        <v>12803</v>
      </c>
      <c r="C393" s="4">
        <v>50.653494651800003</v>
      </c>
      <c r="D393" s="4">
        <v>7.2789704363599999</v>
      </c>
      <c r="E393" s="4">
        <f>Orte[[#This Row],[Lat_dez]]*PI()/180</f>
        <v>0.88407025931524874</v>
      </c>
      <c r="F393" s="4">
        <f>Orte[[#This Row],[Lon_dez]]*PI()/180</f>
        <v>0.12704200026981038</v>
      </c>
      <c r="G393" t="s">
        <v>504</v>
      </c>
      <c r="H393" t="s">
        <v>1265</v>
      </c>
      <c r="I393" s="4" t="b">
        <v>0</v>
      </c>
      <c r="J393" s="4" t="str">
        <f>CONCATENATE(Orte[[#This Row],[Ort]]," - ",Orte[[#This Row],[Landkreis]])</f>
        <v>Bad Honnef - Kreis Rhein-Sieg-Kreis</v>
      </c>
      <c r="K393" s="3"/>
      <c r="L393" s="3" t="s">
        <v>10478</v>
      </c>
      <c r="M393" s="3"/>
      <c r="N393" t="str">
        <f>Orte[[#This Row],[Ort]]</f>
        <v>Bad Honnef</v>
      </c>
      <c r="O393" t="s">
        <v>2924</v>
      </c>
      <c r="P393" t="s">
        <v>1803</v>
      </c>
    </row>
    <row r="394" spans="1:16" x14ac:dyDescent="0.35">
      <c r="A394" t="s">
        <v>3538</v>
      </c>
      <c r="B394" s="3" t="s">
        <v>10876</v>
      </c>
      <c r="C394" s="4">
        <v>50.528439578099999</v>
      </c>
      <c r="D394" s="4">
        <v>7.3331699592900002</v>
      </c>
      <c r="E394" s="4">
        <f>Orte[[#This Row],[Lat_dez]]*PI()/180</f>
        <v>0.88188763653285951</v>
      </c>
      <c r="F394" s="4">
        <f>Orte[[#This Row],[Lon_dez]]*PI()/180</f>
        <v>0.12798796039794905</v>
      </c>
      <c r="G394" t="s">
        <v>514</v>
      </c>
      <c r="H394" t="s">
        <v>584</v>
      </c>
      <c r="I394" s="4" t="b">
        <v>0</v>
      </c>
      <c r="J394" s="4" t="str">
        <f>CONCATENATE(Orte[[#This Row],[Ort]]," - ",Orte[[#This Row],[Landkreis]])</f>
        <v>Bad Hönningen - Landkreis Neuwied</v>
      </c>
      <c r="K394" s="3"/>
      <c r="L394" s="3" t="s">
        <v>15310</v>
      </c>
      <c r="M394" s="3"/>
      <c r="N394" t="str">
        <f>Orte[[#This Row],[Ort]]</f>
        <v>Bad Hönningen</v>
      </c>
      <c r="O394" t="s">
        <v>1832</v>
      </c>
      <c r="P394" t="s">
        <v>3874</v>
      </c>
    </row>
    <row r="395" spans="1:16" x14ac:dyDescent="0.35">
      <c r="A395" t="s">
        <v>3722</v>
      </c>
      <c r="B395" s="3" t="s">
        <v>11111</v>
      </c>
      <c r="C395" s="4">
        <v>52.148041093499998</v>
      </c>
      <c r="D395" s="4">
        <v>8.0543784152000004</v>
      </c>
      <c r="E395" s="4">
        <f>Orte[[#This Row],[Lat_dez]]*PI()/180</f>
        <v>0.91015501554687905</v>
      </c>
      <c r="F395" s="4">
        <f>Orte[[#This Row],[Lon_dez]]*PI()/180</f>
        <v>0.14057542254680289</v>
      </c>
      <c r="G395" t="s">
        <v>554</v>
      </c>
      <c r="H395" t="s">
        <v>555</v>
      </c>
      <c r="I395" s="4" t="b">
        <v>0</v>
      </c>
      <c r="J395" s="4" t="str">
        <f>CONCATENATE(Orte[[#This Row],[Ort]]," - ",Orte[[#This Row],[Landkreis]])</f>
        <v>Bad Iburg - Landkreis Osnabrück</v>
      </c>
      <c r="K395" s="3"/>
      <c r="L395" s="3" t="s">
        <v>12849</v>
      </c>
      <c r="M395" s="3"/>
      <c r="N395" t="str">
        <f>Orte[[#This Row],[Ort]]</f>
        <v>Bad Iburg</v>
      </c>
      <c r="O395" t="s">
        <v>4724</v>
      </c>
      <c r="P395" t="s">
        <v>3263</v>
      </c>
    </row>
    <row r="396" spans="1:16" x14ac:dyDescent="0.35">
      <c r="A396" t="s">
        <v>5372</v>
      </c>
      <c r="B396" s="3" t="s">
        <v>13235</v>
      </c>
      <c r="C396" s="4">
        <v>51.629101604299997</v>
      </c>
      <c r="D396" s="4">
        <v>9.4465935391800002</v>
      </c>
      <c r="E396" s="4">
        <f>Orte[[#This Row],[Lat_dez]]*PI()/180</f>
        <v>0.90109781284172152</v>
      </c>
      <c r="F396" s="4">
        <f>Orte[[#This Row],[Lon_dez]]*PI()/180</f>
        <v>0.16487416035631497</v>
      </c>
      <c r="G396" t="s">
        <v>549</v>
      </c>
      <c r="H396" t="s">
        <v>1756</v>
      </c>
      <c r="I396" s="4" t="b">
        <v>0</v>
      </c>
      <c r="J396" s="4" t="str">
        <f>CONCATENATE(Orte[[#This Row],[Ort]]," - ",Orte[[#This Row],[Landkreis]])</f>
        <v>Bad Karlshafen - Landkreis Kassel</v>
      </c>
      <c r="K396" s="3"/>
      <c r="L396" s="3" t="s">
        <v>14197</v>
      </c>
      <c r="M396" s="3"/>
      <c r="N396" t="str">
        <f>Orte[[#This Row],[Ort]]</f>
        <v>Bad Karlshafen</v>
      </c>
      <c r="O396" t="s">
        <v>2061</v>
      </c>
      <c r="P396" t="s">
        <v>734</v>
      </c>
    </row>
    <row r="397" spans="1:16" x14ac:dyDescent="0.35">
      <c r="A397" t="s">
        <v>6115</v>
      </c>
      <c r="B397" s="3" t="s">
        <v>14223</v>
      </c>
      <c r="C397" s="4">
        <v>50.202637168099997</v>
      </c>
      <c r="D397" s="4">
        <v>10.0589751444</v>
      </c>
      <c r="E397" s="4">
        <f>Orte[[#This Row],[Lat_dez]]*PI()/180</f>
        <v>0.87620131176742688</v>
      </c>
      <c r="F397" s="4">
        <f>Orte[[#This Row],[Lon_dez]]*PI()/180</f>
        <v>0.17556223564605206</v>
      </c>
      <c r="G397" t="s">
        <v>665</v>
      </c>
      <c r="H397" t="s">
        <v>998</v>
      </c>
      <c r="I397" s="4" t="b">
        <v>0</v>
      </c>
      <c r="J397" s="4" t="str">
        <f>CONCATENATE(Orte[[#This Row],[Ort]]," - ",Orte[[#This Row],[Landkreis]])</f>
        <v>Bad Kissingen - Landkreis Bad Kissingen</v>
      </c>
      <c r="K397" s="3"/>
      <c r="L397" s="3" t="s">
        <v>10386</v>
      </c>
      <c r="M397" s="3"/>
      <c r="N397" t="str">
        <f>Orte[[#This Row],[Ort]]</f>
        <v>Bad Kissingen</v>
      </c>
      <c r="O397" t="s">
        <v>3094</v>
      </c>
      <c r="P397" t="s">
        <v>1612</v>
      </c>
    </row>
    <row r="398" spans="1:16" x14ac:dyDescent="0.35">
      <c r="A398" t="s">
        <v>2573</v>
      </c>
      <c r="B398" s="3" t="s">
        <v>9666</v>
      </c>
      <c r="C398" s="4">
        <v>53.793935943999998</v>
      </c>
      <c r="D398" s="4">
        <v>11.4249608053</v>
      </c>
      <c r="E398" s="4">
        <f>Orte[[#This Row],[Lat_dez]]*PI()/180</f>
        <v>0.9388812998297239</v>
      </c>
      <c r="F398" s="4">
        <f>Orte[[#This Row],[Lon_dez]]*PI()/180</f>
        <v>0.19940318296378784</v>
      </c>
      <c r="G398" t="s">
        <v>834</v>
      </c>
      <c r="H398" t="s">
        <v>1367</v>
      </c>
      <c r="I398" s="4" t="b">
        <v>0</v>
      </c>
      <c r="J398" s="4" t="str">
        <f>CONCATENATE(Orte[[#This Row],[Ort]]," - ",Orte[[#This Row],[Landkreis]])</f>
        <v>Bad Kleinen u.a. - Landkreis Nordwestmecklenburg</v>
      </c>
      <c r="K398" s="3"/>
      <c r="L398" s="3" t="s">
        <v>14536</v>
      </c>
      <c r="M398" s="3"/>
      <c r="N398" t="str">
        <f>Orte[[#This Row],[Ort]]</f>
        <v>Bad Kleinen u.a.</v>
      </c>
      <c r="O398" t="s">
        <v>4456</v>
      </c>
      <c r="P398" t="s">
        <v>4106</v>
      </c>
    </row>
    <row r="399" spans="1:16" x14ac:dyDescent="0.35">
      <c r="A399" t="s">
        <v>4604</v>
      </c>
      <c r="B399" s="3" t="s">
        <v>12229</v>
      </c>
      <c r="C399" s="4">
        <v>50.919244902199999</v>
      </c>
      <c r="D399" s="4">
        <v>11.8791232638</v>
      </c>
      <c r="E399" s="4">
        <f>Orte[[#This Row],[Lat_dez]]*PI()/180</f>
        <v>0.88870847617272797</v>
      </c>
      <c r="F399" s="4">
        <f>Orte[[#This Row],[Lon_dez]]*PI()/180</f>
        <v>0.20732981320356494</v>
      </c>
      <c r="G399" t="s">
        <v>678</v>
      </c>
      <c r="H399" t="s">
        <v>1291</v>
      </c>
      <c r="I399" s="4" t="b">
        <v>0</v>
      </c>
      <c r="J399" s="4" t="str">
        <f>CONCATENATE(Orte[[#This Row],[Ort]]," - ",Orte[[#This Row],[Landkreis]])</f>
        <v>Bad Klosterlausnitz - Landkreis Saale-Holzland-Kreis</v>
      </c>
      <c r="K399" s="3"/>
      <c r="L399" s="3" t="s">
        <v>8829</v>
      </c>
      <c r="M399" s="3"/>
      <c r="N399" t="str">
        <f>Orte[[#This Row],[Ort]]</f>
        <v>Bad Klosterlausnitz</v>
      </c>
      <c r="O399" t="s">
        <v>6724</v>
      </c>
      <c r="P399" t="s">
        <v>2644</v>
      </c>
    </row>
    <row r="400" spans="1:16" x14ac:dyDescent="0.35">
      <c r="A400" t="s">
        <v>2562</v>
      </c>
      <c r="B400" s="3" t="s">
        <v>9654</v>
      </c>
      <c r="C400" s="4">
        <v>47.6644455251</v>
      </c>
      <c r="D400" s="4">
        <v>11.073915037700001</v>
      </c>
      <c r="E400" s="4">
        <f>Orte[[#This Row],[Lat_dez]]*PI()/180</f>
        <v>0.83190151055047246</v>
      </c>
      <c r="F400" s="4">
        <f>Orte[[#This Row],[Lon_dez]]*PI()/180</f>
        <v>0.19327627849397697</v>
      </c>
      <c r="G400" t="s">
        <v>665</v>
      </c>
      <c r="H400" t="s">
        <v>949</v>
      </c>
      <c r="I400" s="4" t="b">
        <v>0</v>
      </c>
      <c r="J400" s="4" t="str">
        <f>CONCATENATE(Orte[[#This Row],[Ort]]," - ",Orte[[#This Row],[Landkreis]])</f>
        <v>Bad Kohlgrub - Landkreis Garmisch-Partenkirchen</v>
      </c>
      <c r="K400" s="3"/>
      <c r="L400" s="3" t="s">
        <v>9644</v>
      </c>
      <c r="M400" s="3"/>
      <c r="N400" t="str">
        <f>Orte[[#This Row],[Ort]]</f>
        <v>Bad Kohlgrub</v>
      </c>
      <c r="O400" t="s">
        <v>3307</v>
      </c>
      <c r="P400" t="s">
        <v>5174</v>
      </c>
    </row>
    <row r="401" spans="1:16" x14ac:dyDescent="0.35">
      <c r="A401" t="s">
        <v>6814</v>
      </c>
      <c r="B401" s="3" t="s">
        <v>15178</v>
      </c>
      <c r="C401" s="4">
        <v>49.741444127500003</v>
      </c>
      <c r="D401" s="4">
        <v>9.0112088412499993</v>
      </c>
      <c r="E401" s="4">
        <f>Orte[[#This Row],[Lat_dez]]*PI()/180</f>
        <v>0.86815197472167316</v>
      </c>
      <c r="F401" s="4">
        <f>Orte[[#This Row],[Lon_dez]]*PI()/180</f>
        <v>0.1572752638646355</v>
      </c>
      <c r="G401" t="s">
        <v>549</v>
      </c>
      <c r="H401" t="s">
        <v>743</v>
      </c>
      <c r="I401" s="4" t="b">
        <v>0</v>
      </c>
      <c r="J401" s="4" t="str">
        <f>CONCATENATE(Orte[[#This Row],[Ort]]," - ",Orte[[#This Row],[Landkreis]])</f>
        <v>Bad König - Landkreis Odenwaldkreis</v>
      </c>
      <c r="K401" s="3"/>
      <c r="L401" s="3" t="s">
        <v>10789</v>
      </c>
      <c r="M401" s="3"/>
      <c r="N401" t="str">
        <f>Orte[[#This Row],[Ort]]</f>
        <v>Bad König</v>
      </c>
      <c r="O401" t="s">
        <v>5027</v>
      </c>
      <c r="P401" t="s">
        <v>6945</v>
      </c>
    </row>
    <row r="402" spans="1:16" x14ac:dyDescent="0.35">
      <c r="A402" t="s">
        <v>6979</v>
      </c>
      <c r="B402" s="3" t="s">
        <v>15399</v>
      </c>
      <c r="C402" s="4">
        <v>50.270666718999998</v>
      </c>
      <c r="D402" s="4">
        <v>10.480695602000001</v>
      </c>
      <c r="E402" s="4">
        <f>Orte[[#This Row],[Lat_dez]]*PI()/180</f>
        <v>0.87738865141928502</v>
      </c>
      <c r="F402" s="4">
        <f>Orte[[#This Row],[Lon_dez]]*PI()/180</f>
        <v>0.18292264615418921</v>
      </c>
      <c r="G402" t="s">
        <v>665</v>
      </c>
      <c r="H402" t="s">
        <v>666</v>
      </c>
      <c r="I402" s="4" t="b">
        <v>0</v>
      </c>
      <c r="J402" s="4" t="str">
        <f>CONCATENATE(Orte[[#This Row],[Ort]]," - ",Orte[[#This Row],[Landkreis]])</f>
        <v>Bad Königshofen i. Grabfeld - Landkreis Rhön-Grabfeld</v>
      </c>
      <c r="K402" s="3"/>
      <c r="L402" s="3" t="s">
        <v>11172</v>
      </c>
      <c r="M402" s="3"/>
      <c r="N402" t="str">
        <f>Orte[[#This Row],[Ort]]</f>
        <v>Bad Königshofen i. Grabfeld</v>
      </c>
      <c r="O402" t="s">
        <v>3026</v>
      </c>
      <c r="P402" t="s">
        <v>2837</v>
      </c>
    </row>
    <row r="403" spans="1:16" x14ac:dyDescent="0.35">
      <c r="A403" t="s">
        <v>4606</v>
      </c>
      <c r="B403" s="3" t="s">
        <v>12231</v>
      </c>
      <c r="C403" s="4">
        <v>50.902747367700002</v>
      </c>
      <c r="D403" s="4">
        <v>11.966977249899999</v>
      </c>
      <c r="E403" s="4">
        <f>Orte[[#This Row],[Lat_dez]]*PI()/180</f>
        <v>0.88842053987724168</v>
      </c>
      <c r="F403" s="4">
        <f>Orte[[#This Row],[Lon_dez]]*PI()/180</f>
        <v>0.20886315452201124</v>
      </c>
      <c r="G403" t="s">
        <v>678</v>
      </c>
      <c r="H403" t="s">
        <v>2176</v>
      </c>
      <c r="I403" s="4" t="b">
        <v>0</v>
      </c>
      <c r="J403" s="4" t="str">
        <f>CONCATENATE(Orte[[#This Row],[Ort]]," - ",Orte[[#This Row],[Landkreis]])</f>
        <v>Bad Köstritz - Landkreis Greiz</v>
      </c>
      <c r="K403" s="3"/>
      <c r="L403" s="3" t="s">
        <v>12211</v>
      </c>
      <c r="M403" s="3"/>
      <c r="N403" t="str">
        <f>Orte[[#This Row],[Ort]]</f>
        <v>Bad Köstritz</v>
      </c>
      <c r="O403" t="s">
        <v>4776</v>
      </c>
      <c r="P403" t="s">
        <v>3139</v>
      </c>
    </row>
    <row r="404" spans="1:16" x14ac:dyDescent="0.35">
      <c r="A404" t="s">
        <v>2412</v>
      </c>
      <c r="B404" s="3" t="s">
        <v>9557</v>
      </c>
      <c r="C404" s="4">
        <v>49.829408538599999</v>
      </c>
      <c r="D404" s="4">
        <v>7.8730961853099997</v>
      </c>
      <c r="E404" s="4">
        <f>Orte[[#This Row],[Lat_dez]]*PI()/180</f>
        <v>0.86968724331994596</v>
      </c>
      <c r="F404" s="4">
        <f>Orte[[#This Row],[Lon_dez]]*PI()/180</f>
        <v>0.13741145075986511</v>
      </c>
      <c r="G404" t="s">
        <v>514</v>
      </c>
      <c r="H404" t="s">
        <v>588</v>
      </c>
      <c r="I404" s="4" t="b">
        <v>0</v>
      </c>
      <c r="J404" s="4" t="str">
        <f>CONCATENATE(Orte[[#This Row],[Ort]]," - ",Orte[[#This Row],[Landkreis]])</f>
        <v>Bad Kreuznach - Landkreis Bad Kreuznach</v>
      </c>
      <c r="K404" s="3"/>
      <c r="L404" s="3" t="s">
        <v>10565</v>
      </c>
      <c r="M404" s="3"/>
      <c r="N404" t="str">
        <f>Orte[[#This Row],[Ort]]</f>
        <v>Bad Kreuznach</v>
      </c>
      <c r="O404" t="s">
        <v>4211</v>
      </c>
      <c r="P404" t="s">
        <v>4320</v>
      </c>
    </row>
    <row r="405" spans="1:16" x14ac:dyDescent="0.35">
      <c r="A405" t="s">
        <v>2412</v>
      </c>
      <c r="B405" s="3" t="s">
        <v>9460</v>
      </c>
      <c r="C405" s="4">
        <v>49.855329061799999</v>
      </c>
      <c r="D405" s="4">
        <v>7.87868027808</v>
      </c>
      <c r="E405" s="4">
        <f>Orte[[#This Row],[Lat_dez]]*PI()/180</f>
        <v>0.87013964179362546</v>
      </c>
      <c r="F405" s="4">
        <f>Orte[[#This Row],[Lon_dez]]*PI()/180</f>
        <v>0.13750891156443842</v>
      </c>
      <c r="G405" t="s">
        <v>514</v>
      </c>
      <c r="H405" t="s">
        <v>588</v>
      </c>
      <c r="I405" s="4" t="b">
        <v>0</v>
      </c>
      <c r="J405" s="4" t="str">
        <f>CONCATENATE(Orte[[#This Row],[Ort]]," - ",Orte[[#This Row],[Landkreis]])</f>
        <v>Bad Kreuznach - Landkreis Bad Kreuznach</v>
      </c>
      <c r="K405" s="3"/>
      <c r="L405" s="3" t="s">
        <v>11171</v>
      </c>
      <c r="M405" s="3"/>
      <c r="N405" t="str">
        <f>Orte[[#This Row],[Ort]]</f>
        <v>Bad Kreuznach</v>
      </c>
      <c r="O405" t="s">
        <v>1287</v>
      </c>
      <c r="P405" t="s">
        <v>5722</v>
      </c>
    </row>
    <row r="406" spans="1:16" x14ac:dyDescent="0.35">
      <c r="A406" t="s">
        <v>2412</v>
      </c>
      <c r="B406" s="3" t="s">
        <v>11044</v>
      </c>
      <c r="C406" s="4">
        <v>49.802534455699998</v>
      </c>
      <c r="D406" s="4">
        <v>7.82806387807</v>
      </c>
      <c r="E406" s="4">
        <f>Orte[[#This Row],[Lat_dez]]*PI()/180</f>
        <v>0.86921820208988709</v>
      </c>
      <c r="F406" s="4">
        <f>Orte[[#This Row],[Lon_dez]]*PI()/180</f>
        <v>0.13662548872875743</v>
      </c>
      <c r="G406" t="s">
        <v>514</v>
      </c>
      <c r="H406" t="s">
        <v>588</v>
      </c>
      <c r="I406" s="4" t="b">
        <v>0</v>
      </c>
      <c r="J406" s="4" t="str">
        <f>CONCATENATE(Orte[[#This Row],[Ort]]," - ",Orte[[#This Row],[Landkreis]])</f>
        <v>Bad Kreuznach - Landkreis Bad Kreuznach</v>
      </c>
      <c r="K406" s="3"/>
      <c r="L406" s="3" t="s">
        <v>13450</v>
      </c>
      <c r="M406" s="3"/>
      <c r="N406" t="str">
        <f>Orte[[#This Row],[Ort]]</f>
        <v>Bad Kreuznach</v>
      </c>
      <c r="O406" t="s">
        <v>6719</v>
      </c>
      <c r="P406" t="s">
        <v>741</v>
      </c>
    </row>
    <row r="407" spans="1:16" x14ac:dyDescent="0.35">
      <c r="A407" t="s">
        <v>3413</v>
      </c>
      <c r="B407" s="3" t="s">
        <v>10704</v>
      </c>
      <c r="C407" s="4">
        <v>47.9208754633</v>
      </c>
      <c r="D407" s="4">
        <v>7.6808310738100003</v>
      </c>
      <c r="E407" s="4">
        <f>Orte[[#This Row],[Lat_dez]]*PI()/180</f>
        <v>0.83637705727274814</v>
      </c>
      <c r="F407" s="4">
        <f>Orte[[#This Row],[Lon_dez]]*PI()/180</f>
        <v>0.1340557915274761</v>
      </c>
      <c r="G407" t="s">
        <v>546</v>
      </c>
      <c r="H407" t="s">
        <v>547</v>
      </c>
      <c r="I407" s="4" t="b">
        <v>0</v>
      </c>
      <c r="J407" s="4" t="str">
        <f>CONCATENATE(Orte[[#This Row],[Ort]]," - ",Orte[[#This Row],[Landkreis]])</f>
        <v>Bad Krozingen - Landkreis Breisgau-Hochschwarzwald</v>
      </c>
      <c r="K407" s="3"/>
      <c r="L407" s="3" t="s">
        <v>8298</v>
      </c>
      <c r="M407" s="3"/>
      <c r="N407" t="str">
        <f>Orte[[#This Row],[Ort]]</f>
        <v>Bad Krozingen</v>
      </c>
      <c r="O407" t="s">
        <v>6600</v>
      </c>
      <c r="P407" t="s">
        <v>2600</v>
      </c>
    </row>
    <row r="408" spans="1:16" x14ac:dyDescent="0.35">
      <c r="A408" t="s">
        <v>1847</v>
      </c>
      <c r="B408" s="3" t="s">
        <v>8812</v>
      </c>
      <c r="C408" s="4">
        <v>50.927087985100002</v>
      </c>
      <c r="D408" s="4">
        <v>8.3476862908800005</v>
      </c>
      <c r="E408" s="4">
        <f>Orte[[#This Row],[Lat_dez]]*PI()/180</f>
        <v>0.88884536379283996</v>
      </c>
      <c r="F408" s="4">
        <f>Orte[[#This Row],[Lon_dez]]*PI()/180</f>
        <v>0.14569461069944911</v>
      </c>
      <c r="G408" t="s">
        <v>504</v>
      </c>
      <c r="H408" t="s">
        <v>619</v>
      </c>
      <c r="I408" s="4" t="b">
        <v>0</v>
      </c>
      <c r="J408" s="4" t="str">
        <f>CONCATENATE(Orte[[#This Row],[Ort]]," - ",Orte[[#This Row],[Landkreis]])</f>
        <v>Bad Laasphe - Kreis Siegen-Wittgenstein</v>
      </c>
      <c r="K408" s="3"/>
      <c r="L408" s="3" t="s">
        <v>8140</v>
      </c>
      <c r="M408" s="3"/>
      <c r="N408" t="str">
        <f>Orte[[#This Row],[Ort]]</f>
        <v>Bad Laasphe</v>
      </c>
      <c r="O408" t="s">
        <v>732</v>
      </c>
      <c r="P408" t="s">
        <v>5655</v>
      </c>
    </row>
    <row r="409" spans="1:16" x14ac:dyDescent="0.35">
      <c r="A409" t="s">
        <v>4519</v>
      </c>
      <c r="B409" s="3" t="s">
        <v>12124</v>
      </c>
      <c r="C409" s="4">
        <v>52.098745292700002</v>
      </c>
      <c r="D409" s="4">
        <v>8.0841924234500002</v>
      </c>
      <c r="E409" s="4">
        <f>Orte[[#This Row],[Lat_dez]]*PI()/180</f>
        <v>0.90929464151551198</v>
      </c>
      <c r="F409" s="4">
        <f>Orte[[#This Row],[Lon_dez]]*PI()/180</f>
        <v>0.14109577515398217</v>
      </c>
      <c r="G409" t="s">
        <v>554</v>
      </c>
      <c r="H409" t="s">
        <v>555</v>
      </c>
      <c r="I409" s="4" t="b">
        <v>0</v>
      </c>
      <c r="J409" s="4" t="str">
        <f>CONCATENATE(Orte[[#This Row],[Ort]]," - ",Orte[[#This Row],[Landkreis]])</f>
        <v>Bad Laer - Landkreis Osnabrück</v>
      </c>
      <c r="K409" s="3"/>
      <c r="L409" s="3" t="s">
        <v>10886</v>
      </c>
      <c r="M409" s="3"/>
      <c r="N409" t="str">
        <f>Orte[[#This Row],[Ort]]</f>
        <v>Bad Laer</v>
      </c>
      <c r="O409" t="s">
        <v>3324</v>
      </c>
      <c r="P409" t="s">
        <v>1139</v>
      </c>
    </row>
    <row r="410" spans="1:16" x14ac:dyDescent="0.35">
      <c r="A410" t="s">
        <v>5490</v>
      </c>
      <c r="B410" s="3" t="s">
        <v>13382</v>
      </c>
      <c r="C410" s="4">
        <v>51.120094827000003</v>
      </c>
      <c r="D410" s="4">
        <v>10.617453156</v>
      </c>
      <c r="E410" s="4">
        <f>Orte[[#This Row],[Lat_dez]]*PI()/180</f>
        <v>0.89221396866287106</v>
      </c>
      <c r="F410" s="4">
        <f>Orte[[#This Row],[Lon_dez]]*PI()/180</f>
        <v>0.18530951574846313</v>
      </c>
      <c r="G410" t="s">
        <v>678</v>
      </c>
      <c r="H410" t="s">
        <v>1046</v>
      </c>
      <c r="I410" s="4" t="b">
        <v>0</v>
      </c>
      <c r="J410" s="4" t="str">
        <f>CONCATENATE(Orte[[#This Row],[Ort]]," - ",Orte[[#This Row],[Landkreis]])</f>
        <v>Bad Langensalza - Landkreis Unstrut-Hainich-Kreis</v>
      </c>
      <c r="K410" s="3"/>
      <c r="L410" s="3" t="s">
        <v>12402</v>
      </c>
      <c r="M410" s="3"/>
      <c r="N410" t="str">
        <f>Orte[[#This Row],[Ort]]</f>
        <v>Bad Langensalza</v>
      </c>
      <c r="O410" t="s">
        <v>7096</v>
      </c>
      <c r="P410" t="s">
        <v>4451</v>
      </c>
    </row>
    <row r="411" spans="1:16" x14ac:dyDescent="0.35">
      <c r="A411" t="s">
        <v>3004</v>
      </c>
      <c r="B411" s="3" t="s">
        <v>10201</v>
      </c>
      <c r="C411" s="4">
        <v>51.380983934900001</v>
      </c>
      <c r="D411" s="4">
        <v>11.8353450567</v>
      </c>
      <c r="E411" s="4">
        <f>Orte[[#This Row],[Lat_dez]]*PI()/180</f>
        <v>0.8967673425783167</v>
      </c>
      <c r="F411" s="4">
        <f>Orte[[#This Row],[Lon_dez]]*PI()/180</f>
        <v>0.20656573934904998</v>
      </c>
      <c r="G411" t="s">
        <v>809</v>
      </c>
      <c r="H411" t="s">
        <v>861</v>
      </c>
      <c r="I411" s="4" t="b">
        <v>0</v>
      </c>
      <c r="J411" s="4" t="str">
        <f>CONCATENATE(Orte[[#This Row],[Ort]]," - ",Orte[[#This Row],[Landkreis]])</f>
        <v>Bad Lauchstädt - Landkreis Saalekreis</v>
      </c>
      <c r="K411" s="3"/>
      <c r="L411" s="3" t="s">
        <v>15698</v>
      </c>
      <c r="M411" s="3"/>
      <c r="N411" t="str">
        <f>Orte[[#This Row],[Ort]]</f>
        <v>Bad Lauchstädt</v>
      </c>
      <c r="O411" t="s">
        <v>3794</v>
      </c>
      <c r="P411" t="s">
        <v>5518</v>
      </c>
    </row>
    <row r="412" spans="1:16" x14ac:dyDescent="0.35">
      <c r="A412" t="s">
        <v>5074</v>
      </c>
      <c r="B412" s="3" t="s">
        <v>12842</v>
      </c>
      <c r="C412" s="4">
        <v>51.147394632599998</v>
      </c>
      <c r="D412" s="4">
        <v>12.6587778689</v>
      </c>
      <c r="E412" s="4">
        <f>Orte[[#This Row],[Lat_dez]]*PI()/180</f>
        <v>0.89269044015574539</v>
      </c>
      <c r="F412" s="4">
        <f>Orte[[#This Row],[Lon_dez]]*PI()/180</f>
        <v>0.22093735309089607</v>
      </c>
      <c r="G412" t="s">
        <v>869</v>
      </c>
      <c r="H412" t="s">
        <v>1405</v>
      </c>
      <c r="I412" s="4" t="b">
        <v>0</v>
      </c>
      <c r="J412" s="4" t="str">
        <f>CONCATENATE(Orte[[#This Row],[Ort]]," - ",Orte[[#This Row],[Landkreis]])</f>
        <v>Bad Lausick - Landkreis Leipzig</v>
      </c>
      <c r="K412" s="3"/>
      <c r="L412" s="3" t="s">
        <v>9353</v>
      </c>
      <c r="M412" s="3"/>
      <c r="N412" t="str">
        <f>Orte[[#This Row],[Ort]]</f>
        <v>Bad Lausick</v>
      </c>
      <c r="O412" t="s">
        <v>1496</v>
      </c>
      <c r="P412" t="s">
        <v>3468</v>
      </c>
    </row>
    <row r="413" spans="1:16" x14ac:dyDescent="0.35">
      <c r="A413" t="s">
        <v>3995</v>
      </c>
      <c r="B413" s="3" t="s">
        <v>11454</v>
      </c>
      <c r="C413" s="4">
        <v>51.640730110600003</v>
      </c>
      <c r="D413" s="4">
        <v>10.445512179</v>
      </c>
      <c r="E413" s="4">
        <f>Orte[[#This Row],[Lat_dez]]*PI()/180</f>
        <v>0.90130076856374552</v>
      </c>
      <c r="F413" s="4">
        <f>Orte[[#This Row],[Lon_dez]]*PI()/180</f>
        <v>0.18230857958071731</v>
      </c>
      <c r="G413" t="s">
        <v>554</v>
      </c>
      <c r="H413" t="s">
        <v>651</v>
      </c>
      <c r="I413" s="4" t="b">
        <v>0</v>
      </c>
      <c r="J413" s="4" t="str">
        <f>CONCATENATE(Orte[[#This Row],[Ort]]," - ",Orte[[#This Row],[Landkreis]])</f>
        <v>Bad Lauterberg - Landkreis Göttingen</v>
      </c>
      <c r="K413" s="3"/>
      <c r="L413" s="3" t="s">
        <v>8155</v>
      </c>
      <c r="M413" s="3"/>
      <c r="N413" t="str">
        <f>Orte[[#This Row],[Ort]]</f>
        <v>Bad Lauterberg</v>
      </c>
      <c r="O413" t="s">
        <v>5114</v>
      </c>
      <c r="P413" t="s">
        <v>3685</v>
      </c>
    </row>
    <row r="414" spans="1:16" x14ac:dyDescent="0.35">
      <c r="A414" t="s">
        <v>1803</v>
      </c>
      <c r="B414" s="3" t="s">
        <v>8764</v>
      </c>
      <c r="C414" s="4">
        <v>50.829172717799999</v>
      </c>
      <c r="D414" s="4">
        <v>10.360379694300001</v>
      </c>
      <c r="E414" s="4">
        <f>Orte[[#This Row],[Lat_dez]]*PI()/180</f>
        <v>0.88713641999048443</v>
      </c>
      <c r="F414" s="4">
        <f>Orte[[#This Row],[Lon_dez]]*PI()/180</f>
        <v>0.18082273742229862</v>
      </c>
      <c r="G414" t="s">
        <v>678</v>
      </c>
      <c r="H414" t="s">
        <v>679</v>
      </c>
      <c r="I414" s="4" t="b">
        <v>0</v>
      </c>
      <c r="J414" s="4" t="str">
        <f>CONCATENATE(Orte[[#This Row],[Ort]]," - ",Orte[[#This Row],[Landkreis]])</f>
        <v>Bad Liebenstein - Landkreis Wartburgkreis</v>
      </c>
      <c r="K414" s="3"/>
      <c r="L414" s="3" t="s">
        <v>15292</v>
      </c>
      <c r="M414" s="3"/>
      <c r="N414" t="str">
        <f>Orte[[#This Row],[Ort]]</f>
        <v>Bad Liebenstein</v>
      </c>
      <c r="O414" t="s">
        <v>3762</v>
      </c>
      <c r="P414" t="s">
        <v>4737</v>
      </c>
    </row>
    <row r="415" spans="1:16" x14ac:dyDescent="0.35">
      <c r="A415" t="s">
        <v>3874</v>
      </c>
      <c r="B415" s="3" t="s">
        <v>11296</v>
      </c>
      <c r="C415" s="4">
        <v>51.527794721399999</v>
      </c>
      <c r="D415" s="4">
        <v>13.389227437400001</v>
      </c>
      <c r="E415" s="4">
        <f>Orte[[#This Row],[Lat_dez]]*PI()/180</f>
        <v>0.89932967418018417</v>
      </c>
      <c r="F415" s="4">
        <f>Orte[[#This Row],[Lon_dez]]*PI()/180</f>
        <v>0.23368610308099297</v>
      </c>
      <c r="G415" t="s">
        <v>885</v>
      </c>
      <c r="H415" t="s">
        <v>983</v>
      </c>
      <c r="I415" s="4" t="b">
        <v>0</v>
      </c>
      <c r="J415" s="4" t="str">
        <f>CONCATENATE(Orte[[#This Row],[Ort]]," - ",Orte[[#This Row],[Landkreis]])</f>
        <v>Bad Liebenwerda - Landkreis Elbe-Elster</v>
      </c>
      <c r="K415" s="3"/>
      <c r="L415" s="3" t="s">
        <v>13008</v>
      </c>
      <c r="M415" s="3"/>
      <c r="N415" t="str">
        <f>Orte[[#This Row],[Ort]]</f>
        <v>Bad Liebenwerda</v>
      </c>
      <c r="O415" t="s">
        <v>2651</v>
      </c>
      <c r="P415" t="s">
        <v>5589</v>
      </c>
    </row>
    <row r="416" spans="1:16" x14ac:dyDescent="0.35">
      <c r="A416" t="s">
        <v>3263</v>
      </c>
      <c r="B416" s="3" t="s">
        <v>10514</v>
      </c>
      <c r="C416" s="4">
        <v>48.772925155199999</v>
      </c>
      <c r="D416" s="4">
        <v>8.7344840191700008</v>
      </c>
      <c r="E416" s="4">
        <f>Orte[[#This Row],[Lat_dez]]*PI()/180</f>
        <v>0.85124812978700626</v>
      </c>
      <c r="F416" s="4">
        <f>Orte[[#This Row],[Lon_dez]]*PI()/180</f>
        <v>0.15244550459734402</v>
      </c>
      <c r="G416" t="s">
        <v>546</v>
      </c>
      <c r="H416" t="s">
        <v>1061</v>
      </c>
      <c r="I416" s="4" t="b">
        <v>0</v>
      </c>
      <c r="J416" s="4" t="str">
        <f>CONCATENATE(Orte[[#This Row],[Ort]]," - ",Orte[[#This Row],[Landkreis]])</f>
        <v>Bad Liebenzell - Landkreis Calw</v>
      </c>
      <c r="K416" s="3"/>
      <c r="L416" s="3" t="s">
        <v>15572</v>
      </c>
      <c r="M416" s="3"/>
      <c r="N416" t="str">
        <f>Orte[[#This Row],[Ort]]</f>
        <v>Bad Liebenzell</v>
      </c>
      <c r="O416" t="s">
        <v>6608</v>
      </c>
      <c r="P416" t="s">
        <v>2894</v>
      </c>
    </row>
    <row r="417" spans="1:16" x14ac:dyDescent="0.35">
      <c r="A417" t="s">
        <v>734</v>
      </c>
      <c r="B417" s="3" t="s">
        <v>7809</v>
      </c>
      <c r="C417" s="4">
        <v>51.786723968399997</v>
      </c>
      <c r="D417" s="4">
        <v>8.8237487999800006</v>
      </c>
      <c r="E417" s="4">
        <f>Orte[[#This Row],[Lat_dez]]*PI()/180</f>
        <v>0.90384884207004379</v>
      </c>
      <c r="F417" s="4">
        <f>Orte[[#This Row],[Lon_dez]]*PI()/180</f>
        <v>0.15400346892854958</v>
      </c>
      <c r="G417" t="s">
        <v>504</v>
      </c>
      <c r="H417" t="s">
        <v>714</v>
      </c>
      <c r="I417" s="4" t="b">
        <v>0</v>
      </c>
      <c r="J417" s="4" t="str">
        <f>CONCATENATE(Orte[[#This Row],[Ort]]," - ",Orte[[#This Row],[Landkreis]])</f>
        <v>Bad Lippspringe - Kreis Paderborn</v>
      </c>
      <c r="K417" s="3"/>
      <c r="L417" s="3" t="s">
        <v>10740</v>
      </c>
      <c r="M417" s="3"/>
      <c r="N417" t="str">
        <f>Orte[[#This Row],[Ort]]</f>
        <v>Bad Lippspringe</v>
      </c>
      <c r="O417" t="s">
        <v>6821</v>
      </c>
      <c r="P417" t="s">
        <v>4312</v>
      </c>
    </row>
    <row r="418" spans="1:16" x14ac:dyDescent="0.35">
      <c r="A418" t="s">
        <v>1612</v>
      </c>
      <c r="B418" s="3" t="s">
        <v>8562</v>
      </c>
      <c r="C418" s="4">
        <v>50.650167913300002</v>
      </c>
      <c r="D418" s="4">
        <v>7.9514591416</v>
      </c>
      <c r="E418" s="4">
        <f>Orte[[#This Row],[Lat_dez]]*PI()/180</f>
        <v>0.8840121967750707</v>
      </c>
      <c r="F418" s="4">
        <f>Orte[[#This Row],[Lon_dez]]*PI()/180</f>
        <v>0.13877914235872202</v>
      </c>
      <c r="G418" t="s">
        <v>514</v>
      </c>
      <c r="H418" t="s">
        <v>590</v>
      </c>
      <c r="I418" s="4" t="b">
        <v>0</v>
      </c>
      <c r="J418" s="4" t="str">
        <f>CONCATENATE(Orte[[#This Row],[Ort]]," - ",Orte[[#This Row],[Landkreis]])</f>
        <v>Bad Marienberg (Westerwald) - Landkreis Westerwaldkreis</v>
      </c>
      <c r="K418" s="3"/>
      <c r="L418" s="3" t="s">
        <v>15287</v>
      </c>
      <c r="M418" s="3"/>
      <c r="N418" t="str">
        <f>Orte[[#This Row],[Ort]]</f>
        <v>Bad Marienberg (Westerwald)</v>
      </c>
      <c r="O418" t="s">
        <v>6263</v>
      </c>
      <c r="P418" t="s">
        <v>5467</v>
      </c>
    </row>
    <row r="419" spans="1:16" x14ac:dyDescent="0.35">
      <c r="A419" t="s">
        <v>4106</v>
      </c>
      <c r="B419" s="3" t="s">
        <v>11589</v>
      </c>
      <c r="C419" s="4">
        <v>49.454666742599997</v>
      </c>
      <c r="D419" s="4">
        <v>9.7737151850099995</v>
      </c>
      <c r="E419" s="4">
        <f>Orte[[#This Row],[Lat_dez]]*PI()/180</f>
        <v>0.86314676513490896</v>
      </c>
      <c r="F419" s="4">
        <f>Orte[[#This Row],[Lon_dez]]*PI()/180</f>
        <v>0.17058351013059123</v>
      </c>
      <c r="G419" t="s">
        <v>546</v>
      </c>
      <c r="H419" t="s">
        <v>830</v>
      </c>
      <c r="I419" s="4" t="b">
        <v>0</v>
      </c>
      <c r="J419" s="4" t="str">
        <f>CONCATENATE(Orte[[#This Row],[Ort]]," - ",Orte[[#This Row],[Landkreis]])</f>
        <v>Bad Mergentheim - Landkreis Main-Tauber-Kreis</v>
      </c>
      <c r="K419" s="3"/>
      <c r="L419" s="3" t="s">
        <v>10209</v>
      </c>
      <c r="M419" s="3"/>
      <c r="N419" t="str">
        <f>Orte[[#This Row],[Ort]]</f>
        <v>Bad Mergentheim</v>
      </c>
      <c r="O419" t="s">
        <v>6882</v>
      </c>
      <c r="P419" t="s">
        <v>814</v>
      </c>
    </row>
    <row r="420" spans="1:16" x14ac:dyDescent="0.35">
      <c r="A420" t="s">
        <v>2644</v>
      </c>
      <c r="B420" s="3" t="s">
        <v>9759</v>
      </c>
      <c r="C420" s="4">
        <v>52.202233131200003</v>
      </c>
      <c r="D420" s="4">
        <v>9.4349626512399993</v>
      </c>
      <c r="E420" s="4">
        <f>Orte[[#This Row],[Lat_dez]]*PI()/180</f>
        <v>0.91110084503310906</v>
      </c>
      <c r="F420" s="4">
        <f>Orte[[#This Row],[Lon_dez]]*PI()/180</f>
        <v>0.16467116306683144</v>
      </c>
      <c r="G420" t="s">
        <v>554</v>
      </c>
      <c r="H420" t="s">
        <v>2634</v>
      </c>
      <c r="I420" s="4" t="b">
        <v>0</v>
      </c>
      <c r="J420" s="4" t="str">
        <f>CONCATENATE(Orte[[#This Row],[Ort]]," - ",Orte[[#This Row],[Landkreis]])</f>
        <v>Bad Münder am Deister - Landkreis Hameln-Pyrmont</v>
      </c>
      <c r="K420" s="3"/>
      <c r="L420" s="3" t="s">
        <v>11899</v>
      </c>
      <c r="M420" s="3"/>
      <c r="N420" t="str">
        <f>Orte[[#This Row],[Ort]]</f>
        <v>Bad Münder am Deister</v>
      </c>
      <c r="O420" t="s">
        <v>2591</v>
      </c>
      <c r="P420" t="s">
        <v>2336</v>
      </c>
    </row>
    <row r="421" spans="1:16" x14ac:dyDescent="0.35">
      <c r="A421" t="s">
        <v>5174</v>
      </c>
      <c r="B421" s="3" t="s">
        <v>12981</v>
      </c>
      <c r="C421" s="4">
        <v>50.532095324899998</v>
      </c>
      <c r="D421" s="4">
        <v>6.8157651287999999</v>
      </c>
      <c r="E421" s="4">
        <f>Orte[[#This Row],[Lat_dez]]*PI()/180</f>
        <v>0.88195144135113868</v>
      </c>
      <c r="F421" s="4">
        <f>Orte[[#This Row],[Lon_dez]]*PI()/180</f>
        <v>0.11895754254017539</v>
      </c>
      <c r="G421" t="s">
        <v>504</v>
      </c>
      <c r="H421" t="s">
        <v>2121</v>
      </c>
      <c r="I421" s="4" t="b">
        <v>0</v>
      </c>
      <c r="J421" s="4" t="str">
        <f>CONCATENATE(Orte[[#This Row],[Ort]]," - ",Orte[[#This Row],[Landkreis]])</f>
        <v>Bad Münstereifel - Kreis Euskirchen</v>
      </c>
      <c r="K421" s="3"/>
      <c r="L421" s="3" t="s">
        <v>9179</v>
      </c>
      <c r="M421" s="3"/>
      <c r="N421" t="str">
        <f>Orte[[#This Row],[Ort]]</f>
        <v>Bad Münstereifel</v>
      </c>
      <c r="O421" t="s">
        <v>2509</v>
      </c>
      <c r="P421" t="s">
        <v>3340</v>
      </c>
    </row>
    <row r="422" spans="1:16" x14ac:dyDescent="0.35">
      <c r="A422" t="s">
        <v>6945</v>
      </c>
      <c r="B422" s="3" t="s">
        <v>15351</v>
      </c>
      <c r="C422" s="4">
        <v>51.548675293899997</v>
      </c>
      <c r="D422" s="4">
        <v>14.663996730899999</v>
      </c>
      <c r="E422" s="4">
        <f>Orte[[#This Row],[Lat_dez]]*PI()/180</f>
        <v>0.89969410892001045</v>
      </c>
      <c r="F422" s="4">
        <f>Orte[[#This Row],[Lon_dez]]*PI()/180</f>
        <v>0.25593502445588989</v>
      </c>
      <c r="G422" t="s">
        <v>869</v>
      </c>
      <c r="H422" t="s">
        <v>979</v>
      </c>
      <c r="I422" s="4" t="b">
        <v>0</v>
      </c>
      <c r="J422" s="4" t="str">
        <f>CONCATENATE(Orte[[#This Row],[Ort]]," - ",Orte[[#This Row],[Landkreis]])</f>
        <v>Bad Muskau, Groß Düben, Gablenz - Landkreis Görlitz</v>
      </c>
      <c r="K422" s="3"/>
      <c r="L422" s="3" t="s">
        <v>11906</v>
      </c>
      <c r="M422" s="3"/>
      <c r="N422" t="str">
        <f>Orte[[#This Row],[Ort]]</f>
        <v>Bad Muskau, Groß Düben, Gablenz</v>
      </c>
      <c r="O422" t="s">
        <v>558</v>
      </c>
      <c r="P422" t="s">
        <v>2170</v>
      </c>
    </row>
    <row r="423" spans="1:16" x14ac:dyDescent="0.35">
      <c r="A423" t="s">
        <v>2837</v>
      </c>
      <c r="B423" s="3" t="s">
        <v>9994</v>
      </c>
      <c r="C423" s="4">
        <v>50.375459247000002</v>
      </c>
      <c r="D423" s="4">
        <v>8.7490305085099997</v>
      </c>
      <c r="E423" s="4">
        <f>Orte[[#This Row],[Lat_dez]]*PI()/180</f>
        <v>0.87921762606437348</v>
      </c>
      <c r="F423" s="4">
        <f>Orte[[#This Row],[Lon_dez]]*PI()/180</f>
        <v>0.15269938873093325</v>
      </c>
      <c r="G423" t="s">
        <v>549</v>
      </c>
      <c r="H423" t="s">
        <v>733</v>
      </c>
      <c r="I423" s="4" t="b">
        <v>0</v>
      </c>
      <c r="J423" s="4" t="str">
        <f>CONCATENATE(Orte[[#This Row],[Ort]]," - ",Orte[[#This Row],[Landkreis]])</f>
        <v>Bad Nauheim - Landkreis Wetteraukreis</v>
      </c>
      <c r="K423" s="3"/>
      <c r="L423" s="3" t="s">
        <v>12231</v>
      </c>
      <c r="M423" s="3"/>
      <c r="N423" t="str">
        <f>Orte[[#This Row],[Ort]]</f>
        <v>Bad Nauheim</v>
      </c>
      <c r="O423" t="s">
        <v>5147</v>
      </c>
      <c r="P423" t="s">
        <v>1770</v>
      </c>
    </row>
    <row r="424" spans="1:16" x14ac:dyDescent="0.35">
      <c r="A424" t="s">
        <v>3139</v>
      </c>
      <c r="B424" s="3" t="s">
        <v>10362</v>
      </c>
      <c r="C424" s="4">
        <v>52.3415824362</v>
      </c>
      <c r="D424" s="4">
        <v>9.3730786507099992</v>
      </c>
      <c r="E424" s="4">
        <f>Orte[[#This Row],[Lat_dez]]*PI()/180</f>
        <v>0.91353294921572481</v>
      </c>
      <c r="F424" s="4">
        <f>Orte[[#This Row],[Lon_dez]]*PI()/180</f>
        <v>0.16359108350327703</v>
      </c>
      <c r="G424" t="s">
        <v>554</v>
      </c>
      <c r="H424" t="s">
        <v>767</v>
      </c>
      <c r="I424" s="4" t="b">
        <v>0</v>
      </c>
      <c r="J424" s="4" t="str">
        <f>CONCATENATE(Orte[[#This Row],[Ort]]," - ",Orte[[#This Row],[Landkreis]])</f>
        <v>Bad Nenndorf - Landkreis Schaumburg</v>
      </c>
      <c r="K424" s="3"/>
      <c r="L424" s="3" t="s">
        <v>12727</v>
      </c>
      <c r="M424" s="3"/>
      <c r="N424" t="str">
        <f>Orte[[#This Row],[Ort]]</f>
        <v>Bad Nenndorf</v>
      </c>
      <c r="O424" t="s">
        <v>2392</v>
      </c>
      <c r="P424" t="s">
        <v>4986</v>
      </c>
    </row>
    <row r="425" spans="1:16" x14ac:dyDescent="0.35">
      <c r="A425" t="s">
        <v>4320</v>
      </c>
      <c r="B425" s="3" t="s">
        <v>11865</v>
      </c>
      <c r="C425" s="4">
        <v>50.529675166799997</v>
      </c>
      <c r="D425" s="4">
        <v>7.12512246982</v>
      </c>
      <c r="E425" s="4">
        <f>Orte[[#This Row],[Lat_dez]]*PI()/180</f>
        <v>0.88190920162387498</v>
      </c>
      <c r="F425" s="4">
        <f>Orte[[#This Row],[Lon_dez]]*PI()/180</f>
        <v>0.12435684670618929</v>
      </c>
      <c r="G425" t="s">
        <v>514</v>
      </c>
      <c r="H425" t="s">
        <v>1271</v>
      </c>
      <c r="I425" s="4" t="b">
        <v>0</v>
      </c>
      <c r="J425" s="4" t="str">
        <f>CONCATENATE(Orte[[#This Row],[Ort]]," - ",Orte[[#This Row],[Landkreis]])</f>
        <v>Bad Neuenahr-Ahrweiler - Landkreis Ahrweiler</v>
      </c>
      <c r="K425" s="3"/>
      <c r="L425" s="3" t="s">
        <v>10810</v>
      </c>
      <c r="M425" s="3"/>
      <c r="N425" t="str">
        <f>Orte[[#This Row],[Ort]]</f>
        <v>Bad Neuenahr-Ahrweiler</v>
      </c>
      <c r="O425" t="s">
        <v>7149</v>
      </c>
      <c r="P425" t="s">
        <v>3237</v>
      </c>
    </row>
    <row r="426" spans="1:16" x14ac:dyDescent="0.35">
      <c r="A426" t="s">
        <v>5722</v>
      </c>
      <c r="B426" s="3" t="s">
        <v>13697</v>
      </c>
      <c r="C426" s="4">
        <v>50.326651346799999</v>
      </c>
      <c r="D426" s="4">
        <v>10.2127456215</v>
      </c>
      <c r="E426" s="4">
        <f>Orte[[#This Row],[Lat_dez]]*PI()/180</f>
        <v>0.87836576750489859</v>
      </c>
      <c r="F426" s="4">
        <f>Orte[[#This Row],[Lon_dez]]*PI()/180</f>
        <v>0.17824603676380957</v>
      </c>
      <c r="G426" t="s">
        <v>665</v>
      </c>
      <c r="H426" t="s">
        <v>666</v>
      </c>
      <c r="I426" s="4" t="b">
        <v>0</v>
      </c>
      <c r="J426" s="4" t="str">
        <f>CONCATENATE(Orte[[#This Row],[Ort]]," - ",Orte[[#This Row],[Landkreis]])</f>
        <v>Bad Neustadt an der Saale - Landkreis Rhön-Grabfeld</v>
      </c>
      <c r="K426" s="3"/>
      <c r="L426" s="3" t="s">
        <v>8847</v>
      </c>
      <c r="M426" s="3"/>
      <c r="N426" t="str">
        <f>Orte[[#This Row],[Ort]]</f>
        <v>Bad Neustadt an der Saale</v>
      </c>
      <c r="O426" t="s">
        <v>5821</v>
      </c>
      <c r="P426" t="s">
        <v>1718</v>
      </c>
    </row>
    <row r="427" spans="1:16" x14ac:dyDescent="0.35">
      <c r="A427" t="s">
        <v>741</v>
      </c>
      <c r="B427" s="3" t="s">
        <v>13581</v>
      </c>
      <c r="C427" s="4">
        <v>52.184558580500003</v>
      </c>
      <c r="D427" s="4">
        <v>8.7962782819999994</v>
      </c>
      <c r="E427" s="4">
        <f>Orte[[#This Row],[Lat_dez]]*PI()/180</f>
        <v>0.91079236592958335</v>
      </c>
      <c r="F427" s="4">
        <f>Orte[[#This Row],[Lon_dez]]*PI()/180</f>
        <v>0.15352401794257026</v>
      </c>
      <c r="G427" t="s">
        <v>504</v>
      </c>
      <c r="H427" t="s">
        <v>712</v>
      </c>
      <c r="I427" s="4" t="b">
        <v>0</v>
      </c>
      <c r="J427" s="4" t="str">
        <f>CONCATENATE(Orte[[#This Row],[Ort]]," - ",Orte[[#This Row],[Landkreis]])</f>
        <v>Bad Oeynhausen - Kreis Minden-Lübbecke</v>
      </c>
      <c r="K427" s="3"/>
      <c r="L427" s="3" t="s">
        <v>14802</v>
      </c>
      <c r="M427" s="3"/>
      <c r="N427" t="str">
        <f>Orte[[#This Row],[Ort]]</f>
        <v>Bad Oeynhausen</v>
      </c>
      <c r="O427" t="s">
        <v>1684</v>
      </c>
      <c r="P427" t="s">
        <v>2924</v>
      </c>
    </row>
    <row r="428" spans="1:16" x14ac:dyDescent="0.35">
      <c r="A428" t="s">
        <v>741</v>
      </c>
      <c r="B428" s="3" t="s">
        <v>7814</v>
      </c>
      <c r="C428" s="4">
        <v>52.1984878962</v>
      </c>
      <c r="D428" s="4">
        <v>8.8310056067100007</v>
      </c>
      <c r="E428" s="4">
        <f>Orte[[#This Row],[Lat_dez]]*PI()/180</f>
        <v>0.91103547835109799</v>
      </c>
      <c r="F428" s="4">
        <f>Orte[[#This Row],[Lon_dez]]*PI()/180</f>
        <v>0.15413012409916896</v>
      </c>
      <c r="G428" t="s">
        <v>504</v>
      </c>
      <c r="H428" t="s">
        <v>712</v>
      </c>
      <c r="I428" s="4" t="b">
        <v>0</v>
      </c>
      <c r="J428" s="4" t="str">
        <f>CONCATENATE(Orte[[#This Row],[Ort]]," - ",Orte[[#This Row],[Landkreis]])</f>
        <v>Bad Oeynhausen - Kreis Minden-Lübbecke</v>
      </c>
      <c r="K428" s="3"/>
      <c r="L428" s="3" t="s">
        <v>15336</v>
      </c>
      <c r="M428" s="3"/>
      <c r="N428" t="str">
        <f>Orte[[#This Row],[Ort]]</f>
        <v>Bad Oeynhausen</v>
      </c>
      <c r="O428" t="s">
        <v>6224</v>
      </c>
      <c r="P428" t="s">
        <v>1832</v>
      </c>
    </row>
    <row r="429" spans="1:16" x14ac:dyDescent="0.35">
      <c r="A429" t="s">
        <v>741</v>
      </c>
      <c r="B429" s="3" t="s">
        <v>13578</v>
      </c>
      <c r="C429" s="4">
        <v>52.2413437031</v>
      </c>
      <c r="D429" s="4">
        <v>8.7893313189299995</v>
      </c>
      <c r="E429" s="4">
        <f>Orte[[#This Row],[Lat_dez]]*PI()/180</f>
        <v>0.91178345328510202</v>
      </c>
      <c r="F429" s="4">
        <f>Orte[[#This Row],[Lon_dez]]*PI()/180</f>
        <v>0.1534027705639843</v>
      </c>
      <c r="G429" t="s">
        <v>504</v>
      </c>
      <c r="H429" t="s">
        <v>712</v>
      </c>
      <c r="I429" s="4" t="b">
        <v>0</v>
      </c>
      <c r="J429" s="4" t="str">
        <f>CONCATENATE(Orte[[#This Row],[Ort]]," - ",Orte[[#This Row],[Landkreis]])</f>
        <v>Bad Oeynhausen - Kreis Minden-Lübbecke</v>
      </c>
      <c r="K429" s="3"/>
      <c r="L429" s="3" t="s">
        <v>8846</v>
      </c>
      <c r="M429" s="3"/>
      <c r="N429" t="str">
        <f>Orte[[#This Row],[Ort]]</f>
        <v>Bad Oeynhausen</v>
      </c>
      <c r="O429" t="s">
        <v>736</v>
      </c>
      <c r="P429" t="s">
        <v>4724</v>
      </c>
    </row>
    <row r="430" spans="1:16" x14ac:dyDescent="0.35">
      <c r="A430" t="s">
        <v>2600</v>
      </c>
      <c r="B430" s="3" t="s">
        <v>9707</v>
      </c>
      <c r="C430" s="4">
        <v>53.812635069000002</v>
      </c>
      <c r="D430" s="4">
        <v>10.3489433151</v>
      </c>
      <c r="E430" s="4">
        <f>Orte[[#This Row],[Lat_dez]]*PI()/180</f>
        <v>0.93920766112821596</v>
      </c>
      <c r="F430" s="4">
        <f>Orte[[#This Row],[Lon_dez]]*PI()/180</f>
        <v>0.18062313495075197</v>
      </c>
      <c r="G430" t="s">
        <v>641</v>
      </c>
      <c r="H430" t="s">
        <v>703</v>
      </c>
      <c r="I430" s="4" t="b">
        <v>0</v>
      </c>
      <c r="J430" s="4" t="str">
        <f>CONCATENATE(Orte[[#This Row],[Ort]]," - ",Orte[[#This Row],[Landkreis]])</f>
        <v>Bad Oldesloe - Kreis Stormarn</v>
      </c>
      <c r="K430" s="3"/>
      <c r="L430" s="3" t="s">
        <v>12229</v>
      </c>
      <c r="M430" s="3"/>
      <c r="N430" t="str">
        <f>Orte[[#This Row],[Ort]]</f>
        <v>Bad Oldesloe</v>
      </c>
      <c r="O430" t="s">
        <v>2107</v>
      </c>
      <c r="P430" t="s">
        <v>2061</v>
      </c>
    </row>
    <row r="431" spans="1:16" x14ac:dyDescent="0.35">
      <c r="A431" t="s">
        <v>5655</v>
      </c>
      <c r="B431" s="3" t="s">
        <v>13607</v>
      </c>
      <c r="C431" s="4">
        <v>50.213354997300002</v>
      </c>
      <c r="D431" s="4">
        <v>9.3706269380399991</v>
      </c>
      <c r="E431" s="4">
        <f>Orte[[#This Row],[Lat_dez]]*PI()/180</f>
        <v>0.87638837317563345</v>
      </c>
      <c r="F431" s="4">
        <f>Orte[[#This Row],[Lon_dez]]*PI()/180</f>
        <v>0.16354829304487264</v>
      </c>
      <c r="G431" t="s">
        <v>549</v>
      </c>
      <c r="H431" t="s">
        <v>1076</v>
      </c>
      <c r="I431" s="4" t="b">
        <v>0</v>
      </c>
      <c r="J431" s="4" t="str">
        <f>CONCATENATE(Orte[[#This Row],[Ort]]," - ",Orte[[#This Row],[Landkreis]])</f>
        <v>Bad Orb - Landkreis Main-Kinzig-Kreis</v>
      </c>
      <c r="K431" s="3"/>
      <c r="L431" s="3" t="s">
        <v>10050</v>
      </c>
      <c r="M431" s="3"/>
      <c r="N431" t="str">
        <f>Orte[[#This Row],[Ort]]</f>
        <v>Bad Orb</v>
      </c>
      <c r="O431" t="s">
        <v>5224</v>
      </c>
      <c r="P431" t="s">
        <v>3094</v>
      </c>
    </row>
    <row r="432" spans="1:16" x14ac:dyDescent="0.35">
      <c r="A432" t="s">
        <v>1139</v>
      </c>
      <c r="B432" s="3" t="s">
        <v>8100</v>
      </c>
      <c r="C432" s="4">
        <v>48.440464271700002</v>
      </c>
      <c r="D432" s="4">
        <v>8.2288151519100001</v>
      </c>
      <c r="E432" s="4">
        <f>Orte[[#This Row],[Lat_dez]]*PI()/180</f>
        <v>0.84544559273584208</v>
      </c>
      <c r="F432" s="4">
        <f>Orte[[#This Row],[Lon_dez]]*PI()/180</f>
        <v>0.14361991793882686</v>
      </c>
      <c r="G432" t="s">
        <v>546</v>
      </c>
      <c r="H432" t="s">
        <v>622</v>
      </c>
      <c r="I432" s="4" t="b">
        <v>0</v>
      </c>
      <c r="J432" s="4" t="str">
        <f>CONCATENATE(Orte[[#This Row],[Ort]]," - ",Orte[[#This Row],[Landkreis]])</f>
        <v>Bad Peterstal-Griesbach - Landkreis Ortenaukreis</v>
      </c>
      <c r="K432" s="3"/>
      <c r="L432" s="3" t="s">
        <v>8970</v>
      </c>
      <c r="M432" s="3"/>
      <c r="N432" t="str">
        <f>Orte[[#This Row],[Ort]]</f>
        <v>Bad Peterstal-Griesbach</v>
      </c>
      <c r="O432" t="s">
        <v>1213</v>
      </c>
      <c r="P432" t="s">
        <v>4456</v>
      </c>
    </row>
    <row r="433" spans="1:16" x14ac:dyDescent="0.35">
      <c r="A433" t="s">
        <v>4451</v>
      </c>
      <c r="B433" s="3" t="s">
        <v>12039</v>
      </c>
      <c r="C433" s="4">
        <v>51.971184532800002</v>
      </c>
      <c r="D433" s="4">
        <v>9.27932434463</v>
      </c>
      <c r="E433" s="4">
        <f>Orte[[#This Row],[Lat_dez]]*PI()/180</f>
        <v>0.90706828625891089</v>
      </c>
      <c r="F433" s="4">
        <f>Orte[[#This Row],[Lon_dez]]*PI()/180</f>
        <v>0.1619547621742585</v>
      </c>
      <c r="G433" t="s">
        <v>554</v>
      </c>
      <c r="H433" t="s">
        <v>2634</v>
      </c>
      <c r="I433" s="4" t="b">
        <v>0</v>
      </c>
      <c r="J433" s="4" t="str">
        <f>CONCATENATE(Orte[[#This Row],[Ort]]," - ",Orte[[#This Row],[Landkreis]])</f>
        <v>Bad Pyrmont - Landkreis Hameln-Pyrmont</v>
      </c>
      <c r="K433" s="3"/>
      <c r="L433" s="3" t="s">
        <v>10566</v>
      </c>
      <c r="M433" s="3"/>
      <c r="N433" t="str">
        <f>Orte[[#This Row],[Ort]]</f>
        <v>Bad Pyrmont</v>
      </c>
      <c r="O433" t="s">
        <v>3949</v>
      </c>
      <c r="P433" t="s">
        <v>6724</v>
      </c>
    </row>
    <row r="434" spans="1:16" x14ac:dyDescent="0.35">
      <c r="A434" t="s">
        <v>5518</v>
      </c>
      <c r="B434" s="3" t="s">
        <v>13418</v>
      </c>
      <c r="C434" s="4">
        <v>49.239276450699997</v>
      </c>
      <c r="D434" s="4">
        <v>9.0645441986499993</v>
      </c>
      <c r="E434" s="4">
        <f>Orte[[#This Row],[Lat_dez]]*PI()/180</f>
        <v>0.85938749536442238</v>
      </c>
      <c r="F434" s="4">
        <f>Orte[[#This Row],[Lon_dez]]*PI()/180</f>
        <v>0.15820614145899342</v>
      </c>
      <c r="G434" t="s">
        <v>546</v>
      </c>
      <c r="H434" t="s">
        <v>759</v>
      </c>
      <c r="I434" s="4" t="b">
        <v>0</v>
      </c>
      <c r="J434" s="4" t="str">
        <f>CONCATENATE(Orte[[#This Row],[Ort]]," - ",Orte[[#This Row],[Landkreis]])</f>
        <v>Bad Rappenau - Landkreis Heilbronn</v>
      </c>
      <c r="K434" s="3"/>
      <c r="L434" s="3" t="s">
        <v>14078</v>
      </c>
      <c r="M434" s="3"/>
      <c r="N434" t="str">
        <f>Orte[[#This Row],[Ort]]</f>
        <v>Bad Rappenau</v>
      </c>
      <c r="O434" t="s">
        <v>7271</v>
      </c>
      <c r="P434" t="s">
        <v>3307</v>
      </c>
    </row>
    <row r="435" spans="1:16" x14ac:dyDescent="0.35">
      <c r="A435" t="s">
        <v>3468</v>
      </c>
      <c r="B435" s="3" t="s">
        <v>10772</v>
      </c>
      <c r="C435" s="4">
        <v>47.730156731400001</v>
      </c>
      <c r="D435" s="4">
        <v>12.861198374700001</v>
      </c>
      <c r="E435" s="4">
        <f>Orte[[#This Row],[Lat_dez]]*PI()/180</f>
        <v>0.83304838745586474</v>
      </c>
      <c r="F435" s="4">
        <f>Orte[[#This Row],[Lon_dez]]*PI()/180</f>
        <v>0.22447025739065837</v>
      </c>
      <c r="G435" t="s">
        <v>665</v>
      </c>
      <c r="H435" t="s">
        <v>2813</v>
      </c>
      <c r="I435" s="4" t="b">
        <v>0</v>
      </c>
      <c r="J435" s="4" t="str">
        <f>CONCATENATE(Orte[[#This Row],[Ort]]," - ",Orte[[#This Row],[Landkreis]])</f>
        <v>Bad Reichenhall - Landkreis Berchtesgadener Land</v>
      </c>
      <c r="K435" s="3"/>
      <c r="L435" s="3" t="s">
        <v>14179</v>
      </c>
      <c r="M435" s="3"/>
      <c r="N435" t="str">
        <f>Orte[[#This Row],[Ort]]</f>
        <v>Bad Reichenhall</v>
      </c>
      <c r="O435" t="s">
        <v>1553</v>
      </c>
      <c r="P435" t="s">
        <v>5027</v>
      </c>
    </row>
    <row r="436" spans="1:16" x14ac:dyDescent="0.35">
      <c r="A436" t="s">
        <v>3685</v>
      </c>
      <c r="B436" s="3" t="s">
        <v>11055</v>
      </c>
      <c r="C436" s="4">
        <v>48.414057316200001</v>
      </c>
      <c r="D436" s="4">
        <v>8.2961775007600007</v>
      </c>
      <c r="E436" s="4">
        <f>Orte[[#This Row],[Lat_dez]]*PI()/180</f>
        <v>0.8449847044169394</v>
      </c>
      <c r="F436" s="4">
        <f>Orte[[#This Row],[Lon_dez]]*PI()/180</f>
        <v>0.1447956127181364</v>
      </c>
      <c r="G436" t="s">
        <v>546</v>
      </c>
      <c r="H436" t="s">
        <v>2016</v>
      </c>
      <c r="I436" s="4" t="b">
        <v>0</v>
      </c>
      <c r="J436" s="4" t="str">
        <f>CONCATENATE(Orte[[#This Row],[Ort]]," - ",Orte[[#This Row],[Landkreis]])</f>
        <v>Bad Rippoldsau-Schapbach - Landkreis Freudenstadt</v>
      </c>
      <c r="K436" s="3"/>
      <c r="L436" s="3" t="s">
        <v>8235</v>
      </c>
      <c r="M436" s="3"/>
      <c r="N436" t="str">
        <f>Orte[[#This Row],[Ort]]</f>
        <v>Bad Rippoldsau-Schapbach</v>
      </c>
      <c r="O436" t="s">
        <v>7034</v>
      </c>
      <c r="P436" t="s">
        <v>3026</v>
      </c>
    </row>
    <row r="437" spans="1:16" x14ac:dyDescent="0.35">
      <c r="A437" t="s">
        <v>4737</v>
      </c>
      <c r="B437" s="3" t="s">
        <v>12408</v>
      </c>
      <c r="C437" s="4">
        <v>52.097829945599997</v>
      </c>
      <c r="D437" s="4">
        <v>8.1565428077799993</v>
      </c>
      <c r="E437" s="4">
        <f>Orte[[#This Row],[Lat_dez]]*PI()/180</f>
        <v>0.9092786656948183</v>
      </c>
      <c r="F437" s="4">
        <f>Orte[[#This Row],[Lon_dez]]*PI()/180</f>
        <v>0.14235852757562395</v>
      </c>
      <c r="G437" t="s">
        <v>554</v>
      </c>
      <c r="H437" t="s">
        <v>555</v>
      </c>
      <c r="I437" s="4" t="b">
        <v>0</v>
      </c>
      <c r="J437" s="4" t="str">
        <f>CONCATENATE(Orte[[#This Row],[Ort]]," - ",Orte[[#This Row],[Landkreis]])</f>
        <v>Bad Rothenfelde - Landkreis Osnabrück</v>
      </c>
      <c r="K437" s="3"/>
      <c r="L437" s="3" t="s">
        <v>10188</v>
      </c>
      <c r="M437" s="3"/>
      <c r="N437" t="str">
        <f>Orte[[#This Row],[Ort]]</f>
        <v>Bad Rothenfelde</v>
      </c>
      <c r="O437" t="s">
        <v>5252</v>
      </c>
      <c r="P437" t="s">
        <v>4776</v>
      </c>
    </row>
    <row r="438" spans="1:16" x14ac:dyDescent="0.35">
      <c r="A438" t="s">
        <v>5589</v>
      </c>
      <c r="B438" s="3" t="s">
        <v>13518</v>
      </c>
      <c r="C438" s="4">
        <v>52.272063324299999</v>
      </c>
      <c r="D438" s="4">
        <v>14.0349000197</v>
      </c>
      <c r="E438" s="4">
        <f>Orte[[#This Row],[Lat_dez]]*PI()/180</f>
        <v>0.91231961182000754</v>
      </c>
      <c r="F438" s="4">
        <f>Orte[[#This Row],[Lon_dez]]*PI()/180</f>
        <v>0.24495521553198202</v>
      </c>
      <c r="G438" t="s">
        <v>885</v>
      </c>
      <c r="H438" t="s">
        <v>1924</v>
      </c>
      <c r="I438" s="4" t="b">
        <v>0</v>
      </c>
      <c r="J438" s="4" t="str">
        <f>CONCATENATE(Orte[[#This Row],[Ort]]," - ",Orte[[#This Row],[Landkreis]])</f>
        <v>Bad Saarow-Pieskow - Landkreis Oder-Spree</v>
      </c>
      <c r="K438" s="3"/>
      <c r="L438" s="3" t="s">
        <v>9649</v>
      </c>
      <c r="M438" s="3"/>
      <c r="N438" t="str">
        <f>Orte[[#This Row],[Ort]]</f>
        <v>Bad Saarow-Pieskow</v>
      </c>
      <c r="O438" t="s">
        <v>2296</v>
      </c>
      <c r="P438" t="s">
        <v>4211</v>
      </c>
    </row>
    <row r="439" spans="1:16" x14ac:dyDescent="0.35">
      <c r="A439" t="s">
        <v>2894</v>
      </c>
      <c r="B439" s="3" t="s">
        <v>10059</v>
      </c>
      <c r="C439" s="4">
        <v>51.586159207500003</v>
      </c>
      <c r="D439" s="4">
        <v>10.541831118999999</v>
      </c>
      <c r="E439" s="4">
        <f>Orte[[#This Row],[Lat_dez]]*PI()/180</f>
        <v>0.90034832662886366</v>
      </c>
      <c r="F439" s="4">
        <f>Orte[[#This Row],[Lon_dez]]*PI()/180</f>
        <v>0.18398966221574817</v>
      </c>
      <c r="G439" t="s">
        <v>554</v>
      </c>
      <c r="H439" t="s">
        <v>651</v>
      </c>
      <c r="I439" s="4" t="b">
        <v>0</v>
      </c>
      <c r="J439" s="4" t="str">
        <f>CONCATENATE(Orte[[#This Row],[Ort]]," - ",Orte[[#This Row],[Landkreis]])</f>
        <v>Bad Sachsa - Landkreis Göttingen</v>
      </c>
      <c r="K439" s="3"/>
      <c r="L439" s="3" t="s">
        <v>11646</v>
      </c>
      <c r="M439" s="3"/>
      <c r="N439" t="str">
        <f>Orte[[#This Row],[Ort]]</f>
        <v>Bad Sachsa</v>
      </c>
      <c r="O439" t="s">
        <v>4036</v>
      </c>
      <c r="P439" t="s">
        <v>1287</v>
      </c>
    </row>
    <row r="440" spans="1:16" x14ac:dyDescent="0.35">
      <c r="A440" t="s">
        <v>4312</v>
      </c>
      <c r="B440" s="3" t="s">
        <v>11856</v>
      </c>
      <c r="C440" s="4">
        <v>47.568104020100002</v>
      </c>
      <c r="D440" s="4">
        <v>7.9565665164599997</v>
      </c>
      <c r="E440" s="4">
        <f>Orte[[#This Row],[Lat_dez]]*PI()/180</f>
        <v>0.83022003408189593</v>
      </c>
      <c r="F440" s="4">
        <f>Orte[[#This Row],[Lon_dez]]*PI()/180</f>
        <v>0.1388682828661626</v>
      </c>
      <c r="G440" t="s">
        <v>546</v>
      </c>
      <c r="H440" t="s">
        <v>561</v>
      </c>
      <c r="I440" s="4" t="b">
        <v>0</v>
      </c>
      <c r="J440" s="4" t="str">
        <f>CONCATENATE(Orte[[#This Row],[Ort]]," - ",Orte[[#This Row],[Landkreis]])</f>
        <v>Bad Säckingen - Landkreis Waldshut</v>
      </c>
      <c r="K440" s="3"/>
      <c r="L440" s="3" t="s">
        <v>8238</v>
      </c>
      <c r="M440" s="3"/>
      <c r="N440" t="str">
        <f>Orte[[#This Row],[Ort]]</f>
        <v>Bad Säckingen</v>
      </c>
      <c r="O440" t="s">
        <v>5508</v>
      </c>
      <c r="P440" t="s">
        <v>6719</v>
      </c>
    </row>
    <row r="441" spans="1:16" x14ac:dyDescent="0.35">
      <c r="A441" t="s">
        <v>5467</v>
      </c>
      <c r="B441" s="3" t="s">
        <v>13355</v>
      </c>
      <c r="C441" s="4">
        <v>52.072358907599998</v>
      </c>
      <c r="D441" s="4">
        <v>10.0244188507</v>
      </c>
      <c r="E441" s="4">
        <f>Orte[[#This Row],[Lat_dez]]*PI()/180</f>
        <v>0.90883411221781774</v>
      </c>
      <c r="F441" s="4">
        <f>Orte[[#This Row],[Lon_dez]]*PI()/180</f>
        <v>0.17495911454370089</v>
      </c>
      <c r="G441" t="s">
        <v>554</v>
      </c>
      <c r="H441" t="s">
        <v>658</v>
      </c>
      <c r="I441" s="4" t="b">
        <v>0</v>
      </c>
      <c r="J441" s="4" t="str">
        <f>CONCATENATE(Orte[[#This Row],[Ort]]," - ",Orte[[#This Row],[Landkreis]])</f>
        <v>Bad Salzdetfurth - Landkreis Hildesheim</v>
      </c>
      <c r="K441" s="3"/>
      <c r="L441" s="3" t="s">
        <v>13636</v>
      </c>
      <c r="M441" s="3"/>
      <c r="N441" t="str">
        <f>Orte[[#This Row],[Ort]]</f>
        <v>Bad Salzdetfurth</v>
      </c>
      <c r="O441" t="s">
        <v>5345</v>
      </c>
      <c r="P441" t="s">
        <v>6600</v>
      </c>
    </row>
    <row r="442" spans="1:16" x14ac:dyDescent="0.35">
      <c r="A442" t="s">
        <v>814</v>
      </c>
      <c r="B442" s="3" t="s">
        <v>7861</v>
      </c>
      <c r="C442" s="4">
        <v>50.631856259899997</v>
      </c>
      <c r="D442" s="4">
        <v>9.5037437304600001</v>
      </c>
      <c r="E442" s="4">
        <f>Orte[[#This Row],[Lat_dez]]*PI()/180</f>
        <v>0.88369259813175682</v>
      </c>
      <c r="F442" s="4">
        <f>Orte[[#This Row],[Lon_dez]]*PI()/180</f>
        <v>0.1658716193622955</v>
      </c>
      <c r="G442" t="s">
        <v>549</v>
      </c>
      <c r="H442" t="s">
        <v>815</v>
      </c>
      <c r="I442" s="4" t="b">
        <v>0</v>
      </c>
      <c r="J442" s="4" t="str">
        <f>CONCATENATE(Orte[[#This Row],[Ort]]," - ",Orte[[#This Row],[Landkreis]])</f>
        <v>Bad Salzschlirf - Landkreis Fulda</v>
      </c>
      <c r="K442" s="3"/>
      <c r="L442" s="3" t="s">
        <v>11650</v>
      </c>
      <c r="M442" s="3"/>
      <c r="N442" t="str">
        <f>Orte[[#This Row],[Ort]]</f>
        <v>Bad Salzschlirf</v>
      </c>
      <c r="O442" t="s">
        <v>7146</v>
      </c>
      <c r="P442" t="s">
        <v>732</v>
      </c>
    </row>
    <row r="443" spans="1:16" x14ac:dyDescent="0.35">
      <c r="A443" t="s">
        <v>2336</v>
      </c>
      <c r="B443" s="3" t="s">
        <v>12323</v>
      </c>
      <c r="C443" s="4">
        <v>52.088684800999999</v>
      </c>
      <c r="D443" s="4">
        <v>8.7418823022200005</v>
      </c>
      <c r="E443" s="4">
        <f>Orte[[#This Row],[Lat_dez]]*PI()/180</f>
        <v>0.90911905281097727</v>
      </c>
      <c r="F443" s="4">
        <f>Orte[[#This Row],[Lon_dez]]*PI()/180</f>
        <v>0.15257462899556101</v>
      </c>
      <c r="G443" t="s">
        <v>504</v>
      </c>
      <c r="H443" t="s">
        <v>1069</v>
      </c>
      <c r="I443" s="4" t="b">
        <v>0</v>
      </c>
      <c r="J443" s="4" t="str">
        <f>CONCATENATE(Orte[[#This Row],[Ort]]," - ",Orte[[#This Row],[Landkreis]])</f>
        <v>Bad Salzuflen - Kreis Lippe</v>
      </c>
      <c r="K443" s="3"/>
      <c r="L443" s="3" t="s">
        <v>7895</v>
      </c>
      <c r="M443" s="3"/>
      <c r="N443" t="str">
        <f>Orte[[#This Row],[Ort]]</f>
        <v>Bad Salzuflen</v>
      </c>
      <c r="O443" t="s">
        <v>1454</v>
      </c>
      <c r="P443" t="s">
        <v>3324</v>
      </c>
    </row>
    <row r="444" spans="1:16" x14ac:dyDescent="0.35">
      <c r="A444" t="s">
        <v>2336</v>
      </c>
      <c r="B444" s="3" t="s">
        <v>13950</v>
      </c>
      <c r="C444" s="4">
        <v>52.058363400300003</v>
      </c>
      <c r="D444" s="4">
        <v>8.7113176188499999</v>
      </c>
      <c r="E444" s="4">
        <f>Orte[[#This Row],[Lat_dez]]*PI()/180</f>
        <v>0.90858984453494585</v>
      </c>
      <c r="F444" s="4">
        <f>Orte[[#This Row],[Lon_dez]]*PI()/180</f>
        <v>0.15204117463592495</v>
      </c>
      <c r="G444" t="s">
        <v>504</v>
      </c>
      <c r="H444" t="s">
        <v>1069</v>
      </c>
      <c r="I444" s="4" t="b">
        <v>0</v>
      </c>
      <c r="J444" s="4" t="str">
        <f>CONCATENATE(Orte[[#This Row],[Ort]]," - ",Orte[[#This Row],[Landkreis]])</f>
        <v>Bad Salzuflen - Kreis Lippe</v>
      </c>
      <c r="K444" s="3"/>
      <c r="L444" s="3" t="s">
        <v>13182</v>
      </c>
      <c r="M444" s="3"/>
      <c r="N444" t="str">
        <f>Orte[[#This Row],[Ort]]</f>
        <v>Bad Salzuflen</v>
      </c>
      <c r="O444" t="s">
        <v>808</v>
      </c>
      <c r="P444" t="s">
        <v>7096</v>
      </c>
    </row>
    <row r="445" spans="1:16" x14ac:dyDescent="0.35">
      <c r="A445" t="s">
        <v>2336</v>
      </c>
      <c r="B445" s="3" t="s">
        <v>9379</v>
      </c>
      <c r="C445" s="4">
        <v>52.077624333099998</v>
      </c>
      <c r="D445" s="4">
        <v>8.7944497079800001</v>
      </c>
      <c r="E445" s="4">
        <f>Orte[[#This Row],[Lat_dez]]*PI()/180</f>
        <v>0.90892601122931116</v>
      </c>
      <c r="F445" s="4">
        <f>Orte[[#This Row],[Lon_dez]]*PI()/180</f>
        <v>0.15349210330530483</v>
      </c>
      <c r="G445" t="s">
        <v>504</v>
      </c>
      <c r="H445" t="s">
        <v>1069</v>
      </c>
      <c r="I445" s="4" t="b">
        <v>0</v>
      </c>
      <c r="J445" s="4" t="str">
        <f>CONCATENATE(Orte[[#This Row],[Ort]]," - ",Orte[[#This Row],[Landkreis]])</f>
        <v>Bad Salzuflen - Kreis Lippe</v>
      </c>
      <c r="K445" s="3"/>
      <c r="L445" s="3" t="s">
        <v>10807</v>
      </c>
      <c r="M445" s="3"/>
      <c r="N445" t="str">
        <f>Orte[[#This Row],[Ort]]</f>
        <v>Bad Salzuflen</v>
      </c>
      <c r="O445" t="s">
        <v>5794</v>
      </c>
      <c r="P445" t="s">
        <v>3794</v>
      </c>
    </row>
    <row r="446" spans="1:16" x14ac:dyDescent="0.35">
      <c r="A446" t="s">
        <v>3340</v>
      </c>
      <c r="B446" s="3" t="s">
        <v>10611</v>
      </c>
      <c r="C446" s="4">
        <v>50.8312492572</v>
      </c>
      <c r="D446" s="4">
        <v>10.2504906809</v>
      </c>
      <c r="E446" s="4">
        <f>Orte[[#This Row],[Lat_dez]]*PI()/180</f>
        <v>0.88717266244006199</v>
      </c>
      <c r="F446" s="4">
        <f>Orte[[#This Row],[Lon_dez]]*PI()/180</f>
        <v>0.17890481232670044</v>
      </c>
      <c r="G446" t="s">
        <v>678</v>
      </c>
      <c r="H446" t="s">
        <v>679</v>
      </c>
      <c r="I446" s="4" t="b">
        <v>0</v>
      </c>
      <c r="J446" s="4" t="str">
        <f>CONCATENATE(Orte[[#This Row],[Ort]]," - ",Orte[[#This Row],[Landkreis]])</f>
        <v>Bad Salzungen - Landkreis Wartburgkreis</v>
      </c>
      <c r="K446" s="3"/>
      <c r="L446" s="3" t="s">
        <v>8843</v>
      </c>
      <c r="M446" s="3"/>
      <c r="N446" t="str">
        <f>Orte[[#This Row],[Ort]]</f>
        <v>Bad Salzungen</v>
      </c>
      <c r="O446" t="s">
        <v>6603</v>
      </c>
      <c r="P446" t="s">
        <v>1496</v>
      </c>
    </row>
    <row r="447" spans="1:16" x14ac:dyDescent="0.35">
      <c r="A447" t="s">
        <v>2170</v>
      </c>
      <c r="B447" s="3" t="s">
        <v>9175</v>
      </c>
      <c r="C447" s="4">
        <v>51.580860107900001</v>
      </c>
      <c r="D447" s="4">
        <v>8.1865879166600006</v>
      </c>
      <c r="E447" s="4">
        <f>Orte[[#This Row],[Lat_dez]]*PI()/180</f>
        <v>0.9002558398934527</v>
      </c>
      <c r="F447" s="4">
        <f>Orte[[#This Row],[Lon_dez]]*PI()/180</f>
        <v>0.14288291364970016</v>
      </c>
      <c r="G447" t="s">
        <v>504</v>
      </c>
      <c r="H447" t="s">
        <v>575</v>
      </c>
      <c r="I447" s="4" t="b">
        <v>0</v>
      </c>
      <c r="J447" s="4" t="str">
        <f>CONCATENATE(Orte[[#This Row],[Ort]]," - ",Orte[[#This Row],[Landkreis]])</f>
        <v>Bad Sassendorf - Kreis Soest</v>
      </c>
      <c r="K447" s="3"/>
      <c r="L447" s="3" t="s">
        <v>12226</v>
      </c>
      <c r="M447" s="3"/>
      <c r="N447" t="str">
        <f>Orte[[#This Row],[Ort]]</f>
        <v>Bad Sassendorf</v>
      </c>
      <c r="O447" t="s">
        <v>3424</v>
      </c>
      <c r="P447" t="s">
        <v>5114</v>
      </c>
    </row>
    <row r="448" spans="1:16" x14ac:dyDescent="0.35">
      <c r="A448" t="s">
        <v>1770</v>
      </c>
      <c r="B448" s="3" t="s">
        <v>8724</v>
      </c>
      <c r="C448" s="4">
        <v>48.012836636099998</v>
      </c>
      <c r="D448" s="4">
        <v>9.5082081553000002</v>
      </c>
      <c r="E448" s="4">
        <f>Orte[[#This Row],[Lat_dez]]*PI()/180</f>
        <v>0.83798208252210349</v>
      </c>
      <c r="F448" s="4">
        <f>Orte[[#This Row],[Lon_dez]]*PI()/180</f>
        <v>0.16594953827496134</v>
      </c>
      <c r="G448" t="s">
        <v>546</v>
      </c>
      <c r="H448" t="s">
        <v>649</v>
      </c>
      <c r="I448" s="4" t="b">
        <v>0</v>
      </c>
      <c r="J448" s="4" t="str">
        <f>CONCATENATE(Orte[[#This Row],[Ort]]," - ",Orte[[#This Row],[Landkreis]])</f>
        <v>Bad Saulgau, Allmannsweiler - Landkreis Biberach</v>
      </c>
      <c r="K448" s="3"/>
      <c r="L448" s="3" t="s">
        <v>14509</v>
      </c>
      <c r="M448" s="3"/>
      <c r="N448" t="str">
        <f>Orte[[#This Row],[Ort]]</f>
        <v>Bad Saulgau, Allmannsweiler</v>
      </c>
      <c r="O448" t="s">
        <v>5150</v>
      </c>
      <c r="P448" t="s">
        <v>3762</v>
      </c>
    </row>
    <row r="449" spans="1:16" x14ac:dyDescent="0.35">
      <c r="A449" t="s">
        <v>4986</v>
      </c>
      <c r="B449" s="3" t="s">
        <v>12729</v>
      </c>
      <c r="C449" s="4">
        <v>50.902346891299999</v>
      </c>
      <c r="D449" s="4">
        <v>14.194433737900001</v>
      </c>
      <c r="E449" s="4">
        <f>Orte[[#This Row],[Lat_dez]]*PI()/180</f>
        <v>0.88841355024548518</v>
      </c>
      <c r="F449" s="4">
        <f>Orte[[#This Row],[Lon_dez]]*PI()/180</f>
        <v>0.24773960418252083</v>
      </c>
      <c r="G449" t="s">
        <v>869</v>
      </c>
      <c r="H449" t="s">
        <v>968</v>
      </c>
      <c r="I449" s="4" t="b">
        <v>0</v>
      </c>
      <c r="J449" s="4" t="str">
        <f>CONCATENATE(Orte[[#This Row],[Ort]]," - ",Orte[[#This Row],[Landkreis]])</f>
        <v>Bad Schandau - Landkreis Sächsische Schweiz-Osterzgebirge</v>
      </c>
      <c r="K449" s="3"/>
      <c r="L449" s="3" t="s">
        <v>9930</v>
      </c>
      <c r="M449" s="3"/>
      <c r="N449" t="str">
        <f>Orte[[#This Row],[Ort]]</f>
        <v>Bad Schandau</v>
      </c>
      <c r="O449" t="s">
        <v>2782</v>
      </c>
      <c r="P449" t="s">
        <v>2651</v>
      </c>
    </row>
    <row r="450" spans="1:16" x14ac:dyDescent="0.35">
      <c r="A450" t="s">
        <v>3237</v>
      </c>
      <c r="B450" s="3" t="s">
        <v>10478</v>
      </c>
      <c r="C450" s="4">
        <v>51.7031682641</v>
      </c>
      <c r="D450" s="4">
        <v>12.7254346904</v>
      </c>
      <c r="E450" s="4">
        <f>Orte[[#This Row],[Lat_dez]]*PI()/180</f>
        <v>0.90239051992118613</v>
      </c>
      <c r="F450" s="4">
        <f>Orte[[#This Row],[Lon_dez]]*PI()/180</f>
        <v>0.22210073409498526</v>
      </c>
      <c r="G450" t="s">
        <v>809</v>
      </c>
      <c r="H450" t="s">
        <v>896</v>
      </c>
      <c r="I450" s="4" t="b">
        <v>0</v>
      </c>
      <c r="J450" s="4" t="str">
        <f>CONCATENATE(Orte[[#This Row],[Ort]]," - ",Orte[[#This Row],[Landkreis]])</f>
        <v>Bad Schmiedeberg - Landkreis Wittenberg</v>
      </c>
      <c r="K450" s="3"/>
      <c r="L450" s="3" t="s">
        <v>14131</v>
      </c>
      <c r="M450" s="3"/>
      <c r="N450" t="str">
        <f>Orte[[#This Row],[Ort]]</f>
        <v>Bad Schmiedeberg</v>
      </c>
      <c r="O450" t="s">
        <v>2233</v>
      </c>
      <c r="P450" t="s">
        <v>6608</v>
      </c>
    </row>
    <row r="451" spans="1:16" x14ac:dyDescent="0.35">
      <c r="A451" t="s">
        <v>1718</v>
      </c>
      <c r="B451" s="3" t="s">
        <v>8676</v>
      </c>
      <c r="C451" s="4">
        <v>49.213396401200001</v>
      </c>
      <c r="D451" s="4">
        <v>8.64257556005</v>
      </c>
      <c r="E451" s="4">
        <f>Orte[[#This Row],[Lat_dez]]*PI()/180</f>
        <v>0.85893580329006824</v>
      </c>
      <c r="F451" s="4">
        <f>Orte[[#This Row],[Lon_dez]]*PI()/180</f>
        <v>0.15084139937526539</v>
      </c>
      <c r="G451" t="s">
        <v>546</v>
      </c>
      <c r="H451" t="s">
        <v>723</v>
      </c>
      <c r="I451" s="4" t="b">
        <v>0</v>
      </c>
      <c r="J451" s="4" t="str">
        <f>CONCATENATE(Orte[[#This Row],[Ort]]," - ",Orte[[#This Row],[Landkreis]])</f>
        <v>Bad Schönborn - Landkreis Karlsruhe</v>
      </c>
      <c r="K451" s="3"/>
      <c r="L451" s="3" t="s">
        <v>11266</v>
      </c>
      <c r="M451" s="3"/>
      <c r="N451" t="str">
        <f>Orte[[#This Row],[Ort]]</f>
        <v>Bad Schönborn</v>
      </c>
      <c r="O451" t="s">
        <v>95</v>
      </c>
      <c r="P451" t="s">
        <v>6821</v>
      </c>
    </row>
    <row r="452" spans="1:16" x14ac:dyDescent="0.35">
      <c r="A452" t="s">
        <v>2924</v>
      </c>
      <c r="B452" s="3" t="s">
        <v>10092</v>
      </c>
      <c r="C452" s="4">
        <v>48.009759051099998</v>
      </c>
      <c r="D452" s="4">
        <v>9.6544080503299998</v>
      </c>
      <c r="E452" s="4">
        <f>Orte[[#This Row],[Lat_dez]]*PI()/180</f>
        <v>0.83792836853084351</v>
      </c>
      <c r="F452" s="4">
        <f>Orte[[#This Row],[Lon_dez]]*PI()/180</f>
        <v>0.16850120780930491</v>
      </c>
      <c r="G452" t="s">
        <v>546</v>
      </c>
      <c r="H452" t="s">
        <v>649</v>
      </c>
      <c r="I452" s="4" t="b">
        <v>0</v>
      </c>
      <c r="J452" s="4" t="str">
        <f>CONCATENATE(Orte[[#This Row],[Ort]]," - ",Orte[[#This Row],[Landkreis]])</f>
        <v>Bad Schussenried - Landkreis Biberach</v>
      </c>
      <c r="K452" s="3"/>
      <c r="L452" s="3" t="s">
        <v>14522</v>
      </c>
      <c r="M452" s="3"/>
      <c r="N452" t="str">
        <f>Orte[[#This Row],[Ort]]</f>
        <v>Bad Schussenried</v>
      </c>
      <c r="O452" t="s">
        <v>5101</v>
      </c>
      <c r="P452" t="s">
        <v>6263</v>
      </c>
    </row>
    <row r="453" spans="1:16" x14ac:dyDescent="0.35">
      <c r="A453" t="s">
        <v>1832</v>
      </c>
      <c r="B453" s="3" t="s">
        <v>8798</v>
      </c>
      <c r="C453" s="4">
        <v>50.134452154199998</v>
      </c>
      <c r="D453" s="4">
        <v>8.0458516307300005</v>
      </c>
      <c r="E453" s="4">
        <f>Orte[[#This Row],[Lat_dez]]*PI()/180</f>
        <v>0.87501125877435382</v>
      </c>
      <c r="F453" s="4">
        <f>Orte[[#This Row],[Lon_dez]]*PI()/180</f>
        <v>0.14042660208319349</v>
      </c>
      <c r="G453" t="s">
        <v>549</v>
      </c>
      <c r="H453" t="s">
        <v>1138</v>
      </c>
      <c r="I453" s="4" t="b">
        <v>0</v>
      </c>
      <c r="J453" s="4" t="str">
        <f>CONCATENATE(Orte[[#This Row],[Ort]]," - ",Orte[[#This Row],[Landkreis]])</f>
        <v>Bad Schwalbach - Landkreis Rheingau-Taunus-Kreis</v>
      </c>
      <c r="K453" s="3"/>
      <c r="L453" s="3" t="s">
        <v>11520</v>
      </c>
      <c r="M453" s="3"/>
      <c r="N453" t="str">
        <f>Orte[[#This Row],[Ort]]</f>
        <v>Bad Schwalbach</v>
      </c>
      <c r="O453" t="s">
        <v>2936</v>
      </c>
      <c r="P453" t="s">
        <v>15879</v>
      </c>
    </row>
    <row r="454" spans="1:16" x14ac:dyDescent="0.35">
      <c r="A454" t="s">
        <v>4724</v>
      </c>
      <c r="B454" s="3" t="s">
        <v>12390</v>
      </c>
      <c r="C454" s="4">
        <v>53.926619332900003</v>
      </c>
      <c r="D454" s="4">
        <v>10.697067606499999</v>
      </c>
      <c r="E454" s="4">
        <f>Orte[[#This Row],[Lat_dez]]*PI()/180</f>
        <v>0.94119706182873308</v>
      </c>
      <c r="F454" s="4">
        <f>Orte[[#This Row],[Lon_dez]]*PI()/180</f>
        <v>0.18669905004185416</v>
      </c>
      <c r="G454" t="s">
        <v>641</v>
      </c>
      <c r="H454" t="s">
        <v>1323</v>
      </c>
      <c r="I454" s="4" t="b">
        <v>0</v>
      </c>
      <c r="J454" s="4" t="str">
        <f>CONCATENATE(Orte[[#This Row],[Ort]]," - ",Orte[[#This Row],[Landkreis]])</f>
        <v>Bad Schwartau - Kreis Ostholstein</v>
      </c>
      <c r="K454" s="3"/>
      <c r="L454" s="3" t="s">
        <v>12646</v>
      </c>
      <c r="M454" s="3"/>
      <c r="N454" t="str">
        <f>Orte[[#This Row],[Ort]]</f>
        <v>Bad Schwartau</v>
      </c>
      <c r="O454" t="s">
        <v>3480</v>
      </c>
      <c r="P454" t="s">
        <v>15880</v>
      </c>
    </row>
    <row r="455" spans="1:16" x14ac:dyDescent="0.35">
      <c r="A455" t="s">
        <v>2061</v>
      </c>
      <c r="B455" s="3" t="s">
        <v>9053</v>
      </c>
      <c r="C455" s="4">
        <v>53.941149160599998</v>
      </c>
      <c r="D455" s="4">
        <v>10.3111601582</v>
      </c>
      <c r="E455" s="4">
        <f>Orte[[#This Row],[Lat_dez]]*PI()/180</f>
        <v>0.94145065516184556</v>
      </c>
      <c r="F455" s="4">
        <f>Orte[[#This Row],[Lon_dez]]*PI()/180</f>
        <v>0.1799636944610494</v>
      </c>
      <c r="G455" t="s">
        <v>641</v>
      </c>
      <c r="H455" t="s">
        <v>671</v>
      </c>
      <c r="I455" s="4" t="b">
        <v>0</v>
      </c>
      <c r="J455" s="4" t="str">
        <f>CONCATENATE(Orte[[#This Row],[Ort]]," - ",Orte[[#This Row],[Landkreis]])</f>
        <v>Bad Segeberg - Kreis Segeberg</v>
      </c>
      <c r="K455" s="3"/>
      <c r="L455" s="3" t="s">
        <v>12828</v>
      </c>
      <c r="M455" s="3"/>
      <c r="N455" t="str">
        <f>Orte[[#This Row],[Ort]]</f>
        <v>Bad Segeberg</v>
      </c>
      <c r="O455" t="s">
        <v>3019</v>
      </c>
      <c r="P455" t="s">
        <v>6882</v>
      </c>
    </row>
    <row r="456" spans="1:16" x14ac:dyDescent="0.35">
      <c r="A456" t="s">
        <v>3094</v>
      </c>
      <c r="B456" s="3" t="s">
        <v>10309</v>
      </c>
      <c r="C456" s="4">
        <v>50.152211388300003</v>
      </c>
      <c r="D456" s="4">
        <v>8.4859211934199994</v>
      </c>
      <c r="E456" s="4">
        <f>Orte[[#This Row],[Lat_dez]]*PI()/180</f>
        <v>0.87532121588203138</v>
      </c>
      <c r="F456" s="4">
        <f>Orte[[#This Row],[Lon_dez]]*PI()/180</f>
        <v>0.14810726488994555</v>
      </c>
      <c r="G456" t="s">
        <v>549</v>
      </c>
      <c r="H456" t="s">
        <v>1055</v>
      </c>
      <c r="I456" s="4" t="b">
        <v>0</v>
      </c>
      <c r="J456" s="4" t="str">
        <f>CONCATENATE(Orte[[#This Row],[Ort]]," - ",Orte[[#This Row],[Landkreis]])</f>
        <v>Bad Soden am Taunus - Landkreis Main-Taunus-Kreis</v>
      </c>
      <c r="K456" s="3"/>
      <c r="L456" s="3" t="s">
        <v>11662</v>
      </c>
      <c r="M456" s="3"/>
      <c r="N456" t="str">
        <f>Orte[[#This Row],[Ort]]</f>
        <v>Bad Soden am Taunus</v>
      </c>
      <c r="O456" t="s">
        <v>2889</v>
      </c>
      <c r="P456" t="s">
        <v>2591</v>
      </c>
    </row>
    <row r="457" spans="1:16" x14ac:dyDescent="0.35">
      <c r="A457" t="s">
        <v>4456</v>
      </c>
      <c r="B457" s="3" t="s">
        <v>12044</v>
      </c>
      <c r="C457" s="4">
        <v>50.268137600499998</v>
      </c>
      <c r="D457" s="4">
        <v>9.4101907136499996</v>
      </c>
      <c r="E457" s="4">
        <f>Orte[[#This Row],[Lat_dez]]*PI()/180</f>
        <v>0.87734450997428692</v>
      </c>
      <c r="F457" s="4">
        <f>Orte[[#This Row],[Lon_dez]]*PI()/180</f>
        <v>0.16423881119378739</v>
      </c>
      <c r="G457" t="s">
        <v>549</v>
      </c>
      <c r="H457" t="s">
        <v>1076</v>
      </c>
      <c r="I457" s="4" t="b">
        <v>0</v>
      </c>
      <c r="J457" s="4" t="str">
        <f>CONCATENATE(Orte[[#This Row],[Ort]]," - ",Orte[[#This Row],[Landkreis]])</f>
        <v>Bad Soden-Salmünster - Landkreis Main-Kinzig-Kreis</v>
      </c>
      <c r="K457" s="3"/>
      <c r="L457" s="3" t="s">
        <v>14754</v>
      </c>
      <c r="M457" s="3"/>
      <c r="N457" t="str">
        <f>Orte[[#This Row],[Ort]]</f>
        <v>Bad Soden-Salmünster</v>
      </c>
      <c r="O457" t="s">
        <v>2601</v>
      </c>
      <c r="P457" t="s">
        <v>2509</v>
      </c>
    </row>
    <row r="458" spans="1:16" x14ac:dyDescent="0.35">
      <c r="A458" t="s">
        <v>6724</v>
      </c>
      <c r="B458" s="3" t="s">
        <v>15056</v>
      </c>
      <c r="C458" s="4">
        <v>51.270844772300002</v>
      </c>
      <c r="D458" s="4">
        <v>9.9500631326000004</v>
      </c>
      <c r="E458" s="4">
        <f>Orte[[#This Row],[Lat_dez]]*PI()/180</f>
        <v>0.89484505155555749</v>
      </c>
      <c r="F458" s="4">
        <f>Orte[[#This Row],[Lon_dez]]*PI()/180</f>
        <v>0.17366136244517114</v>
      </c>
      <c r="G458" t="s">
        <v>549</v>
      </c>
      <c r="H458" t="s">
        <v>1453</v>
      </c>
      <c r="I458" s="4" t="b">
        <v>0</v>
      </c>
      <c r="J458" s="4" t="str">
        <f>CONCATENATE(Orte[[#This Row],[Ort]]," - ",Orte[[#This Row],[Landkreis]])</f>
        <v>Bad Sooden-Allendorf - Landkreis Werra-Meißner-Kreis</v>
      </c>
      <c r="K458" s="3"/>
      <c r="L458" s="3" t="s">
        <v>10214</v>
      </c>
      <c r="M458" s="3"/>
      <c r="N458" t="str">
        <f>Orte[[#This Row],[Ort]]</f>
        <v>Bad Sooden-Allendorf</v>
      </c>
      <c r="O458" t="s">
        <v>3577</v>
      </c>
      <c r="P458" t="s">
        <v>558</v>
      </c>
    </row>
    <row r="459" spans="1:16" x14ac:dyDescent="0.35">
      <c r="A459" t="s">
        <v>3307</v>
      </c>
      <c r="B459" s="3" t="s">
        <v>10572</v>
      </c>
      <c r="C459" s="4">
        <v>50.357992072599998</v>
      </c>
      <c r="D459" s="4">
        <v>11.636271689100001</v>
      </c>
      <c r="E459" s="4">
        <f>Orte[[#This Row],[Lat_dez]]*PI()/180</f>
        <v>0.87891276636007332</v>
      </c>
      <c r="F459" s="4">
        <f>Orte[[#This Row],[Lon_dez]]*PI()/180</f>
        <v>0.20309125363139699</v>
      </c>
      <c r="G459" t="s">
        <v>665</v>
      </c>
      <c r="H459" t="s">
        <v>852</v>
      </c>
      <c r="I459" s="4" t="b">
        <v>0</v>
      </c>
      <c r="J459" s="4" t="str">
        <f>CONCATENATE(Orte[[#This Row],[Ort]]," - ",Orte[[#This Row],[Landkreis]])</f>
        <v>Bad Steben - Landkreis Hof</v>
      </c>
      <c r="K459" s="3"/>
      <c r="L459" s="3" t="s">
        <v>8171</v>
      </c>
      <c r="M459" s="3"/>
      <c r="N459" t="str">
        <f>Orte[[#This Row],[Ort]]</f>
        <v>Bad Steben</v>
      </c>
      <c r="O459" t="s">
        <v>2372</v>
      </c>
      <c r="P459" t="s">
        <v>5147</v>
      </c>
    </row>
    <row r="460" spans="1:16" x14ac:dyDescent="0.35">
      <c r="A460" t="s">
        <v>5027</v>
      </c>
      <c r="B460" s="3" t="s">
        <v>12779</v>
      </c>
      <c r="C460" s="4">
        <v>51.082433491000003</v>
      </c>
      <c r="D460" s="4">
        <v>11.5903781341</v>
      </c>
      <c r="E460" s="4">
        <f>Orte[[#This Row],[Lat_dez]]*PI()/180</f>
        <v>0.89155665434897124</v>
      </c>
      <c r="F460" s="4">
        <f>Orte[[#This Row],[Lon_dez]]*PI()/180</f>
        <v>0.20229025999120184</v>
      </c>
      <c r="G460" t="s">
        <v>678</v>
      </c>
      <c r="H460" t="s">
        <v>1285</v>
      </c>
      <c r="I460" s="4" t="b">
        <v>0</v>
      </c>
      <c r="J460" s="4" t="str">
        <f>CONCATENATE(Orte[[#This Row],[Ort]]," - ",Orte[[#This Row],[Landkreis]])</f>
        <v>Bad Sulza - Landkreis Weimarer Land</v>
      </c>
      <c r="K460" s="3"/>
      <c r="L460" s="3" t="s">
        <v>11530</v>
      </c>
      <c r="M460" s="3"/>
      <c r="N460" t="str">
        <f>Orte[[#This Row],[Ort]]</f>
        <v>Bad Sulza</v>
      </c>
      <c r="O460" t="s">
        <v>6312</v>
      </c>
      <c r="P460" t="s">
        <v>2392</v>
      </c>
    </row>
    <row r="461" spans="1:16" x14ac:dyDescent="0.35">
      <c r="A461" t="s">
        <v>3026</v>
      </c>
      <c r="B461" s="3" t="s">
        <v>10226</v>
      </c>
      <c r="C461" s="4">
        <v>54.127142183099998</v>
      </c>
      <c r="D461" s="4">
        <v>12.649901078799999</v>
      </c>
      <c r="E461" s="4">
        <f>Orte[[#This Row],[Lat_dez]]*PI()/180</f>
        <v>0.94469684579020641</v>
      </c>
      <c r="F461" s="4">
        <f>Orte[[#This Row],[Lon_dez]]*PI()/180</f>
        <v>0.22078242387664263</v>
      </c>
      <c r="G461" t="s">
        <v>834</v>
      </c>
      <c r="H461" t="s">
        <v>923</v>
      </c>
      <c r="I461" s="4" t="b">
        <v>0</v>
      </c>
      <c r="J461" s="4" t="str">
        <f>CONCATENATE(Orte[[#This Row],[Ort]]," - ",Orte[[#This Row],[Landkreis]])</f>
        <v>Bad Sülze - Landkreis Vorpommern-Rügen</v>
      </c>
      <c r="K461" s="3"/>
      <c r="L461" s="3" t="s">
        <v>14468</v>
      </c>
      <c r="M461" s="3"/>
      <c r="N461" t="str">
        <f>Orte[[#This Row],[Ort]]</f>
        <v>Bad Sülze</v>
      </c>
      <c r="O461" t="s">
        <v>6183</v>
      </c>
      <c r="P461" t="s">
        <v>7149</v>
      </c>
    </row>
    <row r="462" spans="1:16" x14ac:dyDescent="0.35">
      <c r="A462" t="s">
        <v>4776</v>
      </c>
      <c r="B462" s="3" t="s">
        <v>12457</v>
      </c>
      <c r="C462" s="4">
        <v>48.697202707599999</v>
      </c>
      <c r="D462" s="4">
        <v>8.6661898077800004</v>
      </c>
      <c r="E462" s="4">
        <f>Orte[[#This Row],[Lat_dez]]*PI()/180</f>
        <v>0.84992652375871747</v>
      </c>
      <c r="F462" s="4">
        <f>Orte[[#This Row],[Lon_dez]]*PI()/180</f>
        <v>0.1512535457485355</v>
      </c>
      <c r="G462" t="s">
        <v>546</v>
      </c>
      <c r="H462" t="s">
        <v>1061</v>
      </c>
      <c r="I462" s="4" t="b">
        <v>0</v>
      </c>
      <c r="J462" s="4" t="str">
        <f>CONCATENATE(Orte[[#This Row],[Ort]]," - ",Orte[[#This Row],[Landkreis]])</f>
        <v>Bad Teinach-Zavelstein - Landkreis Calw</v>
      </c>
      <c r="K462" s="3"/>
      <c r="L462" s="3" t="s">
        <v>13317</v>
      </c>
      <c r="M462" s="3"/>
      <c r="N462" t="str">
        <f>Orte[[#This Row],[Ort]]</f>
        <v>Bad Teinach-Zavelstein</v>
      </c>
      <c r="O462" t="s">
        <v>1024</v>
      </c>
      <c r="P462" t="s">
        <v>5821</v>
      </c>
    </row>
    <row r="463" spans="1:16" x14ac:dyDescent="0.35">
      <c r="A463" t="s">
        <v>4211</v>
      </c>
      <c r="B463" s="3" t="s">
        <v>11718</v>
      </c>
      <c r="C463" s="4">
        <v>51.165364304199997</v>
      </c>
      <c r="D463" s="4">
        <v>10.8291938549</v>
      </c>
      <c r="E463" s="4">
        <f>Orte[[#This Row],[Lat_dez]]*PI()/180</f>
        <v>0.89300407009066751</v>
      </c>
      <c r="F463" s="4">
        <f>Orte[[#This Row],[Lon_dez]]*PI()/180</f>
        <v>0.18900508810474206</v>
      </c>
      <c r="G463" t="s">
        <v>678</v>
      </c>
      <c r="H463" t="s">
        <v>1046</v>
      </c>
      <c r="I463" s="4" t="b">
        <v>0</v>
      </c>
      <c r="J463" s="4" t="str">
        <f>CONCATENATE(Orte[[#This Row],[Ort]]," - ",Orte[[#This Row],[Landkreis]])</f>
        <v>Bad Tennstedt - Landkreis Unstrut-Hainich-Kreis</v>
      </c>
      <c r="K463" s="3"/>
      <c r="L463" s="3" t="s">
        <v>15027</v>
      </c>
      <c r="M463" s="3"/>
      <c r="N463" t="str">
        <f>Orte[[#This Row],[Ort]]</f>
        <v>Bad Tennstedt</v>
      </c>
      <c r="O463" t="s">
        <v>6426</v>
      </c>
      <c r="P463" t="s">
        <v>1684</v>
      </c>
    </row>
    <row r="464" spans="1:16" x14ac:dyDescent="0.35">
      <c r="A464" t="s">
        <v>1287</v>
      </c>
      <c r="B464" s="3" t="s">
        <v>8232</v>
      </c>
      <c r="C464" s="4">
        <v>47.754491526300001</v>
      </c>
      <c r="D464" s="4">
        <v>11.5337183197</v>
      </c>
      <c r="E464" s="4">
        <f>Orte[[#This Row],[Lat_dez]]*PI()/180</f>
        <v>0.83347310974966737</v>
      </c>
      <c r="F464" s="4">
        <f>Orte[[#This Row],[Lon_dez]]*PI()/180</f>
        <v>0.20130135967635296</v>
      </c>
      <c r="G464" t="s">
        <v>665</v>
      </c>
      <c r="H464" t="s">
        <v>1288</v>
      </c>
      <c r="I464" s="4" t="b">
        <v>0</v>
      </c>
      <c r="J464" s="4" t="str">
        <f>CONCATENATE(Orte[[#This Row],[Ort]]," - ",Orte[[#This Row],[Landkreis]])</f>
        <v>Bad Tölz, Wackersberg - Landkreis Bad Tölz-Wolfratshausen</v>
      </c>
      <c r="K464" s="3"/>
      <c r="L464" s="3" t="s">
        <v>8935</v>
      </c>
      <c r="M464" s="3"/>
      <c r="N464" t="str">
        <f>Orte[[#This Row],[Ort]]</f>
        <v>Bad Tölz, Wackersberg</v>
      </c>
      <c r="O464" t="s">
        <v>5724</v>
      </c>
      <c r="P464" t="s">
        <v>6224</v>
      </c>
    </row>
    <row r="465" spans="1:16" x14ac:dyDescent="0.35">
      <c r="A465" t="s">
        <v>6719</v>
      </c>
      <c r="B465" s="3" t="s">
        <v>15049</v>
      </c>
      <c r="C465" s="4">
        <v>48.616920096100003</v>
      </c>
      <c r="D465" s="4">
        <v>9.7676015685100008</v>
      </c>
      <c r="E465" s="4">
        <f>Orte[[#This Row],[Lat_dez]]*PI()/180</f>
        <v>0.84852532785594315</v>
      </c>
      <c r="F465" s="4">
        <f>Orte[[#This Row],[Lon_dez]]*PI()/180</f>
        <v>0.17047680739346199</v>
      </c>
      <c r="G465" t="s">
        <v>546</v>
      </c>
      <c r="H465" t="s">
        <v>644</v>
      </c>
      <c r="I465" s="4" t="b">
        <v>0</v>
      </c>
      <c r="J465" s="4" t="str">
        <f>CONCATENATE(Orte[[#This Row],[Ort]]," - ",Orte[[#This Row],[Landkreis]])</f>
        <v>Bad Überkingen - Landkreis Göppingen</v>
      </c>
      <c r="K465" s="3"/>
      <c r="L465" s="3" t="s">
        <v>9947</v>
      </c>
      <c r="M465" s="3"/>
      <c r="N465" t="str">
        <f>Orte[[#This Row],[Ort]]</f>
        <v>Bad Überkingen</v>
      </c>
      <c r="O465" t="s">
        <v>5165</v>
      </c>
      <c r="P465" t="s">
        <v>736</v>
      </c>
    </row>
    <row r="466" spans="1:16" x14ac:dyDescent="0.35">
      <c r="A466" t="s">
        <v>6600</v>
      </c>
      <c r="B466" s="3" t="s">
        <v>14902</v>
      </c>
      <c r="C466" s="4">
        <v>48.482627615299997</v>
      </c>
      <c r="D466" s="4">
        <v>9.4236377971399996</v>
      </c>
      <c r="E466" s="4">
        <f>Orte[[#This Row],[Lat_dez]]*PI()/180</f>
        <v>0.84618148190531173</v>
      </c>
      <c r="F466" s="4">
        <f>Orte[[#This Row],[Lon_dez]]*PI()/180</f>
        <v>0.16447350707547848</v>
      </c>
      <c r="G466" t="s">
        <v>546</v>
      </c>
      <c r="H466" t="s">
        <v>1098</v>
      </c>
      <c r="I466" s="4" t="b">
        <v>0</v>
      </c>
      <c r="J466" s="4" t="str">
        <f>CONCATENATE(Orte[[#This Row],[Ort]]," - ",Orte[[#This Row],[Landkreis]])</f>
        <v>Bad Urach - Landkreis Reutlingen</v>
      </c>
      <c r="K466" s="3"/>
      <c r="L466" s="3" t="s">
        <v>15029</v>
      </c>
      <c r="M466" s="3"/>
      <c r="N466" t="str">
        <f>Orte[[#This Row],[Ort]]</f>
        <v>Bad Urach</v>
      </c>
      <c r="O466" t="s">
        <v>7202</v>
      </c>
      <c r="P466" t="s">
        <v>2107</v>
      </c>
    </row>
    <row r="467" spans="1:16" x14ac:dyDescent="0.35">
      <c r="A467" t="s">
        <v>732</v>
      </c>
      <c r="B467" s="3" t="s">
        <v>7808</v>
      </c>
      <c r="C467" s="4">
        <v>50.191398341899998</v>
      </c>
      <c r="D467" s="4">
        <v>8.7482531931099992</v>
      </c>
      <c r="E467" s="4">
        <f>Orte[[#This Row],[Lat_dez]]*PI()/180</f>
        <v>0.87600515724617745</v>
      </c>
      <c r="F467" s="4">
        <f>Orte[[#This Row],[Lon_dez]]*PI()/180</f>
        <v>0.15268582201787681</v>
      </c>
      <c r="G467" t="s">
        <v>549</v>
      </c>
      <c r="H467" t="s">
        <v>733</v>
      </c>
      <c r="I467" s="4" t="b">
        <v>0</v>
      </c>
      <c r="J467" s="4" t="str">
        <f>CONCATENATE(Orte[[#This Row],[Ort]]," - ",Orte[[#This Row],[Landkreis]])</f>
        <v>Bad Vilbel - Landkreis Wetteraukreis</v>
      </c>
      <c r="K467" s="3"/>
      <c r="L467" s="3" t="s">
        <v>7913</v>
      </c>
      <c r="M467" s="3"/>
      <c r="N467" t="str">
        <f>Orte[[#This Row],[Ort]]</f>
        <v>Bad Vilbel</v>
      </c>
      <c r="O467" t="s">
        <v>4976</v>
      </c>
      <c r="P467" t="s">
        <v>15881</v>
      </c>
    </row>
    <row r="468" spans="1:16" x14ac:dyDescent="0.35">
      <c r="A468" t="s">
        <v>3324</v>
      </c>
      <c r="B468" s="3" t="s">
        <v>10591</v>
      </c>
      <c r="C468" s="4">
        <v>47.917981791099997</v>
      </c>
      <c r="D468" s="4">
        <v>9.7494302165000004</v>
      </c>
      <c r="E468" s="4">
        <f>Orte[[#This Row],[Lat_dez]]*PI()/180</f>
        <v>0.83632655316538451</v>
      </c>
      <c r="F468" s="4">
        <f>Orte[[#This Row],[Lon_dez]]*PI()/180</f>
        <v>0.17015965747134859</v>
      </c>
      <c r="G468" t="s">
        <v>546</v>
      </c>
      <c r="H468" t="s">
        <v>656</v>
      </c>
      <c r="I468" s="4" t="b">
        <v>0</v>
      </c>
      <c r="J468" s="4" t="str">
        <f>CONCATENATE(Orte[[#This Row],[Ort]]," - ",Orte[[#This Row],[Landkreis]])</f>
        <v>Bad Waldsee - Landkreis Ravensburg</v>
      </c>
      <c r="K468" s="3"/>
      <c r="L468" s="3" t="s">
        <v>15032</v>
      </c>
      <c r="M468" s="3"/>
      <c r="N468" t="str">
        <f>Orte[[#This Row],[Ort]]</f>
        <v>Bad Waldsee</v>
      </c>
      <c r="O468" t="s">
        <v>3118</v>
      </c>
      <c r="P468" t="s">
        <v>5224</v>
      </c>
    </row>
    <row r="469" spans="1:16" x14ac:dyDescent="0.35">
      <c r="A469" t="s">
        <v>7096</v>
      </c>
      <c r="B469" s="3" t="s">
        <v>15564</v>
      </c>
      <c r="C469" s="4">
        <v>47.700599010700003</v>
      </c>
      <c r="D469" s="4">
        <v>11.694750648799999</v>
      </c>
      <c r="E469" s="4">
        <f>Orte[[#This Row],[Lat_dez]]*PI()/180</f>
        <v>0.83253250791026501</v>
      </c>
      <c r="F469" s="4">
        <f>Orte[[#This Row],[Lon_dez]]*PI()/180</f>
        <v>0.20411190402130303</v>
      </c>
      <c r="G469" t="s">
        <v>665</v>
      </c>
      <c r="H469" t="s">
        <v>859</v>
      </c>
      <c r="I469" s="4" t="b">
        <v>0</v>
      </c>
      <c r="J469" s="4" t="str">
        <f>CONCATENATE(Orte[[#This Row],[Ort]]," - ",Orte[[#This Row],[Landkreis]])</f>
        <v>Bad Wiessee - Landkreis Miesbach</v>
      </c>
      <c r="K469" s="3"/>
      <c r="L469" s="3" t="s">
        <v>14473</v>
      </c>
      <c r="M469" s="3"/>
      <c r="N469" t="str">
        <f>Orte[[#This Row],[Ort]]</f>
        <v>Bad Wiessee</v>
      </c>
      <c r="O469" t="s">
        <v>5266</v>
      </c>
      <c r="P469" t="s">
        <v>1213</v>
      </c>
    </row>
    <row r="470" spans="1:16" x14ac:dyDescent="0.35">
      <c r="A470" t="s">
        <v>3794</v>
      </c>
      <c r="B470" s="3" t="s">
        <v>11197</v>
      </c>
      <c r="C470" s="4">
        <v>48.724705297900002</v>
      </c>
      <c r="D470" s="4">
        <v>8.52799610846</v>
      </c>
      <c r="E470" s="4">
        <f>Orte[[#This Row],[Lat_dez]]*PI()/180</f>
        <v>0.85040653451227954</v>
      </c>
      <c r="F470" s="4">
        <f>Orte[[#This Row],[Lon_dez]]*PI()/180</f>
        <v>0.14884161068989044</v>
      </c>
      <c r="G470" t="s">
        <v>546</v>
      </c>
      <c r="H470" t="s">
        <v>1061</v>
      </c>
      <c r="I470" s="4" t="b">
        <v>0</v>
      </c>
      <c r="J470" s="4" t="str">
        <f>CONCATENATE(Orte[[#This Row],[Ort]]," - ",Orte[[#This Row],[Landkreis]])</f>
        <v>Bad Wildbad - Landkreis Calw</v>
      </c>
      <c r="K470" s="3"/>
      <c r="L470" s="3" t="s">
        <v>12174</v>
      </c>
      <c r="M470" s="3"/>
      <c r="N470" t="str">
        <f>Orte[[#This Row],[Ort]]</f>
        <v>Bad Wildbad</v>
      </c>
      <c r="O470" t="s">
        <v>7113</v>
      </c>
      <c r="P470" t="s">
        <v>3949</v>
      </c>
    </row>
    <row r="471" spans="1:16" x14ac:dyDescent="0.35">
      <c r="A471" t="s">
        <v>1496</v>
      </c>
      <c r="B471" s="3" t="s">
        <v>8435</v>
      </c>
      <c r="C471" s="4">
        <v>51.095971827299998</v>
      </c>
      <c r="D471" s="4">
        <v>9.0940209500600009</v>
      </c>
      <c r="E471" s="4">
        <f>Orte[[#This Row],[Lat_dez]]*PI()/180</f>
        <v>0.89179294289264843</v>
      </c>
      <c r="F471" s="4">
        <f>Orte[[#This Row],[Lon_dez]]*PI()/180</f>
        <v>0.15872060782388983</v>
      </c>
      <c r="G471" t="s">
        <v>549</v>
      </c>
      <c r="H471" t="s">
        <v>1078</v>
      </c>
      <c r="I471" s="4" t="b">
        <v>0</v>
      </c>
      <c r="J471" s="4" t="str">
        <f>CONCATENATE(Orte[[#This Row],[Ort]]," - ",Orte[[#This Row],[Landkreis]])</f>
        <v>Bad Wildungen - Landkreis Waldeck-Frankenberg</v>
      </c>
      <c r="K471" s="3"/>
      <c r="L471" s="3" t="s">
        <v>14475</v>
      </c>
      <c r="M471" s="3"/>
      <c r="N471" t="str">
        <f>Orte[[#This Row],[Ort]]</f>
        <v>Bad Wildungen</v>
      </c>
      <c r="O471" t="s">
        <v>2730</v>
      </c>
      <c r="P471" t="s">
        <v>7271</v>
      </c>
    </row>
    <row r="472" spans="1:16" x14ac:dyDescent="0.35">
      <c r="A472" t="s">
        <v>5114</v>
      </c>
      <c r="B472" s="3" t="s">
        <v>12900</v>
      </c>
      <c r="C472" s="4">
        <v>49.226572678799997</v>
      </c>
      <c r="D472" s="4">
        <v>9.14827960617</v>
      </c>
      <c r="E472" s="4">
        <f>Orte[[#This Row],[Lat_dez]]*PI()/180</f>
        <v>0.85916577271734496</v>
      </c>
      <c r="F472" s="4">
        <f>Orte[[#This Row],[Lon_dez]]*PI()/180</f>
        <v>0.15966760002071664</v>
      </c>
      <c r="G472" t="s">
        <v>546</v>
      </c>
      <c r="H472" t="s">
        <v>759</v>
      </c>
      <c r="I472" s="4" t="b">
        <v>0</v>
      </c>
      <c r="J472" s="4" t="str">
        <f>CONCATENATE(Orte[[#This Row],[Ort]]," - ",Orte[[#This Row],[Landkreis]])</f>
        <v>Bad Wimpfen - Landkreis Heilbronn</v>
      </c>
      <c r="K472" s="3"/>
      <c r="L472" s="3" t="s">
        <v>14152</v>
      </c>
      <c r="M472" s="3"/>
      <c r="N472" t="str">
        <f>Orte[[#This Row],[Ort]]</f>
        <v>Bad Wimpfen</v>
      </c>
      <c r="O472" t="s">
        <v>2825</v>
      </c>
      <c r="P472" t="s">
        <v>1553</v>
      </c>
    </row>
    <row r="473" spans="1:16" x14ac:dyDescent="0.35">
      <c r="A473" t="s">
        <v>3762</v>
      </c>
      <c r="B473" s="3" t="s">
        <v>11160</v>
      </c>
      <c r="C473" s="4">
        <v>49.518596277</v>
      </c>
      <c r="D473" s="4">
        <v>10.424033444499999</v>
      </c>
      <c r="E473" s="4">
        <f>Orte[[#This Row],[Lat_dez]]*PI()/180</f>
        <v>0.86426254599945607</v>
      </c>
      <c r="F473" s="4">
        <f>Orte[[#This Row],[Lon_dez]]*PI()/180</f>
        <v>0.18193370494453057</v>
      </c>
      <c r="G473" t="s">
        <v>665</v>
      </c>
      <c r="H473" t="s">
        <v>706</v>
      </c>
      <c r="I473" s="4" t="b">
        <v>0</v>
      </c>
      <c r="J473" s="4" t="str">
        <f>CONCATENATE(Orte[[#This Row],[Ort]]," - ",Orte[[#This Row],[Landkreis]])</f>
        <v>Bad Windsheim - Landkreis Neustadt a.d. Aisch-Bad Windsheim</v>
      </c>
      <c r="K473" s="3"/>
      <c r="L473" s="3" t="s">
        <v>7916</v>
      </c>
      <c r="M473" s="3"/>
      <c r="N473" t="str">
        <f>Orte[[#This Row],[Ort]]</f>
        <v>Bad Windsheim</v>
      </c>
      <c r="O473" t="s">
        <v>7010</v>
      </c>
      <c r="P473" t="s">
        <v>7034</v>
      </c>
    </row>
    <row r="474" spans="1:16" x14ac:dyDescent="0.35">
      <c r="A474" t="s">
        <v>2651</v>
      </c>
      <c r="B474" s="3" t="s">
        <v>9766</v>
      </c>
      <c r="C474" s="4">
        <v>48.000845495999997</v>
      </c>
      <c r="D474" s="4">
        <v>10.599781641</v>
      </c>
      <c r="E474" s="4">
        <f>Orte[[#This Row],[Lat_dez]]*PI()/180</f>
        <v>0.83777279764629053</v>
      </c>
      <c r="F474" s="4">
        <f>Orte[[#This Row],[Lon_dez]]*PI()/180</f>
        <v>0.18500108962789755</v>
      </c>
      <c r="G474" t="s">
        <v>665</v>
      </c>
      <c r="H474" t="s">
        <v>683</v>
      </c>
      <c r="I474" s="4" t="b">
        <v>0</v>
      </c>
      <c r="J474" s="4" t="str">
        <f>CONCATENATE(Orte[[#This Row],[Ort]]," - ",Orte[[#This Row],[Landkreis]])</f>
        <v>Bad Wörishofen - Landkreis Unterallgäu</v>
      </c>
      <c r="K474" s="3"/>
      <c r="L474" s="3" t="s">
        <v>11914</v>
      </c>
      <c r="M474" s="3"/>
      <c r="N474" t="str">
        <f>Orte[[#This Row],[Ort]]</f>
        <v>Bad Wörishofen</v>
      </c>
      <c r="O474" t="s">
        <v>2057</v>
      </c>
      <c r="P474" t="s">
        <v>5252</v>
      </c>
    </row>
    <row r="475" spans="1:16" x14ac:dyDescent="0.35">
      <c r="A475" t="s">
        <v>6608</v>
      </c>
      <c r="B475" s="3" t="s">
        <v>14912</v>
      </c>
      <c r="C475" s="4">
        <v>47.9101160994</v>
      </c>
      <c r="D475" s="4">
        <v>9.9090873306899994</v>
      </c>
      <c r="E475" s="4">
        <f>Orte[[#This Row],[Lat_dez]]*PI()/180</f>
        <v>0.8361892709472728</v>
      </c>
      <c r="F475" s="4">
        <f>Orte[[#This Row],[Lon_dez]]*PI()/180</f>
        <v>0.17294619978819664</v>
      </c>
      <c r="G475" t="s">
        <v>546</v>
      </c>
      <c r="H475" t="s">
        <v>656</v>
      </c>
      <c r="I475" s="4" t="b">
        <v>0</v>
      </c>
      <c r="J475" s="4" t="str">
        <f>CONCATENATE(Orte[[#This Row],[Ort]]," - ",Orte[[#This Row],[Landkreis]])</f>
        <v>Bad Wurzach - Landkreis Ravensburg</v>
      </c>
      <c r="K475" s="3"/>
      <c r="L475" s="3" t="s">
        <v>15582</v>
      </c>
      <c r="M475" s="3"/>
      <c r="N475" t="str">
        <f>Orte[[#This Row],[Ort]]</f>
        <v>Bad Wurzach</v>
      </c>
      <c r="O475" t="s">
        <v>3144</v>
      </c>
      <c r="P475" t="s">
        <v>2296</v>
      </c>
    </row>
    <row r="476" spans="1:16" x14ac:dyDescent="0.35">
      <c r="A476" t="s">
        <v>6821</v>
      </c>
      <c r="B476" s="3" t="s">
        <v>15186</v>
      </c>
      <c r="C476" s="4">
        <v>51.048529624700002</v>
      </c>
      <c r="D476" s="4">
        <v>9.1648591315800001</v>
      </c>
      <c r="E476" s="4">
        <f>Orte[[#This Row],[Lat_dez]]*PI()/180</f>
        <v>0.89096492025288021</v>
      </c>
      <c r="F476" s="4">
        <f>Orte[[#This Row],[Lon_dez]]*PI()/180</f>
        <v>0.15995696732753922</v>
      </c>
      <c r="G476" t="s">
        <v>549</v>
      </c>
      <c r="H476" t="s">
        <v>817</v>
      </c>
      <c r="I476" s="4" t="b">
        <v>0</v>
      </c>
      <c r="J476" s="4" t="str">
        <f>CONCATENATE(Orte[[#This Row],[Ort]]," - ",Orte[[#This Row],[Landkreis]])</f>
        <v>Bad Zwesten - Landkreis Schwalm-Eder-Kreis</v>
      </c>
      <c r="K476" s="3"/>
      <c r="L476" s="3" t="s">
        <v>13316</v>
      </c>
      <c r="M476" s="3"/>
      <c r="N476" t="str">
        <f>Orte[[#This Row],[Ort]]</f>
        <v>Bad Zwesten</v>
      </c>
      <c r="O476" t="s">
        <v>5958</v>
      </c>
      <c r="P476" t="s">
        <v>4036</v>
      </c>
    </row>
    <row r="477" spans="1:16" x14ac:dyDescent="0.35">
      <c r="A477" t="s">
        <v>6263</v>
      </c>
      <c r="B477" s="3" t="s">
        <v>14422</v>
      </c>
      <c r="C477" s="4">
        <v>53.1822207023</v>
      </c>
      <c r="D477" s="4">
        <v>8.02837416785</v>
      </c>
      <c r="E477" s="4">
        <f>Orte[[#This Row],[Lat_dez]]*PI()/180</f>
        <v>0.92820485477742598</v>
      </c>
      <c r="F477" s="4">
        <f>Orte[[#This Row],[Lon_dez]]*PI()/180</f>
        <v>0.14012156281104238</v>
      </c>
      <c r="G477" t="s">
        <v>554</v>
      </c>
      <c r="H477" t="s">
        <v>4514</v>
      </c>
      <c r="I477" s="4" t="b">
        <v>0</v>
      </c>
      <c r="J477" s="4" t="str">
        <f>CONCATENATE(Orte[[#This Row],[Ort]]," - ",Orte[[#This Row],[Landkreis]])</f>
        <v>Bad Zwischenahn - Landkreis Ammerland</v>
      </c>
      <c r="K477" s="3"/>
      <c r="L477" s="3" t="s">
        <v>11666</v>
      </c>
      <c r="M477" s="3"/>
      <c r="N477" t="str">
        <f>Orte[[#This Row],[Ort]]</f>
        <v>Bad Zwischenahn</v>
      </c>
      <c r="O477" t="s">
        <v>33</v>
      </c>
      <c r="P477" t="s">
        <v>5508</v>
      </c>
    </row>
    <row r="478" spans="1:16" x14ac:dyDescent="0.35">
      <c r="A478" t="s">
        <v>6882</v>
      </c>
      <c r="B478" s="3" t="s">
        <v>15263</v>
      </c>
      <c r="C478" s="4">
        <v>52.637335826499999</v>
      </c>
      <c r="D478" s="4">
        <v>7.9816714436299998</v>
      </c>
      <c r="E478" s="4">
        <f>Orte[[#This Row],[Lat_dez]]*PI()/180</f>
        <v>0.91869481965039568</v>
      </c>
      <c r="F478" s="4">
        <f>Orte[[#This Row],[Lon_dez]]*PI()/180</f>
        <v>0.13930644650375246</v>
      </c>
      <c r="G478" t="s">
        <v>554</v>
      </c>
      <c r="H478" t="s">
        <v>555</v>
      </c>
      <c r="I478" s="4" t="b">
        <v>0</v>
      </c>
      <c r="J478" s="4" t="str">
        <f>CONCATENATE(Orte[[#This Row],[Ort]]," - ",Orte[[#This Row],[Landkreis]])</f>
        <v>Badbergen - Landkreis Osnabrück</v>
      </c>
      <c r="K478" s="3"/>
      <c r="L478" s="3" t="s">
        <v>11527</v>
      </c>
      <c r="M478" s="3"/>
      <c r="N478" t="str">
        <f>Orte[[#This Row],[Ort]]</f>
        <v>Badbergen</v>
      </c>
      <c r="O478" t="s">
        <v>661</v>
      </c>
      <c r="P478" t="s">
        <v>5345</v>
      </c>
    </row>
    <row r="479" spans="1:16" x14ac:dyDescent="0.35">
      <c r="A479" t="s">
        <v>2591</v>
      </c>
      <c r="B479" s="3" t="s">
        <v>9699</v>
      </c>
      <c r="C479" s="4">
        <v>52.092850607000003</v>
      </c>
      <c r="D479" s="4">
        <v>10.2143253744</v>
      </c>
      <c r="E479" s="4">
        <f>Orte[[#This Row],[Lat_dez]]*PI()/180</f>
        <v>0.90919175984167666</v>
      </c>
      <c r="F479" s="4">
        <f>Orte[[#This Row],[Lon_dez]]*PI()/180</f>
        <v>0.17827360865328251</v>
      </c>
      <c r="G479" t="s">
        <v>554</v>
      </c>
      <c r="H479" t="s">
        <v>786</v>
      </c>
      <c r="I479" s="4" t="b">
        <v>0</v>
      </c>
      <c r="J479" s="4" t="str">
        <f>CONCATENATE(Orte[[#This Row],[Ort]]," - ",Orte[[#This Row],[Landkreis]])</f>
        <v>Baddeckenstedt - Landkreis Wolfenbüttel</v>
      </c>
      <c r="K479" s="3"/>
      <c r="L479" s="3" t="s">
        <v>13537</v>
      </c>
      <c r="M479" s="3"/>
      <c r="N479" t="str">
        <f>Orte[[#This Row],[Ort]]</f>
        <v>Baddeckenstedt</v>
      </c>
      <c r="O479" t="s">
        <v>5310</v>
      </c>
      <c r="P479" t="s">
        <v>7146</v>
      </c>
    </row>
    <row r="480" spans="1:16" x14ac:dyDescent="0.35">
      <c r="A480" t="s">
        <v>2509</v>
      </c>
      <c r="B480" s="3" t="s">
        <v>9580</v>
      </c>
      <c r="C480" s="4">
        <v>50.095519300900001</v>
      </c>
      <c r="D480" s="4">
        <v>6.5623728156899999</v>
      </c>
      <c r="E480" s="4">
        <f>Orte[[#This Row],[Lat_dez]]*PI()/180</f>
        <v>0.87433175229707294</v>
      </c>
      <c r="F480" s="4">
        <f>Orte[[#This Row],[Lon_dez]]*PI()/180</f>
        <v>0.11453501237716149</v>
      </c>
      <c r="G480" t="s">
        <v>514</v>
      </c>
      <c r="H480" t="s">
        <v>515</v>
      </c>
      <c r="I480" s="4" t="b">
        <v>0</v>
      </c>
      <c r="J480" s="4" t="str">
        <f>CONCATENATE(Orte[[#This Row],[Ort]]," - ",Orte[[#This Row],[Landkreis]])</f>
        <v>Badem, Gindorf, Neidenbach - Landkreis Eifelkreis Bitburg-Prüm</v>
      </c>
      <c r="K480" s="3"/>
      <c r="L480" s="3" t="s">
        <v>14143</v>
      </c>
      <c r="M480" s="3"/>
      <c r="N480" t="str">
        <f>Orte[[#This Row],[Ort]]</f>
        <v>Badem, Gindorf, Neidenbach</v>
      </c>
      <c r="O480" t="s">
        <v>6163</v>
      </c>
      <c r="P480" t="s">
        <v>1454</v>
      </c>
    </row>
    <row r="481" spans="1:16" x14ac:dyDescent="0.35">
      <c r="A481" t="s">
        <v>558</v>
      </c>
      <c r="B481" s="3" t="s">
        <v>12754</v>
      </c>
      <c r="C481" s="4">
        <v>48.764672495100001</v>
      </c>
      <c r="D481" s="4">
        <v>8.2413171398900005</v>
      </c>
      <c r="E481" s="4">
        <f>Orte[[#This Row],[Lat_dez]]*PI()/180</f>
        <v>0.85110409369621343</v>
      </c>
      <c r="F481" s="4">
        <f>Orte[[#This Row],[Lon_dez]]*PI()/180</f>
        <v>0.1438381187921226</v>
      </c>
      <c r="G481" t="s">
        <v>546</v>
      </c>
      <c r="H481" t="s">
        <v>559</v>
      </c>
      <c r="I481" s="4" t="b">
        <v>0</v>
      </c>
      <c r="J481" s="4" t="str">
        <f>CONCATENATE(Orte[[#This Row],[Ort]]," - ",Orte[[#This Row],[Landkreis]])</f>
        <v>Baden-Baden - Stadtkreis Baden-Baden</v>
      </c>
      <c r="K481" s="3"/>
      <c r="L481" s="3" t="s">
        <v>9521</v>
      </c>
      <c r="M481" s="3"/>
      <c r="N481" t="str">
        <f>Orte[[#This Row],[Ort]]</f>
        <v>Baden-Baden</v>
      </c>
      <c r="O481" t="s">
        <v>2012</v>
      </c>
      <c r="P481" t="s">
        <v>808</v>
      </c>
    </row>
    <row r="482" spans="1:16" x14ac:dyDescent="0.35">
      <c r="A482" t="s">
        <v>558</v>
      </c>
      <c r="B482" s="3" t="s">
        <v>7699</v>
      </c>
      <c r="C482" s="4">
        <v>48.776431806799998</v>
      </c>
      <c r="D482" s="4">
        <v>8.2438186187200007</v>
      </c>
      <c r="E482" s="4">
        <f>Orte[[#This Row],[Lat_dez]]*PI()/180</f>
        <v>0.85130933240314666</v>
      </c>
      <c r="F482" s="4">
        <f>Orte[[#This Row],[Lon_dez]]*PI()/180</f>
        <v>0.14388177783387504</v>
      </c>
      <c r="G482" t="s">
        <v>546</v>
      </c>
      <c r="H482" t="s">
        <v>559</v>
      </c>
      <c r="I482" s="4" t="b">
        <v>0</v>
      </c>
      <c r="J482" s="4" t="str">
        <f>CONCATENATE(Orte[[#This Row],[Ort]]," - ",Orte[[#This Row],[Landkreis]])</f>
        <v>Baden-Baden - Stadtkreis Baden-Baden</v>
      </c>
      <c r="K482" s="3"/>
      <c r="L482" s="3" t="s">
        <v>10749</v>
      </c>
      <c r="M482" s="3"/>
      <c r="N482" t="str">
        <f>Orte[[#This Row],[Ort]]</f>
        <v>Baden-Baden</v>
      </c>
      <c r="O482" t="s">
        <v>6773</v>
      </c>
      <c r="P482" t="s">
        <v>5794</v>
      </c>
    </row>
    <row r="483" spans="1:16" x14ac:dyDescent="0.35">
      <c r="A483" t="s">
        <v>558</v>
      </c>
      <c r="B483" s="3" t="s">
        <v>12592</v>
      </c>
      <c r="C483" s="4">
        <v>48.717764755700003</v>
      </c>
      <c r="D483" s="4">
        <v>8.24382776681</v>
      </c>
      <c r="E483" s="4">
        <f>Orte[[#This Row],[Lat_dez]]*PI()/180</f>
        <v>0.85028539919901602</v>
      </c>
      <c r="F483" s="4">
        <f>Orte[[#This Row],[Lon_dez]]*PI()/180</f>
        <v>0.1438819374981658</v>
      </c>
      <c r="G483" t="s">
        <v>546</v>
      </c>
      <c r="H483" t="s">
        <v>559</v>
      </c>
      <c r="I483" s="4" t="b">
        <v>0</v>
      </c>
      <c r="J483" s="4" t="str">
        <f>CONCATENATE(Orte[[#This Row],[Ort]]," - ",Orte[[#This Row],[Landkreis]])</f>
        <v>Baden-Baden - Stadtkreis Baden-Baden</v>
      </c>
      <c r="K483" s="3"/>
      <c r="L483" s="3" t="s">
        <v>10470</v>
      </c>
      <c r="M483" s="3"/>
      <c r="N483" t="str">
        <f>Orte[[#This Row],[Ort]]</f>
        <v>Baden-Baden</v>
      </c>
      <c r="O483" t="s">
        <v>6419</v>
      </c>
      <c r="P483" t="s">
        <v>6603</v>
      </c>
    </row>
    <row r="484" spans="1:16" x14ac:dyDescent="0.35">
      <c r="A484" t="s">
        <v>5147</v>
      </c>
      <c r="B484" s="3" t="s">
        <v>12946</v>
      </c>
      <c r="C484" s="4">
        <v>47.795748255399999</v>
      </c>
      <c r="D484" s="4">
        <v>7.7061831723300003</v>
      </c>
      <c r="E484" s="4">
        <f>Orte[[#This Row],[Lat_dez]]*PI()/180</f>
        <v>0.83419317551106564</v>
      </c>
      <c r="F484" s="4">
        <f>Orte[[#This Row],[Lon_dez]]*PI()/180</f>
        <v>0.13449826911894008</v>
      </c>
      <c r="G484" t="s">
        <v>546</v>
      </c>
      <c r="H484" t="s">
        <v>547</v>
      </c>
      <c r="I484" s="4" t="b">
        <v>0</v>
      </c>
      <c r="J484" s="4" t="str">
        <f>CONCATENATE(Orte[[#This Row],[Ort]]," - ",Orte[[#This Row],[Landkreis]])</f>
        <v>Badenweiler - Landkreis Breisgau-Hochschwarzwald</v>
      </c>
      <c r="K484" s="3"/>
      <c r="L484" s="3" t="s">
        <v>8862</v>
      </c>
      <c r="M484" s="3"/>
      <c r="N484" t="str">
        <f>Orte[[#This Row],[Ort]]</f>
        <v>Badenweiler</v>
      </c>
      <c r="O484" t="s">
        <v>6173</v>
      </c>
      <c r="P484" t="s">
        <v>3424</v>
      </c>
    </row>
    <row r="485" spans="1:16" x14ac:dyDescent="0.35">
      <c r="A485" t="s">
        <v>2392</v>
      </c>
      <c r="B485" s="3" t="s">
        <v>9439</v>
      </c>
      <c r="C485" s="4">
        <v>52.008443353499999</v>
      </c>
      <c r="D485" s="4">
        <v>10.8906311557</v>
      </c>
      <c r="E485" s="4">
        <f>Orte[[#This Row],[Lat_dez]]*PI()/180</f>
        <v>0.90771857535553613</v>
      </c>
      <c r="F485" s="4">
        <f>Orte[[#This Row],[Lon_dez]]*PI()/180</f>
        <v>0.19007737128724023</v>
      </c>
      <c r="G485" t="s">
        <v>809</v>
      </c>
      <c r="H485" t="s">
        <v>810</v>
      </c>
      <c r="I485" s="4" t="b">
        <v>0</v>
      </c>
      <c r="J485" s="4" t="str">
        <f>CONCATENATE(Orte[[#This Row],[Ort]]," - ",Orte[[#This Row],[Landkreis]])</f>
        <v>Badersleben u.a. - Landkreis Harz</v>
      </c>
      <c r="K485" s="3"/>
      <c r="L485" s="3" t="s">
        <v>15026</v>
      </c>
      <c r="M485" s="3"/>
      <c r="N485" t="str">
        <f>Orte[[#This Row],[Ort]]</f>
        <v>Badersleben u.a.</v>
      </c>
      <c r="O485" t="s">
        <v>1792</v>
      </c>
      <c r="P485" t="s">
        <v>5150</v>
      </c>
    </row>
    <row r="486" spans="1:16" x14ac:dyDescent="0.35">
      <c r="A486" t="s">
        <v>7149</v>
      </c>
      <c r="B486" s="3" t="s">
        <v>15635</v>
      </c>
      <c r="C486" s="4">
        <v>49.560023458400003</v>
      </c>
      <c r="D486" s="4">
        <v>9.0840824813300003</v>
      </c>
      <c r="E486" s="4">
        <f>Orte[[#This Row],[Lat_dez]]*PI()/180</f>
        <v>0.86498558671470704</v>
      </c>
      <c r="F486" s="4">
        <f>Orte[[#This Row],[Lon_dez]]*PI()/180</f>
        <v>0.15854714882194482</v>
      </c>
      <c r="G486" t="s">
        <v>546</v>
      </c>
      <c r="H486" t="s">
        <v>726</v>
      </c>
      <c r="I486" s="4" t="b">
        <v>0</v>
      </c>
      <c r="J486" s="4" t="str">
        <f>CONCATENATE(Orte[[#This Row],[Ort]]," - ",Orte[[#This Row],[Landkreis]])</f>
        <v>Badisch Schöllenbach - Landkreis Rhein-Neckar-Kreis</v>
      </c>
      <c r="K486" s="3"/>
      <c r="L486" s="3" t="s">
        <v>15594</v>
      </c>
      <c r="M486" s="3"/>
      <c r="N486" t="str">
        <f>Orte[[#This Row],[Ort]]</f>
        <v>Badisch Schöllenbach</v>
      </c>
      <c r="O486" t="s">
        <v>4243</v>
      </c>
      <c r="P486" t="s">
        <v>2782</v>
      </c>
    </row>
    <row r="487" spans="1:16" x14ac:dyDescent="0.35">
      <c r="A487" t="s">
        <v>5821</v>
      </c>
      <c r="B487" s="3" t="s">
        <v>13825</v>
      </c>
      <c r="C487" s="4">
        <v>50.917963364199998</v>
      </c>
      <c r="D487" s="4">
        <v>6.1852761747600002</v>
      </c>
      <c r="E487" s="4">
        <f>Orte[[#This Row],[Lat_dez]]*PI()/180</f>
        <v>0.88868610911513857</v>
      </c>
      <c r="F487" s="4">
        <f>Orte[[#This Row],[Lon_dez]]*PI()/180</f>
        <v>0.1079534343947222</v>
      </c>
      <c r="G487" t="s">
        <v>504</v>
      </c>
      <c r="H487" t="s">
        <v>507</v>
      </c>
      <c r="I487" s="4" t="b">
        <v>0</v>
      </c>
      <c r="J487" s="4" t="str">
        <f>CONCATENATE(Orte[[#This Row],[Ort]]," - ",Orte[[#This Row],[Landkreis]])</f>
        <v>Baesweiler - Kreis Städteregion Aachen</v>
      </c>
      <c r="K487" s="3"/>
      <c r="L487" s="3" t="s">
        <v>10476</v>
      </c>
      <c r="M487" s="3"/>
      <c r="N487" t="str">
        <f>Orte[[#This Row],[Ort]]</f>
        <v>Baesweiler</v>
      </c>
      <c r="O487" t="s">
        <v>1602</v>
      </c>
      <c r="P487" t="s">
        <v>2233</v>
      </c>
    </row>
    <row r="488" spans="1:16" x14ac:dyDescent="0.35">
      <c r="A488" t="s">
        <v>1684</v>
      </c>
      <c r="B488" s="3" t="s">
        <v>8636</v>
      </c>
      <c r="C488" s="4">
        <v>48.120544296200002</v>
      </c>
      <c r="D488" s="4">
        <v>7.7399361075600002</v>
      </c>
      <c r="E488" s="4">
        <f>Orte[[#This Row],[Lat_dez]]*PI()/180</f>
        <v>0.83986193582046742</v>
      </c>
      <c r="F488" s="4">
        <f>Orte[[#This Row],[Lon_dez]]*PI()/180</f>
        <v>0.13508736897091597</v>
      </c>
      <c r="G488" t="s">
        <v>546</v>
      </c>
      <c r="H488" t="s">
        <v>1583</v>
      </c>
      <c r="I488" s="4" t="b">
        <v>0</v>
      </c>
      <c r="J488" s="4" t="str">
        <f>CONCATENATE(Orte[[#This Row],[Ort]]," - ",Orte[[#This Row],[Landkreis]])</f>
        <v>Bahlingen am Kaiserstuhl - Landkreis Emmendingen</v>
      </c>
      <c r="K488" s="3"/>
      <c r="L488" s="3" t="s">
        <v>13028</v>
      </c>
      <c r="M488" s="3"/>
      <c r="N488" t="str">
        <f>Orte[[#This Row],[Ort]]</f>
        <v>Bahlingen am Kaiserstuhl</v>
      </c>
      <c r="O488" t="s">
        <v>2263</v>
      </c>
      <c r="P488" t="s">
        <v>95</v>
      </c>
    </row>
    <row r="489" spans="1:16" x14ac:dyDescent="0.35">
      <c r="A489" t="s">
        <v>6224</v>
      </c>
      <c r="B489" s="3" t="s">
        <v>14360</v>
      </c>
      <c r="C489" s="4">
        <v>52.370112808400002</v>
      </c>
      <c r="D489" s="4">
        <v>11.0067658002</v>
      </c>
      <c r="E489" s="4">
        <f>Orte[[#This Row],[Lat_dez]]*PI()/180</f>
        <v>0.91403089814743432</v>
      </c>
      <c r="F489" s="4">
        <f>Orte[[#This Row],[Lon_dez]]*PI()/180</f>
        <v>0.19210430320939836</v>
      </c>
      <c r="G489" t="s">
        <v>554</v>
      </c>
      <c r="H489" t="s">
        <v>789</v>
      </c>
      <c r="I489" s="4" t="b">
        <v>0</v>
      </c>
      <c r="J489" s="4" t="str">
        <f>CONCATENATE(Orte[[#This Row],[Ort]]," - ",Orte[[#This Row],[Landkreis]])</f>
        <v>Bahrdorf - Landkreis Helmstedt</v>
      </c>
      <c r="K489" s="3"/>
      <c r="L489" s="3" t="s">
        <v>9953</v>
      </c>
      <c r="M489" s="3"/>
      <c r="N489" t="str">
        <f>Orte[[#This Row],[Ort]]</f>
        <v>Bahrdorf</v>
      </c>
      <c r="O489" t="s">
        <v>6889</v>
      </c>
      <c r="P489" t="s">
        <v>5101</v>
      </c>
    </row>
    <row r="490" spans="1:16" x14ac:dyDescent="0.35">
      <c r="A490" t="s">
        <v>736</v>
      </c>
      <c r="B490" s="3" t="s">
        <v>7811</v>
      </c>
      <c r="C490" s="4">
        <v>52.581986159499998</v>
      </c>
      <c r="D490" s="4">
        <v>8.8160954092000008</v>
      </c>
      <c r="E490" s="4">
        <f>Orte[[#This Row],[Lat_dez]]*PI()/180</f>
        <v>0.91772878572136329</v>
      </c>
      <c r="F490" s="4">
        <f>Orte[[#This Row],[Lon_dez]]*PI()/180</f>
        <v>0.15386989206049681</v>
      </c>
      <c r="G490" t="s">
        <v>554</v>
      </c>
      <c r="H490" t="s">
        <v>737</v>
      </c>
      <c r="I490" s="4" t="b">
        <v>0</v>
      </c>
      <c r="J490" s="4" t="str">
        <f>CONCATENATE(Orte[[#This Row],[Ort]]," - ",Orte[[#This Row],[Landkreis]])</f>
        <v>Bahrenborstel, Barenburg, Kirchdorf - Landkreis Diepholz</v>
      </c>
      <c r="K490" s="3"/>
      <c r="L490" s="3" t="s">
        <v>11921</v>
      </c>
      <c r="M490" s="3"/>
      <c r="N490" t="str">
        <f>Orte[[#This Row],[Ort]]</f>
        <v>Bahrenborstel, Barenburg, Kirchdorf</v>
      </c>
      <c r="O490" t="s">
        <v>5942</v>
      </c>
      <c r="P490" t="s">
        <v>2936</v>
      </c>
    </row>
    <row r="491" spans="1:16" x14ac:dyDescent="0.35">
      <c r="A491" t="s">
        <v>2107</v>
      </c>
      <c r="B491" s="3" t="s">
        <v>9100</v>
      </c>
      <c r="C491" s="4">
        <v>50.882930186099998</v>
      </c>
      <c r="D491" s="4">
        <v>13.8995257863</v>
      </c>
      <c r="E491" s="4">
        <f>Orte[[#This Row],[Lat_dez]]*PI()/180</f>
        <v>0.88807466480985608</v>
      </c>
      <c r="F491" s="4">
        <f>Orte[[#This Row],[Lon_dez]]*PI()/180</f>
        <v>0.24259248943678871</v>
      </c>
      <c r="G491" t="s">
        <v>869</v>
      </c>
      <c r="H491" t="s">
        <v>968</v>
      </c>
      <c r="I491" s="4" t="b">
        <v>0</v>
      </c>
      <c r="J491" s="4" t="str">
        <f>CONCATENATE(Orte[[#This Row],[Ort]]," - ",Orte[[#This Row],[Landkreis]])</f>
        <v>Bahretal - Landkreis Sächsische Schweiz-Osterzgebirge</v>
      </c>
      <c r="K491" s="3"/>
      <c r="L491" s="3" t="s">
        <v>10760</v>
      </c>
      <c r="M491" s="3"/>
      <c r="N491" t="str">
        <f>Orte[[#This Row],[Ort]]</f>
        <v>Bahretal</v>
      </c>
      <c r="O491" t="s">
        <v>2645</v>
      </c>
      <c r="P491" t="s">
        <v>3480</v>
      </c>
    </row>
    <row r="492" spans="1:16" x14ac:dyDescent="0.35">
      <c r="A492" t="s">
        <v>5224</v>
      </c>
      <c r="B492" s="3" t="s">
        <v>13051</v>
      </c>
      <c r="C492" s="4">
        <v>47.843825312600003</v>
      </c>
      <c r="D492" s="4">
        <v>9.6651187025799992</v>
      </c>
      <c r="E492" s="4">
        <f>Orte[[#This Row],[Lat_dez]]*PI()/180</f>
        <v>0.83503227845387529</v>
      </c>
      <c r="F492" s="4">
        <f>Orte[[#This Row],[Lon_dez]]*PI()/180</f>
        <v>0.16868814395610354</v>
      </c>
      <c r="G492" t="s">
        <v>546</v>
      </c>
      <c r="H492" t="s">
        <v>656</v>
      </c>
      <c r="I492" s="4" t="b">
        <v>0</v>
      </c>
      <c r="J492" s="4" t="str">
        <f>CONCATENATE(Orte[[#This Row],[Ort]]," - ",Orte[[#This Row],[Landkreis]])</f>
        <v>Baienfurt - Landkreis Ravensburg</v>
      </c>
      <c r="K492" s="3"/>
      <c r="L492" s="3" t="s">
        <v>8867</v>
      </c>
      <c r="M492" s="3"/>
      <c r="N492" t="str">
        <f>Orte[[#This Row],[Ort]]</f>
        <v>Baienfurt</v>
      </c>
      <c r="O492" t="s">
        <v>1669</v>
      </c>
      <c r="P492" t="s">
        <v>3019</v>
      </c>
    </row>
    <row r="493" spans="1:16" x14ac:dyDescent="0.35">
      <c r="A493" t="s">
        <v>1213</v>
      </c>
      <c r="B493" s="3" t="s">
        <v>8161</v>
      </c>
      <c r="C493" s="4">
        <v>48.414369172500002</v>
      </c>
      <c r="D493" s="4">
        <v>12.1973337286</v>
      </c>
      <c r="E493" s="4">
        <f>Orte[[#This Row],[Lat_dez]]*PI()/180</f>
        <v>0.84499014733616762</v>
      </c>
      <c r="F493" s="4">
        <f>Orte[[#This Row],[Lon_dez]]*PI()/180</f>
        <v>0.21288363352862644</v>
      </c>
      <c r="G493" t="s">
        <v>665</v>
      </c>
      <c r="H493" t="s">
        <v>881</v>
      </c>
      <c r="I493" s="4" t="b">
        <v>0</v>
      </c>
      <c r="J493" s="4" t="str">
        <f>CONCATENATE(Orte[[#This Row],[Ort]]," - ",Orte[[#This Row],[Landkreis]])</f>
        <v>Baierbach - Landkreis Landshut</v>
      </c>
      <c r="K493" s="3"/>
      <c r="L493" s="3" t="s">
        <v>7920</v>
      </c>
      <c r="M493" s="3"/>
      <c r="N493" t="str">
        <f>Orte[[#This Row],[Ort]]</f>
        <v>Baierbach</v>
      </c>
      <c r="O493" t="s">
        <v>2110</v>
      </c>
      <c r="P493" t="s">
        <v>2889</v>
      </c>
    </row>
    <row r="494" spans="1:16" x14ac:dyDescent="0.35">
      <c r="A494" t="s">
        <v>3949</v>
      </c>
      <c r="B494" s="3" t="s">
        <v>11395</v>
      </c>
      <c r="C494" s="4">
        <v>48.014686772200001</v>
      </c>
      <c r="D494" s="4">
        <v>11.4801352948</v>
      </c>
      <c r="E494" s="4">
        <f>Orte[[#This Row],[Lat_dez]]*PI()/180</f>
        <v>0.83801437348865859</v>
      </c>
      <c r="F494" s="4">
        <f>Orte[[#This Row],[Lon_dez]]*PI()/180</f>
        <v>0.20036615946866984</v>
      </c>
      <c r="G494" t="s">
        <v>665</v>
      </c>
      <c r="H494" t="s">
        <v>854</v>
      </c>
      <c r="I494" s="4" t="b">
        <v>0</v>
      </c>
      <c r="J494" s="4" t="str">
        <f>CONCATENATE(Orte[[#This Row],[Ort]]," - ",Orte[[#This Row],[Landkreis]])</f>
        <v>Baierbrunn - Landkreis München</v>
      </c>
      <c r="K494" s="3"/>
      <c r="L494" s="3" t="s">
        <v>11677</v>
      </c>
      <c r="M494" s="3"/>
      <c r="N494" t="str">
        <f>Orte[[#This Row],[Ort]]</f>
        <v>Baierbrunn</v>
      </c>
      <c r="O494" t="s">
        <v>991</v>
      </c>
      <c r="P494" t="s">
        <v>421</v>
      </c>
    </row>
    <row r="495" spans="1:16" x14ac:dyDescent="0.35">
      <c r="A495" t="s">
        <v>7271</v>
      </c>
      <c r="B495" s="3" t="s">
        <v>15804</v>
      </c>
      <c r="C495" s="4">
        <v>48.541687846499997</v>
      </c>
      <c r="D495" s="4">
        <v>8.3252971940599991</v>
      </c>
      <c r="E495" s="4">
        <f>Orte[[#This Row],[Lat_dez]]*PI()/180</f>
        <v>0.84721227739674076</v>
      </c>
      <c r="F495" s="4">
        <f>Orte[[#This Row],[Lon_dez]]*PI()/180</f>
        <v>0.14530384724339229</v>
      </c>
      <c r="G495" t="s">
        <v>546</v>
      </c>
      <c r="H495" t="s">
        <v>2016</v>
      </c>
      <c r="I495" s="4" t="b">
        <v>0</v>
      </c>
      <c r="J495" s="4" t="str">
        <f>CONCATENATE(Orte[[#This Row],[Ort]]," - ",Orte[[#This Row],[Landkreis]])</f>
        <v>Baiersbronn - Landkreis Freudenstadt</v>
      </c>
      <c r="K495" s="3"/>
      <c r="L495" s="3" t="s">
        <v>14271</v>
      </c>
      <c r="M495" s="3"/>
      <c r="N495" t="str">
        <f>Orte[[#This Row],[Ort]]</f>
        <v>Baiersbronn</v>
      </c>
      <c r="O495" t="s">
        <v>929</v>
      </c>
      <c r="P495" t="s">
        <v>2601</v>
      </c>
    </row>
    <row r="496" spans="1:16" x14ac:dyDescent="0.35">
      <c r="A496" t="s">
        <v>1553</v>
      </c>
      <c r="B496" s="3" t="s">
        <v>8492</v>
      </c>
      <c r="C496" s="4">
        <v>49.658262820600001</v>
      </c>
      <c r="D496" s="4">
        <v>11.0297066382</v>
      </c>
      <c r="E496" s="4">
        <f>Orte[[#This Row],[Lat_dez]]*PI()/180</f>
        <v>0.86670018704015617</v>
      </c>
      <c r="F496" s="4">
        <f>Orte[[#This Row],[Lon_dez]]*PI()/180</f>
        <v>0.19250469636566497</v>
      </c>
      <c r="G496" t="s">
        <v>665</v>
      </c>
      <c r="H496" t="s">
        <v>1329</v>
      </c>
      <c r="I496" s="4" t="b">
        <v>0</v>
      </c>
      <c r="J496" s="4" t="str">
        <f>CONCATENATE(Orte[[#This Row],[Ort]]," - ",Orte[[#This Row],[Landkreis]])</f>
        <v>Baiersdorf - Landkreis Erlangen-Höchstadt</v>
      </c>
      <c r="K496" s="3"/>
      <c r="L496" s="3" t="s">
        <v>8865</v>
      </c>
      <c r="M496" s="3"/>
      <c r="N496" t="str">
        <f>Orte[[#This Row],[Ort]]</f>
        <v>Baiersdorf</v>
      </c>
      <c r="O496" t="s">
        <v>1402</v>
      </c>
      <c r="P496" t="s">
        <v>3577</v>
      </c>
    </row>
    <row r="497" spans="1:16" x14ac:dyDescent="0.35">
      <c r="A497" t="s">
        <v>7034</v>
      </c>
      <c r="B497" s="3" t="s">
        <v>15480</v>
      </c>
      <c r="C497" s="4">
        <v>47.951808223699999</v>
      </c>
      <c r="D497" s="4">
        <v>10.5441151054</v>
      </c>
      <c r="E497" s="4">
        <f>Orte[[#This Row],[Lat_dez]]*PI()/180</f>
        <v>0.8369169357884586</v>
      </c>
      <c r="F497" s="4">
        <f>Orte[[#This Row],[Lon_dez]]*PI()/180</f>
        <v>0.18402952529849895</v>
      </c>
      <c r="G497" t="s">
        <v>665</v>
      </c>
      <c r="H497" t="s">
        <v>1051</v>
      </c>
      <c r="I497" s="4" t="b">
        <v>0</v>
      </c>
      <c r="J497" s="4" t="str">
        <f>CONCATENATE(Orte[[#This Row],[Ort]]," - ",Orte[[#This Row],[Landkreis]])</f>
        <v>Baisweil - Landkreis Ostallgäu</v>
      </c>
      <c r="K497" s="3"/>
      <c r="L497" s="3" t="s">
        <v>8181</v>
      </c>
      <c r="M497" s="3"/>
      <c r="N497" t="str">
        <f>Orte[[#This Row],[Ort]]</f>
        <v>Baisweil</v>
      </c>
      <c r="O497" t="s">
        <v>7126</v>
      </c>
      <c r="P497" t="s">
        <v>2372</v>
      </c>
    </row>
    <row r="498" spans="1:16" x14ac:dyDescent="0.35">
      <c r="A498" t="s">
        <v>5252</v>
      </c>
      <c r="B498" s="3" t="s">
        <v>13081</v>
      </c>
      <c r="C498" s="4">
        <v>52.7340792615</v>
      </c>
      <c r="D498" s="4">
        <v>8.1452973777600004</v>
      </c>
      <c r="E498" s="4">
        <f>Orte[[#This Row],[Lat_dez]]*PI()/180</f>
        <v>0.92038331112083482</v>
      </c>
      <c r="F498" s="4">
        <f>Orte[[#This Row],[Lon_dez]]*PI()/180</f>
        <v>0.14216225779597236</v>
      </c>
      <c r="G498" t="s">
        <v>554</v>
      </c>
      <c r="H498" t="s">
        <v>1638</v>
      </c>
      <c r="I498" s="4" t="b">
        <v>0</v>
      </c>
      <c r="J498" s="4" t="str">
        <f>CONCATENATE(Orte[[#This Row],[Ort]]," - ",Orte[[#This Row],[Landkreis]])</f>
        <v>Bakum - Landkreis Vechta</v>
      </c>
      <c r="K498" s="3"/>
      <c r="L498" s="3" t="s">
        <v>8876</v>
      </c>
      <c r="M498" s="3"/>
      <c r="N498" t="str">
        <f>Orte[[#This Row],[Ort]]</f>
        <v>Bakum</v>
      </c>
      <c r="O498" t="s">
        <v>4073</v>
      </c>
      <c r="P498" t="s">
        <v>6312</v>
      </c>
    </row>
    <row r="499" spans="1:16" x14ac:dyDescent="0.35">
      <c r="A499" t="s">
        <v>2296</v>
      </c>
      <c r="B499" s="3" t="s">
        <v>9331</v>
      </c>
      <c r="C499" s="4">
        <v>48.113018525100003</v>
      </c>
      <c r="D499" s="4">
        <v>11.805274344000001</v>
      </c>
      <c r="E499" s="4">
        <f>Orte[[#This Row],[Lat_dez]]*PI()/180</f>
        <v>0.83973058633602105</v>
      </c>
      <c r="F499" s="4">
        <f>Orte[[#This Row],[Lon_dez]]*PI()/180</f>
        <v>0.20604090640401371</v>
      </c>
      <c r="G499" t="s">
        <v>665</v>
      </c>
      <c r="H499" t="s">
        <v>1203</v>
      </c>
      <c r="I499" s="4" t="b">
        <v>0</v>
      </c>
      <c r="J499" s="4" t="str">
        <f>CONCATENATE(Orte[[#This Row],[Ort]]," - ",Orte[[#This Row],[Landkreis]])</f>
        <v>Baldham - Landkreis Ebersberg</v>
      </c>
      <c r="K499" s="3"/>
      <c r="L499" s="3" t="s">
        <v>14272</v>
      </c>
      <c r="M499" s="3"/>
      <c r="N499" t="str">
        <f>Orte[[#This Row],[Ort]]</f>
        <v>Baldham</v>
      </c>
      <c r="O499" t="s">
        <v>2084</v>
      </c>
      <c r="P499" t="s">
        <v>6183</v>
      </c>
    </row>
    <row r="500" spans="1:16" x14ac:dyDescent="0.35">
      <c r="A500" t="s">
        <v>4036</v>
      </c>
      <c r="B500" s="3" t="s">
        <v>11503</v>
      </c>
      <c r="C500" s="4">
        <v>52.706279010199999</v>
      </c>
      <c r="D500" s="4">
        <v>9.1616490312100005</v>
      </c>
      <c r="E500" s="4">
        <f>Orte[[#This Row],[Lat_dez]]*PI()/180</f>
        <v>0.91989810520276794</v>
      </c>
      <c r="F500" s="4">
        <f>Orte[[#This Row],[Lon_dez]]*PI()/180</f>
        <v>0.15990094050676323</v>
      </c>
      <c r="G500" t="s">
        <v>554</v>
      </c>
      <c r="H500" t="s">
        <v>747</v>
      </c>
      <c r="I500" s="4" t="b">
        <v>0</v>
      </c>
      <c r="J500" s="4" t="str">
        <f>CONCATENATE(Orte[[#This Row],[Ort]]," - ",Orte[[#This Row],[Landkreis]])</f>
        <v>Balge - Landkreis Nienburg (Weser)</v>
      </c>
      <c r="K500" s="3"/>
      <c r="L500" s="3" t="s">
        <v>15312</v>
      </c>
      <c r="M500" s="3"/>
      <c r="N500" t="str">
        <f>Orte[[#This Row],[Ort]]</f>
        <v>Balge</v>
      </c>
      <c r="O500" t="s">
        <v>1994</v>
      </c>
      <c r="P500" t="s">
        <v>1024</v>
      </c>
    </row>
    <row r="501" spans="1:16" x14ac:dyDescent="0.35">
      <c r="A501" t="s">
        <v>5508</v>
      </c>
      <c r="B501" s="3" t="s">
        <v>13406</v>
      </c>
      <c r="C501" s="4">
        <v>48.0735724432</v>
      </c>
      <c r="D501" s="4">
        <v>8.77024616868</v>
      </c>
      <c r="E501" s="4">
        <f>Orte[[#This Row],[Lat_dez]]*PI()/180</f>
        <v>0.83904212232985476</v>
      </c>
      <c r="F501" s="4">
        <f>Orte[[#This Row],[Lon_dez]]*PI()/180</f>
        <v>0.15306967185388398</v>
      </c>
      <c r="G501" t="s">
        <v>546</v>
      </c>
      <c r="H501" t="s">
        <v>1084</v>
      </c>
      <c r="I501" s="4" t="b">
        <v>0</v>
      </c>
      <c r="J501" s="4" t="str">
        <f>CONCATENATE(Orte[[#This Row],[Ort]]," - ",Orte[[#This Row],[Landkreis]])</f>
        <v>Balgheim - Landkreis Tuttlingen</v>
      </c>
      <c r="K501" s="3"/>
      <c r="L501" s="3" t="s">
        <v>8941</v>
      </c>
      <c r="M501" s="3"/>
      <c r="N501" t="str">
        <f>Orte[[#This Row],[Ort]]</f>
        <v>Balgheim</v>
      </c>
      <c r="O501" t="s">
        <v>6138</v>
      </c>
      <c r="P501" t="s">
        <v>6426</v>
      </c>
    </row>
    <row r="502" spans="1:16" x14ac:dyDescent="0.35">
      <c r="A502" t="s">
        <v>5345</v>
      </c>
      <c r="B502" s="3" t="s">
        <v>13204</v>
      </c>
      <c r="C502" s="4">
        <v>48.265913999799999</v>
      </c>
      <c r="D502" s="4">
        <v>8.8624067430199993</v>
      </c>
      <c r="E502" s="4">
        <f>Orte[[#This Row],[Lat_dez]]*PI()/180</f>
        <v>0.84239911578093574</v>
      </c>
      <c r="F502" s="4">
        <f>Orte[[#This Row],[Lon_dez]]*PI()/180</f>
        <v>0.15467817731664596</v>
      </c>
      <c r="G502" t="s">
        <v>546</v>
      </c>
      <c r="H502" t="s">
        <v>1492</v>
      </c>
      <c r="I502" s="4" t="b">
        <v>0</v>
      </c>
      <c r="J502" s="4" t="str">
        <f>CONCATENATE(Orte[[#This Row],[Ort]]," - ",Orte[[#This Row],[Landkreis]])</f>
        <v>Balingen - Landkreis Zollernalbkreis</v>
      </c>
      <c r="K502" s="3"/>
      <c r="L502" s="3" t="s">
        <v>12839</v>
      </c>
      <c r="M502" s="3"/>
      <c r="N502" t="str">
        <f>Orte[[#This Row],[Ort]]</f>
        <v>Balingen</v>
      </c>
      <c r="O502" t="s">
        <v>1441</v>
      </c>
      <c r="P502" t="s">
        <v>5724</v>
      </c>
    </row>
    <row r="503" spans="1:16" x14ac:dyDescent="0.35">
      <c r="A503" t="s">
        <v>7146</v>
      </c>
      <c r="B503" s="3" t="s">
        <v>15632</v>
      </c>
      <c r="C503" s="4">
        <v>53.832697789599997</v>
      </c>
      <c r="D503" s="4">
        <v>9.1099319731699993</v>
      </c>
      <c r="E503" s="4">
        <f>Orte[[#This Row],[Lat_dez]]*PI()/180</f>
        <v>0.93955782165959367</v>
      </c>
      <c r="F503" s="4">
        <f>Orte[[#This Row],[Lon_dez]]*PI()/180</f>
        <v>0.15899830756452021</v>
      </c>
      <c r="G503" t="s">
        <v>554</v>
      </c>
      <c r="H503" t="s">
        <v>1507</v>
      </c>
      <c r="I503" s="4" t="b">
        <v>0</v>
      </c>
      <c r="J503" s="4" t="str">
        <f>CONCATENATE(Orte[[#This Row],[Ort]]," - ",Orte[[#This Row],[Landkreis]])</f>
        <v>Balje - Landkreis Stade</v>
      </c>
      <c r="K503" s="3"/>
      <c r="L503" s="3" t="s">
        <v>11535</v>
      </c>
      <c r="M503" s="3"/>
      <c r="N503" t="str">
        <f>Orte[[#This Row],[Ort]]</f>
        <v>Balje</v>
      </c>
      <c r="O503" t="s">
        <v>5236</v>
      </c>
      <c r="P503" t="s">
        <v>235</v>
      </c>
    </row>
    <row r="504" spans="1:16" x14ac:dyDescent="0.35">
      <c r="A504" t="s">
        <v>1454</v>
      </c>
      <c r="B504" s="3" t="s">
        <v>8392</v>
      </c>
      <c r="C504" s="4">
        <v>48.557341935399997</v>
      </c>
      <c r="D504" s="4">
        <v>10.073404902</v>
      </c>
      <c r="E504" s="4">
        <f>Orte[[#This Row],[Lat_dez]]*PI()/180</f>
        <v>0.84748549278944563</v>
      </c>
      <c r="F504" s="4">
        <f>Orte[[#This Row],[Lon_dez]]*PI()/180</f>
        <v>0.17581408242643673</v>
      </c>
      <c r="G504" t="s">
        <v>546</v>
      </c>
      <c r="H504" t="s">
        <v>996</v>
      </c>
      <c r="I504" s="4" t="b">
        <v>0</v>
      </c>
      <c r="J504" s="4" t="str">
        <f>CONCATENATE(Orte[[#This Row],[Ort]]," - ",Orte[[#This Row],[Landkreis]])</f>
        <v>Ballendorf - Landkreis Alb-Donau-Kreis</v>
      </c>
      <c r="K504" s="3"/>
      <c r="L504" s="3" t="s">
        <v>11531</v>
      </c>
      <c r="M504" s="3"/>
      <c r="N504" t="str">
        <f>Orte[[#This Row],[Ort]]</f>
        <v>Ballendorf</v>
      </c>
      <c r="O504" t="s">
        <v>4333</v>
      </c>
      <c r="P504" t="s">
        <v>5165</v>
      </c>
    </row>
    <row r="505" spans="1:16" x14ac:dyDescent="0.35">
      <c r="A505" t="s">
        <v>808</v>
      </c>
      <c r="B505" s="3" t="s">
        <v>7857</v>
      </c>
      <c r="C505" s="4">
        <v>51.598656071800001</v>
      </c>
      <c r="D505" s="4">
        <v>11.0003448803</v>
      </c>
      <c r="E505" s="4">
        <f>Orte[[#This Row],[Lat_dez]]*PI()/180</f>
        <v>0.9005664380570737</v>
      </c>
      <c r="F505" s="4">
        <f>Orte[[#This Row],[Lon_dez]]*PI()/180</f>
        <v>0.19199223701613649</v>
      </c>
      <c r="G505" t="s">
        <v>809</v>
      </c>
      <c r="H505" t="s">
        <v>810</v>
      </c>
      <c r="I505" s="4" t="b">
        <v>0</v>
      </c>
      <c r="J505" s="4" t="str">
        <f>CONCATENATE(Orte[[#This Row],[Ort]]," - ",Orte[[#This Row],[Landkreis]])</f>
        <v>Ballenstedt, Harzgerode - Landkreis Harz</v>
      </c>
      <c r="K505" s="3"/>
      <c r="L505" s="3" t="s">
        <v>8868</v>
      </c>
      <c r="M505" s="3"/>
      <c r="N505" t="str">
        <f>Orte[[#This Row],[Ort]]</f>
        <v>Ballenstedt, Harzgerode</v>
      </c>
      <c r="O505" t="s">
        <v>2440</v>
      </c>
      <c r="P505" t="s">
        <v>7202</v>
      </c>
    </row>
    <row r="506" spans="1:16" x14ac:dyDescent="0.35">
      <c r="A506" t="s">
        <v>5794</v>
      </c>
      <c r="B506" s="3" t="s">
        <v>13794</v>
      </c>
      <c r="C506" s="4">
        <v>47.856905527599999</v>
      </c>
      <c r="D506" s="4">
        <v>7.6998122328300003</v>
      </c>
      <c r="E506" s="4">
        <f>Orte[[#This Row],[Lat_dez]]*PI()/180</f>
        <v>0.83526057127249409</v>
      </c>
      <c r="F506" s="4">
        <f>Orte[[#This Row],[Lon_dez]]*PI()/180</f>
        <v>0.13438707524821972</v>
      </c>
      <c r="G506" t="s">
        <v>546</v>
      </c>
      <c r="H506" t="s">
        <v>547</v>
      </c>
      <c r="I506" s="4" t="b">
        <v>0</v>
      </c>
      <c r="J506" s="4" t="str">
        <f>CONCATENATE(Orte[[#This Row],[Ort]]," - ",Orte[[#This Row],[Landkreis]])</f>
        <v>Ballrechten-Dottingen - Landkreis Breisgau-Hochschwarzwald</v>
      </c>
      <c r="K506" s="3"/>
      <c r="L506" s="3" t="s">
        <v>13530</v>
      </c>
      <c r="M506" s="3"/>
      <c r="N506" t="str">
        <f>Orte[[#This Row],[Ort]]</f>
        <v>Ballrechten-Dottingen</v>
      </c>
      <c r="O506" t="s">
        <v>3444</v>
      </c>
      <c r="P506" t="s">
        <v>4976</v>
      </c>
    </row>
    <row r="507" spans="1:16" x14ac:dyDescent="0.35">
      <c r="A507" t="s">
        <v>6603</v>
      </c>
      <c r="B507" s="3" t="s">
        <v>14906</v>
      </c>
      <c r="C507" s="4">
        <v>48.750288992800002</v>
      </c>
      <c r="D507" s="4">
        <v>9.4441721005300003</v>
      </c>
      <c r="E507" s="4">
        <f>Orte[[#This Row],[Lat_dez]]*PI()/180</f>
        <v>0.85085305422311031</v>
      </c>
      <c r="F507" s="4">
        <f>Orte[[#This Row],[Lon_dez]]*PI()/180</f>
        <v>0.16483189827923742</v>
      </c>
      <c r="G507" t="s">
        <v>546</v>
      </c>
      <c r="H507" t="s">
        <v>781</v>
      </c>
      <c r="I507" s="4" t="b">
        <v>0</v>
      </c>
      <c r="J507" s="4" t="str">
        <f>CONCATENATE(Orte[[#This Row],[Ort]]," - ",Orte[[#This Row],[Landkreis]])</f>
        <v>Baltmannsweiler - Landkreis Esslingen</v>
      </c>
      <c r="K507" s="3"/>
      <c r="L507" s="3" t="s">
        <v>15300</v>
      </c>
      <c r="M507" s="3"/>
      <c r="N507" t="str">
        <f>Orte[[#This Row],[Ort]]</f>
        <v>Baltmannsweiler</v>
      </c>
      <c r="O507" t="s">
        <v>3217</v>
      </c>
      <c r="P507" t="s">
        <v>3118</v>
      </c>
    </row>
    <row r="508" spans="1:16" x14ac:dyDescent="0.35">
      <c r="A508" t="s">
        <v>3424</v>
      </c>
      <c r="B508" s="3" t="s">
        <v>10718</v>
      </c>
      <c r="C508" s="4">
        <v>53.727482662100002</v>
      </c>
      <c r="D508" s="4">
        <v>7.4015853512699996</v>
      </c>
      <c r="E508" s="4">
        <f>Orte[[#This Row],[Lat_dez]]*PI()/180</f>
        <v>0.93772147126181293</v>
      </c>
      <c r="F508" s="4">
        <f>Orte[[#This Row],[Lon_dez]]*PI()/180</f>
        <v>0.12918203424704255</v>
      </c>
      <c r="G508" t="s">
        <v>554</v>
      </c>
      <c r="H508" t="s">
        <v>1178</v>
      </c>
      <c r="I508" s="4" t="b">
        <v>0</v>
      </c>
      <c r="J508" s="4" t="str">
        <f>CONCATENATE(Orte[[#This Row],[Ort]]," - ",Orte[[#This Row],[Landkreis]])</f>
        <v>Baltrum - Landkreis Aurich</v>
      </c>
      <c r="K508" s="3"/>
      <c r="L508" s="3" t="s">
        <v>12166</v>
      </c>
      <c r="M508" s="3"/>
      <c r="N508" t="str">
        <f>Orte[[#This Row],[Ort]]</f>
        <v>Baltrum</v>
      </c>
      <c r="O508" t="s">
        <v>1515</v>
      </c>
      <c r="P508" t="s">
        <v>5266</v>
      </c>
    </row>
    <row r="509" spans="1:16" x14ac:dyDescent="0.35">
      <c r="A509" t="s">
        <v>5150</v>
      </c>
      <c r="B509" s="3" t="s">
        <v>12949</v>
      </c>
      <c r="C509" s="4">
        <v>51.335127222300002</v>
      </c>
      <c r="D509" s="4">
        <v>7.86088098899</v>
      </c>
      <c r="E509" s="4">
        <f>Orte[[#This Row],[Lat_dez]]*PI()/180</f>
        <v>0.89596699195930607</v>
      </c>
      <c r="F509" s="4">
        <f>Orte[[#This Row],[Lon_dez]]*PI()/180</f>
        <v>0.13719825536530361</v>
      </c>
      <c r="G509" t="s">
        <v>504</v>
      </c>
      <c r="H509" t="s">
        <v>633</v>
      </c>
      <c r="I509" s="4" t="b">
        <v>0</v>
      </c>
      <c r="J509" s="4" t="str">
        <f>CONCATENATE(Orte[[#This Row],[Ort]]," - ",Orte[[#This Row],[Landkreis]])</f>
        <v>Balve - Kreis Märkischer Kreis</v>
      </c>
      <c r="K509" s="3"/>
      <c r="L509" s="3" t="s">
        <v>8167</v>
      </c>
      <c r="M509" s="3"/>
      <c r="N509" t="str">
        <f>Orte[[#This Row],[Ort]]</f>
        <v>Balve</v>
      </c>
      <c r="O509" t="s">
        <v>6250</v>
      </c>
      <c r="P509" t="s">
        <v>7113</v>
      </c>
    </row>
    <row r="510" spans="1:16" x14ac:dyDescent="0.35">
      <c r="A510" t="s">
        <v>2782</v>
      </c>
      <c r="B510" s="3" t="s">
        <v>9927</v>
      </c>
      <c r="C510" s="4">
        <v>48.235272955900001</v>
      </c>
      <c r="D510" s="4">
        <v>10.489556563100001</v>
      </c>
      <c r="E510" s="4">
        <f>Orte[[#This Row],[Lat_dez]]*PI()/180</f>
        <v>0.8418643286786327</v>
      </c>
      <c r="F510" s="4">
        <f>Orte[[#This Row],[Lon_dez]]*PI()/180</f>
        <v>0.18307729910027531</v>
      </c>
      <c r="G510" t="s">
        <v>665</v>
      </c>
      <c r="H510" t="s">
        <v>694</v>
      </c>
      <c r="I510" s="4" t="b">
        <v>0</v>
      </c>
      <c r="J510" s="4" t="str">
        <f>CONCATENATE(Orte[[#This Row],[Ort]]," - ",Orte[[#This Row],[Landkreis]])</f>
        <v>Balzhausen - Landkreis Günzburg</v>
      </c>
      <c r="K510" s="3"/>
      <c r="L510" s="3" t="s">
        <v>8859</v>
      </c>
      <c r="M510" s="3"/>
      <c r="N510" t="str">
        <f>Orte[[#This Row],[Ort]]</f>
        <v>Balzhausen</v>
      </c>
      <c r="O510" t="s">
        <v>2421</v>
      </c>
      <c r="P510" t="s">
        <v>2730</v>
      </c>
    </row>
    <row r="511" spans="1:16" x14ac:dyDescent="0.35">
      <c r="A511" t="s">
        <v>2233</v>
      </c>
      <c r="B511" s="3" t="s">
        <v>9250</v>
      </c>
      <c r="C511" s="4">
        <v>48.168405275600001</v>
      </c>
      <c r="D511" s="4">
        <v>10.0629359717</v>
      </c>
      <c r="E511" s="4">
        <f>Orte[[#This Row],[Lat_dez]]*PI()/180</f>
        <v>0.84069726749422669</v>
      </c>
      <c r="F511" s="4">
        <f>Orte[[#This Row],[Lon_dez]]*PI()/180</f>
        <v>0.17563136512353994</v>
      </c>
      <c r="G511" t="s">
        <v>546</v>
      </c>
      <c r="H511" t="s">
        <v>996</v>
      </c>
      <c r="I511" s="4" t="b">
        <v>0</v>
      </c>
      <c r="J511" s="4" t="str">
        <f>CONCATENATE(Orte[[#This Row],[Ort]]," - ",Orte[[#This Row],[Landkreis]])</f>
        <v>Balzheim - Landkreis Alb-Donau-Kreis</v>
      </c>
      <c r="K511" s="3"/>
      <c r="L511" s="3" t="s">
        <v>9942</v>
      </c>
      <c r="M511" s="3"/>
      <c r="N511" t="str">
        <f>Orte[[#This Row],[Ort]]</f>
        <v>Balzheim</v>
      </c>
      <c r="O511" t="s">
        <v>4625</v>
      </c>
      <c r="P511" t="s">
        <v>2825</v>
      </c>
    </row>
    <row r="512" spans="1:16" x14ac:dyDescent="0.35">
      <c r="A512" t="s">
        <v>95</v>
      </c>
      <c r="B512" s="3" t="s">
        <v>12553</v>
      </c>
      <c r="C512" s="4">
        <v>49.8910347769</v>
      </c>
      <c r="D512" s="4">
        <v>10.8899597615</v>
      </c>
      <c r="E512" s="4">
        <f>Orte[[#This Row],[Lat_dez]]*PI()/180</f>
        <v>0.87076282408389949</v>
      </c>
      <c r="F512" s="4">
        <f>Orte[[#This Row],[Lon_dez]]*PI()/180</f>
        <v>0.19006565324787139</v>
      </c>
      <c r="G512" t="s">
        <v>665</v>
      </c>
      <c r="H512" t="s">
        <v>1332</v>
      </c>
      <c r="I512" s="4" t="b">
        <v>0</v>
      </c>
      <c r="J512" s="4" t="str">
        <f>CONCATENATE(Orte[[#This Row],[Ort]]," - ",Orte[[#This Row],[Landkreis]])</f>
        <v>Bamberg - Kreisfreie Stadt Bamberg</v>
      </c>
      <c r="K512" s="3"/>
      <c r="L512" s="3" t="s">
        <v>9514</v>
      </c>
      <c r="M512" s="3"/>
      <c r="N512" t="str">
        <f>Orte[[#This Row],[Ort]]</f>
        <v>Bamberg</v>
      </c>
      <c r="O512" t="s">
        <v>503</v>
      </c>
      <c r="P512" t="s">
        <v>7010</v>
      </c>
    </row>
    <row r="513" spans="1:16" x14ac:dyDescent="0.35">
      <c r="A513" t="s">
        <v>95</v>
      </c>
      <c r="B513" s="3" t="s">
        <v>8267</v>
      </c>
      <c r="C513" s="4">
        <v>49.877140967099997</v>
      </c>
      <c r="D513" s="4">
        <v>10.8769178344</v>
      </c>
      <c r="E513" s="4">
        <f>Orte[[#This Row],[Lat_dez]]*PI()/180</f>
        <v>0.87052033135724372</v>
      </c>
      <c r="F513" s="4">
        <f>Orte[[#This Row],[Lon_dez]]*PI()/180</f>
        <v>0.18983802867917135</v>
      </c>
      <c r="G513" t="s">
        <v>665</v>
      </c>
      <c r="H513" t="s">
        <v>1332</v>
      </c>
      <c r="I513" s="4" t="b">
        <v>0</v>
      </c>
      <c r="J513" s="4" t="str">
        <f>CONCATENATE(Orte[[#This Row],[Ort]]," - ",Orte[[#This Row],[Landkreis]])</f>
        <v>Bamberg - Kreisfreie Stadt Bamberg</v>
      </c>
      <c r="K513" s="3"/>
      <c r="L513" s="3" t="s">
        <v>13013</v>
      </c>
      <c r="M513" s="3"/>
      <c r="N513" t="str">
        <f>Orte[[#This Row],[Ort]]</f>
        <v>Bamberg</v>
      </c>
      <c r="O513" t="s">
        <v>3344</v>
      </c>
      <c r="P513" t="s">
        <v>2057</v>
      </c>
    </row>
    <row r="514" spans="1:16" x14ac:dyDescent="0.35">
      <c r="A514" t="s">
        <v>95</v>
      </c>
      <c r="B514" s="3" t="s">
        <v>8785</v>
      </c>
      <c r="C514" s="4">
        <v>49.881200718300001</v>
      </c>
      <c r="D514" s="4">
        <v>10.928975966599999</v>
      </c>
      <c r="E514" s="4">
        <f>Orte[[#This Row],[Lat_dez]]*PI()/180</f>
        <v>0.87059118738249552</v>
      </c>
      <c r="F514" s="4">
        <f>Orte[[#This Row],[Lon_dez]]*PI()/180</f>
        <v>0.19074661448849983</v>
      </c>
      <c r="G514" t="s">
        <v>665</v>
      </c>
      <c r="H514" t="s">
        <v>1332</v>
      </c>
      <c r="I514" s="4" t="b">
        <v>0</v>
      </c>
      <c r="J514" s="4" t="str">
        <f>CONCATENATE(Orte[[#This Row],[Ort]]," - ",Orte[[#This Row],[Landkreis]])</f>
        <v>Bamberg - Kreisfreie Stadt Bamberg</v>
      </c>
      <c r="K514" s="3"/>
      <c r="L514" s="3" t="s">
        <v>12169</v>
      </c>
      <c r="M514" s="3"/>
      <c r="N514" t="str">
        <f>Orte[[#This Row],[Ort]]</f>
        <v>Bamberg</v>
      </c>
      <c r="O514" t="s">
        <v>5020</v>
      </c>
      <c r="P514" t="s">
        <v>3144</v>
      </c>
    </row>
    <row r="515" spans="1:16" x14ac:dyDescent="0.35">
      <c r="A515" t="s">
        <v>95</v>
      </c>
      <c r="B515" s="3" t="s">
        <v>14975</v>
      </c>
      <c r="C515" s="4">
        <v>49.911533501800001</v>
      </c>
      <c r="D515" s="4">
        <v>10.8957870381</v>
      </c>
      <c r="E515" s="4">
        <f>Orte[[#This Row],[Lat_dez]]*PI()/180</f>
        <v>0.87112059432586508</v>
      </c>
      <c r="F515" s="4">
        <f>Orte[[#This Row],[Lon_dez]]*PI()/180</f>
        <v>0.19016735841096583</v>
      </c>
      <c r="G515" t="s">
        <v>665</v>
      </c>
      <c r="H515" t="s">
        <v>1332</v>
      </c>
      <c r="I515" s="4" t="b">
        <v>0</v>
      </c>
      <c r="J515" s="4" t="str">
        <f>CONCATENATE(Orte[[#This Row],[Ort]]," - ",Orte[[#This Row],[Landkreis]])</f>
        <v>Bamberg - Kreisfreie Stadt Bamberg</v>
      </c>
      <c r="K515" s="3"/>
      <c r="L515" s="3" t="s">
        <v>15581</v>
      </c>
      <c r="M515" s="3"/>
      <c r="N515" t="str">
        <f>Orte[[#This Row],[Ort]]</f>
        <v>Bamberg</v>
      </c>
      <c r="O515" t="s">
        <v>6916</v>
      </c>
      <c r="P515" t="s">
        <v>5958</v>
      </c>
    </row>
    <row r="516" spans="1:16" x14ac:dyDescent="0.35">
      <c r="A516" t="s">
        <v>5101</v>
      </c>
      <c r="B516" s="3" t="s">
        <v>12884</v>
      </c>
      <c r="C516" s="4">
        <v>49.3578303707</v>
      </c>
      <c r="D516" s="4">
        <v>8.7755754154000005</v>
      </c>
      <c r="E516" s="4">
        <f>Orte[[#This Row],[Lat_dez]]*PI()/180</f>
        <v>0.8614566516095683</v>
      </c>
      <c r="F516" s="4">
        <f>Orte[[#This Row],[Lon_dez]]*PI()/180</f>
        <v>0.15316268475579911</v>
      </c>
      <c r="G516" t="s">
        <v>546</v>
      </c>
      <c r="H516" t="s">
        <v>726</v>
      </c>
      <c r="I516" s="4" t="b">
        <v>0</v>
      </c>
      <c r="J516" s="4" t="str">
        <f>CONCATENATE(Orte[[#This Row],[Ort]]," - ",Orte[[#This Row],[Landkreis]])</f>
        <v>Bammental - Landkreis Rhein-Neckar-Kreis</v>
      </c>
      <c r="K516" s="3"/>
      <c r="L516" s="3" t="s">
        <v>8850</v>
      </c>
      <c r="M516" s="3"/>
      <c r="N516" t="str">
        <f>Orte[[#This Row],[Ort]]</f>
        <v>Bammental</v>
      </c>
      <c r="O516" t="s">
        <v>3886</v>
      </c>
      <c r="P516" t="s">
        <v>33</v>
      </c>
    </row>
    <row r="517" spans="1:16" x14ac:dyDescent="0.35">
      <c r="A517" t="s">
        <v>2936</v>
      </c>
      <c r="B517" s="3" t="s">
        <v>10105</v>
      </c>
      <c r="C517" s="4">
        <v>50.981404709499998</v>
      </c>
      <c r="D517" s="4">
        <v>13.723363865</v>
      </c>
      <c r="E517" s="4">
        <f>Orte[[#This Row],[Lat_dez]]*PI()/180</f>
        <v>0.88979336947251819</v>
      </c>
      <c r="F517" s="4">
        <f>Orte[[#This Row],[Lon_dez]]*PI()/180</f>
        <v>0.23951788389346459</v>
      </c>
      <c r="G517" t="s">
        <v>869</v>
      </c>
      <c r="H517" t="s">
        <v>968</v>
      </c>
      <c r="I517" s="4" t="b">
        <v>0</v>
      </c>
      <c r="J517" s="4" t="str">
        <f>CONCATENATE(Orte[[#This Row],[Ort]]," - ",Orte[[#This Row],[Landkreis]])</f>
        <v>Bannewitz - Landkreis Sächsische Schweiz-Osterzgebirge</v>
      </c>
      <c r="K517" s="3"/>
      <c r="L517" s="3" t="s">
        <v>15573</v>
      </c>
      <c r="M517" s="3"/>
      <c r="N517" t="str">
        <f>Orte[[#This Row],[Ort]]</f>
        <v>Bannewitz</v>
      </c>
      <c r="O517" t="s">
        <v>3635</v>
      </c>
      <c r="P517" t="s">
        <v>661</v>
      </c>
    </row>
    <row r="518" spans="1:16" x14ac:dyDescent="0.35">
      <c r="A518" t="s">
        <v>3480</v>
      </c>
      <c r="B518" s="3" t="s">
        <v>10793</v>
      </c>
      <c r="C518" s="4">
        <v>53.5118696575</v>
      </c>
      <c r="D518" s="4">
        <v>11.530884353299999</v>
      </c>
      <c r="E518" s="4">
        <f>Orte[[#This Row],[Lat_dez]]*PI()/180</f>
        <v>0.9339583144214253</v>
      </c>
      <c r="F518" s="4">
        <f>Orte[[#This Row],[Lon_dez]]*PI()/180</f>
        <v>0.20125189763178206</v>
      </c>
      <c r="G518" t="s">
        <v>834</v>
      </c>
      <c r="H518" t="s">
        <v>953</v>
      </c>
      <c r="I518" s="4" t="b">
        <v>0</v>
      </c>
      <c r="J518" s="4" t="str">
        <f>CONCATENATE(Orte[[#This Row],[Ort]]," - ",Orte[[#This Row],[Landkreis]])</f>
        <v>Banzkow, Sukow - Landkreis Ludwigslust-Parchim</v>
      </c>
      <c r="K518" s="3"/>
      <c r="L518" s="3" t="s">
        <v>11270</v>
      </c>
      <c r="M518" s="3"/>
      <c r="N518" t="str">
        <f>Orte[[#This Row],[Ort]]</f>
        <v>Banzkow, Sukow</v>
      </c>
      <c r="O518" t="s">
        <v>6147</v>
      </c>
      <c r="P518" t="s">
        <v>5310</v>
      </c>
    </row>
    <row r="519" spans="1:16" x14ac:dyDescent="0.35">
      <c r="A519" t="s">
        <v>3019</v>
      </c>
      <c r="B519" s="3" t="s">
        <v>10217</v>
      </c>
      <c r="C519" s="4">
        <v>48.999893644399997</v>
      </c>
      <c r="D519" s="4">
        <v>12.268937190300001</v>
      </c>
      <c r="E519" s="4">
        <f>Orte[[#This Row],[Lat_dez]]*PI()/180</f>
        <v>0.8552094772218235</v>
      </c>
      <c r="F519" s="4">
        <f>Orte[[#This Row],[Lon_dez]]*PI()/180</f>
        <v>0.21413334969111711</v>
      </c>
      <c r="G519" t="s">
        <v>665</v>
      </c>
      <c r="H519" t="s">
        <v>874</v>
      </c>
      <c r="I519" s="4" t="b">
        <v>0</v>
      </c>
      <c r="J519" s="4" t="str">
        <f>CONCATENATE(Orte[[#This Row],[Ort]]," - ",Orte[[#This Row],[Landkreis]])</f>
        <v>Barbing - Landkreis Regensburg</v>
      </c>
      <c r="K519" s="3"/>
      <c r="L519" s="3" t="s">
        <v>12162</v>
      </c>
      <c r="M519" s="3"/>
      <c r="N519" t="str">
        <f>Orte[[#This Row],[Ort]]</f>
        <v>Barbing</v>
      </c>
      <c r="O519" t="s">
        <v>4274</v>
      </c>
      <c r="P519" t="s">
        <v>6163</v>
      </c>
    </row>
    <row r="520" spans="1:16" x14ac:dyDescent="0.35">
      <c r="A520" t="s">
        <v>2889</v>
      </c>
      <c r="B520" s="3" t="s">
        <v>10054</v>
      </c>
      <c r="C520" s="4">
        <v>51.970090075800002</v>
      </c>
      <c r="D520" s="4">
        <v>11.842778345199999</v>
      </c>
      <c r="E520" s="4">
        <f>Orte[[#This Row],[Lat_dez]]*PI()/180</f>
        <v>0.90704918438073934</v>
      </c>
      <c r="F520" s="4">
        <f>Orte[[#This Row],[Lon_dez]]*PI()/180</f>
        <v>0.20669547470762559</v>
      </c>
      <c r="G520" t="s">
        <v>809</v>
      </c>
      <c r="H520" t="s">
        <v>1359</v>
      </c>
      <c r="I520" s="4" t="b">
        <v>0</v>
      </c>
      <c r="J520" s="4" t="str">
        <f>CONCATENATE(Orte[[#This Row],[Ort]]," - ",Orte[[#This Row],[Landkreis]])</f>
        <v>Barby - Landkreis Salzlandkreis</v>
      </c>
      <c r="K520" s="3"/>
      <c r="L520" s="3" t="s">
        <v>12155</v>
      </c>
      <c r="M520" s="3"/>
      <c r="N520" t="str">
        <f>Orte[[#This Row],[Ort]]</f>
        <v>Barby</v>
      </c>
      <c r="O520" t="s">
        <v>5932</v>
      </c>
      <c r="P520" t="s">
        <v>2012</v>
      </c>
    </row>
    <row r="521" spans="1:16" x14ac:dyDescent="0.35">
      <c r="A521" t="s">
        <v>2601</v>
      </c>
      <c r="B521" s="3" t="s">
        <v>9708</v>
      </c>
      <c r="C521" s="4">
        <v>50.7928604974</v>
      </c>
      <c r="D521" s="4">
        <v>10.2903321784</v>
      </c>
      <c r="E521" s="4">
        <f>Orte[[#This Row],[Lat_dez]]*PI()/180</f>
        <v>0.88650265218579472</v>
      </c>
      <c r="F521" s="4">
        <f>Orte[[#This Row],[Lon_dez]]*PI()/180</f>
        <v>0.17960017763700051</v>
      </c>
      <c r="G521" t="s">
        <v>678</v>
      </c>
      <c r="H521" t="s">
        <v>679</v>
      </c>
      <c r="I521" s="4" t="b">
        <v>0</v>
      </c>
      <c r="J521" s="4" t="str">
        <f>CONCATENATE(Orte[[#This Row],[Ort]]," - ",Orte[[#This Row],[Landkreis]])</f>
        <v>Barchfeld-Immelborn - Landkreis Wartburgkreis</v>
      </c>
      <c r="K521" s="3"/>
      <c r="L521" s="3" t="s">
        <v>14129</v>
      </c>
      <c r="M521" s="3"/>
      <c r="N521" t="str">
        <f>Orte[[#This Row],[Ort]]</f>
        <v>Barchfeld-Immelborn</v>
      </c>
      <c r="O521" t="s">
        <v>5232</v>
      </c>
      <c r="P521" t="s">
        <v>6773</v>
      </c>
    </row>
    <row r="522" spans="1:16" x14ac:dyDescent="0.35">
      <c r="A522" t="s">
        <v>3577</v>
      </c>
      <c r="B522" s="3" t="s">
        <v>10925</v>
      </c>
      <c r="C522" s="4">
        <v>53.321081109600001</v>
      </c>
      <c r="D522" s="4">
        <v>10.3814021114</v>
      </c>
      <c r="E522" s="4">
        <f>Orte[[#This Row],[Lat_dez]]*PI()/180</f>
        <v>0.93062842608547147</v>
      </c>
      <c r="F522" s="4">
        <f>Orte[[#This Row],[Lon_dez]]*PI()/180</f>
        <v>0.18118964781742114</v>
      </c>
      <c r="G522" t="s">
        <v>554</v>
      </c>
      <c r="H522" t="s">
        <v>1040</v>
      </c>
      <c r="I522" s="4" t="b">
        <v>0</v>
      </c>
      <c r="J522" s="4" t="str">
        <f>CONCATENATE(Orte[[#This Row],[Ort]]," - ",Orte[[#This Row],[Landkreis]])</f>
        <v>Bardowick, Wittorf, Barum - Landkreis Lüneburg</v>
      </c>
      <c r="K522" s="3"/>
      <c r="L522" s="3" t="s">
        <v>9183</v>
      </c>
      <c r="M522" s="3"/>
      <c r="N522" t="str">
        <f>Orte[[#This Row],[Ort]]</f>
        <v>Bardowick, Wittorf, Barum</v>
      </c>
      <c r="O522" t="s">
        <v>1334</v>
      </c>
      <c r="P522" t="s">
        <v>6419</v>
      </c>
    </row>
    <row r="523" spans="1:16" x14ac:dyDescent="0.35">
      <c r="A523" t="s">
        <v>2372</v>
      </c>
      <c r="B523" s="3" t="s">
        <v>9419</v>
      </c>
      <c r="C523" s="4">
        <v>53.2044454527</v>
      </c>
      <c r="D523" s="4">
        <v>10.5512582323</v>
      </c>
      <c r="E523" s="4">
        <f>Orte[[#This Row],[Lat_dez]]*PI()/180</f>
        <v>0.92859274984733997</v>
      </c>
      <c r="F523" s="4">
        <f>Orte[[#This Row],[Lon_dez]]*PI()/180</f>
        <v>0.1841541963817917</v>
      </c>
      <c r="G523" t="s">
        <v>554</v>
      </c>
      <c r="H523" t="s">
        <v>1040</v>
      </c>
      <c r="I523" s="4" t="b">
        <v>0</v>
      </c>
      <c r="J523" s="4" t="str">
        <f>CONCATENATE(Orte[[#This Row],[Ort]]," - ",Orte[[#This Row],[Landkreis]])</f>
        <v>Barendorf, Vastorf - Landkreis Lüneburg</v>
      </c>
      <c r="K523" s="3"/>
      <c r="L523" s="3" t="s">
        <v>10213</v>
      </c>
      <c r="M523" s="3"/>
      <c r="N523" t="str">
        <f>Orte[[#This Row],[Ort]]</f>
        <v>Barendorf, Vastorf</v>
      </c>
      <c r="O523" t="s">
        <v>4582</v>
      </c>
      <c r="P523" t="s">
        <v>7562</v>
      </c>
    </row>
    <row r="524" spans="1:16" x14ac:dyDescent="0.35">
      <c r="A524" t="s">
        <v>6312</v>
      </c>
      <c r="B524" s="3" t="s">
        <v>14489</v>
      </c>
      <c r="C524" s="4">
        <v>50.529351232400003</v>
      </c>
      <c r="D524" s="4">
        <v>13.045428259199999</v>
      </c>
      <c r="E524" s="4">
        <f>Orte[[#This Row],[Lat_dez]]*PI()/180</f>
        <v>0.8819035479020344</v>
      </c>
      <c r="F524" s="4">
        <f>Orte[[#This Row],[Lon_dez]]*PI()/180</f>
        <v>0.22768567545575225</v>
      </c>
      <c r="G524" t="s">
        <v>869</v>
      </c>
      <c r="H524" t="s">
        <v>910</v>
      </c>
      <c r="I524" s="4" t="b">
        <v>0</v>
      </c>
      <c r="J524" s="4" t="str">
        <f>CONCATENATE(Orte[[#This Row],[Ort]]," - ",Orte[[#This Row],[Landkreis]])</f>
        <v>Bärenstein - Landkreis Erzgebirgskreis</v>
      </c>
      <c r="K524" s="3"/>
      <c r="L524" s="3" t="s">
        <v>15020</v>
      </c>
      <c r="M524" s="3"/>
      <c r="N524" t="str">
        <f>Orte[[#This Row],[Ort]]</f>
        <v>Bärenstein</v>
      </c>
      <c r="O524" t="s">
        <v>1765</v>
      </c>
      <c r="P524" t="s">
        <v>15882</v>
      </c>
    </row>
    <row r="525" spans="1:16" x14ac:dyDescent="0.35">
      <c r="A525" t="s">
        <v>6183</v>
      </c>
      <c r="B525" s="3" t="s">
        <v>14314</v>
      </c>
      <c r="C525" s="4">
        <v>48.0867002711</v>
      </c>
      <c r="D525" s="4">
        <v>8.9238646195599998</v>
      </c>
      <c r="E525" s="4">
        <f>Orte[[#This Row],[Lat_dez]]*PI()/180</f>
        <v>0.83927124615034487</v>
      </c>
      <c r="F525" s="4">
        <f>Orte[[#This Row],[Lon_dez]]*PI()/180</f>
        <v>0.15575081961355317</v>
      </c>
      <c r="G525" t="s">
        <v>546</v>
      </c>
      <c r="H525" t="s">
        <v>1084</v>
      </c>
      <c r="I525" s="4" t="b">
        <v>0</v>
      </c>
      <c r="J525" s="4" t="str">
        <f>CONCATENATE(Orte[[#This Row],[Ort]]," - ",Orte[[#This Row],[Landkreis]])</f>
        <v>Bärenthal - Landkreis Tuttlingen</v>
      </c>
      <c r="K525" s="3"/>
      <c r="L525" s="3" t="s">
        <v>13301</v>
      </c>
      <c r="M525" s="3"/>
      <c r="N525" t="str">
        <f>Orte[[#This Row],[Ort]]</f>
        <v>Bärenthal</v>
      </c>
      <c r="O525" t="s">
        <v>6620</v>
      </c>
      <c r="P525" t="s">
        <v>15883</v>
      </c>
    </row>
    <row r="526" spans="1:16" x14ac:dyDescent="0.35">
      <c r="A526" t="s">
        <v>1024</v>
      </c>
      <c r="B526" s="3" t="s">
        <v>8002</v>
      </c>
      <c r="C526" s="4">
        <v>53.768910391799999</v>
      </c>
      <c r="D526" s="4">
        <v>10.1748526479</v>
      </c>
      <c r="E526" s="4">
        <f>Orte[[#This Row],[Lat_dez]]*PI()/180</f>
        <v>0.93844452154670421</v>
      </c>
      <c r="F526" s="4">
        <f>Orte[[#This Row],[Lon_dez]]*PI()/180</f>
        <v>0.17758467961111829</v>
      </c>
      <c r="G526" t="s">
        <v>641</v>
      </c>
      <c r="H526" t="s">
        <v>671</v>
      </c>
      <c r="I526" s="4" t="b">
        <v>0</v>
      </c>
      <c r="J526" s="4" t="str">
        <f>CONCATENATE(Orte[[#This Row],[Ort]]," - ",Orte[[#This Row],[Landkreis]])</f>
        <v>Bargfeld-Stegen - Kreis Segeberg</v>
      </c>
      <c r="K526" s="3"/>
      <c r="L526" s="3" t="s">
        <v>14747</v>
      </c>
      <c r="M526" s="3"/>
      <c r="N526" t="str">
        <f>Orte[[#This Row],[Ort]]</f>
        <v>Bargfeld-Stegen</v>
      </c>
      <c r="O526" t="s">
        <v>6681</v>
      </c>
      <c r="P526" t="s">
        <v>6173</v>
      </c>
    </row>
    <row r="527" spans="1:16" x14ac:dyDescent="0.35">
      <c r="A527" t="s">
        <v>6426</v>
      </c>
      <c r="B527" s="3" t="s">
        <v>14655</v>
      </c>
      <c r="C527" s="4">
        <v>54.176457245199998</v>
      </c>
      <c r="D527" s="4">
        <v>9.7626352275499997</v>
      </c>
      <c r="E527" s="4">
        <f>Orte[[#This Row],[Lat_dez]]*PI()/180</f>
        <v>0.94555755599467695</v>
      </c>
      <c r="F527" s="4">
        <f>Orte[[#This Row],[Lon_dez]]*PI()/180</f>
        <v>0.17039012839193332</v>
      </c>
      <c r="G527" t="s">
        <v>641</v>
      </c>
      <c r="H527" t="s">
        <v>642</v>
      </c>
      <c r="I527" s="4" t="b">
        <v>0</v>
      </c>
      <c r="J527" s="4" t="str">
        <f>CONCATENATE(Orte[[#This Row],[Ort]]," - ",Orte[[#This Row],[Landkreis]])</f>
        <v>Bargstedt, Brammer, Oldenbüttel - Kreis Rendsburg-Eckernförde</v>
      </c>
      <c r="K527" s="3"/>
      <c r="L527" s="3" t="s">
        <v>14137</v>
      </c>
      <c r="M527" s="3"/>
      <c r="N527" t="str">
        <f>Orte[[#This Row],[Ort]]</f>
        <v>Bargstedt, Brammer, Oldenbüttel</v>
      </c>
      <c r="O527" t="s">
        <v>2814</v>
      </c>
      <c r="P527" t="s">
        <v>1792</v>
      </c>
    </row>
    <row r="528" spans="1:16" x14ac:dyDescent="0.35">
      <c r="A528" t="s">
        <v>5724</v>
      </c>
      <c r="B528" s="3" t="s">
        <v>13699</v>
      </c>
      <c r="C528" s="4">
        <v>53.725715699799999</v>
      </c>
      <c r="D528" s="4">
        <v>10.2537462191</v>
      </c>
      <c r="E528" s="4">
        <f>Orte[[#This Row],[Lat_dez]]*PI()/180</f>
        <v>0.93769063195191937</v>
      </c>
      <c r="F528" s="4">
        <f>Orte[[#This Row],[Lon_dez]]*PI()/180</f>
        <v>0.17896163218721486</v>
      </c>
      <c r="G528" t="s">
        <v>641</v>
      </c>
      <c r="H528" t="s">
        <v>703</v>
      </c>
      <c r="I528" s="4" t="b">
        <v>0</v>
      </c>
      <c r="J528" s="4" t="str">
        <f>CONCATENATE(Orte[[#This Row],[Ort]]," - ",Orte[[#This Row],[Landkreis]])</f>
        <v>Bargteheide, Delingsdorf u.a. - Kreis Stormarn</v>
      </c>
      <c r="K528" s="3"/>
      <c r="L528" s="3" t="s">
        <v>12165</v>
      </c>
      <c r="M528" s="3"/>
      <c r="N528" t="str">
        <f>Orte[[#This Row],[Ort]]</f>
        <v>Bargteheide, Delingsdorf u.a.</v>
      </c>
      <c r="O528" t="s">
        <v>1648</v>
      </c>
      <c r="P528" t="s">
        <v>15884</v>
      </c>
    </row>
    <row r="529" spans="1:16" x14ac:dyDescent="0.35">
      <c r="A529" t="s">
        <v>5165</v>
      </c>
      <c r="B529" s="3" t="s">
        <v>12965</v>
      </c>
      <c r="C529" s="4">
        <v>53.899498498500002</v>
      </c>
      <c r="D529" s="4">
        <v>10.1586806791</v>
      </c>
      <c r="E529" s="4">
        <f>Orte[[#This Row],[Lat_dez]]*PI()/180</f>
        <v>0.94072371397256505</v>
      </c>
      <c r="F529" s="4">
        <f>Orte[[#This Row],[Lon_dez]]*PI()/180</f>
        <v>0.1773024255090285</v>
      </c>
      <c r="G529" t="s">
        <v>641</v>
      </c>
      <c r="H529" t="s">
        <v>671</v>
      </c>
      <c r="I529" s="4" t="b">
        <v>0</v>
      </c>
      <c r="J529" s="4" t="str">
        <f>CONCATENATE(Orte[[#This Row],[Ort]]," - ",Orte[[#This Row],[Landkreis]])</f>
        <v>Bark - Kreis Segeberg</v>
      </c>
      <c r="K529" s="3"/>
      <c r="L529" s="3" t="s">
        <v>11910</v>
      </c>
      <c r="M529" s="3"/>
      <c r="N529" t="str">
        <f>Orte[[#This Row],[Ort]]</f>
        <v>Bark</v>
      </c>
      <c r="O529" t="s">
        <v>3336</v>
      </c>
      <c r="P529" t="s">
        <v>4243</v>
      </c>
    </row>
    <row r="530" spans="1:16" x14ac:dyDescent="0.35">
      <c r="A530" t="s">
        <v>7202</v>
      </c>
      <c r="B530" s="3" t="s">
        <v>15706</v>
      </c>
      <c r="C530" s="4">
        <v>54.498590735400001</v>
      </c>
      <c r="D530" s="4">
        <v>9.8668322152699997</v>
      </c>
      <c r="E530" s="4">
        <f>Orte[[#This Row],[Lat_dez]]*PI()/180</f>
        <v>0.9511798460296077</v>
      </c>
      <c r="F530" s="4">
        <f>Orte[[#This Row],[Lon_dez]]*PI()/180</f>
        <v>0.17220870889830742</v>
      </c>
      <c r="G530" t="s">
        <v>641</v>
      </c>
      <c r="H530" t="s">
        <v>642</v>
      </c>
      <c r="I530" s="4" t="b">
        <v>0</v>
      </c>
      <c r="J530" s="4" t="str">
        <f>CONCATENATE(Orte[[#This Row],[Ort]]," - ",Orte[[#This Row],[Landkreis]])</f>
        <v>Barkelsby - Kreis Rendsburg-Eckernförde</v>
      </c>
      <c r="K530" s="3"/>
      <c r="L530" s="3" t="s">
        <v>15038</v>
      </c>
      <c r="M530" s="3"/>
      <c r="N530" t="str">
        <f>Orte[[#This Row],[Ort]]</f>
        <v>Barkelsby</v>
      </c>
      <c r="O530" t="s">
        <v>3688</v>
      </c>
      <c r="P530" t="s">
        <v>1602</v>
      </c>
    </row>
    <row r="531" spans="1:16" x14ac:dyDescent="0.35">
      <c r="A531" t="s">
        <v>4976</v>
      </c>
      <c r="B531" s="3" t="s">
        <v>12718</v>
      </c>
      <c r="C531" s="4">
        <v>52.203491522100002</v>
      </c>
      <c r="D531" s="4">
        <v>11.592412618499999</v>
      </c>
      <c r="E531" s="4">
        <f>Orte[[#This Row],[Lat_dez]]*PI()/180</f>
        <v>0.91112280809759116</v>
      </c>
      <c r="F531" s="4">
        <f>Orte[[#This Row],[Lon_dez]]*PI()/180</f>
        <v>0.20232576844256228</v>
      </c>
      <c r="G531" t="s">
        <v>809</v>
      </c>
      <c r="H531" t="s">
        <v>1930</v>
      </c>
      <c r="I531" s="4" t="b">
        <v>0</v>
      </c>
      <c r="J531" s="4" t="str">
        <f>CONCATENATE(Orte[[#This Row],[Ort]]," - ",Orte[[#This Row],[Landkreis]])</f>
        <v>Barleben - Landkreis Börde</v>
      </c>
      <c r="K531" s="3"/>
      <c r="L531" s="3" t="s">
        <v>15037</v>
      </c>
      <c r="M531" s="3"/>
      <c r="N531" t="str">
        <f>Orte[[#This Row],[Ort]]</f>
        <v>Barleben</v>
      </c>
      <c r="O531" t="s">
        <v>6672</v>
      </c>
      <c r="P531" t="s">
        <v>2263</v>
      </c>
    </row>
    <row r="532" spans="1:16" x14ac:dyDescent="0.35">
      <c r="A532" t="s">
        <v>3118</v>
      </c>
      <c r="B532" s="3" t="s">
        <v>10341</v>
      </c>
      <c r="C532" s="4">
        <v>54.0262299185</v>
      </c>
      <c r="D532" s="4">
        <v>9.0416908913</v>
      </c>
      <c r="E532" s="4">
        <f>Orte[[#This Row],[Lat_dez]]*PI()/180</f>
        <v>0.94293559451729281</v>
      </c>
      <c r="F532" s="4">
        <f>Orte[[#This Row],[Lon_dez]]*PI()/180</f>
        <v>0.15780727600076572</v>
      </c>
      <c r="G532" t="s">
        <v>641</v>
      </c>
      <c r="H532" t="s">
        <v>751</v>
      </c>
      <c r="I532" s="4" t="b">
        <v>0</v>
      </c>
      <c r="J532" s="4" t="str">
        <f>CONCATENATE(Orte[[#This Row],[Ort]]," - ",Orte[[#This Row],[Landkreis]])</f>
        <v>Barlt, Busenwurth - Kreis Dithmarschen</v>
      </c>
      <c r="K532" s="3"/>
      <c r="L532" s="3" t="s">
        <v>14782</v>
      </c>
      <c r="M532" s="3"/>
      <c r="N532" t="str">
        <f>Orte[[#This Row],[Ort]]</f>
        <v>Barlt, Busenwurth</v>
      </c>
      <c r="O532" t="s">
        <v>2535</v>
      </c>
      <c r="P532" t="s">
        <v>6889</v>
      </c>
    </row>
    <row r="533" spans="1:16" x14ac:dyDescent="0.35">
      <c r="A533" t="s">
        <v>5266</v>
      </c>
      <c r="B533" s="3" t="s">
        <v>13101</v>
      </c>
      <c r="C533" s="4">
        <v>53.801974943099999</v>
      </c>
      <c r="D533" s="4">
        <v>9.7778763262700004</v>
      </c>
      <c r="E533" s="4">
        <f>Orte[[#This Row],[Lat_dez]]*PI()/180</f>
        <v>0.93902160683258384</v>
      </c>
      <c r="F533" s="4">
        <f>Orte[[#This Row],[Lon_dez]]*PI()/180</f>
        <v>0.17065613574621882</v>
      </c>
      <c r="G533" t="s">
        <v>641</v>
      </c>
      <c r="H533" t="s">
        <v>828</v>
      </c>
      <c r="I533" s="4" t="b">
        <v>0</v>
      </c>
      <c r="J533" s="4" t="str">
        <f>CONCATENATE(Orte[[#This Row],[Ort]]," - ",Orte[[#This Row],[Landkreis]])</f>
        <v>Barmstedt - Kreis Pinneberg</v>
      </c>
      <c r="K533" s="3"/>
      <c r="L533" s="3" t="s">
        <v>10773</v>
      </c>
      <c r="M533" s="3"/>
      <c r="N533" t="str">
        <f>Orte[[#This Row],[Ort]]</f>
        <v>Barmstedt</v>
      </c>
      <c r="O533" t="s">
        <v>1702</v>
      </c>
      <c r="P533" t="s">
        <v>5942</v>
      </c>
    </row>
    <row r="534" spans="1:16" x14ac:dyDescent="0.35">
      <c r="A534" t="s">
        <v>7113</v>
      </c>
      <c r="B534" s="3" t="s">
        <v>15584</v>
      </c>
      <c r="C534" s="4">
        <v>49.809876277500003</v>
      </c>
      <c r="D534" s="4">
        <v>12.4119474308</v>
      </c>
      <c r="E534" s="4">
        <f>Orte[[#This Row],[Lat_dez]]*PI()/180</f>
        <v>0.86934634105339181</v>
      </c>
      <c r="F534" s="4">
        <f>Orte[[#This Row],[Lon_dez]]*PI()/180</f>
        <v>0.21662934925191102</v>
      </c>
      <c r="G534" t="s">
        <v>665</v>
      </c>
      <c r="H534" t="s">
        <v>1307</v>
      </c>
      <c r="I534" s="4" t="b">
        <v>0</v>
      </c>
      <c r="J534" s="4" t="str">
        <f>CONCATENATE(Orte[[#This Row],[Ort]]," - ",Orte[[#This Row],[Landkreis]])</f>
        <v>Bärnau - Landkreis Tirschenreuth</v>
      </c>
      <c r="K534" s="3"/>
      <c r="L534" s="3" t="s">
        <v>9200</v>
      </c>
      <c r="M534" s="3"/>
      <c r="N534" t="str">
        <f>Orte[[#This Row],[Ort]]</f>
        <v>Bärnau</v>
      </c>
      <c r="O534" t="s">
        <v>3863</v>
      </c>
      <c r="P534" t="s">
        <v>2645</v>
      </c>
    </row>
    <row r="535" spans="1:16" x14ac:dyDescent="0.35">
      <c r="A535" t="s">
        <v>2730</v>
      </c>
      <c r="B535" s="3" t="s">
        <v>9860</v>
      </c>
      <c r="C535" s="4">
        <v>53.899601290299998</v>
      </c>
      <c r="D535" s="4">
        <v>11.339223604500001</v>
      </c>
      <c r="E535" s="4">
        <f>Orte[[#This Row],[Lat_dez]]*PI()/180</f>
        <v>0.94072550802791899</v>
      </c>
      <c r="F535" s="4">
        <f>Orte[[#This Row],[Lon_dez]]*PI()/180</f>
        <v>0.19790678651838431</v>
      </c>
      <c r="G535" t="s">
        <v>834</v>
      </c>
      <c r="H535" t="s">
        <v>1367</v>
      </c>
      <c r="I535" s="4" t="b">
        <v>0</v>
      </c>
      <c r="J535" s="4" t="str">
        <f>CONCATENATE(Orte[[#This Row],[Ort]]," - ",Orte[[#This Row],[Landkreis]])</f>
        <v>Barnekow, Gägelow u.a. - Landkreis Nordwestmecklenburg</v>
      </c>
      <c r="K535" s="3"/>
      <c r="L535" s="3" t="s">
        <v>8182</v>
      </c>
      <c r="M535" s="3"/>
      <c r="N535" t="str">
        <f>Orte[[#This Row],[Ort]]</f>
        <v>Barnekow, Gägelow u.a.</v>
      </c>
      <c r="O535" t="s">
        <v>5533</v>
      </c>
      <c r="P535" t="s">
        <v>1669</v>
      </c>
    </row>
    <row r="536" spans="1:16" x14ac:dyDescent="0.35">
      <c r="A536" t="s">
        <v>2825</v>
      </c>
      <c r="B536" s="3" t="s">
        <v>9979</v>
      </c>
      <c r="C536" s="4">
        <v>52.70213107</v>
      </c>
      <c r="D536" s="4">
        <v>8.5446629027299998</v>
      </c>
      <c r="E536" s="4">
        <f>Orte[[#This Row],[Lat_dez]]*PI()/180</f>
        <v>0.91982570998910218</v>
      </c>
      <c r="F536" s="4">
        <f>Orte[[#This Row],[Lon_dez]]*PI()/180</f>
        <v>0.14913250112565446</v>
      </c>
      <c r="G536" t="s">
        <v>554</v>
      </c>
      <c r="H536" t="s">
        <v>737</v>
      </c>
      <c r="I536" s="4" t="b">
        <v>0</v>
      </c>
      <c r="J536" s="4" t="str">
        <f>CONCATENATE(Orte[[#This Row],[Ort]]," - ",Orte[[#This Row],[Landkreis]])</f>
        <v>Barnstorf, Eydelstedt, Drentwede - Landkreis Diepholz</v>
      </c>
      <c r="K536" s="3"/>
      <c r="L536" s="3" t="s">
        <v>15597</v>
      </c>
      <c r="M536" s="3"/>
      <c r="N536" t="str">
        <f>Orte[[#This Row],[Ort]]</f>
        <v>Barnstorf, Eydelstedt, Drentwede</v>
      </c>
      <c r="O536" t="s">
        <v>3334</v>
      </c>
      <c r="P536" t="s">
        <v>2110</v>
      </c>
    </row>
    <row r="537" spans="1:16" x14ac:dyDescent="0.35">
      <c r="A537" t="s">
        <v>7010</v>
      </c>
      <c r="B537" s="3" t="s">
        <v>15442</v>
      </c>
      <c r="C537" s="4">
        <v>52.005685072600002</v>
      </c>
      <c r="D537" s="4">
        <v>9.1270641719400007</v>
      </c>
      <c r="E537" s="4">
        <f>Orte[[#This Row],[Lat_dez]]*PI()/180</f>
        <v>0.90767043427213623</v>
      </c>
      <c r="F537" s="4">
        <f>Orte[[#This Row],[Lon_dez]]*PI()/180</f>
        <v>0.15929732084116285</v>
      </c>
      <c r="G537" t="s">
        <v>504</v>
      </c>
      <c r="H537" t="s">
        <v>1069</v>
      </c>
      <c r="I537" s="4" t="b">
        <v>0</v>
      </c>
      <c r="J537" s="4" t="str">
        <f>CONCATENATE(Orte[[#This Row],[Ort]]," - ",Orte[[#This Row],[Landkreis]])</f>
        <v>Barntrup - Kreis Lippe</v>
      </c>
      <c r="K537" s="3"/>
      <c r="L537" s="3" t="s">
        <v>9202</v>
      </c>
      <c r="M537" s="3"/>
      <c r="N537" t="str">
        <f>Orte[[#This Row],[Ort]]</f>
        <v>Barntrup</v>
      </c>
      <c r="O537" t="s">
        <v>5695</v>
      </c>
      <c r="P537" t="s">
        <v>991</v>
      </c>
    </row>
    <row r="538" spans="1:16" x14ac:dyDescent="0.35">
      <c r="A538" t="s">
        <v>2057</v>
      </c>
      <c r="B538" s="3" t="s">
        <v>9047</v>
      </c>
      <c r="C538" s="4">
        <v>53.574141640900002</v>
      </c>
      <c r="D538" s="4">
        <v>10.214051102999999</v>
      </c>
      <c r="E538" s="4">
        <f>Orte[[#This Row],[Lat_dez]]*PI()/180</f>
        <v>0.9350451655635027</v>
      </c>
      <c r="F538" s="4">
        <f>Orte[[#This Row],[Lon_dez]]*PI()/180</f>
        <v>0.17826882171430844</v>
      </c>
      <c r="G538" t="s">
        <v>641</v>
      </c>
      <c r="H538" t="s">
        <v>703</v>
      </c>
      <c r="I538" s="4" t="b">
        <v>0</v>
      </c>
      <c r="J538" s="4" t="str">
        <f>CONCATENATE(Orte[[#This Row],[Ort]]," - ",Orte[[#This Row],[Landkreis]])</f>
        <v>Barsbüttel - Kreis Stormarn</v>
      </c>
      <c r="K538" s="3"/>
      <c r="L538" s="3" t="s">
        <v>9528</v>
      </c>
      <c r="M538" s="3"/>
      <c r="N538" t="str">
        <f>Orte[[#This Row],[Ort]]</f>
        <v>Barsbüttel</v>
      </c>
      <c r="O538" t="s">
        <v>4396</v>
      </c>
      <c r="P538" t="s">
        <v>929</v>
      </c>
    </row>
    <row r="539" spans="1:16" x14ac:dyDescent="0.35">
      <c r="A539" t="s">
        <v>3144</v>
      </c>
      <c r="B539" s="3" t="s">
        <v>10368</v>
      </c>
      <c r="C539" s="4">
        <v>52.325845832600002</v>
      </c>
      <c r="D539" s="4">
        <v>9.4806854230200006</v>
      </c>
      <c r="E539" s="4">
        <f>Orte[[#This Row],[Lat_dez]]*PI()/180</f>
        <v>0.9132582936698237</v>
      </c>
      <c r="F539" s="4">
        <f>Orte[[#This Row],[Lon_dez]]*PI()/180</f>
        <v>0.16546917597753041</v>
      </c>
      <c r="G539" t="s">
        <v>554</v>
      </c>
      <c r="H539" t="s">
        <v>652</v>
      </c>
      <c r="I539" s="4" t="b">
        <v>0</v>
      </c>
      <c r="J539" s="4" t="str">
        <f>CONCATENATE(Orte[[#This Row],[Ort]]," - ",Orte[[#This Row],[Landkreis]])</f>
        <v>Barsinghausen - Landkreis Region Hannover</v>
      </c>
      <c r="K539" s="3"/>
      <c r="L539" s="3" t="s">
        <v>14485</v>
      </c>
      <c r="M539" s="3"/>
      <c r="N539" t="str">
        <f>Orte[[#This Row],[Ort]]</f>
        <v>Barsinghausen</v>
      </c>
      <c r="O539" t="s">
        <v>5076</v>
      </c>
      <c r="P539" t="s">
        <v>1402</v>
      </c>
    </row>
    <row r="540" spans="1:16" x14ac:dyDescent="0.35">
      <c r="A540" t="s">
        <v>5958</v>
      </c>
      <c r="B540" s="3" t="s">
        <v>14016</v>
      </c>
      <c r="C540" s="4">
        <v>53.138073018900002</v>
      </c>
      <c r="D540" s="4">
        <v>7.7832217796699998</v>
      </c>
      <c r="E540" s="4">
        <f>Orte[[#This Row],[Lat_dez]]*PI()/180</f>
        <v>0.92743433234496797</v>
      </c>
      <c r="F540" s="4">
        <f>Orte[[#This Row],[Lon_dez]]*PI()/180</f>
        <v>0.13584284646817416</v>
      </c>
      <c r="G540" t="s">
        <v>554</v>
      </c>
      <c r="H540" t="s">
        <v>1173</v>
      </c>
      <c r="I540" s="4" t="b">
        <v>0</v>
      </c>
      <c r="J540" s="4" t="str">
        <f>CONCATENATE(Orte[[#This Row],[Ort]]," - ",Orte[[#This Row],[Landkreis]])</f>
        <v>Barßel - Landkreis Cloppenburg</v>
      </c>
      <c r="K540" s="3"/>
      <c r="L540" s="3" t="s">
        <v>11683</v>
      </c>
      <c r="M540" s="3"/>
      <c r="N540" t="str">
        <f>Orte[[#This Row],[Ort]]</f>
        <v>Barßel</v>
      </c>
      <c r="O540" t="s">
        <v>5479</v>
      </c>
      <c r="P540" t="s">
        <v>7126</v>
      </c>
    </row>
    <row r="541" spans="1:16" x14ac:dyDescent="0.35">
      <c r="A541" t="s">
        <v>33</v>
      </c>
      <c r="B541" s="3" t="s">
        <v>8347</v>
      </c>
      <c r="C541" s="4">
        <v>54.377385273500003</v>
      </c>
      <c r="D541" s="4">
        <v>12.582517898800001</v>
      </c>
      <c r="E541" s="4">
        <f>Orte[[#This Row],[Lat_dez]]*PI()/180</f>
        <v>0.94906441164805233</v>
      </c>
      <c r="F541" s="4">
        <f>Orte[[#This Row],[Lon_dez]]*PI()/180</f>
        <v>0.21960636552517868</v>
      </c>
      <c r="G541" t="s">
        <v>834</v>
      </c>
      <c r="H541" t="s">
        <v>923</v>
      </c>
      <c r="I541" s="4" t="b">
        <v>0</v>
      </c>
      <c r="J541" s="4" t="str">
        <f>CONCATENATE(Orte[[#This Row],[Ort]]," - ",Orte[[#This Row],[Landkreis]])</f>
        <v>Barth - Landkreis Vorpommern-Rügen</v>
      </c>
      <c r="K541" s="3"/>
      <c r="L541" s="3" t="s">
        <v>14164</v>
      </c>
      <c r="M541" s="3"/>
      <c r="N541" t="str">
        <f>Orte[[#This Row],[Ort]]</f>
        <v>Barth</v>
      </c>
      <c r="O541" t="s">
        <v>2863</v>
      </c>
      <c r="P541" t="s">
        <v>4073</v>
      </c>
    </row>
    <row r="542" spans="1:16" x14ac:dyDescent="0.35">
      <c r="A542" t="s">
        <v>661</v>
      </c>
      <c r="B542" s="3" t="s">
        <v>7764</v>
      </c>
      <c r="C542" s="4">
        <v>48.745763771</v>
      </c>
      <c r="D542" s="4">
        <v>9.9809487510599997</v>
      </c>
      <c r="E542" s="4">
        <f>Orte[[#This Row],[Lat_dez]]*PI()/180</f>
        <v>0.85077407420331719</v>
      </c>
      <c r="F542" s="4">
        <f>Orte[[#This Row],[Lon_dez]]*PI()/180</f>
        <v>0.17420041817881288</v>
      </c>
      <c r="G542" t="s">
        <v>546</v>
      </c>
      <c r="H542" t="s">
        <v>662</v>
      </c>
      <c r="I542" s="4" t="b">
        <v>0</v>
      </c>
      <c r="J542" s="4" t="str">
        <f>CONCATENATE(Orte[[#This Row],[Ort]]," - ",Orte[[#This Row],[Landkreis]])</f>
        <v>Bartholomä - Landkreis Ostalbkreis</v>
      </c>
      <c r="K542" s="3"/>
      <c r="L542" s="3" t="s">
        <v>13549</v>
      </c>
      <c r="M542" s="3"/>
      <c r="N542" t="str">
        <f>Orte[[#This Row],[Ort]]</f>
        <v>Bartholomä</v>
      </c>
      <c r="O542" t="s">
        <v>2896</v>
      </c>
      <c r="P542" t="s">
        <v>2084</v>
      </c>
    </row>
    <row r="543" spans="1:16" x14ac:dyDescent="0.35">
      <c r="A543" t="s">
        <v>5310</v>
      </c>
      <c r="B543" s="3" t="s">
        <v>13156</v>
      </c>
      <c r="C543" s="4">
        <v>53.044580057399997</v>
      </c>
      <c r="D543" s="4">
        <v>10.5268984149</v>
      </c>
      <c r="E543" s="4">
        <f>Orte[[#This Row],[Lat_dez]]*PI()/180</f>
        <v>0.9258025723393527</v>
      </c>
      <c r="F543" s="4">
        <f>Orte[[#This Row],[Lon_dez]]*PI()/180</f>
        <v>0.18372903736297708</v>
      </c>
      <c r="G543" t="s">
        <v>554</v>
      </c>
      <c r="H543" t="s">
        <v>791</v>
      </c>
      <c r="I543" s="4" t="b">
        <v>0</v>
      </c>
      <c r="J543" s="4" t="str">
        <f>CONCATENATE(Orte[[#This Row],[Ort]]," - ",Orte[[#This Row],[Landkreis]])</f>
        <v>Barum - Landkreis Uelzen</v>
      </c>
      <c r="K543" s="3"/>
      <c r="L543" s="3" t="s">
        <v>15039</v>
      </c>
      <c r="M543" s="3"/>
      <c r="N543" t="str">
        <f>Orte[[#This Row],[Ort]]</f>
        <v>Barum</v>
      </c>
      <c r="O543" t="s">
        <v>2831</v>
      </c>
      <c r="P543" t="s">
        <v>1994</v>
      </c>
    </row>
    <row r="544" spans="1:16" x14ac:dyDescent="0.35">
      <c r="A544" t="s">
        <v>6163</v>
      </c>
      <c r="B544" s="3" t="s">
        <v>14286</v>
      </c>
      <c r="C544" s="4">
        <v>52.035012911199999</v>
      </c>
      <c r="D544" s="4">
        <v>13.484185953600001</v>
      </c>
      <c r="E544" s="4">
        <f>Orte[[#This Row],[Lat_dez]]*PI()/180</f>
        <v>0.90818230161819968</v>
      </c>
      <c r="F544" s="4">
        <f>Orte[[#This Row],[Lon_dez]]*PI()/180</f>
        <v>0.23534344184149134</v>
      </c>
      <c r="G544" t="s">
        <v>885</v>
      </c>
      <c r="H544" t="s">
        <v>1241</v>
      </c>
      <c r="I544" s="4" t="b">
        <v>0</v>
      </c>
      <c r="J544" s="4" t="str">
        <f>CONCATENATE(Orte[[#This Row],[Ort]]," - ",Orte[[#This Row],[Landkreis]])</f>
        <v>Baruth - Landkreis Teltow-Fläming</v>
      </c>
      <c r="K544" s="3"/>
      <c r="L544" s="3" t="s">
        <v>11684</v>
      </c>
      <c r="M544" s="3"/>
      <c r="N544" t="str">
        <f>Orte[[#This Row],[Ort]]</f>
        <v>Baruth</v>
      </c>
      <c r="O544" t="s">
        <v>2202</v>
      </c>
      <c r="P544" t="s">
        <v>6138</v>
      </c>
    </row>
    <row r="545" spans="1:16" x14ac:dyDescent="0.35">
      <c r="A545" t="s">
        <v>2012</v>
      </c>
      <c r="B545" s="3" t="s">
        <v>8993</v>
      </c>
      <c r="C545" s="4">
        <v>52.598191155999999</v>
      </c>
      <c r="D545" s="4">
        <v>8.5092718753799996</v>
      </c>
      <c r="E545" s="4">
        <f>Orte[[#This Row],[Lat_dez]]*PI()/180</f>
        <v>0.91801161626556238</v>
      </c>
      <c r="F545" s="4">
        <f>Orte[[#This Row],[Lon_dez]]*PI()/180</f>
        <v>0.1485148111727336</v>
      </c>
      <c r="G545" t="s">
        <v>554</v>
      </c>
      <c r="H545" t="s">
        <v>737</v>
      </c>
      <c r="I545" s="4" t="b">
        <v>0</v>
      </c>
      <c r="J545" s="4" t="str">
        <f>CONCATENATE(Orte[[#This Row],[Ort]]," - ",Orte[[#This Row],[Landkreis]])</f>
        <v>Barver, Dickel, Hemsloh, Rehden, Wetschen, Wehrblecker Heide - Landkreis Diepholz</v>
      </c>
      <c r="K545" s="3"/>
      <c r="L545" s="3" t="s">
        <v>9959</v>
      </c>
      <c r="M545" s="3"/>
      <c r="N545" t="str">
        <f>Orte[[#This Row],[Ort]]</f>
        <v>Barver, Dickel, Hemsloh, Rehden, Wetschen, Wehrblecker Heide</v>
      </c>
      <c r="O545" t="s">
        <v>3885</v>
      </c>
      <c r="P545" t="s">
        <v>1441</v>
      </c>
    </row>
    <row r="546" spans="1:16" x14ac:dyDescent="0.35">
      <c r="A546" t="s">
        <v>6773</v>
      </c>
      <c r="B546" s="3" t="s">
        <v>15117</v>
      </c>
      <c r="C546" s="4">
        <v>52.534953263699997</v>
      </c>
      <c r="D546" s="4">
        <v>10.769336361200001</v>
      </c>
      <c r="E546" s="4">
        <f>Orte[[#This Row],[Lat_dez]]*PI()/180</f>
        <v>0.91690790683290579</v>
      </c>
      <c r="F546" s="4">
        <f>Orte[[#This Row],[Lon_dez]]*PI()/180</f>
        <v>0.18796037775768532</v>
      </c>
      <c r="G546" t="s">
        <v>554</v>
      </c>
      <c r="H546" t="s">
        <v>1314</v>
      </c>
      <c r="I546" s="4" t="b">
        <v>0</v>
      </c>
      <c r="J546" s="4" t="str">
        <f>CONCATENATE(Orte[[#This Row],[Ort]]," - ",Orte[[#This Row],[Landkreis]])</f>
        <v>Barwedel - Landkreis Gifhorn</v>
      </c>
      <c r="K546" s="3"/>
      <c r="L546" s="3" t="s">
        <v>14157</v>
      </c>
      <c r="M546" s="3"/>
      <c r="N546" t="str">
        <f>Orte[[#This Row],[Ort]]</f>
        <v>Barwedel</v>
      </c>
      <c r="O546" t="s">
        <v>7098</v>
      </c>
      <c r="P546" t="s">
        <v>5236</v>
      </c>
    </row>
    <row r="547" spans="1:16" x14ac:dyDescent="0.35">
      <c r="A547" t="s">
        <v>6419</v>
      </c>
      <c r="B547" s="3" t="s">
        <v>14642</v>
      </c>
      <c r="C547" s="4">
        <v>50.352853742999997</v>
      </c>
      <c r="D547" s="4">
        <v>6.8603746552500002</v>
      </c>
      <c r="E547" s="4">
        <f>Orte[[#This Row],[Lat_dez]]*PI()/180</f>
        <v>0.87882308559050071</v>
      </c>
      <c r="F547" s="4">
        <f>Orte[[#This Row],[Lon_dez]]*PI()/180</f>
        <v>0.1197361256544834</v>
      </c>
      <c r="G547" t="s">
        <v>514</v>
      </c>
      <c r="H547" t="s">
        <v>1271</v>
      </c>
      <c r="I547" s="4" t="b">
        <v>0</v>
      </c>
      <c r="J547" s="4" t="str">
        <f>CONCATENATE(Orte[[#This Row],[Ort]]," - ",Orte[[#This Row],[Landkreis]])</f>
        <v>Barweiler, Bauler, Hoffeld, Pomster, Wiesemscheid, Wirft - Landkreis Ahrweiler</v>
      </c>
      <c r="K547" s="3"/>
      <c r="L547" s="3" t="s">
        <v>10236</v>
      </c>
      <c r="M547" s="3"/>
      <c r="N547" t="str">
        <f>Orte[[#This Row],[Ort]]</f>
        <v>Barweiler, Bauler, Hoffeld, Pomster, Wiesemscheid, Wirft</v>
      </c>
      <c r="O547" t="s">
        <v>3160</v>
      </c>
      <c r="P547" t="s">
        <v>4333</v>
      </c>
    </row>
    <row r="548" spans="1:16" x14ac:dyDescent="0.35">
      <c r="A548" t="s">
        <v>6173</v>
      </c>
      <c r="B548" s="3" t="s">
        <v>14302</v>
      </c>
      <c r="C548" s="4">
        <v>52.854590814300003</v>
      </c>
      <c r="D548" s="4">
        <v>8.7367441809499997</v>
      </c>
      <c r="E548" s="4">
        <f>Orte[[#This Row],[Lat_dez]]*PI()/180</f>
        <v>0.92248663450388591</v>
      </c>
      <c r="F548" s="4">
        <f>Orte[[#This Row],[Lon_dez]]*PI()/180</f>
        <v>0.15248495186203273</v>
      </c>
      <c r="G548" t="s">
        <v>554</v>
      </c>
      <c r="H548" t="s">
        <v>737</v>
      </c>
      <c r="I548" s="4" t="b">
        <v>0</v>
      </c>
      <c r="J548" s="4" t="str">
        <f>CONCATENATE(Orte[[#This Row],[Ort]]," - ",Orte[[#This Row],[Landkreis]])</f>
        <v>Bassum - Landkreis Diepholz</v>
      </c>
      <c r="K548" s="3"/>
      <c r="L548" s="3" t="s">
        <v>14160</v>
      </c>
      <c r="M548" s="3"/>
      <c r="N548" t="str">
        <f>Orte[[#This Row],[Ort]]</f>
        <v>Bassum</v>
      </c>
      <c r="O548" t="s">
        <v>5083</v>
      </c>
      <c r="P548" t="s">
        <v>2440</v>
      </c>
    </row>
    <row r="549" spans="1:16" x14ac:dyDescent="0.35">
      <c r="A549" t="s">
        <v>1792</v>
      </c>
      <c r="B549" s="3" t="s">
        <v>8752</v>
      </c>
      <c r="C549" s="4">
        <v>50.394700371900001</v>
      </c>
      <c r="D549" s="4">
        <v>10.178101933500001</v>
      </c>
      <c r="E549" s="4">
        <f>Orte[[#This Row],[Lat_dez]]*PI()/180</f>
        <v>0.87955344704566585</v>
      </c>
      <c r="F549" s="4">
        <f>Orte[[#This Row],[Lon_dez]]*PI()/180</f>
        <v>0.17764139034317594</v>
      </c>
      <c r="G549" t="s">
        <v>665</v>
      </c>
      <c r="H549" t="s">
        <v>666</v>
      </c>
      <c r="I549" s="4" t="b">
        <v>0</v>
      </c>
      <c r="J549" s="4" t="str">
        <f>CONCATENATE(Orte[[#This Row],[Ort]]," - ",Orte[[#This Row],[Landkreis]])</f>
        <v>Bastheim - Landkreis Rhön-Grabfeld</v>
      </c>
      <c r="K549" s="3"/>
      <c r="L549" s="3" t="s">
        <v>7921</v>
      </c>
      <c r="M549" s="3"/>
      <c r="N549" t="str">
        <f>Orte[[#This Row],[Ort]]</f>
        <v>Bastheim</v>
      </c>
      <c r="O549" t="s">
        <v>1842</v>
      </c>
      <c r="P549" t="s">
        <v>3444</v>
      </c>
    </row>
    <row r="550" spans="1:16" x14ac:dyDescent="0.35">
      <c r="A550" t="s">
        <v>4243</v>
      </c>
      <c r="B550" s="3" t="s">
        <v>11753</v>
      </c>
      <c r="C550" s="4">
        <v>51.0203546571</v>
      </c>
      <c r="D550" s="4">
        <v>8.6039443848499992</v>
      </c>
      <c r="E550" s="4">
        <f>Orte[[#This Row],[Lat_dez]]*PI()/180</f>
        <v>0.89047317430161743</v>
      </c>
      <c r="F550" s="4">
        <f>Orte[[#This Row],[Lon_dez]]*PI()/180</f>
        <v>0.15016715817411061</v>
      </c>
      <c r="G550" t="s">
        <v>549</v>
      </c>
      <c r="H550" t="s">
        <v>1078</v>
      </c>
      <c r="I550" s="4" t="b">
        <v>0</v>
      </c>
      <c r="J550" s="4" t="str">
        <f>CONCATENATE(Orte[[#This Row],[Ort]]," - ",Orte[[#This Row],[Landkreis]])</f>
        <v>Battenberg - Landkreis Waldeck-Frankenberg</v>
      </c>
      <c r="K550" s="3"/>
      <c r="L550" s="3" t="s">
        <v>10239</v>
      </c>
      <c r="M550" s="3"/>
      <c r="N550" t="str">
        <f>Orte[[#This Row],[Ort]]</f>
        <v>Battenberg</v>
      </c>
      <c r="O550" t="s">
        <v>831</v>
      </c>
      <c r="P550" t="s">
        <v>3217</v>
      </c>
    </row>
    <row r="551" spans="1:16" x14ac:dyDescent="0.35">
      <c r="A551" t="s">
        <v>1602</v>
      </c>
      <c r="B551" s="3" t="s">
        <v>8552</v>
      </c>
      <c r="C551" s="4">
        <v>49.294503996899998</v>
      </c>
      <c r="D551" s="4">
        <v>7.4748879694900001</v>
      </c>
      <c r="E551" s="4">
        <f>Orte[[#This Row],[Lat_dez]]*PI()/180</f>
        <v>0.86035139788340964</v>
      </c>
      <c r="F551" s="4">
        <f>Orte[[#This Row],[Lon_dez]]*PI()/180</f>
        <v>0.13046140628531394</v>
      </c>
      <c r="G551" t="s">
        <v>514</v>
      </c>
      <c r="H551" t="s">
        <v>629</v>
      </c>
      <c r="I551" s="4" t="b">
        <v>0</v>
      </c>
      <c r="J551" s="4" t="str">
        <f>CONCATENATE(Orte[[#This Row],[Ort]]," - ",Orte[[#This Row],[Landkreis]])</f>
        <v>Battweiler u.a. - Landkreis Südwestpfalz</v>
      </c>
      <c r="K551" s="3"/>
      <c r="L551" s="3" t="s">
        <v>11924</v>
      </c>
      <c r="M551" s="3"/>
      <c r="N551" t="str">
        <f>Orte[[#This Row],[Ort]]</f>
        <v>Battweiler u.a.</v>
      </c>
      <c r="O551" t="s">
        <v>6342</v>
      </c>
      <c r="P551" t="s">
        <v>1515</v>
      </c>
    </row>
    <row r="552" spans="1:16" x14ac:dyDescent="0.35">
      <c r="A552" t="s">
        <v>2263</v>
      </c>
      <c r="B552" s="3" t="s">
        <v>9281</v>
      </c>
      <c r="C552" s="4">
        <v>49.632022533399997</v>
      </c>
      <c r="D552" s="4">
        <v>10.5407024563</v>
      </c>
      <c r="E552" s="4">
        <f>Orte[[#This Row],[Lat_dez]]*PI()/180</f>
        <v>0.86624220763184723</v>
      </c>
      <c r="F552" s="4">
        <f>Orte[[#This Row],[Lon_dez]]*PI()/180</f>
        <v>0.18396996333548871</v>
      </c>
      <c r="G552" t="s">
        <v>665</v>
      </c>
      <c r="H552" t="s">
        <v>706</v>
      </c>
      <c r="I552" s="4" t="b">
        <v>0</v>
      </c>
      <c r="J552" s="4" t="str">
        <f>CONCATENATE(Orte[[#This Row],[Ort]]," - ",Orte[[#This Row],[Landkreis]])</f>
        <v>Baudenbach - Landkreis Neustadt a.d. Aisch-Bad Windsheim</v>
      </c>
      <c r="K552" s="3"/>
      <c r="L552" s="3" t="s">
        <v>8946</v>
      </c>
      <c r="M552" s="3"/>
      <c r="N552" t="str">
        <f>Orte[[#This Row],[Ort]]</f>
        <v>Baudenbach</v>
      </c>
      <c r="O552" t="s">
        <v>4162</v>
      </c>
      <c r="P552" t="s">
        <v>6250</v>
      </c>
    </row>
    <row r="553" spans="1:16" x14ac:dyDescent="0.35">
      <c r="A553" t="s">
        <v>6889</v>
      </c>
      <c r="B553" s="3" t="s">
        <v>15273</v>
      </c>
      <c r="C553" s="4">
        <v>49.624527398200001</v>
      </c>
      <c r="D553" s="4">
        <v>7.3685294171100004</v>
      </c>
      <c r="E553" s="4">
        <f>Orte[[#This Row],[Lat_dez]]*PI()/180</f>
        <v>0.86611139284472516</v>
      </c>
      <c r="F553" s="4">
        <f>Orte[[#This Row],[Lon_dez]]*PI()/180</f>
        <v>0.1286050993586281</v>
      </c>
      <c r="G553" t="s">
        <v>514</v>
      </c>
      <c r="H553" t="s">
        <v>542</v>
      </c>
      <c r="I553" s="4" t="b">
        <v>0</v>
      </c>
      <c r="J553" s="4" t="str">
        <f>CONCATENATE(Orte[[#This Row],[Ort]]," - ",Orte[[#This Row],[Landkreis]])</f>
        <v>Baumholder - Landkreis Birkenfeld</v>
      </c>
      <c r="K553" s="3"/>
      <c r="L553" s="3" t="s">
        <v>14278</v>
      </c>
      <c r="M553" s="3"/>
      <c r="N553" t="str">
        <f>Orte[[#This Row],[Ort]]</f>
        <v>Baumholder</v>
      </c>
      <c r="O553" t="s">
        <v>2214</v>
      </c>
      <c r="P553" t="s">
        <v>2421</v>
      </c>
    </row>
    <row r="554" spans="1:16" x14ac:dyDescent="0.35">
      <c r="A554" t="s">
        <v>5942</v>
      </c>
      <c r="B554" s="3" t="s">
        <v>13999</v>
      </c>
      <c r="C554" s="4">
        <v>49.995519525600002</v>
      </c>
      <c r="D554" s="4">
        <v>10.8210389675</v>
      </c>
      <c r="E554" s="4">
        <f>Orte[[#This Row],[Lat_dez]]*PI()/180</f>
        <v>0.87258642696683353</v>
      </c>
      <c r="F554" s="4">
        <f>Orte[[#This Row],[Lon_dez]]*PI()/180</f>
        <v>0.18886275846948264</v>
      </c>
      <c r="G554" t="s">
        <v>665</v>
      </c>
      <c r="H554" t="s">
        <v>1321</v>
      </c>
      <c r="I554" s="4" t="b">
        <v>0</v>
      </c>
      <c r="J554" s="4" t="str">
        <f>CONCATENATE(Orte[[#This Row],[Ort]]," - ",Orte[[#This Row],[Landkreis]])</f>
        <v>Baunach - Landkreis Bamberg</v>
      </c>
      <c r="K554" s="3"/>
      <c r="L554" s="3" t="s">
        <v>11288</v>
      </c>
      <c r="M554" s="3"/>
      <c r="N554" t="str">
        <f>Orte[[#This Row],[Ort]]</f>
        <v>Baunach</v>
      </c>
      <c r="O554" t="s">
        <v>6870</v>
      </c>
      <c r="P554" t="s">
        <v>4625</v>
      </c>
    </row>
    <row r="555" spans="1:16" x14ac:dyDescent="0.35">
      <c r="A555" t="s">
        <v>2645</v>
      </c>
      <c r="B555" s="3" t="s">
        <v>9760</v>
      </c>
      <c r="C555" s="4">
        <v>51.249266258399999</v>
      </c>
      <c r="D555" s="4">
        <v>9.4097558396200007</v>
      </c>
      <c r="E555" s="4">
        <f>Orte[[#This Row],[Lat_dez]]*PI()/180</f>
        <v>0.89446843544031496</v>
      </c>
      <c r="F555" s="4">
        <f>Orte[[#This Row],[Lon_dez]]*PI()/180</f>
        <v>0.16423122121013251</v>
      </c>
      <c r="G555" t="s">
        <v>549</v>
      </c>
      <c r="H555" t="s">
        <v>1756</v>
      </c>
      <c r="I555" s="4" t="b">
        <v>0</v>
      </c>
      <c r="J555" s="4" t="str">
        <f>CONCATENATE(Orte[[#This Row],[Ort]]," - ",Orte[[#This Row],[Landkreis]])</f>
        <v>Baunatal - Landkreis Kassel</v>
      </c>
      <c r="K555" s="3"/>
      <c r="L555" s="3" t="s">
        <v>10233</v>
      </c>
      <c r="M555" s="3"/>
      <c r="N555" t="str">
        <f>Orte[[#This Row],[Ort]]</f>
        <v>Baunatal</v>
      </c>
      <c r="O555" t="s">
        <v>322</v>
      </c>
      <c r="P555" t="s">
        <v>503</v>
      </c>
    </row>
    <row r="556" spans="1:16" x14ac:dyDescent="0.35">
      <c r="A556" t="s">
        <v>1669</v>
      </c>
      <c r="B556" s="3" t="s">
        <v>8623</v>
      </c>
      <c r="C556" s="4">
        <v>50.035239654999998</v>
      </c>
      <c r="D556" s="4">
        <v>7.02033760535</v>
      </c>
      <c r="E556" s="4">
        <f>Orte[[#This Row],[Lat_dez]]*PI()/180</f>
        <v>0.87327967400418161</v>
      </c>
      <c r="F556" s="4">
        <f>Orte[[#This Row],[Lon_dez]]*PI()/180</f>
        <v>0.12252800581493177</v>
      </c>
      <c r="G556" t="s">
        <v>514</v>
      </c>
      <c r="H556" t="s">
        <v>1254</v>
      </c>
      <c r="I556" s="4" t="b">
        <v>0</v>
      </c>
      <c r="J556" s="4" t="str">
        <f>CONCATENATE(Orte[[#This Row],[Ort]]," - ",Orte[[#This Row],[Landkreis]])</f>
        <v>Bausendorf - Landkreis Bernkastel-Wittlich</v>
      </c>
      <c r="K556" s="3"/>
      <c r="L556" s="3" t="s">
        <v>14781</v>
      </c>
      <c r="M556" s="3"/>
      <c r="N556" t="str">
        <f>Orte[[#This Row],[Ort]]</f>
        <v>Bausendorf</v>
      </c>
      <c r="O556" t="s">
        <v>5268</v>
      </c>
      <c r="P556" t="s">
        <v>3344</v>
      </c>
    </row>
    <row r="557" spans="1:16" x14ac:dyDescent="0.35">
      <c r="A557" t="s">
        <v>2110</v>
      </c>
      <c r="B557" s="3" t="s">
        <v>9103</v>
      </c>
      <c r="C557" s="4">
        <v>51.191087245200002</v>
      </c>
      <c r="D557" s="4">
        <v>14.4146934137</v>
      </c>
      <c r="E557" s="4">
        <f>Orte[[#This Row],[Lat_dez]]*PI()/180</f>
        <v>0.89345302010441385</v>
      </c>
      <c r="F557" s="4">
        <f>Orte[[#This Row],[Lon_dez]]*PI()/180</f>
        <v>0.25158386073460609</v>
      </c>
      <c r="G557" t="s">
        <v>869</v>
      </c>
      <c r="H557" t="s">
        <v>972</v>
      </c>
      <c r="I557" s="4" t="b">
        <v>0</v>
      </c>
      <c r="J557" s="4" t="str">
        <f>CONCATENATE(Orte[[#This Row],[Ort]]," - ",Orte[[#This Row],[Landkreis]])</f>
        <v>Bautzen - Landkreis Bautzen</v>
      </c>
      <c r="K557" s="3"/>
      <c r="L557" s="3" t="s">
        <v>10482</v>
      </c>
      <c r="M557" s="3"/>
      <c r="N557" t="str">
        <f>Orte[[#This Row],[Ort]]</f>
        <v>Bautzen</v>
      </c>
      <c r="O557" t="s">
        <v>2203</v>
      </c>
      <c r="P557" t="s">
        <v>5020</v>
      </c>
    </row>
    <row r="558" spans="1:16" x14ac:dyDescent="0.35">
      <c r="A558" t="s">
        <v>991</v>
      </c>
      <c r="B558" s="3" t="s">
        <v>7973</v>
      </c>
      <c r="C558" s="4">
        <v>52.590138625199998</v>
      </c>
      <c r="D558" s="4">
        <v>7.4201453084100004</v>
      </c>
      <c r="E558" s="4">
        <f>Orte[[#This Row],[Lat_dez]]*PI()/180</f>
        <v>0.91787107308998406</v>
      </c>
      <c r="F558" s="4">
        <f>Orte[[#This Row],[Lon_dez]]*PI()/180</f>
        <v>0.1295059666081646</v>
      </c>
      <c r="G558" t="s">
        <v>554</v>
      </c>
      <c r="H558" t="s">
        <v>626</v>
      </c>
      <c r="I558" s="4" t="b">
        <v>0</v>
      </c>
      <c r="J558" s="4" t="str">
        <f>CONCATENATE(Orte[[#This Row],[Ort]]," - ",Orte[[#This Row],[Landkreis]])</f>
        <v>Bawinkel - Landkreis Emsland</v>
      </c>
      <c r="K558" s="3"/>
      <c r="L558" s="3" t="s">
        <v>11542</v>
      </c>
      <c r="M558" s="3"/>
      <c r="N558" t="str">
        <f>Orte[[#This Row],[Ort]]</f>
        <v>Bawinkel</v>
      </c>
      <c r="O558" t="s">
        <v>6828</v>
      </c>
      <c r="P558" t="s">
        <v>6916</v>
      </c>
    </row>
    <row r="559" spans="1:16" x14ac:dyDescent="0.35">
      <c r="A559" t="s">
        <v>929</v>
      </c>
      <c r="B559" s="3" t="s">
        <v>7932</v>
      </c>
      <c r="C559" s="4">
        <v>48.413387907199997</v>
      </c>
      <c r="D559" s="4">
        <v>13.1265470341</v>
      </c>
      <c r="E559" s="4">
        <f>Orte[[#This Row],[Lat_dez]]*PI()/180</f>
        <v>0.84497302102584682</v>
      </c>
      <c r="F559" s="4">
        <f>Orte[[#This Row],[Lon_dez]]*PI()/180</f>
        <v>0.22910146516294136</v>
      </c>
      <c r="G559" t="s">
        <v>665</v>
      </c>
      <c r="H559" t="s">
        <v>930</v>
      </c>
      <c r="I559" s="4" t="b">
        <v>0</v>
      </c>
      <c r="J559" s="4" t="str">
        <f>CONCATENATE(Orte[[#This Row],[Ort]]," - ",Orte[[#This Row],[Landkreis]])</f>
        <v>Bayerbach - Landkreis Rottal-Inn</v>
      </c>
      <c r="K559" s="3"/>
      <c r="L559" s="3" t="s">
        <v>13545</v>
      </c>
      <c r="M559" s="3"/>
      <c r="N559" t="str">
        <f>Orte[[#This Row],[Ort]]</f>
        <v>Bayerbach</v>
      </c>
      <c r="O559" t="s">
        <v>2905</v>
      </c>
      <c r="P559" t="s">
        <v>3886</v>
      </c>
    </row>
    <row r="560" spans="1:16" x14ac:dyDescent="0.35">
      <c r="A560" t="s">
        <v>1402</v>
      </c>
      <c r="B560" s="3" t="s">
        <v>8337</v>
      </c>
      <c r="C560" s="4">
        <v>48.710195513099997</v>
      </c>
      <c r="D560" s="4">
        <v>12.2992872868</v>
      </c>
      <c r="E560" s="4">
        <f>Orte[[#This Row],[Lat_dez]]*PI()/180</f>
        <v>0.85015329099376358</v>
      </c>
      <c r="F560" s="4">
        <f>Orte[[#This Row],[Lon_dez]]*PI()/180</f>
        <v>0.21466305880334011</v>
      </c>
      <c r="G560" t="s">
        <v>665</v>
      </c>
      <c r="H560" t="s">
        <v>881</v>
      </c>
      <c r="I560" s="4" t="b">
        <v>0</v>
      </c>
      <c r="J560" s="4" t="str">
        <f>CONCATENATE(Orte[[#This Row],[Ort]]," - ",Orte[[#This Row],[Landkreis]])</f>
        <v>Bayerbach bei Ergoldsbach - Landkreis Landshut</v>
      </c>
      <c r="K560" s="3"/>
      <c r="L560" s="3" t="s">
        <v>8178</v>
      </c>
      <c r="M560" s="3"/>
      <c r="N560" t="str">
        <f>Orte[[#This Row],[Ort]]</f>
        <v>Bayerbach bei Ergoldsbach</v>
      </c>
      <c r="O560" t="s">
        <v>1831</v>
      </c>
      <c r="P560" t="s">
        <v>3635</v>
      </c>
    </row>
    <row r="561" spans="1:16" x14ac:dyDescent="0.35">
      <c r="A561" t="s">
        <v>7126</v>
      </c>
      <c r="B561" s="3" t="s">
        <v>15602</v>
      </c>
      <c r="C561" s="4">
        <v>49.105258876500002</v>
      </c>
      <c r="D561" s="4">
        <v>13.184231016</v>
      </c>
      <c r="E561" s="4">
        <f>Orte[[#This Row],[Lat_dez]]*PI()/180</f>
        <v>0.85704844743909658</v>
      </c>
      <c r="F561" s="4">
        <f>Orte[[#This Row],[Lon_dez]]*PI()/180</f>
        <v>0.23010824057275719</v>
      </c>
      <c r="G561" t="s">
        <v>665</v>
      </c>
      <c r="H561" t="s">
        <v>1419</v>
      </c>
      <c r="I561" s="4" t="b">
        <v>0</v>
      </c>
      <c r="J561" s="4" t="str">
        <f>CONCATENATE(Orte[[#This Row],[Ort]]," - ",Orte[[#This Row],[Landkreis]])</f>
        <v>Bayerisch Eisenstein - Landkreis Regen</v>
      </c>
      <c r="K561" s="3"/>
      <c r="L561" s="3" t="s">
        <v>14161</v>
      </c>
      <c r="M561" s="3"/>
      <c r="N561" t="str">
        <f>Orte[[#This Row],[Ort]]</f>
        <v>Bayerisch Eisenstein</v>
      </c>
      <c r="O561" t="s">
        <v>1565</v>
      </c>
      <c r="P561" t="s">
        <v>6147</v>
      </c>
    </row>
    <row r="562" spans="1:16" x14ac:dyDescent="0.35">
      <c r="A562" t="s">
        <v>4073</v>
      </c>
      <c r="B562" s="3" t="s">
        <v>11546</v>
      </c>
      <c r="C562" s="4">
        <v>47.710034887299997</v>
      </c>
      <c r="D562" s="4">
        <v>12.9022236575</v>
      </c>
      <c r="E562" s="4">
        <f>Orte[[#This Row],[Lat_dez]]*PI()/180</f>
        <v>0.83269719502474671</v>
      </c>
      <c r="F562" s="4">
        <f>Orte[[#This Row],[Lon_dez]]*PI()/180</f>
        <v>0.22518628365208018</v>
      </c>
      <c r="G562" t="s">
        <v>665</v>
      </c>
      <c r="H562" t="s">
        <v>2813</v>
      </c>
      <c r="I562" s="4" t="b">
        <v>0</v>
      </c>
      <c r="J562" s="4" t="str">
        <f>CONCATENATE(Orte[[#This Row],[Ort]]," - ",Orte[[#This Row],[Landkreis]])</f>
        <v>Bayerisch Gmain - Landkreis Berchtesgadener Land</v>
      </c>
      <c r="K562" s="3"/>
      <c r="L562" s="3" t="s">
        <v>14768</v>
      </c>
      <c r="M562" s="3"/>
      <c r="N562" t="str">
        <f>Orte[[#This Row],[Ort]]</f>
        <v>Bayerisch Gmain</v>
      </c>
      <c r="O562" t="s">
        <v>1777</v>
      </c>
      <c r="P562" t="s">
        <v>4274</v>
      </c>
    </row>
    <row r="563" spans="1:16" x14ac:dyDescent="0.35">
      <c r="A563" t="s">
        <v>2084</v>
      </c>
      <c r="B563" s="3" t="s">
        <v>9076</v>
      </c>
      <c r="C563" s="4">
        <v>47.695978392100002</v>
      </c>
      <c r="D563" s="4">
        <v>11.004809482700001</v>
      </c>
      <c r="E563" s="4">
        <f>Orte[[#This Row],[Lat_dez]]*PI()/180</f>
        <v>0.83245186290221607</v>
      </c>
      <c r="F563" s="4">
        <f>Orte[[#This Row],[Lon_dez]]*PI()/180</f>
        <v>0.19207015902780897</v>
      </c>
      <c r="G563" t="s">
        <v>665</v>
      </c>
      <c r="H563" t="s">
        <v>949</v>
      </c>
      <c r="I563" s="4" t="b">
        <v>0</v>
      </c>
      <c r="J563" s="4" t="str">
        <f>CONCATENATE(Orte[[#This Row],[Ort]]," - ",Orte[[#This Row],[Landkreis]])</f>
        <v>Bayersoien - Landkreis Garmisch-Partenkirchen</v>
      </c>
      <c r="K563" s="3"/>
      <c r="L563" s="3" t="s">
        <v>10479</v>
      </c>
      <c r="M563" s="3"/>
      <c r="N563" t="str">
        <f>Orte[[#This Row],[Ort]]</f>
        <v>Bayersoien</v>
      </c>
      <c r="O563" t="s">
        <v>5859</v>
      </c>
      <c r="P563" t="s">
        <v>5932</v>
      </c>
    </row>
    <row r="564" spans="1:16" x14ac:dyDescent="0.35">
      <c r="A564" t="s">
        <v>1994</v>
      </c>
      <c r="B564" s="3" t="s">
        <v>15556</v>
      </c>
      <c r="C564" s="4">
        <v>49.9429717123</v>
      </c>
      <c r="D564" s="4">
        <v>11.577029892400001</v>
      </c>
      <c r="E564" s="4">
        <f>Orte[[#This Row],[Lat_dez]]*PI()/180</f>
        <v>0.87166929461002529</v>
      </c>
      <c r="F564" s="4">
        <f>Orte[[#This Row],[Lon_dez]]*PI()/180</f>
        <v>0.20205728922418487</v>
      </c>
      <c r="G564" t="s">
        <v>665</v>
      </c>
      <c r="H564" t="s">
        <v>1995</v>
      </c>
      <c r="I564" s="4" t="b">
        <v>0</v>
      </c>
      <c r="J564" s="4" t="str">
        <f>CONCATENATE(Orte[[#This Row],[Ort]]," - ",Orte[[#This Row],[Landkreis]])</f>
        <v>Bayreuth - Kreisfreie Stadt Bayreuth</v>
      </c>
      <c r="K564" s="3"/>
      <c r="L564" s="3" t="s">
        <v>11539</v>
      </c>
      <c r="M564" s="3"/>
      <c r="N564" t="str">
        <f>Orte[[#This Row],[Ort]]</f>
        <v>Bayreuth</v>
      </c>
      <c r="O564" t="s">
        <v>2520</v>
      </c>
      <c r="P564" t="s">
        <v>5232</v>
      </c>
    </row>
    <row r="565" spans="1:16" x14ac:dyDescent="0.35">
      <c r="A565" t="s">
        <v>1994</v>
      </c>
      <c r="B565" s="3" t="s">
        <v>10192</v>
      </c>
      <c r="C565" s="4">
        <v>49.9557352761</v>
      </c>
      <c r="D565" s="4">
        <v>11.549948603900001</v>
      </c>
      <c r="E565" s="4">
        <f>Orte[[#This Row],[Lat_dez]]*PI()/180</f>
        <v>0.87189206082262349</v>
      </c>
      <c r="F565" s="4">
        <f>Orte[[#This Row],[Lon_dez]]*PI()/180</f>
        <v>0.20158463157417741</v>
      </c>
      <c r="G565" t="s">
        <v>665</v>
      </c>
      <c r="H565" t="s">
        <v>1995</v>
      </c>
      <c r="I565" s="4" t="b">
        <v>0</v>
      </c>
      <c r="J565" s="4" t="str">
        <f>CONCATENATE(Orte[[#This Row],[Ort]]," - ",Orte[[#This Row],[Landkreis]])</f>
        <v>Bayreuth - Kreisfreie Stadt Bayreuth</v>
      </c>
      <c r="K565" s="3"/>
      <c r="L565" s="3" t="s">
        <v>8940</v>
      </c>
      <c r="M565" s="3"/>
      <c r="N565" t="str">
        <f>Orte[[#This Row],[Ort]]</f>
        <v>Bayreuth</v>
      </c>
      <c r="O565" t="s">
        <v>4963</v>
      </c>
      <c r="P565" t="s">
        <v>1334</v>
      </c>
    </row>
    <row r="566" spans="1:16" x14ac:dyDescent="0.35">
      <c r="A566" t="s">
        <v>1994</v>
      </c>
      <c r="B566" s="3" t="s">
        <v>10568</v>
      </c>
      <c r="C566" s="4">
        <v>49.926456558600002</v>
      </c>
      <c r="D566" s="4">
        <v>11.5582391515</v>
      </c>
      <c r="E566" s="4">
        <f>Orte[[#This Row],[Lat_dez]]*PI()/180</f>
        <v>0.87138105080148731</v>
      </c>
      <c r="F566" s="4">
        <f>Orte[[#This Row],[Lon_dez]]*PI()/180</f>
        <v>0.20172932892659068</v>
      </c>
      <c r="G566" t="s">
        <v>665</v>
      </c>
      <c r="H566" t="s">
        <v>1995</v>
      </c>
      <c r="I566" s="4" t="b">
        <v>0</v>
      </c>
      <c r="J566" s="4" t="str">
        <f>CONCATENATE(Orte[[#This Row],[Ort]]," - ",Orte[[#This Row],[Landkreis]])</f>
        <v>Bayreuth - Kreisfreie Stadt Bayreuth</v>
      </c>
      <c r="K566" s="3"/>
      <c r="L566" s="3" t="s">
        <v>15307</v>
      </c>
      <c r="M566" s="3"/>
      <c r="N566" t="str">
        <f>Orte[[#This Row],[Ort]]</f>
        <v>Bayreuth</v>
      </c>
      <c r="O566" t="s">
        <v>637</v>
      </c>
      <c r="P566" t="s">
        <v>4582</v>
      </c>
    </row>
    <row r="567" spans="1:16" x14ac:dyDescent="0.35">
      <c r="A567" t="s">
        <v>1994</v>
      </c>
      <c r="B567" s="3" t="s">
        <v>8971</v>
      </c>
      <c r="C567" s="4">
        <v>49.932297766799998</v>
      </c>
      <c r="D567" s="4">
        <v>11.610411236899999</v>
      </c>
      <c r="E567" s="4">
        <f>Orte[[#This Row],[Lat_dez]]*PI()/180</f>
        <v>0.87148299911687166</v>
      </c>
      <c r="F567" s="4">
        <f>Orte[[#This Row],[Lon_dez]]*PI()/180</f>
        <v>0.20263990359445233</v>
      </c>
      <c r="G567" t="s">
        <v>665</v>
      </c>
      <c r="H567" t="s">
        <v>1995</v>
      </c>
      <c r="I567" s="4" t="b">
        <v>0</v>
      </c>
      <c r="J567" s="4" t="str">
        <f>CONCATENATE(Orte[[#This Row],[Ort]]," - ",Orte[[#This Row],[Landkreis]])</f>
        <v>Bayreuth - Kreisfreie Stadt Bayreuth</v>
      </c>
      <c r="K567" s="3"/>
      <c r="L567" s="3" t="s">
        <v>12176</v>
      </c>
      <c r="M567" s="3"/>
      <c r="N567" t="str">
        <f>Orte[[#This Row],[Ort]]</f>
        <v>Bayreuth</v>
      </c>
      <c r="O567" t="s">
        <v>6226</v>
      </c>
      <c r="P567" t="s">
        <v>1765</v>
      </c>
    </row>
    <row r="568" spans="1:16" x14ac:dyDescent="0.35">
      <c r="A568" t="s">
        <v>6138</v>
      </c>
      <c r="B568" s="3" t="s">
        <v>14254</v>
      </c>
      <c r="C568" s="4">
        <v>47.657557478500003</v>
      </c>
      <c r="D568" s="4">
        <v>11.9869805055</v>
      </c>
      <c r="E568" s="4">
        <f>Orte[[#This Row],[Lat_dez]]*PI()/180</f>
        <v>0.83178129145827173</v>
      </c>
      <c r="F568" s="4">
        <f>Orte[[#This Row],[Lon_dez]]*PI()/180</f>
        <v>0.20921227719334926</v>
      </c>
      <c r="G568" t="s">
        <v>665</v>
      </c>
      <c r="H568" t="s">
        <v>859</v>
      </c>
      <c r="I568" s="4" t="b">
        <v>0</v>
      </c>
      <c r="J568" s="4" t="str">
        <f>CONCATENATE(Orte[[#This Row],[Ort]]," - ",Orte[[#This Row],[Landkreis]])</f>
        <v>Bayrischzell - Landkreis Miesbach</v>
      </c>
      <c r="K568" s="3"/>
      <c r="L568" s="3" t="s">
        <v>13322</v>
      </c>
      <c r="M568" s="3"/>
      <c r="N568" t="str">
        <f>Orte[[#This Row],[Ort]]</f>
        <v>Bayrischzell</v>
      </c>
      <c r="O568" t="s">
        <v>3430</v>
      </c>
      <c r="P568" t="s">
        <v>6620</v>
      </c>
    </row>
    <row r="569" spans="1:16" x14ac:dyDescent="0.35">
      <c r="A569" t="s">
        <v>1441</v>
      </c>
      <c r="B569" s="3" t="s">
        <v>8378</v>
      </c>
      <c r="C569" s="4">
        <v>50.977444892999998</v>
      </c>
      <c r="D569" s="4">
        <v>9.8179751898699994</v>
      </c>
      <c r="E569" s="4">
        <f>Orte[[#This Row],[Lat_dez]]*PI()/180</f>
        <v>0.88972425763681839</v>
      </c>
      <c r="F569" s="4">
        <f>Orte[[#This Row],[Lon_dez]]*PI()/180</f>
        <v>0.17135599294234691</v>
      </c>
      <c r="G569" t="s">
        <v>549</v>
      </c>
      <c r="H569" t="s">
        <v>647</v>
      </c>
      <c r="I569" s="4" t="b">
        <v>0</v>
      </c>
      <c r="J569" s="4" t="str">
        <f>CONCATENATE(Orte[[#This Row],[Ort]]," - ",Orte[[#This Row],[Landkreis]])</f>
        <v>Bebra - Landkreis Hersfeld-Rotenburg</v>
      </c>
      <c r="K569" s="3"/>
      <c r="L569" s="3" t="s">
        <v>13544</v>
      </c>
      <c r="M569" s="3"/>
      <c r="N569" t="str">
        <f>Orte[[#This Row],[Ort]]</f>
        <v>Bebra</v>
      </c>
      <c r="O569" t="s">
        <v>2524</v>
      </c>
      <c r="P569" t="s">
        <v>6681</v>
      </c>
    </row>
    <row r="570" spans="1:16" x14ac:dyDescent="0.35">
      <c r="A570" t="s">
        <v>5236</v>
      </c>
      <c r="B570" s="3" t="s">
        <v>13065</v>
      </c>
      <c r="C570" s="4">
        <v>49.6578529596</v>
      </c>
      <c r="D570" s="4">
        <v>7.6791935238500004</v>
      </c>
      <c r="E570" s="4">
        <f>Orte[[#This Row],[Lat_dez]]*PI()/180</f>
        <v>0.86669303361623062</v>
      </c>
      <c r="F570" s="4">
        <f>Orte[[#This Row],[Lon_dez]]*PI()/180</f>
        <v>0.13402721088900821</v>
      </c>
      <c r="G570" t="s">
        <v>514</v>
      </c>
      <c r="H570" t="s">
        <v>588</v>
      </c>
      <c r="I570" s="4" t="b">
        <v>0</v>
      </c>
      <c r="J570" s="4" t="str">
        <f>CONCATENATE(Orte[[#This Row],[Ort]]," - ",Orte[[#This Row],[Landkreis]])</f>
        <v>Becherbach - Landkreis Bad Kreuznach</v>
      </c>
      <c r="K570" s="3"/>
      <c r="L570" s="3" t="s">
        <v>15313</v>
      </c>
      <c r="M570" s="3"/>
      <c r="N570" t="str">
        <f>Orte[[#This Row],[Ort]]</f>
        <v>Becherbach</v>
      </c>
      <c r="O570" t="s">
        <v>2243</v>
      </c>
      <c r="P570" t="s">
        <v>317</v>
      </c>
    </row>
    <row r="571" spans="1:16" x14ac:dyDescent="0.35">
      <c r="A571" t="s">
        <v>4333</v>
      </c>
      <c r="B571" s="3" t="s">
        <v>11883</v>
      </c>
      <c r="C571" s="4">
        <v>49.351381676000003</v>
      </c>
      <c r="D571" s="4">
        <v>7.4638559657199997</v>
      </c>
      <c r="E571" s="4">
        <f>Orte[[#This Row],[Lat_dez]]*PI()/180</f>
        <v>0.86134410065459732</v>
      </c>
      <c r="F571" s="4">
        <f>Orte[[#This Row],[Lon_dez]]*PI()/180</f>
        <v>0.13026886149643502</v>
      </c>
      <c r="G571" t="s">
        <v>514</v>
      </c>
      <c r="H571" t="s">
        <v>629</v>
      </c>
      <c r="I571" s="4" t="b">
        <v>0</v>
      </c>
      <c r="J571" s="4" t="str">
        <f>CONCATENATE(Orte[[#This Row],[Ort]]," - ",Orte[[#This Row],[Landkreis]])</f>
        <v>Bechhofen - Landkreis Südwestpfalz</v>
      </c>
      <c r="K571" s="3"/>
      <c r="L571" s="3" t="s">
        <v>8349</v>
      </c>
      <c r="M571" s="3"/>
      <c r="N571" t="str">
        <f>Orte[[#This Row],[Ort]]</f>
        <v>Bechhofen</v>
      </c>
      <c r="O571" t="s">
        <v>4123</v>
      </c>
      <c r="P571" t="s">
        <v>2814</v>
      </c>
    </row>
    <row r="572" spans="1:16" x14ac:dyDescent="0.35">
      <c r="A572" t="s">
        <v>4333</v>
      </c>
      <c r="B572" s="3" t="s">
        <v>15736</v>
      </c>
      <c r="C572" s="4">
        <v>49.1707085205</v>
      </c>
      <c r="D572" s="4">
        <v>10.5563651138</v>
      </c>
      <c r="E572" s="4">
        <f>Orte[[#This Row],[Lat_dez]]*PI()/180</f>
        <v>0.85819075922115473</v>
      </c>
      <c r="F572" s="4">
        <f>Orte[[#This Row],[Lon_dez]]*PI()/180</f>
        <v>0.18424332827847587</v>
      </c>
      <c r="G572" t="s">
        <v>665</v>
      </c>
      <c r="H572" t="s">
        <v>784</v>
      </c>
      <c r="I572" s="4" t="b">
        <v>0</v>
      </c>
      <c r="J572" s="4" t="str">
        <f>CONCATENATE(Orte[[#This Row],[Ort]]," - ",Orte[[#This Row],[Landkreis]])</f>
        <v>Bechhofen - Landkreis Ansbach</v>
      </c>
      <c r="K572" s="3"/>
      <c r="L572" s="3" t="s">
        <v>11289</v>
      </c>
      <c r="M572" s="3"/>
      <c r="N572" t="str">
        <f>Orte[[#This Row],[Ort]]</f>
        <v>Bechhofen</v>
      </c>
      <c r="O572" t="s">
        <v>5219</v>
      </c>
      <c r="P572" t="s">
        <v>15885</v>
      </c>
    </row>
    <row r="573" spans="1:16" x14ac:dyDescent="0.35">
      <c r="A573" t="s">
        <v>2440</v>
      </c>
      <c r="B573" s="3" t="s">
        <v>9490</v>
      </c>
      <c r="C573" s="4">
        <v>49.727168929599998</v>
      </c>
      <c r="D573" s="4">
        <v>8.2910726302600004</v>
      </c>
      <c r="E573" s="4">
        <f>Orte[[#This Row],[Lat_dez]]*PI()/180</f>
        <v>0.86790282551694431</v>
      </c>
      <c r="F573" s="4">
        <f>Orte[[#This Row],[Lon_dez]]*PI()/180</f>
        <v>0.14470651592002345</v>
      </c>
      <c r="G573" t="s">
        <v>514</v>
      </c>
      <c r="H573" t="s">
        <v>570</v>
      </c>
      <c r="I573" s="4" t="b">
        <v>0</v>
      </c>
      <c r="J573" s="4" t="str">
        <f>CONCATENATE(Orte[[#This Row],[Ort]]," - ",Orte[[#This Row],[Landkreis]])</f>
        <v>Bechtheim - Landkreis Alzey-Worms</v>
      </c>
      <c r="K573" s="3"/>
      <c r="L573" s="3" t="s">
        <v>15314</v>
      </c>
      <c r="M573" s="3"/>
      <c r="N573" t="str">
        <f>Orte[[#This Row],[Ort]]</f>
        <v>Bechtheim</v>
      </c>
      <c r="O573" t="s">
        <v>7208</v>
      </c>
      <c r="P573" t="s">
        <v>276</v>
      </c>
    </row>
    <row r="574" spans="1:16" x14ac:dyDescent="0.35">
      <c r="A574" t="s">
        <v>3444</v>
      </c>
      <c r="B574" s="3" t="s">
        <v>10744</v>
      </c>
      <c r="C574" s="4">
        <v>49.637250456700002</v>
      </c>
      <c r="D574" s="4">
        <v>12.218645889399999</v>
      </c>
      <c r="E574" s="4">
        <f>Orte[[#This Row],[Lat_dez]]*PI()/180</f>
        <v>0.86633345210647406</v>
      </c>
      <c r="F574" s="4">
        <f>Orte[[#This Row],[Lon_dez]]*PI()/180</f>
        <v>0.21325560090530091</v>
      </c>
      <c r="G574" t="s">
        <v>665</v>
      </c>
      <c r="H574" t="s">
        <v>1224</v>
      </c>
      <c r="I574" s="4" t="b">
        <v>0</v>
      </c>
      <c r="J574" s="4" t="str">
        <f>CONCATENATE(Orte[[#This Row],[Ort]]," - ",Orte[[#This Row],[Landkreis]])</f>
        <v>Bechtsried - Landkreis Neustadt a.d. Waldnaab</v>
      </c>
      <c r="K574" s="3"/>
      <c r="L574" s="3" t="s">
        <v>11547</v>
      </c>
      <c r="M574" s="3"/>
      <c r="N574" t="str">
        <f>Orte[[#This Row],[Ort]]</f>
        <v>Bechtsried</v>
      </c>
      <c r="O574" t="s">
        <v>3976</v>
      </c>
      <c r="P574" t="s">
        <v>1648</v>
      </c>
    </row>
    <row r="575" spans="1:16" x14ac:dyDescent="0.35">
      <c r="A575" t="s">
        <v>3217</v>
      </c>
      <c r="B575" s="3" t="s">
        <v>10451</v>
      </c>
      <c r="C575" s="4">
        <v>53.411235275000003</v>
      </c>
      <c r="D575" s="4">
        <v>9.62177719542</v>
      </c>
      <c r="E575" s="4">
        <f>Orte[[#This Row],[Lat_dez]]*PI()/180</f>
        <v>0.93220191310608902</v>
      </c>
      <c r="F575" s="4">
        <f>Orte[[#This Row],[Lon_dez]]*PI()/180</f>
        <v>0.16793169195338487</v>
      </c>
      <c r="G575" t="s">
        <v>554</v>
      </c>
      <c r="H575" t="s">
        <v>1507</v>
      </c>
      <c r="I575" s="4" t="b">
        <v>0</v>
      </c>
      <c r="J575" s="4" t="str">
        <f>CONCATENATE(Orte[[#This Row],[Ort]]," - ",Orte[[#This Row],[Landkreis]])</f>
        <v>Beckdorf - Landkreis Stade</v>
      </c>
      <c r="K575" s="3"/>
      <c r="L575" s="3" t="s">
        <v>14273</v>
      </c>
      <c r="M575" s="3"/>
      <c r="N575" t="str">
        <f>Orte[[#This Row],[Ort]]</f>
        <v>Beckdorf</v>
      </c>
      <c r="O575" t="s">
        <v>1531</v>
      </c>
      <c r="P575" t="s">
        <v>3336</v>
      </c>
    </row>
    <row r="576" spans="1:16" x14ac:dyDescent="0.35">
      <c r="A576" t="s">
        <v>1515</v>
      </c>
      <c r="B576" s="3" t="s">
        <v>8453</v>
      </c>
      <c r="C576" s="4">
        <v>52.3430825668</v>
      </c>
      <c r="D576" s="4">
        <v>9.3089857628099999</v>
      </c>
      <c r="E576" s="4">
        <f>Orte[[#This Row],[Lat_dez]]*PI()/180</f>
        <v>0.91355913143390477</v>
      </c>
      <c r="F576" s="4">
        <f>Orte[[#This Row],[Lon_dez]]*PI()/180</f>
        <v>0.16247245158231041</v>
      </c>
      <c r="G576" t="s">
        <v>554</v>
      </c>
      <c r="H576" t="s">
        <v>767</v>
      </c>
      <c r="I576" s="4" t="b">
        <v>0</v>
      </c>
      <c r="J576" s="4" t="str">
        <f>CONCATENATE(Orte[[#This Row],[Ort]]," - ",Orte[[#This Row],[Landkreis]])</f>
        <v>Beckedorf - Landkreis Schaumburg</v>
      </c>
      <c r="K576" s="3"/>
      <c r="L576" s="3" t="s">
        <v>10235</v>
      </c>
      <c r="M576" s="3"/>
      <c r="N576" t="str">
        <f>Orte[[#This Row],[Ort]]</f>
        <v>Beckedorf</v>
      </c>
      <c r="O576" t="s">
        <v>5284</v>
      </c>
      <c r="P576" t="s">
        <v>3688</v>
      </c>
    </row>
    <row r="577" spans="1:16" x14ac:dyDescent="0.35">
      <c r="A577" t="s">
        <v>6250</v>
      </c>
      <c r="B577" s="3" t="s">
        <v>14394</v>
      </c>
      <c r="C577" s="4">
        <v>49.421989143899999</v>
      </c>
      <c r="D577" s="4">
        <v>6.7415493469300003</v>
      </c>
      <c r="E577" s="4">
        <f>Orte[[#This Row],[Lat_dez]]*PI()/180</f>
        <v>0.8625764334459487</v>
      </c>
      <c r="F577" s="4">
        <f>Orte[[#This Row],[Lon_dez]]*PI()/180</f>
        <v>0.11766223278960197</v>
      </c>
      <c r="G577" t="s">
        <v>534</v>
      </c>
      <c r="H577" t="s">
        <v>2695</v>
      </c>
      <c r="I577" s="4" t="b">
        <v>0</v>
      </c>
      <c r="J577" s="4" t="str">
        <f>CONCATENATE(Orte[[#This Row],[Ort]]," - ",Orte[[#This Row],[Landkreis]])</f>
        <v>Beckingen - Landkreis Merzig-Wadern</v>
      </c>
      <c r="K577" s="3"/>
      <c r="L577" s="3" t="s">
        <v>10243</v>
      </c>
      <c r="M577" s="3"/>
      <c r="N577" t="str">
        <f>Orte[[#This Row],[Ort]]</f>
        <v>Beckingen</v>
      </c>
      <c r="O577" t="s">
        <v>34</v>
      </c>
      <c r="P577" t="s">
        <v>6672</v>
      </c>
    </row>
    <row r="578" spans="1:16" x14ac:dyDescent="0.35">
      <c r="A578" t="s">
        <v>2421</v>
      </c>
      <c r="B578" s="3" t="s">
        <v>9469</v>
      </c>
      <c r="C578" s="4">
        <v>51.7606123825</v>
      </c>
      <c r="D578" s="4">
        <v>8.0468739019700006</v>
      </c>
      <c r="E578" s="4">
        <f>Orte[[#This Row],[Lat_dez]]*PI()/180</f>
        <v>0.90339310892317159</v>
      </c>
      <c r="F578" s="4">
        <f>Orte[[#This Row],[Lon_dez]]*PI()/180</f>
        <v>0.14044444408217993</v>
      </c>
      <c r="G578" t="s">
        <v>504</v>
      </c>
      <c r="H578" t="s">
        <v>1122</v>
      </c>
      <c r="I578" s="4" t="b">
        <v>0</v>
      </c>
      <c r="J578" s="4" t="str">
        <f>CONCATENATE(Orte[[#This Row],[Ort]]," - ",Orte[[#This Row],[Landkreis]])</f>
        <v>Beckum - Kreis Warendorf</v>
      </c>
      <c r="K578" s="3"/>
      <c r="L578" s="3" t="s">
        <v>8183</v>
      </c>
      <c r="M578" s="3"/>
      <c r="N578" t="str">
        <f>Orte[[#This Row],[Ort]]</f>
        <v>Beckum</v>
      </c>
      <c r="O578" t="s">
        <v>2932</v>
      </c>
      <c r="P578" t="s">
        <v>2535</v>
      </c>
    </row>
    <row r="579" spans="1:16" x14ac:dyDescent="0.35">
      <c r="A579" t="s">
        <v>4625</v>
      </c>
      <c r="B579" s="3" t="s">
        <v>12255</v>
      </c>
      <c r="C579" s="4">
        <v>51.009935773300001</v>
      </c>
      <c r="D579" s="4">
        <v>6.5450896421399998</v>
      </c>
      <c r="E579" s="4">
        <f>Orte[[#This Row],[Lat_dez]]*PI()/180</f>
        <v>0.89029133047492481</v>
      </c>
      <c r="F579" s="4">
        <f>Orte[[#This Row],[Lon_dez]]*PI()/180</f>
        <v>0.11423336409352039</v>
      </c>
      <c r="G579" t="s">
        <v>504</v>
      </c>
      <c r="H579" t="s">
        <v>524</v>
      </c>
      <c r="I579" s="4" t="b">
        <v>0</v>
      </c>
      <c r="J579" s="4" t="str">
        <f>CONCATENATE(Orte[[#This Row],[Ort]]," - ",Orte[[#This Row],[Landkreis]])</f>
        <v>Bedburg - Kreis Rhein-Erft-Kreis</v>
      </c>
      <c r="K579" s="3"/>
      <c r="L579" s="3" t="s">
        <v>14163</v>
      </c>
      <c r="M579" s="3"/>
      <c r="N579" t="str">
        <f>Orte[[#This Row],[Ort]]</f>
        <v>Bedburg</v>
      </c>
      <c r="O579" t="s">
        <v>5588</v>
      </c>
      <c r="P579" t="s">
        <v>1702</v>
      </c>
    </row>
    <row r="580" spans="1:16" x14ac:dyDescent="0.35">
      <c r="A580" t="s">
        <v>503</v>
      </c>
      <c r="B580" s="3" t="s">
        <v>7668</v>
      </c>
      <c r="C580" s="4">
        <v>51.7581345416</v>
      </c>
      <c r="D580" s="4">
        <v>6.2069586150499996</v>
      </c>
      <c r="E580" s="4">
        <f>Orte[[#This Row],[Lat_dez]]*PI()/180</f>
        <v>0.90334986244112592</v>
      </c>
      <c r="F580" s="4">
        <f>Orte[[#This Row],[Lon_dez]]*PI()/180</f>
        <v>0.10833186436764976</v>
      </c>
      <c r="G580" t="s">
        <v>504</v>
      </c>
      <c r="H580" t="s">
        <v>505</v>
      </c>
      <c r="I580" s="4" t="b">
        <v>0</v>
      </c>
      <c r="J580" s="4" t="str">
        <f>CONCATENATE(Orte[[#This Row],[Ort]]," - ",Orte[[#This Row],[Landkreis]])</f>
        <v>Bedburg-Hau - Kreis Kleve</v>
      </c>
      <c r="K580" s="3"/>
      <c r="L580" s="3" t="s">
        <v>13035</v>
      </c>
      <c r="M580" s="3"/>
      <c r="N580" t="str">
        <f>Orte[[#This Row],[Ort]]</f>
        <v>Bedburg-Hau</v>
      </c>
      <c r="O580" t="s">
        <v>4380</v>
      </c>
      <c r="P580" t="s">
        <v>3863</v>
      </c>
    </row>
    <row r="581" spans="1:16" x14ac:dyDescent="0.35">
      <c r="A581" t="s">
        <v>3344</v>
      </c>
      <c r="B581" s="3" t="s">
        <v>10615</v>
      </c>
      <c r="C581" s="4">
        <v>52.653483091799998</v>
      </c>
      <c r="D581" s="4">
        <v>10.2565093297</v>
      </c>
      <c r="E581" s="4">
        <f>Orte[[#This Row],[Lat_dez]]*PI()/180</f>
        <v>0.91897664259507361</v>
      </c>
      <c r="F581" s="4">
        <f>Orte[[#This Row],[Lon_dez]]*PI()/180</f>
        <v>0.17900985756478163</v>
      </c>
      <c r="G581" t="s">
        <v>554</v>
      </c>
      <c r="H581" t="s">
        <v>1027</v>
      </c>
      <c r="I581" s="4" t="b">
        <v>0</v>
      </c>
      <c r="J581" s="4" t="str">
        <f>CONCATENATE(Orte[[#This Row],[Ort]]," - ",Orte[[#This Row],[Landkreis]])</f>
        <v>Beedenbostel - Landkreis Celle</v>
      </c>
      <c r="K581" s="3"/>
      <c r="L581" s="3" t="s">
        <v>15041</v>
      </c>
      <c r="M581" s="3"/>
      <c r="N581" t="str">
        <f>Orte[[#This Row],[Ort]]</f>
        <v>Beedenbostel</v>
      </c>
      <c r="O581" t="s">
        <v>5678</v>
      </c>
      <c r="P581" t="s">
        <v>5533</v>
      </c>
    </row>
    <row r="582" spans="1:16" x14ac:dyDescent="0.35">
      <c r="A582" t="s">
        <v>5020</v>
      </c>
      <c r="B582" s="3" t="s">
        <v>12768</v>
      </c>
      <c r="C582" s="4">
        <v>51.924370568199997</v>
      </c>
      <c r="D582" s="4">
        <v>8.1209760517999996</v>
      </c>
      <c r="E582" s="4">
        <f>Orte[[#This Row],[Lat_dez]]*PI()/180</f>
        <v>0.9062512284407287</v>
      </c>
      <c r="F582" s="4">
        <f>Orte[[#This Row],[Lon_dez]]*PI()/180</f>
        <v>0.14173777057951956</v>
      </c>
      <c r="G582" t="s">
        <v>504</v>
      </c>
      <c r="H582" t="s">
        <v>1122</v>
      </c>
      <c r="I582" s="4" t="b">
        <v>0</v>
      </c>
      <c r="J582" s="4" t="str">
        <f>CONCATENATE(Orte[[#This Row],[Ort]]," - ",Orte[[#This Row],[Landkreis]])</f>
        <v>Beelen - Kreis Warendorf</v>
      </c>
      <c r="K582" s="3"/>
      <c r="L582" s="3" t="s">
        <v>8881</v>
      </c>
      <c r="M582" s="3"/>
      <c r="N582" t="str">
        <f>Orte[[#This Row],[Ort]]</f>
        <v>Beelen</v>
      </c>
      <c r="O582" t="s">
        <v>2933</v>
      </c>
      <c r="P582" t="s">
        <v>3334</v>
      </c>
    </row>
    <row r="583" spans="1:16" x14ac:dyDescent="0.35">
      <c r="A583" t="s">
        <v>6916</v>
      </c>
      <c r="B583" s="3" t="s">
        <v>15311</v>
      </c>
      <c r="C583" s="4">
        <v>52.227335011800001</v>
      </c>
      <c r="D583" s="4">
        <v>12.947492888199999</v>
      </c>
      <c r="E583" s="4">
        <f>Orte[[#This Row],[Lat_dez]]*PI()/180</f>
        <v>0.91153895549802144</v>
      </c>
      <c r="F583" s="4">
        <f>Orte[[#This Row],[Lon_dez]]*PI()/180</f>
        <v>0.22597638077764007</v>
      </c>
      <c r="G583" t="s">
        <v>885</v>
      </c>
      <c r="H583" t="s">
        <v>904</v>
      </c>
      <c r="I583" s="4" t="b">
        <v>0</v>
      </c>
      <c r="J583" s="4" t="str">
        <f>CONCATENATE(Orte[[#This Row],[Ort]]," - ",Orte[[#This Row],[Landkreis]])</f>
        <v>Beelitz - Landkreis Potsdam-Mittelmark</v>
      </c>
      <c r="K583" s="3"/>
      <c r="L583" s="3" t="s">
        <v>14491</v>
      </c>
      <c r="M583" s="3"/>
      <c r="N583" t="str">
        <f>Orte[[#This Row],[Ort]]</f>
        <v>Beelitz</v>
      </c>
      <c r="O583" t="s">
        <v>6939</v>
      </c>
      <c r="P583" t="s">
        <v>5695</v>
      </c>
    </row>
    <row r="584" spans="1:16" x14ac:dyDescent="0.35">
      <c r="A584" t="s">
        <v>3886</v>
      </c>
      <c r="B584" s="3" t="s">
        <v>11308</v>
      </c>
      <c r="C584" s="4">
        <v>52.166087950799998</v>
      </c>
      <c r="D584" s="4">
        <v>14.231133643</v>
      </c>
      <c r="E584" s="4">
        <f>Orte[[#This Row],[Lat_dez]]*PI()/180</f>
        <v>0.91046999262640171</v>
      </c>
      <c r="F584" s="4">
        <f>Orte[[#This Row],[Lon_dez]]*PI()/180</f>
        <v>0.24838013836168527</v>
      </c>
      <c r="G584" t="s">
        <v>885</v>
      </c>
      <c r="H584" t="s">
        <v>1924</v>
      </c>
      <c r="I584" s="4" t="b">
        <v>0</v>
      </c>
      <c r="J584" s="4" t="str">
        <f>CONCATENATE(Orte[[#This Row],[Ort]]," - ",Orte[[#This Row],[Landkreis]])</f>
        <v>Beeskow - Landkreis Oder-Spree</v>
      </c>
      <c r="K584" s="3"/>
      <c r="L584" s="3" t="s">
        <v>10492</v>
      </c>
      <c r="M584" s="3"/>
      <c r="N584" t="str">
        <f>Orte[[#This Row],[Ort]]</f>
        <v>Beeskow</v>
      </c>
      <c r="O584" t="s">
        <v>5087</v>
      </c>
      <c r="P584" t="s">
        <v>4396</v>
      </c>
    </row>
    <row r="585" spans="1:16" x14ac:dyDescent="0.35">
      <c r="A585" t="s">
        <v>3635</v>
      </c>
      <c r="B585" s="3" t="s">
        <v>10998</v>
      </c>
      <c r="C585" s="4">
        <v>52.687046376200001</v>
      </c>
      <c r="D585" s="4">
        <v>11.013311266900001</v>
      </c>
      <c r="E585" s="4">
        <f>Orte[[#This Row],[Lat_dez]]*PI()/180</f>
        <v>0.91956243241563695</v>
      </c>
      <c r="F585" s="4">
        <f>Orte[[#This Row],[Lon_dez]]*PI()/180</f>
        <v>0.19221854315439299</v>
      </c>
      <c r="G585" t="s">
        <v>809</v>
      </c>
      <c r="H585" t="s">
        <v>1191</v>
      </c>
      <c r="I585" s="4" t="b">
        <v>0</v>
      </c>
      <c r="J585" s="4" t="str">
        <f>CONCATENATE(Orte[[#This Row],[Ort]]," - ",Orte[[#This Row],[Landkreis]])</f>
        <v>Beetzendorf, Rohrberg, Jübar - Landkreis Altmarkkreis Salzwedel</v>
      </c>
      <c r="K585" s="3"/>
      <c r="L585" s="3" t="s">
        <v>8358</v>
      </c>
      <c r="M585" s="3"/>
      <c r="N585" t="str">
        <f>Orte[[#This Row],[Ort]]</f>
        <v>Beetzendorf, Rohrberg, Jübar</v>
      </c>
      <c r="O585" t="s">
        <v>3660</v>
      </c>
      <c r="P585" t="s">
        <v>5076</v>
      </c>
    </row>
    <row r="586" spans="1:16" x14ac:dyDescent="0.35">
      <c r="A586" t="s">
        <v>6147</v>
      </c>
      <c r="B586" s="3" t="s">
        <v>14267</v>
      </c>
      <c r="C586" s="4">
        <v>52.285823454099997</v>
      </c>
      <c r="D586" s="4">
        <v>12.5178938716</v>
      </c>
      <c r="E586" s="4">
        <f>Orte[[#This Row],[Lat_dez]]*PI()/180</f>
        <v>0.91255977139051925</v>
      </c>
      <c r="F586" s="4">
        <f>Orte[[#This Row],[Lon_dez]]*PI()/180</f>
        <v>0.21847846347464031</v>
      </c>
      <c r="G586" t="s">
        <v>885</v>
      </c>
      <c r="H586" t="s">
        <v>904</v>
      </c>
      <c r="I586" s="4" t="b">
        <v>0</v>
      </c>
      <c r="J586" s="4" t="str">
        <f>CONCATENATE(Orte[[#This Row],[Ort]]," - ",Orte[[#This Row],[Landkreis]])</f>
        <v>Beetzsee, Wollin, Wenzlow, Golzow u.a. - Landkreis Potsdam-Mittelmark</v>
      </c>
      <c r="K586" s="3"/>
      <c r="L586" s="3" t="s">
        <v>11926</v>
      </c>
      <c r="M586" s="3"/>
      <c r="N586" t="str">
        <f>Orte[[#This Row],[Ort]]</f>
        <v>Beetzsee, Wollin, Wenzlow, Golzow u.a.</v>
      </c>
      <c r="O586" t="s">
        <v>4191</v>
      </c>
      <c r="P586" t="s">
        <v>5479</v>
      </c>
    </row>
    <row r="587" spans="1:16" x14ac:dyDescent="0.35">
      <c r="A587" t="s">
        <v>4274</v>
      </c>
      <c r="B587" s="3" t="s">
        <v>11799</v>
      </c>
      <c r="C587" s="4">
        <v>54.560431103100001</v>
      </c>
      <c r="D587" s="4">
        <v>9.2486113566599997</v>
      </c>
      <c r="E587" s="4">
        <f>Orte[[#This Row],[Lat_dez]]*PI()/180</f>
        <v>0.9522591640566167</v>
      </c>
      <c r="F587" s="4">
        <f>Orte[[#This Row],[Lon_dez]]*PI()/180</f>
        <v>0.16141871941105659</v>
      </c>
      <c r="G587" t="s">
        <v>641</v>
      </c>
      <c r="H587" t="s">
        <v>765</v>
      </c>
      <c r="I587" s="4" t="b">
        <v>0</v>
      </c>
      <c r="J587" s="4" t="str">
        <f>CONCATENATE(Orte[[#This Row],[Ort]]," - ",Orte[[#This Row],[Landkreis]])</f>
        <v>Behrendorf, Bondelum - Kreis Nordfriesland</v>
      </c>
      <c r="K587" s="3"/>
      <c r="L587" s="3" t="s">
        <v>12676</v>
      </c>
      <c r="M587" s="3"/>
      <c r="N587" t="str">
        <f>Orte[[#This Row],[Ort]]</f>
        <v>Behrendorf, Bondelum</v>
      </c>
      <c r="O587" t="s">
        <v>1593</v>
      </c>
      <c r="P587" t="s">
        <v>2863</v>
      </c>
    </row>
    <row r="588" spans="1:16" x14ac:dyDescent="0.35">
      <c r="A588" t="s">
        <v>5932</v>
      </c>
      <c r="B588" s="3" t="s">
        <v>13988</v>
      </c>
      <c r="C588" s="4">
        <v>53.879073403100001</v>
      </c>
      <c r="D588" s="4">
        <v>9.4050659484099999</v>
      </c>
      <c r="E588" s="4">
        <f>Orte[[#This Row],[Lat_dez]]*PI()/180</f>
        <v>0.94036722880780099</v>
      </c>
      <c r="F588" s="4">
        <f>Orte[[#This Row],[Lon_dez]]*PI()/180</f>
        <v>0.16414936716695763</v>
      </c>
      <c r="G588" t="s">
        <v>641</v>
      </c>
      <c r="H588" t="s">
        <v>1005</v>
      </c>
      <c r="I588" s="4" t="b">
        <v>0</v>
      </c>
      <c r="J588" s="4" t="str">
        <f>CONCATENATE(Orte[[#This Row],[Ort]]," - ",Orte[[#This Row],[Landkreis]])</f>
        <v>Beidenfleth, Klein Kampen - Kreis Steinburg</v>
      </c>
      <c r="K588" s="3"/>
      <c r="L588" s="3" t="s">
        <v>8354</v>
      </c>
      <c r="M588" s="3"/>
      <c r="N588" t="str">
        <f>Orte[[#This Row],[Ort]]</f>
        <v>Beidenfleth, Klein Kampen</v>
      </c>
      <c r="O588" t="s">
        <v>2824</v>
      </c>
      <c r="P588" t="s">
        <v>2896</v>
      </c>
    </row>
    <row r="589" spans="1:16" x14ac:dyDescent="0.35">
      <c r="A589" t="s">
        <v>5232</v>
      </c>
      <c r="B589" s="3" t="s">
        <v>13061</v>
      </c>
      <c r="C589" s="4">
        <v>51.066469264200002</v>
      </c>
      <c r="D589" s="4">
        <v>14.513702211</v>
      </c>
      <c r="E589" s="4">
        <f>Orte[[#This Row],[Lat_dez]]*PI()/180</f>
        <v>0.89127802602877604</v>
      </c>
      <c r="F589" s="4">
        <f>Orte[[#This Row],[Lon_dez]]*PI()/180</f>
        <v>0.25331189023593076</v>
      </c>
      <c r="G589" t="s">
        <v>869</v>
      </c>
      <c r="H589" t="s">
        <v>979</v>
      </c>
      <c r="I589" s="4" t="b">
        <v>0</v>
      </c>
      <c r="J589" s="4" t="str">
        <f>CONCATENATE(Orte[[#This Row],[Ort]]," - ",Orte[[#This Row],[Landkreis]])</f>
        <v>Beiersdorf, Oppach - Landkreis Görlitz</v>
      </c>
      <c r="K589" s="3"/>
      <c r="L589" s="3" t="s">
        <v>11545</v>
      </c>
      <c r="M589" s="3"/>
      <c r="N589" t="str">
        <f>Orte[[#This Row],[Ort]]</f>
        <v>Beiersdorf, Oppach</v>
      </c>
      <c r="O589" t="s">
        <v>940</v>
      </c>
      <c r="P589" t="s">
        <v>2831</v>
      </c>
    </row>
    <row r="590" spans="1:16" x14ac:dyDescent="0.35">
      <c r="A590" t="s">
        <v>1334</v>
      </c>
      <c r="B590" s="3" t="s">
        <v>8269</v>
      </c>
      <c r="C590" s="4">
        <v>52.0671188134</v>
      </c>
      <c r="D590" s="4">
        <v>10.853444981299999</v>
      </c>
      <c r="E590" s="4">
        <f>Orte[[#This Row],[Lat_dez]]*PI()/180</f>
        <v>0.90874265532091303</v>
      </c>
      <c r="F590" s="4">
        <f>Orte[[#This Row],[Lon_dez]]*PI()/180</f>
        <v>0.18942835010773937</v>
      </c>
      <c r="G590" t="s">
        <v>554</v>
      </c>
      <c r="H590" t="s">
        <v>789</v>
      </c>
      <c r="I590" s="4" t="b">
        <v>0</v>
      </c>
      <c r="J590" s="4" t="str">
        <f>CONCATENATE(Orte[[#This Row],[Ort]]," - ",Orte[[#This Row],[Landkreis]])</f>
        <v>Beierstedt - Landkreis Helmstedt</v>
      </c>
      <c r="K590" s="3"/>
      <c r="L590" s="3" t="s">
        <v>14489</v>
      </c>
      <c r="M590" s="3"/>
      <c r="N590" t="str">
        <f>Orte[[#This Row],[Ort]]</f>
        <v>Beierstedt</v>
      </c>
      <c r="O590" t="s">
        <v>6319</v>
      </c>
      <c r="P590" t="s">
        <v>2202</v>
      </c>
    </row>
    <row r="591" spans="1:16" x14ac:dyDescent="0.35">
      <c r="A591" t="s">
        <v>4582</v>
      </c>
      <c r="B591" s="3" t="s">
        <v>12206</v>
      </c>
      <c r="C591" s="4">
        <v>49.013035004199999</v>
      </c>
      <c r="D591" s="4">
        <v>11.495894677400001</v>
      </c>
      <c r="E591" s="4">
        <f>Orte[[#This Row],[Lat_dez]]*PI()/180</f>
        <v>0.85543883721852276</v>
      </c>
      <c r="F591" s="4">
        <f>Orte[[#This Row],[Lon_dez]]*PI()/180</f>
        <v>0.20064121258312137</v>
      </c>
      <c r="G591" t="s">
        <v>665</v>
      </c>
      <c r="H591" t="s">
        <v>1867</v>
      </c>
      <c r="I591" s="4" t="b">
        <v>0</v>
      </c>
      <c r="J591" s="4" t="str">
        <f>CONCATENATE(Orte[[#This Row],[Ort]]," - ",Orte[[#This Row],[Landkreis]])</f>
        <v>Beilngries - Landkreis Eichstätt</v>
      </c>
      <c r="K591" s="3"/>
      <c r="L591" s="3" t="s">
        <v>12671</v>
      </c>
      <c r="M591" s="3"/>
      <c r="N591" t="str">
        <f>Orte[[#This Row],[Ort]]</f>
        <v>Beilngries</v>
      </c>
      <c r="O591" t="s">
        <v>1245</v>
      </c>
      <c r="P591" t="s">
        <v>3885</v>
      </c>
    </row>
    <row r="592" spans="1:16" x14ac:dyDescent="0.35">
      <c r="A592" t="s">
        <v>1765</v>
      </c>
      <c r="B592" s="3" t="s">
        <v>8719</v>
      </c>
      <c r="C592" s="4">
        <v>49.056670865199997</v>
      </c>
      <c r="D592" s="4">
        <v>9.3442928191900005</v>
      </c>
      <c r="E592" s="4">
        <f>Orte[[#This Row],[Lat_dez]]*PI()/180</f>
        <v>0.85620042666491525</v>
      </c>
      <c r="F592" s="4">
        <f>Orte[[#This Row],[Lon_dez]]*PI()/180</f>
        <v>0.16308867596532867</v>
      </c>
      <c r="G592" t="s">
        <v>546</v>
      </c>
      <c r="H592" t="s">
        <v>759</v>
      </c>
      <c r="I592" s="4" t="b">
        <v>0</v>
      </c>
      <c r="J592" s="4" t="str">
        <f>CONCATENATE(Orte[[#This Row],[Ort]]," - ",Orte[[#This Row],[Landkreis]])</f>
        <v>Beilstein - Landkreis Heilbronn</v>
      </c>
      <c r="K592" s="3"/>
      <c r="L592" s="3" t="s">
        <v>15599</v>
      </c>
      <c r="M592" s="3"/>
      <c r="N592" t="str">
        <f>Orte[[#This Row],[Ort]]</f>
        <v>Beilstein</v>
      </c>
      <c r="O592" t="s">
        <v>3392</v>
      </c>
      <c r="P592" t="s">
        <v>7098</v>
      </c>
    </row>
    <row r="593" spans="1:16" x14ac:dyDescent="0.35">
      <c r="A593" t="s">
        <v>6620</v>
      </c>
      <c r="B593" s="3" t="s">
        <v>14927</v>
      </c>
      <c r="C593" s="4">
        <v>48.485155175899997</v>
      </c>
      <c r="D593" s="4">
        <v>9.9763504183799991</v>
      </c>
      <c r="E593" s="4">
        <f>Orte[[#This Row],[Lat_dez]]*PI()/180</f>
        <v>0.84622559615982529</v>
      </c>
      <c r="F593" s="4">
        <f>Orte[[#This Row],[Lon_dez]]*PI()/180</f>
        <v>0.17412016213344481</v>
      </c>
      <c r="G593" t="s">
        <v>546</v>
      </c>
      <c r="H593" t="s">
        <v>996</v>
      </c>
      <c r="I593" s="4" t="b">
        <v>0</v>
      </c>
      <c r="J593" s="4" t="str">
        <f>CONCATENATE(Orte[[#This Row],[Ort]]," - ",Orte[[#This Row],[Landkreis]])</f>
        <v>Beimerstetten - Landkreis Alb-Donau-Kreis</v>
      </c>
      <c r="K593" s="3"/>
      <c r="L593" s="3" t="s">
        <v>15034</v>
      </c>
      <c r="M593" s="3"/>
      <c r="N593" t="str">
        <f>Orte[[#This Row],[Ort]]</f>
        <v>Beimerstetten</v>
      </c>
      <c r="O593" t="s">
        <v>1976</v>
      </c>
      <c r="P593" t="s">
        <v>3160</v>
      </c>
    </row>
    <row r="594" spans="1:16" x14ac:dyDescent="0.35">
      <c r="A594" t="s">
        <v>6681</v>
      </c>
      <c r="B594" s="3" t="s">
        <v>15002</v>
      </c>
      <c r="C594" s="4">
        <v>49.5724828544</v>
      </c>
      <c r="D594" s="4">
        <v>8.3114847901100006</v>
      </c>
      <c r="E594" s="4">
        <f>Orte[[#This Row],[Lat_dez]]*PI()/180</f>
        <v>0.86520304419771688</v>
      </c>
      <c r="F594" s="4">
        <f>Orte[[#This Row],[Lon_dez]]*PI()/180</f>
        <v>0.14506277531684936</v>
      </c>
      <c r="G594" t="s">
        <v>514</v>
      </c>
      <c r="H594" t="s">
        <v>580</v>
      </c>
      <c r="I594" s="4" t="b">
        <v>0</v>
      </c>
      <c r="J594" s="4" t="str">
        <f>CONCATENATE(Orte[[#This Row],[Ort]]," - ",Orte[[#This Row],[Landkreis]])</f>
        <v>Beindersheim - Landkreis Rhein-Pfalz-Kreis</v>
      </c>
      <c r="K594" s="3"/>
      <c r="L594" s="3" t="s">
        <v>7925</v>
      </c>
      <c r="M594" s="3"/>
      <c r="N594" t="str">
        <f>Orte[[#This Row],[Ort]]</f>
        <v>Beindersheim</v>
      </c>
      <c r="O594" t="s">
        <v>2210</v>
      </c>
      <c r="P594" t="s">
        <v>5083</v>
      </c>
    </row>
    <row r="595" spans="1:16" x14ac:dyDescent="0.35">
      <c r="A595" t="s">
        <v>2814</v>
      </c>
      <c r="B595" s="3" t="s">
        <v>9960</v>
      </c>
      <c r="C595" s="4">
        <v>51.458157174199997</v>
      </c>
      <c r="D595" s="4">
        <v>13.1200699334</v>
      </c>
      <c r="E595" s="4">
        <f>Orte[[#This Row],[Lat_dez]]*PI()/180</f>
        <v>0.89811426969853125</v>
      </c>
      <c r="F595" s="4">
        <f>Orte[[#This Row],[Lon_dez]]*PI()/180</f>
        <v>0.22898841842974313</v>
      </c>
      <c r="G595" t="s">
        <v>869</v>
      </c>
      <c r="H595" t="s">
        <v>1237</v>
      </c>
      <c r="I595" s="4" t="b">
        <v>0</v>
      </c>
      <c r="J595" s="4" t="str">
        <f>CONCATENATE(Orte[[#This Row],[Ort]]," - ",Orte[[#This Row],[Landkreis]])</f>
        <v>Belgern-Schildau - Landkreis Nordsachsen</v>
      </c>
      <c r="K595" s="3"/>
      <c r="L595" s="3" t="s">
        <v>9203</v>
      </c>
      <c r="M595" s="3"/>
      <c r="N595" t="str">
        <f>Orte[[#This Row],[Ort]]</f>
        <v>Belgern-Schildau</v>
      </c>
      <c r="O595" t="s">
        <v>2821</v>
      </c>
      <c r="P595" t="s">
        <v>1842</v>
      </c>
    </row>
    <row r="596" spans="1:16" x14ac:dyDescent="0.35">
      <c r="A596" t="s">
        <v>2814</v>
      </c>
      <c r="B596" s="3" t="s">
        <v>12180</v>
      </c>
      <c r="C596" s="4">
        <v>51.454113641600003</v>
      </c>
      <c r="D596" s="4">
        <v>12.962720472799999</v>
      </c>
      <c r="E596" s="4">
        <f>Orte[[#This Row],[Lat_dez]]*PI()/180</f>
        <v>0.89804369674124962</v>
      </c>
      <c r="F596" s="4">
        <f>Orte[[#This Row],[Lon_dez]]*PI()/180</f>
        <v>0.22624215226603603</v>
      </c>
      <c r="G596" t="s">
        <v>869</v>
      </c>
      <c r="H596" t="s">
        <v>1237</v>
      </c>
      <c r="I596" s="4" t="b">
        <v>0</v>
      </c>
      <c r="J596" s="4" t="str">
        <f>CONCATENATE(Orte[[#This Row],[Ort]]," - ",Orte[[#This Row],[Landkreis]])</f>
        <v>Belgern-Schildau - Landkreis Nordsachsen</v>
      </c>
      <c r="K596" s="3"/>
      <c r="L596" s="3" t="s">
        <v>12185</v>
      </c>
      <c r="M596" s="3"/>
      <c r="N596" t="str">
        <f>Orte[[#This Row],[Ort]]</f>
        <v>Belgern-Schildau</v>
      </c>
      <c r="O596" t="s">
        <v>4381</v>
      </c>
      <c r="P596" t="s">
        <v>831</v>
      </c>
    </row>
    <row r="597" spans="1:16" x14ac:dyDescent="0.35">
      <c r="A597" t="s">
        <v>1648</v>
      </c>
      <c r="B597" s="3" t="s">
        <v>8597</v>
      </c>
      <c r="C597" s="4">
        <v>50.397150247699997</v>
      </c>
      <c r="D597" s="4">
        <v>7.1716294317999996</v>
      </c>
      <c r="E597" s="4">
        <f>Orte[[#This Row],[Lat_dez]]*PI()/180</f>
        <v>0.87959620544464079</v>
      </c>
      <c r="F597" s="4">
        <f>Orte[[#This Row],[Lon_dez]]*PI()/180</f>
        <v>0.12516854631784011</v>
      </c>
      <c r="G597" t="s">
        <v>514</v>
      </c>
      <c r="H597" t="s">
        <v>631</v>
      </c>
      <c r="I597" s="4" t="b">
        <v>0</v>
      </c>
      <c r="J597" s="4" t="str">
        <f>CONCATENATE(Orte[[#This Row],[Ort]]," - ",Orte[[#This Row],[Landkreis]])</f>
        <v>Bell - Landkreis Mayen-Koblenz</v>
      </c>
      <c r="K597" s="3"/>
      <c r="L597" s="3" t="s">
        <v>14167</v>
      </c>
      <c r="M597" s="3"/>
      <c r="N597" t="str">
        <f>Orte[[#This Row],[Ort]]</f>
        <v>Bell</v>
      </c>
      <c r="O597" t="s">
        <v>4579</v>
      </c>
      <c r="P597" t="s">
        <v>6342</v>
      </c>
    </row>
    <row r="598" spans="1:16" x14ac:dyDescent="0.35">
      <c r="A598" t="s">
        <v>3336</v>
      </c>
      <c r="B598" s="3" t="s">
        <v>10607</v>
      </c>
      <c r="C598" s="4">
        <v>48.258452524100001</v>
      </c>
      <c r="D598" s="4">
        <v>10.096519365700001</v>
      </c>
      <c r="E598" s="4">
        <f>Orte[[#This Row],[Lat_dez]]*PI()/180</f>
        <v>0.84226888846291326</v>
      </c>
      <c r="F598" s="4">
        <f>Orte[[#This Row],[Lon_dez]]*PI()/180</f>
        <v>0.17621750592283444</v>
      </c>
      <c r="G598" t="s">
        <v>665</v>
      </c>
      <c r="H598" t="s">
        <v>1017</v>
      </c>
      <c r="I598" s="4" t="b">
        <v>0</v>
      </c>
      <c r="J598" s="4" t="str">
        <f>CONCATENATE(Orte[[#This Row],[Ort]]," - ",Orte[[#This Row],[Landkreis]])</f>
        <v>Bellenberg - Landkreis Neu-Ulm</v>
      </c>
      <c r="K598" s="3"/>
      <c r="L598" s="3" t="s">
        <v>10493</v>
      </c>
      <c r="M598" s="3"/>
      <c r="N598" t="str">
        <f>Orte[[#This Row],[Ort]]</f>
        <v>Bellenberg</v>
      </c>
      <c r="O598" t="s">
        <v>2478</v>
      </c>
      <c r="P598" t="s">
        <v>4162</v>
      </c>
    </row>
    <row r="599" spans="1:16" x14ac:dyDescent="0.35">
      <c r="A599" t="s">
        <v>3688</v>
      </c>
      <c r="B599" s="3" t="s">
        <v>11059</v>
      </c>
      <c r="C599" s="4">
        <v>49.1935960088</v>
      </c>
      <c r="D599" s="4">
        <v>8.2951482827799996</v>
      </c>
      <c r="E599" s="4">
        <f>Orte[[#This Row],[Lat_dez]]*PI()/180</f>
        <v>0.85859022124950146</v>
      </c>
      <c r="F599" s="4">
        <f>Orte[[#This Row],[Lon_dez]]*PI()/180</f>
        <v>0.14477764947566463</v>
      </c>
      <c r="G599" t="s">
        <v>514</v>
      </c>
      <c r="H599" t="s">
        <v>565</v>
      </c>
      <c r="I599" s="4" t="b">
        <v>0</v>
      </c>
      <c r="J599" s="4" t="str">
        <f>CONCATENATE(Orte[[#This Row],[Ort]]," - ",Orte[[#This Row],[Landkreis]])</f>
        <v>Bellheim - Landkreis Germersheim</v>
      </c>
      <c r="K599" s="3"/>
      <c r="L599" s="3" t="s">
        <v>7933</v>
      </c>
      <c r="M599" s="3"/>
      <c r="N599" t="str">
        <f>Orte[[#This Row],[Ort]]</f>
        <v>Bellheim</v>
      </c>
      <c r="O599" t="s">
        <v>2201</v>
      </c>
      <c r="P599" t="s">
        <v>7563</v>
      </c>
    </row>
    <row r="600" spans="1:16" x14ac:dyDescent="0.35">
      <c r="A600" t="s">
        <v>6672</v>
      </c>
      <c r="B600" s="3" t="s">
        <v>14988</v>
      </c>
      <c r="C600" s="4">
        <v>50.565046428400002</v>
      </c>
      <c r="D600" s="4">
        <v>7.9425996906699998</v>
      </c>
      <c r="E600" s="4">
        <f>Orte[[#This Row],[Lat_dez]]*PI()/180</f>
        <v>0.88252654659937912</v>
      </c>
      <c r="F600" s="4">
        <f>Orte[[#This Row],[Lon_dez]]*PI()/180</f>
        <v>0.13862451577007462</v>
      </c>
      <c r="G600" t="s">
        <v>514</v>
      </c>
      <c r="H600" t="s">
        <v>590</v>
      </c>
      <c r="I600" s="4" t="b">
        <v>0</v>
      </c>
      <c r="J600" s="4" t="str">
        <f>CONCATENATE(Orte[[#This Row],[Ort]]," - ",Orte[[#This Row],[Landkreis]])</f>
        <v>Bellingen, Kölbingen, Gemünden u.a. - Landkreis Westerwaldkreis</v>
      </c>
      <c r="K600" s="3"/>
      <c r="L600" s="3" t="s">
        <v>8882</v>
      </c>
      <c r="M600" s="3"/>
      <c r="N600" t="str">
        <f>Orte[[#This Row],[Ort]]</f>
        <v>Bellingen, Kölbingen, Gemünden u.a.</v>
      </c>
      <c r="O600" t="s">
        <v>1432</v>
      </c>
      <c r="P600" t="s">
        <v>2214</v>
      </c>
    </row>
    <row r="601" spans="1:16" x14ac:dyDescent="0.35">
      <c r="A601" t="s">
        <v>2535</v>
      </c>
      <c r="B601" s="3" t="s">
        <v>9616</v>
      </c>
      <c r="C601" s="4">
        <v>52.326928945600002</v>
      </c>
      <c r="D601" s="4">
        <v>8.1414088567499991</v>
      </c>
      <c r="E601" s="4">
        <f>Orte[[#This Row],[Lat_dez]]*PI()/180</f>
        <v>0.91327719755784487</v>
      </c>
      <c r="F601" s="4">
        <f>Orte[[#This Row],[Lon_dez]]*PI()/180</f>
        <v>0.14209439030131485</v>
      </c>
      <c r="G601" t="s">
        <v>554</v>
      </c>
      <c r="H601" t="s">
        <v>555</v>
      </c>
      <c r="I601" s="4" t="b">
        <v>0</v>
      </c>
      <c r="J601" s="4" t="str">
        <f>CONCATENATE(Orte[[#This Row],[Ort]]," - ",Orte[[#This Row],[Landkreis]])</f>
        <v>Belm - Landkreis Osnabrück</v>
      </c>
      <c r="K601" s="3"/>
      <c r="L601" s="3" t="s">
        <v>14496</v>
      </c>
      <c r="M601" s="3"/>
      <c r="N601" t="str">
        <f>Orte[[#This Row],[Ort]]</f>
        <v>Belm</v>
      </c>
      <c r="O601" t="s">
        <v>2931</v>
      </c>
      <c r="P601" t="s">
        <v>6870</v>
      </c>
    </row>
    <row r="602" spans="1:16" x14ac:dyDescent="0.35">
      <c r="A602" t="s">
        <v>1702</v>
      </c>
      <c r="B602" s="3" t="s">
        <v>8660</v>
      </c>
      <c r="C602" s="4">
        <v>50.120513381899997</v>
      </c>
      <c r="D602" s="4">
        <v>7.4073112407900004</v>
      </c>
      <c r="E602" s="4">
        <f>Orte[[#This Row],[Lat_dez]]*PI()/180</f>
        <v>0.8747679813040331</v>
      </c>
      <c r="F602" s="4">
        <f>Orte[[#This Row],[Lon_dez]]*PI()/180</f>
        <v>0.12928196987177201</v>
      </c>
      <c r="G602" t="s">
        <v>514</v>
      </c>
      <c r="H602" t="s">
        <v>538</v>
      </c>
      <c r="I602" s="4" t="b">
        <v>0</v>
      </c>
      <c r="J602" s="4" t="str">
        <f>CONCATENATE(Orte[[#This Row],[Ort]]," - ",Orte[[#This Row],[Landkreis]])</f>
        <v>Beltheim - Landkreis Cochem-Zell</v>
      </c>
      <c r="K602" s="3"/>
      <c r="L602" s="3" t="s">
        <v>15653</v>
      </c>
      <c r="M602" s="3"/>
      <c r="N602" t="str">
        <f>Orte[[#This Row],[Ort]]</f>
        <v>Beltheim</v>
      </c>
      <c r="O602" t="s">
        <v>5620</v>
      </c>
      <c r="P602" t="s">
        <v>322</v>
      </c>
    </row>
    <row r="603" spans="1:16" x14ac:dyDescent="0.35">
      <c r="A603" t="s">
        <v>3863</v>
      </c>
      <c r="B603" s="3" t="s">
        <v>11283</v>
      </c>
      <c r="C603" s="4">
        <v>52.169762169199998</v>
      </c>
      <c r="D603" s="4">
        <v>12.581437791700001</v>
      </c>
      <c r="E603" s="4">
        <f>Orte[[#This Row],[Lat_dez]]*PI()/180</f>
        <v>0.91053411983491905</v>
      </c>
      <c r="F603" s="4">
        <f>Orte[[#This Row],[Lon_dez]]*PI()/180</f>
        <v>0.21958751410000951</v>
      </c>
      <c r="G603" t="s">
        <v>885</v>
      </c>
      <c r="H603" t="s">
        <v>904</v>
      </c>
      <c r="I603" s="4" t="b">
        <v>0</v>
      </c>
      <c r="J603" s="4" t="str">
        <f>CONCATENATE(Orte[[#This Row],[Ort]]," - ",Orte[[#This Row],[Landkreis]])</f>
        <v>Belzig - Landkreis Potsdam-Mittelmark</v>
      </c>
      <c r="K603" s="3"/>
      <c r="L603" s="3" t="s">
        <v>15321</v>
      </c>
      <c r="M603" s="3"/>
      <c r="N603" t="str">
        <f>Orte[[#This Row],[Ort]]</f>
        <v>Belzig</v>
      </c>
      <c r="O603" t="s">
        <v>1911</v>
      </c>
      <c r="P603" t="s">
        <v>5268</v>
      </c>
    </row>
    <row r="604" spans="1:16" x14ac:dyDescent="0.35">
      <c r="A604" t="s">
        <v>5533</v>
      </c>
      <c r="B604" s="3" t="s">
        <v>13437</v>
      </c>
      <c r="C604" s="4">
        <v>48.575629380300001</v>
      </c>
      <c r="D604" s="4">
        <v>9.2775619580599997</v>
      </c>
      <c r="E604" s="4">
        <f>Orte[[#This Row],[Lat_dez]]*PI()/180</f>
        <v>0.84780466891472772</v>
      </c>
      <c r="F604" s="4">
        <f>Orte[[#This Row],[Lon_dez]]*PI()/180</f>
        <v>0.16192400272591906</v>
      </c>
      <c r="G604" t="s">
        <v>546</v>
      </c>
      <c r="H604" t="s">
        <v>781</v>
      </c>
      <c r="I604" s="4" t="b">
        <v>0</v>
      </c>
      <c r="J604" s="4" t="str">
        <f>CONCATENATE(Orte[[#This Row],[Ort]]," - ",Orte[[#This Row],[Landkreis]])</f>
        <v>Bempflingen - Landkreis Esslingen</v>
      </c>
      <c r="K604" s="3"/>
      <c r="L604" s="3" t="s">
        <v>11927</v>
      </c>
      <c r="M604" s="3"/>
      <c r="N604" t="str">
        <f>Orte[[#This Row],[Ort]]</f>
        <v>Bempflingen</v>
      </c>
      <c r="O604" t="s">
        <v>6077</v>
      </c>
      <c r="P604" t="s">
        <v>2203</v>
      </c>
    </row>
    <row r="605" spans="1:16" x14ac:dyDescent="0.35">
      <c r="A605" t="s">
        <v>3334</v>
      </c>
      <c r="B605" s="3" t="s">
        <v>10604</v>
      </c>
      <c r="C605" s="4">
        <v>53.335233476799999</v>
      </c>
      <c r="D605" s="4">
        <v>9.9746732172900003</v>
      </c>
      <c r="E605" s="4">
        <f>Orte[[#This Row],[Lat_dez]]*PI()/180</f>
        <v>0.93087543149006269</v>
      </c>
      <c r="F605" s="4">
        <f>Orte[[#This Row],[Lon_dez]]*PI()/180</f>
        <v>0.17409088945220627</v>
      </c>
      <c r="G605" t="s">
        <v>554</v>
      </c>
      <c r="H605" t="s">
        <v>821</v>
      </c>
      <c r="I605" s="4" t="b">
        <v>0</v>
      </c>
      <c r="J605" s="4" t="str">
        <f>CONCATENATE(Orte[[#This Row],[Ort]]," - ",Orte[[#This Row],[Landkreis]])</f>
        <v>Bendestorf - Landkreis Harburg</v>
      </c>
      <c r="K605" s="3"/>
      <c r="L605" s="3" t="s">
        <v>8360</v>
      </c>
      <c r="M605" s="3"/>
      <c r="N605" t="str">
        <f>Orte[[#This Row],[Ort]]</f>
        <v>Bendestorf</v>
      </c>
      <c r="O605" t="s">
        <v>3042</v>
      </c>
      <c r="P605" t="s">
        <v>6828</v>
      </c>
    </row>
    <row r="606" spans="1:16" x14ac:dyDescent="0.35">
      <c r="A606" t="s">
        <v>5695</v>
      </c>
      <c r="B606" s="3" t="s">
        <v>13661</v>
      </c>
      <c r="C606" s="4">
        <v>50.436746429599999</v>
      </c>
      <c r="D606" s="4">
        <v>7.5946954181299997</v>
      </c>
      <c r="E606" s="4">
        <f>Orte[[#This Row],[Lat_dez]]*PI()/180</f>
        <v>0.88028728919001431</v>
      </c>
      <c r="F606" s="4">
        <f>Orte[[#This Row],[Lon_dez]]*PI()/180</f>
        <v>0.13255244073249595</v>
      </c>
      <c r="G606" t="s">
        <v>514</v>
      </c>
      <c r="H606" t="s">
        <v>631</v>
      </c>
      <c r="I606" s="4" t="b">
        <v>0</v>
      </c>
      <c r="J606" s="4" t="str">
        <f>CONCATENATE(Orte[[#This Row],[Ort]]," - ",Orte[[#This Row],[Landkreis]])</f>
        <v>Bendorf - Landkreis Mayen-Koblenz</v>
      </c>
      <c r="K606" s="3"/>
      <c r="L606" s="3" t="s">
        <v>11685</v>
      </c>
      <c r="M606" s="3"/>
      <c r="N606" t="str">
        <f>Orte[[#This Row],[Ort]]</f>
        <v>Bendorf</v>
      </c>
      <c r="O606" t="s">
        <v>6529</v>
      </c>
      <c r="P606" t="s">
        <v>2905</v>
      </c>
    </row>
    <row r="607" spans="1:16" x14ac:dyDescent="0.35">
      <c r="A607" t="s">
        <v>4396</v>
      </c>
      <c r="B607" s="3" t="s">
        <v>11960</v>
      </c>
      <c r="C607" s="4">
        <v>47.689603737600002</v>
      </c>
      <c r="D607" s="4">
        <v>11.4222533718</v>
      </c>
      <c r="E607" s="4">
        <f>Orte[[#This Row],[Lat_dez]]*PI()/180</f>
        <v>0.83234060419251388</v>
      </c>
      <c r="F607" s="4">
        <f>Orte[[#This Row],[Lon_dez]]*PI()/180</f>
        <v>0.19935592933493401</v>
      </c>
      <c r="G607" t="s">
        <v>665</v>
      </c>
      <c r="H607" t="s">
        <v>1288</v>
      </c>
      <c r="I607" s="4" t="b">
        <v>0</v>
      </c>
      <c r="J607" s="4" t="str">
        <f>CONCATENATE(Orte[[#This Row],[Ort]]," - ",Orte[[#This Row],[Landkreis]])</f>
        <v>Benediktbeuern - Landkreis Bad Tölz-Wolfratshausen</v>
      </c>
      <c r="K607" s="3"/>
      <c r="L607" s="3" t="s">
        <v>13038</v>
      </c>
      <c r="M607" s="3"/>
      <c r="N607" t="str">
        <f>Orte[[#This Row],[Ort]]</f>
        <v>Benediktbeuern</v>
      </c>
      <c r="O607" t="s">
        <v>2483</v>
      </c>
      <c r="P607" t="s">
        <v>1831</v>
      </c>
    </row>
    <row r="608" spans="1:16" x14ac:dyDescent="0.35">
      <c r="A608" t="s">
        <v>5076</v>
      </c>
      <c r="B608" s="3" t="s">
        <v>12844</v>
      </c>
      <c r="C608" s="4">
        <v>51.355094714700002</v>
      </c>
      <c r="D608" s="4">
        <v>12.6886378106</v>
      </c>
      <c r="E608" s="4">
        <f>Orte[[#This Row],[Lat_dez]]*PI()/180</f>
        <v>0.89631549044505299</v>
      </c>
      <c r="F608" s="4">
        <f>Orte[[#This Row],[Lon_dez]]*PI()/180</f>
        <v>0.22145850738801462</v>
      </c>
      <c r="G608" t="s">
        <v>869</v>
      </c>
      <c r="H608" t="s">
        <v>1405</v>
      </c>
      <c r="I608" s="4" t="b">
        <v>0</v>
      </c>
      <c r="J608" s="4" t="str">
        <f>CONCATENATE(Orte[[#This Row],[Ort]]," - ",Orte[[#This Row],[Landkreis]])</f>
        <v>Bennewitz, Machern - Landkreis Leipzig</v>
      </c>
      <c r="K608" s="3"/>
      <c r="L608" s="3" t="s">
        <v>11292</v>
      </c>
      <c r="M608" s="3"/>
      <c r="N608" t="str">
        <f>Orte[[#This Row],[Ort]]</f>
        <v>Bennewitz, Machern</v>
      </c>
      <c r="O608" t="s">
        <v>1249</v>
      </c>
      <c r="P608" t="s">
        <v>1565</v>
      </c>
    </row>
    <row r="609" spans="1:16" x14ac:dyDescent="0.35">
      <c r="A609" t="s">
        <v>5479</v>
      </c>
      <c r="B609" s="3" t="s">
        <v>13371</v>
      </c>
      <c r="C609" s="4">
        <v>47.966354340700001</v>
      </c>
      <c r="D609" s="4">
        <v>10.2173143029</v>
      </c>
      <c r="E609" s="4">
        <f>Orte[[#This Row],[Lat_dez]]*PI()/180</f>
        <v>0.83717081342348887</v>
      </c>
      <c r="F609" s="4">
        <f>Orte[[#This Row],[Lon_dez]]*PI()/180</f>
        <v>0.17832577529671423</v>
      </c>
      <c r="G609" t="s">
        <v>665</v>
      </c>
      <c r="H609" t="s">
        <v>683</v>
      </c>
      <c r="I609" s="4" t="b">
        <v>0</v>
      </c>
      <c r="J609" s="4" t="str">
        <f>CONCATENATE(Orte[[#This Row],[Ort]]," - ",Orte[[#This Row],[Landkreis]])</f>
        <v>Benningen - Landkreis Unterallgäu</v>
      </c>
      <c r="K609" s="3"/>
      <c r="L609" s="3" t="s">
        <v>10778</v>
      </c>
      <c r="M609" s="3"/>
      <c r="N609" t="str">
        <f>Orte[[#This Row],[Ort]]</f>
        <v>Benningen</v>
      </c>
      <c r="O609" t="s">
        <v>7166</v>
      </c>
      <c r="P609" t="s">
        <v>1777</v>
      </c>
    </row>
    <row r="610" spans="1:16" x14ac:dyDescent="0.35">
      <c r="A610" t="s">
        <v>2863</v>
      </c>
      <c r="B610" s="3" t="s">
        <v>10022</v>
      </c>
      <c r="C610" s="4">
        <v>48.941361008800001</v>
      </c>
      <c r="D610" s="4">
        <v>9.2368944195600005</v>
      </c>
      <c r="E610" s="4">
        <f>Orte[[#This Row],[Lat_dez]]*PI()/180</f>
        <v>0.85418789001073347</v>
      </c>
      <c r="F610" s="4">
        <f>Orte[[#This Row],[Lon_dez]]*PI()/180</f>
        <v>0.16121422028041252</v>
      </c>
      <c r="G610" t="s">
        <v>546</v>
      </c>
      <c r="H610" t="s">
        <v>757</v>
      </c>
      <c r="I610" s="4" t="b">
        <v>0</v>
      </c>
      <c r="J610" s="4" t="str">
        <f>CONCATENATE(Orte[[#This Row],[Ort]]," - ",Orte[[#This Row],[Landkreis]])</f>
        <v>Benningen am Neckar - Landkreis Ludwigsburg</v>
      </c>
      <c r="K610" s="3"/>
      <c r="L610" s="3" t="s">
        <v>8193</v>
      </c>
      <c r="M610" s="3"/>
      <c r="N610" t="str">
        <f>Orte[[#This Row],[Ort]]</f>
        <v>Benningen am Neckar</v>
      </c>
      <c r="O610" t="s">
        <v>6940</v>
      </c>
      <c r="P610" t="s">
        <v>5859</v>
      </c>
    </row>
    <row r="611" spans="1:16" x14ac:dyDescent="0.35">
      <c r="A611" t="s">
        <v>2896</v>
      </c>
      <c r="B611" s="3" t="s">
        <v>10061</v>
      </c>
      <c r="C611" s="4">
        <v>50.641736286700002</v>
      </c>
      <c r="D611" s="4">
        <v>10.599954845799999</v>
      </c>
      <c r="E611" s="4">
        <f>Orte[[#This Row],[Lat_dez]]*PI()/180</f>
        <v>0.88386503712960218</v>
      </c>
      <c r="F611" s="4">
        <f>Orte[[#This Row],[Lon_dez]]*PI()/180</f>
        <v>0.18500411262193781</v>
      </c>
      <c r="G611" t="s">
        <v>678</v>
      </c>
      <c r="H611" t="s">
        <v>690</v>
      </c>
      <c r="I611" s="4" t="b">
        <v>0</v>
      </c>
      <c r="J611" s="4" t="str">
        <f>CONCATENATE(Orte[[#This Row],[Ort]]," - ",Orte[[#This Row],[Landkreis]])</f>
        <v>Benshausen - Landkreis Schmalkalden-Meiningen</v>
      </c>
      <c r="K611" s="3"/>
      <c r="L611" s="3" t="s">
        <v>7942</v>
      </c>
      <c r="M611" s="3"/>
      <c r="N611" t="str">
        <f>Orte[[#This Row],[Ort]]</f>
        <v>Benshausen</v>
      </c>
      <c r="O611" t="s">
        <v>3395</v>
      </c>
      <c r="P611" t="s">
        <v>2520</v>
      </c>
    </row>
    <row r="612" spans="1:16" x14ac:dyDescent="0.35">
      <c r="A612" t="s">
        <v>2831</v>
      </c>
      <c r="B612" s="3" t="s">
        <v>9987</v>
      </c>
      <c r="C612" s="4">
        <v>49.693030157099997</v>
      </c>
      <c r="D612" s="4">
        <v>8.6237330180799994</v>
      </c>
      <c r="E612" s="4">
        <f>Orte[[#This Row],[Lat_dez]]*PI()/180</f>
        <v>0.86730699153422997</v>
      </c>
      <c r="F612" s="4">
        <f>Orte[[#This Row],[Lon_dez]]*PI()/180</f>
        <v>0.15051253497844366</v>
      </c>
      <c r="G612" t="s">
        <v>549</v>
      </c>
      <c r="H612" t="s">
        <v>717</v>
      </c>
      <c r="I612" s="4" t="b">
        <v>0</v>
      </c>
      <c r="J612" s="4" t="str">
        <f>CONCATENATE(Orte[[#This Row],[Ort]]," - ",Orte[[#This Row],[Landkreis]])</f>
        <v>Bensheim - Landkreis Bergstraße</v>
      </c>
      <c r="K612" s="3"/>
      <c r="L612" s="3" t="s">
        <v>9532</v>
      </c>
      <c r="M612" s="3"/>
      <c r="N612" t="str">
        <f>Orte[[#This Row],[Ort]]</f>
        <v>Bensheim</v>
      </c>
      <c r="O612" t="s">
        <v>1348</v>
      </c>
      <c r="P612" t="s">
        <v>4963</v>
      </c>
    </row>
    <row r="613" spans="1:16" x14ac:dyDescent="0.35">
      <c r="A613" t="s">
        <v>2202</v>
      </c>
      <c r="B613" s="3" t="s">
        <v>9211</v>
      </c>
      <c r="C613" s="4">
        <v>53.886676961699997</v>
      </c>
      <c r="D613" s="4">
        <v>13.2679453804</v>
      </c>
      <c r="E613" s="4">
        <f>Orte[[#This Row],[Lat_dez]]*PI()/180</f>
        <v>0.94049993594023928</v>
      </c>
      <c r="F613" s="4">
        <f>Orte[[#This Row],[Lon_dez]]*PI()/180</f>
        <v>0.23156933186275153</v>
      </c>
      <c r="G613" t="s">
        <v>834</v>
      </c>
      <c r="H613" t="s">
        <v>987</v>
      </c>
      <c r="I613" s="4" t="b">
        <v>0</v>
      </c>
      <c r="J613" s="4" t="str">
        <f>CONCATENATE(Orte[[#This Row],[Ort]]," - ",Orte[[#This Row],[Landkreis]])</f>
        <v>Bentzin - Landkreis Vorpommern-Greifswald</v>
      </c>
      <c r="K613" s="3"/>
      <c r="L613" s="3" t="s">
        <v>7936</v>
      </c>
      <c r="M613" s="3"/>
      <c r="N613" t="str">
        <f>Orte[[#This Row],[Ort]]</f>
        <v>Bentzin</v>
      </c>
      <c r="O613" t="s">
        <v>2823</v>
      </c>
      <c r="P613" t="s">
        <v>637</v>
      </c>
    </row>
    <row r="614" spans="1:16" x14ac:dyDescent="0.35">
      <c r="A614" t="s">
        <v>3885</v>
      </c>
      <c r="B614" s="3" t="s">
        <v>11307</v>
      </c>
      <c r="C614" s="4">
        <v>53.941866077999997</v>
      </c>
      <c r="D614" s="4">
        <v>14.052911763799999</v>
      </c>
      <c r="E614" s="4">
        <f>Orte[[#This Row],[Lat_dez]]*PI()/180</f>
        <v>0.9414631677309403</v>
      </c>
      <c r="F614" s="4">
        <f>Orte[[#This Row],[Lon_dez]]*PI()/180</f>
        <v>0.24526957977055366</v>
      </c>
      <c r="G614" t="s">
        <v>834</v>
      </c>
      <c r="H614" t="s">
        <v>987</v>
      </c>
      <c r="I614" s="4" t="b">
        <v>0</v>
      </c>
      <c r="J614" s="4" t="str">
        <f>CONCATENATE(Orte[[#This Row],[Ort]]," - ",Orte[[#This Row],[Landkreis]])</f>
        <v>Benz, Heringsdorf u.a. - Landkreis Vorpommern-Greifswald</v>
      </c>
      <c r="K614" s="3"/>
      <c r="L614" s="3" t="s">
        <v>11299</v>
      </c>
      <c r="M614" s="3"/>
      <c r="N614" t="str">
        <f>Orte[[#This Row],[Ort]]</f>
        <v>Benz, Heringsdorf u.a.</v>
      </c>
      <c r="O614" t="s">
        <v>941</v>
      </c>
      <c r="P614" t="s">
        <v>6226</v>
      </c>
    </row>
    <row r="615" spans="1:16" x14ac:dyDescent="0.35">
      <c r="A615" t="s">
        <v>7098</v>
      </c>
      <c r="B615" s="3" t="s">
        <v>15566</v>
      </c>
      <c r="C615" s="4">
        <v>49.118648675199999</v>
      </c>
      <c r="D615" s="4">
        <v>11.8213352903</v>
      </c>
      <c r="E615" s="4">
        <f>Orte[[#This Row],[Lat_dez]]*PI()/180</f>
        <v>0.85728214351259069</v>
      </c>
      <c r="F615" s="4">
        <f>Orte[[#This Row],[Lon_dez]]*PI()/180</f>
        <v>0.20632122279793469</v>
      </c>
      <c r="G615" t="s">
        <v>665</v>
      </c>
      <c r="H615" t="s">
        <v>874</v>
      </c>
      <c r="I615" s="4" t="b">
        <v>0</v>
      </c>
      <c r="J615" s="4" t="str">
        <f>CONCATENATE(Orte[[#This Row],[Ort]]," - ",Orte[[#This Row],[Landkreis]])</f>
        <v>Beratzhausen - Landkreis Regensburg</v>
      </c>
      <c r="K615" s="3"/>
      <c r="L615" s="3" t="s">
        <v>9334</v>
      </c>
      <c r="M615" s="3"/>
      <c r="N615" t="str">
        <f>Orte[[#This Row],[Ort]]</f>
        <v>Beratzhausen</v>
      </c>
      <c r="O615" t="s">
        <v>1346</v>
      </c>
      <c r="P615" t="s">
        <v>3430</v>
      </c>
    </row>
    <row r="616" spans="1:16" x14ac:dyDescent="0.35">
      <c r="A616" t="s">
        <v>3160</v>
      </c>
      <c r="B616" s="3" t="s">
        <v>10388</v>
      </c>
      <c r="C616" s="4">
        <v>49.118094154200001</v>
      </c>
      <c r="D616" s="4">
        <v>11.466701709300001</v>
      </c>
      <c r="E616" s="4">
        <f>Orte[[#This Row],[Lat_dez]]*PI()/180</f>
        <v>0.85727246529536938</v>
      </c>
      <c r="F616" s="4">
        <f>Orte[[#This Row],[Lon_dez]]*PI()/180</f>
        <v>0.20013169917134668</v>
      </c>
      <c r="G616" t="s">
        <v>665</v>
      </c>
      <c r="H616" t="s">
        <v>832</v>
      </c>
      <c r="I616" s="4" t="b">
        <v>0</v>
      </c>
      <c r="J616" s="4" t="str">
        <f>CONCATENATE(Orte[[#This Row],[Ort]]," - ",Orte[[#This Row],[Landkreis]])</f>
        <v>Berching - Landkreis Neumarkt i.d. OPf.</v>
      </c>
      <c r="K616" s="3"/>
      <c r="L616" s="3" t="s">
        <v>13042</v>
      </c>
      <c r="M616" s="3"/>
      <c r="N616" t="str">
        <f>Orte[[#This Row],[Ort]]</f>
        <v>Berching</v>
      </c>
      <c r="O616" t="s">
        <v>1982</v>
      </c>
      <c r="P616" t="s">
        <v>2524</v>
      </c>
    </row>
    <row r="617" spans="1:16" x14ac:dyDescent="0.35">
      <c r="A617" t="s">
        <v>5083</v>
      </c>
      <c r="B617" s="3" t="s">
        <v>12851</v>
      </c>
      <c r="C617" s="4">
        <v>47.579814574399997</v>
      </c>
      <c r="D617" s="4">
        <v>13.0020670008</v>
      </c>
      <c r="E617" s="4">
        <f>Orte[[#This Row],[Lat_dez]]*PI()/180</f>
        <v>0.83042442181166443</v>
      </c>
      <c r="F617" s="4">
        <f>Orte[[#This Row],[Lon_dez]]*PI()/180</f>
        <v>0.22692887872886422</v>
      </c>
      <c r="G617" t="s">
        <v>665</v>
      </c>
      <c r="H617" t="s">
        <v>2813</v>
      </c>
      <c r="I617" s="4" t="b">
        <v>0</v>
      </c>
      <c r="J617" s="4" t="str">
        <f>CONCATENATE(Orte[[#This Row],[Ort]]," - ",Orte[[#This Row],[Landkreis]])</f>
        <v>Berchtesgaden &amp; Schönau - Landkreis Berchtesgadener Land</v>
      </c>
      <c r="K617" s="3"/>
      <c r="L617" s="3" t="s">
        <v>15607</v>
      </c>
      <c r="M617" s="3"/>
      <c r="N617" t="str">
        <f>Orte[[#This Row],[Ort]]</f>
        <v>Berchtesgaden &amp; Schönau</v>
      </c>
      <c r="O617" t="s">
        <v>3044</v>
      </c>
      <c r="P617" t="s">
        <v>2243</v>
      </c>
    </row>
    <row r="618" spans="1:16" x14ac:dyDescent="0.35">
      <c r="A618" t="s">
        <v>1842</v>
      </c>
      <c r="B618" s="3" t="s">
        <v>8807</v>
      </c>
      <c r="C618" s="4">
        <v>48.982339265100002</v>
      </c>
      <c r="D618" s="4">
        <v>8.2045890318100003</v>
      </c>
      <c r="E618" s="4">
        <f>Orte[[#This Row],[Lat_dez]]*PI()/180</f>
        <v>0.85490309550489474</v>
      </c>
      <c r="F618" s="4">
        <f>Orte[[#This Row],[Lon_dez]]*PI()/180</f>
        <v>0.14319709237809827</v>
      </c>
      <c r="G618" t="s">
        <v>514</v>
      </c>
      <c r="H618" t="s">
        <v>565</v>
      </c>
      <c r="I618" s="4" t="b">
        <v>0</v>
      </c>
      <c r="J618" s="4" t="str">
        <f>CONCATENATE(Orte[[#This Row],[Ort]]," - ",Orte[[#This Row],[Landkreis]])</f>
        <v>Berg - Landkreis Germersheim</v>
      </c>
      <c r="K618" s="3"/>
      <c r="L618" s="3" t="s">
        <v>8887</v>
      </c>
      <c r="M618" s="3"/>
      <c r="N618" t="str">
        <f>Orte[[#This Row],[Ort]]</f>
        <v>Berg</v>
      </c>
      <c r="O618" t="s">
        <v>1594</v>
      </c>
      <c r="P618" t="s">
        <v>4123</v>
      </c>
    </row>
    <row r="619" spans="1:16" x14ac:dyDescent="0.35">
      <c r="A619" t="s">
        <v>1842</v>
      </c>
      <c r="B619" s="3" t="s">
        <v>9863</v>
      </c>
      <c r="C619" s="4">
        <v>47.959491072600002</v>
      </c>
      <c r="D619" s="4">
        <v>11.3731469208</v>
      </c>
      <c r="E619" s="4">
        <f>Orte[[#This Row],[Lat_dez]]*PI()/180</f>
        <v>0.83705102679769683</v>
      </c>
      <c r="F619" s="4">
        <f>Orte[[#This Row],[Lon_dez]]*PI()/180</f>
        <v>0.19849886008101475</v>
      </c>
      <c r="G619" t="s">
        <v>665</v>
      </c>
      <c r="H619" t="s">
        <v>1196</v>
      </c>
      <c r="I619" s="4" t="b">
        <v>0</v>
      </c>
      <c r="J619" s="4" t="str">
        <f>CONCATENATE(Orte[[#This Row],[Ort]]," - ",Orte[[#This Row],[Landkreis]])</f>
        <v>Berg - Landkreis Starnberg</v>
      </c>
      <c r="K619" s="3"/>
      <c r="L619" s="3" t="s">
        <v>12198</v>
      </c>
      <c r="M619" s="3"/>
      <c r="N619" t="str">
        <f>Orte[[#This Row],[Ort]]</f>
        <v>Berg</v>
      </c>
      <c r="O619" t="s">
        <v>1430</v>
      </c>
      <c r="P619" t="s">
        <v>5219</v>
      </c>
    </row>
    <row r="620" spans="1:16" x14ac:dyDescent="0.35">
      <c r="A620" t="s">
        <v>1842</v>
      </c>
      <c r="B620" s="3" t="s">
        <v>13503</v>
      </c>
      <c r="C620" s="4">
        <v>47.828024258399999</v>
      </c>
      <c r="D620" s="4">
        <v>9.5769800528799998</v>
      </c>
      <c r="E620" s="4">
        <f>Orte[[#This Row],[Lat_dez]]*PI()/180</f>
        <v>0.83475649803279905</v>
      </c>
      <c r="F620" s="4">
        <f>Orte[[#This Row],[Lon_dez]]*PI()/180</f>
        <v>0.16714983432057665</v>
      </c>
      <c r="G620" t="s">
        <v>546</v>
      </c>
      <c r="H620" t="s">
        <v>656</v>
      </c>
      <c r="I620" s="4" t="b">
        <v>0</v>
      </c>
      <c r="J620" s="4" t="str">
        <f>CONCATENATE(Orte[[#This Row],[Ort]]," - ",Orte[[#This Row],[Landkreis]])</f>
        <v>Berg - Landkreis Ravensburg</v>
      </c>
      <c r="K620" s="3"/>
      <c r="L620" s="3" t="s">
        <v>9536</v>
      </c>
      <c r="M620" s="3"/>
      <c r="N620" t="str">
        <f>Orte[[#This Row],[Ort]]</f>
        <v>Berg</v>
      </c>
      <c r="O620" t="s">
        <v>4186</v>
      </c>
      <c r="P620" t="s">
        <v>7208</v>
      </c>
    </row>
    <row r="621" spans="1:16" x14ac:dyDescent="0.35">
      <c r="A621" t="s">
        <v>1842</v>
      </c>
      <c r="B621" s="3" t="s">
        <v>14183</v>
      </c>
      <c r="C621" s="4">
        <v>50.380337454699998</v>
      </c>
      <c r="D621" s="4">
        <v>11.780172049500001</v>
      </c>
      <c r="E621" s="4">
        <f>Orte[[#This Row],[Lat_dez]]*PI()/180</f>
        <v>0.87930276685033448</v>
      </c>
      <c r="F621" s="4">
        <f>Orte[[#This Row],[Lon_dez]]*PI()/180</f>
        <v>0.20560278871518345</v>
      </c>
      <c r="G621" t="s">
        <v>665</v>
      </c>
      <c r="H621" t="s">
        <v>852</v>
      </c>
      <c r="I621" s="4" t="b">
        <v>0</v>
      </c>
      <c r="J621" s="4" t="str">
        <f>CONCATENATE(Orte[[#This Row],[Ort]]," - ",Orte[[#This Row],[Landkreis]])</f>
        <v>Berg - Landkreis Hof</v>
      </c>
      <c r="K621" s="3"/>
      <c r="L621" s="3" t="s">
        <v>9956</v>
      </c>
      <c r="M621" s="3"/>
      <c r="N621" t="str">
        <f>Orte[[#This Row],[Ort]]</f>
        <v>Berg</v>
      </c>
      <c r="O621" t="s">
        <v>1984</v>
      </c>
      <c r="P621" t="s">
        <v>3976</v>
      </c>
    </row>
    <row r="622" spans="1:16" x14ac:dyDescent="0.35">
      <c r="A622" t="s">
        <v>831</v>
      </c>
      <c r="B622" s="3" t="s">
        <v>7872</v>
      </c>
      <c r="C622" s="4">
        <v>49.353174914100002</v>
      </c>
      <c r="D622" s="4">
        <v>11.4429496589</v>
      </c>
      <c r="E622" s="4">
        <f>Orte[[#This Row],[Lat_dez]]*PI()/180</f>
        <v>0.86137539856371459</v>
      </c>
      <c r="F622" s="4">
        <f>Orte[[#This Row],[Lon_dez]]*PI()/180</f>
        <v>0.19971714768776705</v>
      </c>
      <c r="G622" t="s">
        <v>665</v>
      </c>
      <c r="H622" t="s">
        <v>832</v>
      </c>
      <c r="I622" s="4" t="b">
        <v>0</v>
      </c>
      <c r="J622" s="4" t="str">
        <f>CONCATENATE(Orte[[#This Row],[Ort]]," - ",Orte[[#This Row],[Landkreis]])</f>
        <v>Berg b.Neumarkt i.d.OPf. - Landkreis Neumarkt i.d. OPf.</v>
      </c>
      <c r="K622" s="3"/>
      <c r="L622" s="3" t="s">
        <v>15040</v>
      </c>
      <c r="M622" s="3"/>
      <c r="N622" t="str">
        <f>Orte[[#This Row],[Ort]]</f>
        <v>Berg b.Neumarkt i.d.OPf.</v>
      </c>
      <c r="O622" t="s">
        <v>1250</v>
      </c>
      <c r="P622" t="s">
        <v>1531</v>
      </c>
    </row>
    <row r="623" spans="1:16" x14ac:dyDescent="0.35">
      <c r="A623" t="s">
        <v>6342</v>
      </c>
      <c r="B623" s="3" t="s">
        <v>14531</v>
      </c>
      <c r="C623" s="4">
        <v>48.636730638800003</v>
      </c>
      <c r="D623" s="4">
        <v>11.249953596399999</v>
      </c>
      <c r="E623" s="4">
        <f>Orte[[#This Row],[Lat_dez]]*PI()/180</f>
        <v>0.84887108705266501</v>
      </c>
      <c r="F623" s="4">
        <f>Orte[[#This Row],[Lon_dez]]*PI()/180</f>
        <v>0.19634873095375727</v>
      </c>
      <c r="G623" t="s">
        <v>665</v>
      </c>
      <c r="H623" t="s">
        <v>951</v>
      </c>
      <c r="I623" s="4" t="b">
        <v>0</v>
      </c>
      <c r="J623" s="4" t="str">
        <f>CONCATENATE(Orte[[#This Row],[Ort]]," - ",Orte[[#This Row],[Landkreis]])</f>
        <v>Berg im Gau - Landkreis Neuburg-Schrobenhausen</v>
      </c>
      <c r="K623" s="3"/>
      <c r="L623" s="3" t="s">
        <v>10487</v>
      </c>
      <c r="M623" s="3"/>
      <c r="N623" t="str">
        <f>Orte[[#This Row],[Ort]]</f>
        <v>Berg im Gau</v>
      </c>
      <c r="O623" t="s">
        <v>1252</v>
      </c>
      <c r="P623" t="s">
        <v>5284</v>
      </c>
    </row>
    <row r="624" spans="1:16" x14ac:dyDescent="0.35">
      <c r="A624" t="s">
        <v>4162</v>
      </c>
      <c r="B624" s="3" t="s">
        <v>11662</v>
      </c>
      <c r="C624" s="4">
        <v>50.676698616400003</v>
      </c>
      <c r="D624" s="4">
        <v>12.1258540792</v>
      </c>
      <c r="E624" s="4">
        <f>Orte[[#This Row],[Lat_dez]]*PI()/180</f>
        <v>0.88447524489703488</v>
      </c>
      <c r="F624" s="4">
        <f>Orte[[#This Row],[Lon_dez]]*PI()/180</f>
        <v>0.21163607829842523</v>
      </c>
      <c r="G624" t="s">
        <v>678</v>
      </c>
      <c r="H624" t="s">
        <v>2176</v>
      </c>
      <c r="I624" s="4" t="b">
        <v>0</v>
      </c>
      <c r="J624" s="4" t="str">
        <f>CONCATENATE(Orte[[#This Row],[Ort]]," - ",Orte[[#This Row],[Landkreis]])</f>
        <v>Berga/Elster - Landkreis Greiz</v>
      </c>
      <c r="K624" s="3"/>
      <c r="L624" s="3" t="s">
        <v>9973</v>
      </c>
      <c r="M624" s="3"/>
      <c r="N624" t="str">
        <f>Orte[[#This Row],[Ort]]</f>
        <v>Berga/Elster</v>
      </c>
      <c r="O624" t="s">
        <v>6363</v>
      </c>
      <c r="P624" t="s">
        <v>34</v>
      </c>
    </row>
    <row r="625" spans="1:16" x14ac:dyDescent="0.35">
      <c r="A625" t="s">
        <v>2214</v>
      </c>
      <c r="B625" s="3" t="s">
        <v>9226</v>
      </c>
      <c r="C625" s="4">
        <v>47.853948512599999</v>
      </c>
      <c r="D625" s="4">
        <v>9.7472283029500009</v>
      </c>
      <c r="E625" s="4">
        <f>Orte[[#This Row],[Lat_dez]]*PI()/180</f>
        <v>0.83520896162471303</v>
      </c>
      <c r="F625" s="4">
        <f>Orte[[#This Row],[Lon_dez]]*PI()/180</f>
        <v>0.17012122683005682</v>
      </c>
      <c r="G625" t="s">
        <v>546</v>
      </c>
      <c r="H625" t="s">
        <v>656</v>
      </c>
      <c r="I625" s="4" t="b">
        <v>0</v>
      </c>
      <c r="J625" s="4" t="str">
        <f>CONCATENATE(Orte[[#This Row],[Ort]]," - ",Orte[[#This Row],[Landkreis]])</f>
        <v>Bergatreute - Landkreis Ravensburg</v>
      </c>
      <c r="K625" s="3"/>
      <c r="L625" s="3" t="s">
        <v>13562</v>
      </c>
      <c r="M625" s="3"/>
      <c r="N625" t="str">
        <f>Orte[[#This Row],[Ort]]</f>
        <v>Bergatreute</v>
      </c>
      <c r="O625" t="s">
        <v>4989</v>
      </c>
      <c r="P625" t="s">
        <v>2932</v>
      </c>
    </row>
    <row r="626" spans="1:16" x14ac:dyDescent="0.35">
      <c r="A626" t="s">
        <v>6870</v>
      </c>
      <c r="B626" s="3" t="s">
        <v>15250</v>
      </c>
      <c r="C626" s="4">
        <v>52.597537085100001</v>
      </c>
      <c r="D626" s="4">
        <v>7.7065265168600003</v>
      </c>
      <c r="E626" s="4">
        <f>Orte[[#This Row],[Lat_dez]]*PI()/180</f>
        <v>0.91800020057481602</v>
      </c>
      <c r="F626" s="4">
        <f>Orte[[#This Row],[Lon_dez]]*PI()/180</f>
        <v>0.13450426161145732</v>
      </c>
      <c r="G626" t="s">
        <v>554</v>
      </c>
      <c r="H626" t="s">
        <v>555</v>
      </c>
      <c r="I626" s="4" t="b">
        <v>0</v>
      </c>
      <c r="J626" s="4" t="str">
        <f>CONCATENATE(Orte[[#This Row],[Ort]]," - ",Orte[[#This Row],[Landkreis]])</f>
        <v>Berge, Bippen - Landkreis Osnabrück</v>
      </c>
      <c r="K626" s="3"/>
      <c r="L626" s="3" t="s">
        <v>11557</v>
      </c>
      <c r="M626" s="3"/>
      <c r="N626" t="str">
        <f>Orte[[#This Row],[Ort]]</f>
        <v>Berge, Bippen</v>
      </c>
      <c r="O626" t="s">
        <v>3878</v>
      </c>
      <c r="P626" t="s">
        <v>5588</v>
      </c>
    </row>
    <row r="627" spans="1:16" x14ac:dyDescent="0.35">
      <c r="A627" t="s">
        <v>322</v>
      </c>
      <c r="B627" s="3" t="s">
        <v>14143</v>
      </c>
      <c r="C627" s="4">
        <v>50.481240262100002</v>
      </c>
      <c r="D627" s="4">
        <v>12.296604031799999</v>
      </c>
      <c r="E627" s="4">
        <f>Orte[[#This Row],[Lat_dez]]*PI()/180</f>
        <v>0.88106385306397028</v>
      </c>
      <c r="F627" s="4">
        <f>Orte[[#This Row],[Lon_dez]]*PI()/180</f>
        <v>0.21461622716891948</v>
      </c>
      <c r="G627" t="s">
        <v>869</v>
      </c>
      <c r="H627" t="s">
        <v>870</v>
      </c>
      <c r="I627" s="4" t="b">
        <v>0</v>
      </c>
      <c r="J627" s="4" t="str">
        <f>CONCATENATE(Orte[[#This Row],[Ort]]," - ",Orte[[#This Row],[Landkreis]])</f>
        <v>Bergen - Landkreis Vogtlandkreis</v>
      </c>
      <c r="K627" s="3"/>
      <c r="L627" s="3" t="s">
        <v>8961</v>
      </c>
      <c r="M627" s="3"/>
      <c r="N627" t="str">
        <f>Orte[[#This Row],[Ort]]</f>
        <v>Bergen</v>
      </c>
      <c r="O627" t="s">
        <v>6158</v>
      </c>
      <c r="P627" t="s">
        <v>4380</v>
      </c>
    </row>
    <row r="628" spans="1:16" x14ac:dyDescent="0.35">
      <c r="A628" t="s">
        <v>322</v>
      </c>
      <c r="B628" s="3" t="s">
        <v>10076</v>
      </c>
      <c r="C628" s="4">
        <v>52.888845914000001</v>
      </c>
      <c r="D628" s="4">
        <v>10.946548594399999</v>
      </c>
      <c r="E628" s="4">
        <f>Orte[[#This Row],[Lat_dez]]*PI()/180</f>
        <v>0.9230844987792497</v>
      </c>
      <c r="F628" s="4">
        <f>Orte[[#This Row],[Lon_dez]]*PI()/180</f>
        <v>0.19105331470183731</v>
      </c>
      <c r="G628" t="s">
        <v>554</v>
      </c>
      <c r="H628" t="s">
        <v>962</v>
      </c>
      <c r="I628" s="4" t="b">
        <v>0</v>
      </c>
      <c r="J628" s="4" t="str">
        <f>CONCATENATE(Orte[[#This Row],[Ort]]," - ",Orte[[#This Row],[Landkreis]])</f>
        <v>Bergen - Landkreis Lüchow-Dannenberg</v>
      </c>
      <c r="K628" s="3"/>
      <c r="L628" s="3" t="s">
        <v>7651</v>
      </c>
      <c r="M628" s="3"/>
      <c r="N628" t="str">
        <f>Orte[[#This Row],[Ort]]</f>
        <v>Bergen</v>
      </c>
      <c r="O628" t="s">
        <v>4608</v>
      </c>
      <c r="P628" t="s">
        <v>5678</v>
      </c>
    </row>
    <row r="629" spans="1:16" x14ac:dyDescent="0.35">
      <c r="A629" t="s">
        <v>322</v>
      </c>
      <c r="B629" s="3" t="s">
        <v>7972</v>
      </c>
      <c r="C629" s="4">
        <v>49.870722235899997</v>
      </c>
      <c r="D629" s="4">
        <v>7.3773746782699998</v>
      </c>
      <c r="E629" s="4">
        <f>Orte[[#This Row],[Lat_dez]]*PI()/180</f>
        <v>0.87040830336400321</v>
      </c>
      <c r="F629" s="4">
        <f>Orte[[#This Row],[Lon_dez]]*PI()/180</f>
        <v>0.12875947828906886</v>
      </c>
      <c r="G629" t="s">
        <v>514</v>
      </c>
      <c r="H629" t="s">
        <v>588</v>
      </c>
      <c r="I629" s="4" t="b">
        <v>0</v>
      </c>
      <c r="J629" s="4" t="str">
        <f>CONCATENATE(Orte[[#This Row],[Ort]]," - ",Orte[[#This Row],[Landkreis]])</f>
        <v>Bergen - Landkreis Bad Kreuznach</v>
      </c>
      <c r="K629" s="3"/>
      <c r="L629" s="3" t="s">
        <v>7646</v>
      </c>
      <c r="M629" s="3"/>
      <c r="N629" t="str">
        <f>Orte[[#This Row],[Ort]]</f>
        <v>Bergen</v>
      </c>
      <c r="O629" t="s">
        <v>4190</v>
      </c>
      <c r="P629" t="s">
        <v>2933</v>
      </c>
    </row>
    <row r="630" spans="1:16" x14ac:dyDescent="0.35">
      <c r="A630" t="s">
        <v>322</v>
      </c>
      <c r="B630" s="3" t="s">
        <v>14765</v>
      </c>
      <c r="C630" s="4">
        <v>47.794006155600002</v>
      </c>
      <c r="D630" s="4">
        <v>12.5727468564</v>
      </c>
      <c r="E630" s="4">
        <f>Orte[[#This Row],[Lat_dez]]*PI()/180</f>
        <v>0.83416277013365725</v>
      </c>
      <c r="F630" s="4">
        <f>Orte[[#This Row],[Lon_dez]]*PI()/180</f>
        <v>0.2194358286639467</v>
      </c>
      <c r="G630" t="s">
        <v>665</v>
      </c>
      <c r="H630" t="s">
        <v>913</v>
      </c>
      <c r="I630" s="4" t="b">
        <v>0</v>
      </c>
      <c r="J630" s="4" t="str">
        <f>CONCATENATE(Orte[[#This Row],[Ort]]," - ",Orte[[#This Row],[Landkreis]])</f>
        <v>Bergen - Landkreis Traunstein</v>
      </c>
      <c r="K630" s="3"/>
      <c r="L630" s="3" t="s">
        <v>15654</v>
      </c>
      <c r="M630" s="3"/>
      <c r="N630" t="str">
        <f>Orte[[#This Row],[Ort]]</f>
        <v>Bergen</v>
      </c>
      <c r="O630" t="s">
        <v>1434</v>
      </c>
      <c r="P630" t="s">
        <v>6939</v>
      </c>
    </row>
    <row r="631" spans="1:16" x14ac:dyDescent="0.35">
      <c r="A631" t="s">
        <v>5268</v>
      </c>
      <c r="B631" s="3" t="s">
        <v>13105</v>
      </c>
      <c r="C631" s="4">
        <v>52.794606572900001</v>
      </c>
      <c r="D631" s="4">
        <v>9.9606352210800004</v>
      </c>
      <c r="E631" s="4">
        <f>Orte[[#This Row],[Lat_dez]]*PI()/180</f>
        <v>0.92143971199214469</v>
      </c>
      <c r="F631" s="4">
        <f>Orte[[#This Row],[Lon_dez]]*PI()/180</f>
        <v>0.1738458801979593</v>
      </c>
      <c r="G631" t="s">
        <v>554</v>
      </c>
      <c r="H631" t="s">
        <v>1027</v>
      </c>
      <c r="I631" s="4" t="b">
        <v>0</v>
      </c>
      <c r="J631" s="4" t="str">
        <f>CONCATENATE(Orte[[#This Row],[Ort]]," - ",Orte[[#This Row],[Landkreis]])</f>
        <v>Bergen, Lohheide u.a. - Landkreis Celle</v>
      </c>
      <c r="K631" s="3"/>
      <c r="L631" s="3" t="s">
        <v>14373</v>
      </c>
      <c r="M631" s="3"/>
      <c r="N631" t="str">
        <f>Orte[[#This Row],[Ort]]</f>
        <v>Bergen, Lohheide u.a.</v>
      </c>
      <c r="O631" t="s">
        <v>5684</v>
      </c>
      <c r="P631" t="s">
        <v>5087</v>
      </c>
    </row>
    <row r="632" spans="1:16" x14ac:dyDescent="0.35">
      <c r="A632" t="s">
        <v>2203</v>
      </c>
      <c r="B632" s="3" t="s">
        <v>9212</v>
      </c>
      <c r="C632" s="4">
        <v>54.433836774600003</v>
      </c>
      <c r="D632" s="4">
        <v>13.436666021800001</v>
      </c>
      <c r="E632" s="4">
        <f>Orte[[#This Row],[Lat_dez]]*PI()/180</f>
        <v>0.95004967620994052</v>
      </c>
      <c r="F632" s="4">
        <f>Orte[[#This Row],[Lon_dez]]*PI()/180</f>
        <v>0.23451406257125818</v>
      </c>
      <c r="G632" t="s">
        <v>834</v>
      </c>
      <c r="H632" t="s">
        <v>923</v>
      </c>
      <c r="I632" s="4" t="b">
        <v>0</v>
      </c>
      <c r="J632" s="4" t="str">
        <f>CONCATENATE(Orte[[#This Row],[Ort]]," - ",Orte[[#This Row],[Landkreis]])</f>
        <v>Bergen/ Rügen - Landkreis Vorpommern-Rügen</v>
      </c>
      <c r="K632" s="3"/>
      <c r="L632" s="3" t="s">
        <v>12203</v>
      </c>
      <c r="M632" s="3"/>
      <c r="N632" t="str">
        <f>Orte[[#This Row],[Ort]]</f>
        <v>Bergen/ Rügen</v>
      </c>
      <c r="O632" t="s">
        <v>1981</v>
      </c>
      <c r="P632" t="s">
        <v>3660</v>
      </c>
    </row>
    <row r="633" spans="1:16" x14ac:dyDescent="0.35">
      <c r="A633" t="s">
        <v>6828</v>
      </c>
      <c r="B633" s="3" t="s">
        <v>15194</v>
      </c>
      <c r="C633" s="4">
        <v>54.374393218000002</v>
      </c>
      <c r="D633" s="4">
        <v>9.3147607958900007</v>
      </c>
      <c r="E633" s="4">
        <f>Orte[[#This Row],[Lat_dez]]*PI()/180</f>
        <v>0.94901219042817486</v>
      </c>
      <c r="F633" s="4">
        <f>Orte[[#This Row],[Lon_dez]]*PI()/180</f>
        <v>0.16257324492396799</v>
      </c>
      <c r="G633" t="s">
        <v>641</v>
      </c>
      <c r="H633" t="s">
        <v>660</v>
      </c>
      <c r="I633" s="4" t="b">
        <v>0</v>
      </c>
      <c r="J633" s="4" t="str">
        <f>CONCATENATE(Orte[[#This Row],[Ort]]," - ",Orte[[#This Row],[Landkreis]])</f>
        <v>Bergenhusen - Kreis Schleswig-Flensburg</v>
      </c>
      <c r="K633" s="3"/>
      <c r="L633" s="3" t="s">
        <v>11942</v>
      </c>
      <c r="M633" s="3"/>
      <c r="N633" t="str">
        <f>Orte[[#This Row],[Ort]]</f>
        <v>Bergenhusen</v>
      </c>
      <c r="O633" t="s">
        <v>4187</v>
      </c>
      <c r="P633" t="s">
        <v>4191</v>
      </c>
    </row>
    <row r="634" spans="1:16" x14ac:dyDescent="0.35">
      <c r="A634" t="s">
        <v>2905</v>
      </c>
      <c r="B634" s="3" t="s">
        <v>10071</v>
      </c>
      <c r="C634" s="4">
        <v>52.539098066800001</v>
      </c>
      <c r="D634" s="4">
        <v>10.8517628441</v>
      </c>
      <c r="E634" s="4">
        <f>Orte[[#This Row],[Lat_dez]]*PI()/180</f>
        <v>0.91698024729384775</v>
      </c>
      <c r="F634" s="4">
        <f>Orte[[#This Row],[Lon_dez]]*PI()/180</f>
        <v>0.1893989912751291</v>
      </c>
      <c r="G634" t="s">
        <v>554</v>
      </c>
      <c r="H634" t="s">
        <v>1314</v>
      </c>
      <c r="I634" s="4" t="b">
        <v>0</v>
      </c>
      <c r="J634" s="4" t="str">
        <f>CONCATENATE(Orte[[#This Row],[Ort]]," - ",Orte[[#This Row],[Landkreis]])</f>
        <v>Bergfeld - Landkreis Gifhorn</v>
      </c>
      <c r="K634" s="3"/>
      <c r="L634" s="3" t="s">
        <v>14816</v>
      </c>
      <c r="M634" s="3"/>
      <c r="N634" t="str">
        <f>Orte[[#This Row],[Ort]]</f>
        <v>Bergfeld</v>
      </c>
      <c r="O634" t="s">
        <v>3879</v>
      </c>
      <c r="P634" t="s">
        <v>1593</v>
      </c>
    </row>
    <row r="635" spans="1:16" x14ac:dyDescent="0.35">
      <c r="A635" t="s">
        <v>1831</v>
      </c>
      <c r="B635" s="3" t="s">
        <v>8797</v>
      </c>
      <c r="C635" s="4">
        <v>48.402673542899997</v>
      </c>
      <c r="D635" s="4">
        <v>7.9763215783200003</v>
      </c>
      <c r="E635" s="4">
        <f>Orte[[#This Row],[Lat_dez]]*PI()/180</f>
        <v>0.84478602009155379</v>
      </c>
      <c r="F635" s="4">
        <f>Orte[[#This Row],[Lon_dez]]*PI()/180</f>
        <v>0.13921307373955474</v>
      </c>
      <c r="G635" t="s">
        <v>546</v>
      </c>
      <c r="H635" t="s">
        <v>622</v>
      </c>
      <c r="I635" s="4" t="b">
        <v>0</v>
      </c>
      <c r="J635" s="4" t="str">
        <f>CONCATENATE(Orte[[#This Row],[Ort]]," - ",Orte[[#This Row],[Landkreis]])</f>
        <v>Berghaupten - Landkreis Ortenaukreis</v>
      </c>
      <c r="K635" s="3"/>
      <c r="L635" s="3" t="s">
        <v>15655</v>
      </c>
      <c r="M635" s="3"/>
      <c r="N635" t="str">
        <f>Orte[[#This Row],[Ort]]</f>
        <v>Berghaupten</v>
      </c>
      <c r="O635" t="s">
        <v>6545</v>
      </c>
      <c r="P635" t="s">
        <v>2824</v>
      </c>
    </row>
    <row r="636" spans="1:16" x14ac:dyDescent="0.35">
      <c r="A636" t="s">
        <v>1565</v>
      </c>
      <c r="B636" s="3" t="s">
        <v>9292</v>
      </c>
      <c r="C636" s="4">
        <v>50.966662345899998</v>
      </c>
      <c r="D636" s="4">
        <v>6.6198424080000002</v>
      </c>
      <c r="E636" s="4">
        <f>Orte[[#This Row],[Lat_dez]]*PI()/180</f>
        <v>0.88953606668817209</v>
      </c>
      <c r="F636" s="4">
        <f>Orte[[#This Row],[Lon_dez]]*PI()/180</f>
        <v>0.11553804598274982</v>
      </c>
      <c r="G636" t="s">
        <v>504</v>
      </c>
      <c r="H636" t="s">
        <v>524</v>
      </c>
      <c r="I636" s="4" t="b">
        <v>0</v>
      </c>
      <c r="J636" s="4" t="str">
        <f>CONCATENATE(Orte[[#This Row],[Ort]]," - ",Orte[[#This Row],[Landkreis]])</f>
        <v>Bergheim - Kreis Rhein-Erft-Kreis</v>
      </c>
      <c r="K636" s="3"/>
      <c r="L636" s="3" t="s">
        <v>10101</v>
      </c>
      <c r="M636" s="3"/>
      <c r="N636" t="str">
        <f>Orte[[#This Row],[Ort]]</f>
        <v>Bergheim</v>
      </c>
      <c r="O636" t="s">
        <v>4373</v>
      </c>
      <c r="P636" t="s">
        <v>940</v>
      </c>
    </row>
    <row r="637" spans="1:16" x14ac:dyDescent="0.35">
      <c r="A637" t="s">
        <v>1565</v>
      </c>
      <c r="B637" s="3" t="s">
        <v>8503</v>
      </c>
      <c r="C637" s="4">
        <v>50.935945546500001</v>
      </c>
      <c r="D637" s="4">
        <v>6.6779793561299998</v>
      </c>
      <c r="E637" s="4">
        <f>Orte[[#This Row],[Lat_dez]]*PI()/180</f>
        <v>0.88899995740296744</v>
      </c>
      <c r="F637" s="4">
        <f>Orte[[#This Row],[Lon_dez]]*PI()/180</f>
        <v>0.11655272714467946</v>
      </c>
      <c r="G637" t="s">
        <v>504</v>
      </c>
      <c r="H637" t="s">
        <v>524</v>
      </c>
      <c r="I637" s="4" t="b">
        <v>0</v>
      </c>
      <c r="J637" s="4" t="str">
        <f>CONCATENATE(Orte[[#This Row],[Ort]]," - ",Orte[[#This Row],[Landkreis]])</f>
        <v>Bergheim - Kreis Rhein-Erft-Kreis</v>
      </c>
      <c r="K637" s="3"/>
      <c r="L637" s="3" t="s">
        <v>14563</v>
      </c>
      <c r="M637" s="3"/>
      <c r="N637" t="str">
        <f>Orte[[#This Row],[Ort]]</f>
        <v>Bergheim</v>
      </c>
      <c r="O637" t="s">
        <v>6236</v>
      </c>
      <c r="P637" t="s">
        <v>6319</v>
      </c>
    </row>
    <row r="638" spans="1:16" x14ac:dyDescent="0.35">
      <c r="A638" t="s">
        <v>1565</v>
      </c>
      <c r="B638" s="3" t="s">
        <v>8505</v>
      </c>
      <c r="C638" s="4">
        <v>50.9809461579</v>
      </c>
      <c r="D638" s="4">
        <v>6.7006323201300004</v>
      </c>
      <c r="E638" s="4">
        <f>Orte[[#This Row],[Lat_dez]]*PI()/180</f>
        <v>0.88978536623730786</v>
      </c>
      <c r="F638" s="4">
        <f>Orte[[#This Row],[Lon_dez]]*PI()/180</f>
        <v>0.11694809595181523</v>
      </c>
      <c r="G638" t="s">
        <v>504</v>
      </c>
      <c r="H638" t="s">
        <v>524</v>
      </c>
      <c r="I638" s="4" t="b">
        <v>0</v>
      </c>
      <c r="J638" s="4" t="str">
        <f>CONCATENATE(Orte[[#This Row],[Ort]]," - ",Orte[[#This Row],[Landkreis]])</f>
        <v>Bergheim - Kreis Rhein-Erft-Kreis</v>
      </c>
      <c r="K638" s="3"/>
      <c r="L638" s="3" t="s">
        <v>8889</v>
      </c>
      <c r="M638" s="3"/>
      <c r="N638" t="str">
        <f>Orte[[#This Row],[Ort]]</f>
        <v>Bergheim</v>
      </c>
      <c r="O638" t="s">
        <v>2205</v>
      </c>
      <c r="P638" t="s">
        <v>1245</v>
      </c>
    </row>
    <row r="639" spans="1:16" x14ac:dyDescent="0.35">
      <c r="A639" t="s">
        <v>1565</v>
      </c>
      <c r="B639" s="3" t="s">
        <v>9355</v>
      </c>
      <c r="C639" s="4">
        <v>48.763974852300002</v>
      </c>
      <c r="D639" s="4">
        <v>11.232597845200001</v>
      </c>
      <c r="E639" s="4">
        <f>Orte[[#This Row],[Lat_dez]]*PI()/180</f>
        <v>0.85109191753235069</v>
      </c>
      <c r="F639" s="4">
        <f>Orte[[#This Row],[Lon_dez]]*PI()/180</f>
        <v>0.19604581595116036</v>
      </c>
      <c r="G639" t="s">
        <v>665</v>
      </c>
      <c r="H639" t="s">
        <v>951</v>
      </c>
      <c r="I639" s="4" t="b">
        <v>0</v>
      </c>
      <c r="J639" s="4" t="str">
        <f>CONCATENATE(Orte[[#This Row],[Ort]]," - ",Orte[[#This Row],[Landkreis]])</f>
        <v>Bergheim - Landkreis Neuburg-Schrobenhausen</v>
      </c>
      <c r="K639" s="3"/>
      <c r="L639" s="3" t="s">
        <v>8278</v>
      </c>
      <c r="M639" s="3"/>
      <c r="N639" t="str">
        <f>Orte[[#This Row],[Ort]]</f>
        <v>Bergheim</v>
      </c>
      <c r="O639" t="s">
        <v>7128</v>
      </c>
      <c r="P639" t="s">
        <v>3392</v>
      </c>
    </row>
    <row r="640" spans="1:16" x14ac:dyDescent="0.35">
      <c r="A640" t="s">
        <v>1777</v>
      </c>
      <c r="B640" s="3" t="s">
        <v>8732</v>
      </c>
      <c r="C640" s="4">
        <v>48.464279897300003</v>
      </c>
      <c r="D640" s="4">
        <v>9.7721680805499993</v>
      </c>
      <c r="E640" s="4">
        <f>Orte[[#This Row],[Lat_dez]]*PI()/180</f>
        <v>0.84586125381598443</v>
      </c>
      <c r="F640" s="4">
        <f>Orte[[#This Row],[Lon_dez]]*PI()/180</f>
        <v>0.17055650806389194</v>
      </c>
      <c r="G640" t="s">
        <v>546</v>
      </c>
      <c r="H640" t="s">
        <v>996</v>
      </c>
      <c r="I640" s="4" t="b">
        <v>0</v>
      </c>
      <c r="J640" s="4" t="str">
        <f>CONCATENATE(Orte[[#This Row],[Ort]]," - ",Orte[[#This Row],[Landkreis]])</f>
        <v>Berghülen - Landkreis Alb-Donau-Kreis</v>
      </c>
      <c r="K640" s="3"/>
      <c r="L640" s="3" t="s">
        <v>14295</v>
      </c>
      <c r="M640" s="3"/>
      <c r="N640" t="str">
        <f>Orte[[#This Row],[Ort]]</f>
        <v>Berghülen</v>
      </c>
      <c r="O640" t="s">
        <v>3041</v>
      </c>
      <c r="P640" t="s">
        <v>1976</v>
      </c>
    </row>
    <row r="641" spans="1:16" x14ac:dyDescent="0.35">
      <c r="A641" t="s">
        <v>5859</v>
      </c>
      <c r="B641" s="3" t="s">
        <v>14718</v>
      </c>
      <c r="C641" s="4">
        <v>50.9495621879</v>
      </c>
      <c r="D641" s="4">
        <v>7.1291951425700004</v>
      </c>
      <c r="E641" s="4">
        <f>Orte[[#This Row],[Lat_dez]]*PI()/180</f>
        <v>0.88923761262846079</v>
      </c>
      <c r="F641" s="4">
        <f>Orte[[#This Row],[Lon_dez]]*PI()/180</f>
        <v>0.12442792825503306</v>
      </c>
      <c r="G641" t="s">
        <v>504</v>
      </c>
      <c r="H641" t="s">
        <v>1647</v>
      </c>
      <c r="I641" s="4" t="b">
        <v>0</v>
      </c>
      <c r="J641" s="4" t="str">
        <f>CONCATENATE(Orte[[#This Row],[Ort]]," - ",Orte[[#This Row],[Landkreis]])</f>
        <v>Bergisch Gladbach - Kreis Rheinisch-Bergischer Kreis</v>
      </c>
      <c r="K641" s="3"/>
      <c r="L641" s="3" t="s">
        <v>11938</v>
      </c>
      <c r="M641" s="3"/>
      <c r="N641" t="str">
        <f>Orte[[#This Row],[Ort]]</f>
        <v>Bergisch Gladbach</v>
      </c>
      <c r="O641" t="s">
        <v>7125</v>
      </c>
      <c r="P641" t="s">
        <v>2210</v>
      </c>
    </row>
    <row r="642" spans="1:16" x14ac:dyDescent="0.35">
      <c r="A642" t="s">
        <v>5859</v>
      </c>
      <c r="B642" s="3" t="s">
        <v>13888</v>
      </c>
      <c r="C642" s="4">
        <v>50.971363710699997</v>
      </c>
      <c r="D642" s="4">
        <v>7.1933649932800003</v>
      </c>
      <c r="E642" s="4">
        <f>Orte[[#This Row],[Lat_dez]]*PI()/180</f>
        <v>0.88961812098326931</v>
      </c>
      <c r="F642" s="4">
        <f>Orte[[#This Row],[Lon_dez]]*PI()/180</f>
        <v>0.12554790343043579</v>
      </c>
      <c r="G642" t="s">
        <v>504</v>
      </c>
      <c r="H642" t="s">
        <v>1647</v>
      </c>
      <c r="I642" s="4" t="b">
        <v>0</v>
      </c>
      <c r="J642" s="4" t="str">
        <f>CONCATENATE(Orte[[#This Row],[Ort]]," - ",Orte[[#This Row],[Landkreis]])</f>
        <v>Bergisch Gladbach - Kreis Rheinisch-Bergischer Kreis</v>
      </c>
      <c r="K642" s="3"/>
      <c r="L642" s="3" t="s">
        <v>9978</v>
      </c>
      <c r="M642" s="3"/>
      <c r="N642" t="str">
        <f>Orte[[#This Row],[Ort]]</f>
        <v>Bergisch Gladbach</v>
      </c>
      <c r="O642" t="s">
        <v>2204</v>
      </c>
      <c r="P642" t="s">
        <v>2821</v>
      </c>
    </row>
    <row r="643" spans="1:16" x14ac:dyDescent="0.35">
      <c r="A643" t="s">
        <v>5859</v>
      </c>
      <c r="B643" s="3" t="s">
        <v>15276</v>
      </c>
      <c r="C643" s="4">
        <v>50.993705421400001</v>
      </c>
      <c r="D643" s="4">
        <v>7.1571630269100002</v>
      </c>
      <c r="E643" s="4">
        <f>Orte[[#This Row],[Lat_dez]]*PI()/180</f>
        <v>0.89000805739551259</v>
      </c>
      <c r="F643" s="4">
        <f>Orte[[#This Row],[Lon_dez]]*PI()/180</f>
        <v>0.12491605992158301</v>
      </c>
      <c r="G643" t="s">
        <v>504</v>
      </c>
      <c r="H643" t="s">
        <v>1647</v>
      </c>
      <c r="I643" s="4" t="b">
        <v>0</v>
      </c>
      <c r="J643" s="4" t="str">
        <f>CONCATENATE(Orte[[#This Row],[Ort]]," - ",Orte[[#This Row],[Landkreis]])</f>
        <v>Bergisch Gladbach - Kreis Rheinisch-Bergischer Kreis</v>
      </c>
      <c r="K643" s="3"/>
      <c r="L643" s="3" t="s">
        <v>12861</v>
      </c>
      <c r="M643" s="3"/>
      <c r="N643" t="str">
        <f>Orte[[#This Row],[Ort]]</f>
        <v>Bergisch Gladbach</v>
      </c>
      <c r="O643" t="s">
        <v>91</v>
      </c>
      <c r="P643" t="s">
        <v>4381</v>
      </c>
    </row>
    <row r="644" spans="1:16" x14ac:dyDescent="0.35">
      <c r="A644" t="s">
        <v>5859</v>
      </c>
      <c r="B644" s="3" t="s">
        <v>14717</v>
      </c>
      <c r="C644" s="4">
        <v>51.009830301800001</v>
      </c>
      <c r="D644" s="4">
        <v>7.1098318466099997</v>
      </c>
      <c r="E644" s="4">
        <f>Orte[[#This Row],[Lat_dez]]*PI()/180</f>
        <v>0.89028948964998278</v>
      </c>
      <c r="F644" s="4">
        <f>Orte[[#This Row],[Lon_dez]]*PI()/180</f>
        <v>0.12408997498649293</v>
      </c>
      <c r="G644" t="s">
        <v>504</v>
      </c>
      <c r="H644" t="s">
        <v>1647</v>
      </c>
      <c r="I644" s="4" t="b">
        <v>0</v>
      </c>
      <c r="J644" s="4" t="str">
        <f>CONCATENATE(Orte[[#This Row],[Ort]]," - ",Orte[[#This Row],[Landkreis]])</f>
        <v>Bergisch Gladbach - Kreis Rheinisch-Bergischer Kreis</v>
      </c>
      <c r="K644" s="3"/>
      <c r="L644" s="3" t="s">
        <v>14294</v>
      </c>
      <c r="M644" s="3"/>
      <c r="N644" t="str">
        <f>Orte[[#This Row],[Ort]]</f>
        <v>Bergisch Gladbach</v>
      </c>
      <c r="O644" t="s">
        <v>2482</v>
      </c>
      <c r="P644" t="s">
        <v>4579</v>
      </c>
    </row>
    <row r="645" spans="1:16" x14ac:dyDescent="0.35">
      <c r="A645" t="s">
        <v>5859</v>
      </c>
      <c r="B645" s="3" t="s">
        <v>15683</v>
      </c>
      <c r="C645" s="4">
        <v>50.984710011499999</v>
      </c>
      <c r="D645" s="4">
        <v>7.1090258179100001</v>
      </c>
      <c r="E645" s="4">
        <f>Orte[[#This Row],[Lat_dez]]*PI()/180</f>
        <v>0.88985105787519103</v>
      </c>
      <c r="F645" s="4">
        <f>Orte[[#This Row],[Lon_dez]]*PI()/180</f>
        <v>0.12407590713181238</v>
      </c>
      <c r="G645" t="s">
        <v>504</v>
      </c>
      <c r="H645" t="s">
        <v>1647</v>
      </c>
      <c r="I645" s="4" t="b">
        <v>0</v>
      </c>
      <c r="J645" s="4" t="str">
        <f>CONCATENATE(Orte[[#This Row],[Ort]]," - ",Orte[[#This Row],[Landkreis]])</f>
        <v>Bergisch Gladbach - Kreis Rheinisch-Bergischer Kreis</v>
      </c>
      <c r="K645" s="3"/>
      <c r="L645" s="3" t="s">
        <v>8369</v>
      </c>
      <c r="M645" s="3"/>
      <c r="N645" t="str">
        <f>Orte[[#This Row],[Ort]]</f>
        <v>Bergisch Gladbach</v>
      </c>
      <c r="O645" t="s">
        <v>1433</v>
      </c>
      <c r="P645" t="s">
        <v>2478</v>
      </c>
    </row>
    <row r="646" spans="1:16" x14ac:dyDescent="0.35">
      <c r="A646" t="s">
        <v>2520</v>
      </c>
      <c r="B646" s="3" t="s">
        <v>9599</v>
      </c>
      <c r="C646" s="4">
        <v>51.623062437199998</v>
      </c>
      <c r="D646" s="4">
        <v>7.6307086536100002</v>
      </c>
      <c r="E646" s="4">
        <f>Orte[[#This Row],[Lat_dez]]*PI()/180</f>
        <v>0.90099240949174841</v>
      </c>
      <c r="F646" s="4">
        <f>Orte[[#This Row],[Lon_dez]]*PI()/180</f>
        <v>0.13318099026591798</v>
      </c>
      <c r="G646" t="s">
        <v>504</v>
      </c>
      <c r="H646" t="s">
        <v>1691</v>
      </c>
      <c r="I646" s="4" t="b">
        <v>0</v>
      </c>
      <c r="J646" s="4" t="str">
        <f>CONCATENATE(Orte[[#This Row],[Ort]]," - ",Orte[[#This Row],[Landkreis]])</f>
        <v>Bergkamen - Kreis Unna</v>
      </c>
      <c r="K646" s="3"/>
      <c r="L646" s="3" t="s">
        <v>12683</v>
      </c>
      <c r="M646" s="3"/>
      <c r="N646" t="str">
        <f>Orte[[#This Row],[Ort]]</f>
        <v>Bergkamen</v>
      </c>
      <c r="O646" t="s">
        <v>6164</v>
      </c>
      <c r="P646" t="s">
        <v>2201</v>
      </c>
    </row>
    <row r="647" spans="1:16" x14ac:dyDescent="0.35">
      <c r="A647" t="s">
        <v>4963</v>
      </c>
      <c r="B647" s="3" t="s">
        <v>12702</v>
      </c>
      <c r="C647" s="4">
        <v>48.255513511300002</v>
      </c>
      <c r="D647" s="4">
        <v>11.3599694374</v>
      </c>
      <c r="E647" s="4">
        <f>Orte[[#This Row],[Lat_dez]]*PI()/180</f>
        <v>0.84221759301279486</v>
      </c>
      <c r="F647" s="4">
        <f>Orte[[#This Row],[Lon_dez]]*PI()/180</f>
        <v>0.19826886960855786</v>
      </c>
      <c r="G647" t="s">
        <v>665</v>
      </c>
      <c r="H647" t="s">
        <v>841</v>
      </c>
      <c r="I647" s="4" t="b">
        <v>0</v>
      </c>
      <c r="J647" s="4" t="str">
        <f>CONCATENATE(Orte[[#This Row],[Ort]]," - ",Orte[[#This Row],[Landkreis]])</f>
        <v>Bergkirchen - Landkreis Dachau</v>
      </c>
      <c r="K647" s="3"/>
      <c r="L647" s="3" t="s">
        <v>8197</v>
      </c>
      <c r="M647" s="3"/>
      <c r="N647" t="str">
        <f>Orte[[#This Row],[Ort]]</f>
        <v>Bergkirchen</v>
      </c>
      <c r="O647" t="s">
        <v>5446</v>
      </c>
      <c r="P647" t="s">
        <v>1432</v>
      </c>
    </row>
    <row r="648" spans="1:16" x14ac:dyDescent="0.35">
      <c r="A648" t="s">
        <v>637</v>
      </c>
      <c r="B648" s="3" t="s">
        <v>7750</v>
      </c>
      <c r="C648" s="4">
        <v>49.620375355</v>
      </c>
      <c r="D648" s="4">
        <v>7.2715632967000001</v>
      </c>
      <c r="E648" s="4">
        <f>Orte[[#This Row],[Lat_dez]]*PI()/180</f>
        <v>0.86603892602020016</v>
      </c>
      <c r="F648" s="4">
        <f>Orte[[#This Row],[Lon_dez]]*PI()/180</f>
        <v>0.1269127212945883</v>
      </c>
      <c r="G648" t="s">
        <v>514</v>
      </c>
      <c r="H648" t="s">
        <v>542</v>
      </c>
      <c r="I648" s="4" t="b">
        <v>0</v>
      </c>
      <c r="J648" s="4" t="str">
        <f>CONCATENATE(Orte[[#This Row],[Ort]]," - ",Orte[[#This Row],[Landkreis]])</f>
        <v>Berglangenbach, Ruschberg u.a. - Landkreis Birkenfeld</v>
      </c>
      <c r="K648" s="3"/>
      <c r="L648" s="3" t="s">
        <v>10784</v>
      </c>
      <c r="M648" s="3"/>
      <c r="N648" t="str">
        <f>Orte[[#This Row],[Ort]]</f>
        <v>Berglangenbach, Ruschberg u.a.</v>
      </c>
      <c r="O648" t="s">
        <v>3391</v>
      </c>
      <c r="P648" t="s">
        <v>2931</v>
      </c>
    </row>
    <row r="649" spans="1:16" x14ac:dyDescent="0.35">
      <c r="A649" t="s">
        <v>6226</v>
      </c>
      <c r="B649" s="3" t="s">
        <v>14362</v>
      </c>
      <c r="C649" s="4">
        <v>48.854260760400003</v>
      </c>
      <c r="D649" s="4">
        <v>9.4690197357900008</v>
      </c>
      <c r="E649" s="4">
        <f>Orte[[#This Row],[Lat_dez]]*PI()/180</f>
        <v>0.85266770389684865</v>
      </c>
      <c r="F649" s="4">
        <f>Orte[[#This Row],[Lon_dez]]*PI()/180</f>
        <v>0.16526557132585903</v>
      </c>
      <c r="G649" t="s">
        <v>546</v>
      </c>
      <c r="H649" t="s">
        <v>777</v>
      </c>
      <c r="I649" s="4" t="b">
        <v>0</v>
      </c>
      <c r="J649" s="4" t="str">
        <f>CONCATENATE(Orte[[#This Row],[Ort]]," - ",Orte[[#This Row],[Landkreis]])</f>
        <v>Berglen - Landkreis Rems-Murr-Kreis</v>
      </c>
      <c r="K649" s="3"/>
      <c r="L649" s="3" t="s">
        <v>14289</v>
      </c>
      <c r="M649" s="3"/>
      <c r="N649" t="str">
        <f>Orte[[#This Row],[Ort]]</f>
        <v>Berglen</v>
      </c>
      <c r="O649" t="s">
        <v>2206</v>
      </c>
      <c r="P649" t="s">
        <v>5620</v>
      </c>
    </row>
    <row r="650" spans="1:16" x14ac:dyDescent="0.35">
      <c r="A650" t="s">
        <v>3430</v>
      </c>
      <c r="B650" s="3" t="s">
        <v>10726</v>
      </c>
      <c r="C650" s="4">
        <v>48.391881419500002</v>
      </c>
      <c r="D650" s="4">
        <v>11.9210772726</v>
      </c>
      <c r="E650" s="4">
        <f>Orte[[#This Row],[Lat_dez]]*PI()/180</f>
        <v>0.84459766200494235</v>
      </c>
      <c r="F650" s="4">
        <f>Orte[[#This Row],[Lon_dez]]*PI()/180</f>
        <v>0.20806204879153561</v>
      </c>
      <c r="G650" t="s">
        <v>665</v>
      </c>
      <c r="H650" t="s">
        <v>879</v>
      </c>
      <c r="I650" s="4" t="b">
        <v>0</v>
      </c>
      <c r="J650" s="4" t="str">
        <f>CONCATENATE(Orte[[#This Row],[Ort]]," - ",Orte[[#This Row],[Landkreis]])</f>
        <v>Berglern - Landkreis Erding</v>
      </c>
      <c r="K650" s="3"/>
      <c r="L650" s="3" t="s">
        <v>13041</v>
      </c>
      <c r="M650" s="3"/>
      <c r="N650" t="str">
        <f>Orte[[#This Row],[Ort]]</f>
        <v>Berglern</v>
      </c>
      <c r="O650" t="s">
        <v>2481</v>
      </c>
      <c r="P650" t="s">
        <v>1911</v>
      </c>
    </row>
    <row r="651" spans="1:16" x14ac:dyDescent="0.35">
      <c r="A651" t="s">
        <v>2524</v>
      </c>
      <c r="B651" s="3" t="s">
        <v>9604</v>
      </c>
      <c r="C651" s="4">
        <v>51.028506763999999</v>
      </c>
      <c r="D651" s="4">
        <v>7.6797537834399998</v>
      </c>
      <c r="E651" s="4">
        <f>Orte[[#This Row],[Lat_dez]]*PI()/180</f>
        <v>0.89061545540799714</v>
      </c>
      <c r="F651" s="4">
        <f>Orte[[#This Row],[Lon_dez]]*PI()/180</f>
        <v>0.13403698926351956</v>
      </c>
      <c r="G651" t="s">
        <v>504</v>
      </c>
      <c r="H651" t="s">
        <v>1161</v>
      </c>
      <c r="I651" s="4" t="b">
        <v>0</v>
      </c>
      <c r="J651" s="4" t="str">
        <f>CONCATENATE(Orte[[#This Row],[Ort]]," - ",Orte[[#This Row],[Landkreis]])</f>
        <v>Bergneustadt - Kreis Oberbergischer Kreis</v>
      </c>
      <c r="K651" s="3"/>
      <c r="L651" s="3" t="s">
        <v>11553</v>
      </c>
      <c r="M651" s="3"/>
      <c r="N651" t="str">
        <f>Orte[[#This Row],[Ort]]</f>
        <v>Bergneustadt</v>
      </c>
      <c r="O651" t="s">
        <v>1979</v>
      </c>
      <c r="P651" t="s">
        <v>6077</v>
      </c>
    </row>
    <row r="652" spans="1:16" x14ac:dyDescent="0.35">
      <c r="A652" t="s">
        <v>2243</v>
      </c>
      <c r="B652" s="3" t="s">
        <v>9261</v>
      </c>
      <c r="C652" s="4">
        <v>50.000206308099997</v>
      </c>
      <c r="D652" s="4">
        <v>10.1674879018</v>
      </c>
      <c r="E652" s="4">
        <f>Orte[[#This Row],[Lat_dez]]*PI()/180</f>
        <v>0.87266822675278322</v>
      </c>
      <c r="F652" s="4">
        <f>Orte[[#This Row],[Lon_dez]]*PI()/180</f>
        <v>0.17745614054309988</v>
      </c>
      <c r="G652" t="s">
        <v>665</v>
      </c>
      <c r="H652" t="s">
        <v>674</v>
      </c>
      <c r="I652" s="4" t="b">
        <v>0</v>
      </c>
      <c r="J652" s="4" t="str">
        <f>CONCATENATE(Orte[[#This Row],[Ort]]," - ",Orte[[#This Row],[Landkreis]])</f>
        <v>Bergrheinfeld - Landkreis Schweinfurt</v>
      </c>
      <c r="K652" s="3"/>
      <c r="L652" s="3" t="s">
        <v>12681</v>
      </c>
      <c r="M652" s="3"/>
      <c r="N652" t="str">
        <f>Orte[[#This Row],[Ort]]</f>
        <v>Bergrheinfeld</v>
      </c>
      <c r="O652" t="s">
        <v>5682</v>
      </c>
      <c r="P652" t="s">
        <v>3042</v>
      </c>
    </row>
    <row r="653" spans="1:16" x14ac:dyDescent="0.35">
      <c r="A653" t="s">
        <v>4123</v>
      </c>
      <c r="B653" s="3" t="s">
        <v>11611</v>
      </c>
      <c r="C653" s="4">
        <v>49.8980095091</v>
      </c>
      <c r="D653" s="4">
        <v>10.0867444815</v>
      </c>
      <c r="E653" s="4">
        <f>Orte[[#This Row],[Lat_dez]]*PI()/180</f>
        <v>0.87088455612523441</v>
      </c>
      <c r="F653" s="4">
        <f>Orte[[#This Row],[Lon_dez]]*PI()/180</f>
        <v>0.17604690200954326</v>
      </c>
      <c r="G653" t="s">
        <v>665</v>
      </c>
      <c r="H653" t="s">
        <v>1003</v>
      </c>
      <c r="I653" s="4" t="b">
        <v>0</v>
      </c>
      <c r="J653" s="4" t="str">
        <f>CONCATENATE(Orte[[#This Row],[Ort]]," - ",Orte[[#This Row],[Landkreis]])</f>
        <v>Bergtheim, Oberpleichfeld - Landkreis Würzburg</v>
      </c>
      <c r="K653" s="3"/>
      <c r="L653" s="3" t="s">
        <v>12680</v>
      </c>
      <c r="M653" s="3"/>
      <c r="N653" t="str">
        <f>Orte[[#This Row],[Ort]]</f>
        <v>Bergtheim, Oberpleichfeld</v>
      </c>
      <c r="O653" t="s">
        <v>3256</v>
      </c>
      <c r="P653" t="s">
        <v>6529</v>
      </c>
    </row>
    <row r="654" spans="1:16" x14ac:dyDescent="0.35">
      <c r="A654" t="s">
        <v>5219</v>
      </c>
      <c r="B654" s="3" t="s">
        <v>13045</v>
      </c>
      <c r="C654" s="4">
        <v>54.117780227200001</v>
      </c>
      <c r="D654" s="4">
        <v>9.5341314418900005</v>
      </c>
      <c r="E654" s="4">
        <f>Orte[[#This Row],[Lat_dez]]*PI()/180</f>
        <v>0.94453344883532486</v>
      </c>
      <c r="F654" s="4">
        <f>Orte[[#This Row],[Lon_dez]]*PI()/180</f>
        <v>0.16640198497889491</v>
      </c>
      <c r="G654" t="s">
        <v>641</v>
      </c>
      <c r="H654" t="s">
        <v>642</v>
      </c>
      <c r="I654" s="4" t="b">
        <v>0</v>
      </c>
      <c r="J654" s="4" t="str">
        <f>CONCATENATE(Orte[[#This Row],[Ort]]," - ",Orte[[#This Row],[Landkreis]])</f>
        <v>Beringstedt - Kreis Rendsburg-Eckernförde</v>
      </c>
      <c r="K654" s="3"/>
      <c r="L654" s="3" t="s">
        <v>8198</v>
      </c>
      <c r="M654" s="3"/>
      <c r="N654" t="str">
        <f>Orte[[#This Row],[Ort]]</f>
        <v>Beringstedt</v>
      </c>
      <c r="O654" t="s">
        <v>1975</v>
      </c>
      <c r="P654" t="s">
        <v>2483</v>
      </c>
    </row>
    <row r="655" spans="1:16" x14ac:dyDescent="0.35">
      <c r="A655" t="s">
        <v>7208</v>
      </c>
      <c r="B655" s="3" t="s">
        <v>15714</v>
      </c>
      <c r="C655" s="4">
        <v>50.9233637245</v>
      </c>
      <c r="D655" s="4">
        <v>10.0855203079</v>
      </c>
      <c r="E655" s="4">
        <f>Orte[[#This Row],[Lat_dez]]*PI()/180</f>
        <v>0.88878036318316767</v>
      </c>
      <c r="F655" s="4">
        <f>Orte[[#This Row],[Lon_dez]]*PI()/180</f>
        <v>0.17602553614960725</v>
      </c>
      <c r="G655" t="s">
        <v>678</v>
      </c>
      <c r="H655" t="s">
        <v>679</v>
      </c>
      <c r="I655" s="4" t="b">
        <v>0</v>
      </c>
      <c r="J655" s="4" t="str">
        <f>CONCATENATE(Orte[[#This Row],[Ort]]," - ",Orte[[#This Row],[Landkreis]])</f>
        <v>Berka/ Werra - Landkreis Wartburgkreis</v>
      </c>
      <c r="K655" s="3"/>
      <c r="L655" s="3" t="s">
        <v>7940</v>
      </c>
      <c r="M655" s="3"/>
      <c r="N655" t="str">
        <f>Orte[[#This Row],[Ort]]</f>
        <v>Berka/ Werra</v>
      </c>
      <c r="O655" t="s">
        <v>938</v>
      </c>
      <c r="P655" t="s">
        <v>1249</v>
      </c>
    </row>
    <row r="656" spans="1:16" x14ac:dyDescent="0.35">
      <c r="A656" t="s">
        <v>3976</v>
      </c>
      <c r="B656" s="3" t="s">
        <v>11427</v>
      </c>
      <c r="C656" s="4">
        <v>51.236879988699997</v>
      </c>
      <c r="D656" s="4">
        <v>9.9147047078899995</v>
      </c>
      <c r="E656" s="4">
        <f>Orte[[#This Row],[Lat_dez]]*PI()/180</f>
        <v>0.89425225425200994</v>
      </c>
      <c r="F656" s="4">
        <f>Orte[[#This Row],[Lon_dez]]*PI()/180</f>
        <v>0.17304424151566311</v>
      </c>
      <c r="G656" t="s">
        <v>549</v>
      </c>
      <c r="H656" t="s">
        <v>1453</v>
      </c>
      <c r="I656" s="4" t="b">
        <v>0</v>
      </c>
      <c r="J656" s="4" t="str">
        <f>CONCATENATE(Orte[[#This Row],[Ort]]," - ",Orte[[#This Row],[Landkreis]])</f>
        <v>Berkatal - Landkreis Werra-Meißner-Kreis</v>
      </c>
      <c r="K656" s="3"/>
      <c r="L656" s="3" t="s">
        <v>11690</v>
      </c>
      <c r="M656" s="3"/>
      <c r="N656" t="str">
        <f>Orte[[#This Row],[Ort]]</f>
        <v>Berkatal</v>
      </c>
      <c r="O656" t="s">
        <v>6920</v>
      </c>
      <c r="P656" t="s">
        <v>7166</v>
      </c>
    </row>
    <row r="657" spans="1:16" x14ac:dyDescent="0.35">
      <c r="A657" t="s">
        <v>1531</v>
      </c>
      <c r="B657" s="3" t="s">
        <v>8468</v>
      </c>
      <c r="C657" s="4">
        <v>53.725470517799998</v>
      </c>
      <c r="D657" s="4">
        <v>10.638915554900001</v>
      </c>
      <c r="E657" s="4">
        <f>Orte[[#This Row],[Lat_dez]]*PI()/180</f>
        <v>0.93768635271875267</v>
      </c>
      <c r="F657" s="4">
        <f>Orte[[#This Row],[Lon_dez]]*PI()/180</f>
        <v>0.18568410527464455</v>
      </c>
      <c r="G657" t="s">
        <v>641</v>
      </c>
      <c r="H657" t="s">
        <v>1043</v>
      </c>
      <c r="I657" s="4" t="b">
        <v>0</v>
      </c>
      <c r="J657" s="4" t="str">
        <f>CONCATENATE(Orte[[#This Row],[Ort]]," - ",Orte[[#This Row],[Landkreis]])</f>
        <v>Berkenthin - Kreis Herzogtum Lauenburg</v>
      </c>
      <c r="K657" s="3"/>
      <c r="L657" s="3" t="s">
        <v>15606</v>
      </c>
      <c r="M657" s="3"/>
      <c r="N657" t="str">
        <f>Orte[[#This Row],[Ort]]</f>
        <v>Berkenthin</v>
      </c>
      <c r="O657" t="s">
        <v>1246</v>
      </c>
      <c r="P657" t="s">
        <v>6940</v>
      </c>
    </row>
    <row r="658" spans="1:16" x14ac:dyDescent="0.35">
      <c r="A658" t="s">
        <v>5284</v>
      </c>
      <c r="B658" s="3" t="s">
        <v>13123</v>
      </c>
      <c r="C658" s="4">
        <v>48.046804731000002</v>
      </c>
      <c r="D658" s="4">
        <v>10.069528638</v>
      </c>
      <c r="E658" s="4">
        <f>Orte[[#This Row],[Lat_dez]]*PI()/180</f>
        <v>0.83857493761873847</v>
      </c>
      <c r="F658" s="4">
        <f>Orte[[#This Row],[Lon_dez]]*PI()/180</f>
        <v>0.17574642885696018</v>
      </c>
      <c r="G658" t="s">
        <v>546</v>
      </c>
      <c r="H658" t="s">
        <v>649</v>
      </c>
      <c r="I658" s="4" t="b">
        <v>0</v>
      </c>
      <c r="J658" s="4" t="str">
        <f>CONCATENATE(Orte[[#This Row],[Ort]]," - ",Orte[[#This Row],[Landkreis]])</f>
        <v>Berkheim - Landkreis Biberach</v>
      </c>
      <c r="K658" s="3"/>
      <c r="L658" s="3" t="s">
        <v>10251</v>
      </c>
      <c r="M658" s="3"/>
      <c r="N658" t="str">
        <f>Orte[[#This Row],[Ort]]</f>
        <v>Berkheim</v>
      </c>
      <c r="O658" t="s">
        <v>5450</v>
      </c>
      <c r="P658" t="s">
        <v>3395</v>
      </c>
    </row>
    <row r="659" spans="1:16" x14ac:dyDescent="0.35">
      <c r="A659" t="s">
        <v>34</v>
      </c>
      <c r="B659" s="3" t="s">
        <v>13562</v>
      </c>
      <c r="C659" s="4">
        <v>52.516895390999998</v>
      </c>
      <c r="D659" s="4">
        <v>13.387364639699999</v>
      </c>
      <c r="E659" s="4">
        <f>Orte[[#This Row],[Lat_dez]]*PI()/180</f>
        <v>0.91659273749838477</v>
      </c>
      <c r="F659" s="4">
        <f>Orte[[#This Row],[Lon_dez]]*PI()/180</f>
        <v>0.23365359112782938</v>
      </c>
      <c r="G659" t="s">
        <v>34</v>
      </c>
      <c r="H659" t="s">
        <v>939</v>
      </c>
      <c r="I659" s="4" t="b">
        <v>0</v>
      </c>
      <c r="J659" s="4" t="str">
        <f>CONCATENATE(Orte[[#This Row],[Ort]]," - ",Orte[[#This Row],[Landkreis]])</f>
        <v>Berlin - Kreisfreie Stadt Berlin</v>
      </c>
      <c r="K659" s="3"/>
      <c r="L659" s="3" t="s">
        <v>15605</v>
      </c>
      <c r="M659" s="3"/>
      <c r="N659" t="str">
        <f>Orte[[#This Row],[Ort]]</f>
        <v>Berlin</v>
      </c>
      <c r="O659" t="s">
        <v>1983</v>
      </c>
      <c r="P659" t="s">
        <v>1348</v>
      </c>
    </row>
    <row r="660" spans="1:16" x14ac:dyDescent="0.35">
      <c r="A660" t="s">
        <v>34</v>
      </c>
      <c r="B660" s="3" t="s">
        <v>10101</v>
      </c>
      <c r="C660" s="4">
        <v>52.499243823599997</v>
      </c>
      <c r="D660" s="4">
        <v>13.5184012434</v>
      </c>
      <c r="E660" s="4">
        <f>Orte[[#This Row],[Lat_dez]]*PI()/180</f>
        <v>0.91628465952911708</v>
      </c>
      <c r="F660" s="4">
        <f>Orte[[#This Row],[Lon_dez]]*PI()/180</f>
        <v>0.23594061130302535</v>
      </c>
      <c r="G660" t="s">
        <v>34</v>
      </c>
      <c r="H660" t="s">
        <v>939</v>
      </c>
      <c r="I660" s="4" t="b">
        <v>0</v>
      </c>
      <c r="J660" s="4" t="str">
        <f>CONCATENATE(Orte[[#This Row],[Ort]]," - ",Orte[[#This Row],[Landkreis]])</f>
        <v>Berlin - Kreisfreie Stadt Berlin</v>
      </c>
      <c r="K660" s="3"/>
      <c r="L660" s="3" t="s">
        <v>14170</v>
      </c>
      <c r="M660" s="3"/>
      <c r="N660" t="str">
        <f>Orte[[#This Row],[Ort]]</f>
        <v>Berlin</v>
      </c>
      <c r="O660" t="s">
        <v>6990</v>
      </c>
      <c r="P660" t="s">
        <v>2823</v>
      </c>
    </row>
    <row r="661" spans="1:16" x14ac:dyDescent="0.35">
      <c r="A661" t="s">
        <v>34</v>
      </c>
      <c r="B661" s="3" t="s">
        <v>9216</v>
      </c>
      <c r="C661" s="4">
        <v>52.483802127300002</v>
      </c>
      <c r="D661" s="4">
        <v>13.341282424399999</v>
      </c>
      <c r="E661" s="4">
        <f>Orte[[#This Row],[Lat_dez]]*PI()/180</f>
        <v>0.91601515108658915</v>
      </c>
      <c r="F661" s="4">
        <f>Orte[[#This Row],[Lon_dez]]*PI()/180</f>
        <v>0.23284930474423146</v>
      </c>
      <c r="G661" t="s">
        <v>34</v>
      </c>
      <c r="H661" t="s">
        <v>939</v>
      </c>
      <c r="I661" s="4" t="b">
        <v>0</v>
      </c>
      <c r="J661" s="4" t="str">
        <f>CONCATENATE(Orte[[#This Row],[Ort]]," - ",Orte[[#This Row],[Landkreis]])</f>
        <v>Berlin - Kreisfreie Stadt Berlin</v>
      </c>
      <c r="K661" s="3"/>
      <c r="L661" s="3" t="s">
        <v>7939</v>
      </c>
      <c r="M661" s="3"/>
      <c r="N661" t="str">
        <f>Orte[[#This Row],[Ort]]</f>
        <v>Berlin</v>
      </c>
      <c r="O661" t="s">
        <v>1517</v>
      </c>
      <c r="P661" t="s">
        <v>941</v>
      </c>
    </row>
    <row r="662" spans="1:16" x14ac:dyDescent="0.35">
      <c r="A662" t="s">
        <v>34</v>
      </c>
      <c r="B662" s="3" t="s">
        <v>10501</v>
      </c>
      <c r="C662" s="4">
        <v>52.483828378399998</v>
      </c>
      <c r="D662" s="4">
        <v>13.354315122699999</v>
      </c>
      <c r="E662" s="4">
        <f>Orte[[#This Row],[Lat_dez]]*PI()/180</f>
        <v>0.91601560925471637</v>
      </c>
      <c r="F662" s="4">
        <f>Orte[[#This Row],[Lon_dez]]*PI()/180</f>
        <v>0.23307676823998552</v>
      </c>
      <c r="G662" t="s">
        <v>34</v>
      </c>
      <c r="H662" t="s">
        <v>939</v>
      </c>
      <c r="I662" s="4" t="b">
        <v>0</v>
      </c>
      <c r="J662" s="4" t="str">
        <f>CONCATENATE(Orte[[#This Row],[Ort]]," - ",Orte[[#This Row],[Landkreis]])</f>
        <v>Berlin - Kreisfreie Stadt Berlin</v>
      </c>
      <c r="K662" s="3"/>
      <c r="L662" s="3" t="s">
        <v>10500</v>
      </c>
      <c r="M662" s="3"/>
      <c r="N662" t="str">
        <f>Orte[[#This Row],[Ort]]</f>
        <v>Berlin</v>
      </c>
      <c r="O662" t="s">
        <v>4379</v>
      </c>
      <c r="P662" t="s">
        <v>1346</v>
      </c>
    </row>
    <row r="663" spans="1:16" x14ac:dyDescent="0.35">
      <c r="A663" t="s">
        <v>34</v>
      </c>
      <c r="B663" s="3" t="s">
        <v>9972</v>
      </c>
      <c r="C663" s="4">
        <v>52.4134800259</v>
      </c>
      <c r="D663" s="4">
        <v>13.375110987799999</v>
      </c>
      <c r="E663" s="4">
        <f>Orte[[#This Row],[Lat_dez]]*PI()/180</f>
        <v>0.91478779888023776</v>
      </c>
      <c r="F663" s="4">
        <f>Orte[[#This Row],[Lon_dez]]*PI()/180</f>
        <v>0.23343972455678111</v>
      </c>
      <c r="G663" t="s">
        <v>34</v>
      </c>
      <c r="H663" t="s">
        <v>939</v>
      </c>
      <c r="I663" s="4" t="b">
        <v>0</v>
      </c>
      <c r="J663" s="4" t="str">
        <f>CONCATENATE(Orte[[#This Row],[Ort]]," - ",Orte[[#This Row],[Landkreis]])</f>
        <v>Berlin - Kreisfreie Stadt Berlin</v>
      </c>
      <c r="K663" s="3"/>
      <c r="L663" s="3" t="s">
        <v>9535</v>
      </c>
      <c r="M663" s="3"/>
      <c r="N663" t="str">
        <f>Orte[[#This Row],[Ort]]</f>
        <v>Berlin</v>
      </c>
      <c r="O663" t="s">
        <v>5599</v>
      </c>
      <c r="P663" t="s">
        <v>1982</v>
      </c>
    </row>
    <row r="664" spans="1:16" x14ac:dyDescent="0.35">
      <c r="A664" t="s">
        <v>34</v>
      </c>
      <c r="B664" s="3" t="s">
        <v>15043</v>
      </c>
      <c r="C664" s="4">
        <v>52.410610466599998</v>
      </c>
      <c r="D664" s="4">
        <v>13.3530665133</v>
      </c>
      <c r="E664" s="4">
        <f>Orte[[#This Row],[Lat_dez]]*PI()/180</f>
        <v>0.91473771562237149</v>
      </c>
      <c r="F664" s="4">
        <f>Orte[[#This Row],[Lon_dez]]*PI()/180</f>
        <v>0.23305497589488419</v>
      </c>
      <c r="G664" t="s">
        <v>34</v>
      </c>
      <c r="H664" t="s">
        <v>939</v>
      </c>
      <c r="I664" s="4" t="b">
        <v>0</v>
      </c>
      <c r="J664" s="4" t="str">
        <f>CONCATENATE(Orte[[#This Row],[Ort]]," - ",Orte[[#This Row],[Landkreis]])</f>
        <v>Berlin - Kreisfreie Stadt Berlin</v>
      </c>
      <c r="K664" s="3"/>
      <c r="L664" s="3" t="s">
        <v>10783</v>
      </c>
      <c r="M664" s="3"/>
      <c r="N664" t="str">
        <f>Orte[[#This Row],[Ort]]</f>
        <v>Berlin</v>
      </c>
      <c r="O664" t="s">
        <v>3503</v>
      </c>
      <c r="P664" t="s">
        <v>3044</v>
      </c>
    </row>
    <row r="665" spans="1:16" x14ac:dyDescent="0.35">
      <c r="A665" t="s">
        <v>34</v>
      </c>
      <c r="B665" s="3" t="s">
        <v>12201</v>
      </c>
      <c r="C665" s="4">
        <v>52.403192112699998</v>
      </c>
      <c r="D665" s="4">
        <v>13.401607800600001</v>
      </c>
      <c r="E665" s="4">
        <f>Orte[[#This Row],[Lat_dez]]*PI()/180</f>
        <v>0.91460824092173831</v>
      </c>
      <c r="F665" s="4">
        <f>Orte[[#This Row],[Lon_dez]]*PI()/180</f>
        <v>0.23390218118142572</v>
      </c>
      <c r="G665" t="s">
        <v>34</v>
      </c>
      <c r="H665" t="s">
        <v>939</v>
      </c>
      <c r="I665" s="4" t="b">
        <v>0</v>
      </c>
      <c r="J665" s="4" t="str">
        <f>CONCATENATE(Orte[[#This Row],[Ort]]," - ",Orte[[#This Row],[Landkreis]])</f>
        <v>Berlin - Kreisfreie Stadt Berlin</v>
      </c>
      <c r="K665" s="3"/>
      <c r="L665" s="3" t="s">
        <v>12858</v>
      </c>
      <c r="M665" s="3"/>
      <c r="N665" t="str">
        <f>Orte[[#This Row],[Ort]]</f>
        <v>Berlin</v>
      </c>
      <c r="O665" t="s">
        <v>3358</v>
      </c>
      <c r="P665" t="s">
        <v>1594</v>
      </c>
    </row>
    <row r="666" spans="1:16" x14ac:dyDescent="0.35">
      <c r="A666" t="s">
        <v>34</v>
      </c>
      <c r="B666" s="3" t="s">
        <v>10253</v>
      </c>
      <c r="C666" s="4">
        <v>52.388805042800001</v>
      </c>
      <c r="D666" s="4">
        <v>13.390194895500001</v>
      </c>
      <c r="E666" s="4">
        <f>Orte[[#This Row],[Lat_dez]]*PI()/180</f>
        <v>0.9143571391822688</v>
      </c>
      <c r="F666" s="4">
        <f>Orte[[#This Row],[Lon_dez]]*PI()/180</f>
        <v>0.23370298841021303</v>
      </c>
      <c r="G666" t="s">
        <v>34</v>
      </c>
      <c r="H666" t="s">
        <v>939</v>
      </c>
      <c r="I666" s="4" t="b">
        <v>0</v>
      </c>
      <c r="J666" s="4" t="str">
        <f>CONCATENATE(Orte[[#This Row],[Ort]]," - ",Orte[[#This Row],[Landkreis]])</f>
        <v>Berlin - Kreisfreie Stadt Berlin</v>
      </c>
      <c r="K666" s="3"/>
      <c r="L666" s="3" t="s">
        <v>9537</v>
      </c>
      <c r="M666" s="3"/>
      <c r="N666" t="str">
        <f>Orte[[#This Row],[Ort]]</f>
        <v>Berlin</v>
      </c>
      <c r="O666" t="s">
        <v>1372</v>
      </c>
      <c r="P666" t="s">
        <v>1430</v>
      </c>
    </row>
    <row r="667" spans="1:16" x14ac:dyDescent="0.35">
      <c r="A667" t="s">
        <v>34</v>
      </c>
      <c r="B667" s="3" t="s">
        <v>10788</v>
      </c>
      <c r="C667" s="4">
        <v>52.390403769700001</v>
      </c>
      <c r="D667" s="4">
        <v>13.4171243096</v>
      </c>
      <c r="E667" s="4">
        <f>Orte[[#This Row],[Lat_dez]]*PI()/180</f>
        <v>0.91438504223051398</v>
      </c>
      <c r="F667" s="4">
        <f>Orte[[#This Row],[Lon_dez]]*PI()/180</f>
        <v>0.23417299535189101</v>
      </c>
      <c r="G667" t="s">
        <v>34</v>
      </c>
      <c r="H667" t="s">
        <v>939</v>
      </c>
      <c r="I667" s="4" t="b">
        <v>0</v>
      </c>
      <c r="J667" s="4" t="str">
        <f>CONCATENATE(Orte[[#This Row],[Ort]]," - ",Orte[[#This Row],[Landkreis]])</f>
        <v>Berlin - Kreisfreie Stadt Berlin</v>
      </c>
      <c r="K667" s="3"/>
      <c r="L667" s="3" t="s">
        <v>9218</v>
      </c>
      <c r="M667" s="3"/>
      <c r="N667" t="str">
        <f>Orte[[#This Row],[Ort]]</f>
        <v>Berlin</v>
      </c>
      <c r="O667" t="s">
        <v>6468</v>
      </c>
      <c r="P667" t="s">
        <v>4186</v>
      </c>
    </row>
    <row r="668" spans="1:16" x14ac:dyDescent="0.35">
      <c r="A668" t="s">
        <v>34</v>
      </c>
      <c r="B668" s="3" t="s">
        <v>13054</v>
      </c>
      <c r="C668" s="4">
        <v>52.442470527200001</v>
      </c>
      <c r="D668" s="4">
        <v>13.504718968600001</v>
      </c>
      <c r="E668" s="4">
        <f>Orte[[#This Row],[Lat_dez]]*PI()/180</f>
        <v>0.91529377857972649</v>
      </c>
      <c r="F668" s="4">
        <f>Orte[[#This Row],[Lon_dez]]*PI()/180</f>
        <v>0.23570181055860273</v>
      </c>
      <c r="G668" t="s">
        <v>34</v>
      </c>
      <c r="H668" t="s">
        <v>939</v>
      </c>
      <c r="I668" s="4" t="b">
        <v>0</v>
      </c>
      <c r="J668" s="4" t="str">
        <f>CONCATENATE(Orte[[#This Row],[Ort]]," - ",Orte[[#This Row],[Landkreis]])</f>
        <v>Berlin - Kreisfreie Stadt Berlin</v>
      </c>
      <c r="K668" s="3"/>
      <c r="L668" s="3" t="s">
        <v>11554</v>
      </c>
      <c r="M668" s="3"/>
      <c r="N668" t="str">
        <f>Orte[[#This Row],[Ort]]</f>
        <v>Berlin</v>
      </c>
      <c r="O668" t="s">
        <v>2321</v>
      </c>
      <c r="P668" t="s">
        <v>1984</v>
      </c>
    </row>
    <row r="669" spans="1:16" x14ac:dyDescent="0.35">
      <c r="A669" t="s">
        <v>34</v>
      </c>
      <c r="B669" s="3" t="s">
        <v>8542</v>
      </c>
      <c r="C669" s="4">
        <v>52.428903938099999</v>
      </c>
      <c r="D669" s="4">
        <v>13.5885658321</v>
      </c>
      <c r="E669" s="4">
        <f>Orte[[#This Row],[Lat_dez]]*PI()/180</f>
        <v>0.91505699693166631</v>
      </c>
      <c r="F669" s="4">
        <f>Orte[[#This Row],[Lon_dez]]*PI()/180</f>
        <v>0.23716521439414795</v>
      </c>
      <c r="G669" t="s">
        <v>34</v>
      </c>
      <c r="H669" t="s">
        <v>939</v>
      </c>
      <c r="I669" s="4" t="b">
        <v>0</v>
      </c>
      <c r="J669" s="4" t="str">
        <f>CONCATENATE(Orte[[#This Row],[Ort]]," - ",Orte[[#This Row],[Landkreis]])</f>
        <v>Berlin - Kreisfreie Stadt Berlin</v>
      </c>
      <c r="K669" s="3"/>
      <c r="L669" s="3" t="s">
        <v>7645</v>
      </c>
      <c r="M669" s="3"/>
      <c r="N669" t="str">
        <f>Orte[[#This Row],[Ort]]</f>
        <v>Berlin</v>
      </c>
      <c r="O669" t="s">
        <v>1215</v>
      </c>
      <c r="P669" t="s">
        <v>1250</v>
      </c>
    </row>
    <row r="670" spans="1:16" x14ac:dyDescent="0.35">
      <c r="A670" t="s">
        <v>34</v>
      </c>
      <c r="B670" s="3" t="s">
        <v>11314</v>
      </c>
      <c r="C670" s="4">
        <v>52.523414438099998</v>
      </c>
      <c r="D670" s="4">
        <v>13.588594734999999</v>
      </c>
      <c r="E670" s="4">
        <f>Orte[[#This Row],[Lat_dez]]*PI()/180</f>
        <v>0.91670651633437228</v>
      </c>
      <c r="F670" s="4">
        <f>Orte[[#This Row],[Lon_dez]]*PI()/180</f>
        <v>0.23716571884491633</v>
      </c>
      <c r="G670" t="s">
        <v>34</v>
      </c>
      <c r="H670" t="s">
        <v>939</v>
      </c>
      <c r="I670" s="4" t="b">
        <v>0</v>
      </c>
      <c r="J670" s="4" t="str">
        <f>CONCATENATE(Orte[[#This Row],[Ort]]," - ",Orte[[#This Row],[Landkreis]])</f>
        <v>Berlin - Kreisfreie Stadt Berlin</v>
      </c>
      <c r="K670" s="3"/>
      <c r="L670" s="3" t="s">
        <v>14288</v>
      </c>
      <c r="M670" s="3"/>
      <c r="N670" t="str">
        <f>Orte[[#This Row],[Ort]]</f>
        <v>Berlin</v>
      </c>
      <c r="O670" t="s">
        <v>1875</v>
      </c>
      <c r="P670" t="s">
        <v>1252</v>
      </c>
    </row>
    <row r="671" spans="1:16" x14ac:dyDescent="0.35">
      <c r="A671" t="s">
        <v>34</v>
      </c>
      <c r="B671" s="3" t="s">
        <v>11946</v>
      </c>
      <c r="C671" s="4">
        <v>52.541526277499997</v>
      </c>
      <c r="D671" s="4">
        <v>13.5902620305</v>
      </c>
      <c r="E671" s="4">
        <f>Orte[[#This Row],[Lat_dez]]*PI()/180</f>
        <v>0.9170226275654948</v>
      </c>
      <c r="F671" s="4">
        <f>Orte[[#This Row],[Lon_dez]]*PI()/180</f>
        <v>0.23719481864099501</v>
      </c>
      <c r="G671" t="s">
        <v>34</v>
      </c>
      <c r="H671" t="s">
        <v>939</v>
      </c>
      <c r="I671" s="4" t="b">
        <v>0</v>
      </c>
      <c r="J671" s="4" t="str">
        <f>CONCATENATE(Orte[[#This Row],[Ort]]," - ",Orte[[#This Row],[Landkreis]])</f>
        <v>Berlin - Kreisfreie Stadt Berlin</v>
      </c>
      <c r="K671" s="3"/>
      <c r="L671" s="3" t="s">
        <v>9214</v>
      </c>
      <c r="M671" s="3"/>
      <c r="N671" t="str">
        <f>Orte[[#This Row],[Ort]]</f>
        <v>Berlin</v>
      </c>
      <c r="O671" t="s">
        <v>4905</v>
      </c>
      <c r="P671" t="s">
        <v>6363</v>
      </c>
    </row>
    <row r="672" spans="1:16" x14ac:dyDescent="0.35">
      <c r="A672" t="s">
        <v>34</v>
      </c>
      <c r="B672" s="3" t="s">
        <v>9544</v>
      </c>
      <c r="C672" s="4">
        <v>52.545325852799998</v>
      </c>
      <c r="D672" s="4">
        <v>13.5752531709</v>
      </c>
      <c r="E672" s="4">
        <f>Orte[[#This Row],[Lat_dez]]*PI()/180</f>
        <v>0.91708894266465724</v>
      </c>
      <c r="F672" s="4">
        <f>Orte[[#This Row],[Lon_dez]]*PI()/180</f>
        <v>0.23693286462400545</v>
      </c>
      <c r="G672" t="s">
        <v>34</v>
      </c>
      <c r="H672" t="s">
        <v>939</v>
      </c>
      <c r="I672" s="4" t="b">
        <v>0</v>
      </c>
      <c r="J672" s="4" t="str">
        <f>CONCATENATE(Orte[[#This Row],[Ort]]," - ",Orte[[#This Row],[Landkreis]])</f>
        <v>Berlin - Kreisfreie Stadt Berlin</v>
      </c>
      <c r="K672" s="3"/>
      <c r="L672" s="3" t="s">
        <v>8960</v>
      </c>
      <c r="M672" s="3"/>
      <c r="N672" t="str">
        <f>Orte[[#This Row],[Ort]]</f>
        <v>Berlin</v>
      </c>
      <c r="O672" t="s">
        <v>1969</v>
      </c>
      <c r="P672" t="s">
        <v>4989</v>
      </c>
    </row>
    <row r="673" spans="1:16" x14ac:dyDescent="0.35">
      <c r="A673" t="s">
        <v>34</v>
      </c>
      <c r="B673" s="3" t="s">
        <v>15345</v>
      </c>
      <c r="C673" s="4">
        <v>52.537217851400001</v>
      </c>
      <c r="D673" s="4">
        <v>13.536849269599999</v>
      </c>
      <c r="E673" s="4">
        <f>Orte[[#This Row],[Lat_dez]]*PI()/180</f>
        <v>0.91694743134447099</v>
      </c>
      <c r="F673" s="4">
        <f>Orte[[#This Row],[Lon_dez]]*PI()/180</f>
        <v>0.23626259010070952</v>
      </c>
      <c r="G673" t="s">
        <v>34</v>
      </c>
      <c r="H673" t="s">
        <v>939</v>
      </c>
      <c r="I673" s="4" t="b">
        <v>0</v>
      </c>
      <c r="J673" s="4" t="str">
        <f>CONCATENATE(Orte[[#This Row],[Ort]]," - ",Orte[[#This Row],[Landkreis]])</f>
        <v>Berlin - Kreisfreie Stadt Berlin</v>
      </c>
      <c r="K673" s="3"/>
      <c r="L673" s="3" t="s">
        <v>9216</v>
      </c>
      <c r="M673" s="3"/>
      <c r="N673" t="str">
        <f>Orte[[#This Row],[Ort]]</f>
        <v>Berlin</v>
      </c>
      <c r="O673" t="s">
        <v>5992</v>
      </c>
      <c r="P673" t="s">
        <v>3878</v>
      </c>
    </row>
    <row r="674" spans="1:16" x14ac:dyDescent="0.35">
      <c r="A674" t="s">
        <v>34</v>
      </c>
      <c r="B674" s="3" t="s">
        <v>9543</v>
      </c>
      <c r="C674" s="4">
        <v>52.538859981199998</v>
      </c>
      <c r="D674" s="4">
        <v>13.5653176221</v>
      </c>
      <c r="E674" s="4">
        <f>Orte[[#This Row],[Lat_dez]]*PI()/180</f>
        <v>0.91697609191622609</v>
      </c>
      <c r="F674" s="4">
        <f>Orte[[#This Row],[Lon_dez]]*PI()/180</f>
        <v>0.23675945658445291</v>
      </c>
      <c r="G674" t="s">
        <v>34</v>
      </c>
      <c r="H674" t="s">
        <v>939</v>
      </c>
      <c r="I674" s="4" t="b">
        <v>0</v>
      </c>
      <c r="J674" s="4" t="str">
        <f>CONCATENATE(Orte[[#This Row],[Ort]]," - ",Orte[[#This Row],[Landkreis]])</f>
        <v>Berlin - Kreisfreie Stadt Berlin</v>
      </c>
      <c r="K674" s="3"/>
      <c r="L674" s="3" t="s">
        <v>10501</v>
      </c>
      <c r="M674" s="3"/>
      <c r="N674" t="str">
        <f>Orte[[#This Row],[Ort]]</f>
        <v>Berlin</v>
      </c>
      <c r="O674" t="s">
        <v>4472</v>
      </c>
      <c r="P674" t="s">
        <v>6158</v>
      </c>
    </row>
    <row r="675" spans="1:16" x14ac:dyDescent="0.35">
      <c r="A675" t="s">
        <v>34</v>
      </c>
      <c r="B675" s="3" t="s">
        <v>14063</v>
      </c>
      <c r="C675" s="4">
        <v>52.556665336999998</v>
      </c>
      <c r="D675" s="4">
        <v>13.565875807999999</v>
      </c>
      <c r="E675" s="4">
        <f>Orte[[#This Row],[Lat_dez]]*PI()/180</f>
        <v>0.91728685399942522</v>
      </c>
      <c r="F675" s="4">
        <f>Orte[[#This Row],[Lon_dez]]*PI()/180</f>
        <v>0.23676919876624608</v>
      </c>
      <c r="G675" t="s">
        <v>34</v>
      </c>
      <c r="H675" t="s">
        <v>939</v>
      </c>
      <c r="I675" s="4" t="b">
        <v>0</v>
      </c>
      <c r="J675" s="4" t="str">
        <f>CONCATENATE(Orte[[#This Row],[Ort]]," - ",Orte[[#This Row],[Landkreis]])</f>
        <v>Berlin - Kreisfreie Stadt Berlin</v>
      </c>
      <c r="K675" s="3"/>
      <c r="L675" s="3" t="s">
        <v>10787</v>
      </c>
      <c r="M675" s="3"/>
      <c r="N675" t="str">
        <f>Orte[[#This Row],[Ort]]</f>
        <v>Berlin</v>
      </c>
      <c r="O675" t="s">
        <v>3896</v>
      </c>
      <c r="P675" t="s">
        <v>4608</v>
      </c>
    </row>
    <row r="676" spans="1:16" x14ac:dyDescent="0.35">
      <c r="A676" t="s">
        <v>34</v>
      </c>
      <c r="B676" s="3" t="s">
        <v>15146</v>
      </c>
      <c r="C676" s="4">
        <v>52.565542490200002</v>
      </c>
      <c r="D676" s="4">
        <v>13.5688091997</v>
      </c>
      <c r="E676" s="4">
        <f>Orte[[#This Row],[Lat_dez]]*PI()/180</f>
        <v>0.91744178955096911</v>
      </c>
      <c r="F676" s="4">
        <f>Orte[[#This Row],[Lon_dez]]*PI()/180</f>
        <v>0.23682039610966177</v>
      </c>
      <c r="G676" t="s">
        <v>34</v>
      </c>
      <c r="H676" t="s">
        <v>939</v>
      </c>
      <c r="I676" s="4" t="b">
        <v>0</v>
      </c>
      <c r="J676" s="4" t="str">
        <f>CONCATENATE(Orte[[#This Row],[Ort]]," - ",Orte[[#This Row],[Landkreis]])</f>
        <v>Berlin - Kreisfreie Stadt Berlin</v>
      </c>
      <c r="K676" s="3"/>
      <c r="L676" s="3" t="s">
        <v>12200</v>
      </c>
      <c r="M676" s="3"/>
      <c r="N676" t="str">
        <f>Orte[[#This Row],[Ort]]</f>
        <v>Berlin</v>
      </c>
      <c r="O676" t="s">
        <v>3935</v>
      </c>
      <c r="P676" t="s">
        <v>4190</v>
      </c>
    </row>
    <row r="677" spans="1:16" x14ac:dyDescent="0.35">
      <c r="A677" t="s">
        <v>2932</v>
      </c>
      <c r="B677" s="3" t="s">
        <v>10100</v>
      </c>
      <c r="C677" s="4">
        <v>52.486961970999999</v>
      </c>
      <c r="D677" s="4">
        <v>13.466287506900001</v>
      </c>
      <c r="E677" s="4">
        <f>Orte[[#This Row],[Lat_dez]]*PI()/180</f>
        <v>0.91607030076300255</v>
      </c>
      <c r="F677" s="4">
        <f>Orte[[#This Row],[Lon_dez]]*PI()/180</f>
        <v>0.23503105501558363</v>
      </c>
      <c r="G677" t="s">
        <v>34</v>
      </c>
      <c r="H677" t="s">
        <v>939</v>
      </c>
      <c r="I677" s="4" t="b">
        <v>0</v>
      </c>
      <c r="J677" s="4" t="str">
        <f>CONCATENATE(Orte[[#This Row],[Ort]]," - ",Orte[[#This Row],[Landkreis]])</f>
        <v>Berlin Alt Treptow - Kreisfreie Stadt Berlin</v>
      </c>
      <c r="K677" s="3"/>
      <c r="L677" s="3" t="s">
        <v>9975</v>
      </c>
      <c r="M677" s="3"/>
      <c r="N677" t="str">
        <f>Orte[[#This Row],[Ort]]</f>
        <v>Berlin Alt Treptow</v>
      </c>
      <c r="O677" t="s">
        <v>5814</v>
      </c>
      <c r="P677" t="s">
        <v>1434</v>
      </c>
    </row>
    <row r="678" spans="1:16" x14ac:dyDescent="0.35">
      <c r="A678" t="s">
        <v>5588</v>
      </c>
      <c r="B678" s="3" t="s">
        <v>13514</v>
      </c>
      <c r="C678" s="4">
        <v>52.412751169300002</v>
      </c>
      <c r="D678" s="4">
        <v>13.5416370197</v>
      </c>
      <c r="E678" s="4">
        <f>Orte[[#This Row],[Lat_dez]]*PI()/180</f>
        <v>0.914775077932793</v>
      </c>
      <c r="F678" s="4">
        <f>Orte[[#This Row],[Lon_dez]]*PI()/180</f>
        <v>0.23634615210371723</v>
      </c>
      <c r="G678" t="s">
        <v>34</v>
      </c>
      <c r="H678" t="s">
        <v>939</v>
      </c>
      <c r="I678" s="4" t="b">
        <v>0</v>
      </c>
      <c r="J678" s="4" t="str">
        <f>CONCATENATE(Orte[[#This Row],[Ort]]," - ",Orte[[#This Row],[Landkreis]])</f>
        <v>Berlin Altglienicke - Kreisfreie Stadt Berlin</v>
      </c>
      <c r="K678" s="3"/>
      <c r="L678" s="3" t="s">
        <v>12686</v>
      </c>
      <c r="M678" s="3"/>
      <c r="N678" t="str">
        <f>Orte[[#This Row],[Ort]]</f>
        <v>Berlin Altglienicke</v>
      </c>
      <c r="O678" t="s">
        <v>3092</v>
      </c>
      <c r="P678" t="s">
        <v>5684</v>
      </c>
    </row>
    <row r="679" spans="1:16" x14ac:dyDescent="0.35">
      <c r="A679" t="s">
        <v>4380</v>
      </c>
      <c r="B679" s="3" t="s">
        <v>15344</v>
      </c>
      <c r="C679" s="4">
        <v>52.549697879199996</v>
      </c>
      <c r="D679" s="4">
        <v>13.5059877357</v>
      </c>
      <c r="E679" s="4">
        <f>Orte[[#This Row],[Lat_dez]]*PI()/180</f>
        <v>0.91716524892032125</v>
      </c>
      <c r="F679" s="4">
        <f>Orte[[#This Row],[Lon_dez]]*PI()/180</f>
        <v>0.23572395472193869</v>
      </c>
      <c r="G679" t="s">
        <v>34</v>
      </c>
      <c r="H679" t="s">
        <v>939</v>
      </c>
      <c r="I679" s="4" t="b">
        <v>0</v>
      </c>
      <c r="J679" s="4" t="str">
        <f>CONCATENATE(Orte[[#This Row],[Ort]]," - ",Orte[[#This Row],[Landkreis]])</f>
        <v>Berlin Alt-Hohenschönhausen - Kreisfreie Stadt Berlin</v>
      </c>
      <c r="K679" s="3"/>
      <c r="L679" s="3" t="s">
        <v>14501</v>
      </c>
      <c r="M679" s="3"/>
      <c r="N679" t="str">
        <f>Orte[[#This Row],[Ort]]</f>
        <v>Berlin Alt-Hohenschönhausen</v>
      </c>
      <c r="O679" t="s">
        <v>2169</v>
      </c>
      <c r="P679" t="s">
        <v>1981</v>
      </c>
    </row>
    <row r="680" spans="1:16" x14ac:dyDescent="0.35">
      <c r="A680" t="s">
        <v>4380</v>
      </c>
      <c r="B680" s="3" t="s">
        <v>11941</v>
      </c>
      <c r="C680" s="4">
        <v>52.540224009100001</v>
      </c>
      <c r="D680" s="4">
        <v>13.495736497099999</v>
      </c>
      <c r="E680" s="4">
        <f>Orte[[#This Row],[Lat_dez]]*PI()/180</f>
        <v>0.9169998986941702</v>
      </c>
      <c r="F680" s="4">
        <f>Orte[[#This Row],[Lon_dez]]*PI()/180</f>
        <v>0.23554503685596118</v>
      </c>
      <c r="G680" t="s">
        <v>34</v>
      </c>
      <c r="H680" t="s">
        <v>939</v>
      </c>
      <c r="I680" s="4" t="b">
        <v>0</v>
      </c>
      <c r="J680" s="4" t="str">
        <f>CONCATENATE(Orte[[#This Row],[Ort]]," - ",Orte[[#This Row],[Landkreis]])</f>
        <v>Berlin Alt-Hohenschönhausen - Kreisfreie Stadt Berlin</v>
      </c>
      <c r="K680" s="3"/>
      <c r="L680" s="3" t="s">
        <v>11555</v>
      </c>
      <c r="M680" s="3"/>
      <c r="N680" t="str">
        <f>Orte[[#This Row],[Ort]]</f>
        <v>Berlin Alt-Hohenschönhausen</v>
      </c>
      <c r="O680" t="s">
        <v>1102</v>
      </c>
      <c r="P680" t="s">
        <v>4187</v>
      </c>
    </row>
    <row r="681" spans="1:16" x14ac:dyDescent="0.35">
      <c r="A681" t="s">
        <v>5678</v>
      </c>
      <c r="B681" s="3" t="s">
        <v>13638</v>
      </c>
      <c r="C681" s="4">
        <v>52.462394189199998</v>
      </c>
      <c r="D681" s="4">
        <v>13.482218934800001</v>
      </c>
      <c r="E681" s="4">
        <f>Orte[[#This Row],[Lat_dez]]*PI()/180</f>
        <v>0.9156415120806809</v>
      </c>
      <c r="F681" s="4">
        <f>Orte[[#This Row],[Lon_dez]]*PI()/180</f>
        <v>0.23530911088698273</v>
      </c>
      <c r="G681" t="s">
        <v>34</v>
      </c>
      <c r="H681" t="s">
        <v>939</v>
      </c>
      <c r="I681" s="4" t="b">
        <v>0</v>
      </c>
      <c r="J681" s="4" t="str">
        <f>CONCATENATE(Orte[[#This Row],[Ort]]," - ",Orte[[#This Row],[Landkreis]])</f>
        <v>Berlin Baumschulenweg - Kreisfreie Stadt Berlin</v>
      </c>
      <c r="K681" s="3"/>
      <c r="L681" s="3" t="s">
        <v>9977</v>
      </c>
      <c r="M681" s="3"/>
      <c r="N681" t="str">
        <f>Orte[[#This Row],[Ort]]</f>
        <v>Berlin Baumschulenweg</v>
      </c>
      <c r="O681" t="s">
        <v>1103</v>
      </c>
      <c r="P681" t="s">
        <v>3879</v>
      </c>
    </row>
    <row r="682" spans="1:16" x14ac:dyDescent="0.35">
      <c r="A682" t="s">
        <v>2933</v>
      </c>
      <c r="B682" s="3" t="s">
        <v>10102</v>
      </c>
      <c r="C682" s="4">
        <v>52.507518689900003</v>
      </c>
      <c r="D682" s="4">
        <v>13.559200758099999</v>
      </c>
      <c r="E682" s="4">
        <f>Orte[[#This Row],[Lat_dez]]*PI()/180</f>
        <v>0.91642908319121452</v>
      </c>
      <c r="F682" s="4">
        <f>Orte[[#This Row],[Lon_dez]]*PI()/180</f>
        <v>0.23665269716775619</v>
      </c>
      <c r="G682" t="s">
        <v>34</v>
      </c>
      <c r="H682" t="s">
        <v>939</v>
      </c>
      <c r="I682" s="4" t="b">
        <v>0</v>
      </c>
      <c r="J682" s="4" t="str">
        <f>CONCATENATE(Orte[[#This Row],[Ort]]," - ",Orte[[#This Row],[Landkreis]])</f>
        <v>Berlin Biesdorf - Kreisfreie Stadt Berlin</v>
      </c>
      <c r="K682" s="3"/>
      <c r="L682" s="3" t="s">
        <v>15609</v>
      </c>
      <c r="M682" s="3"/>
      <c r="N682" t="str">
        <f>Orte[[#This Row],[Ort]]</f>
        <v>Berlin Biesdorf</v>
      </c>
      <c r="O682" t="s">
        <v>4385</v>
      </c>
      <c r="P682" t="s">
        <v>6545</v>
      </c>
    </row>
    <row r="683" spans="1:16" x14ac:dyDescent="0.35">
      <c r="A683" t="s">
        <v>6939</v>
      </c>
      <c r="B683" s="3" t="s">
        <v>15343</v>
      </c>
      <c r="C683" s="4">
        <v>52.590683954299998</v>
      </c>
      <c r="D683" s="4">
        <v>13.4595639293</v>
      </c>
      <c r="E683" s="4">
        <f>Orte[[#This Row],[Lat_dez]]*PI()/180</f>
        <v>0.917880590878286</v>
      </c>
      <c r="F683" s="4">
        <f>Orte[[#This Row],[Lon_dez]]*PI()/180</f>
        <v>0.23491370644895027</v>
      </c>
      <c r="G683" t="s">
        <v>34</v>
      </c>
      <c r="H683" t="s">
        <v>939</v>
      </c>
      <c r="I683" s="4" t="b">
        <v>0</v>
      </c>
      <c r="J683" s="4" t="str">
        <f>CONCATENATE(Orte[[#This Row],[Ort]]," - ",Orte[[#This Row],[Landkreis]])</f>
        <v>Berlin Blankenburg - Kreisfreie Stadt Berlin</v>
      </c>
      <c r="K683" s="3"/>
      <c r="L683" s="3" t="s">
        <v>12690</v>
      </c>
      <c r="M683" s="3"/>
      <c r="N683" t="str">
        <f>Orte[[#This Row],[Ort]]</f>
        <v>Berlin Blankenburg</v>
      </c>
      <c r="O683" t="s">
        <v>3694</v>
      </c>
      <c r="P683" t="s">
        <v>4373</v>
      </c>
    </row>
    <row r="684" spans="1:16" x14ac:dyDescent="0.35">
      <c r="A684" t="s">
        <v>5087</v>
      </c>
      <c r="B684" s="3" t="s">
        <v>12860</v>
      </c>
      <c r="C684" s="4">
        <v>52.621823183300002</v>
      </c>
      <c r="D684" s="4">
        <v>13.3950020821</v>
      </c>
      <c r="E684" s="4">
        <f>Orte[[#This Row],[Lat_dez]]*PI()/180</f>
        <v>0.91842407295086859</v>
      </c>
      <c r="F684" s="4">
        <f>Orte[[#This Row],[Lon_dez]]*PI()/180</f>
        <v>0.23378688964414079</v>
      </c>
      <c r="G684" t="s">
        <v>34</v>
      </c>
      <c r="H684" t="s">
        <v>939</v>
      </c>
      <c r="I684" s="4" t="b">
        <v>0</v>
      </c>
      <c r="J684" s="4" t="str">
        <f>CONCATENATE(Orte[[#This Row],[Ort]]," - ",Orte[[#This Row],[Landkreis]])</f>
        <v>Berlin Blankenfelde - Kreisfreie Stadt Berlin</v>
      </c>
      <c r="K684" s="3"/>
      <c r="L684" s="3" t="s">
        <v>8539</v>
      </c>
      <c r="M684" s="3"/>
      <c r="N684" t="str">
        <f>Orte[[#This Row],[Ort]]</f>
        <v>Berlin Blankenfelde</v>
      </c>
      <c r="O684" t="s">
        <v>4291</v>
      </c>
      <c r="P684" t="s">
        <v>6236</v>
      </c>
    </row>
    <row r="685" spans="1:16" x14ac:dyDescent="0.35">
      <c r="A685" t="s">
        <v>3660</v>
      </c>
      <c r="B685" s="3" t="s">
        <v>11023</v>
      </c>
      <c r="C685" s="4">
        <v>52.397642189400003</v>
      </c>
      <c r="D685" s="4">
        <v>13.564300622899999</v>
      </c>
      <c r="E685" s="4">
        <f>Orte[[#This Row],[Lat_dez]]*PI()/180</f>
        <v>0.91451137648692038</v>
      </c>
      <c r="F685" s="4">
        <f>Orte[[#This Row],[Lon_dez]]*PI()/180</f>
        <v>0.23674170659992275</v>
      </c>
      <c r="G685" t="s">
        <v>34</v>
      </c>
      <c r="H685" t="s">
        <v>939</v>
      </c>
      <c r="I685" s="4" t="b">
        <v>0</v>
      </c>
      <c r="J685" s="4" t="str">
        <f>CONCATENATE(Orte[[#This Row],[Ort]]," - ",Orte[[#This Row],[Landkreis]])</f>
        <v>Berlin Bohnsdorf - Kreisfreie Stadt Berlin</v>
      </c>
      <c r="K685" s="3"/>
      <c r="L685" s="3" t="s">
        <v>15322</v>
      </c>
      <c r="M685" s="3"/>
      <c r="N685" t="str">
        <f>Orte[[#This Row],[Ort]]</f>
        <v>Berlin Bohnsdorf</v>
      </c>
      <c r="O685" t="s">
        <v>1659</v>
      </c>
      <c r="P685" t="s">
        <v>2205</v>
      </c>
    </row>
    <row r="686" spans="1:16" x14ac:dyDescent="0.35">
      <c r="A686" t="s">
        <v>4191</v>
      </c>
      <c r="B686" s="3" t="s">
        <v>11695</v>
      </c>
      <c r="C686" s="4">
        <v>52.4508786548</v>
      </c>
      <c r="D686" s="4">
        <v>13.428156427799999</v>
      </c>
      <c r="E686" s="4">
        <f>Orte[[#This Row],[Lat_dez]]*PI()/180</f>
        <v>0.91544052809027421</v>
      </c>
      <c r="F686" s="4">
        <f>Orte[[#This Row],[Lon_dez]]*PI()/180</f>
        <v>0.23436554213795019</v>
      </c>
      <c r="G686" t="s">
        <v>34</v>
      </c>
      <c r="H686" t="s">
        <v>939</v>
      </c>
      <c r="I686" s="4" t="b">
        <v>0</v>
      </c>
      <c r="J686" s="4" t="str">
        <f>CONCATENATE(Orte[[#This Row],[Ort]]," - ",Orte[[#This Row],[Landkreis]])</f>
        <v>Berlin Britz - Kreisfreie Stadt Berlin</v>
      </c>
      <c r="K686" s="3"/>
      <c r="L686" s="3" t="s">
        <v>8370</v>
      </c>
      <c r="M686" s="3"/>
      <c r="N686" t="str">
        <f>Orte[[#This Row],[Ort]]</f>
        <v>Berlin Britz</v>
      </c>
      <c r="O686" t="s">
        <v>4512</v>
      </c>
      <c r="P686" t="s">
        <v>7128</v>
      </c>
    </row>
    <row r="687" spans="1:16" x14ac:dyDescent="0.35">
      <c r="A687" t="s">
        <v>4191</v>
      </c>
      <c r="B687" s="3" t="s">
        <v>14062</v>
      </c>
      <c r="C687" s="4">
        <v>52.447341365</v>
      </c>
      <c r="D687" s="4">
        <v>13.453170608100001</v>
      </c>
      <c r="E687" s="4">
        <f>Orte[[#This Row],[Lat_dez]]*PI()/180</f>
        <v>0.91537879073666706</v>
      </c>
      <c r="F687" s="4">
        <f>Orte[[#This Row],[Lon_dez]]*PI()/180</f>
        <v>0.23480212194387273</v>
      </c>
      <c r="G687" t="s">
        <v>34</v>
      </c>
      <c r="H687" t="s">
        <v>939</v>
      </c>
      <c r="I687" s="4" t="b">
        <v>0</v>
      </c>
      <c r="J687" s="4" t="str">
        <f>CONCATENATE(Orte[[#This Row],[Ort]]," - ",Orte[[#This Row],[Landkreis]])</f>
        <v>Berlin Britz - Kreisfreie Stadt Berlin</v>
      </c>
      <c r="K687" s="3"/>
      <c r="L687" s="3" t="s">
        <v>9540</v>
      </c>
      <c r="M687" s="3"/>
      <c r="N687" t="str">
        <f>Orte[[#This Row],[Ort]]</f>
        <v>Berlin Britz</v>
      </c>
      <c r="O687" t="s">
        <v>3575</v>
      </c>
      <c r="P687" t="s">
        <v>3041</v>
      </c>
    </row>
    <row r="688" spans="1:16" x14ac:dyDescent="0.35">
      <c r="A688" t="s">
        <v>1593</v>
      </c>
      <c r="B688" s="3" t="s">
        <v>8541</v>
      </c>
      <c r="C688" s="4">
        <v>52.633449591500003</v>
      </c>
      <c r="D688" s="4">
        <v>13.481231876100001</v>
      </c>
      <c r="E688" s="4">
        <f>Orte[[#This Row],[Lat_dez]]*PI()/180</f>
        <v>0.91862699205413945</v>
      </c>
      <c r="F688" s="4">
        <f>Orte[[#This Row],[Lon_dez]]*PI()/180</f>
        <v>0.23529188346275728</v>
      </c>
      <c r="G688" t="s">
        <v>34</v>
      </c>
      <c r="H688" t="s">
        <v>939</v>
      </c>
      <c r="I688" s="4" t="b">
        <v>0</v>
      </c>
      <c r="J688" s="4" t="str">
        <f>CONCATENATE(Orte[[#This Row],[Ort]]," - ",Orte[[#This Row],[Landkreis]])</f>
        <v>Berlin Buch - Kreisfreie Stadt Berlin</v>
      </c>
      <c r="K688" s="3"/>
      <c r="L688" s="3" t="s">
        <v>8200</v>
      </c>
      <c r="M688" s="3"/>
      <c r="N688" t="str">
        <f>Orte[[#This Row],[Ort]]</f>
        <v>Berlin Buch</v>
      </c>
      <c r="O688" t="s">
        <v>1200</v>
      </c>
      <c r="P688" t="s">
        <v>7125</v>
      </c>
    </row>
    <row r="689" spans="1:16" x14ac:dyDescent="0.35">
      <c r="A689" t="s">
        <v>2824</v>
      </c>
      <c r="B689" s="3" t="s">
        <v>9976</v>
      </c>
      <c r="C689" s="4">
        <v>52.425258262900002</v>
      </c>
      <c r="D689" s="4">
        <v>13.422087557899999</v>
      </c>
      <c r="E689" s="4">
        <f>Orte[[#This Row],[Lat_dez]]*PI()/180</f>
        <v>0.91499336789596808</v>
      </c>
      <c r="F689" s="4">
        <f>Orte[[#This Row],[Lon_dez]]*PI()/180</f>
        <v>0.23425962037632003</v>
      </c>
      <c r="G689" t="s">
        <v>34</v>
      </c>
      <c r="H689" t="s">
        <v>939</v>
      </c>
      <c r="I689" s="4" t="b">
        <v>0</v>
      </c>
      <c r="J689" s="4" t="str">
        <f>CONCATENATE(Orte[[#This Row],[Ort]]," - ",Orte[[#This Row],[Landkreis]])</f>
        <v>Berlin Buckow - Kreisfreie Stadt Berlin</v>
      </c>
      <c r="K689" s="3"/>
      <c r="L689" s="3" t="s">
        <v>14561</v>
      </c>
      <c r="M689" s="3"/>
      <c r="N689" t="str">
        <f>Orte[[#This Row],[Ort]]</f>
        <v>Berlin Buckow</v>
      </c>
      <c r="O689" t="s">
        <v>5734</v>
      </c>
      <c r="P689" t="s">
        <v>2204</v>
      </c>
    </row>
    <row r="690" spans="1:16" x14ac:dyDescent="0.35">
      <c r="A690" t="s">
        <v>2824</v>
      </c>
      <c r="B690" s="3" t="s">
        <v>14372</v>
      </c>
      <c r="C690" s="4">
        <v>52.4327686548</v>
      </c>
      <c r="D690" s="4">
        <v>13.4555048892</v>
      </c>
      <c r="E690" s="4">
        <f>Orte[[#This Row],[Lat_dez]]*PI()/180</f>
        <v>0.91512444896273815</v>
      </c>
      <c r="F690" s="4">
        <f>Orte[[#This Row],[Lon_dez]]*PI()/180</f>
        <v>0.23484286283473479</v>
      </c>
      <c r="G690" t="s">
        <v>34</v>
      </c>
      <c r="H690" t="s">
        <v>939</v>
      </c>
      <c r="I690" s="4" t="b">
        <v>0</v>
      </c>
      <c r="J690" s="4" t="str">
        <f>CONCATENATE(Orte[[#This Row],[Ort]]," - ",Orte[[#This Row],[Landkreis]])</f>
        <v>Berlin Buckow - Kreisfreie Stadt Berlin</v>
      </c>
      <c r="K690" s="3"/>
      <c r="L690" s="3" t="s">
        <v>8540</v>
      </c>
      <c r="M690" s="3"/>
      <c r="N690" t="str">
        <f>Orte[[#This Row],[Ort]]</f>
        <v>Berlin Buckow</v>
      </c>
      <c r="O690" t="s">
        <v>5122</v>
      </c>
      <c r="P690" t="s">
        <v>91</v>
      </c>
    </row>
    <row r="691" spans="1:16" x14ac:dyDescent="0.35">
      <c r="A691" t="s">
        <v>940</v>
      </c>
      <c r="B691" s="3" t="s">
        <v>11553</v>
      </c>
      <c r="C691" s="4">
        <v>52.515202207400002</v>
      </c>
      <c r="D691" s="4">
        <v>13.305681894399999</v>
      </c>
      <c r="E691" s="4">
        <f>Orte[[#This Row],[Lat_dez]]*PI()/180</f>
        <v>0.91656318586972407</v>
      </c>
      <c r="F691" s="4">
        <f>Orte[[#This Row],[Lon_dez]]*PI()/180</f>
        <v>0.23222795828027643</v>
      </c>
      <c r="G691" t="s">
        <v>34</v>
      </c>
      <c r="H691" t="s">
        <v>939</v>
      </c>
      <c r="I691" s="4" t="b">
        <v>0</v>
      </c>
      <c r="J691" s="4" t="str">
        <f>CONCATENATE(Orte[[#This Row],[Ort]]," - ",Orte[[#This Row],[Landkreis]])</f>
        <v>Berlin Charlottenburg - Kreisfreie Stadt Berlin</v>
      </c>
      <c r="K691" s="3"/>
      <c r="L691" s="3" t="s">
        <v>8277</v>
      </c>
      <c r="M691" s="3"/>
      <c r="N691" t="str">
        <f>Orte[[#This Row],[Ort]]</f>
        <v>Berlin Charlottenburg</v>
      </c>
      <c r="O691" t="s">
        <v>6396</v>
      </c>
      <c r="P691" t="s">
        <v>2482</v>
      </c>
    </row>
    <row r="692" spans="1:16" x14ac:dyDescent="0.35">
      <c r="A692" t="s">
        <v>940</v>
      </c>
      <c r="B692" s="3" t="s">
        <v>12681</v>
      </c>
      <c r="C692" s="4">
        <v>52.518468488300002</v>
      </c>
      <c r="D692" s="4">
        <v>13.319509181100001</v>
      </c>
      <c r="E692" s="4">
        <f>Orte[[#This Row],[Lat_dez]]*PI()/180</f>
        <v>0.91662019322572408</v>
      </c>
      <c r="F692" s="4">
        <f>Orte[[#This Row],[Lon_dez]]*PI()/180</f>
        <v>0.2324692899598087</v>
      </c>
      <c r="G692" t="s">
        <v>34</v>
      </c>
      <c r="H692" t="s">
        <v>939</v>
      </c>
      <c r="I692" s="4" t="b">
        <v>0</v>
      </c>
      <c r="J692" s="4" t="str">
        <f>CONCATENATE(Orte[[#This Row],[Ort]]," - ",Orte[[#This Row],[Landkreis]])</f>
        <v>Berlin Charlottenburg - Kreisfreie Stadt Berlin</v>
      </c>
      <c r="K692" s="3"/>
      <c r="L692" s="3" t="s">
        <v>8368</v>
      </c>
      <c r="M692" s="3"/>
      <c r="N692" t="str">
        <f>Orte[[#This Row],[Ort]]</f>
        <v>Berlin Charlottenburg</v>
      </c>
      <c r="O692" t="s">
        <v>5782</v>
      </c>
      <c r="P692" t="s">
        <v>1433</v>
      </c>
    </row>
    <row r="693" spans="1:16" x14ac:dyDescent="0.35">
      <c r="A693" t="s">
        <v>940</v>
      </c>
      <c r="B693" s="3" t="s">
        <v>12680</v>
      </c>
      <c r="C693" s="4">
        <v>52.5275482475</v>
      </c>
      <c r="D693" s="4">
        <v>13.305741000199999</v>
      </c>
      <c r="E693" s="4">
        <f>Orte[[#This Row],[Lat_dez]]*PI()/180</f>
        <v>0.91677866491905224</v>
      </c>
      <c r="F693" s="4">
        <f>Orte[[#This Row],[Lon_dez]]*PI()/180</f>
        <v>0.23222898987109347</v>
      </c>
      <c r="G693" t="s">
        <v>34</v>
      </c>
      <c r="H693" t="s">
        <v>939</v>
      </c>
      <c r="I693" s="4" t="b">
        <v>0</v>
      </c>
      <c r="J693" s="4" t="str">
        <f>CONCATENATE(Orte[[#This Row],[Ort]]," - ",Orte[[#This Row],[Landkreis]])</f>
        <v>Berlin Charlottenburg - Kreisfreie Stadt Berlin</v>
      </c>
      <c r="K693" s="3"/>
      <c r="L693" s="3" t="s">
        <v>14292</v>
      </c>
      <c r="M693" s="3"/>
      <c r="N693" t="str">
        <f>Orte[[#This Row],[Ort]]</f>
        <v>Berlin Charlottenburg</v>
      </c>
      <c r="O693" t="s">
        <v>728</v>
      </c>
      <c r="P693" t="s">
        <v>6164</v>
      </c>
    </row>
    <row r="694" spans="1:16" x14ac:dyDescent="0.35">
      <c r="A694" t="s">
        <v>940</v>
      </c>
      <c r="B694" s="3" t="s">
        <v>8198</v>
      </c>
      <c r="C694" s="4">
        <v>52.508871337599999</v>
      </c>
      <c r="D694" s="4">
        <v>13.3273882269</v>
      </c>
      <c r="E694" s="4">
        <f>Orte[[#This Row],[Lat_dez]]*PI()/180</f>
        <v>0.91645269134719898</v>
      </c>
      <c r="F694" s="4">
        <f>Orte[[#This Row],[Lon_dez]]*PI()/180</f>
        <v>0.23260680525093413</v>
      </c>
      <c r="G694" t="s">
        <v>34</v>
      </c>
      <c r="H694" t="s">
        <v>939</v>
      </c>
      <c r="I694" s="4" t="b">
        <v>0</v>
      </c>
      <c r="J694" s="4" t="str">
        <f>CONCATENATE(Orte[[#This Row],[Ort]]," - ",Orte[[#This Row],[Landkreis]])</f>
        <v>Berlin Charlottenburg - Kreisfreie Stadt Berlin</v>
      </c>
      <c r="K694" s="3"/>
      <c r="L694" s="3" t="s">
        <v>15044</v>
      </c>
      <c r="M694" s="3"/>
      <c r="N694" t="str">
        <f>Orte[[#This Row],[Ort]]</f>
        <v>Berlin Charlottenburg</v>
      </c>
      <c r="O694" t="s">
        <v>6825</v>
      </c>
      <c r="P694" t="s">
        <v>5446</v>
      </c>
    </row>
    <row r="695" spans="1:16" x14ac:dyDescent="0.35">
      <c r="A695" t="s">
        <v>940</v>
      </c>
      <c r="B695" s="3" t="s">
        <v>7940</v>
      </c>
      <c r="C695" s="4">
        <v>52.509477596399996</v>
      </c>
      <c r="D695" s="4">
        <v>13.3147099601</v>
      </c>
      <c r="E695" s="4">
        <f>Orte[[#This Row],[Lat_dez]]*PI()/180</f>
        <v>0.91646327255937809</v>
      </c>
      <c r="F695" s="4">
        <f>Orte[[#This Row],[Lon_dez]]*PI()/180</f>
        <v>0.23238552775182783</v>
      </c>
      <c r="G695" t="s">
        <v>34</v>
      </c>
      <c r="H695" t="s">
        <v>939</v>
      </c>
      <c r="I695" s="4" t="b">
        <v>0</v>
      </c>
      <c r="J695" s="4" t="str">
        <f>CONCATENATE(Orte[[#This Row],[Ort]]," - ",Orte[[#This Row],[Landkreis]])</f>
        <v>Berlin Charlottenburg - Kreisfreie Stadt Berlin</v>
      </c>
      <c r="K695" s="3"/>
      <c r="L695" s="3" t="s">
        <v>8365</v>
      </c>
      <c r="M695" s="3"/>
      <c r="N695" t="str">
        <f>Orte[[#This Row],[Ort]]</f>
        <v>Berlin Charlottenburg</v>
      </c>
      <c r="O695" t="s">
        <v>1700</v>
      </c>
      <c r="P695" t="s">
        <v>3391</v>
      </c>
    </row>
    <row r="696" spans="1:16" x14ac:dyDescent="0.35">
      <c r="A696" t="s">
        <v>940</v>
      </c>
      <c r="B696" s="3" t="s">
        <v>11690</v>
      </c>
      <c r="C696" s="4">
        <v>52.507987216799997</v>
      </c>
      <c r="D696" s="4">
        <v>13.302994626</v>
      </c>
      <c r="E696" s="4">
        <f>Orte[[#This Row],[Lat_dez]]*PI()/180</f>
        <v>0.91643726052825358</v>
      </c>
      <c r="F696" s="4">
        <f>Orte[[#This Row],[Lon_dez]]*PI()/180</f>
        <v>0.23218105659881164</v>
      </c>
      <c r="G696" t="s">
        <v>34</v>
      </c>
      <c r="H696" t="s">
        <v>939</v>
      </c>
      <c r="I696" s="4" t="b">
        <v>0</v>
      </c>
      <c r="J696" s="4" t="str">
        <f>CONCATENATE(Orte[[#This Row],[Ort]]," - ",Orte[[#This Row],[Landkreis]])</f>
        <v>Berlin Charlottenburg - Kreisfreie Stadt Berlin</v>
      </c>
      <c r="K696" s="3"/>
      <c r="L696" s="3" t="s">
        <v>12685</v>
      </c>
      <c r="M696" s="3"/>
      <c r="N696" t="str">
        <f>Orte[[#This Row],[Ort]]</f>
        <v>Berlin Charlottenburg</v>
      </c>
      <c r="O696" t="s">
        <v>3319</v>
      </c>
      <c r="P696" t="s">
        <v>2206</v>
      </c>
    </row>
    <row r="697" spans="1:16" x14ac:dyDescent="0.35">
      <c r="A697" t="s">
        <v>940</v>
      </c>
      <c r="B697" s="3" t="s">
        <v>15606</v>
      </c>
      <c r="C697" s="4">
        <v>52.5027777329</v>
      </c>
      <c r="D697" s="4">
        <v>13.3085502996</v>
      </c>
      <c r="E697" s="4">
        <f>Orte[[#This Row],[Lat_dez]]*PI()/180</f>
        <v>0.91634633788186903</v>
      </c>
      <c r="F697" s="4">
        <f>Orte[[#This Row],[Lon_dez]]*PI()/180</f>
        <v>0.2322780213952978</v>
      </c>
      <c r="G697" t="s">
        <v>34</v>
      </c>
      <c r="H697" t="s">
        <v>939</v>
      </c>
      <c r="I697" s="4" t="b">
        <v>0</v>
      </c>
      <c r="J697" s="4" t="str">
        <f>CONCATENATE(Orte[[#This Row],[Ort]]," - ",Orte[[#This Row],[Landkreis]])</f>
        <v>Berlin Charlottenburg - Kreisfreie Stadt Berlin</v>
      </c>
      <c r="K697" s="3"/>
      <c r="L697" s="3" t="s">
        <v>11935</v>
      </c>
      <c r="M697" s="3"/>
      <c r="N697" t="str">
        <f>Orte[[#This Row],[Ort]]</f>
        <v>Berlin Charlottenburg</v>
      </c>
      <c r="O697" t="s">
        <v>6605</v>
      </c>
      <c r="P697" t="s">
        <v>2481</v>
      </c>
    </row>
    <row r="698" spans="1:16" x14ac:dyDescent="0.35">
      <c r="A698" t="s">
        <v>940</v>
      </c>
      <c r="B698" s="3" t="s">
        <v>9967</v>
      </c>
      <c r="C698" s="4">
        <v>52.5072546484</v>
      </c>
      <c r="D698" s="4">
        <v>13.2879390211</v>
      </c>
      <c r="E698" s="4">
        <f>Orte[[#This Row],[Lat_dez]]*PI()/180</f>
        <v>0.91642447479767752</v>
      </c>
      <c r="F698" s="4">
        <f>Orte[[#This Row],[Lon_dez]]*PI()/180</f>
        <v>0.23191828672242726</v>
      </c>
      <c r="G698" t="s">
        <v>34</v>
      </c>
      <c r="H698" t="s">
        <v>939</v>
      </c>
      <c r="I698" s="4" t="b">
        <v>0</v>
      </c>
      <c r="J698" s="4" t="str">
        <f>CONCATENATE(Orte[[#This Row],[Ort]]," - ",Orte[[#This Row],[Landkreis]])</f>
        <v>Berlin Charlottenburg - Kreisfreie Stadt Berlin</v>
      </c>
      <c r="K698" s="3"/>
      <c r="L698" s="3" t="s">
        <v>13560</v>
      </c>
      <c r="M698" s="3"/>
      <c r="N698" t="str">
        <f>Orte[[#This Row],[Ort]]</f>
        <v>Berlin Charlottenburg</v>
      </c>
      <c r="O698" t="s">
        <v>5568</v>
      </c>
      <c r="P698" t="s">
        <v>1979</v>
      </c>
    </row>
    <row r="699" spans="1:16" x14ac:dyDescent="0.35">
      <c r="A699" t="s">
        <v>940</v>
      </c>
      <c r="B699" s="3" t="s">
        <v>8194</v>
      </c>
      <c r="C699" s="4">
        <v>52.520535149899999</v>
      </c>
      <c r="D699" s="4">
        <v>13.287912543799999</v>
      </c>
      <c r="E699" s="4">
        <f>Orte[[#This Row],[Lat_dez]]*PI()/180</f>
        <v>0.91665626327516858</v>
      </c>
      <c r="F699" s="4">
        <f>Orte[[#This Row],[Lon_dez]]*PI()/180</f>
        <v>0.23191782460636523</v>
      </c>
      <c r="G699" t="s">
        <v>34</v>
      </c>
      <c r="H699" t="s">
        <v>939</v>
      </c>
      <c r="I699" s="4" t="b">
        <v>0</v>
      </c>
      <c r="J699" s="4" t="str">
        <f>CONCATENATE(Orte[[#This Row],[Ort]]," - ",Orte[[#This Row],[Landkreis]])</f>
        <v>Berlin Charlottenburg - Kreisfreie Stadt Berlin</v>
      </c>
      <c r="K699" s="3"/>
      <c r="L699" s="3" t="s">
        <v>9970</v>
      </c>
      <c r="M699" s="3"/>
      <c r="N699" t="str">
        <f>Orte[[#This Row],[Ort]]</f>
        <v>Berlin Charlottenburg</v>
      </c>
      <c r="O699" t="s">
        <v>797</v>
      </c>
      <c r="P699" t="s">
        <v>5682</v>
      </c>
    </row>
    <row r="700" spans="1:16" x14ac:dyDescent="0.35">
      <c r="A700" t="s">
        <v>6319</v>
      </c>
      <c r="B700" s="3" t="s">
        <v>14497</v>
      </c>
      <c r="C700" s="4">
        <v>52.539885017099998</v>
      </c>
      <c r="D700" s="4">
        <v>13.299358295499999</v>
      </c>
      <c r="E700" s="4">
        <f>Orte[[#This Row],[Lat_dez]]*PI()/180</f>
        <v>0.91699398216763217</v>
      </c>
      <c r="F700" s="4">
        <f>Orte[[#This Row],[Lon_dez]]*PI()/180</f>
        <v>0.23211759065889595</v>
      </c>
      <c r="G700" t="s">
        <v>34</v>
      </c>
      <c r="H700" t="s">
        <v>939</v>
      </c>
      <c r="I700" s="4" t="b">
        <v>0</v>
      </c>
      <c r="J700" s="4" t="str">
        <f>CONCATENATE(Orte[[#This Row],[Ort]]," - ",Orte[[#This Row],[Landkreis]])</f>
        <v>Berlin Charlottenburg-Nord - Kreisfreie Stadt Berlin</v>
      </c>
      <c r="K700" s="3"/>
      <c r="L700" s="3" t="s">
        <v>14788</v>
      </c>
      <c r="M700" s="3"/>
      <c r="N700" t="str">
        <f>Orte[[#This Row],[Ort]]</f>
        <v>Berlin Charlottenburg-Nord</v>
      </c>
      <c r="O700" t="s">
        <v>5723</v>
      </c>
      <c r="P700" t="s">
        <v>3256</v>
      </c>
    </row>
    <row r="701" spans="1:16" x14ac:dyDescent="0.35">
      <c r="A701" t="s">
        <v>1245</v>
      </c>
      <c r="B701" s="3" t="s">
        <v>8191</v>
      </c>
      <c r="C701" s="4">
        <v>52.458897604299999</v>
      </c>
      <c r="D701" s="4">
        <v>13.2829232107</v>
      </c>
      <c r="E701" s="4">
        <f>Orte[[#This Row],[Lat_dez]]*PI()/180</f>
        <v>0.91558048516160029</v>
      </c>
      <c r="F701" s="4">
        <f>Orte[[#This Row],[Lon_dez]]*PI()/180</f>
        <v>0.23183074431629147</v>
      </c>
      <c r="G701" t="s">
        <v>34</v>
      </c>
      <c r="H701" t="s">
        <v>939</v>
      </c>
      <c r="I701" s="4" t="b">
        <v>0</v>
      </c>
      <c r="J701" s="4" t="str">
        <f>CONCATENATE(Orte[[#This Row],[Ort]]," - ",Orte[[#This Row],[Landkreis]])</f>
        <v>Berlin Dahlem - Kreisfreie Stadt Berlin</v>
      </c>
      <c r="K701" s="3"/>
      <c r="L701" s="3" t="s">
        <v>12682</v>
      </c>
      <c r="M701" s="3"/>
      <c r="N701" t="str">
        <f>Orte[[#This Row],[Ort]]</f>
        <v>Berlin Dahlem</v>
      </c>
      <c r="O701" t="s">
        <v>4305</v>
      </c>
      <c r="P701" t="s">
        <v>1975</v>
      </c>
    </row>
    <row r="702" spans="1:16" x14ac:dyDescent="0.35">
      <c r="A702" t="s">
        <v>3392</v>
      </c>
      <c r="B702" s="3" t="s">
        <v>10671</v>
      </c>
      <c r="C702" s="4">
        <v>52.571642661600002</v>
      </c>
      <c r="D702" s="4">
        <v>13.541732249900001</v>
      </c>
      <c r="E702" s="4">
        <f>Orte[[#This Row],[Lat_dez]]*PI()/180</f>
        <v>0.91754825762683512</v>
      </c>
      <c r="F702" s="4">
        <f>Orte[[#This Row],[Lon_dez]]*PI()/180</f>
        <v>0.23634781418425457</v>
      </c>
      <c r="G702" t="s">
        <v>34</v>
      </c>
      <c r="H702" t="s">
        <v>939</v>
      </c>
      <c r="I702" s="4" t="b">
        <v>0</v>
      </c>
      <c r="J702" s="4" t="str">
        <f>CONCATENATE(Orte[[#This Row],[Ort]]," - ",Orte[[#This Row],[Landkreis]])</f>
        <v>Berlin Falkenberg - Kreisfreie Stadt Berlin</v>
      </c>
      <c r="K702" s="3"/>
      <c r="L702" s="3" t="s">
        <v>9213</v>
      </c>
      <c r="M702" s="3"/>
      <c r="N702" t="str">
        <f>Orte[[#This Row],[Ort]]</f>
        <v>Berlin Falkenberg</v>
      </c>
      <c r="O702" t="s">
        <v>3769</v>
      </c>
      <c r="P702" t="s">
        <v>938</v>
      </c>
    </row>
    <row r="703" spans="1:16" x14ac:dyDescent="0.35">
      <c r="A703" t="s">
        <v>1976</v>
      </c>
      <c r="B703" s="3" t="s">
        <v>8952</v>
      </c>
      <c r="C703" s="4">
        <v>52.557531726299999</v>
      </c>
      <c r="D703" s="4">
        <v>13.1679079885</v>
      </c>
      <c r="E703" s="4">
        <f>Orte[[#This Row],[Lat_dez]]*PI()/180</f>
        <v>0.91730197534531421</v>
      </c>
      <c r="F703" s="4">
        <f>Orte[[#This Row],[Lon_dez]]*PI()/180</f>
        <v>0.2298233499989886</v>
      </c>
      <c r="G703" t="s">
        <v>34</v>
      </c>
      <c r="H703" t="s">
        <v>939</v>
      </c>
      <c r="I703" s="4" t="b">
        <v>0</v>
      </c>
      <c r="J703" s="4" t="str">
        <f>CONCATENATE(Orte[[#This Row],[Ort]]," - ",Orte[[#This Row],[Landkreis]])</f>
        <v>Berlin Falkenhagener Feld - Kreisfreie Stadt Berlin</v>
      </c>
      <c r="K703" s="3"/>
      <c r="L703" s="3" t="s">
        <v>10499</v>
      </c>
      <c r="M703" s="3"/>
      <c r="N703" t="str">
        <f>Orte[[#This Row],[Ort]]</f>
        <v>Berlin Falkenhagener Feld</v>
      </c>
      <c r="O703" t="s">
        <v>1716</v>
      </c>
      <c r="P703" t="s">
        <v>6920</v>
      </c>
    </row>
    <row r="704" spans="1:16" x14ac:dyDescent="0.35">
      <c r="A704" t="s">
        <v>2210</v>
      </c>
      <c r="B704" s="3" t="s">
        <v>9221</v>
      </c>
      <c r="C704" s="4">
        <v>52.618843681599998</v>
      </c>
      <c r="D704" s="4">
        <v>13.433474389800001</v>
      </c>
      <c r="E704" s="4">
        <f>Orte[[#This Row],[Lat_dez]]*PI()/180</f>
        <v>0.91837207083613481</v>
      </c>
      <c r="F704" s="4">
        <f>Orte[[#This Row],[Lon_dez]]*PI()/180</f>
        <v>0.2344583580843462</v>
      </c>
      <c r="G704" t="s">
        <v>34</v>
      </c>
      <c r="H704" t="s">
        <v>939</v>
      </c>
      <c r="I704" s="4" t="b">
        <v>0</v>
      </c>
      <c r="J704" s="4" t="str">
        <f>CONCATENATE(Orte[[#This Row],[Ort]]," - ",Orte[[#This Row],[Landkreis]])</f>
        <v>Berlin Französisch Buchholz - Kreisfreie Stadt Berlin</v>
      </c>
      <c r="K704" s="3"/>
      <c r="L704" s="3" t="s">
        <v>9969</v>
      </c>
      <c r="M704" s="3"/>
      <c r="N704" t="str">
        <f>Orte[[#This Row],[Ort]]</f>
        <v>Berlin Französisch Buchholz</v>
      </c>
      <c r="O704" t="s">
        <v>1813</v>
      </c>
      <c r="P704" t="s">
        <v>1246</v>
      </c>
    </row>
    <row r="705" spans="1:16" x14ac:dyDescent="0.35">
      <c r="A705" t="s">
        <v>2821</v>
      </c>
      <c r="B705" s="3" t="s">
        <v>9970</v>
      </c>
      <c r="C705" s="4">
        <v>52.473700148799999</v>
      </c>
      <c r="D705" s="4">
        <v>13.336966952699999</v>
      </c>
      <c r="E705" s="4">
        <f>Orte[[#This Row],[Lat_dez]]*PI()/180</f>
        <v>0.91583883830079837</v>
      </c>
      <c r="F705" s="4">
        <f>Orte[[#This Row],[Lon_dez]]*PI()/180</f>
        <v>0.2327739855542898</v>
      </c>
      <c r="G705" t="s">
        <v>34</v>
      </c>
      <c r="H705" t="s">
        <v>939</v>
      </c>
      <c r="I705" s="4" t="b">
        <v>0</v>
      </c>
      <c r="J705" s="4" t="str">
        <f>CONCATENATE(Orte[[#This Row],[Ort]]," - ",Orte[[#This Row],[Landkreis]])</f>
        <v>Berlin Friedenau - Kreisfreie Stadt Berlin</v>
      </c>
      <c r="K705" s="3"/>
      <c r="L705" s="3" t="s">
        <v>10497</v>
      </c>
      <c r="M705" s="3"/>
      <c r="N705" t="str">
        <f>Orte[[#This Row],[Ort]]</f>
        <v>Berlin Friedenau</v>
      </c>
      <c r="O705" t="s">
        <v>1784</v>
      </c>
      <c r="P705" t="s">
        <v>5450</v>
      </c>
    </row>
    <row r="706" spans="1:16" x14ac:dyDescent="0.35">
      <c r="A706" t="s">
        <v>2821</v>
      </c>
      <c r="B706" s="3" t="s">
        <v>14788</v>
      </c>
      <c r="C706" s="4">
        <v>52.4703844438</v>
      </c>
      <c r="D706" s="4">
        <v>13.326968899900001</v>
      </c>
      <c r="E706" s="4">
        <f>Orte[[#This Row],[Lat_dez]]*PI()/180</f>
        <v>0.91578096833152356</v>
      </c>
      <c r="F706" s="4">
        <f>Orte[[#This Row],[Lon_dez]]*PI()/180</f>
        <v>0.23259948661414162</v>
      </c>
      <c r="G706" t="s">
        <v>34</v>
      </c>
      <c r="H706" t="s">
        <v>939</v>
      </c>
      <c r="I706" s="4" t="b">
        <v>0</v>
      </c>
      <c r="J706" s="4" t="str">
        <f>CONCATENATE(Orte[[#This Row],[Ort]]," - ",Orte[[#This Row],[Landkreis]])</f>
        <v>Berlin Friedenau - Kreisfreie Stadt Berlin</v>
      </c>
      <c r="K706" s="3"/>
      <c r="L706" s="3" t="s">
        <v>14498</v>
      </c>
      <c r="M706" s="3"/>
      <c r="N706" t="str">
        <f>Orte[[#This Row],[Ort]]</f>
        <v>Berlin Friedenau</v>
      </c>
      <c r="O706" t="s">
        <v>7158</v>
      </c>
      <c r="P706" t="s">
        <v>1983</v>
      </c>
    </row>
    <row r="707" spans="1:16" x14ac:dyDescent="0.35">
      <c r="A707" t="s">
        <v>4381</v>
      </c>
      <c r="B707" s="3" t="s">
        <v>11942</v>
      </c>
      <c r="C707" s="4">
        <v>52.513906464400002</v>
      </c>
      <c r="D707" s="4">
        <v>13.514990281899999</v>
      </c>
      <c r="E707" s="4">
        <f>Orte[[#This Row],[Lat_dez]]*PI()/180</f>
        <v>0.91654057088811436</v>
      </c>
      <c r="F707" s="4">
        <f>Orte[[#This Row],[Lon_dez]]*PI()/180</f>
        <v>0.2358810787941916</v>
      </c>
      <c r="G707" t="s">
        <v>34</v>
      </c>
      <c r="H707" t="s">
        <v>939</v>
      </c>
      <c r="I707" s="4" t="b">
        <v>0</v>
      </c>
      <c r="J707" s="4" t="str">
        <f>CONCATENATE(Orte[[#This Row],[Ort]]," - ",Orte[[#This Row],[Landkreis]])</f>
        <v>Berlin Friedrichsfelde - Kreisfreie Stadt Berlin</v>
      </c>
      <c r="K707" s="3"/>
      <c r="L707" s="3" t="s">
        <v>8959</v>
      </c>
      <c r="M707" s="3"/>
      <c r="N707" t="str">
        <f>Orte[[#This Row],[Ort]]</f>
        <v>Berlin Friedrichsfelde</v>
      </c>
      <c r="O707" t="s">
        <v>5339</v>
      </c>
      <c r="P707" t="s">
        <v>6990</v>
      </c>
    </row>
    <row r="708" spans="1:16" x14ac:dyDescent="0.35">
      <c r="A708" t="s">
        <v>4579</v>
      </c>
      <c r="B708" s="3" t="s">
        <v>7646</v>
      </c>
      <c r="C708" s="4">
        <v>52.5122753781</v>
      </c>
      <c r="D708" s="4">
        <v>13.4394081064</v>
      </c>
      <c r="E708" s="4">
        <f>Orte[[#This Row],[Lat_dez]]*PI()/180</f>
        <v>0.9165121030617952</v>
      </c>
      <c r="F708" s="4">
        <f>Orte[[#This Row],[Lon_dez]]*PI()/180</f>
        <v>0.23456192097589643</v>
      </c>
      <c r="G708" t="s">
        <v>34</v>
      </c>
      <c r="H708" t="s">
        <v>939</v>
      </c>
      <c r="I708" s="4" t="b">
        <v>0</v>
      </c>
      <c r="J708" s="4" t="str">
        <f>CONCATENATE(Orte[[#This Row],[Ort]]," - ",Orte[[#This Row],[Landkreis]])</f>
        <v>Berlin Friedrichshain - Kreisfreie Stadt Berlin</v>
      </c>
      <c r="K708" s="3"/>
      <c r="L708" s="3" t="s">
        <v>13334</v>
      </c>
      <c r="M708" s="3"/>
      <c r="N708" t="str">
        <f>Orte[[#This Row],[Ort]]</f>
        <v>Berlin Friedrichshain</v>
      </c>
      <c r="O708" t="s">
        <v>1052</v>
      </c>
      <c r="P708" t="s">
        <v>1517</v>
      </c>
    </row>
    <row r="709" spans="1:16" x14ac:dyDescent="0.35">
      <c r="A709" t="s">
        <v>4579</v>
      </c>
      <c r="B709" s="3" t="s">
        <v>15654</v>
      </c>
      <c r="C709" s="4">
        <v>52.500628867300001</v>
      </c>
      <c r="D709" s="4">
        <v>13.464779246399999</v>
      </c>
      <c r="E709" s="4">
        <f>Orte[[#This Row],[Lat_dez]]*PI()/180</f>
        <v>0.9163088331019662</v>
      </c>
      <c r="F709" s="4">
        <f>Orte[[#This Row],[Lon_dez]]*PI()/180</f>
        <v>0.23500473090388083</v>
      </c>
      <c r="G709" t="s">
        <v>34</v>
      </c>
      <c r="H709" t="s">
        <v>939</v>
      </c>
      <c r="I709" s="4" t="b">
        <v>0</v>
      </c>
      <c r="J709" s="4" t="str">
        <f>CONCATENATE(Orte[[#This Row],[Ort]]," - ",Orte[[#This Row],[Landkreis]])</f>
        <v>Berlin Friedrichshain - Kreisfreie Stadt Berlin</v>
      </c>
      <c r="K709" s="3"/>
      <c r="L709" s="3" t="s">
        <v>7941</v>
      </c>
      <c r="M709" s="3"/>
      <c r="N709" t="str">
        <f>Orte[[#This Row],[Ort]]</f>
        <v>Berlin Friedrichshain</v>
      </c>
      <c r="O709" t="s">
        <v>2827</v>
      </c>
      <c r="P709" t="s">
        <v>15886</v>
      </c>
    </row>
    <row r="710" spans="1:16" x14ac:dyDescent="0.35">
      <c r="A710" t="s">
        <v>4579</v>
      </c>
      <c r="B710" s="3" t="s">
        <v>14373</v>
      </c>
      <c r="C710" s="4">
        <v>52.516070655999997</v>
      </c>
      <c r="D710" s="4">
        <v>13.465497810600001</v>
      </c>
      <c r="E710" s="4">
        <f>Orte[[#This Row],[Lat_dez]]*PI()/180</f>
        <v>0.91657834315717834</v>
      </c>
      <c r="F710" s="4">
        <f>Orte[[#This Row],[Lon_dez]]*PI()/180</f>
        <v>0.2350172722150578</v>
      </c>
      <c r="G710" t="s">
        <v>34</v>
      </c>
      <c r="H710" t="s">
        <v>939</v>
      </c>
      <c r="I710" s="4" t="b">
        <v>0</v>
      </c>
      <c r="J710" s="4" t="str">
        <f>CONCATENATE(Orte[[#This Row],[Ort]]," - ",Orte[[#This Row],[Landkreis]])</f>
        <v>Berlin Friedrichshain - Kreisfreie Stadt Berlin</v>
      </c>
      <c r="K710" s="3"/>
      <c r="L710" s="3" t="s">
        <v>10785</v>
      </c>
      <c r="M710" s="3"/>
      <c r="N710" t="str">
        <f>Orte[[#This Row],[Ort]]</f>
        <v>Berlin Friedrichshain</v>
      </c>
      <c r="O710" t="s">
        <v>3005</v>
      </c>
      <c r="P710" t="s">
        <v>4379</v>
      </c>
    </row>
    <row r="711" spans="1:16" x14ac:dyDescent="0.35">
      <c r="A711" t="s">
        <v>4579</v>
      </c>
      <c r="B711" s="3" t="s">
        <v>12203</v>
      </c>
      <c r="C711" s="4">
        <v>52.523813904900003</v>
      </c>
      <c r="D711" s="4">
        <v>13.442962786400001</v>
      </c>
      <c r="E711" s="4">
        <f>Orte[[#This Row],[Lat_dez]]*PI()/180</f>
        <v>0.91671348834528488</v>
      </c>
      <c r="F711" s="4">
        <f>Orte[[#This Row],[Lon_dez]]*PI()/180</f>
        <v>0.23462396184575121</v>
      </c>
      <c r="G711" t="s">
        <v>34</v>
      </c>
      <c r="H711" t="s">
        <v>939</v>
      </c>
      <c r="I711" s="4" t="b">
        <v>0</v>
      </c>
      <c r="J711" s="4" t="str">
        <f>CONCATENATE(Orte[[#This Row],[Ort]]," - ",Orte[[#This Row],[Landkreis]])</f>
        <v>Berlin Friedrichshain - Kreisfreie Stadt Berlin</v>
      </c>
      <c r="K711" s="3"/>
      <c r="L711" s="3" t="s">
        <v>9972</v>
      </c>
      <c r="M711" s="3"/>
      <c r="N711" t="str">
        <f>Orte[[#This Row],[Ort]]</f>
        <v>Berlin Friedrichshain</v>
      </c>
      <c r="O711" t="s">
        <v>36</v>
      </c>
      <c r="P711" t="s">
        <v>5599</v>
      </c>
    </row>
    <row r="712" spans="1:16" x14ac:dyDescent="0.35">
      <c r="A712" t="s">
        <v>2478</v>
      </c>
      <c r="B712" s="3" t="s">
        <v>9534</v>
      </c>
      <c r="C712" s="4">
        <v>52.639900729399997</v>
      </c>
      <c r="D712" s="4">
        <v>13.289565768499999</v>
      </c>
      <c r="E712" s="4">
        <f>Orte[[#This Row],[Lat_dez]]*PI()/180</f>
        <v>0.91873958565099456</v>
      </c>
      <c r="F712" s="4">
        <f>Orte[[#This Row],[Lon_dez]]*PI()/180</f>
        <v>0.23194667882065548</v>
      </c>
      <c r="G712" t="s">
        <v>34</v>
      </c>
      <c r="H712" t="s">
        <v>939</v>
      </c>
      <c r="I712" s="4" t="b">
        <v>0</v>
      </c>
      <c r="J712" s="4" t="str">
        <f>CONCATENATE(Orte[[#This Row],[Ort]]," - ",Orte[[#This Row],[Landkreis]])</f>
        <v>Berlin Frohnau - Kreisfreie Stadt Berlin</v>
      </c>
      <c r="K712" s="3"/>
      <c r="L712" s="3" t="s">
        <v>15043</v>
      </c>
      <c r="M712" s="3"/>
      <c r="N712" t="str">
        <f>Orte[[#This Row],[Ort]]</f>
        <v>Berlin Frohnau</v>
      </c>
      <c r="O712" t="s">
        <v>5489</v>
      </c>
      <c r="P712" t="s">
        <v>3503</v>
      </c>
    </row>
    <row r="713" spans="1:16" x14ac:dyDescent="0.35">
      <c r="A713" t="s">
        <v>2201</v>
      </c>
      <c r="B713" s="3" t="s">
        <v>9210</v>
      </c>
      <c r="C713" s="4">
        <v>52.470784459400001</v>
      </c>
      <c r="D713" s="4">
        <v>13.151645025900001</v>
      </c>
      <c r="E713" s="4">
        <f>Orte[[#This Row],[Lat_dez]]*PI()/180</f>
        <v>0.91578794992080303</v>
      </c>
      <c r="F713" s="4">
        <f>Orte[[#This Row],[Lon_dez]]*PI()/180</f>
        <v>0.22953950775548992</v>
      </c>
      <c r="G713" t="s">
        <v>34</v>
      </c>
      <c r="H713" t="s">
        <v>939</v>
      </c>
      <c r="I713" s="4" t="b">
        <v>0</v>
      </c>
      <c r="J713" s="4" t="str">
        <f>CONCATENATE(Orte[[#This Row],[Ort]]," - ",Orte[[#This Row],[Landkreis]])</f>
        <v>Berlin Gatow - Kreisfreie Stadt Berlin</v>
      </c>
      <c r="K713" s="3"/>
      <c r="L713" s="3" t="s">
        <v>12201</v>
      </c>
      <c r="M713" s="3"/>
      <c r="N713" t="str">
        <f>Orte[[#This Row],[Ort]]</f>
        <v>Berlin Gatow</v>
      </c>
      <c r="O713" t="s">
        <v>969</v>
      </c>
      <c r="P713" t="s">
        <v>3358</v>
      </c>
    </row>
    <row r="714" spans="1:16" x14ac:dyDescent="0.35">
      <c r="A714" t="s">
        <v>1432</v>
      </c>
      <c r="B714" s="3" t="s">
        <v>12687</v>
      </c>
      <c r="C714" s="4">
        <v>52.550240828299998</v>
      </c>
      <c r="D714" s="4">
        <v>13.382883569900001</v>
      </c>
      <c r="E714" s="4">
        <f>Orte[[#This Row],[Lat_dez]]*PI()/180</f>
        <v>0.91717472516978704</v>
      </c>
      <c r="F714" s="4">
        <f>Orte[[#This Row],[Lon_dez]]*PI()/180</f>
        <v>0.23357538170580772</v>
      </c>
      <c r="G714" t="s">
        <v>34</v>
      </c>
      <c r="H714" t="s">
        <v>939</v>
      </c>
      <c r="I714" s="4" t="b">
        <v>0</v>
      </c>
      <c r="J714" s="4" t="str">
        <f>CONCATENATE(Orte[[#This Row],[Ort]]," - ",Orte[[#This Row],[Landkreis]])</f>
        <v>Berlin Gesundbrunnen - Kreisfreie Stadt Berlin</v>
      </c>
      <c r="K714" s="3"/>
      <c r="L714" s="3" t="s">
        <v>10253</v>
      </c>
      <c r="M714" s="3"/>
      <c r="N714" t="str">
        <f>Orte[[#This Row],[Ort]]</f>
        <v>Berlin Gesundbrunnen</v>
      </c>
      <c r="O714" t="s">
        <v>3661</v>
      </c>
      <c r="P714" t="s">
        <v>1372</v>
      </c>
    </row>
    <row r="715" spans="1:16" x14ac:dyDescent="0.35">
      <c r="A715" t="s">
        <v>1432</v>
      </c>
      <c r="B715" s="3" t="s">
        <v>8367</v>
      </c>
      <c r="C715" s="4">
        <v>52.559871804700002</v>
      </c>
      <c r="D715" s="4">
        <v>13.3850999598</v>
      </c>
      <c r="E715" s="4">
        <f>Orte[[#This Row],[Lat_dez]]*PI()/180</f>
        <v>0.91734281741814905</v>
      </c>
      <c r="F715" s="4">
        <f>Orte[[#This Row],[Lon_dez]]*PI()/180</f>
        <v>0.23361406500707066</v>
      </c>
      <c r="G715" t="s">
        <v>34</v>
      </c>
      <c r="H715" t="s">
        <v>939</v>
      </c>
      <c r="I715" s="4" t="b">
        <v>0</v>
      </c>
      <c r="J715" s="4" t="str">
        <f>CONCATENATE(Orte[[#This Row],[Ort]]," - ",Orte[[#This Row],[Landkreis]])</f>
        <v>Berlin Gesundbrunnen - Kreisfreie Stadt Berlin</v>
      </c>
      <c r="K715" s="3"/>
      <c r="L715" s="3" t="s">
        <v>10788</v>
      </c>
      <c r="M715" s="3"/>
      <c r="N715" t="str">
        <f>Orte[[#This Row],[Ort]]</f>
        <v>Berlin Gesundbrunnen</v>
      </c>
      <c r="O715" t="s">
        <v>4497</v>
      </c>
      <c r="P715" t="s">
        <v>6468</v>
      </c>
    </row>
    <row r="716" spans="1:16" x14ac:dyDescent="0.35">
      <c r="A716" t="s">
        <v>2931</v>
      </c>
      <c r="B716" s="3" t="s">
        <v>10099</v>
      </c>
      <c r="C716" s="4">
        <v>52.4227641174</v>
      </c>
      <c r="D716" s="4">
        <v>13.458915580399999</v>
      </c>
      <c r="E716" s="4">
        <f>Orte[[#This Row],[Lat_dez]]*PI()/180</f>
        <v>0.91494983684496922</v>
      </c>
      <c r="F716" s="4">
        <f>Orte[[#This Row],[Lon_dez]]*PI()/180</f>
        <v>0.23490239062594359</v>
      </c>
      <c r="G716" t="s">
        <v>34</v>
      </c>
      <c r="H716" t="s">
        <v>939</v>
      </c>
      <c r="I716" s="4" t="b">
        <v>0</v>
      </c>
      <c r="J716" s="4" t="str">
        <f>CONCATENATE(Orte[[#This Row],[Ort]]," - ",Orte[[#This Row],[Landkreis]])</f>
        <v>Berlin Gropiusstadt - Kreisfreie Stadt Berlin</v>
      </c>
      <c r="K716" s="3"/>
      <c r="L716" s="3" t="s">
        <v>11695</v>
      </c>
      <c r="M716" s="3"/>
      <c r="N716" t="str">
        <f>Orte[[#This Row],[Ort]]</f>
        <v>Berlin Gropiusstadt</v>
      </c>
      <c r="O716" t="s">
        <v>6273</v>
      </c>
      <c r="P716" t="s">
        <v>2321</v>
      </c>
    </row>
    <row r="717" spans="1:16" x14ac:dyDescent="0.35">
      <c r="A717" t="s">
        <v>5620</v>
      </c>
      <c r="B717" s="3" t="s">
        <v>13557</v>
      </c>
      <c r="C717" s="4">
        <v>52.483122844</v>
      </c>
      <c r="D717" s="4">
        <v>13.236532323200001</v>
      </c>
      <c r="E717" s="4">
        <f>Orte[[#This Row],[Lat_dez]]*PI()/180</f>
        <v>0.9160032953564502</v>
      </c>
      <c r="F717" s="4">
        <f>Orte[[#This Row],[Lon_dez]]*PI()/180</f>
        <v>0.23102107058649424</v>
      </c>
      <c r="G717" t="s">
        <v>34</v>
      </c>
      <c r="H717" t="s">
        <v>939</v>
      </c>
      <c r="I717" s="4" t="b">
        <v>0</v>
      </c>
      <c r="J717" s="4" t="str">
        <f>CONCATENATE(Orte[[#This Row],[Ort]]," - ",Orte[[#This Row],[Landkreis]])</f>
        <v>Berlin Grunewald - Kreisfreie Stadt Berlin</v>
      </c>
      <c r="K717" s="3"/>
      <c r="L717" s="3" t="s">
        <v>9976</v>
      </c>
      <c r="M717" s="3"/>
      <c r="N717" t="str">
        <f>Orte[[#This Row],[Ort]]</f>
        <v>Berlin Grunewald</v>
      </c>
      <c r="O717" t="s">
        <v>2037</v>
      </c>
      <c r="P717" t="s">
        <v>1215</v>
      </c>
    </row>
    <row r="718" spans="1:16" x14ac:dyDescent="0.35">
      <c r="A718" t="s">
        <v>1911</v>
      </c>
      <c r="B718" s="3" t="s">
        <v>8883</v>
      </c>
      <c r="C718" s="4">
        <v>52.576901388800003</v>
      </c>
      <c r="D718" s="4">
        <v>13.1855954184</v>
      </c>
      <c r="E718" s="4">
        <f>Orte[[#This Row],[Lat_dez]]*PI()/180</f>
        <v>0.91764003973093933</v>
      </c>
      <c r="F718" s="4">
        <f>Orte[[#This Row],[Lon_dez]]*PI()/180</f>
        <v>0.23013205388695929</v>
      </c>
      <c r="G718" t="s">
        <v>34</v>
      </c>
      <c r="H718" t="s">
        <v>939</v>
      </c>
      <c r="I718" s="4" t="b">
        <v>0</v>
      </c>
      <c r="J718" s="4" t="str">
        <f>CONCATENATE(Orte[[#This Row],[Ort]]," - ",Orte[[#This Row],[Landkreis]])</f>
        <v>Berlin Hakenfelde - Kreisfreie Stadt Berlin</v>
      </c>
      <c r="K718" s="3"/>
      <c r="L718" s="3" t="s">
        <v>14372</v>
      </c>
      <c r="M718" s="3"/>
      <c r="N718" t="str">
        <f>Orte[[#This Row],[Ort]]</f>
        <v>Berlin Hakenfelde</v>
      </c>
      <c r="O718" t="s">
        <v>2966</v>
      </c>
      <c r="P718" t="s">
        <v>1875</v>
      </c>
    </row>
    <row r="719" spans="1:16" x14ac:dyDescent="0.35">
      <c r="A719" t="s">
        <v>6077</v>
      </c>
      <c r="B719" s="3" t="s">
        <v>14170</v>
      </c>
      <c r="C719" s="4">
        <v>52.498123069899997</v>
      </c>
      <c r="D719" s="4">
        <v>13.2904688761</v>
      </c>
      <c r="E719" s="4">
        <f>Orte[[#This Row],[Lat_dez]]*PI()/180</f>
        <v>0.91626509868694817</v>
      </c>
      <c r="F719" s="4">
        <f>Orte[[#This Row],[Lon_dez]]*PI()/180</f>
        <v>0.23196244102177532</v>
      </c>
      <c r="G719" t="s">
        <v>34</v>
      </c>
      <c r="H719" t="s">
        <v>939</v>
      </c>
      <c r="I719" s="4" t="b">
        <v>0</v>
      </c>
      <c r="J719" s="4" t="str">
        <f>CONCATENATE(Orte[[#This Row],[Ort]]," - ",Orte[[#This Row],[Landkreis]])</f>
        <v>Berlin Halensee - Kreisfreie Stadt Berlin</v>
      </c>
      <c r="K719" s="3"/>
      <c r="L719" s="3" t="s">
        <v>10099</v>
      </c>
      <c r="M719" s="3"/>
      <c r="N719" t="str">
        <f>Orte[[#This Row],[Ort]]</f>
        <v>Berlin Halensee</v>
      </c>
      <c r="O719" t="s">
        <v>3287</v>
      </c>
      <c r="P719" t="s">
        <v>4905</v>
      </c>
    </row>
    <row r="720" spans="1:16" x14ac:dyDescent="0.35">
      <c r="A720" t="s">
        <v>3042</v>
      </c>
      <c r="B720" s="3" t="s">
        <v>10248</v>
      </c>
      <c r="C720" s="4">
        <v>52.5475289508</v>
      </c>
      <c r="D720" s="4">
        <v>13.235951914399999</v>
      </c>
      <c r="E720" s="4">
        <f>Orte[[#This Row],[Lat_dez]]*PI()/180</f>
        <v>0.91712739397850129</v>
      </c>
      <c r="F720" s="4">
        <f>Orte[[#This Row],[Lon_dez]]*PI()/180</f>
        <v>0.23101094054192667</v>
      </c>
      <c r="G720" t="s">
        <v>34</v>
      </c>
      <c r="H720" t="s">
        <v>939</v>
      </c>
      <c r="I720" s="4" t="b">
        <v>0</v>
      </c>
      <c r="J720" s="4" t="str">
        <f>CONCATENATE(Orte[[#This Row],[Ort]]," - ",Orte[[#This Row],[Landkreis]])</f>
        <v>Berlin Haselhorst - Kreisfreie Stadt Berlin</v>
      </c>
      <c r="K720" s="3"/>
      <c r="L720" s="3" t="s">
        <v>11301</v>
      </c>
      <c r="M720" s="3"/>
      <c r="N720" t="str">
        <f>Orte[[#This Row],[Ort]]</f>
        <v>Berlin Haselhorst</v>
      </c>
      <c r="O720" t="s">
        <v>1128</v>
      </c>
      <c r="P720" t="s">
        <v>1969</v>
      </c>
    </row>
    <row r="721" spans="1:16" x14ac:dyDescent="0.35">
      <c r="A721" t="s">
        <v>6529</v>
      </c>
      <c r="B721" s="3" t="s">
        <v>14790</v>
      </c>
      <c r="C721" s="4">
        <v>52.570765319000003</v>
      </c>
      <c r="D721" s="4">
        <v>13.4409718059</v>
      </c>
      <c r="E721" s="4">
        <f>Orte[[#This Row],[Lat_dez]]*PI()/180</f>
        <v>0.91753294510979722</v>
      </c>
      <c r="F721" s="4">
        <f>Orte[[#This Row],[Lon_dez]]*PI()/180</f>
        <v>0.2345892126806832</v>
      </c>
      <c r="G721" t="s">
        <v>34</v>
      </c>
      <c r="H721" t="s">
        <v>939</v>
      </c>
      <c r="I721" s="4" t="b">
        <v>0</v>
      </c>
      <c r="J721" s="4" t="str">
        <f>CONCATENATE(Orte[[#This Row],[Ort]]," - ",Orte[[#This Row],[Landkreis]])</f>
        <v>Berlin Heinelsdorf - Kreisfreie Stadt Berlin</v>
      </c>
      <c r="K721" s="3"/>
      <c r="L721" s="3" t="s">
        <v>15144</v>
      </c>
      <c r="M721" s="3"/>
      <c r="N721" t="str">
        <f>Orte[[#This Row],[Ort]]</f>
        <v>Berlin Heinelsdorf</v>
      </c>
      <c r="O721" t="s">
        <v>2563</v>
      </c>
      <c r="P721" t="s">
        <v>5992</v>
      </c>
    </row>
    <row r="722" spans="1:16" x14ac:dyDescent="0.35">
      <c r="A722" t="s">
        <v>2483</v>
      </c>
      <c r="B722" s="3" t="s">
        <v>9545</v>
      </c>
      <c r="C722" s="4">
        <v>52.537170417900001</v>
      </c>
      <c r="D722" s="4">
        <v>13.6135052358</v>
      </c>
      <c r="E722" s="4">
        <f>Orte[[#This Row],[Lat_dez]]*PI()/180</f>
        <v>0.91694660347372026</v>
      </c>
      <c r="F722" s="4">
        <f>Orte[[#This Row],[Lon_dez]]*PI()/180</f>
        <v>0.237600489102197</v>
      </c>
      <c r="G722" t="s">
        <v>34</v>
      </c>
      <c r="H722" t="s">
        <v>939</v>
      </c>
      <c r="I722" s="4" t="b">
        <v>0</v>
      </c>
      <c r="J722" s="4" t="str">
        <f>CONCATENATE(Orte[[#This Row],[Ort]]," - ",Orte[[#This Row],[Landkreis]])</f>
        <v>Berlin Hellersdorf - Kreisfreie Stadt Berlin</v>
      </c>
      <c r="K722" s="3"/>
      <c r="L722" s="3" t="s">
        <v>14062</v>
      </c>
      <c r="M722" s="3"/>
      <c r="N722" t="str">
        <f>Orte[[#This Row],[Ort]]</f>
        <v>Berlin Hellersdorf</v>
      </c>
      <c r="O722" t="s">
        <v>3804</v>
      </c>
      <c r="P722" t="s">
        <v>4472</v>
      </c>
    </row>
    <row r="723" spans="1:16" x14ac:dyDescent="0.35">
      <c r="A723" t="s">
        <v>1249</v>
      </c>
      <c r="B723" s="3" t="s">
        <v>8196</v>
      </c>
      <c r="C723" s="4">
        <v>52.617101291600001</v>
      </c>
      <c r="D723" s="4">
        <v>13.307504402799999</v>
      </c>
      <c r="E723" s="4">
        <f>Orte[[#This Row],[Lat_dez]]*PI()/180</f>
        <v>0.91834166039378096</v>
      </c>
      <c r="F723" s="4">
        <f>Orte[[#This Row],[Lon_dez]]*PI()/180</f>
        <v>0.23225976705250168</v>
      </c>
      <c r="G723" t="s">
        <v>34</v>
      </c>
      <c r="H723" t="s">
        <v>939</v>
      </c>
      <c r="I723" s="4" t="b">
        <v>0</v>
      </c>
      <c r="J723" s="4" t="str">
        <f>CONCATENATE(Orte[[#This Row],[Ort]]," - ",Orte[[#This Row],[Landkreis]])</f>
        <v>Berlin Hermsdorf - Kreisfreie Stadt Berlin</v>
      </c>
      <c r="K723" s="3"/>
      <c r="L723" s="3" t="s">
        <v>10100</v>
      </c>
      <c r="M723" s="3"/>
      <c r="N723" t="str">
        <f>Orte[[#This Row],[Ort]]</f>
        <v>Berlin Hermsdorf</v>
      </c>
      <c r="O723" t="s">
        <v>3306</v>
      </c>
      <c r="P723" t="s">
        <v>3896</v>
      </c>
    </row>
    <row r="724" spans="1:16" x14ac:dyDescent="0.35">
      <c r="A724" t="s">
        <v>7166</v>
      </c>
      <c r="B724" s="3" t="s">
        <v>15655</v>
      </c>
      <c r="C724" s="4">
        <v>52.4834405999</v>
      </c>
      <c r="D724" s="4">
        <v>13.529012698000001</v>
      </c>
      <c r="E724" s="4">
        <f>Orte[[#This Row],[Lat_dez]]*PI()/180</f>
        <v>0.91600884124312298</v>
      </c>
      <c r="F724" s="4">
        <f>Orte[[#This Row],[Lon_dez]]*PI()/180</f>
        <v>0.23612581612422126</v>
      </c>
      <c r="G724" t="s">
        <v>34</v>
      </c>
      <c r="H724" t="s">
        <v>939</v>
      </c>
      <c r="I724" s="4" t="b">
        <v>0</v>
      </c>
      <c r="J724" s="4" t="str">
        <f>CONCATENATE(Orte[[#This Row],[Ort]]," - ",Orte[[#This Row],[Landkreis]])</f>
        <v>Berlin Karlshorst - Kreisfreie Stadt Berlin</v>
      </c>
      <c r="K724" s="3"/>
      <c r="L724" s="3" t="s">
        <v>13638</v>
      </c>
      <c r="M724" s="3"/>
      <c r="N724" t="str">
        <f>Orte[[#This Row],[Ort]]</f>
        <v>Berlin Karlshorst</v>
      </c>
      <c r="O724" t="s">
        <v>6192</v>
      </c>
      <c r="P724" t="s">
        <v>3935</v>
      </c>
    </row>
    <row r="725" spans="1:16" x14ac:dyDescent="0.35">
      <c r="A725" t="s">
        <v>6940</v>
      </c>
      <c r="B725" s="3" t="s">
        <v>15346</v>
      </c>
      <c r="C725" s="4">
        <v>52.5025123677</v>
      </c>
      <c r="D725" s="4">
        <v>13.5876512619</v>
      </c>
      <c r="E725" s="4">
        <f>Orte[[#This Row],[Lat_dez]]*PI()/180</f>
        <v>0.91634170638540868</v>
      </c>
      <c r="F725" s="4">
        <f>Orte[[#This Row],[Lon_dez]]*PI()/180</f>
        <v>0.23714925213291735</v>
      </c>
      <c r="G725" t="s">
        <v>34</v>
      </c>
      <c r="H725" t="s">
        <v>939</v>
      </c>
      <c r="I725" s="4" t="b">
        <v>0</v>
      </c>
      <c r="J725" s="4" t="str">
        <f>CONCATENATE(Orte[[#This Row],[Ort]]," - ",Orte[[#This Row],[Landkreis]])</f>
        <v>Berlin Kaulsdorf - Kreisfreie Stadt Berlin</v>
      </c>
      <c r="K725" s="3"/>
      <c r="L725" s="3" t="s">
        <v>12732</v>
      </c>
      <c r="M725" s="3"/>
      <c r="N725" t="str">
        <f>Orte[[#This Row],[Ort]]</f>
        <v>Berlin Kaulsdorf</v>
      </c>
      <c r="O725" t="s">
        <v>7262</v>
      </c>
      <c r="P725" t="s">
        <v>5814</v>
      </c>
    </row>
    <row r="726" spans="1:16" x14ac:dyDescent="0.35">
      <c r="A726" t="s">
        <v>3395</v>
      </c>
      <c r="B726" s="3" t="s">
        <v>10674</v>
      </c>
      <c r="C726" s="4">
        <v>52.415627436100003</v>
      </c>
      <c r="D726" s="4">
        <v>13.6619191222</v>
      </c>
      <c r="E726" s="4">
        <f>Orte[[#This Row],[Lat_dez]]*PI()/180</f>
        <v>0.9148252782586187</v>
      </c>
      <c r="F726" s="4">
        <f>Orte[[#This Row],[Lon_dez]]*PI()/180</f>
        <v>0.23844547082356354</v>
      </c>
      <c r="G726" t="s">
        <v>34</v>
      </c>
      <c r="H726" t="s">
        <v>939</v>
      </c>
      <c r="I726" s="4" t="b">
        <v>0</v>
      </c>
      <c r="J726" s="4" t="str">
        <f>CONCATENATE(Orte[[#This Row],[Ort]]," - ",Orte[[#This Row],[Landkreis]])</f>
        <v>Berlin Köpenick - Kreisfreie Stadt Berlin</v>
      </c>
      <c r="K726" s="3"/>
      <c r="L726" s="3" t="s">
        <v>12233</v>
      </c>
      <c r="M726" s="3"/>
      <c r="N726" t="str">
        <f>Orte[[#This Row],[Ort]]</f>
        <v>Berlin Köpenick</v>
      </c>
      <c r="O726" t="s">
        <v>7148</v>
      </c>
      <c r="P726" t="s">
        <v>3092</v>
      </c>
    </row>
    <row r="727" spans="1:16" x14ac:dyDescent="0.35">
      <c r="A727" t="s">
        <v>1348</v>
      </c>
      <c r="B727" s="3" t="s">
        <v>8280</v>
      </c>
      <c r="C727" s="4">
        <v>52.462849122800002</v>
      </c>
      <c r="D727" s="4">
        <v>13.578843262199999</v>
      </c>
      <c r="E727" s="4">
        <f>Orte[[#This Row],[Lat_dez]]*PI()/180</f>
        <v>0.91564945216987892</v>
      </c>
      <c r="F727" s="4">
        <f>Orte[[#This Row],[Lon_dez]]*PI()/180</f>
        <v>0.23699552353763767</v>
      </c>
      <c r="G727" t="s">
        <v>34</v>
      </c>
      <c r="H727" t="s">
        <v>939</v>
      </c>
      <c r="I727" s="4" t="b">
        <v>0</v>
      </c>
      <c r="J727" s="4" t="str">
        <f>CONCATENATE(Orte[[#This Row],[Ort]]," - ",Orte[[#This Row],[Landkreis]])</f>
        <v>Berlin Köpenik - Kreisfreie Stadt Berlin</v>
      </c>
      <c r="K727" s="3"/>
      <c r="L727" s="3" t="s">
        <v>13054</v>
      </c>
      <c r="M727" s="3"/>
      <c r="N727" t="str">
        <f>Orte[[#This Row],[Ort]]</f>
        <v>Berlin Köpenik</v>
      </c>
      <c r="O727" t="s">
        <v>3699</v>
      </c>
      <c r="P727" t="s">
        <v>15887</v>
      </c>
    </row>
    <row r="728" spans="1:16" x14ac:dyDescent="0.35">
      <c r="A728" t="s">
        <v>2823</v>
      </c>
      <c r="B728" s="3" t="s">
        <v>12200</v>
      </c>
      <c r="C728" s="4">
        <v>52.492635957200001</v>
      </c>
      <c r="D728" s="4">
        <v>13.397444663</v>
      </c>
      <c r="E728" s="4">
        <f>Orte[[#This Row],[Lat_dez]]*PI()/180</f>
        <v>0.91616933050390525</v>
      </c>
      <c r="F728" s="4">
        <f>Orte[[#This Row],[Lon_dez]]*PI()/180</f>
        <v>0.23382952072309213</v>
      </c>
      <c r="G728" t="s">
        <v>34</v>
      </c>
      <c r="H728" t="s">
        <v>939</v>
      </c>
      <c r="I728" s="4" t="b">
        <v>0</v>
      </c>
      <c r="J728" s="4" t="str">
        <f>CONCATENATE(Orte[[#This Row],[Ort]]," - ",Orte[[#This Row],[Landkreis]])</f>
        <v>Berlin Kreuzberg - Kreisfreie Stadt Berlin</v>
      </c>
      <c r="K728" s="3"/>
      <c r="L728" s="3" t="s">
        <v>9542</v>
      </c>
      <c r="M728" s="3"/>
      <c r="N728" t="str">
        <f>Orte[[#This Row],[Ort]]</f>
        <v>Berlin Kreuzberg</v>
      </c>
      <c r="O728" t="s">
        <v>3659</v>
      </c>
      <c r="P728" t="s">
        <v>2169</v>
      </c>
    </row>
    <row r="729" spans="1:16" x14ac:dyDescent="0.35">
      <c r="A729" t="s">
        <v>2823</v>
      </c>
      <c r="B729" s="3" t="s">
        <v>9975</v>
      </c>
      <c r="C729" s="4">
        <v>52.500178115200001</v>
      </c>
      <c r="D729" s="4">
        <v>13.381192175400001</v>
      </c>
      <c r="E729" s="4">
        <f>Orte[[#This Row],[Lat_dez]]*PI()/180</f>
        <v>0.91630096599371091</v>
      </c>
      <c r="F729" s="4">
        <f>Orte[[#This Row],[Lon_dez]]*PI()/180</f>
        <v>0.23354586130283259</v>
      </c>
      <c r="G729" t="s">
        <v>34</v>
      </c>
      <c r="H729" t="s">
        <v>939</v>
      </c>
      <c r="I729" s="4" t="b">
        <v>0</v>
      </c>
      <c r="J729" s="4" t="str">
        <f>CONCATENATE(Orte[[#This Row],[Ort]]," - ",Orte[[#This Row],[Landkreis]])</f>
        <v>Berlin Kreuzberg - Kreisfreie Stadt Berlin</v>
      </c>
      <c r="K729" s="3"/>
      <c r="L729" s="3" t="s">
        <v>13514</v>
      </c>
      <c r="M729" s="3"/>
      <c r="N729" t="str">
        <f>Orte[[#This Row],[Ort]]</f>
        <v>Berlin Kreuzberg</v>
      </c>
      <c r="O729" t="s">
        <v>1171</v>
      </c>
      <c r="P729" t="s">
        <v>1102</v>
      </c>
    </row>
    <row r="730" spans="1:16" x14ac:dyDescent="0.35">
      <c r="A730" t="s">
        <v>2823</v>
      </c>
      <c r="B730" s="3" t="s">
        <v>12686</v>
      </c>
      <c r="C730" s="4">
        <v>52.485459868600003</v>
      </c>
      <c r="D730" s="4">
        <v>13.394405858100001</v>
      </c>
      <c r="E730" s="4">
        <f>Orte[[#This Row],[Lat_dez]]*PI()/180</f>
        <v>0.91604408413042049</v>
      </c>
      <c r="F730" s="4">
        <f>Orte[[#This Row],[Lon_dez]]*PI()/180</f>
        <v>0.23377648357226141</v>
      </c>
      <c r="G730" t="s">
        <v>34</v>
      </c>
      <c r="H730" t="s">
        <v>939</v>
      </c>
      <c r="I730" s="4" t="b">
        <v>0</v>
      </c>
      <c r="J730" s="4" t="str">
        <f>CONCATENATE(Orte[[#This Row],[Ort]]," - ",Orte[[#This Row],[Landkreis]])</f>
        <v>Berlin Kreuzberg - Kreisfreie Stadt Berlin</v>
      </c>
      <c r="K730" s="3"/>
      <c r="L730" s="3" t="s">
        <v>11023</v>
      </c>
      <c r="M730" s="3"/>
      <c r="N730" t="str">
        <f>Orte[[#This Row],[Ort]]</f>
        <v>Berlin Kreuzberg</v>
      </c>
      <c r="O730" t="s">
        <v>2576</v>
      </c>
      <c r="P730" t="s">
        <v>1103</v>
      </c>
    </row>
    <row r="731" spans="1:16" x14ac:dyDescent="0.35">
      <c r="A731" t="s">
        <v>2823</v>
      </c>
      <c r="B731" s="3" t="s">
        <v>14501</v>
      </c>
      <c r="C731" s="4">
        <v>52.4901835183</v>
      </c>
      <c r="D731" s="4">
        <v>13.4164420609</v>
      </c>
      <c r="E731" s="4">
        <f>Orte[[#This Row],[Lat_dez]]*PI()/180</f>
        <v>0.91612652737039624</v>
      </c>
      <c r="F731" s="4">
        <f>Orte[[#This Row],[Lon_dez]]*PI()/180</f>
        <v>0.23416108786575857</v>
      </c>
      <c r="G731" t="s">
        <v>34</v>
      </c>
      <c r="H731" t="s">
        <v>939</v>
      </c>
      <c r="I731" s="4" t="b">
        <v>0</v>
      </c>
      <c r="J731" s="4" t="str">
        <f>CONCATENATE(Orte[[#This Row],[Ort]]," - ",Orte[[#This Row],[Landkreis]])</f>
        <v>Berlin Kreuzberg - Kreisfreie Stadt Berlin</v>
      </c>
      <c r="K731" s="3"/>
      <c r="L731" s="3" t="s">
        <v>14375</v>
      </c>
      <c r="M731" s="3"/>
      <c r="N731" t="str">
        <f>Orte[[#This Row],[Ort]]</f>
        <v>Berlin Kreuzberg</v>
      </c>
      <c r="O731" t="s">
        <v>2883</v>
      </c>
      <c r="P731" t="s">
        <v>4385</v>
      </c>
    </row>
    <row r="732" spans="1:16" x14ac:dyDescent="0.35">
      <c r="A732" t="s">
        <v>2823</v>
      </c>
      <c r="B732" s="3" t="s">
        <v>11555</v>
      </c>
      <c r="C732" s="4">
        <v>52.5024970272</v>
      </c>
      <c r="D732" s="4">
        <v>13.401122906199999</v>
      </c>
      <c r="E732" s="4">
        <f>Orte[[#This Row],[Lat_dez]]*PI()/180</f>
        <v>0.91634143864317485</v>
      </c>
      <c r="F732" s="4">
        <f>Orte[[#This Row],[Lon_dez]]*PI()/180</f>
        <v>0.2338937181776212</v>
      </c>
      <c r="G732" t="s">
        <v>34</v>
      </c>
      <c r="H732" t="s">
        <v>939</v>
      </c>
      <c r="I732" s="4" t="b">
        <v>0</v>
      </c>
      <c r="J732" s="4" t="str">
        <f>CONCATENATE(Orte[[#This Row],[Ort]]," - ",Orte[[#This Row],[Landkreis]])</f>
        <v>Berlin Kreuzberg - Kreisfreie Stadt Berlin</v>
      </c>
      <c r="K732" s="3"/>
      <c r="L732" s="3" t="s">
        <v>8963</v>
      </c>
      <c r="M732" s="3"/>
      <c r="N732" t="str">
        <f>Orte[[#This Row],[Ort]]</f>
        <v>Berlin Kreuzberg</v>
      </c>
      <c r="O732" t="s">
        <v>3265</v>
      </c>
      <c r="P732" t="s">
        <v>3694</v>
      </c>
    </row>
    <row r="733" spans="1:16" x14ac:dyDescent="0.35">
      <c r="A733" t="s">
        <v>2823</v>
      </c>
      <c r="B733" s="3" t="s">
        <v>9977</v>
      </c>
      <c r="C733" s="4">
        <v>52.5009619673</v>
      </c>
      <c r="D733" s="4">
        <v>13.435481967199999</v>
      </c>
      <c r="E733" s="4">
        <f>Orte[[#This Row],[Lat_dez]]*PI()/180</f>
        <v>0.91631464679370456</v>
      </c>
      <c r="F733" s="4">
        <f>Orte[[#This Row],[Lon_dez]]*PI()/180</f>
        <v>0.23449339691996479</v>
      </c>
      <c r="G733" t="s">
        <v>34</v>
      </c>
      <c r="H733" t="s">
        <v>939</v>
      </c>
      <c r="I733" s="4" t="b">
        <v>0</v>
      </c>
      <c r="J733" s="4" t="str">
        <f>CONCATENATE(Orte[[#This Row],[Ort]]," - ",Orte[[#This Row],[Landkreis]])</f>
        <v>Berlin Kreuzberg - Kreisfreie Stadt Berlin</v>
      </c>
      <c r="K733" s="3"/>
      <c r="L733" s="3" t="s">
        <v>8280</v>
      </c>
      <c r="M733" s="3"/>
      <c r="N733" t="str">
        <f>Orte[[#This Row],[Ort]]</f>
        <v>Berlin Kreuzberg</v>
      </c>
      <c r="O733" t="s">
        <v>4697</v>
      </c>
      <c r="P733" t="s">
        <v>4291</v>
      </c>
    </row>
    <row r="734" spans="1:16" x14ac:dyDescent="0.35">
      <c r="A734" t="s">
        <v>2823</v>
      </c>
      <c r="B734" s="3" t="s">
        <v>15609</v>
      </c>
      <c r="C734" s="4">
        <v>52.496929407800003</v>
      </c>
      <c r="D734" s="4">
        <v>13.4265444493</v>
      </c>
      <c r="E734" s="4">
        <f>Orte[[#This Row],[Lat_dez]]*PI()/180</f>
        <v>0.91624426535314696</v>
      </c>
      <c r="F734" s="4">
        <f>Orte[[#This Row],[Lon_dez]]*PI()/180</f>
        <v>0.23433740780565385</v>
      </c>
      <c r="G734" t="s">
        <v>34</v>
      </c>
      <c r="H734" t="s">
        <v>939</v>
      </c>
      <c r="I734" s="4" t="b">
        <v>0</v>
      </c>
      <c r="J734" s="4" t="str">
        <f>CONCATENATE(Orte[[#This Row],[Ort]]," - ",Orte[[#This Row],[Landkreis]])</f>
        <v>Berlin Kreuzberg - Kreisfreie Stadt Berlin</v>
      </c>
      <c r="K734" s="3"/>
      <c r="L734" s="3" t="s">
        <v>8542</v>
      </c>
      <c r="M734" s="3"/>
      <c r="N734" t="str">
        <f>Orte[[#This Row],[Ort]]</f>
        <v>Berlin Kreuzberg</v>
      </c>
      <c r="O734" t="s">
        <v>1259</v>
      </c>
      <c r="P734" t="s">
        <v>1659</v>
      </c>
    </row>
    <row r="735" spans="1:16" x14ac:dyDescent="0.35">
      <c r="A735" t="s">
        <v>2823</v>
      </c>
      <c r="B735" s="3" t="s">
        <v>15322</v>
      </c>
      <c r="C735" s="4">
        <v>52.490532548499999</v>
      </c>
      <c r="D735" s="4">
        <v>13.4284814934</v>
      </c>
      <c r="E735" s="4">
        <f>Orte[[#This Row],[Lat_dez]]*PI()/180</f>
        <v>0.91613261909657506</v>
      </c>
      <c r="F735" s="4">
        <f>Orte[[#This Row],[Lon_dez]]*PI()/180</f>
        <v>0.23437121560295518</v>
      </c>
      <c r="G735" t="s">
        <v>34</v>
      </c>
      <c r="H735" t="s">
        <v>939</v>
      </c>
      <c r="I735" s="4" t="b">
        <v>0</v>
      </c>
      <c r="J735" s="4" t="str">
        <f>CONCATENATE(Orte[[#This Row],[Ort]]," - ",Orte[[#This Row],[Landkreis]])</f>
        <v>Berlin Kreuzberg - Kreisfreie Stadt Berlin</v>
      </c>
      <c r="K735" s="3"/>
      <c r="L735" s="3" t="s">
        <v>10674</v>
      </c>
      <c r="M735" s="3"/>
      <c r="N735" t="str">
        <f>Orte[[#This Row],[Ort]]</f>
        <v>Berlin Kreuzberg</v>
      </c>
      <c r="O735" t="s">
        <v>6680</v>
      </c>
      <c r="P735" t="s">
        <v>4512</v>
      </c>
    </row>
    <row r="736" spans="1:16" x14ac:dyDescent="0.35">
      <c r="A736" t="s">
        <v>941</v>
      </c>
      <c r="B736" s="3" t="s">
        <v>7941</v>
      </c>
      <c r="C736" s="4">
        <v>52.4394666914</v>
      </c>
      <c r="D736" s="4">
        <v>13.346203639200001</v>
      </c>
      <c r="E736" s="4">
        <f>Orte[[#This Row],[Lat_dez]]*PI()/180</f>
        <v>0.91524135175482713</v>
      </c>
      <c r="F736" s="4">
        <f>Orte[[#This Row],[Lon_dez]]*PI()/180</f>
        <v>0.23293519614568936</v>
      </c>
      <c r="G736" t="s">
        <v>34</v>
      </c>
      <c r="H736" t="s">
        <v>939</v>
      </c>
      <c r="I736" s="4" t="b">
        <v>0</v>
      </c>
      <c r="J736" s="4" t="str">
        <f>CONCATENATE(Orte[[#This Row],[Ort]]," - ",Orte[[#This Row],[Landkreis]])</f>
        <v>Berlin Lankwitz - Kreisfreie Stadt Berlin</v>
      </c>
      <c r="K736" s="3"/>
      <c r="L736" s="3" t="s">
        <v>13642</v>
      </c>
      <c r="M736" s="3"/>
      <c r="N736" t="str">
        <f>Orte[[#This Row],[Ort]]</f>
        <v>Berlin Lankwitz</v>
      </c>
      <c r="O736" t="s">
        <v>5239</v>
      </c>
      <c r="P736" t="s">
        <v>3575</v>
      </c>
    </row>
    <row r="737" spans="1:16" x14ac:dyDescent="0.35">
      <c r="A737" t="s">
        <v>941</v>
      </c>
      <c r="B737" s="3" t="s">
        <v>10785</v>
      </c>
      <c r="C737" s="4">
        <v>52.426369237700001</v>
      </c>
      <c r="D737" s="4">
        <v>13.3516955282</v>
      </c>
      <c r="E737" s="4">
        <f>Orte[[#This Row],[Lat_dez]]*PI()/180</f>
        <v>0.91501275806413473</v>
      </c>
      <c r="F737" s="4">
        <f>Orte[[#This Row],[Lon_dez]]*PI()/180</f>
        <v>0.23303104769089342</v>
      </c>
      <c r="G737" t="s">
        <v>34</v>
      </c>
      <c r="H737" t="s">
        <v>939</v>
      </c>
      <c r="I737" s="4" t="b">
        <v>0</v>
      </c>
      <c r="J737" s="4" t="str">
        <f>CONCATENATE(Orte[[#This Row],[Ort]]," - ",Orte[[#This Row],[Landkreis]])</f>
        <v>Berlin Lankwitz - Kreisfreie Stadt Berlin</v>
      </c>
      <c r="K737" s="3"/>
      <c r="L737" s="3" t="s">
        <v>13644</v>
      </c>
      <c r="M737" s="3"/>
      <c r="N737" t="str">
        <f>Orte[[#This Row],[Ort]]</f>
        <v>Berlin Lankwitz</v>
      </c>
      <c r="O737" t="s">
        <v>2819</v>
      </c>
      <c r="P737" t="s">
        <v>1200</v>
      </c>
    </row>
    <row r="738" spans="1:16" x14ac:dyDescent="0.35">
      <c r="A738" t="s">
        <v>1346</v>
      </c>
      <c r="B738" s="3" t="s">
        <v>14563</v>
      </c>
      <c r="C738" s="4">
        <v>52.520841156499998</v>
      </c>
      <c r="D738" s="4">
        <v>13.495797231299999</v>
      </c>
      <c r="E738" s="4">
        <f>Orte[[#This Row],[Lat_dez]]*PI()/180</f>
        <v>0.91666160409787145</v>
      </c>
      <c r="F738" s="4">
        <f>Orte[[#This Row],[Lon_dez]]*PI()/180</f>
        <v>0.23554609686771968</v>
      </c>
      <c r="G738" t="s">
        <v>34</v>
      </c>
      <c r="H738" t="s">
        <v>939</v>
      </c>
      <c r="I738" s="4" t="b">
        <v>0</v>
      </c>
      <c r="J738" s="4" t="str">
        <f>CONCATENATE(Orte[[#This Row],[Ort]]," - ",Orte[[#This Row],[Landkreis]])</f>
        <v>Berlin Lichtenberg - Kreisfreie Stadt Berlin</v>
      </c>
      <c r="K738" s="3"/>
      <c r="L738" s="3" t="s">
        <v>11314</v>
      </c>
      <c r="M738" s="3"/>
      <c r="N738" t="str">
        <f>Orte[[#This Row],[Ort]]</f>
        <v>Berlin Lichtenberg</v>
      </c>
      <c r="O738" t="s">
        <v>612</v>
      </c>
      <c r="P738" t="s">
        <v>5734</v>
      </c>
    </row>
    <row r="739" spans="1:16" x14ac:dyDescent="0.35">
      <c r="A739" t="s">
        <v>1346</v>
      </c>
      <c r="B739" s="3" t="s">
        <v>8889</v>
      </c>
      <c r="C739" s="4">
        <v>52.5244160178</v>
      </c>
      <c r="D739" s="4">
        <v>13.481923784699999</v>
      </c>
      <c r="E739" s="4">
        <f>Orte[[#This Row],[Lat_dez]]*PI()/180</f>
        <v>0.91672399719785858</v>
      </c>
      <c r="F739" s="4">
        <f>Orte[[#This Row],[Lon_dez]]*PI()/180</f>
        <v>0.2353039595459501</v>
      </c>
      <c r="G739" t="s">
        <v>34</v>
      </c>
      <c r="H739" t="s">
        <v>939</v>
      </c>
      <c r="I739" s="4" t="b">
        <v>0</v>
      </c>
      <c r="J739" s="4" t="str">
        <f>CONCATENATE(Orte[[#This Row],[Ort]]," - ",Orte[[#This Row],[Landkreis]])</f>
        <v>Berlin Lichtenberg - Kreisfreie Stadt Berlin</v>
      </c>
      <c r="K739" s="3"/>
      <c r="L739" s="3" t="s">
        <v>15346</v>
      </c>
      <c r="M739" s="3"/>
      <c r="N739" t="str">
        <f>Orte[[#This Row],[Ort]]</f>
        <v>Berlin Lichtenberg</v>
      </c>
      <c r="O739" t="s">
        <v>3514</v>
      </c>
      <c r="P739" t="s">
        <v>5122</v>
      </c>
    </row>
    <row r="740" spans="1:16" x14ac:dyDescent="0.35">
      <c r="A740" t="s">
        <v>1346</v>
      </c>
      <c r="B740" s="3" t="s">
        <v>8278</v>
      </c>
      <c r="C740" s="4">
        <v>52.529438911900002</v>
      </c>
      <c r="D740" s="4">
        <v>13.4693779863</v>
      </c>
      <c r="E740" s="4">
        <f>Orte[[#This Row],[Lat_dez]]*PI()/180</f>
        <v>0.91681166323788266</v>
      </c>
      <c r="F740" s="4">
        <f>Orte[[#This Row],[Lon_dez]]*PI()/180</f>
        <v>0.23508499405657868</v>
      </c>
      <c r="G740" t="s">
        <v>34</v>
      </c>
      <c r="H740" t="s">
        <v>939</v>
      </c>
      <c r="I740" s="4" t="b">
        <v>0</v>
      </c>
      <c r="J740" s="4" t="str">
        <f>CONCATENATE(Orte[[#This Row],[Ort]]," - ",Orte[[#This Row],[Landkreis]])</f>
        <v>Berlin Lichtenberg - Kreisfreie Stadt Berlin</v>
      </c>
      <c r="K740" s="3"/>
      <c r="L740" s="3" t="s">
        <v>8543</v>
      </c>
      <c r="M740" s="3"/>
      <c r="N740" t="str">
        <f>Orte[[#This Row],[Ort]]</f>
        <v>Berlin Lichtenberg</v>
      </c>
      <c r="O740" t="s">
        <v>5769</v>
      </c>
      <c r="P740" t="s">
        <v>6396</v>
      </c>
    </row>
    <row r="741" spans="1:16" x14ac:dyDescent="0.35">
      <c r="A741" t="s">
        <v>1982</v>
      </c>
      <c r="B741" s="3" t="s">
        <v>10497</v>
      </c>
      <c r="C741" s="4">
        <v>52.4441457916</v>
      </c>
      <c r="D741" s="4">
        <v>13.3098510004</v>
      </c>
      <c r="E741" s="4">
        <f>Orte[[#This Row],[Lat_dez]]*PI()/180</f>
        <v>0.91532301745934797</v>
      </c>
      <c r="F741" s="4">
        <f>Orte[[#This Row],[Lon_dez]]*PI()/180</f>
        <v>0.23230072290684112</v>
      </c>
      <c r="G741" t="s">
        <v>34</v>
      </c>
      <c r="H741" t="s">
        <v>939</v>
      </c>
      <c r="I741" s="4" t="b">
        <v>0</v>
      </c>
      <c r="J741" s="4" t="str">
        <f>CONCATENATE(Orte[[#This Row],[Ort]]," - ",Orte[[#This Row],[Landkreis]])</f>
        <v>Berlin Lichtenfelde - Kreisfreie Stadt Berlin</v>
      </c>
      <c r="K741" s="3"/>
      <c r="L741" s="3" t="s">
        <v>9545</v>
      </c>
      <c r="M741" s="3"/>
      <c r="N741" t="str">
        <f>Orte[[#This Row],[Ort]]</f>
        <v>Berlin Lichtenfelde</v>
      </c>
      <c r="O741" t="s">
        <v>3133</v>
      </c>
      <c r="P741" t="s">
        <v>5782</v>
      </c>
    </row>
    <row r="742" spans="1:16" x14ac:dyDescent="0.35">
      <c r="A742" t="s">
        <v>1982</v>
      </c>
      <c r="B742" s="3" t="s">
        <v>14498</v>
      </c>
      <c r="C742" s="4">
        <v>52.434035038300003</v>
      </c>
      <c r="D742" s="4">
        <v>13.2944343306</v>
      </c>
      <c r="E742" s="4">
        <f>Orte[[#This Row],[Lat_dez]]*PI()/180</f>
        <v>0.91514655152440605</v>
      </c>
      <c r="F742" s="4">
        <f>Orte[[#This Row],[Lon_dez]]*PI()/180</f>
        <v>0.2320316512591383</v>
      </c>
      <c r="G742" t="s">
        <v>34</v>
      </c>
      <c r="H742" t="s">
        <v>939</v>
      </c>
      <c r="I742" s="4" t="b">
        <v>0</v>
      </c>
      <c r="J742" s="4" t="str">
        <f>CONCATENATE(Orte[[#This Row],[Ort]]," - ",Orte[[#This Row],[Landkreis]])</f>
        <v>Berlin Lichtenfelde - Kreisfreie Stadt Berlin</v>
      </c>
      <c r="K742" s="3"/>
      <c r="L742" s="3" t="s">
        <v>11946</v>
      </c>
      <c r="M742" s="3"/>
      <c r="N742" t="str">
        <f>Orte[[#This Row],[Ort]]</f>
        <v>Berlin Lichtenfelde</v>
      </c>
      <c r="O742" t="s">
        <v>7233</v>
      </c>
      <c r="P742" t="s">
        <v>728</v>
      </c>
    </row>
    <row r="743" spans="1:16" x14ac:dyDescent="0.35">
      <c r="A743" t="s">
        <v>1982</v>
      </c>
      <c r="B743" s="3" t="s">
        <v>8959</v>
      </c>
      <c r="C743" s="4">
        <v>52.419764065499997</v>
      </c>
      <c r="D743" s="4">
        <v>13.313294956</v>
      </c>
      <c r="E743" s="4">
        <f>Orte[[#This Row],[Lat_dez]]*PI()/180</f>
        <v>0.91489747606158334</v>
      </c>
      <c r="F743" s="4">
        <f>Orte[[#This Row],[Lon_dez]]*PI()/180</f>
        <v>0.2323608312713536</v>
      </c>
      <c r="G743" t="s">
        <v>34</v>
      </c>
      <c r="H743" t="s">
        <v>939</v>
      </c>
      <c r="I743" s="4" t="b">
        <v>0</v>
      </c>
      <c r="J743" s="4" t="str">
        <f>CONCATENATE(Orte[[#This Row],[Ort]]," - ",Orte[[#This Row],[Landkreis]])</f>
        <v>Berlin Lichtenfelde - Kreisfreie Stadt Berlin</v>
      </c>
      <c r="K743" s="3"/>
      <c r="L743" s="3" t="s">
        <v>9544</v>
      </c>
      <c r="M743" s="3"/>
      <c r="N743" t="str">
        <f>Orte[[#This Row],[Ort]]</f>
        <v>Berlin Lichtenfelde</v>
      </c>
      <c r="O743" t="s">
        <v>3146</v>
      </c>
      <c r="P743" t="s">
        <v>6825</v>
      </c>
    </row>
    <row r="744" spans="1:16" x14ac:dyDescent="0.35">
      <c r="A744" t="s">
        <v>3044</v>
      </c>
      <c r="B744" s="3" t="s">
        <v>10250</v>
      </c>
      <c r="C744" s="4">
        <v>52.611896715900002</v>
      </c>
      <c r="D744" s="4">
        <v>13.3417357733</v>
      </c>
      <c r="E744" s="4">
        <f>Orte[[#This Row],[Lat_dez]]*PI()/180</f>
        <v>0.91825082341164677</v>
      </c>
      <c r="F744" s="4">
        <f>Orte[[#This Row],[Lon_dez]]*PI()/180</f>
        <v>0.23285721717519678</v>
      </c>
      <c r="G744" t="s">
        <v>34</v>
      </c>
      <c r="H744" t="s">
        <v>939</v>
      </c>
      <c r="I744" s="4" t="b">
        <v>0</v>
      </c>
      <c r="J744" s="4" t="str">
        <f>CONCATENATE(Orte[[#This Row],[Ort]]," - ",Orte[[#This Row],[Landkreis]])</f>
        <v>Berlin Lübars - Kreisfreie Stadt Berlin</v>
      </c>
      <c r="K744" s="3"/>
      <c r="L744" s="3" t="s">
        <v>15345</v>
      </c>
      <c r="M744" s="3"/>
      <c r="N744" t="str">
        <f>Orte[[#This Row],[Ort]]</f>
        <v>Berlin Lübars</v>
      </c>
      <c r="O744" t="s">
        <v>4891</v>
      </c>
      <c r="P744" t="s">
        <v>1700</v>
      </c>
    </row>
    <row r="745" spans="1:16" x14ac:dyDescent="0.35">
      <c r="A745" t="s">
        <v>1594</v>
      </c>
      <c r="B745" s="3" t="s">
        <v>8543</v>
      </c>
      <c r="C745" s="4">
        <v>52.4810115071</v>
      </c>
      <c r="D745" s="4">
        <v>13.579611186099999</v>
      </c>
      <c r="E745" s="4">
        <f>Orte[[#This Row],[Lat_dez]]*PI()/180</f>
        <v>0.91596644557592655</v>
      </c>
      <c r="F745" s="4">
        <f>Orte[[#This Row],[Lon_dez]]*PI()/180</f>
        <v>0.23700892633809742</v>
      </c>
      <c r="G745" t="s">
        <v>34</v>
      </c>
      <c r="H745" t="s">
        <v>939</v>
      </c>
      <c r="I745" s="4" t="b">
        <v>0</v>
      </c>
      <c r="J745" s="4" t="str">
        <f>CONCATENATE(Orte[[#This Row],[Ort]]," - ",Orte[[#This Row],[Landkreis]])</f>
        <v>Berlin Mahlsdorf - Kreisfreie Stadt Berlin</v>
      </c>
      <c r="K745" s="3"/>
      <c r="L745" s="3" t="s">
        <v>10102</v>
      </c>
      <c r="M745" s="3"/>
      <c r="N745" t="str">
        <f>Orte[[#This Row],[Ort]]</f>
        <v>Berlin Mahlsdorf</v>
      </c>
      <c r="O745" t="s">
        <v>4003</v>
      </c>
      <c r="P745" t="s">
        <v>15888</v>
      </c>
    </row>
    <row r="746" spans="1:16" x14ac:dyDescent="0.35">
      <c r="A746" t="s">
        <v>1430</v>
      </c>
      <c r="B746" s="3" t="s">
        <v>8365</v>
      </c>
      <c r="C746" s="4">
        <v>52.449095670699997</v>
      </c>
      <c r="D746" s="4">
        <v>13.3712811767</v>
      </c>
      <c r="E746" s="4">
        <f>Orte[[#This Row],[Lat_dez]]*PI()/180</f>
        <v>0.91540940914721858</v>
      </c>
      <c r="F746" s="4">
        <f>Orte[[#This Row],[Lon_dez]]*PI()/180</f>
        <v>0.23337288174335669</v>
      </c>
      <c r="G746" t="s">
        <v>34</v>
      </c>
      <c r="H746" t="s">
        <v>939</v>
      </c>
      <c r="I746" s="4" t="b">
        <v>0</v>
      </c>
      <c r="J746" s="4" t="str">
        <f>CONCATENATE(Orte[[#This Row],[Ort]]," - ",Orte[[#This Row],[Landkreis]])</f>
        <v>Berlin Mariendorf - Kreisfreie Stadt Berlin</v>
      </c>
      <c r="K746" s="3"/>
      <c r="L746" s="3" t="s">
        <v>9543</v>
      </c>
      <c r="M746" s="3"/>
      <c r="N746" t="str">
        <f>Orte[[#This Row],[Ort]]</f>
        <v>Berlin Mariendorf</v>
      </c>
      <c r="O746" t="s">
        <v>3955</v>
      </c>
      <c r="P746" t="s">
        <v>3319</v>
      </c>
    </row>
    <row r="747" spans="1:16" x14ac:dyDescent="0.35">
      <c r="A747" t="s">
        <v>1430</v>
      </c>
      <c r="B747" s="3" t="s">
        <v>12685</v>
      </c>
      <c r="C747" s="4">
        <v>52.431074177699998</v>
      </c>
      <c r="D747" s="4">
        <v>13.3917889897</v>
      </c>
      <c r="E747" s="4">
        <f>Orte[[#This Row],[Lat_dez]]*PI()/180</f>
        <v>0.91509487475824347</v>
      </c>
      <c r="F747" s="4">
        <f>Orte[[#This Row],[Lon_dez]]*PI()/180</f>
        <v>0.23373081060258999</v>
      </c>
      <c r="G747" t="s">
        <v>34</v>
      </c>
      <c r="H747" t="s">
        <v>939</v>
      </c>
      <c r="I747" s="4" t="b">
        <v>0</v>
      </c>
      <c r="J747" s="4" t="str">
        <f>CONCATENATE(Orte[[#This Row],[Ort]]," - ",Orte[[#This Row],[Landkreis]])</f>
        <v>Berlin Mariendorf - Kreisfreie Stadt Berlin</v>
      </c>
      <c r="K747" s="3"/>
      <c r="L747" s="3" t="s">
        <v>14063</v>
      </c>
      <c r="M747" s="3"/>
      <c r="N747" t="str">
        <f>Orte[[#This Row],[Ort]]</f>
        <v>Berlin Mariendorf</v>
      </c>
      <c r="O747" t="s">
        <v>6685</v>
      </c>
      <c r="P747" t="s">
        <v>6605</v>
      </c>
    </row>
    <row r="748" spans="1:16" x14ac:dyDescent="0.35">
      <c r="A748" t="s">
        <v>1430</v>
      </c>
      <c r="B748" s="3" t="s">
        <v>11935</v>
      </c>
      <c r="C748" s="4">
        <v>52.446479894399999</v>
      </c>
      <c r="D748" s="4">
        <v>13.399422249100001</v>
      </c>
      <c r="E748" s="4">
        <f>Orte[[#This Row],[Lat_dez]]*PI()/180</f>
        <v>0.91536375523828795</v>
      </c>
      <c r="F748" s="4">
        <f>Orte[[#This Row],[Lon_dez]]*PI()/180</f>
        <v>0.23386403611177881</v>
      </c>
      <c r="G748" t="s">
        <v>34</v>
      </c>
      <c r="H748" t="s">
        <v>939</v>
      </c>
      <c r="I748" s="4" t="b">
        <v>0</v>
      </c>
      <c r="J748" s="4" t="str">
        <f>CONCATENATE(Orte[[#This Row],[Ort]]," - ",Orte[[#This Row],[Landkreis]])</f>
        <v>Berlin Mariendorf - Kreisfreie Stadt Berlin</v>
      </c>
      <c r="K748" s="3"/>
      <c r="L748" s="3" t="s">
        <v>15146</v>
      </c>
      <c r="M748" s="3"/>
      <c r="N748" t="str">
        <f>Orte[[#This Row],[Ort]]</f>
        <v>Berlin Mariendorf</v>
      </c>
      <c r="O748" t="s">
        <v>6727</v>
      </c>
      <c r="P748" t="s">
        <v>5568</v>
      </c>
    </row>
    <row r="749" spans="1:16" x14ac:dyDescent="0.35">
      <c r="A749" t="s">
        <v>4186</v>
      </c>
      <c r="B749" s="3" t="s">
        <v>15608</v>
      </c>
      <c r="C749" s="4">
        <v>52.601973349700003</v>
      </c>
      <c r="D749" s="4">
        <v>13.345543406099999</v>
      </c>
      <c r="E749" s="4">
        <f>Orte[[#This Row],[Lat_dez]]*PI()/180</f>
        <v>0.91807762799857562</v>
      </c>
      <c r="F749" s="4">
        <f>Orte[[#This Row],[Lon_dez]]*PI()/180</f>
        <v>0.23292367290426369</v>
      </c>
      <c r="G749" t="s">
        <v>34</v>
      </c>
      <c r="H749" t="s">
        <v>939</v>
      </c>
      <c r="I749" s="4" t="b">
        <v>0</v>
      </c>
      <c r="J749" s="4" t="str">
        <f>CONCATENATE(Orte[[#This Row],[Ort]]," - ",Orte[[#This Row],[Landkreis]])</f>
        <v>Berlin Märkisches Viertel - Kreisfreie Stadt Berlin</v>
      </c>
      <c r="K749" s="3"/>
      <c r="L749" s="3" t="s">
        <v>14565</v>
      </c>
      <c r="M749" s="3"/>
      <c r="N749" t="str">
        <f>Orte[[#This Row],[Ort]]</f>
        <v>Berlin Märkisches Viertel</v>
      </c>
      <c r="O749" t="s">
        <v>1423</v>
      </c>
      <c r="P749" t="s">
        <v>797</v>
      </c>
    </row>
    <row r="750" spans="1:16" x14ac:dyDescent="0.35">
      <c r="A750" t="s">
        <v>4186</v>
      </c>
      <c r="B750" s="3" t="s">
        <v>11691</v>
      </c>
      <c r="C750" s="4">
        <v>52.598534557999997</v>
      </c>
      <c r="D750" s="4">
        <v>13.358717883800001</v>
      </c>
      <c r="E750" s="4">
        <f>Orte[[#This Row],[Lat_dez]]*PI()/180</f>
        <v>0.91801760976112035</v>
      </c>
      <c r="F750" s="4">
        <f>Orte[[#This Row],[Lon_dez]]*PI()/180</f>
        <v>0.23315361091735928</v>
      </c>
      <c r="G750" t="s">
        <v>34</v>
      </c>
      <c r="H750" t="s">
        <v>939</v>
      </c>
      <c r="I750" s="4" t="b">
        <v>0</v>
      </c>
      <c r="J750" s="4" t="str">
        <f>CONCATENATE(Orte[[#This Row],[Ort]]," - ",Orte[[#This Row],[Landkreis]])</f>
        <v>Berlin Märkisches Viertel - Kreisfreie Stadt Berlin</v>
      </c>
      <c r="K750" s="3"/>
      <c r="L750" s="3" t="s">
        <v>15344</v>
      </c>
      <c r="M750" s="3"/>
      <c r="N750" t="str">
        <f>Orte[[#This Row],[Ort]]</f>
        <v>Berlin Märkisches Viertel</v>
      </c>
      <c r="O750" t="s">
        <v>5687</v>
      </c>
      <c r="P750" t="s">
        <v>5723</v>
      </c>
    </row>
    <row r="751" spans="1:16" x14ac:dyDescent="0.35">
      <c r="A751" t="s">
        <v>1984</v>
      </c>
      <c r="B751" s="3" t="s">
        <v>9973</v>
      </c>
      <c r="C751" s="4">
        <v>52.532139582900001</v>
      </c>
      <c r="D751" s="4">
        <v>13.384677248299999</v>
      </c>
      <c r="E751" s="4">
        <f>Orte[[#This Row],[Lat_dez]]*PI()/180</f>
        <v>0.91685879883884569</v>
      </c>
      <c r="F751" s="4">
        <f>Orte[[#This Row],[Lon_dez]]*PI()/180</f>
        <v>0.23360668729960959</v>
      </c>
      <c r="G751" t="s">
        <v>34</v>
      </c>
      <c r="H751" t="s">
        <v>939</v>
      </c>
      <c r="I751" s="4" t="b">
        <v>0</v>
      </c>
      <c r="J751" s="4" t="str">
        <f>CONCATENATE(Orte[[#This Row],[Ort]]," - ",Orte[[#This Row],[Landkreis]])</f>
        <v>Berlin Mitte - Kreisfreie Stadt Berlin</v>
      </c>
      <c r="K751" s="3"/>
      <c r="L751" s="3" t="s">
        <v>11941</v>
      </c>
      <c r="M751" s="3"/>
      <c r="N751" t="str">
        <f>Orte[[#This Row],[Ort]]</f>
        <v>Berlin Mitte</v>
      </c>
      <c r="O751" t="s">
        <v>2812</v>
      </c>
      <c r="P751" t="s">
        <v>4305</v>
      </c>
    </row>
    <row r="752" spans="1:16" x14ac:dyDescent="0.35">
      <c r="A752" t="s">
        <v>1984</v>
      </c>
      <c r="B752" s="3" t="s">
        <v>13562</v>
      </c>
      <c r="C752" s="4">
        <v>52.516895390999998</v>
      </c>
      <c r="D752" s="4">
        <v>13.387364639699999</v>
      </c>
      <c r="E752" s="4">
        <f>Orte[[#This Row],[Lat_dez]]*PI()/180</f>
        <v>0.91659273749838477</v>
      </c>
      <c r="F752" s="4">
        <f>Orte[[#This Row],[Lon_dez]]*PI()/180</f>
        <v>0.23365359112782938</v>
      </c>
      <c r="G752" t="s">
        <v>34</v>
      </c>
      <c r="H752" t="s">
        <v>939</v>
      </c>
      <c r="I752" s="4" t="b">
        <v>0</v>
      </c>
      <c r="J752" s="4" t="str">
        <f>CONCATENATE(Orte[[#This Row],[Ort]]," - ",Orte[[#This Row],[Landkreis]])</f>
        <v>Berlin Mitte - Kreisfreie Stadt Berlin</v>
      </c>
      <c r="K752" s="3"/>
      <c r="L752" s="3" t="s">
        <v>10671</v>
      </c>
      <c r="M752" s="3"/>
      <c r="N752" t="str">
        <f>Orte[[#This Row],[Ort]]</f>
        <v>Berlin Mitte</v>
      </c>
      <c r="O752" t="s">
        <v>6460</v>
      </c>
      <c r="P752" t="s">
        <v>3769</v>
      </c>
    </row>
    <row r="753" spans="1:16" x14ac:dyDescent="0.35">
      <c r="A753" t="s">
        <v>1984</v>
      </c>
      <c r="B753" s="3" t="s">
        <v>11557</v>
      </c>
      <c r="C753" s="4">
        <v>52.530478963</v>
      </c>
      <c r="D753" s="4">
        <v>13.4053272797</v>
      </c>
      <c r="E753" s="4">
        <f>Orte[[#This Row],[Lat_dez]]*PI()/180</f>
        <v>0.91682981555396659</v>
      </c>
      <c r="F753" s="4">
        <f>Orte[[#This Row],[Lon_dez]]*PI()/180</f>
        <v>0.2339670983381798</v>
      </c>
      <c r="G753" t="s">
        <v>34</v>
      </c>
      <c r="H753" t="s">
        <v>939</v>
      </c>
      <c r="I753" s="4" t="b">
        <v>0</v>
      </c>
      <c r="J753" s="4" t="str">
        <f>CONCATENATE(Orte[[#This Row],[Ort]]," - ",Orte[[#This Row],[Landkreis]])</f>
        <v>Berlin Mitte - Kreisfreie Stadt Berlin</v>
      </c>
      <c r="K753" s="3"/>
      <c r="L753" s="3" t="s">
        <v>10670</v>
      </c>
      <c r="M753" s="3"/>
      <c r="N753" t="str">
        <f>Orte[[#This Row],[Ort]]</f>
        <v>Berlin Mitte</v>
      </c>
      <c r="O753" t="s">
        <v>3601</v>
      </c>
      <c r="P753" t="s">
        <v>1716</v>
      </c>
    </row>
    <row r="754" spans="1:16" x14ac:dyDescent="0.35">
      <c r="A754" t="s">
        <v>1984</v>
      </c>
      <c r="B754" s="3" t="s">
        <v>8961</v>
      </c>
      <c r="C754" s="4">
        <v>52.521304304200001</v>
      </c>
      <c r="D754" s="4">
        <v>13.4098055937</v>
      </c>
      <c r="E754" s="4">
        <f>Orte[[#This Row],[Lat_dez]]*PI()/180</f>
        <v>0.91666968755015954</v>
      </c>
      <c r="F754" s="4">
        <f>Orte[[#This Row],[Lon_dez]]*PI()/180</f>
        <v>0.23404525966241796</v>
      </c>
      <c r="G754" t="s">
        <v>34</v>
      </c>
      <c r="H754" t="s">
        <v>939</v>
      </c>
      <c r="I754" s="4" t="b">
        <v>0</v>
      </c>
      <c r="J754" s="4" t="str">
        <f>CONCATENATE(Orte[[#This Row],[Ort]]," - ",Orte[[#This Row],[Landkreis]])</f>
        <v>Berlin Mitte - Kreisfreie Stadt Berlin</v>
      </c>
      <c r="K754" s="3"/>
      <c r="L754" s="3" t="s">
        <v>14061</v>
      </c>
      <c r="M754" s="3"/>
      <c r="N754" t="str">
        <f>Orte[[#This Row],[Ort]]</f>
        <v>Berlin Mitte</v>
      </c>
      <c r="O754" t="s">
        <v>3481</v>
      </c>
      <c r="P754" t="s">
        <v>1813</v>
      </c>
    </row>
    <row r="755" spans="1:16" x14ac:dyDescent="0.35">
      <c r="A755" t="s">
        <v>1984</v>
      </c>
      <c r="B755" s="3" t="s">
        <v>7651</v>
      </c>
      <c r="C755" s="4">
        <v>52.512110130899998</v>
      </c>
      <c r="D755" s="4">
        <v>13.416408022500001</v>
      </c>
      <c r="E755" s="4">
        <f>Orte[[#This Row],[Lat_dez]]*PI()/180</f>
        <v>0.91650921895407544</v>
      </c>
      <c r="F755" s="4">
        <f>Orte[[#This Row],[Lon_dez]]*PI()/180</f>
        <v>0.23416049378360648</v>
      </c>
      <c r="G755" t="s">
        <v>34</v>
      </c>
      <c r="H755" t="s">
        <v>939</v>
      </c>
      <c r="I755" s="4" t="b">
        <v>0</v>
      </c>
      <c r="J755" s="4" t="str">
        <f>CONCATENATE(Orte[[#This Row],[Ort]]," - ",Orte[[#This Row],[Landkreis]])</f>
        <v>Berlin Mitte - Kreisfreie Stadt Berlin</v>
      </c>
      <c r="K755" s="3"/>
      <c r="L755" s="3" t="s">
        <v>9541</v>
      </c>
      <c r="M755" s="3"/>
      <c r="N755" t="str">
        <f>Orte[[#This Row],[Ort]]</f>
        <v>Berlin Mitte</v>
      </c>
      <c r="O755" t="s">
        <v>5273</v>
      </c>
      <c r="P755" t="s">
        <v>1784</v>
      </c>
    </row>
    <row r="756" spans="1:16" x14ac:dyDescent="0.35">
      <c r="A756" t="s">
        <v>1250</v>
      </c>
      <c r="B756" s="3" t="s">
        <v>12683</v>
      </c>
      <c r="C756" s="4">
        <v>52.530764753299998</v>
      </c>
      <c r="D756" s="4">
        <v>13.337084819899999</v>
      </c>
      <c r="E756" s="4">
        <f>Orte[[#This Row],[Lat_dez]]*PI()/180</f>
        <v>0.91683480353567182</v>
      </c>
      <c r="F756" s="4">
        <f>Orte[[#This Row],[Lon_dez]]*PI()/180</f>
        <v>0.23277604272500993</v>
      </c>
      <c r="G756" t="s">
        <v>34</v>
      </c>
      <c r="H756" t="s">
        <v>939</v>
      </c>
      <c r="I756" s="4" t="b">
        <v>0</v>
      </c>
      <c r="J756" s="4" t="str">
        <f>CONCATENATE(Orte[[#This Row],[Ort]]," - ",Orte[[#This Row],[Landkreis]])</f>
        <v>Berlin Moabit - Kreisfreie Stadt Berlin</v>
      </c>
      <c r="K756" s="3"/>
      <c r="L756" s="3" t="s">
        <v>14790</v>
      </c>
      <c r="M756" s="3"/>
      <c r="N756" t="str">
        <f>Orte[[#This Row],[Ort]]</f>
        <v>Berlin Moabit</v>
      </c>
      <c r="O756" t="s">
        <v>553</v>
      </c>
      <c r="P756" t="s">
        <v>7158</v>
      </c>
    </row>
    <row r="757" spans="1:16" x14ac:dyDescent="0.35">
      <c r="A757" t="s">
        <v>1250</v>
      </c>
      <c r="B757" s="3" t="s">
        <v>8197</v>
      </c>
      <c r="C757" s="4">
        <v>52.530533570400003</v>
      </c>
      <c r="D757" s="4">
        <v>13.3214907475</v>
      </c>
      <c r="E757" s="4">
        <f>Orte[[#This Row],[Lat_dez]]*PI()/180</f>
        <v>0.91683076863289259</v>
      </c>
      <c r="F757" s="4">
        <f>Orte[[#This Row],[Lon_dez]]*PI()/180</f>
        <v>0.23250387481783558</v>
      </c>
      <c r="G757" t="s">
        <v>34</v>
      </c>
      <c r="H757" t="s">
        <v>939</v>
      </c>
      <c r="I757" s="4" t="b">
        <v>0</v>
      </c>
      <c r="J757" s="4" t="str">
        <f>CONCATENATE(Orte[[#This Row],[Ort]]," - ",Orte[[#This Row],[Landkreis]])</f>
        <v>Berlin Moabit - Kreisfreie Stadt Berlin</v>
      </c>
      <c r="K757" s="3"/>
      <c r="L757" s="3" t="s">
        <v>8541</v>
      </c>
      <c r="M757" s="3"/>
      <c r="N757" t="str">
        <f>Orte[[#This Row],[Ort]]</f>
        <v>Berlin Moabit</v>
      </c>
      <c r="O757" t="s">
        <v>6981</v>
      </c>
      <c r="P757" t="s">
        <v>5339</v>
      </c>
    </row>
    <row r="758" spans="1:16" x14ac:dyDescent="0.35">
      <c r="A758" t="s">
        <v>1250</v>
      </c>
      <c r="B758" s="3" t="s">
        <v>10784</v>
      </c>
      <c r="C758" s="4">
        <v>52.521523532700002</v>
      </c>
      <c r="D758" s="4">
        <v>13.335515441</v>
      </c>
      <c r="E758" s="4">
        <f>Orte[[#This Row],[Lat_dez]]*PI()/180</f>
        <v>0.91667351380929873</v>
      </c>
      <c r="F758" s="4">
        <f>Orte[[#This Row],[Lon_dez]]*PI()/180</f>
        <v>0.23274865189599359</v>
      </c>
      <c r="G758" t="s">
        <v>34</v>
      </c>
      <c r="H758" t="s">
        <v>939</v>
      </c>
      <c r="I758" s="4" t="b">
        <v>0</v>
      </c>
      <c r="J758" s="4" t="str">
        <f>CONCATENATE(Orte[[#This Row],[Ort]]," - ",Orte[[#This Row],[Landkreis]])</f>
        <v>Berlin Moabit - Kreisfreie Stadt Berlin</v>
      </c>
      <c r="K758" s="3"/>
      <c r="L758" s="3" t="s">
        <v>9221</v>
      </c>
      <c r="M758" s="3"/>
      <c r="N758" t="str">
        <f>Orte[[#This Row],[Ort]]</f>
        <v>Berlin Moabit</v>
      </c>
      <c r="O758" t="s">
        <v>3365</v>
      </c>
      <c r="P758" t="s">
        <v>1052</v>
      </c>
    </row>
    <row r="759" spans="1:16" x14ac:dyDescent="0.35">
      <c r="A759" t="s">
        <v>1250</v>
      </c>
      <c r="B759" s="3" t="s">
        <v>14289</v>
      </c>
      <c r="C759" s="4">
        <v>52.523368746899997</v>
      </c>
      <c r="D759" s="4">
        <v>13.359544569800001</v>
      </c>
      <c r="E759" s="4">
        <f>Orte[[#This Row],[Lat_dez]]*PI()/180</f>
        <v>0.91670571887249319</v>
      </c>
      <c r="F759" s="4">
        <f>Orte[[#This Row],[Lon_dez]]*PI()/180</f>
        <v>0.23316803930993943</v>
      </c>
      <c r="G759" t="s">
        <v>34</v>
      </c>
      <c r="H759" t="s">
        <v>939</v>
      </c>
      <c r="I759" s="4" t="b">
        <v>0</v>
      </c>
      <c r="J759" s="4" t="str">
        <f>CONCATENATE(Orte[[#This Row],[Ort]]," - ",Orte[[#This Row],[Landkreis]])</f>
        <v>Berlin Moabit - Kreisfreie Stadt Berlin</v>
      </c>
      <c r="K759" s="3"/>
      <c r="L759" s="3" t="s">
        <v>15343</v>
      </c>
      <c r="M759" s="3"/>
      <c r="N759" t="str">
        <f>Orte[[#This Row],[Ort]]</f>
        <v>Berlin Moabit</v>
      </c>
      <c r="O759" t="s">
        <v>2508</v>
      </c>
      <c r="P759" t="s">
        <v>2827</v>
      </c>
    </row>
    <row r="760" spans="1:16" x14ac:dyDescent="0.35">
      <c r="A760" t="s">
        <v>1250</v>
      </c>
      <c r="B760" s="3" t="s">
        <v>13041</v>
      </c>
      <c r="C760" s="4">
        <v>52.530097268799999</v>
      </c>
      <c r="D760" s="4">
        <v>13.3499004739</v>
      </c>
      <c r="E760" s="4">
        <f>Orte[[#This Row],[Lat_dez]]*PI()/180</f>
        <v>0.9168231537334407</v>
      </c>
      <c r="F760" s="4">
        <f>Orte[[#This Row],[Lon_dez]]*PI()/180</f>
        <v>0.23299971808310632</v>
      </c>
      <c r="G760" t="s">
        <v>34</v>
      </c>
      <c r="H760" t="s">
        <v>939</v>
      </c>
      <c r="I760" s="4" t="b">
        <v>0</v>
      </c>
      <c r="J760" s="4" t="str">
        <f>CONCATENATE(Orte[[#This Row],[Ort]]," - ",Orte[[#This Row],[Landkreis]])</f>
        <v>Berlin Moabit - Kreisfreie Stadt Berlin</v>
      </c>
      <c r="K760" s="3"/>
      <c r="L760" s="3" t="s">
        <v>11300</v>
      </c>
      <c r="M760" s="3"/>
      <c r="N760" t="str">
        <f>Orte[[#This Row],[Ort]]</f>
        <v>Berlin Moabit</v>
      </c>
      <c r="O760" t="s">
        <v>1886</v>
      </c>
      <c r="P760" t="s">
        <v>3005</v>
      </c>
    </row>
    <row r="761" spans="1:16" x14ac:dyDescent="0.35">
      <c r="A761" t="s">
        <v>1252</v>
      </c>
      <c r="B761" s="3" t="s">
        <v>12690</v>
      </c>
      <c r="C761" s="4">
        <v>52.479893390800001</v>
      </c>
      <c r="D761" s="4">
        <v>13.4371032558</v>
      </c>
      <c r="E761" s="4">
        <f>Orte[[#This Row],[Lat_dez]]*PI()/180</f>
        <v>0.91594693076507128</v>
      </c>
      <c r="F761" s="4">
        <f>Orte[[#This Row],[Lon_dez]]*PI()/180</f>
        <v>0.23452169374415985</v>
      </c>
      <c r="G761" t="s">
        <v>34</v>
      </c>
      <c r="H761" t="s">
        <v>939</v>
      </c>
      <c r="I761" s="4" t="b">
        <v>0</v>
      </c>
      <c r="J761" s="4" t="str">
        <f>CONCATENATE(Orte[[#This Row],[Ort]]," - ",Orte[[#This Row],[Landkreis]])</f>
        <v>Berlin Neukölln - Kreisfreie Stadt Berlin</v>
      </c>
      <c r="K761" s="3"/>
      <c r="L761" s="3" t="s">
        <v>11692</v>
      </c>
      <c r="M761" s="3"/>
      <c r="N761" t="str">
        <f>Orte[[#This Row],[Ort]]</f>
        <v>Berlin Neukölln</v>
      </c>
      <c r="O761" t="s">
        <v>3805</v>
      </c>
      <c r="P761" t="s">
        <v>36</v>
      </c>
    </row>
    <row r="762" spans="1:16" x14ac:dyDescent="0.35">
      <c r="A762" t="s">
        <v>1252</v>
      </c>
      <c r="B762" s="3" t="s">
        <v>8539</v>
      </c>
      <c r="C762" s="4">
        <v>52.485463386600003</v>
      </c>
      <c r="D762" s="4">
        <v>13.439223371900001</v>
      </c>
      <c r="E762" s="4">
        <f>Orte[[#This Row],[Lat_dez]]*PI()/180</f>
        <v>0.91604414553110347</v>
      </c>
      <c r="F762" s="4">
        <f>Orte[[#This Row],[Lon_dez]]*PI()/180</f>
        <v>0.2345586967506294</v>
      </c>
      <c r="G762" t="s">
        <v>34</v>
      </c>
      <c r="H762" t="s">
        <v>939</v>
      </c>
      <c r="I762" s="4" t="b">
        <v>0</v>
      </c>
      <c r="J762" s="4" t="str">
        <f>CONCATENATE(Orte[[#This Row],[Ort]]," - ",Orte[[#This Row],[Landkreis]])</f>
        <v>Berlin Neukölln - Kreisfreie Stadt Berlin</v>
      </c>
      <c r="K762" s="3"/>
      <c r="L762" s="3" t="s">
        <v>12860</v>
      </c>
      <c r="M762" s="3"/>
      <c r="N762" t="str">
        <f>Orte[[#This Row],[Ort]]</f>
        <v>Berlin Neukölln</v>
      </c>
      <c r="O762" t="s">
        <v>914</v>
      </c>
      <c r="P762" t="s">
        <v>15889</v>
      </c>
    </row>
    <row r="763" spans="1:16" x14ac:dyDescent="0.35">
      <c r="A763" t="s">
        <v>1252</v>
      </c>
      <c r="B763" s="3" t="s">
        <v>8370</v>
      </c>
      <c r="C763" s="4">
        <v>52.476230831999999</v>
      </c>
      <c r="D763" s="4">
        <v>13.4226287829</v>
      </c>
      <c r="E763" s="4">
        <f>Orte[[#This Row],[Lat_dez]]*PI()/180</f>
        <v>0.91588300705496328</v>
      </c>
      <c r="F763" s="4">
        <f>Orte[[#This Row],[Lon_dez]]*PI()/180</f>
        <v>0.23426906653456417</v>
      </c>
      <c r="G763" t="s">
        <v>34</v>
      </c>
      <c r="H763" t="s">
        <v>939</v>
      </c>
      <c r="I763" s="4" t="b">
        <v>0</v>
      </c>
      <c r="J763" s="4" t="str">
        <f>CONCATENATE(Orte[[#This Row],[Ort]]," - ",Orte[[#This Row],[Landkreis]])</f>
        <v>Berlin Neukölln - Kreisfreie Stadt Berlin</v>
      </c>
      <c r="K763" s="3"/>
      <c r="L763" s="3" t="s">
        <v>12202</v>
      </c>
      <c r="M763" s="3"/>
      <c r="N763" t="str">
        <f>Orte[[#This Row],[Ort]]</f>
        <v>Berlin Neukölln</v>
      </c>
      <c r="O763" t="s">
        <v>4126</v>
      </c>
      <c r="P763" t="s">
        <v>5489</v>
      </c>
    </row>
    <row r="764" spans="1:16" x14ac:dyDescent="0.35">
      <c r="A764" t="s">
        <v>1252</v>
      </c>
      <c r="B764" s="3" t="s">
        <v>9540</v>
      </c>
      <c r="C764" s="4">
        <v>52.466875900600002</v>
      </c>
      <c r="D764" s="4">
        <v>13.4297996967</v>
      </c>
      <c r="E764" s="4">
        <f>Orte[[#This Row],[Lat_dez]]*PI()/180</f>
        <v>0.91571973270073515</v>
      </c>
      <c r="F764" s="4">
        <f>Orte[[#This Row],[Lon_dez]]*PI()/180</f>
        <v>0.23439422259075085</v>
      </c>
      <c r="G764" t="s">
        <v>34</v>
      </c>
      <c r="H764" t="s">
        <v>939</v>
      </c>
      <c r="I764" s="4" t="b">
        <v>0</v>
      </c>
      <c r="J764" s="4" t="str">
        <f>CONCATENATE(Orte[[#This Row],[Ort]]," - ",Orte[[#This Row],[Landkreis]])</f>
        <v>Berlin Neukölln - Kreisfreie Stadt Berlin</v>
      </c>
      <c r="K764" s="3"/>
      <c r="L764" s="3" t="s">
        <v>11694</v>
      </c>
      <c r="M764" s="3"/>
      <c r="N764" t="str">
        <f>Orte[[#This Row],[Ort]]</f>
        <v>Berlin Neukölln</v>
      </c>
      <c r="O764" t="s">
        <v>2664</v>
      </c>
      <c r="P764" t="s">
        <v>969</v>
      </c>
    </row>
    <row r="765" spans="1:16" x14ac:dyDescent="0.35">
      <c r="A765" t="s">
        <v>1252</v>
      </c>
      <c r="B765" s="3" t="s">
        <v>8200</v>
      </c>
      <c r="C765" s="4">
        <v>52.477099567499998</v>
      </c>
      <c r="D765" s="4">
        <v>13.4324506957</v>
      </c>
      <c r="E765" s="4">
        <f>Orte[[#This Row],[Lat_dez]]*PI()/180</f>
        <v>0.9158981693497672</v>
      </c>
      <c r="F765" s="4">
        <f>Orte[[#This Row],[Lon_dez]]*PI()/180</f>
        <v>0.23444049125176791</v>
      </c>
      <c r="G765" t="s">
        <v>34</v>
      </c>
      <c r="H765" t="s">
        <v>939</v>
      </c>
      <c r="I765" s="4" t="b">
        <v>0</v>
      </c>
      <c r="J765" s="4" t="str">
        <f>CONCATENATE(Orte[[#This Row],[Ort]]," - ",Orte[[#This Row],[Landkreis]])</f>
        <v>Berlin Neukölln - Kreisfreie Stadt Berlin</v>
      </c>
      <c r="K765" s="3"/>
      <c r="L765" s="3" t="s">
        <v>9971</v>
      </c>
      <c r="M765" s="3"/>
      <c r="N765" t="str">
        <f>Orte[[#This Row],[Ort]]</f>
        <v>Berlin Neukölln</v>
      </c>
      <c r="O765" t="s">
        <v>2208</v>
      </c>
      <c r="P765" t="s">
        <v>3661</v>
      </c>
    </row>
    <row r="766" spans="1:16" x14ac:dyDescent="0.35">
      <c r="A766" t="s">
        <v>1252</v>
      </c>
      <c r="B766" s="3" t="s">
        <v>14561</v>
      </c>
      <c r="C766" s="4">
        <v>52.4713141784</v>
      </c>
      <c r="D766" s="4">
        <v>13.4485882657</v>
      </c>
      <c r="E766" s="4">
        <f>Orte[[#This Row],[Lat_dez]]*PI()/180</f>
        <v>0.91579719526146319</v>
      </c>
      <c r="F766" s="4">
        <f>Orte[[#This Row],[Lon_dez]]*PI()/180</f>
        <v>0.23472214498153895</v>
      </c>
      <c r="G766" t="s">
        <v>34</v>
      </c>
      <c r="H766" t="s">
        <v>939</v>
      </c>
      <c r="I766" s="4" t="b">
        <v>0</v>
      </c>
      <c r="J766" s="4" t="str">
        <f>CONCATENATE(Orte[[#This Row],[Ort]]," - ",Orte[[#This Row],[Landkreis]])</f>
        <v>Berlin Neukölln - Kreisfreie Stadt Berlin</v>
      </c>
      <c r="K766" s="3"/>
      <c r="L766" s="3" t="s">
        <v>9215</v>
      </c>
      <c r="M766" s="3"/>
      <c r="N766" t="str">
        <f>Orte[[#This Row],[Ort]]</f>
        <v>Berlin Neukölln</v>
      </c>
      <c r="O766" t="s">
        <v>6097</v>
      </c>
      <c r="P766" t="s">
        <v>4497</v>
      </c>
    </row>
    <row r="767" spans="1:16" x14ac:dyDescent="0.35">
      <c r="A767" t="s">
        <v>1252</v>
      </c>
      <c r="B767" s="3" t="s">
        <v>8540</v>
      </c>
      <c r="C767" s="4">
        <v>52.468384006000001</v>
      </c>
      <c r="D767" s="4">
        <v>13.463213635400001</v>
      </c>
      <c r="E767" s="4">
        <f>Orte[[#This Row],[Lat_dez]]*PI()/180</f>
        <v>0.91574605410543231</v>
      </c>
      <c r="F767" s="4">
        <f>Orte[[#This Row],[Lon_dez]]*PI()/180</f>
        <v>0.2349774058371254</v>
      </c>
      <c r="G767" t="s">
        <v>34</v>
      </c>
      <c r="H767" t="s">
        <v>939</v>
      </c>
      <c r="I767" s="4" t="b">
        <v>0</v>
      </c>
      <c r="J767" s="4" t="str">
        <f>CONCATENATE(Orte[[#This Row],[Ort]]," - ",Orte[[#This Row],[Landkreis]])</f>
        <v>Berlin Neukölln - Kreisfreie Stadt Berlin</v>
      </c>
      <c r="K767" s="3"/>
      <c r="L767" s="3" t="s">
        <v>13335</v>
      </c>
      <c r="M767" s="3"/>
      <c r="N767" t="str">
        <f>Orte[[#This Row],[Ort]]</f>
        <v>Berlin Neukölln</v>
      </c>
      <c r="O767" t="s">
        <v>6249</v>
      </c>
      <c r="P767" t="s">
        <v>6273</v>
      </c>
    </row>
    <row r="768" spans="1:16" x14ac:dyDescent="0.35">
      <c r="A768" t="s">
        <v>1252</v>
      </c>
      <c r="B768" s="3" t="s">
        <v>8277</v>
      </c>
      <c r="C768" s="4">
        <v>52.480136638099999</v>
      </c>
      <c r="D768" s="4">
        <v>13.452203514500001</v>
      </c>
      <c r="E768" s="4">
        <f>Orte[[#This Row],[Lat_dez]]*PI()/180</f>
        <v>0.9159511762313528</v>
      </c>
      <c r="F768" s="4">
        <f>Orte[[#This Row],[Lon_dez]]*PI()/180</f>
        <v>0.23478524297637776</v>
      </c>
      <c r="G768" t="s">
        <v>34</v>
      </c>
      <c r="H768" t="s">
        <v>939</v>
      </c>
      <c r="I768" s="4" t="b">
        <v>0</v>
      </c>
      <c r="J768" s="4" t="str">
        <f>CONCATENATE(Orte[[#This Row],[Ort]]," - ",Orte[[#This Row],[Landkreis]])</f>
        <v>Berlin Neukölln - Kreisfreie Stadt Berlin</v>
      </c>
      <c r="K768" s="3"/>
      <c r="L768" s="3" t="s">
        <v>14287</v>
      </c>
      <c r="M768" s="3"/>
      <c r="N768" t="str">
        <f>Orte[[#This Row],[Ort]]</f>
        <v>Berlin Neukölln</v>
      </c>
      <c r="O768" t="s">
        <v>1701</v>
      </c>
      <c r="P768" t="s">
        <v>2037</v>
      </c>
    </row>
    <row r="769" spans="1:16" x14ac:dyDescent="0.35">
      <c r="A769" t="s">
        <v>6363</v>
      </c>
      <c r="B769" s="3" t="s">
        <v>14565</v>
      </c>
      <c r="C769" s="4">
        <v>52.581519804700001</v>
      </c>
      <c r="D769" s="4">
        <v>13.4934879004</v>
      </c>
      <c r="E769" s="4">
        <f>Orte[[#This Row],[Lat_dez]]*PI()/180</f>
        <v>0.91772064629462069</v>
      </c>
      <c r="F769" s="4">
        <f>Orte[[#This Row],[Lon_dez]]*PI()/180</f>
        <v>0.2355057914399967</v>
      </c>
      <c r="G769" t="s">
        <v>34</v>
      </c>
      <c r="H769" t="s">
        <v>939</v>
      </c>
      <c r="I769" s="4" t="b">
        <v>0</v>
      </c>
      <c r="J769" s="4" t="str">
        <f>CONCATENATE(Orte[[#This Row],[Ort]]," - ",Orte[[#This Row],[Landkreis]])</f>
        <v>Berlin Neu-Schönhausen - Kreisfreie Stadt Berlin</v>
      </c>
      <c r="K769" s="3"/>
      <c r="L769" s="3" t="s">
        <v>14789</v>
      </c>
      <c r="M769" s="3"/>
      <c r="N769" t="str">
        <f>Orte[[#This Row],[Ort]]</f>
        <v>Berlin Neu-Schönhausen</v>
      </c>
      <c r="O769" t="s">
        <v>2108</v>
      </c>
      <c r="P769" t="s">
        <v>423</v>
      </c>
    </row>
    <row r="770" spans="1:16" x14ac:dyDescent="0.35">
      <c r="A770" t="s">
        <v>4989</v>
      </c>
      <c r="B770" s="3" t="s">
        <v>12732</v>
      </c>
      <c r="C770" s="4">
        <v>52.452598455699999</v>
      </c>
      <c r="D770" s="4">
        <v>13.525856733199999</v>
      </c>
      <c r="E770" s="4">
        <f>Orte[[#This Row],[Lat_dez]]*PI()/180</f>
        <v>0.91547054427845798</v>
      </c>
      <c r="F770" s="4">
        <f>Orte[[#This Row],[Lon_dez]]*PI()/180</f>
        <v>0.23607073414738419</v>
      </c>
      <c r="G770" t="s">
        <v>34</v>
      </c>
      <c r="H770" t="s">
        <v>939</v>
      </c>
      <c r="I770" s="4" t="b">
        <v>0</v>
      </c>
      <c r="J770" s="4" t="str">
        <f>CONCATENATE(Orte[[#This Row],[Ort]]," - ",Orte[[#This Row],[Landkreis]])</f>
        <v>Berlin Niederschöneweide - Kreisfreie Stadt Berlin</v>
      </c>
      <c r="K770" s="3"/>
      <c r="L770" s="3" t="s">
        <v>12687</v>
      </c>
      <c r="M770" s="3"/>
      <c r="N770" t="str">
        <f>Orte[[#This Row],[Ort]]</f>
        <v>Berlin Niederschöneweide</v>
      </c>
      <c r="O770" t="s">
        <v>5864</v>
      </c>
      <c r="P770" t="s">
        <v>2966</v>
      </c>
    </row>
    <row r="771" spans="1:16" x14ac:dyDescent="0.35">
      <c r="A771" t="s">
        <v>3878</v>
      </c>
      <c r="B771" s="3" t="s">
        <v>11300</v>
      </c>
      <c r="C771" s="4">
        <v>52.582454969099999</v>
      </c>
      <c r="D771" s="4">
        <v>13.399899011900001</v>
      </c>
      <c r="E771" s="4">
        <f>Orte[[#This Row],[Lat_dez]]*PI()/180</f>
        <v>0.91773696799244819</v>
      </c>
      <c r="F771" s="4">
        <f>Orte[[#This Row],[Lon_dez]]*PI()/180</f>
        <v>0.2338723571923898</v>
      </c>
      <c r="G771" t="s">
        <v>34</v>
      </c>
      <c r="H771" t="s">
        <v>939</v>
      </c>
      <c r="I771" s="4" t="b">
        <v>0</v>
      </c>
      <c r="J771" s="4" t="str">
        <f>CONCATENATE(Orte[[#This Row],[Ort]]," - ",Orte[[#This Row],[Landkreis]])</f>
        <v>Berlin Niederschönhausen - Kreisfreie Stadt Berlin</v>
      </c>
      <c r="K771" s="3"/>
      <c r="L771" s="3" t="s">
        <v>8367</v>
      </c>
      <c r="M771" s="3"/>
      <c r="N771" t="str">
        <f>Orte[[#This Row],[Ort]]</f>
        <v>Berlin Niederschönhausen</v>
      </c>
      <c r="O771" t="s">
        <v>4707</v>
      </c>
      <c r="P771" t="s">
        <v>3287</v>
      </c>
    </row>
    <row r="772" spans="1:16" x14ac:dyDescent="0.35">
      <c r="A772" t="s">
        <v>6158</v>
      </c>
      <c r="B772" s="3" t="s">
        <v>14281</v>
      </c>
      <c r="C772" s="4">
        <v>52.446278324200001</v>
      </c>
      <c r="D772" s="4">
        <v>13.2026038136</v>
      </c>
      <c r="E772" s="4">
        <f>Orte[[#This Row],[Lat_dez]]*PI()/180</f>
        <v>0.91536023717462411</v>
      </c>
      <c r="F772" s="4">
        <f>Orte[[#This Row],[Lon_dez]]*PI()/180</f>
        <v>0.23042890638367972</v>
      </c>
      <c r="G772" t="s">
        <v>34</v>
      </c>
      <c r="H772" t="s">
        <v>939</v>
      </c>
      <c r="I772" s="4" t="b">
        <v>0</v>
      </c>
      <c r="J772" s="4" t="str">
        <f>CONCATENATE(Orte[[#This Row],[Ort]]," - ",Orte[[#This Row],[Landkreis]])</f>
        <v>Berlin Nikolassee - Kreisfreie Stadt Berlin</v>
      </c>
      <c r="K772" s="3"/>
      <c r="L772" s="3" t="s">
        <v>10782</v>
      </c>
      <c r="M772" s="3"/>
      <c r="N772" t="str">
        <f>Orte[[#This Row],[Ort]]</f>
        <v>Berlin Nikolassee</v>
      </c>
      <c r="O772" t="s">
        <v>5155</v>
      </c>
      <c r="P772" t="s">
        <v>1128</v>
      </c>
    </row>
    <row r="773" spans="1:16" x14ac:dyDescent="0.35">
      <c r="A773" t="s">
        <v>4608</v>
      </c>
      <c r="B773" s="3" t="s">
        <v>12233</v>
      </c>
      <c r="C773" s="4">
        <v>52.465248830599997</v>
      </c>
      <c r="D773" s="4">
        <v>13.5280442211</v>
      </c>
      <c r="E773" s="4">
        <f>Orte[[#This Row],[Lat_dez]]*PI()/180</f>
        <v>0.91569133497207467</v>
      </c>
      <c r="F773" s="4">
        <f>Orte[[#This Row],[Lon_dez]]*PI()/180</f>
        <v>0.23610891301358675</v>
      </c>
      <c r="G773" t="s">
        <v>34</v>
      </c>
      <c r="H773" t="s">
        <v>939</v>
      </c>
      <c r="I773" s="4" t="b">
        <v>0</v>
      </c>
      <c r="J773" s="4" t="str">
        <f>CONCATENATE(Orte[[#This Row],[Ort]]," - ",Orte[[#This Row],[Landkreis]])</f>
        <v>Berlin Oberschöneweide - Kreisfreie Stadt Berlin</v>
      </c>
      <c r="K773" s="3"/>
      <c r="L773" s="3" t="s">
        <v>10781</v>
      </c>
      <c r="M773" s="3"/>
      <c r="N773" t="str">
        <f>Orte[[#This Row],[Ort]]</f>
        <v>Berlin Oberschöneweide</v>
      </c>
      <c r="O773" t="s">
        <v>3164</v>
      </c>
      <c r="P773" t="s">
        <v>2563</v>
      </c>
    </row>
    <row r="774" spans="1:16" x14ac:dyDescent="0.35">
      <c r="A774" t="s">
        <v>4190</v>
      </c>
      <c r="B774" s="3" t="s">
        <v>12202</v>
      </c>
      <c r="C774" s="4">
        <v>52.569543321300003</v>
      </c>
      <c r="D774" s="4">
        <v>13.408411491400001</v>
      </c>
      <c r="E774" s="4">
        <f>Orte[[#This Row],[Lat_dez]]*PI()/180</f>
        <v>0.91751161722648034</v>
      </c>
      <c r="F774" s="4">
        <f>Orte[[#This Row],[Lon_dez]]*PI()/180</f>
        <v>0.23402092798717333</v>
      </c>
      <c r="G774" t="s">
        <v>34</v>
      </c>
      <c r="H774" t="s">
        <v>939</v>
      </c>
      <c r="I774" s="4" t="b">
        <v>0</v>
      </c>
      <c r="J774" s="4" t="str">
        <f>CONCATENATE(Orte[[#This Row],[Ort]]," - ",Orte[[#This Row],[Landkreis]])</f>
        <v>Berlin Pankow - Kreisfreie Stadt Berlin</v>
      </c>
      <c r="K774" s="3"/>
      <c r="L774" s="3" t="s">
        <v>12859</v>
      </c>
      <c r="M774" s="3"/>
      <c r="N774" t="str">
        <f>Orte[[#This Row],[Ort]]</f>
        <v>Berlin Pankow</v>
      </c>
      <c r="O774" t="s">
        <v>5822</v>
      </c>
      <c r="P774" t="s">
        <v>3804</v>
      </c>
    </row>
    <row r="775" spans="1:16" x14ac:dyDescent="0.35">
      <c r="A775" t="s">
        <v>4190</v>
      </c>
      <c r="B775" s="3" t="s">
        <v>11694</v>
      </c>
      <c r="C775" s="4">
        <v>52.564176911799997</v>
      </c>
      <c r="D775" s="4">
        <v>13.421854596099999</v>
      </c>
      <c r="E775" s="4">
        <f>Orte[[#This Row],[Lat_dez]]*PI()/180</f>
        <v>0.91741795571169493</v>
      </c>
      <c r="F775" s="4">
        <f>Orte[[#This Row],[Lon_dez]]*PI()/180</f>
        <v>0.23425555442587864</v>
      </c>
      <c r="G775" t="s">
        <v>34</v>
      </c>
      <c r="H775" t="s">
        <v>939</v>
      </c>
      <c r="I775" s="4" t="b">
        <v>0</v>
      </c>
      <c r="J775" s="4" t="str">
        <f>CONCATENATE(Orte[[#This Row],[Ort]]," - ",Orte[[#This Row],[Landkreis]])</f>
        <v>Berlin Pankow - Kreisfreie Stadt Berlin</v>
      </c>
      <c r="K775" s="3"/>
      <c r="L775" s="3" t="s">
        <v>14171</v>
      </c>
      <c r="M775" s="3"/>
      <c r="N775" t="str">
        <f>Orte[[#This Row],[Ort]]</f>
        <v>Berlin Pankow</v>
      </c>
      <c r="O775" t="s">
        <v>4834</v>
      </c>
      <c r="P775" t="s">
        <v>3306</v>
      </c>
    </row>
    <row r="776" spans="1:16" x14ac:dyDescent="0.35">
      <c r="A776" t="s">
        <v>1434</v>
      </c>
      <c r="B776" s="3" t="s">
        <v>14295</v>
      </c>
      <c r="C776" s="4">
        <v>52.5351591871</v>
      </c>
      <c r="D776" s="4">
        <v>13.425551307399999</v>
      </c>
      <c r="E776" s="4">
        <f>Orte[[#This Row],[Lat_dez]]*PI()/180</f>
        <v>0.91691150087424267</v>
      </c>
      <c r="F776" s="4">
        <f>Orte[[#This Row],[Lon_dez]]*PI()/180</f>
        <v>0.23432007420955933</v>
      </c>
      <c r="G776" t="s">
        <v>34</v>
      </c>
      <c r="H776" t="s">
        <v>939</v>
      </c>
      <c r="I776" s="4" t="b">
        <v>0</v>
      </c>
      <c r="J776" s="4" t="str">
        <f>CONCATENATE(Orte[[#This Row],[Ort]]," - ",Orte[[#This Row],[Landkreis]])</f>
        <v>Berlin Prenzlauer Berg - Kreisfreie Stadt Berlin</v>
      </c>
      <c r="K776" s="3"/>
      <c r="L776" s="3" t="s">
        <v>15608</v>
      </c>
      <c r="M776" s="3"/>
      <c r="N776" t="str">
        <f>Orte[[#This Row],[Ort]]</f>
        <v>Berlin Prenzlauer Berg</v>
      </c>
      <c r="O776" t="s">
        <v>5559</v>
      </c>
      <c r="P776" t="s">
        <v>6192</v>
      </c>
    </row>
    <row r="777" spans="1:16" x14ac:dyDescent="0.35">
      <c r="A777" t="s">
        <v>1434</v>
      </c>
      <c r="B777" s="3" t="s">
        <v>11938</v>
      </c>
      <c r="C777" s="4">
        <v>52.533711943699998</v>
      </c>
      <c r="D777" s="4">
        <v>13.4490602642</v>
      </c>
      <c r="E777" s="4">
        <f>Orte[[#This Row],[Lat_dez]]*PI()/180</f>
        <v>0.91688624171183497</v>
      </c>
      <c r="F777" s="4">
        <f>Orte[[#This Row],[Lon_dez]]*PI()/180</f>
        <v>0.23473038290942846</v>
      </c>
      <c r="G777" t="s">
        <v>34</v>
      </c>
      <c r="H777" t="s">
        <v>939</v>
      </c>
      <c r="I777" s="4" t="b">
        <v>0</v>
      </c>
      <c r="J777" s="4" t="str">
        <f>CONCATENATE(Orte[[#This Row],[Ort]]," - ",Orte[[#This Row],[Landkreis]])</f>
        <v>Berlin Prenzlauer Berg - Kreisfreie Stadt Berlin</v>
      </c>
      <c r="K777" s="3"/>
      <c r="L777" s="3" t="s">
        <v>11933</v>
      </c>
      <c r="M777" s="3"/>
      <c r="N777" t="str">
        <f>Orte[[#This Row],[Ort]]</f>
        <v>Berlin Prenzlauer Berg</v>
      </c>
      <c r="O777" t="s">
        <v>2353</v>
      </c>
      <c r="P777" t="s">
        <v>7262</v>
      </c>
    </row>
    <row r="778" spans="1:16" x14ac:dyDescent="0.35">
      <c r="A778" t="s">
        <v>1434</v>
      </c>
      <c r="B778" s="3" t="s">
        <v>9978</v>
      </c>
      <c r="C778" s="4">
        <v>52.544284515500003</v>
      </c>
      <c r="D778" s="4">
        <v>13.441455595100001</v>
      </c>
      <c r="E778" s="4">
        <f>Orte[[#This Row],[Lat_dez]]*PI()/180</f>
        <v>0.91707076790014852</v>
      </c>
      <c r="F778" s="4">
        <f>Orte[[#This Row],[Lon_dez]]*PI()/180</f>
        <v>0.23459765639510877</v>
      </c>
      <c r="G778" t="s">
        <v>34</v>
      </c>
      <c r="H778" t="s">
        <v>939</v>
      </c>
      <c r="I778" s="4" t="b">
        <v>0</v>
      </c>
      <c r="J778" s="4" t="str">
        <f>CONCATENATE(Orte[[#This Row],[Ort]]," - ",Orte[[#This Row],[Landkreis]])</f>
        <v>Berlin Prenzlauer Berg - Kreisfreie Stadt Berlin</v>
      </c>
      <c r="K778" s="3"/>
      <c r="L778" s="3" t="s">
        <v>11691</v>
      </c>
      <c r="M778" s="3"/>
      <c r="N778" t="str">
        <f>Orte[[#This Row],[Ort]]</f>
        <v>Berlin Prenzlauer Berg</v>
      </c>
      <c r="O778" t="s">
        <v>1695</v>
      </c>
      <c r="P778" t="s">
        <v>7148</v>
      </c>
    </row>
    <row r="779" spans="1:16" x14ac:dyDescent="0.35">
      <c r="A779" t="s">
        <v>1434</v>
      </c>
      <c r="B779" s="3" t="s">
        <v>12861</v>
      </c>
      <c r="C779" s="4">
        <v>52.537770900700004</v>
      </c>
      <c r="D779" s="4">
        <v>13.411135612800001</v>
      </c>
      <c r="E779" s="4">
        <f>Orte[[#This Row],[Lat_dez]]*PI()/180</f>
        <v>0.91695708387568176</v>
      </c>
      <c r="F779" s="4">
        <f>Orte[[#This Row],[Lon_dez]]*PI()/180</f>
        <v>0.2340684728748274</v>
      </c>
      <c r="G779" t="s">
        <v>34</v>
      </c>
      <c r="H779" t="s">
        <v>939</v>
      </c>
      <c r="I779" s="4" t="b">
        <v>0</v>
      </c>
      <c r="J779" s="4" t="str">
        <f>CONCATENATE(Orte[[#This Row],[Ort]]," - ",Orte[[#This Row],[Landkreis]])</f>
        <v>Berlin Prenzlauer Berg - Kreisfreie Stadt Berlin</v>
      </c>
      <c r="K779" s="3"/>
      <c r="L779" s="3" t="s">
        <v>9534</v>
      </c>
      <c r="M779" s="3"/>
      <c r="N779" t="str">
        <f>Orte[[#This Row],[Ort]]</f>
        <v>Berlin Prenzlauer Berg</v>
      </c>
      <c r="O779" t="s">
        <v>5128</v>
      </c>
      <c r="P779" t="s">
        <v>3699</v>
      </c>
    </row>
    <row r="780" spans="1:16" x14ac:dyDescent="0.35">
      <c r="A780" t="s">
        <v>1434</v>
      </c>
      <c r="B780" s="3" t="s">
        <v>14294</v>
      </c>
      <c r="C780" s="4">
        <v>52.544848287599997</v>
      </c>
      <c r="D780" s="4">
        <v>13.412568518600001</v>
      </c>
      <c r="E780" s="4">
        <f>Orte[[#This Row],[Lat_dez]]*PI()/180</f>
        <v>0.91708060757952425</v>
      </c>
      <c r="F780" s="4">
        <f>Orte[[#This Row],[Lon_dez]]*PI()/180</f>
        <v>0.23409348179890829</v>
      </c>
      <c r="G780" t="s">
        <v>34</v>
      </c>
      <c r="H780" t="s">
        <v>939</v>
      </c>
      <c r="I780" s="4" t="b">
        <v>0</v>
      </c>
      <c r="J780" s="4" t="str">
        <f>CONCATENATE(Orte[[#This Row],[Ort]]," - ",Orte[[#This Row],[Landkreis]])</f>
        <v>Berlin Prenzlauer Berg - Kreisfreie Stadt Berlin</v>
      </c>
      <c r="K780" s="3"/>
      <c r="L780" s="3" t="s">
        <v>8196</v>
      </c>
      <c r="M780" s="3"/>
      <c r="N780" t="str">
        <f>Orte[[#This Row],[Ort]]</f>
        <v>Berlin Prenzlauer Berg</v>
      </c>
      <c r="O780" t="s">
        <v>4789</v>
      </c>
      <c r="P780" t="s">
        <v>3659</v>
      </c>
    </row>
    <row r="781" spans="1:16" x14ac:dyDescent="0.35">
      <c r="A781" t="s">
        <v>1434</v>
      </c>
      <c r="B781" s="3" t="s">
        <v>8369</v>
      </c>
      <c r="C781" s="4">
        <v>52.5521565305</v>
      </c>
      <c r="D781" s="4">
        <v>13.412158871500001</v>
      </c>
      <c r="E781" s="4">
        <f>Orte[[#This Row],[Lat_dez]]*PI()/180</f>
        <v>0.91720816048066478</v>
      </c>
      <c r="F781" s="4">
        <f>Orte[[#This Row],[Lon_dez]]*PI()/180</f>
        <v>0.23408633210824206</v>
      </c>
      <c r="G781" t="s">
        <v>34</v>
      </c>
      <c r="H781" t="s">
        <v>939</v>
      </c>
      <c r="I781" s="4" t="b">
        <v>0</v>
      </c>
      <c r="J781" s="4" t="str">
        <f>CONCATENATE(Orte[[#This Row],[Ort]]," - ",Orte[[#This Row],[Landkreis]])</f>
        <v>Berlin Prenzlauer Berg - Kreisfreie Stadt Berlin</v>
      </c>
      <c r="K781" s="3"/>
      <c r="L781" s="3" t="s">
        <v>10250</v>
      </c>
      <c r="M781" s="3"/>
      <c r="N781" t="str">
        <f>Orte[[#This Row],[Ort]]</f>
        <v>Berlin Prenzlauer Berg</v>
      </c>
      <c r="O781" t="s">
        <v>6491</v>
      </c>
      <c r="P781" t="s">
        <v>1171</v>
      </c>
    </row>
    <row r="782" spans="1:16" x14ac:dyDescent="0.35">
      <c r="A782" t="s">
        <v>5684</v>
      </c>
      <c r="B782" s="3" t="s">
        <v>13644</v>
      </c>
      <c r="C782" s="4">
        <v>52.444159388499997</v>
      </c>
      <c r="D782" s="4">
        <v>13.7029550963</v>
      </c>
      <c r="E782" s="4">
        <f>Orte[[#This Row],[Lat_dez]]*PI()/180</f>
        <v>0.91532325477002097</v>
      </c>
      <c r="F782" s="4">
        <f>Orte[[#This Row],[Lon_dez]]*PI()/180</f>
        <v>0.23916168368337165</v>
      </c>
      <c r="G782" t="s">
        <v>34</v>
      </c>
      <c r="H782" t="s">
        <v>939</v>
      </c>
      <c r="I782" s="4" t="b">
        <v>0</v>
      </c>
      <c r="J782" s="4" t="str">
        <f>CONCATENATE(Orte[[#This Row],[Ort]]," - ",Orte[[#This Row],[Landkreis]])</f>
        <v>Berlin Rahnsdorf - Kreisfreie Stadt Berlin</v>
      </c>
      <c r="K782" s="3"/>
      <c r="L782" s="3" t="s">
        <v>13039</v>
      </c>
      <c r="M782" s="3"/>
      <c r="N782" t="str">
        <f>Orte[[#This Row],[Ort]]</f>
        <v>Berlin Rahnsdorf</v>
      </c>
      <c r="O782" t="s">
        <v>3095</v>
      </c>
      <c r="P782" t="s">
        <v>2576</v>
      </c>
    </row>
    <row r="783" spans="1:16" x14ac:dyDescent="0.35">
      <c r="A783" t="s">
        <v>1981</v>
      </c>
      <c r="B783" s="3" t="s">
        <v>10782</v>
      </c>
      <c r="C783" s="4">
        <v>52.573931890499999</v>
      </c>
      <c r="D783" s="4">
        <v>13.322528758900001</v>
      </c>
      <c r="E783" s="4">
        <f>Orte[[#This Row],[Lat_dez]]*PI()/180</f>
        <v>0.91758821220847187</v>
      </c>
      <c r="F783" s="4">
        <f>Orte[[#This Row],[Lon_dez]]*PI()/180</f>
        <v>0.23252199153443884</v>
      </c>
      <c r="G783" t="s">
        <v>34</v>
      </c>
      <c r="H783" t="s">
        <v>939</v>
      </c>
      <c r="I783" s="4" t="b">
        <v>0</v>
      </c>
      <c r="J783" s="4" t="str">
        <f>CONCATENATE(Orte[[#This Row],[Ort]]," - ",Orte[[#This Row],[Landkreis]])</f>
        <v>Berlin Reinickendorf - Kreisfreie Stadt Berlin</v>
      </c>
      <c r="K783" s="3"/>
      <c r="L783" s="3" t="s">
        <v>15317</v>
      </c>
      <c r="M783" s="3"/>
      <c r="N783" t="str">
        <f>Orte[[#This Row],[Ort]]</f>
        <v>Berlin Reinickendorf</v>
      </c>
      <c r="O783" t="s">
        <v>1450</v>
      </c>
      <c r="P783" t="s">
        <v>2883</v>
      </c>
    </row>
    <row r="784" spans="1:16" x14ac:dyDescent="0.35">
      <c r="A784" t="s">
        <v>1981</v>
      </c>
      <c r="B784" s="3" t="s">
        <v>11933</v>
      </c>
      <c r="C784" s="4">
        <v>52.590582930399997</v>
      </c>
      <c r="D784" s="4">
        <v>13.3284569549</v>
      </c>
      <c r="E784" s="4">
        <f>Orte[[#This Row],[Lat_dez]]*PI()/180</f>
        <v>0.91787882767860773</v>
      </c>
      <c r="F784" s="4">
        <f>Orte[[#This Row],[Lon_dez]]*PI()/180</f>
        <v>0.23262545807334234</v>
      </c>
      <c r="G784" t="s">
        <v>34</v>
      </c>
      <c r="H784" t="s">
        <v>939</v>
      </c>
      <c r="I784" s="4" t="b">
        <v>0</v>
      </c>
      <c r="J784" s="4" t="str">
        <f>CONCATENATE(Orte[[#This Row],[Ort]]," - ",Orte[[#This Row],[Landkreis]])</f>
        <v>Berlin Reinickendorf - Kreisfreie Stadt Berlin</v>
      </c>
      <c r="K784" s="3"/>
      <c r="L784" s="3" t="s">
        <v>12196</v>
      </c>
      <c r="M784" s="3"/>
      <c r="N784" t="str">
        <f>Orte[[#This Row],[Ort]]</f>
        <v>Berlin Reinickendorf</v>
      </c>
      <c r="O784" t="s">
        <v>7274</v>
      </c>
      <c r="P784" t="s">
        <v>3265</v>
      </c>
    </row>
    <row r="785" spans="1:16" x14ac:dyDescent="0.35">
      <c r="A785" t="s">
        <v>1981</v>
      </c>
      <c r="B785" s="3" t="s">
        <v>8957</v>
      </c>
      <c r="C785" s="4">
        <v>52.589133172799997</v>
      </c>
      <c r="D785" s="4">
        <v>13.3006951802</v>
      </c>
      <c r="E785" s="4">
        <f>Orte[[#This Row],[Lat_dez]]*PI()/180</f>
        <v>0.91785352463513192</v>
      </c>
      <c r="F785" s="4">
        <f>Orte[[#This Row],[Lon_dez]]*PI()/180</f>
        <v>0.23214092369863049</v>
      </c>
      <c r="G785" t="s">
        <v>34</v>
      </c>
      <c r="H785" t="s">
        <v>939</v>
      </c>
      <c r="I785" s="4" t="b">
        <v>0</v>
      </c>
      <c r="J785" s="4" t="str">
        <f>CONCATENATE(Orte[[#This Row],[Ort]]," - ",Orte[[#This Row],[Landkreis]])</f>
        <v>Berlin Reinickendorf - Kreisfreie Stadt Berlin</v>
      </c>
      <c r="K785" s="3"/>
      <c r="L785" s="3" t="s">
        <v>8957</v>
      </c>
      <c r="M785" s="3"/>
      <c r="N785" t="str">
        <f>Orte[[#This Row],[Ort]]</f>
        <v>Berlin Reinickendorf</v>
      </c>
      <c r="O785" t="s">
        <v>5137</v>
      </c>
      <c r="P785" t="s">
        <v>4697</v>
      </c>
    </row>
    <row r="786" spans="1:16" x14ac:dyDescent="0.35">
      <c r="A786" t="s">
        <v>4187</v>
      </c>
      <c r="B786" s="3" t="s">
        <v>11692</v>
      </c>
      <c r="C786" s="4">
        <v>52.593176538000002</v>
      </c>
      <c r="D786" s="4">
        <v>13.383446772799999</v>
      </c>
      <c r="E786" s="4">
        <f>Orte[[#This Row],[Lat_dez]]*PI()/180</f>
        <v>0.91792409467073255</v>
      </c>
      <c r="F786" s="4">
        <f>Orte[[#This Row],[Lon_dez]]*PI()/180</f>
        <v>0.23358521145076946</v>
      </c>
      <c r="G786" t="s">
        <v>34</v>
      </c>
      <c r="H786" t="s">
        <v>939</v>
      </c>
      <c r="I786" s="4" t="b">
        <v>0</v>
      </c>
      <c r="J786" s="4" t="str">
        <f>CONCATENATE(Orte[[#This Row],[Ort]]," - ",Orte[[#This Row],[Landkreis]])</f>
        <v>Berlin Rosenthal - Kreisfreie Stadt Berlin</v>
      </c>
      <c r="K786" s="3"/>
      <c r="L786" s="3" t="s">
        <v>11551</v>
      </c>
      <c r="M786" s="3"/>
      <c r="N786" t="str">
        <f>Orte[[#This Row],[Ort]]</f>
        <v>Berlin Rosenthal</v>
      </c>
      <c r="O786" t="s">
        <v>3829</v>
      </c>
      <c r="P786" t="s">
        <v>1259</v>
      </c>
    </row>
    <row r="787" spans="1:16" x14ac:dyDescent="0.35">
      <c r="A787" t="s">
        <v>3879</v>
      </c>
      <c r="B787" s="3" t="s">
        <v>11301</v>
      </c>
      <c r="C787" s="4">
        <v>52.411006823000001</v>
      </c>
      <c r="D787" s="4">
        <v>13.497823116999999</v>
      </c>
      <c r="E787" s="4">
        <f>Orte[[#This Row],[Lat_dez]]*PI()/180</f>
        <v>0.91474463334656297</v>
      </c>
      <c r="F787" s="4">
        <f>Orte[[#This Row],[Lon_dez]]*PI()/180</f>
        <v>0.23558145524345378</v>
      </c>
      <c r="G787" t="s">
        <v>34</v>
      </c>
      <c r="H787" t="s">
        <v>939</v>
      </c>
      <c r="I787" s="4" t="b">
        <v>0</v>
      </c>
      <c r="J787" s="4" t="str">
        <f>CONCATENATE(Orte[[#This Row],[Ort]]," - ",Orte[[#This Row],[Landkreis]])</f>
        <v>Berlin Rudow - Kreisfreie Stadt Berlin</v>
      </c>
      <c r="K787" s="3"/>
      <c r="L787" s="3" t="s">
        <v>14784</v>
      </c>
      <c r="M787" s="3"/>
      <c r="N787" t="str">
        <f>Orte[[#This Row],[Ort]]</f>
        <v>Berlin Rudow</v>
      </c>
      <c r="O787" t="s">
        <v>5276</v>
      </c>
      <c r="P787" t="s">
        <v>15890</v>
      </c>
    </row>
    <row r="788" spans="1:16" x14ac:dyDescent="0.35">
      <c r="A788" t="s">
        <v>3879</v>
      </c>
      <c r="B788" s="3" t="s">
        <v>15144</v>
      </c>
      <c r="C788" s="4">
        <v>52.429304351399999</v>
      </c>
      <c r="D788" s="4">
        <v>13.4905249539</v>
      </c>
      <c r="E788" s="4">
        <f>Orte[[#This Row],[Lat_dez]]*PI()/180</f>
        <v>0.91506398546212009</v>
      </c>
      <c r="F788" s="4">
        <f>Orte[[#This Row],[Lon_dez]]*PI()/180</f>
        <v>0.23545407826801121</v>
      </c>
      <c r="G788" t="s">
        <v>34</v>
      </c>
      <c r="H788" t="s">
        <v>939</v>
      </c>
      <c r="I788" s="4" t="b">
        <v>0</v>
      </c>
      <c r="J788" s="4" t="str">
        <f>CONCATENATE(Orte[[#This Row],[Ort]]," - ",Orte[[#This Row],[Landkreis]])</f>
        <v>Berlin Rudow - Kreisfreie Stadt Berlin</v>
      </c>
      <c r="K788" s="3"/>
      <c r="L788" s="3" t="s">
        <v>10247</v>
      </c>
      <c r="M788" s="3"/>
      <c r="N788" t="str">
        <f>Orte[[#This Row],[Ort]]</f>
        <v>Berlin Rudow</v>
      </c>
      <c r="O788" t="s">
        <v>2029</v>
      </c>
      <c r="P788" t="s">
        <v>6680</v>
      </c>
    </row>
    <row r="789" spans="1:16" x14ac:dyDescent="0.35">
      <c r="A789" t="s">
        <v>6545</v>
      </c>
      <c r="B789" s="3" t="s">
        <v>14816</v>
      </c>
      <c r="C789" s="4">
        <v>52.497778475399997</v>
      </c>
      <c r="D789" s="4">
        <v>13.490854581400001</v>
      </c>
      <c r="E789" s="4">
        <f>Orte[[#This Row],[Lat_dez]]*PI()/180</f>
        <v>0.91625908437833881</v>
      </c>
      <c r="F789" s="4">
        <f>Orte[[#This Row],[Lon_dez]]*PI()/180</f>
        <v>0.23545983135319137</v>
      </c>
      <c r="G789" t="s">
        <v>34</v>
      </c>
      <c r="H789" t="s">
        <v>939</v>
      </c>
      <c r="I789" s="4" t="b">
        <v>0</v>
      </c>
      <c r="J789" s="4" t="str">
        <f>CONCATENATE(Orte[[#This Row],[Ort]]," - ",Orte[[#This Row],[Landkreis]])</f>
        <v>Berlin Rummelsburg - Kreisfreie Stadt Berlin</v>
      </c>
      <c r="K789" s="3"/>
      <c r="L789" s="3" t="s">
        <v>8883</v>
      </c>
      <c r="M789" s="3"/>
      <c r="N789" t="str">
        <f>Orte[[#This Row],[Ort]]</f>
        <v>Berlin Rummelsburg</v>
      </c>
      <c r="O789" t="s">
        <v>4571</v>
      </c>
      <c r="P789" t="s">
        <v>5239</v>
      </c>
    </row>
    <row r="790" spans="1:16" x14ac:dyDescent="0.35">
      <c r="A790" t="s">
        <v>4373</v>
      </c>
      <c r="B790" s="3" t="s">
        <v>11931</v>
      </c>
      <c r="C790" s="4">
        <v>52.4776644883</v>
      </c>
      <c r="D790" s="4">
        <v>13.2950795036</v>
      </c>
      <c r="E790" s="4">
        <f>Orte[[#This Row],[Lat_dez]]*PI()/180</f>
        <v>0.91590802907774027</v>
      </c>
      <c r="F790" s="4">
        <f>Orte[[#This Row],[Lon_dez]]*PI()/180</f>
        <v>0.23204291165223331</v>
      </c>
      <c r="G790" t="s">
        <v>34</v>
      </c>
      <c r="H790" t="s">
        <v>939</v>
      </c>
      <c r="I790" s="4" t="b">
        <v>0</v>
      </c>
      <c r="J790" s="4" t="str">
        <f>CONCATENATE(Orte[[#This Row],[Ort]]," - ",Orte[[#This Row],[Landkreis]])</f>
        <v>Berlin Schmargendorf - Kreisfreie Stadt Berlin</v>
      </c>
      <c r="K790" s="3"/>
      <c r="L790" s="3" t="s">
        <v>8952</v>
      </c>
      <c r="M790" s="3"/>
      <c r="N790" t="str">
        <f>Orte[[#This Row],[Ort]]</f>
        <v>Berlin Schmargendorf</v>
      </c>
      <c r="O790" t="s">
        <v>5217</v>
      </c>
      <c r="P790" t="s">
        <v>2819</v>
      </c>
    </row>
    <row r="791" spans="1:16" x14ac:dyDescent="0.35">
      <c r="A791" t="s">
        <v>6236</v>
      </c>
      <c r="B791" s="3" t="s">
        <v>14375</v>
      </c>
      <c r="C791" s="4">
        <v>52.385628077100002</v>
      </c>
      <c r="D791" s="4">
        <v>13.633819877300001</v>
      </c>
      <c r="E791" s="4">
        <f>Orte[[#This Row],[Lat_dez]]*PI()/180</f>
        <v>0.91430169067058087</v>
      </c>
      <c r="F791" s="4">
        <f>Orte[[#This Row],[Lon_dez]]*PI()/180</f>
        <v>0.23795504648273433</v>
      </c>
      <c r="G791" t="s">
        <v>34</v>
      </c>
      <c r="H791" t="s">
        <v>939</v>
      </c>
      <c r="I791" s="4" t="b">
        <v>0</v>
      </c>
      <c r="J791" s="4" t="str">
        <f>CONCATENATE(Orte[[#This Row],[Ort]]," - ",Orte[[#This Row],[Landkreis]])</f>
        <v>Berlin Schmöckwitz - Kreisfreie Stadt Berlin</v>
      </c>
      <c r="K791" s="3"/>
      <c r="L791" s="3" t="s">
        <v>15601</v>
      </c>
      <c r="M791" s="3"/>
      <c r="N791" t="str">
        <f>Orte[[#This Row],[Ort]]</f>
        <v>Berlin Schmöckwitz</v>
      </c>
      <c r="O791" t="s">
        <v>1561</v>
      </c>
      <c r="P791" t="s">
        <v>612</v>
      </c>
    </row>
    <row r="792" spans="1:16" x14ac:dyDescent="0.35">
      <c r="A792" t="s">
        <v>2205</v>
      </c>
      <c r="B792" s="3" t="s">
        <v>9537</v>
      </c>
      <c r="C792" s="4">
        <v>52.4921205602</v>
      </c>
      <c r="D792" s="4">
        <v>13.339455255100001</v>
      </c>
      <c r="E792" s="4">
        <f>Orte[[#This Row],[Lat_dez]]*PI()/180</f>
        <v>0.9161603351293004</v>
      </c>
      <c r="F792" s="4">
        <f>Orte[[#This Row],[Lon_dez]]*PI()/180</f>
        <v>0.23281741462395514</v>
      </c>
      <c r="G792" t="s">
        <v>34</v>
      </c>
      <c r="H792" t="s">
        <v>939</v>
      </c>
      <c r="I792" s="4" t="b">
        <v>0</v>
      </c>
      <c r="J792" s="4" t="str">
        <f>CONCATENATE(Orte[[#This Row],[Ort]]," - ",Orte[[#This Row],[Landkreis]])</f>
        <v>Berlin Schöneberg - Kreisfreie Stadt Berlin</v>
      </c>
      <c r="K792" s="3"/>
      <c r="L792" s="3" t="s">
        <v>8951</v>
      </c>
      <c r="M792" s="3"/>
      <c r="N792" t="str">
        <f>Orte[[#This Row],[Ort]]</f>
        <v>Berlin Schöneberg</v>
      </c>
      <c r="O792" t="s">
        <v>1268</v>
      </c>
      <c r="P792" t="s">
        <v>186</v>
      </c>
    </row>
    <row r="793" spans="1:16" x14ac:dyDescent="0.35">
      <c r="A793" t="s">
        <v>2205</v>
      </c>
      <c r="B793" s="3" t="s">
        <v>9218</v>
      </c>
      <c r="C793" s="4">
        <v>52.493561501000002</v>
      </c>
      <c r="D793" s="4">
        <v>13.352889971</v>
      </c>
      <c r="E793" s="4">
        <f>Orte[[#This Row],[Lat_dez]]*PI()/180</f>
        <v>0.91618548429058666</v>
      </c>
      <c r="F793" s="4">
        <f>Orte[[#This Row],[Lon_dez]]*PI()/180</f>
        <v>0.23305189465048015</v>
      </c>
      <c r="G793" t="s">
        <v>34</v>
      </c>
      <c r="H793" t="s">
        <v>939</v>
      </c>
      <c r="I793" s="4" t="b">
        <v>0</v>
      </c>
      <c r="J793" s="4" t="str">
        <f>CONCATENATE(Orte[[#This Row],[Ort]]," - ",Orte[[#This Row],[Landkreis]])</f>
        <v>Berlin Schöneberg - Kreisfreie Stadt Berlin</v>
      </c>
      <c r="K793" s="3"/>
      <c r="L793" s="3" t="s">
        <v>15315</v>
      </c>
      <c r="M793" s="3"/>
      <c r="N793" t="str">
        <f>Orte[[#This Row],[Ort]]</f>
        <v>Berlin Schöneberg</v>
      </c>
      <c r="O793" t="s">
        <v>6149</v>
      </c>
      <c r="P793" t="s">
        <v>3514</v>
      </c>
    </row>
    <row r="794" spans="1:16" x14ac:dyDescent="0.35">
      <c r="A794" t="s">
        <v>2205</v>
      </c>
      <c r="B794" s="3" t="s">
        <v>11554</v>
      </c>
      <c r="C794" s="4">
        <v>52.4964130117</v>
      </c>
      <c r="D794" s="4">
        <v>13.362382611099999</v>
      </c>
      <c r="E794" s="4">
        <f>Orte[[#This Row],[Lat_dez]]*PI()/180</f>
        <v>0.9162352525409575</v>
      </c>
      <c r="F794" s="4">
        <f>Orte[[#This Row],[Lon_dez]]*PI()/180</f>
        <v>0.23321757247493197</v>
      </c>
      <c r="G794" t="s">
        <v>34</v>
      </c>
      <c r="H794" t="s">
        <v>939</v>
      </c>
      <c r="I794" s="4" t="b">
        <v>0</v>
      </c>
      <c r="J794" s="4" t="str">
        <f>CONCATENATE(Orte[[#This Row],[Ort]]," - ",Orte[[#This Row],[Landkreis]])</f>
        <v>Berlin Schöneberg - Kreisfreie Stadt Berlin</v>
      </c>
      <c r="K794" s="3"/>
      <c r="L794" s="3" t="s">
        <v>12193</v>
      </c>
      <c r="M794" s="3"/>
      <c r="N794" t="str">
        <f>Orte[[#This Row],[Ort]]</f>
        <v>Berlin Schöneberg</v>
      </c>
      <c r="O794" t="s">
        <v>4823</v>
      </c>
      <c r="P794" t="s">
        <v>5769</v>
      </c>
    </row>
    <row r="795" spans="1:16" x14ac:dyDescent="0.35">
      <c r="A795" t="s">
        <v>2205</v>
      </c>
      <c r="B795" s="3" t="s">
        <v>9214</v>
      </c>
      <c r="C795" s="4">
        <v>52.5017035037</v>
      </c>
      <c r="D795" s="4">
        <v>13.3377358807</v>
      </c>
      <c r="E795" s="4">
        <f>Orte[[#This Row],[Lat_dez]]*PI()/180</f>
        <v>0.91632758904540779</v>
      </c>
      <c r="F795" s="4">
        <f>Orte[[#This Row],[Lon_dez]]*PI()/180</f>
        <v>0.23278740587960062</v>
      </c>
      <c r="G795" t="s">
        <v>34</v>
      </c>
      <c r="H795" t="s">
        <v>939</v>
      </c>
      <c r="I795" s="4" t="b">
        <v>0</v>
      </c>
      <c r="J795" s="4" t="str">
        <f>CONCATENATE(Orte[[#This Row],[Ort]]," - ",Orte[[#This Row],[Landkreis]])</f>
        <v>Berlin Schöneberg - Kreisfreie Stadt Berlin</v>
      </c>
      <c r="K795" s="3"/>
      <c r="L795" s="3" t="s">
        <v>10248</v>
      </c>
      <c r="M795" s="3"/>
      <c r="N795" t="str">
        <f>Orte[[#This Row],[Ort]]</f>
        <v>Berlin Schöneberg</v>
      </c>
      <c r="O795" t="s">
        <v>3681</v>
      </c>
      <c r="P795" t="s">
        <v>3133</v>
      </c>
    </row>
    <row r="796" spans="1:16" x14ac:dyDescent="0.35">
      <c r="A796" t="s">
        <v>2205</v>
      </c>
      <c r="B796" s="3" t="s">
        <v>10787</v>
      </c>
      <c r="C796" s="4">
        <v>52.4763153918</v>
      </c>
      <c r="D796" s="4">
        <v>13.3608164302</v>
      </c>
      <c r="E796" s="4">
        <f>Orte[[#This Row],[Lat_dez]]*PI()/180</f>
        <v>0.91588448290188818</v>
      </c>
      <c r="F796" s="4">
        <f>Orte[[#This Row],[Lon_dez]]*PI()/180</f>
        <v>0.23319023746154513</v>
      </c>
      <c r="G796" t="s">
        <v>34</v>
      </c>
      <c r="H796" t="s">
        <v>939</v>
      </c>
      <c r="I796" s="4" t="b">
        <v>0</v>
      </c>
      <c r="J796" s="4" t="str">
        <f>CONCATENATE(Orte[[#This Row],[Ort]]," - ",Orte[[#This Row],[Landkreis]])</f>
        <v>Berlin Schöneberg - Kreisfreie Stadt Berlin</v>
      </c>
      <c r="K796" s="3"/>
      <c r="L796" s="3" t="s">
        <v>14497</v>
      </c>
      <c r="M796" s="3"/>
      <c r="N796" t="str">
        <f>Orte[[#This Row],[Ort]]</f>
        <v>Berlin Schöneberg</v>
      </c>
      <c r="O796" t="s">
        <v>3318</v>
      </c>
      <c r="P796" t="s">
        <v>7233</v>
      </c>
    </row>
    <row r="797" spans="1:16" x14ac:dyDescent="0.35">
      <c r="A797" t="s">
        <v>2205</v>
      </c>
      <c r="B797" s="3" t="s">
        <v>13560</v>
      </c>
      <c r="C797" s="4">
        <v>52.465245612499999</v>
      </c>
      <c r="D797" s="4">
        <v>13.346313111000001</v>
      </c>
      <c r="E797" s="4">
        <f>Orte[[#This Row],[Lat_dez]]*PI()/180</f>
        <v>0.91569127880563395</v>
      </c>
      <c r="F797" s="4">
        <f>Orte[[#This Row],[Lon_dez]]*PI()/180</f>
        <v>0.23293710678903742</v>
      </c>
      <c r="G797" t="s">
        <v>34</v>
      </c>
      <c r="H797" t="s">
        <v>939</v>
      </c>
      <c r="I797" s="4" t="b">
        <v>0</v>
      </c>
      <c r="J797" s="4" t="str">
        <f>CONCATENATE(Orte[[#This Row],[Ort]]," - ",Orte[[#This Row],[Landkreis]])</f>
        <v>Berlin Schöneberg - Kreisfreie Stadt Berlin</v>
      </c>
      <c r="K797" s="3"/>
      <c r="L797" s="3" t="s">
        <v>15604</v>
      </c>
      <c r="M797" s="3"/>
      <c r="N797" t="str">
        <f>Orte[[#This Row],[Ort]]</f>
        <v>Berlin Schöneberg</v>
      </c>
      <c r="O797" t="s">
        <v>4441</v>
      </c>
      <c r="P797" t="s">
        <v>3146</v>
      </c>
    </row>
    <row r="798" spans="1:16" x14ac:dyDescent="0.35">
      <c r="A798" t="s">
        <v>7128</v>
      </c>
      <c r="B798" s="3" t="s">
        <v>15604</v>
      </c>
      <c r="C798" s="4">
        <v>52.542202876200001</v>
      </c>
      <c r="D798" s="4">
        <v>13.2663495958</v>
      </c>
      <c r="E798" s="4">
        <f>Orte[[#This Row],[Lat_dez]]*PI()/180</f>
        <v>0.91703443644052463</v>
      </c>
      <c r="F798" s="4">
        <f>Orte[[#This Row],[Lon_dez]]*PI()/180</f>
        <v>0.23154148016732889</v>
      </c>
      <c r="G798" t="s">
        <v>34</v>
      </c>
      <c r="H798" t="s">
        <v>939</v>
      </c>
      <c r="I798" s="4" t="b">
        <v>0</v>
      </c>
      <c r="J798" s="4" t="str">
        <f>CONCATENATE(Orte[[#This Row],[Ort]]," - ",Orte[[#This Row],[Landkreis]])</f>
        <v>Berlin Siemensstadt - Kreisfreie Stadt Berlin</v>
      </c>
      <c r="K798" s="3"/>
      <c r="L798" s="3" t="s">
        <v>8955</v>
      </c>
      <c r="M798" s="3"/>
      <c r="N798" t="str">
        <f>Orte[[#This Row],[Ort]]</f>
        <v>Berlin Siemensstadt</v>
      </c>
      <c r="O798" t="s">
        <v>6420</v>
      </c>
      <c r="P798" t="s">
        <v>4891</v>
      </c>
    </row>
    <row r="799" spans="1:16" x14ac:dyDescent="0.35">
      <c r="A799" t="s">
        <v>3041</v>
      </c>
      <c r="B799" s="3" t="s">
        <v>11551</v>
      </c>
      <c r="C799" s="4">
        <v>52.531052433100001</v>
      </c>
      <c r="D799" s="4">
        <v>13.179366164499999</v>
      </c>
      <c r="E799" s="4">
        <f>Orte[[#This Row],[Lat_dez]]*PI()/180</f>
        <v>0.91683982449537327</v>
      </c>
      <c r="F799" s="4">
        <f>Orte[[#This Row],[Lon_dez]]*PI()/180</f>
        <v>0.2300233328964616</v>
      </c>
      <c r="G799" t="s">
        <v>34</v>
      </c>
      <c r="H799" t="s">
        <v>939</v>
      </c>
      <c r="I799" s="4" t="b">
        <v>0</v>
      </c>
      <c r="J799" s="4" t="str">
        <f>CONCATENATE(Orte[[#This Row],[Ort]]," - ",Orte[[#This Row],[Landkreis]])</f>
        <v>Berlin Spandau - Kreisfreie Stadt Berlin</v>
      </c>
      <c r="K799" s="3"/>
      <c r="L799" s="3" t="s">
        <v>10780</v>
      </c>
      <c r="M799" s="3"/>
      <c r="N799" t="str">
        <f>Orte[[#This Row],[Ort]]</f>
        <v>Berlin Spandau</v>
      </c>
      <c r="O799" t="s">
        <v>5660</v>
      </c>
      <c r="P799" t="s">
        <v>4003</v>
      </c>
    </row>
    <row r="800" spans="1:16" x14ac:dyDescent="0.35">
      <c r="A800" t="s">
        <v>3041</v>
      </c>
      <c r="B800" s="3" t="s">
        <v>14784</v>
      </c>
      <c r="C800" s="4">
        <v>52.543663593700003</v>
      </c>
      <c r="D800" s="4">
        <v>13.182339650299999</v>
      </c>
      <c r="E800" s="4">
        <f>Orte[[#This Row],[Lat_dez]]*PI()/180</f>
        <v>0.91705993077034109</v>
      </c>
      <c r="F800" s="4">
        <f>Orte[[#This Row],[Lon_dez]]*PI()/180</f>
        <v>0.23007523001393287</v>
      </c>
      <c r="G800" t="s">
        <v>34</v>
      </c>
      <c r="H800" t="s">
        <v>939</v>
      </c>
      <c r="I800" s="4" t="b">
        <v>0</v>
      </c>
      <c r="J800" s="4" t="str">
        <f>CONCATENATE(Orte[[#This Row],[Ort]]," - ",Orte[[#This Row],[Landkreis]])</f>
        <v>Berlin Spandau - Kreisfreie Stadt Berlin</v>
      </c>
      <c r="K800" s="3"/>
      <c r="L800" s="3" t="s">
        <v>13331</v>
      </c>
      <c r="M800" s="3"/>
      <c r="N800" t="str">
        <f>Orte[[#This Row],[Ort]]</f>
        <v>Berlin Spandau</v>
      </c>
      <c r="O800" t="s">
        <v>4301</v>
      </c>
      <c r="P800" t="s">
        <v>3955</v>
      </c>
    </row>
    <row r="801" spans="1:16" x14ac:dyDescent="0.35">
      <c r="A801" t="s">
        <v>3041</v>
      </c>
      <c r="B801" s="3" t="s">
        <v>10247</v>
      </c>
      <c r="C801" s="4">
        <v>52.547728789499999</v>
      </c>
      <c r="D801" s="4">
        <v>13.2049079633</v>
      </c>
      <c r="E801" s="4">
        <f>Orte[[#This Row],[Lat_dez]]*PI()/180</f>
        <v>0.91713088182178937</v>
      </c>
      <c r="F801" s="4">
        <f>Orte[[#This Row],[Lon_dez]]*PI()/180</f>
        <v>0.23046912138240355</v>
      </c>
      <c r="G801" t="s">
        <v>34</v>
      </c>
      <c r="H801" t="s">
        <v>939</v>
      </c>
      <c r="I801" s="4" t="b">
        <v>0</v>
      </c>
      <c r="J801" s="4" t="str">
        <f>CONCATENATE(Orte[[#This Row],[Ort]]," - ",Orte[[#This Row],[Landkreis]])</f>
        <v>Berlin Spandau - Kreisfreie Stadt Berlin</v>
      </c>
      <c r="K801" s="3"/>
      <c r="L801" s="3" t="s">
        <v>12856</v>
      </c>
      <c r="M801" s="3"/>
      <c r="N801" t="str">
        <f>Orte[[#This Row],[Ort]]</f>
        <v>Berlin Spandau</v>
      </c>
      <c r="O801" t="s">
        <v>5601</v>
      </c>
      <c r="P801" t="s">
        <v>6685</v>
      </c>
    </row>
    <row r="802" spans="1:16" x14ac:dyDescent="0.35">
      <c r="A802" t="s">
        <v>3041</v>
      </c>
      <c r="B802" s="3" t="s">
        <v>12193</v>
      </c>
      <c r="C802" s="4">
        <v>52.527250568900001</v>
      </c>
      <c r="D802" s="4">
        <v>13.2194953598</v>
      </c>
      <c r="E802" s="4">
        <f>Orte[[#This Row],[Lat_dez]]*PI()/180</f>
        <v>0.91677346944736959</v>
      </c>
      <c r="F802" s="4">
        <f>Orte[[#This Row],[Lon_dez]]*PI()/180</f>
        <v>0.23072371948062245</v>
      </c>
      <c r="G802" t="s">
        <v>34</v>
      </c>
      <c r="H802" t="s">
        <v>939</v>
      </c>
      <c r="I802" s="4" t="b">
        <v>0</v>
      </c>
      <c r="J802" s="4" t="str">
        <f>CONCATENATE(Orte[[#This Row],[Ort]]," - ",Orte[[#This Row],[Landkreis]])</f>
        <v>Berlin Spandau - Kreisfreie Stadt Berlin</v>
      </c>
      <c r="K802" s="3"/>
      <c r="L802" s="3" t="s">
        <v>9967</v>
      </c>
      <c r="M802" s="3"/>
      <c r="N802" t="str">
        <f>Orte[[#This Row],[Ort]]</f>
        <v>Berlin Spandau</v>
      </c>
      <c r="O802" t="s">
        <v>5617</v>
      </c>
      <c r="P802" t="s">
        <v>6727</v>
      </c>
    </row>
    <row r="803" spans="1:16" x14ac:dyDescent="0.35">
      <c r="A803" t="s">
        <v>7125</v>
      </c>
      <c r="B803" s="3" t="s">
        <v>15601</v>
      </c>
      <c r="C803" s="4">
        <v>52.534564828400001</v>
      </c>
      <c r="D803" s="4">
        <v>13.140664123100001</v>
      </c>
      <c r="E803" s="4">
        <f>Orte[[#This Row],[Lat_dez]]*PI()/180</f>
        <v>0.9169011273579899</v>
      </c>
      <c r="F803" s="4">
        <f>Orte[[#This Row],[Lon_dez]]*PI()/180</f>
        <v>0.22934785484678843</v>
      </c>
      <c r="G803" t="s">
        <v>34</v>
      </c>
      <c r="H803" t="s">
        <v>939</v>
      </c>
      <c r="I803" s="4" t="b">
        <v>0</v>
      </c>
      <c r="J803" s="4" t="str">
        <f>CONCATENATE(Orte[[#This Row],[Ort]]," - ",Orte[[#This Row],[Landkreis]])</f>
        <v>Berlin Staaken - Kreisfreie Stadt Berlin</v>
      </c>
      <c r="K803" s="3"/>
      <c r="L803" s="3" t="s">
        <v>8194</v>
      </c>
      <c r="M803" s="3"/>
      <c r="N803" t="str">
        <f>Orte[[#This Row],[Ort]]</f>
        <v>Berlin Staaken</v>
      </c>
      <c r="O803" t="s">
        <v>4047</v>
      </c>
      <c r="P803" t="s">
        <v>1423</v>
      </c>
    </row>
    <row r="804" spans="1:16" x14ac:dyDescent="0.35">
      <c r="A804" t="s">
        <v>2204</v>
      </c>
      <c r="B804" s="3" t="s">
        <v>12682</v>
      </c>
      <c r="C804" s="4">
        <v>52.4626399789</v>
      </c>
      <c r="D804" s="4">
        <v>13.318491638099999</v>
      </c>
      <c r="E804" s="4">
        <f>Orte[[#This Row],[Lat_dez]]*PI()/180</f>
        <v>0.91564580192021339</v>
      </c>
      <c r="F804" s="4">
        <f>Orte[[#This Row],[Lon_dez]]*PI()/180</f>
        <v>0.23245153048417805</v>
      </c>
      <c r="G804" t="s">
        <v>34</v>
      </c>
      <c r="H804" t="s">
        <v>939</v>
      </c>
      <c r="I804" s="4" t="b">
        <v>0</v>
      </c>
      <c r="J804" s="4" t="str">
        <f>CONCATENATE(Orte[[#This Row],[Ort]]," - ",Orte[[#This Row],[Landkreis]])</f>
        <v>Berlin Steglitz - Kreisfreie Stadt Berlin</v>
      </c>
      <c r="K804" s="3"/>
      <c r="L804" s="3" t="s">
        <v>9210</v>
      </c>
      <c r="M804" s="3"/>
      <c r="N804" t="str">
        <f>Orte[[#This Row],[Ort]]</f>
        <v>Berlin Steglitz</v>
      </c>
      <c r="O804" t="s">
        <v>3231</v>
      </c>
      <c r="P804" t="s">
        <v>5687</v>
      </c>
    </row>
    <row r="805" spans="1:16" x14ac:dyDescent="0.35">
      <c r="A805" t="s">
        <v>2204</v>
      </c>
      <c r="B805" s="3" t="s">
        <v>9213</v>
      </c>
      <c r="C805" s="4">
        <v>52.455663171300003</v>
      </c>
      <c r="D805" s="4">
        <v>13.3148371693</v>
      </c>
      <c r="E805" s="4">
        <f>Orte[[#This Row],[Lat_dez]]*PI()/180</f>
        <v>0.91552403365631529</v>
      </c>
      <c r="F805" s="4">
        <f>Orte[[#This Row],[Lon_dez]]*PI()/180</f>
        <v>0.23238774797120665</v>
      </c>
      <c r="G805" t="s">
        <v>34</v>
      </c>
      <c r="H805" t="s">
        <v>939</v>
      </c>
      <c r="I805" s="4" t="b">
        <v>0</v>
      </c>
      <c r="J805" s="4" t="str">
        <f>CONCATENATE(Orte[[#This Row],[Ort]]," - ",Orte[[#This Row],[Landkreis]])</f>
        <v>Berlin Steglitz - Kreisfreie Stadt Berlin</v>
      </c>
      <c r="K805" s="3"/>
      <c r="L805" s="3" t="s">
        <v>13329</v>
      </c>
      <c r="M805" s="3"/>
      <c r="N805" t="str">
        <f>Orte[[#This Row],[Ort]]</f>
        <v>Berlin Steglitz</v>
      </c>
      <c r="O805" t="s">
        <v>5520</v>
      </c>
      <c r="P805" t="s">
        <v>2812</v>
      </c>
    </row>
    <row r="806" spans="1:16" x14ac:dyDescent="0.35">
      <c r="A806" t="s">
        <v>2204</v>
      </c>
      <c r="B806" s="3" t="s">
        <v>10499</v>
      </c>
      <c r="C806" s="4">
        <v>52.448577457500001</v>
      </c>
      <c r="D806" s="4">
        <v>13.333778840000001</v>
      </c>
      <c r="E806" s="4">
        <f>Orte[[#This Row],[Lat_dez]]*PI()/180</f>
        <v>0.91540036462065122</v>
      </c>
      <c r="F806" s="4">
        <f>Orte[[#This Row],[Lon_dez]]*PI()/180</f>
        <v>0.23271834249075019</v>
      </c>
      <c r="G806" t="s">
        <v>34</v>
      </c>
      <c r="H806" t="s">
        <v>939</v>
      </c>
      <c r="I806" s="4" t="b">
        <v>0</v>
      </c>
      <c r="J806" s="4" t="str">
        <f>CONCATENATE(Orte[[#This Row],[Ort]]," - ",Orte[[#This Row],[Landkreis]])</f>
        <v>Berlin Steglitz - Kreisfreie Stadt Berlin</v>
      </c>
      <c r="K806" s="3"/>
      <c r="L806" s="3" t="s">
        <v>14281</v>
      </c>
      <c r="M806" s="3"/>
      <c r="N806" t="str">
        <f>Orte[[#This Row],[Ort]]</f>
        <v>Berlin Steglitz</v>
      </c>
      <c r="O806" t="s">
        <v>3737</v>
      </c>
      <c r="P806" t="s">
        <v>6460</v>
      </c>
    </row>
    <row r="807" spans="1:16" x14ac:dyDescent="0.35">
      <c r="A807" t="s">
        <v>2204</v>
      </c>
      <c r="B807" s="3" t="s">
        <v>9969</v>
      </c>
      <c r="C807" s="4">
        <v>52.4547930795</v>
      </c>
      <c r="D807" s="4">
        <v>13.3435284559</v>
      </c>
      <c r="E807" s="4">
        <f>Orte[[#This Row],[Lat_dez]]*PI()/180</f>
        <v>0.91550884768961061</v>
      </c>
      <c r="F807" s="4">
        <f>Orte[[#This Row],[Lon_dez]]*PI()/180</f>
        <v>0.23288850538900999</v>
      </c>
      <c r="G807" t="s">
        <v>34</v>
      </c>
      <c r="H807" t="s">
        <v>939</v>
      </c>
      <c r="I807" s="4" t="b">
        <v>0</v>
      </c>
      <c r="J807" s="4" t="str">
        <f>CONCATENATE(Orte[[#This Row],[Ort]]," - ",Orte[[#This Row],[Landkreis]])</f>
        <v>Berlin Steglitz - Kreisfreie Stadt Berlin</v>
      </c>
      <c r="K807" s="3"/>
      <c r="L807" s="3" t="s">
        <v>8362</v>
      </c>
      <c r="M807" s="3"/>
      <c r="N807" t="str">
        <f>Orte[[#This Row],[Ort]]</f>
        <v>Berlin Steglitz</v>
      </c>
      <c r="O807" t="s">
        <v>2736</v>
      </c>
      <c r="P807" t="s">
        <v>3601</v>
      </c>
    </row>
    <row r="808" spans="1:16" x14ac:dyDescent="0.35">
      <c r="A808" t="s">
        <v>91</v>
      </c>
      <c r="B808" s="3" t="s">
        <v>13039</v>
      </c>
      <c r="C808" s="4">
        <v>52.612173576499998</v>
      </c>
      <c r="D808" s="4">
        <v>13.248789910499999</v>
      </c>
      <c r="E808" s="4">
        <f>Orte[[#This Row],[Lat_dez]]*PI()/180</f>
        <v>0.91825565554068567</v>
      </c>
      <c r="F808" s="4">
        <f>Orte[[#This Row],[Lon_dez]]*PI()/180</f>
        <v>0.23123500584322984</v>
      </c>
      <c r="G808" t="s">
        <v>34</v>
      </c>
      <c r="H808" t="s">
        <v>939</v>
      </c>
      <c r="I808" s="4" t="b">
        <v>0</v>
      </c>
      <c r="J808" s="4" t="str">
        <f>CONCATENATE(Orte[[#This Row],[Ort]]," - ",Orte[[#This Row],[Landkreis]])</f>
        <v>Berlin Tegel - Kreisfreie Stadt Berlin</v>
      </c>
      <c r="K808" s="3"/>
      <c r="L808" s="3" t="s">
        <v>12195</v>
      </c>
      <c r="M808" s="3"/>
      <c r="N808" t="str">
        <f>Orte[[#This Row],[Ort]]</f>
        <v>Berlin Tegel</v>
      </c>
      <c r="O808" t="s">
        <v>4863</v>
      </c>
      <c r="P808" t="s">
        <v>3481</v>
      </c>
    </row>
    <row r="809" spans="1:16" x14ac:dyDescent="0.35">
      <c r="A809" t="s">
        <v>91</v>
      </c>
      <c r="B809" s="3" t="s">
        <v>15317</v>
      </c>
      <c r="C809" s="4">
        <v>52.583905873699997</v>
      </c>
      <c r="D809" s="4">
        <v>13.2403994714</v>
      </c>
      <c r="E809" s="4">
        <f>Orte[[#This Row],[Lat_dez]]*PI()/180</f>
        <v>0.91776229105485041</v>
      </c>
      <c r="F809" s="4">
        <f>Orte[[#This Row],[Lon_dez]]*PI()/180</f>
        <v>0.23108856505524678</v>
      </c>
      <c r="G809" t="s">
        <v>34</v>
      </c>
      <c r="H809" t="s">
        <v>939</v>
      </c>
      <c r="I809" s="4" t="b">
        <v>0</v>
      </c>
      <c r="J809" s="4" t="str">
        <f>CONCATENATE(Orte[[#This Row],[Ort]]," - ",Orte[[#This Row],[Landkreis]])</f>
        <v>Berlin Tegel - Kreisfreie Stadt Berlin</v>
      </c>
      <c r="K809" s="3"/>
      <c r="L809" s="3" t="s">
        <v>8192</v>
      </c>
      <c r="M809" s="3"/>
      <c r="N809" t="str">
        <f>Orte[[#This Row],[Ort]]</f>
        <v>Berlin Tegel</v>
      </c>
      <c r="O809" t="s">
        <v>6065</v>
      </c>
      <c r="P809" t="s">
        <v>5273</v>
      </c>
    </row>
    <row r="810" spans="1:16" x14ac:dyDescent="0.35">
      <c r="A810" t="s">
        <v>91</v>
      </c>
      <c r="B810" s="3" t="s">
        <v>12196</v>
      </c>
      <c r="C810" s="4">
        <v>52.576259935899998</v>
      </c>
      <c r="D810" s="4">
        <v>13.273355802399999</v>
      </c>
      <c r="E810" s="4">
        <f>Orte[[#This Row],[Lat_dez]]*PI()/180</f>
        <v>0.9176288442658378</v>
      </c>
      <c r="F810" s="4">
        <f>Orte[[#This Row],[Lon_dez]]*PI()/180</f>
        <v>0.23166376154057386</v>
      </c>
      <c r="G810" t="s">
        <v>34</v>
      </c>
      <c r="H810" t="s">
        <v>939</v>
      </c>
      <c r="I810" s="4" t="b">
        <v>0</v>
      </c>
      <c r="J810" s="4" t="str">
        <f>CONCATENATE(Orte[[#This Row],[Ort]]," - ",Orte[[#This Row],[Landkreis]])</f>
        <v>Berlin Tegel - Kreisfreie Stadt Berlin</v>
      </c>
      <c r="K810" s="3"/>
      <c r="L810" s="3" t="s">
        <v>8363</v>
      </c>
      <c r="M810" s="3"/>
      <c r="N810" t="str">
        <f>Orte[[#This Row],[Ort]]</f>
        <v>Berlin Tegel</v>
      </c>
      <c r="O810" t="s">
        <v>1466</v>
      </c>
      <c r="P810" t="s">
        <v>553</v>
      </c>
    </row>
    <row r="811" spans="1:16" x14ac:dyDescent="0.35">
      <c r="A811" t="s">
        <v>2482</v>
      </c>
      <c r="B811" s="3" t="s">
        <v>9542</v>
      </c>
      <c r="C811" s="4">
        <v>52.435753580399997</v>
      </c>
      <c r="D811" s="4">
        <v>13.5431423486</v>
      </c>
      <c r="E811" s="4">
        <f>Orte[[#This Row],[Lat_dez]]*PI()/180</f>
        <v>0.91517654574238505</v>
      </c>
      <c r="F811" s="4">
        <f>Orte[[#This Row],[Lon_dez]]*PI()/180</f>
        <v>0.23637242504934766</v>
      </c>
      <c r="G811" t="s">
        <v>34</v>
      </c>
      <c r="H811" t="s">
        <v>939</v>
      </c>
      <c r="I811" s="4" t="b">
        <v>0</v>
      </c>
      <c r="J811" s="4" t="str">
        <f>CONCATENATE(Orte[[#This Row],[Ort]]," - ",Orte[[#This Row],[Landkreis]])</f>
        <v>Berlin Teltowkanal III - Kreisfreie Stadt Berlin</v>
      </c>
      <c r="K811" s="3"/>
      <c r="L811" s="3" t="s">
        <v>13557</v>
      </c>
      <c r="M811" s="3"/>
      <c r="N811" t="str">
        <f>Orte[[#This Row],[Ort]]</f>
        <v>Berlin Teltowkanal III</v>
      </c>
      <c r="O811" t="s">
        <v>6145</v>
      </c>
      <c r="P811" t="s">
        <v>6981</v>
      </c>
    </row>
    <row r="812" spans="1:16" x14ac:dyDescent="0.35">
      <c r="A812" t="s">
        <v>1433</v>
      </c>
      <c r="B812" s="3" t="s">
        <v>8368</v>
      </c>
      <c r="C812" s="4">
        <v>52.464455540300001</v>
      </c>
      <c r="D812" s="4">
        <v>13.402179067600001</v>
      </c>
      <c r="E812" s="4">
        <f>Orte[[#This Row],[Lat_dez]]*PI()/180</f>
        <v>0.91567748944441563</v>
      </c>
      <c r="F812" s="4">
        <f>Orte[[#This Row],[Lon_dez]]*PI()/180</f>
        <v>0.23391215167148371</v>
      </c>
      <c r="G812" t="s">
        <v>34</v>
      </c>
      <c r="H812" t="s">
        <v>939</v>
      </c>
      <c r="I812" s="4" t="b">
        <v>0</v>
      </c>
      <c r="J812" s="4" t="str">
        <f>CONCATENATE(Orte[[#This Row],[Ort]]," - ",Orte[[#This Row],[Landkreis]])</f>
        <v>Berlin Tempelhof - Kreisfreie Stadt Berlin</v>
      </c>
      <c r="K812" s="3"/>
      <c r="L812" s="3" t="s">
        <v>8191</v>
      </c>
      <c r="M812" s="3"/>
      <c r="N812" t="str">
        <f>Orte[[#This Row],[Ort]]</f>
        <v>Berlin Tempelhof</v>
      </c>
      <c r="O812" t="s">
        <v>6462</v>
      </c>
      <c r="P812" t="s">
        <v>3365</v>
      </c>
    </row>
    <row r="813" spans="1:16" x14ac:dyDescent="0.35">
      <c r="A813" t="s">
        <v>1433</v>
      </c>
      <c r="B813" s="3" t="s">
        <v>14292</v>
      </c>
      <c r="C813" s="4">
        <v>52.478589147800001</v>
      </c>
      <c r="D813" s="4">
        <v>13.3794334469</v>
      </c>
      <c r="E813" s="4">
        <f>Orte[[#This Row],[Lat_dez]]*PI()/180</f>
        <v>0.91592416743047511</v>
      </c>
      <c r="F813" s="4">
        <f>Orte[[#This Row],[Lon_dez]]*PI()/180</f>
        <v>0.23351516569985892</v>
      </c>
      <c r="G813" t="s">
        <v>34</v>
      </c>
      <c r="H813" t="s">
        <v>939</v>
      </c>
      <c r="I813" s="4" t="b">
        <v>0</v>
      </c>
      <c r="J813" s="4" t="str">
        <f>CONCATENATE(Orte[[#This Row],[Ort]]," - ",Orte[[#This Row],[Landkreis]])</f>
        <v>Berlin Tempelhof - Kreisfreie Stadt Berlin</v>
      </c>
      <c r="K813" s="3"/>
      <c r="L813" s="3" t="s">
        <v>14499</v>
      </c>
      <c r="M813" s="3"/>
      <c r="N813" t="str">
        <f>Orte[[#This Row],[Ort]]</f>
        <v>Berlin Tempelhof</v>
      </c>
      <c r="O813" t="s">
        <v>4468</v>
      </c>
      <c r="P813" t="s">
        <v>2508</v>
      </c>
    </row>
    <row r="814" spans="1:16" x14ac:dyDescent="0.35">
      <c r="A814" t="s">
        <v>1433</v>
      </c>
      <c r="B814" s="3" t="s">
        <v>15044</v>
      </c>
      <c r="C814" s="4">
        <v>52.464018736299998</v>
      </c>
      <c r="D814" s="4">
        <v>13.374638256500001</v>
      </c>
      <c r="E814" s="4">
        <f>Orte[[#This Row],[Lat_dez]]*PI()/180</f>
        <v>0.91566986577642961</v>
      </c>
      <c r="F814" s="4">
        <f>Orte[[#This Row],[Lon_dez]]*PI()/180</f>
        <v>0.23343147383911891</v>
      </c>
      <c r="G814" t="s">
        <v>34</v>
      </c>
      <c r="H814" t="s">
        <v>939</v>
      </c>
      <c r="I814" s="4" t="b">
        <v>0</v>
      </c>
      <c r="J814" s="4" t="str">
        <f>CONCATENATE(Orte[[#This Row],[Ort]]," - ",Orte[[#This Row],[Landkreis]])</f>
        <v>Berlin Tempelhof - Kreisfreie Stadt Berlin</v>
      </c>
      <c r="K814" s="3"/>
      <c r="L814" s="3" t="s">
        <v>11931</v>
      </c>
      <c r="M814" s="3"/>
      <c r="N814" t="str">
        <f>Orte[[#This Row],[Ort]]</f>
        <v>Berlin Tempelhof</v>
      </c>
      <c r="O814" t="s">
        <v>1942</v>
      </c>
      <c r="P814" t="s">
        <v>1886</v>
      </c>
    </row>
    <row r="815" spans="1:16" x14ac:dyDescent="0.35">
      <c r="A815" t="s">
        <v>6164</v>
      </c>
      <c r="B815" s="3" t="s">
        <v>7645</v>
      </c>
      <c r="C815" s="4">
        <v>52.507335673900002</v>
      </c>
      <c r="D815" s="4">
        <v>13.3642508956</v>
      </c>
      <c r="E815" s="4">
        <f>Orte[[#This Row],[Lat_dez]]*PI()/180</f>
        <v>0.91642588895943067</v>
      </c>
      <c r="F815" s="4">
        <f>Orte[[#This Row],[Lon_dez]]*PI()/180</f>
        <v>0.23325018019082094</v>
      </c>
      <c r="G815" t="s">
        <v>34</v>
      </c>
      <c r="H815" t="s">
        <v>939</v>
      </c>
      <c r="I815" s="4" t="b">
        <v>0</v>
      </c>
      <c r="J815" s="4" t="str">
        <f>CONCATENATE(Orte[[#This Row],[Ort]]," - ",Orte[[#This Row],[Landkreis]])</f>
        <v>Berlin Tiergarten - Kreisfreie Stadt Berlin</v>
      </c>
      <c r="K815" s="3"/>
      <c r="L815" s="3" t="s">
        <v>12855</v>
      </c>
      <c r="M815" s="3"/>
      <c r="N815" t="str">
        <f>Orte[[#This Row],[Ort]]</f>
        <v>Berlin Tiergarten</v>
      </c>
      <c r="O815" t="s">
        <v>6678</v>
      </c>
      <c r="P815" t="s">
        <v>3805</v>
      </c>
    </row>
    <row r="816" spans="1:16" x14ac:dyDescent="0.35">
      <c r="A816" t="s">
        <v>6164</v>
      </c>
      <c r="B816" s="3" t="s">
        <v>14288</v>
      </c>
      <c r="C816" s="4">
        <v>52.507860067300001</v>
      </c>
      <c r="D816" s="4">
        <v>13.3438868698</v>
      </c>
      <c r="E816" s="4">
        <f>Orte[[#This Row],[Lat_dez]]*PI()/180</f>
        <v>0.91643504135083631</v>
      </c>
      <c r="F816" s="4">
        <f>Orte[[#This Row],[Lon_dez]]*PI()/180</f>
        <v>0.2328947608916499</v>
      </c>
      <c r="G816" t="s">
        <v>34</v>
      </c>
      <c r="H816" t="s">
        <v>939</v>
      </c>
      <c r="I816" s="4" t="b">
        <v>0</v>
      </c>
      <c r="J816" s="4" t="str">
        <f>CONCATENATE(Orte[[#This Row],[Ort]]," - ",Orte[[#This Row],[Landkreis]])</f>
        <v>Berlin Tiergarten - Kreisfreie Stadt Berlin</v>
      </c>
      <c r="L816" s="3" t="s">
        <v>8880</v>
      </c>
      <c r="M816" s="3"/>
      <c r="N816" t="str">
        <f>Orte[[#This Row],[Ort]]</f>
        <v>Berlin Tiergarten</v>
      </c>
      <c r="O816" t="s">
        <v>3628</v>
      </c>
      <c r="P816" t="s">
        <v>15891</v>
      </c>
    </row>
    <row r="817" spans="1:16" x14ac:dyDescent="0.35">
      <c r="A817" t="s">
        <v>5446</v>
      </c>
      <c r="B817" s="3" t="s">
        <v>13329</v>
      </c>
      <c r="C817" s="4">
        <v>52.419739436199997</v>
      </c>
      <c r="D817" s="4">
        <v>13.1439922748</v>
      </c>
      <c r="E817" s="4">
        <f>Orte[[#This Row],[Lat_dez]]*PI()/180</f>
        <v>0.91489704619920598</v>
      </c>
      <c r="F817" s="4">
        <f>Orte[[#This Row],[Lon_dez]]*PI()/180</f>
        <v>0.2294059420519593</v>
      </c>
      <c r="G817" t="s">
        <v>34</v>
      </c>
      <c r="H817" t="s">
        <v>939</v>
      </c>
      <c r="I817" s="4" t="b">
        <v>0</v>
      </c>
      <c r="J817" s="4" t="str">
        <f>CONCATENATE(Orte[[#This Row],[Ort]]," - ",Orte[[#This Row],[Landkreis]])</f>
        <v>Berlin Wannsee - Kreisfreie Stadt Berlin</v>
      </c>
      <c r="L817" s="3" t="s">
        <v>12186</v>
      </c>
      <c r="M817" s="3"/>
      <c r="N817" t="str">
        <f>Orte[[#This Row],[Ort]]</f>
        <v>Berlin Wannsee</v>
      </c>
      <c r="O817" t="s">
        <v>6653</v>
      </c>
      <c r="P817" t="s">
        <v>15892</v>
      </c>
    </row>
    <row r="818" spans="1:16" x14ac:dyDescent="0.35">
      <c r="A818" t="s">
        <v>3391</v>
      </c>
      <c r="B818" s="3" t="s">
        <v>10670</v>
      </c>
      <c r="C818" s="4">
        <v>52.580859556699998</v>
      </c>
      <c r="D818" s="4">
        <v>13.521689668800001</v>
      </c>
      <c r="E818" s="4">
        <f>Orte[[#This Row],[Lat_dez]]*PI()/180</f>
        <v>0.91770912279314099</v>
      </c>
      <c r="F818" s="4">
        <f>Orte[[#This Row],[Lon_dez]]*PI()/180</f>
        <v>0.23599800515346159</v>
      </c>
      <c r="G818" t="s">
        <v>34</v>
      </c>
      <c r="H818" t="s">
        <v>939</v>
      </c>
      <c r="I818" s="4" t="b">
        <v>0</v>
      </c>
      <c r="J818" s="4" t="str">
        <f>CONCATENATE(Orte[[#This Row],[Ort]]," - ",Orte[[#This Row],[Landkreis]])</f>
        <v>Berlin Wartenberg - Kreisfreie Stadt Berlin</v>
      </c>
      <c r="L818" s="3" t="s">
        <v>11549</v>
      </c>
      <c r="M818" s="3"/>
      <c r="N818" t="str">
        <f>Orte[[#This Row],[Ort]]</f>
        <v>Berlin Wartenberg</v>
      </c>
      <c r="O818" t="s">
        <v>3843</v>
      </c>
      <c r="P818" t="s">
        <v>914</v>
      </c>
    </row>
    <row r="819" spans="1:16" x14ac:dyDescent="0.35">
      <c r="A819" t="s">
        <v>2206</v>
      </c>
      <c r="B819" s="3" t="s">
        <v>9971</v>
      </c>
      <c r="C819" s="4">
        <v>52.549038880700003</v>
      </c>
      <c r="D819" s="4">
        <v>13.3655184939</v>
      </c>
      <c r="E819" s="4">
        <f>Orte[[#This Row],[Lat_dez]]*PI()/180</f>
        <v>0.91715374722673082</v>
      </c>
      <c r="F819" s="4">
        <f>Orte[[#This Row],[Lon_dez]]*PI()/180</f>
        <v>0.23327230395474866</v>
      </c>
      <c r="G819" t="s">
        <v>34</v>
      </c>
      <c r="H819" t="s">
        <v>939</v>
      </c>
      <c r="I819" s="4" t="b">
        <v>0</v>
      </c>
      <c r="J819" s="4" t="str">
        <f>CONCATENATE(Orte[[#This Row],[Ort]]," - ",Orte[[#This Row],[Landkreis]])</f>
        <v>Berlin Wedding - Kreisfreie Stadt Berlin</v>
      </c>
      <c r="L819" s="3" t="s">
        <v>12674</v>
      </c>
      <c r="M819" s="3"/>
      <c r="N819" t="str">
        <f>Orte[[#This Row],[Ort]]</f>
        <v>Berlin Wedding</v>
      </c>
      <c r="O819" t="s">
        <v>5249</v>
      </c>
      <c r="P819" t="s">
        <v>4126</v>
      </c>
    </row>
    <row r="820" spans="1:16" x14ac:dyDescent="0.35">
      <c r="A820" t="s">
        <v>2206</v>
      </c>
      <c r="B820" s="3" t="s">
        <v>9215</v>
      </c>
      <c r="C820" s="4">
        <v>52.557986203299997</v>
      </c>
      <c r="D820" s="4">
        <v>13.347347603899999</v>
      </c>
      <c r="E820" s="4">
        <f>Orte[[#This Row],[Lat_dez]]*PI()/180</f>
        <v>0.91730990746533869</v>
      </c>
      <c r="F820" s="4">
        <f>Orte[[#This Row],[Lon_dez]]*PI()/180</f>
        <v>0.23295516209623091</v>
      </c>
      <c r="G820" t="s">
        <v>34</v>
      </c>
      <c r="H820" t="s">
        <v>939</v>
      </c>
      <c r="I820" s="4" t="b">
        <v>0</v>
      </c>
      <c r="J820" s="4" t="str">
        <f>CONCATENATE(Orte[[#This Row],[Ort]]," - ",Orte[[#This Row],[Landkreis]])</f>
        <v>Berlin Wedding - Kreisfreie Stadt Berlin</v>
      </c>
      <c r="L820" s="3" t="s">
        <v>14279</v>
      </c>
      <c r="M820" s="3"/>
      <c r="N820" t="str">
        <f>Orte[[#This Row],[Ort]]</f>
        <v>Berlin Wedding</v>
      </c>
      <c r="O820" t="s">
        <v>6246</v>
      </c>
      <c r="P820" t="s">
        <v>2664</v>
      </c>
    </row>
    <row r="821" spans="1:16" x14ac:dyDescent="0.35">
      <c r="A821" t="s">
        <v>2206</v>
      </c>
      <c r="B821" s="3" t="s">
        <v>13335</v>
      </c>
      <c r="C821" s="4">
        <v>52.550637618099998</v>
      </c>
      <c r="D821" s="4">
        <v>13.3328445617</v>
      </c>
      <c r="E821" s="4">
        <f>Orte[[#This Row],[Lat_dez]]*PI()/180</f>
        <v>0.91718165045823541</v>
      </c>
      <c r="F821" s="4">
        <f>Orte[[#This Row],[Lon_dez]]*PI()/180</f>
        <v>0.23270203625828526</v>
      </c>
      <c r="G821" t="s">
        <v>34</v>
      </c>
      <c r="H821" t="s">
        <v>939</v>
      </c>
      <c r="I821" s="4" t="b">
        <v>0</v>
      </c>
      <c r="J821" s="4" t="str">
        <f>CONCATENATE(Orte[[#This Row],[Ort]]," - ",Orte[[#This Row],[Landkreis]])</f>
        <v>Berlin Wedding - Kreisfreie Stadt Berlin</v>
      </c>
      <c r="L821" s="3" t="s">
        <v>10245</v>
      </c>
      <c r="M821" s="3"/>
      <c r="N821" t="str">
        <f>Orte[[#This Row],[Ort]]</f>
        <v>Berlin Wedding</v>
      </c>
      <c r="O821" t="s">
        <v>2368</v>
      </c>
      <c r="P821" t="s">
        <v>2208</v>
      </c>
    </row>
    <row r="822" spans="1:16" x14ac:dyDescent="0.35">
      <c r="A822" t="s">
        <v>2206</v>
      </c>
      <c r="B822" s="3" t="s">
        <v>14287</v>
      </c>
      <c r="C822" s="4">
        <v>52.541597255200003</v>
      </c>
      <c r="D822" s="4">
        <v>13.3494878209</v>
      </c>
      <c r="E822" s="4">
        <f>Orte[[#This Row],[Lat_dez]]*PI()/180</f>
        <v>0.9170238663600554</v>
      </c>
      <c r="F822" s="4">
        <f>Orte[[#This Row],[Lon_dez]]*PI()/180</f>
        <v>0.23299251592958808</v>
      </c>
      <c r="G822" t="s">
        <v>34</v>
      </c>
      <c r="H822" t="s">
        <v>939</v>
      </c>
      <c r="I822" s="4" t="b">
        <v>0</v>
      </c>
      <c r="J822" s="4" t="str">
        <f>CONCATENATE(Orte[[#This Row],[Ort]]," - ",Orte[[#This Row],[Landkreis]])</f>
        <v>Berlin Wedding - Kreisfreie Stadt Berlin</v>
      </c>
      <c r="L822" s="3" t="s">
        <v>7930</v>
      </c>
      <c r="M822" s="3"/>
      <c r="N822" t="str">
        <f>Orte[[#This Row],[Ort]]</f>
        <v>Berlin Wedding</v>
      </c>
      <c r="O822" t="s">
        <v>2714</v>
      </c>
      <c r="P822" t="s">
        <v>6097</v>
      </c>
    </row>
    <row r="823" spans="1:16" x14ac:dyDescent="0.35">
      <c r="A823" t="s">
        <v>2206</v>
      </c>
      <c r="B823" s="3" t="s">
        <v>14789</v>
      </c>
      <c r="C823" s="4">
        <v>52.541703918499998</v>
      </c>
      <c r="D823" s="4">
        <v>13.390396819699999</v>
      </c>
      <c r="E823" s="4">
        <f>Orte[[#This Row],[Lat_dez]]*PI()/180</f>
        <v>0.91702572798583126</v>
      </c>
      <c r="F823" s="4">
        <f>Orte[[#This Row],[Lon_dez]]*PI()/180</f>
        <v>0.23370651265234249</v>
      </c>
      <c r="G823" t="s">
        <v>34</v>
      </c>
      <c r="H823" t="s">
        <v>939</v>
      </c>
      <c r="I823" s="4" t="b">
        <v>0</v>
      </c>
      <c r="J823" s="4" t="str">
        <f>CONCATENATE(Orte[[#This Row],[Ort]]," - ",Orte[[#This Row],[Landkreis]])</f>
        <v>Berlin Wedding - Kreisfreie Stadt Berlin</v>
      </c>
      <c r="L823" s="3" t="s">
        <v>9533</v>
      </c>
      <c r="M823" s="3"/>
      <c r="N823" t="str">
        <f>Orte[[#This Row],[Ort]]</f>
        <v>Berlin Wedding</v>
      </c>
      <c r="O823" t="s">
        <v>2569</v>
      </c>
      <c r="P823" t="s">
        <v>6249</v>
      </c>
    </row>
    <row r="824" spans="1:16" x14ac:dyDescent="0.35">
      <c r="A824" t="s">
        <v>2206</v>
      </c>
      <c r="B824" s="3" t="s">
        <v>10781</v>
      </c>
      <c r="C824" s="4">
        <v>52.558901298599999</v>
      </c>
      <c r="D824" s="4">
        <v>13.2978718026</v>
      </c>
      <c r="E824" s="4">
        <f>Orte[[#This Row],[Lat_dez]]*PI()/180</f>
        <v>0.91732587889129336</v>
      </c>
      <c r="F824" s="4">
        <f>Orte[[#This Row],[Lon_dez]]*PI()/180</f>
        <v>0.23209164646348346</v>
      </c>
      <c r="G824" t="s">
        <v>34</v>
      </c>
      <c r="H824" t="s">
        <v>939</v>
      </c>
      <c r="I824" s="4" t="b">
        <v>0</v>
      </c>
      <c r="J824" s="4" t="str">
        <f>CONCATENATE(Orte[[#This Row],[Ort]]," - ",Orte[[#This Row],[Landkreis]])</f>
        <v>Berlin Wedding - Kreisfreie Stadt Berlin</v>
      </c>
      <c r="L824" s="3" t="s">
        <v>14280</v>
      </c>
      <c r="M824" s="3"/>
      <c r="N824" t="str">
        <f>Orte[[#This Row],[Ort]]</f>
        <v>Berlin Wedding</v>
      </c>
      <c r="O824" t="s">
        <v>4768</v>
      </c>
      <c r="P824" t="s">
        <v>1701</v>
      </c>
    </row>
    <row r="825" spans="1:16" x14ac:dyDescent="0.35">
      <c r="A825" t="s">
        <v>2481</v>
      </c>
      <c r="B825" s="3" t="s">
        <v>14061</v>
      </c>
      <c r="C825" s="4">
        <v>52.556435692699999</v>
      </c>
      <c r="D825" s="4">
        <v>13.4485876482</v>
      </c>
      <c r="E825" s="4">
        <f>Orte[[#This Row],[Lat_dez]]*PI()/180</f>
        <v>0.91728284595028164</v>
      </c>
      <c r="F825" s="4">
        <f>Orte[[#This Row],[Lon_dez]]*PI()/180</f>
        <v>0.23472213420413085</v>
      </c>
      <c r="G825" t="s">
        <v>34</v>
      </c>
      <c r="H825" t="s">
        <v>939</v>
      </c>
      <c r="I825" s="4" t="b">
        <v>0</v>
      </c>
      <c r="J825" s="4" t="str">
        <f>CONCATENATE(Orte[[#This Row],[Ort]]," - ",Orte[[#This Row],[Landkreis]])</f>
        <v>Berlin Weißensee - Kreisfreie Stadt Berlin</v>
      </c>
      <c r="L825" s="3" t="s">
        <v>13032</v>
      </c>
      <c r="M825" s="3"/>
      <c r="N825" t="str">
        <f>Orte[[#This Row],[Ort]]</f>
        <v>Berlin Weißensee</v>
      </c>
      <c r="O825" t="s">
        <v>4437</v>
      </c>
      <c r="P825" t="s">
        <v>2108</v>
      </c>
    </row>
    <row r="826" spans="1:16" x14ac:dyDescent="0.35">
      <c r="A826" t="s">
        <v>2481</v>
      </c>
      <c r="B826" s="3" t="s">
        <v>9541</v>
      </c>
      <c r="C826" s="4">
        <v>52.560173758799998</v>
      </c>
      <c r="D826" s="4">
        <v>13.471759796100001</v>
      </c>
      <c r="E826" s="4">
        <f>Orte[[#This Row],[Lat_dez]]*PI()/180</f>
        <v>0.91734808751138386</v>
      </c>
      <c r="F826" s="4">
        <f>Orte[[#This Row],[Lon_dez]]*PI()/180</f>
        <v>0.23512656447974495</v>
      </c>
      <c r="G826" t="s">
        <v>34</v>
      </c>
      <c r="H826" t="s">
        <v>939</v>
      </c>
      <c r="I826" s="4" t="b">
        <v>0</v>
      </c>
      <c r="J826" s="4" t="str">
        <f>CONCATENATE(Orte[[#This Row],[Ort]]," - ",Orte[[#This Row],[Landkreis]])</f>
        <v>Berlin Weißensee - Kreisfreie Stadt Berlin</v>
      </c>
      <c r="L826" s="3" t="s">
        <v>15311</v>
      </c>
      <c r="M826" s="3"/>
      <c r="N826" t="str">
        <f>Orte[[#This Row],[Ort]]</f>
        <v>Berlin Weißensee</v>
      </c>
      <c r="O826" t="s">
        <v>5876</v>
      </c>
      <c r="P826" t="s">
        <v>5864</v>
      </c>
    </row>
    <row r="827" spans="1:16" x14ac:dyDescent="0.35">
      <c r="A827" t="s">
        <v>1979</v>
      </c>
      <c r="B827" s="3" t="s">
        <v>8955</v>
      </c>
      <c r="C827" s="4">
        <v>52.520968370299997</v>
      </c>
      <c r="D827" s="4">
        <v>13.268612427100001</v>
      </c>
      <c r="E827" s="4">
        <f>Orte[[#This Row],[Lat_dez]]*PI()/180</f>
        <v>0.91666382439753535</v>
      </c>
      <c r="F827" s="4">
        <f>Orte[[#This Row],[Lon_dez]]*PI()/180</f>
        <v>0.23158097402393107</v>
      </c>
      <c r="G827" t="s">
        <v>34</v>
      </c>
      <c r="H827" t="s">
        <v>939</v>
      </c>
      <c r="I827" s="4" t="b">
        <v>0</v>
      </c>
      <c r="J827" s="4" t="str">
        <f>CONCATENATE(Orte[[#This Row],[Ort]]," - ",Orte[[#This Row],[Landkreis]])</f>
        <v>Berlin Westend - Kreisfreie Stadt Berlin</v>
      </c>
      <c r="L827" s="3" t="s">
        <v>15035</v>
      </c>
      <c r="M827" s="3"/>
      <c r="N827" t="str">
        <f>Orte[[#This Row],[Ort]]</f>
        <v>Berlin Westend</v>
      </c>
      <c r="O827" t="s">
        <v>4540</v>
      </c>
      <c r="P827" t="s">
        <v>4707</v>
      </c>
    </row>
    <row r="828" spans="1:16" x14ac:dyDescent="0.35">
      <c r="A828" t="s">
        <v>1979</v>
      </c>
      <c r="B828" s="3" t="s">
        <v>10780</v>
      </c>
      <c r="C828" s="4">
        <v>52.515925185</v>
      </c>
      <c r="D828" s="4">
        <v>13.256069999499999</v>
      </c>
      <c r="E828" s="4">
        <f>Orte[[#This Row],[Lat_dez]]*PI()/180</f>
        <v>0.91657580420926221</v>
      </c>
      <c r="F828" s="4">
        <f>Orte[[#This Row],[Lon_dez]]*PI()/180</f>
        <v>0.23136206736611803</v>
      </c>
      <c r="G828" t="s">
        <v>34</v>
      </c>
      <c r="H828" t="s">
        <v>939</v>
      </c>
      <c r="I828" s="4" t="b">
        <v>0</v>
      </c>
      <c r="J828" s="4" t="str">
        <f>CONCATENATE(Orte[[#This Row],[Ort]]," - ",Orte[[#This Row],[Landkreis]])</f>
        <v>Berlin Westend - Kreisfreie Stadt Berlin</v>
      </c>
      <c r="L828" s="3" t="s">
        <v>11285</v>
      </c>
      <c r="M828" s="3"/>
      <c r="N828" t="str">
        <f>Orte[[#This Row],[Ort]]</f>
        <v>Berlin Westend</v>
      </c>
      <c r="O828" t="s">
        <v>539</v>
      </c>
      <c r="P828" t="s">
        <v>5155</v>
      </c>
    </row>
    <row r="829" spans="1:16" x14ac:dyDescent="0.35">
      <c r="A829" t="s">
        <v>1979</v>
      </c>
      <c r="B829" s="3" t="s">
        <v>13331</v>
      </c>
      <c r="C829" s="4">
        <v>52.515356292900002</v>
      </c>
      <c r="D829" s="4">
        <v>13.2381969243</v>
      </c>
      <c r="E829" s="4">
        <f>Orte[[#This Row],[Lat_dez]]*PI()/180</f>
        <v>0.91656587516902854</v>
      </c>
      <c r="F829" s="4">
        <f>Orte[[#This Row],[Lon_dez]]*PI()/180</f>
        <v>0.23105012335642153</v>
      </c>
      <c r="G829" t="s">
        <v>34</v>
      </c>
      <c r="H829" t="s">
        <v>939</v>
      </c>
      <c r="I829" s="4" t="b">
        <v>0</v>
      </c>
      <c r="J829" s="4" t="str">
        <f>CONCATENATE(Orte[[#This Row],[Ort]]," - ",Orte[[#This Row],[Landkreis]])</f>
        <v>Berlin Westend - Kreisfreie Stadt Berlin</v>
      </c>
      <c r="L829" s="3" t="s">
        <v>11291</v>
      </c>
      <c r="M829" s="3"/>
      <c r="N829" t="str">
        <f>Orte[[#This Row],[Ort]]</f>
        <v>Berlin Westend</v>
      </c>
      <c r="O829" t="s">
        <v>3197</v>
      </c>
      <c r="P829" t="s">
        <v>3164</v>
      </c>
    </row>
    <row r="830" spans="1:16" x14ac:dyDescent="0.35">
      <c r="A830" t="s">
        <v>1979</v>
      </c>
      <c r="B830" s="3" t="s">
        <v>12856</v>
      </c>
      <c r="C830" s="4">
        <v>52.501928909500002</v>
      </c>
      <c r="D830" s="4">
        <v>13.2447380818</v>
      </c>
      <c r="E830" s="4">
        <f>Orte[[#This Row],[Lat_dez]]*PI()/180</f>
        <v>0.91633152311877097</v>
      </c>
      <c r="F830" s="4">
        <f>Orte[[#This Row],[Lon_dez]]*PI()/180</f>
        <v>0.23116428809168804</v>
      </c>
      <c r="G830" t="s">
        <v>34</v>
      </c>
      <c r="H830" t="s">
        <v>939</v>
      </c>
      <c r="I830" s="4" t="b">
        <v>0</v>
      </c>
      <c r="J830" s="4" t="str">
        <f>CONCATENATE(Orte[[#This Row],[Ort]]," - ",Orte[[#This Row],[Landkreis]])</f>
        <v>Berlin Westend - Kreisfreie Stadt Berlin</v>
      </c>
      <c r="L830" s="3" t="s">
        <v>13328</v>
      </c>
      <c r="M830" s="3"/>
      <c r="N830" t="str">
        <f>Orte[[#This Row],[Ort]]</f>
        <v>Berlin Westend</v>
      </c>
      <c r="O830" t="s">
        <v>5358</v>
      </c>
      <c r="P830" t="s">
        <v>5822</v>
      </c>
    </row>
    <row r="831" spans="1:16" x14ac:dyDescent="0.35">
      <c r="A831" t="s">
        <v>5682</v>
      </c>
      <c r="B831" s="3" t="s">
        <v>13642</v>
      </c>
      <c r="C831" s="4">
        <v>52.4584193568</v>
      </c>
      <c r="D831" s="4">
        <v>13.635525274800001</v>
      </c>
      <c r="E831" s="4">
        <f>Orte[[#This Row],[Lat_dez]]*PI()/180</f>
        <v>0.91557213816808591</v>
      </c>
      <c r="F831" s="4">
        <f>Orte[[#This Row],[Lon_dez]]*PI()/180</f>
        <v>0.23798481128416457</v>
      </c>
      <c r="G831" t="s">
        <v>34</v>
      </c>
      <c r="H831" t="s">
        <v>939</v>
      </c>
      <c r="I831" s="4" t="b">
        <v>0</v>
      </c>
      <c r="J831" s="4" t="str">
        <f>CONCATENATE(Orte[[#This Row],[Ort]]," - ",Orte[[#This Row],[Landkreis]])</f>
        <v>Berlin Wiesengrund - Kreisfreie Stadt Berlin</v>
      </c>
      <c r="L831" s="3" t="s">
        <v>10490</v>
      </c>
      <c r="M831" s="3"/>
      <c r="N831" t="str">
        <f>Orte[[#This Row],[Ort]]</f>
        <v>Berlin Wiesengrund</v>
      </c>
      <c r="O831" t="s">
        <v>3166</v>
      </c>
      <c r="P831" t="s">
        <v>4834</v>
      </c>
    </row>
    <row r="832" spans="1:16" x14ac:dyDescent="0.35">
      <c r="A832" t="s">
        <v>3256</v>
      </c>
      <c r="B832" s="3" t="s">
        <v>10500</v>
      </c>
      <c r="C832" s="4">
        <v>52.4824627988</v>
      </c>
      <c r="D832" s="4">
        <v>13.328892293899999</v>
      </c>
      <c r="E832" s="4">
        <f>Orte[[#This Row],[Lat_dez]]*PI()/180</f>
        <v>0.91599177539449828</v>
      </c>
      <c r="F832" s="4">
        <f>Orte[[#This Row],[Lon_dez]]*PI()/180</f>
        <v>0.23263305617225466</v>
      </c>
      <c r="G832" t="s">
        <v>34</v>
      </c>
      <c r="H832" t="s">
        <v>939</v>
      </c>
      <c r="I832" s="4" t="b">
        <v>0</v>
      </c>
      <c r="J832" s="4" t="str">
        <f>CONCATENATE(Orte[[#This Row],[Ort]]," - ",Orte[[#This Row],[Landkreis]])</f>
        <v>Berlin Wilhelmsdorf - Kreisfreie Stadt Berlin</v>
      </c>
      <c r="L832" s="3" t="s">
        <v>8950</v>
      </c>
      <c r="M832" s="3"/>
      <c r="N832" t="str">
        <f>Orte[[#This Row],[Ort]]</f>
        <v>Berlin Wilhelmsdorf</v>
      </c>
      <c r="O832" t="s">
        <v>5880</v>
      </c>
      <c r="P832" t="s">
        <v>5559</v>
      </c>
    </row>
    <row r="833" spans="1:16" x14ac:dyDescent="0.35">
      <c r="A833" t="s">
        <v>1975</v>
      </c>
      <c r="B833" s="3" t="s">
        <v>8951</v>
      </c>
      <c r="C833" s="4">
        <v>52.514816860700002</v>
      </c>
      <c r="D833" s="4">
        <v>13.167295323999999</v>
      </c>
      <c r="E833" s="4">
        <f>Orte[[#This Row],[Lat_dez]]*PI()/180</f>
        <v>0.91655646030104743</v>
      </c>
      <c r="F833" s="4">
        <f>Orte[[#This Row],[Lon_dez]]*PI()/180</f>
        <v>0.22981265698625353</v>
      </c>
      <c r="G833" t="s">
        <v>34</v>
      </c>
      <c r="H833" t="s">
        <v>939</v>
      </c>
      <c r="I833" s="4" t="b">
        <v>0</v>
      </c>
      <c r="J833" s="4" t="str">
        <f>CONCATENATE(Orte[[#This Row],[Ort]]," - ",Orte[[#This Row],[Landkreis]])</f>
        <v>Berlin Wilhelmstadt - Kreisfreie Stadt Berlin</v>
      </c>
      <c r="L833" s="3" t="s">
        <v>12184</v>
      </c>
      <c r="M833" s="3"/>
      <c r="N833" t="str">
        <f>Orte[[#This Row],[Ort]]</f>
        <v>Berlin Wilhelmstadt</v>
      </c>
      <c r="O833" t="s">
        <v>6961</v>
      </c>
      <c r="P833" t="s">
        <v>2353</v>
      </c>
    </row>
    <row r="834" spans="1:16" x14ac:dyDescent="0.35">
      <c r="A834" t="s">
        <v>938</v>
      </c>
      <c r="B834" s="3" t="s">
        <v>10251</v>
      </c>
      <c r="C834" s="4">
        <v>52.496570051699997</v>
      </c>
      <c r="D834" s="4">
        <v>13.3137336057</v>
      </c>
      <c r="E834" s="4">
        <f>Orte[[#This Row],[Lat_dez]]*PI()/180</f>
        <v>0.91623799340601475</v>
      </c>
      <c r="F834" s="4">
        <f>Orte[[#This Row],[Lon_dez]]*PI()/180</f>
        <v>0.23236848715288147</v>
      </c>
      <c r="G834" t="s">
        <v>34</v>
      </c>
      <c r="H834" t="s">
        <v>939</v>
      </c>
      <c r="I834" s="4" t="b">
        <v>0</v>
      </c>
      <c r="J834" s="4" t="str">
        <f>CONCATENATE(Orte[[#This Row],[Ort]]," - ",Orte[[#This Row],[Landkreis]])</f>
        <v>Berlin Wilmersdorf - Kreisfreie Stadt Berlin</v>
      </c>
      <c r="L834" s="3" t="s">
        <v>9529</v>
      </c>
      <c r="M834" s="3"/>
      <c r="N834" t="str">
        <f>Orte[[#This Row],[Ort]]</f>
        <v>Berlin Wilmersdorf</v>
      </c>
      <c r="O834" t="s">
        <v>4714</v>
      </c>
      <c r="P834" t="s">
        <v>1695</v>
      </c>
    </row>
    <row r="835" spans="1:16" x14ac:dyDescent="0.35">
      <c r="A835" t="s">
        <v>938</v>
      </c>
      <c r="B835" s="3" t="s">
        <v>15605</v>
      </c>
      <c r="C835" s="4">
        <v>52.4939076255</v>
      </c>
      <c r="D835" s="4">
        <v>13.3030645008</v>
      </c>
      <c r="E835" s="4">
        <f>Orte[[#This Row],[Lat_dez]]*PI()/180</f>
        <v>0.9161915253027334</v>
      </c>
      <c r="F835" s="4">
        <f>Orte[[#This Row],[Lon_dez]]*PI()/180</f>
        <v>0.23218227614413584</v>
      </c>
      <c r="G835" t="s">
        <v>34</v>
      </c>
      <c r="H835" t="s">
        <v>939</v>
      </c>
      <c r="I835" s="4" t="b">
        <v>0</v>
      </c>
      <c r="J835" s="4" t="str">
        <f>CONCATENATE(Orte[[#This Row],[Ort]]," - ",Orte[[#This Row],[Landkreis]])</f>
        <v>Berlin Wilmersdorf - Kreisfreie Stadt Berlin</v>
      </c>
      <c r="L835" s="3" t="s">
        <v>9950</v>
      </c>
      <c r="M835" s="3"/>
      <c r="N835" t="str">
        <f>Orte[[#This Row],[Ort]]</f>
        <v>Berlin Wilmersdorf</v>
      </c>
      <c r="O835" t="s">
        <v>6562</v>
      </c>
      <c r="P835" t="s">
        <v>5128</v>
      </c>
    </row>
    <row r="836" spans="1:16" x14ac:dyDescent="0.35">
      <c r="A836" t="s">
        <v>938</v>
      </c>
      <c r="B836" s="3" t="s">
        <v>7939</v>
      </c>
      <c r="C836" s="4">
        <v>52.485080471000003</v>
      </c>
      <c r="D836" s="4">
        <v>13.313279570400001</v>
      </c>
      <c r="E836" s="4">
        <f>Orte[[#This Row],[Lat_dez]]*PI()/180</f>
        <v>0.91603746239312633</v>
      </c>
      <c r="F836" s="4">
        <f>Orte[[#This Row],[Lon_dez]]*PI()/180</f>
        <v>0.23236056274197622</v>
      </c>
      <c r="G836" t="s">
        <v>34</v>
      </c>
      <c r="H836" t="s">
        <v>939</v>
      </c>
      <c r="I836" s="4" t="b">
        <v>0</v>
      </c>
      <c r="J836" s="4" t="str">
        <f>CONCATENATE(Orte[[#This Row],[Ort]]," - ",Orte[[#This Row],[Landkreis]])</f>
        <v>Berlin Wilmersdorf - Kreisfreie Stadt Berlin</v>
      </c>
      <c r="L836" s="3" t="s">
        <v>13547</v>
      </c>
      <c r="M836" s="3"/>
      <c r="N836" t="str">
        <f>Orte[[#This Row],[Ort]]</f>
        <v>Berlin Wilmersdorf</v>
      </c>
      <c r="O836" t="s">
        <v>4431</v>
      </c>
      <c r="P836" t="s">
        <v>4789</v>
      </c>
    </row>
    <row r="837" spans="1:16" x14ac:dyDescent="0.35">
      <c r="A837" t="s">
        <v>938</v>
      </c>
      <c r="B837" s="3" t="s">
        <v>9535</v>
      </c>
      <c r="C837" s="4">
        <v>52.490812043200002</v>
      </c>
      <c r="D837" s="4">
        <v>13.3275338013</v>
      </c>
      <c r="E837" s="4">
        <f>Orte[[#This Row],[Lat_dez]]*PI()/180</f>
        <v>0.91613749719933202</v>
      </c>
      <c r="F837" s="4">
        <f>Orte[[#This Row],[Lon_dez]]*PI()/180</f>
        <v>0.23260934600352071</v>
      </c>
      <c r="G837" t="s">
        <v>34</v>
      </c>
      <c r="H837" t="s">
        <v>939</v>
      </c>
      <c r="I837" s="4" t="b">
        <v>0</v>
      </c>
      <c r="J837" s="4" t="str">
        <f>CONCATENATE(Orte[[#This Row],[Ort]]," - ",Orte[[#This Row],[Landkreis]])</f>
        <v>Berlin Wilmersdorf - Kreisfreie Stadt Berlin</v>
      </c>
      <c r="L837" s="3" t="s">
        <v>14474</v>
      </c>
      <c r="M837" s="3"/>
      <c r="N837" t="str">
        <f>Orte[[#This Row],[Ort]]</f>
        <v>Berlin Wilmersdorf</v>
      </c>
      <c r="O837" t="s">
        <v>2877</v>
      </c>
      <c r="P837" t="s">
        <v>6491</v>
      </c>
    </row>
    <row r="838" spans="1:16" x14ac:dyDescent="0.35">
      <c r="A838" t="s">
        <v>938</v>
      </c>
      <c r="B838" s="3" t="s">
        <v>10783</v>
      </c>
      <c r="C838" s="4">
        <v>52.498860536800002</v>
      </c>
      <c r="D838" s="4">
        <v>13.325703963800001</v>
      </c>
      <c r="E838" s="4">
        <f>Orte[[#This Row],[Lat_dez]]*PI()/180</f>
        <v>0.91627796991247767</v>
      </c>
      <c r="F838" s="4">
        <f>Orte[[#This Row],[Lon_dez]]*PI()/180</f>
        <v>0.23257740931436927</v>
      </c>
      <c r="G838" t="s">
        <v>34</v>
      </c>
      <c r="H838" t="s">
        <v>939</v>
      </c>
      <c r="I838" s="4" t="b">
        <v>0</v>
      </c>
      <c r="J838" s="4" t="str">
        <f>CONCATENATE(Orte[[#This Row],[Ort]]," - ",Orte[[#This Row],[Landkreis]])</f>
        <v>Berlin Wilmersdorf - Kreisfreie Stadt Berlin</v>
      </c>
      <c r="L838" s="3" t="s">
        <v>12847</v>
      </c>
      <c r="M838" s="3"/>
      <c r="N838" t="str">
        <f>Orte[[#This Row],[Ort]]</f>
        <v>Berlin Wilmersdorf</v>
      </c>
      <c r="O838" t="s">
        <v>2845</v>
      </c>
      <c r="P838" t="s">
        <v>3095</v>
      </c>
    </row>
    <row r="839" spans="1:16" x14ac:dyDescent="0.35">
      <c r="A839" t="s">
        <v>938</v>
      </c>
      <c r="B839" s="3" t="s">
        <v>12858</v>
      </c>
      <c r="C839" s="4">
        <v>52.497461764199997</v>
      </c>
      <c r="D839" s="4">
        <v>13.342736888799999</v>
      </c>
      <c r="E839" s="4">
        <f>Orte[[#This Row],[Lat_dez]]*PI()/180</f>
        <v>0.91625355672512099</v>
      </c>
      <c r="F839" s="4">
        <f>Orte[[#This Row],[Lon_dez]]*PI()/180</f>
        <v>0.23287468993686453</v>
      </c>
      <c r="G839" t="s">
        <v>34</v>
      </c>
      <c r="H839" t="s">
        <v>939</v>
      </c>
      <c r="I839" s="4" t="b">
        <v>0</v>
      </c>
      <c r="J839" s="4" t="str">
        <f>CONCATENATE(Orte[[#This Row],[Ort]]," - ",Orte[[#This Row],[Landkreis]])</f>
        <v>Berlin Wilmersdorf - Kreisfreie Stadt Berlin</v>
      </c>
      <c r="L839" s="3" t="s">
        <v>11909</v>
      </c>
      <c r="M839" s="3"/>
      <c r="N839" t="str">
        <f>Orte[[#This Row],[Ort]]</f>
        <v>Berlin Wilmersdorf</v>
      </c>
      <c r="O839" t="s">
        <v>4820</v>
      </c>
      <c r="P839" t="s">
        <v>1450</v>
      </c>
    </row>
    <row r="840" spans="1:16" x14ac:dyDescent="0.35">
      <c r="A840" t="s">
        <v>938</v>
      </c>
      <c r="B840" s="3" t="s">
        <v>14499</v>
      </c>
      <c r="C840" s="4">
        <v>52.473361870200002</v>
      </c>
      <c r="D840" s="4">
        <v>13.311789087299999</v>
      </c>
      <c r="E840" s="4">
        <f>Orte[[#This Row],[Lat_dez]]*PI()/180</f>
        <v>0.91583293422543932</v>
      </c>
      <c r="F840" s="4">
        <f>Orte[[#This Row],[Lon_dez]]*PI()/180</f>
        <v>0.23233454890443589</v>
      </c>
      <c r="G840" t="s">
        <v>34</v>
      </c>
      <c r="H840" t="s">
        <v>939</v>
      </c>
      <c r="I840" s="4" t="b">
        <v>0</v>
      </c>
      <c r="J840" s="4" t="str">
        <f>CONCATENATE(Orte[[#This Row],[Ort]]," - ",Orte[[#This Row],[Landkreis]])</f>
        <v>Berlin Wilmersdorf - Kreisfreie Stadt Berlin</v>
      </c>
      <c r="L840" s="3" t="s">
        <v>7905</v>
      </c>
      <c r="M840" s="3"/>
      <c r="N840" t="str">
        <f>Orte[[#This Row],[Ort]]</f>
        <v>Berlin Wilmersdorf</v>
      </c>
      <c r="O840" t="s">
        <v>5528</v>
      </c>
      <c r="P840" t="s">
        <v>7274</v>
      </c>
    </row>
    <row r="841" spans="1:16" x14ac:dyDescent="0.35">
      <c r="A841" t="s">
        <v>6920</v>
      </c>
      <c r="B841" s="3" t="s">
        <v>15315</v>
      </c>
      <c r="C841" s="4">
        <v>52.511601194100002</v>
      </c>
      <c r="D841" s="4">
        <v>13.1962646915</v>
      </c>
      <c r="E841" s="4">
        <f>Orte[[#This Row],[Lat_dez]]*PI()/180</f>
        <v>0.91650033633123107</v>
      </c>
      <c r="F841" s="4">
        <f>Orte[[#This Row],[Lon_dez]]*PI()/180</f>
        <v>0.23031826783134876</v>
      </c>
      <c r="G841" t="s">
        <v>34</v>
      </c>
      <c r="H841" t="s">
        <v>939</v>
      </c>
      <c r="I841" s="4" t="b">
        <v>0</v>
      </c>
      <c r="J841" s="4" t="str">
        <f>CONCATENATE(Orte[[#This Row],[Ort]]," - ",Orte[[#This Row],[Landkreis]])</f>
        <v>Berlin Wlhelmstadt - Kreisfreie Stadt Berlin</v>
      </c>
      <c r="L841" s="3" t="s">
        <v>13313</v>
      </c>
      <c r="M841" s="3"/>
      <c r="N841" t="str">
        <f>Orte[[#This Row],[Ort]]</f>
        <v>Berlin Wlhelmstadt</v>
      </c>
      <c r="O841" t="s">
        <v>6561</v>
      </c>
      <c r="P841" t="s">
        <v>5137</v>
      </c>
    </row>
    <row r="842" spans="1:16" x14ac:dyDescent="0.35">
      <c r="A842" t="s">
        <v>1246</v>
      </c>
      <c r="B842" s="3" t="s">
        <v>8362</v>
      </c>
      <c r="C842" s="4">
        <v>52.436881380899997</v>
      </c>
      <c r="D842" s="4">
        <v>13.2385515005</v>
      </c>
      <c r="E842" s="4">
        <f>Orte[[#This Row],[Lat_dez]]*PI()/180</f>
        <v>0.91519622957441571</v>
      </c>
      <c r="F842" s="4">
        <f>Orte[[#This Row],[Lon_dez]]*PI()/180</f>
        <v>0.23105631187856074</v>
      </c>
      <c r="G842" t="s">
        <v>34</v>
      </c>
      <c r="H842" t="s">
        <v>939</v>
      </c>
      <c r="I842" s="4" t="b">
        <v>0</v>
      </c>
      <c r="J842" s="4" t="str">
        <f>CONCATENATE(Orte[[#This Row],[Ort]]," - ",Orte[[#This Row],[Landkreis]])</f>
        <v>Berlin Zehlendorf - Kreisfreie Stadt Berlin</v>
      </c>
      <c r="L842" s="3" t="s">
        <v>7909</v>
      </c>
      <c r="M842" s="3"/>
      <c r="N842" t="str">
        <f>Orte[[#This Row],[Ort]]</f>
        <v>Berlin Zehlendorf</v>
      </c>
      <c r="O842" t="s">
        <v>6679</v>
      </c>
      <c r="P842" t="s">
        <v>3829</v>
      </c>
    </row>
    <row r="843" spans="1:16" x14ac:dyDescent="0.35">
      <c r="A843" t="s">
        <v>1246</v>
      </c>
      <c r="B843" s="3" t="s">
        <v>12195</v>
      </c>
      <c r="C843" s="4">
        <v>52.417544685700001</v>
      </c>
      <c r="D843" s="4">
        <v>13.253514084900001</v>
      </c>
      <c r="E843" s="4">
        <f>Orte[[#This Row],[Lat_dez]]*PI()/180</f>
        <v>0.91485874057672134</v>
      </c>
      <c r="F843" s="4">
        <f>Orte[[#This Row],[Lon_dez]]*PI()/180</f>
        <v>0.23131745824094832</v>
      </c>
      <c r="G843" t="s">
        <v>34</v>
      </c>
      <c r="H843" t="s">
        <v>939</v>
      </c>
      <c r="I843" s="4" t="b">
        <v>0</v>
      </c>
      <c r="J843" s="4" t="str">
        <f>CONCATENATE(Orte[[#This Row],[Ort]]," - ",Orte[[#This Row],[Landkreis]])</f>
        <v>Berlin Zehlendorf - Kreisfreie Stadt Berlin</v>
      </c>
      <c r="L843" s="3" t="s">
        <v>11284</v>
      </c>
      <c r="M843" s="3"/>
      <c r="N843" t="str">
        <f>Orte[[#This Row],[Ort]]</f>
        <v>Berlin Zehlendorf</v>
      </c>
      <c r="O843" t="s">
        <v>3252</v>
      </c>
      <c r="P843" t="s">
        <v>5276</v>
      </c>
    </row>
    <row r="844" spans="1:16" x14ac:dyDescent="0.35">
      <c r="A844" t="s">
        <v>1246</v>
      </c>
      <c r="B844" s="3" t="s">
        <v>8192</v>
      </c>
      <c r="C844" s="4">
        <v>52.421167355000001</v>
      </c>
      <c r="D844" s="4">
        <v>13.276560853099999</v>
      </c>
      <c r="E844" s="4">
        <f>Orte[[#This Row],[Lat_dez]]*PI()/180</f>
        <v>0.91492196808371706</v>
      </c>
      <c r="F844" s="4">
        <f>Orte[[#This Row],[Lon_dez]]*PI()/180</f>
        <v>0.23171970022798219</v>
      </c>
      <c r="G844" t="s">
        <v>34</v>
      </c>
      <c r="H844" t="s">
        <v>939</v>
      </c>
      <c r="I844" s="4" t="b">
        <v>0</v>
      </c>
      <c r="J844" s="4" t="str">
        <f>CONCATENATE(Orte[[#This Row],[Ort]]," - ",Orte[[#This Row],[Landkreis]])</f>
        <v>Berlin Zehlendorf - Kreisfreie Stadt Berlin</v>
      </c>
      <c r="L844" s="3" t="s">
        <v>9948</v>
      </c>
      <c r="M844" s="3"/>
      <c r="N844" t="str">
        <f>Orte[[#This Row],[Ort]]</f>
        <v>Berlin Zehlendorf</v>
      </c>
      <c r="O844" t="s">
        <v>3326</v>
      </c>
      <c r="P844" t="s">
        <v>2029</v>
      </c>
    </row>
    <row r="845" spans="1:16" x14ac:dyDescent="0.35">
      <c r="A845" t="s">
        <v>1246</v>
      </c>
      <c r="B845" s="3" t="s">
        <v>8363</v>
      </c>
      <c r="C845" s="4">
        <v>52.4496640351</v>
      </c>
      <c r="D845" s="4">
        <v>13.257219196299999</v>
      </c>
      <c r="E845" s="4">
        <f>Orte[[#This Row],[Lat_dez]]*PI()/180</f>
        <v>0.91541932897734979</v>
      </c>
      <c r="F845" s="4">
        <f>Orte[[#This Row],[Lon_dez]]*PI()/180</f>
        <v>0.23138212463403143</v>
      </c>
      <c r="G845" t="s">
        <v>34</v>
      </c>
      <c r="H845" t="s">
        <v>939</v>
      </c>
      <c r="I845" s="4" t="b">
        <v>0</v>
      </c>
      <c r="J845" s="4" t="str">
        <f>CONCATENATE(Orte[[#This Row],[Ort]]," - ",Orte[[#This Row],[Landkreis]])</f>
        <v>Berlin Zehlendorf - Kreisfreie Stadt Berlin</v>
      </c>
      <c r="L845" s="3" t="s">
        <v>11915</v>
      </c>
      <c r="M845" s="3"/>
      <c r="N845" t="str">
        <f>Orte[[#This Row],[Ort]]</f>
        <v>Berlin Zehlendorf</v>
      </c>
      <c r="O845" t="s">
        <v>4402</v>
      </c>
      <c r="P845" t="s">
        <v>4571</v>
      </c>
    </row>
    <row r="846" spans="1:16" x14ac:dyDescent="0.35">
      <c r="A846" t="s">
        <v>5450</v>
      </c>
      <c r="B846" s="3" t="s">
        <v>13334</v>
      </c>
      <c r="C846" s="4">
        <v>52.417438846499998</v>
      </c>
      <c r="D846" s="4">
        <v>13.329187171099999</v>
      </c>
      <c r="E846" s="4">
        <f>Orte[[#This Row],[Lat_dez]]*PI()/180</f>
        <v>0.9148568933342035</v>
      </c>
      <c r="F846" s="4">
        <f>Orte[[#This Row],[Lon_dez]]*PI()/180</f>
        <v>0.23263820275028377</v>
      </c>
      <c r="G846" t="s">
        <v>34</v>
      </c>
      <c r="H846" t="s">
        <v>939</v>
      </c>
      <c r="I846" s="4" t="b">
        <v>0</v>
      </c>
      <c r="J846" s="4" t="str">
        <f>CONCATENATE(Orte[[#This Row],[Ort]]," - ",Orte[[#This Row],[Landkreis]])</f>
        <v>Berlin-Lichterfelde - Kreisfreie Stadt Berlin</v>
      </c>
      <c r="L846" s="3" t="s">
        <v>15028</v>
      </c>
      <c r="M846" s="3"/>
      <c r="N846" t="str">
        <f>Orte[[#This Row],[Ort]]</f>
        <v>Berlin-Lichterfelde</v>
      </c>
      <c r="O846" t="s">
        <v>7068</v>
      </c>
      <c r="P846" t="s">
        <v>5217</v>
      </c>
    </row>
    <row r="847" spans="1:16" x14ac:dyDescent="0.35">
      <c r="A847" t="s">
        <v>1983</v>
      </c>
      <c r="B847" s="3" t="s">
        <v>8960</v>
      </c>
      <c r="C847" s="4">
        <v>52.487331771800001</v>
      </c>
      <c r="D847" s="4">
        <v>13.3509607843</v>
      </c>
      <c r="E847" s="4">
        <f>Orte[[#This Row],[Lat_dez]]*PI()/180</f>
        <v>0.91607675500453911</v>
      </c>
      <c r="F847" s="4">
        <f>Orte[[#This Row],[Lon_dez]]*PI()/180</f>
        <v>0.23301822399067945</v>
      </c>
      <c r="G847" t="s">
        <v>34</v>
      </c>
      <c r="H847" t="s">
        <v>939</v>
      </c>
      <c r="I847" s="4" t="b">
        <v>0</v>
      </c>
      <c r="J847" s="4" t="str">
        <f>CONCATENATE(Orte[[#This Row],[Ort]]," - ",Orte[[#This Row],[Landkreis]])</f>
        <v>Berlin-West - Kreisfreie Stadt Berlin</v>
      </c>
      <c r="L847" s="3" t="s">
        <v>14267</v>
      </c>
      <c r="M847" s="3"/>
      <c r="N847" t="str">
        <f>Orte[[#This Row],[Ort]]</f>
        <v>Berlin-West</v>
      </c>
      <c r="O847" t="s">
        <v>4694</v>
      </c>
      <c r="P847" t="s">
        <v>1561</v>
      </c>
    </row>
    <row r="848" spans="1:16" x14ac:dyDescent="0.35">
      <c r="A848" t="s">
        <v>1983</v>
      </c>
      <c r="B848" s="3" t="s">
        <v>12859</v>
      </c>
      <c r="C848" s="4">
        <v>52.5726024553</v>
      </c>
      <c r="D848" s="4">
        <v>13.350913160899999</v>
      </c>
      <c r="E848" s="4">
        <f>Orte[[#This Row],[Lat_dez]]*PI()/180</f>
        <v>0.91756500918703998</v>
      </c>
      <c r="F848" s="4">
        <f>Orte[[#This Row],[Lon_dez]]*PI()/180</f>
        <v>0.23301739280554845</v>
      </c>
      <c r="G848" t="s">
        <v>34</v>
      </c>
      <c r="H848" t="s">
        <v>939</v>
      </c>
      <c r="I848" s="4" t="b">
        <v>0</v>
      </c>
      <c r="J848" s="4" t="str">
        <f>CONCATENATE(Orte[[#This Row],[Ort]]," - ",Orte[[#This Row],[Landkreis]])</f>
        <v>Berlin-West - Kreisfreie Stadt Berlin</v>
      </c>
      <c r="L848" s="3" t="s">
        <v>11525</v>
      </c>
      <c r="M848" s="3"/>
      <c r="N848" t="str">
        <f>Orte[[#This Row],[Ort]]</f>
        <v>Berlin-West</v>
      </c>
      <c r="O848" t="s">
        <v>6296</v>
      </c>
      <c r="P848" t="s">
        <v>1268</v>
      </c>
    </row>
    <row r="849" spans="1:16" x14ac:dyDescent="0.35">
      <c r="A849" t="s">
        <v>1983</v>
      </c>
      <c r="B849" s="3" t="s">
        <v>14171</v>
      </c>
      <c r="C849" s="4">
        <v>52.568101198599997</v>
      </c>
      <c r="D849" s="4">
        <v>13.371647359300001</v>
      </c>
      <c r="E849" s="4">
        <f>Orte[[#This Row],[Lat_dez]]*PI()/180</f>
        <v>0.91748644743714747</v>
      </c>
      <c r="F849" s="4">
        <f>Orte[[#This Row],[Lon_dez]]*PI()/180</f>
        <v>0.2333792728353902</v>
      </c>
      <c r="G849" t="s">
        <v>34</v>
      </c>
      <c r="H849" t="s">
        <v>939</v>
      </c>
      <c r="I849" s="4" t="b">
        <v>0</v>
      </c>
      <c r="J849" s="4" t="str">
        <f>CONCATENATE(Orte[[#This Row],[Ort]]," - ",Orte[[#This Row],[Landkreis]])</f>
        <v>Berlin-West - Kreisfreie Stadt Berlin</v>
      </c>
      <c r="L849" s="3" t="s">
        <v>10220</v>
      </c>
      <c r="M849" s="3"/>
      <c r="N849" t="str">
        <f>Orte[[#This Row],[Ort]]</f>
        <v>Berlin-West</v>
      </c>
      <c r="O849" t="s">
        <v>5828</v>
      </c>
      <c r="P849" t="s">
        <v>6149</v>
      </c>
    </row>
    <row r="850" spans="1:16" x14ac:dyDescent="0.35">
      <c r="A850" t="s">
        <v>6990</v>
      </c>
      <c r="B850" s="3" t="s">
        <v>15411</v>
      </c>
      <c r="C850" s="4">
        <v>51.063775376700001</v>
      </c>
      <c r="D850" s="4">
        <v>11.298869374800001</v>
      </c>
      <c r="E850" s="4">
        <f>Orte[[#This Row],[Lat_dez]]*PI()/180</f>
        <v>0.89123100882222273</v>
      </c>
      <c r="F850" s="4">
        <f>Orte[[#This Row],[Lon_dez]]*PI()/180</f>
        <v>0.19720247234301322</v>
      </c>
      <c r="G850" t="s">
        <v>678</v>
      </c>
      <c r="H850" t="s">
        <v>1285</v>
      </c>
      <c r="I850" s="4" t="b">
        <v>0</v>
      </c>
      <c r="J850" s="4" t="str">
        <f>CONCATENATE(Orte[[#This Row],[Ort]]," - ",Orte[[#This Row],[Landkreis]])</f>
        <v>Berlstedt - Landkreis Weimarer Land</v>
      </c>
      <c r="L850" s="3" t="s">
        <v>7917</v>
      </c>
      <c r="M850" s="3"/>
      <c r="N850" t="str">
        <f>Orte[[#This Row],[Ort]]</f>
        <v>Berlstedt</v>
      </c>
      <c r="O850" t="s">
        <v>1458</v>
      </c>
      <c r="P850" t="s">
        <v>4823</v>
      </c>
    </row>
    <row r="851" spans="1:16" x14ac:dyDescent="0.35">
      <c r="A851" t="s">
        <v>1517</v>
      </c>
      <c r="B851" s="3" t="s">
        <v>8455</v>
      </c>
      <c r="C851" s="4">
        <v>47.728072659799999</v>
      </c>
      <c r="D851" s="4">
        <v>9.3418127421400001</v>
      </c>
      <c r="E851" s="4">
        <f>Orte[[#This Row],[Lat_dez]]*PI()/180</f>
        <v>0.83301201354459742</v>
      </c>
      <c r="F851" s="4">
        <f>Orte[[#This Row],[Lon_dez]]*PI()/180</f>
        <v>0.16304539045510302</v>
      </c>
      <c r="G851" t="s">
        <v>546</v>
      </c>
      <c r="H851" t="s">
        <v>1154</v>
      </c>
      <c r="I851" s="4" t="b">
        <v>0</v>
      </c>
      <c r="J851" s="4" t="str">
        <f>CONCATENATE(Orte[[#This Row],[Ort]]," - ",Orte[[#This Row],[Landkreis]])</f>
        <v>Bermatingen - Landkreis Bodenseekreis</v>
      </c>
      <c r="L851" s="3" t="s">
        <v>11529</v>
      </c>
      <c r="M851" s="3"/>
      <c r="N851" t="str">
        <f>Orte[[#This Row],[Ort]]</f>
        <v>Bermatingen</v>
      </c>
      <c r="O851" t="s">
        <v>592</v>
      </c>
      <c r="P851" t="s">
        <v>3681</v>
      </c>
    </row>
    <row r="852" spans="1:16" x14ac:dyDescent="0.35">
      <c r="A852" t="s">
        <v>4379</v>
      </c>
      <c r="B852" s="3" t="s">
        <v>11940</v>
      </c>
      <c r="C852" s="4">
        <v>52.690853495799999</v>
      </c>
      <c r="D852" s="4">
        <v>13.5824546844</v>
      </c>
      <c r="E852" s="4">
        <f>Orte[[#This Row],[Lat_dez]]*PI()/180</f>
        <v>0.91962887918767411</v>
      </c>
      <c r="F852" s="4">
        <f>Orte[[#This Row],[Lon_dez]]*PI()/180</f>
        <v>0.23705855474570731</v>
      </c>
      <c r="G852" t="s">
        <v>885</v>
      </c>
      <c r="H852" t="s">
        <v>2099</v>
      </c>
      <c r="I852" s="4" t="b">
        <v>0</v>
      </c>
      <c r="J852" s="4" t="str">
        <f>CONCATENATE(Orte[[#This Row],[Ort]]," - ",Orte[[#This Row],[Landkreis]])</f>
        <v>Bernau - Landkreis Barnim</v>
      </c>
      <c r="L852" s="3" t="s">
        <v>11283</v>
      </c>
      <c r="M852" s="3"/>
      <c r="N852" t="str">
        <f>Orte[[#This Row],[Ort]]</f>
        <v>Bernau</v>
      </c>
      <c r="O852" t="s">
        <v>1425</v>
      </c>
      <c r="P852" t="s">
        <v>3318</v>
      </c>
    </row>
    <row r="853" spans="1:16" x14ac:dyDescent="0.35">
      <c r="A853" t="s">
        <v>5599</v>
      </c>
      <c r="B853" s="3" t="s">
        <v>13532</v>
      </c>
      <c r="C853" s="4">
        <v>47.815084413299999</v>
      </c>
      <c r="D853" s="4">
        <v>12.374949815400001</v>
      </c>
      <c r="E853" s="4">
        <f>Orte[[#This Row],[Lat_dez]]*PI()/180</f>
        <v>0.83453065513110603</v>
      </c>
      <c r="F853" s="4">
        <f>Orte[[#This Row],[Lon_dez]]*PI()/180</f>
        <v>0.21598361904779451</v>
      </c>
      <c r="G853" t="s">
        <v>665</v>
      </c>
      <c r="H853" t="s">
        <v>877</v>
      </c>
      <c r="I853" s="4" t="b">
        <v>0</v>
      </c>
      <c r="J853" s="4" t="str">
        <f>CONCATENATE(Orte[[#This Row],[Ort]]," - ",Orte[[#This Row],[Landkreis]])</f>
        <v>Bernau a. Chiemsee - Landkreis Rosenheim</v>
      </c>
      <c r="L853" s="3" t="s">
        <v>11678</v>
      </c>
      <c r="M853" s="3"/>
      <c r="N853" t="str">
        <f>Orte[[#This Row],[Ort]]</f>
        <v>Bernau a. Chiemsee</v>
      </c>
      <c r="O853" t="s">
        <v>6262</v>
      </c>
      <c r="P853" t="s">
        <v>4441</v>
      </c>
    </row>
    <row r="854" spans="1:16" x14ac:dyDescent="0.35">
      <c r="A854" t="s">
        <v>3503</v>
      </c>
      <c r="B854" s="3" t="s">
        <v>10822</v>
      </c>
      <c r="C854" s="4">
        <v>47.796304635299997</v>
      </c>
      <c r="D854" s="4">
        <v>8.0370623713300002</v>
      </c>
      <c r="E854" s="4">
        <f>Orte[[#This Row],[Lat_dez]]*PI()/180</f>
        <v>0.83420288617221239</v>
      </c>
      <c r="F854" s="4">
        <f>Orte[[#This Row],[Lon_dez]]*PI()/180</f>
        <v>0.14027320056785161</v>
      </c>
      <c r="G854" t="s">
        <v>546</v>
      </c>
      <c r="H854" t="s">
        <v>561</v>
      </c>
      <c r="I854" s="4" t="b">
        <v>0</v>
      </c>
      <c r="J854" s="4" t="str">
        <f>CONCATENATE(Orte[[#This Row],[Ort]]," - ",Orte[[#This Row],[Landkreis]])</f>
        <v>Bernau im Schwarzwald - Landkreis Waldshut</v>
      </c>
      <c r="L854" s="3" t="s">
        <v>8937</v>
      </c>
      <c r="M854" s="3"/>
      <c r="N854" t="str">
        <f>Orte[[#This Row],[Ort]]</f>
        <v>Bernau im Schwarzwald</v>
      </c>
      <c r="O854" t="s">
        <v>5606</v>
      </c>
      <c r="P854" t="s">
        <v>6420</v>
      </c>
    </row>
    <row r="855" spans="1:16" x14ac:dyDescent="0.35">
      <c r="A855" t="s">
        <v>3358</v>
      </c>
      <c r="B855" s="3" t="s">
        <v>10631</v>
      </c>
      <c r="C855" s="4">
        <v>47.7297124121</v>
      </c>
      <c r="D855" s="4">
        <v>10.767819703800001</v>
      </c>
      <c r="E855" s="4">
        <f>Orte[[#This Row],[Lat_dez]]*PI()/180</f>
        <v>0.83304063262114958</v>
      </c>
      <c r="F855" s="4">
        <f>Orte[[#This Row],[Lon_dez]]*PI()/180</f>
        <v>0.1879339070924306</v>
      </c>
      <c r="G855" t="s">
        <v>665</v>
      </c>
      <c r="H855" t="s">
        <v>1338</v>
      </c>
      <c r="I855" s="4" t="b">
        <v>0</v>
      </c>
      <c r="J855" s="4" t="str">
        <f>CONCATENATE(Orte[[#This Row],[Ort]]," - ",Orte[[#This Row],[Landkreis]])</f>
        <v>Bernbeuren - Landkreis Weilheim-Schongau</v>
      </c>
      <c r="L855" s="3" t="s">
        <v>14759</v>
      </c>
      <c r="M855" s="3"/>
      <c r="N855" t="str">
        <f>Orte[[#This Row],[Ort]]</f>
        <v>Bernbeuren</v>
      </c>
      <c r="O855" t="s">
        <v>1524</v>
      </c>
      <c r="P855" t="s">
        <v>5660</v>
      </c>
    </row>
    <row r="856" spans="1:16" x14ac:dyDescent="0.35">
      <c r="A856" t="s">
        <v>1372</v>
      </c>
      <c r="B856" s="3" t="s">
        <v>8304</v>
      </c>
      <c r="C856" s="4">
        <v>51.774133534299999</v>
      </c>
      <c r="D856" s="4">
        <v>11.7669363514</v>
      </c>
      <c r="E856" s="4">
        <f>Orte[[#This Row],[Lat_dez]]*PI()/180</f>
        <v>0.9036290975407435</v>
      </c>
      <c r="F856" s="4">
        <f>Orte[[#This Row],[Lon_dez]]*PI()/180</f>
        <v>0.20537178220453844</v>
      </c>
      <c r="G856" t="s">
        <v>809</v>
      </c>
      <c r="H856" t="s">
        <v>1359</v>
      </c>
      <c r="I856" s="4" t="b">
        <v>0</v>
      </c>
      <c r="J856" s="4" t="str">
        <f>CONCATENATE(Orte[[#This Row],[Ort]]," - ",Orte[[#This Row],[Landkreis]])</f>
        <v>Bernburg (Saale) - Landkreis Salzlandkreis</v>
      </c>
      <c r="L856" s="3" t="s">
        <v>10219</v>
      </c>
      <c r="M856" s="3"/>
      <c r="N856" t="str">
        <f>Orte[[#This Row],[Ort]]</f>
        <v>Bernburg (Saale)</v>
      </c>
      <c r="O856" t="s">
        <v>2345</v>
      </c>
      <c r="P856" t="s">
        <v>4301</v>
      </c>
    </row>
    <row r="857" spans="1:16" x14ac:dyDescent="0.35">
      <c r="A857" t="s">
        <v>6468</v>
      </c>
      <c r="B857" s="3" t="s">
        <v>14708</v>
      </c>
      <c r="C857" s="4">
        <v>53.166246340000001</v>
      </c>
      <c r="D857" s="4">
        <v>8.4768083164900005</v>
      </c>
      <c r="E857" s="4">
        <f>Orte[[#This Row],[Lat_dez]]*PI()/180</f>
        <v>0.92792604955938462</v>
      </c>
      <c r="F857" s="4">
        <f>Orte[[#This Row],[Lon_dez]]*PI()/180</f>
        <v>0.14794821518318804</v>
      </c>
      <c r="G857" t="s">
        <v>554</v>
      </c>
      <c r="H857" t="s">
        <v>572</v>
      </c>
      <c r="I857" s="4" t="b">
        <v>0</v>
      </c>
      <c r="J857" s="4" t="str">
        <f>CONCATENATE(Orte[[#This Row],[Ort]]," - ",Orte[[#This Row],[Landkreis]])</f>
        <v>Berne - Landkreis Wesermarsch</v>
      </c>
      <c r="L857" s="3" t="s">
        <v>14776</v>
      </c>
      <c r="M857" s="3"/>
      <c r="N857" t="str">
        <f>Orte[[#This Row],[Ort]]</f>
        <v>Berne</v>
      </c>
      <c r="O857" t="s">
        <v>4813</v>
      </c>
      <c r="P857" t="s">
        <v>5601</v>
      </c>
    </row>
    <row r="858" spans="1:16" x14ac:dyDescent="0.35">
      <c r="A858" t="s">
        <v>2321</v>
      </c>
      <c r="B858" s="3" t="s">
        <v>9359</v>
      </c>
      <c r="C858" s="4">
        <v>49.251245290299998</v>
      </c>
      <c r="D858" s="4">
        <v>11.3853038572</v>
      </c>
      <c r="E858" s="4">
        <f>Orte[[#This Row],[Lat_dez]]*PI()/180</f>
        <v>0.85959639102308549</v>
      </c>
      <c r="F858" s="4">
        <f>Orte[[#This Row],[Lon_dez]]*PI()/180</f>
        <v>0.19871103864815032</v>
      </c>
      <c r="G858" t="s">
        <v>665</v>
      </c>
      <c r="H858" t="s">
        <v>832</v>
      </c>
      <c r="I858" s="4" t="b">
        <v>0</v>
      </c>
      <c r="J858" s="4" t="str">
        <f>CONCATENATE(Orte[[#This Row],[Ort]]," - ",Orte[[#This Row],[Landkreis]])</f>
        <v>Berngau - Landkreis Neumarkt i.d. OPf.</v>
      </c>
      <c r="L858" s="3" t="s">
        <v>11922</v>
      </c>
      <c r="M858" s="3"/>
      <c r="N858" t="str">
        <f>Orte[[#This Row],[Ort]]</f>
        <v>Berngau</v>
      </c>
      <c r="O858" t="s">
        <v>3373</v>
      </c>
      <c r="P858" t="s">
        <v>5617</v>
      </c>
    </row>
    <row r="859" spans="1:16" x14ac:dyDescent="0.35">
      <c r="A859" t="s">
        <v>1215</v>
      </c>
      <c r="B859" s="3" t="s">
        <v>8163</v>
      </c>
      <c r="C859" s="4">
        <v>49.106758160200002</v>
      </c>
      <c r="D859" s="4">
        <v>12.2445365949</v>
      </c>
      <c r="E859" s="4">
        <f>Orte[[#This Row],[Lat_dez]]*PI()/180</f>
        <v>0.85707461487608316</v>
      </c>
      <c r="F859" s="4">
        <f>Orte[[#This Row],[Lon_dez]]*PI()/180</f>
        <v>0.21370747896194012</v>
      </c>
      <c r="G859" t="s">
        <v>665</v>
      </c>
      <c r="H859" t="s">
        <v>874</v>
      </c>
      <c r="I859" s="4" t="b">
        <v>0</v>
      </c>
      <c r="J859" s="4" t="str">
        <f>CONCATENATE(Orte[[#This Row],[Ort]]," - ",Orte[[#This Row],[Landkreis]])</f>
        <v>Bernhardswald - Landkreis Regensburg</v>
      </c>
      <c r="L859" s="3" t="s">
        <v>15600</v>
      </c>
      <c r="M859" s="3"/>
      <c r="N859" t="str">
        <f>Orte[[#This Row],[Ort]]</f>
        <v>Bernhardswald</v>
      </c>
      <c r="O859" t="s">
        <v>3582</v>
      </c>
      <c r="P859" t="s">
        <v>4047</v>
      </c>
    </row>
    <row r="860" spans="1:16" x14ac:dyDescent="0.35">
      <c r="A860" t="s">
        <v>1875</v>
      </c>
      <c r="B860" s="3" t="s">
        <v>8845</v>
      </c>
      <c r="C860" s="4">
        <v>53.811686743599999</v>
      </c>
      <c r="D860" s="4">
        <v>11.9058004644</v>
      </c>
      <c r="E860" s="4">
        <f>Orte[[#This Row],[Lat_dez]]*PI()/180</f>
        <v>0.93919110972760567</v>
      </c>
      <c r="F860" s="4">
        <f>Orte[[#This Row],[Lon_dez]]*PI()/180</f>
        <v>0.2077954181892499</v>
      </c>
      <c r="G860" t="s">
        <v>834</v>
      </c>
      <c r="H860" t="s">
        <v>1302</v>
      </c>
      <c r="I860" s="4" t="b">
        <v>0</v>
      </c>
      <c r="J860" s="4" t="str">
        <f>CONCATENATE(Orte[[#This Row],[Ort]]," - ",Orte[[#This Row],[Landkreis]])</f>
        <v>Bernitt, Qualitz, Warnow, Zernin u.a. - Landkreis Rostock</v>
      </c>
      <c r="L860" s="3" t="s">
        <v>8355</v>
      </c>
      <c r="M860" s="3"/>
      <c r="N860" t="str">
        <f>Orte[[#This Row],[Ort]]</f>
        <v>Bernitt, Qualitz, Warnow, Zernin u.a.</v>
      </c>
      <c r="O860" t="s">
        <v>6673</v>
      </c>
      <c r="P860" t="s">
        <v>3231</v>
      </c>
    </row>
    <row r="861" spans="1:16" x14ac:dyDescent="0.35">
      <c r="A861" t="s">
        <v>4905</v>
      </c>
      <c r="B861" s="3" t="s">
        <v>12627</v>
      </c>
      <c r="C861" s="4">
        <v>49.924204461199999</v>
      </c>
      <c r="D861" s="4">
        <v>7.0577328453900003</v>
      </c>
      <c r="E861" s="4">
        <f>Orte[[#This Row],[Lat_dez]]*PI()/180</f>
        <v>0.87134174428678157</v>
      </c>
      <c r="F861" s="4">
        <f>Orte[[#This Row],[Lon_dez]]*PI()/180</f>
        <v>0.1231806758782034</v>
      </c>
      <c r="G861" t="s">
        <v>514</v>
      </c>
      <c r="H861" t="s">
        <v>1254</v>
      </c>
      <c r="I861" s="4" t="b">
        <v>0</v>
      </c>
      <c r="J861" s="4" t="str">
        <f>CONCATENATE(Orte[[#This Row],[Ort]]," - ",Orte[[#This Row],[Landkreis]])</f>
        <v>Bernkastel-Kues u.a. - Landkreis Bernkastel-Wittlich</v>
      </c>
      <c r="L861" s="3" t="s">
        <v>10777</v>
      </c>
      <c r="M861" s="3"/>
      <c r="N861" t="str">
        <f>Orte[[#This Row],[Ort]]</f>
        <v>Bernkastel-Kues u.a.</v>
      </c>
      <c r="O861" t="s">
        <v>718</v>
      </c>
      <c r="P861" t="s">
        <v>5520</v>
      </c>
    </row>
    <row r="862" spans="1:16" x14ac:dyDescent="0.35">
      <c r="A862" t="s">
        <v>1969</v>
      </c>
      <c r="B862" s="3" t="s">
        <v>10382</v>
      </c>
      <c r="C862" s="4">
        <v>47.866827921899997</v>
      </c>
      <c r="D862" s="4">
        <v>11.284976461099999</v>
      </c>
      <c r="E862" s="4">
        <f>Orte[[#This Row],[Lat_dez]]*PI()/180</f>
        <v>0.83543374972271001</v>
      </c>
      <c r="F862" s="4">
        <f>Orte[[#This Row],[Lon_dez]]*PI()/180</f>
        <v>0.19695999525625277</v>
      </c>
      <c r="G862" t="s">
        <v>665</v>
      </c>
      <c r="H862" t="s">
        <v>1338</v>
      </c>
      <c r="I862" s="4" t="b">
        <v>0</v>
      </c>
      <c r="J862" s="4" t="str">
        <f>CONCATENATE(Orte[[#This Row],[Ort]]," - ",Orte[[#This Row],[Landkreis]])</f>
        <v>Bernried - Landkreis Weilheim-Schongau</v>
      </c>
      <c r="L862" s="3" t="s">
        <v>8187</v>
      </c>
      <c r="M862" s="3"/>
      <c r="N862" t="str">
        <f>Orte[[#This Row],[Ort]]</f>
        <v>Bernried</v>
      </c>
      <c r="O862" t="s">
        <v>3617</v>
      </c>
      <c r="P862" t="s">
        <v>3737</v>
      </c>
    </row>
    <row r="863" spans="1:16" x14ac:dyDescent="0.35">
      <c r="A863" t="s">
        <v>1969</v>
      </c>
      <c r="B863" s="3" t="s">
        <v>8945</v>
      </c>
      <c r="C863" s="4">
        <v>48.913353659800002</v>
      </c>
      <c r="D863" s="4">
        <v>12.907541399999999</v>
      </c>
      <c r="E863" s="4">
        <f>Orte[[#This Row],[Lat_dez]]*PI()/180</f>
        <v>0.85369906955592845</v>
      </c>
      <c r="F863" s="4">
        <f>Orte[[#This Row],[Lon_dez]]*PI()/180</f>
        <v>0.2252790957674784</v>
      </c>
      <c r="G863" t="s">
        <v>665</v>
      </c>
      <c r="H863" t="s">
        <v>917</v>
      </c>
      <c r="I863" s="4" t="b">
        <v>0</v>
      </c>
      <c r="J863" s="4" t="str">
        <f>CONCATENATE(Orte[[#This Row],[Ort]]," - ",Orte[[#This Row],[Landkreis]])</f>
        <v>Bernried - Landkreis Deggendorf</v>
      </c>
      <c r="L863" s="3" t="s">
        <v>13333</v>
      </c>
      <c r="M863" s="3"/>
      <c r="N863" t="str">
        <f>Orte[[#This Row],[Ort]]</f>
        <v>Bernried</v>
      </c>
      <c r="O863" t="s">
        <v>628</v>
      </c>
      <c r="P863" t="s">
        <v>2736</v>
      </c>
    </row>
    <row r="864" spans="1:16" x14ac:dyDescent="0.35">
      <c r="A864" t="s">
        <v>5992</v>
      </c>
      <c r="B864" s="3" t="s">
        <v>14055</v>
      </c>
      <c r="C864" s="4">
        <v>51.3746888071</v>
      </c>
      <c r="D864" s="4">
        <v>14.0651641766</v>
      </c>
      <c r="E864" s="4">
        <f>Orte[[#This Row],[Lat_dez]]*PI()/180</f>
        <v>0.89665747187137301</v>
      </c>
      <c r="F864" s="4">
        <f>Orte[[#This Row],[Lon_dez]]*PI()/180</f>
        <v>0.24548342471522716</v>
      </c>
      <c r="G864" t="s">
        <v>869</v>
      </c>
      <c r="H864" t="s">
        <v>972</v>
      </c>
      <c r="I864" s="4" t="b">
        <v>0</v>
      </c>
      <c r="J864" s="4" t="str">
        <f>CONCATENATE(Orte[[#This Row],[Ort]]," - ",Orte[[#This Row],[Landkreis]])</f>
        <v>Bernsdorf - Landkreis Bautzen</v>
      </c>
      <c r="L864" s="3" t="s">
        <v>14385</v>
      </c>
      <c r="M864" s="3"/>
      <c r="N864" t="str">
        <f>Orte[[#This Row],[Ort]]</f>
        <v>Bernsdorf</v>
      </c>
      <c r="O864" t="s">
        <v>2623</v>
      </c>
      <c r="P864" t="s">
        <v>4863</v>
      </c>
    </row>
    <row r="865" spans="1:16" x14ac:dyDescent="0.35">
      <c r="A865" t="s">
        <v>4472</v>
      </c>
      <c r="B865" s="3" t="s">
        <v>12070</v>
      </c>
      <c r="C865" s="4">
        <v>48.5051999135</v>
      </c>
      <c r="D865" s="4">
        <v>10.021690123999999</v>
      </c>
      <c r="E865" s="4">
        <f>Orte[[#This Row],[Lat_dez]]*PI()/180</f>
        <v>0.84657544282864372</v>
      </c>
      <c r="F865" s="4">
        <f>Orte[[#This Row],[Lon_dez]]*PI()/180</f>
        <v>0.17491148927839878</v>
      </c>
      <c r="G865" t="s">
        <v>546</v>
      </c>
      <c r="H865" t="s">
        <v>996</v>
      </c>
      <c r="I865" s="4" t="b">
        <v>0</v>
      </c>
      <c r="J865" s="4" t="str">
        <f>CONCATENATE(Orte[[#This Row],[Ort]]," - ",Orte[[#This Row],[Landkreis]])</f>
        <v>Bernstadt - Landkreis Alb-Donau-Kreis</v>
      </c>
      <c r="L865" s="3" t="s">
        <v>9554</v>
      </c>
      <c r="M865" s="3"/>
      <c r="N865" t="str">
        <f>Orte[[#This Row],[Ort]]</f>
        <v>Bernstadt</v>
      </c>
      <c r="O865" t="s">
        <v>1670</v>
      </c>
      <c r="P865" t="s">
        <v>6065</v>
      </c>
    </row>
    <row r="866" spans="1:16" x14ac:dyDescent="0.35">
      <c r="A866" t="s">
        <v>3896</v>
      </c>
      <c r="B866" s="3" t="s">
        <v>11319</v>
      </c>
      <c r="C866" s="4">
        <v>51.047551226099998</v>
      </c>
      <c r="D866" s="4">
        <v>14.827207913700001</v>
      </c>
      <c r="E866" s="4">
        <f>Orte[[#This Row],[Lat_dez]]*PI()/180</f>
        <v>0.89094784397591331</v>
      </c>
      <c r="F866" s="4">
        <f>Orte[[#This Row],[Lon_dez]]*PI()/180</f>
        <v>0.25878359697182424</v>
      </c>
      <c r="G866" t="s">
        <v>869</v>
      </c>
      <c r="H866" t="s">
        <v>979</v>
      </c>
      <c r="I866" s="4" t="b">
        <v>0</v>
      </c>
      <c r="J866" s="4" t="str">
        <f>CONCATENATE(Orte[[#This Row],[Ort]]," - ",Orte[[#This Row],[Landkreis]])</f>
        <v>Bernstadt a. d. Eigen - Landkreis Görlitz</v>
      </c>
      <c r="L866" s="3" t="s">
        <v>14824</v>
      </c>
      <c r="M866" s="3"/>
      <c r="N866" t="str">
        <f>Orte[[#This Row],[Ort]]</f>
        <v>Bernstadt a. d. Eigen</v>
      </c>
      <c r="O866" t="s">
        <v>6872</v>
      </c>
      <c r="P866" t="s">
        <v>1466</v>
      </c>
    </row>
    <row r="867" spans="1:16" x14ac:dyDescent="0.35">
      <c r="A867" t="s">
        <v>3935</v>
      </c>
      <c r="B867" s="3" t="s">
        <v>11378</v>
      </c>
      <c r="C867" s="4">
        <v>49.576895927300001</v>
      </c>
      <c r="D867" s="4">
        <v>7.2995585154900002</v>
      </c>
      <c r="E867" s="4">
        <f>Orte[[#This Row],[Lat_dez]]*PI()/180</f>
        <v>0.86528006684995229</v>
      </c>
      <c r="F867" s="4">
        <f>Orte[[#This Row],[Lon_dez]]*PI()/180</f>
        <v>0.12740133003728998</v>
      </c>
      <c r="G867" t="s">
        <v>514</v>
      </c>
      <c r="H867" t="s">
        <v>542</v>
      </c>
      <c r="I867" s="4" t="b">
        <v>0</v>
      </c>
      <c r="J867" s="4" t="str">
        <f>CONCATENATE(Orte[[#This Row],[Ort]]," - ",Orte[[#This Row],[Landkreis]])</f>
        <v>Berschweiler bei Baumholder - Landkreis Birkenfeld</v>
      </c>
      <c r="L867" s="3" t="s">
        <v>7962</v>
      </c>
      <c r="M867" s="3"/>
      <c r="N867" t="str">
        <f>Orte[[#This Row],[Ort]]</f>
        <v>Berschweiler bei Baumholder</v>
      </c>
      <c r="O867" t="s">
        <v>1668</v>
      </c>
      <c r="P867" t="s">
        <v>6145</v>
      </c>
    </row>
    <row r="868" spans="1:16" x14ac:dyDescent="0.35">
      <c r="A868" t="s">
        <v>5814</v>
      </c>
      <c r="B868" s="3" t="s">
        <v>13818</v>
      </c>
      <c r="C868" s="4">
        <v>52.563440394499999</v>
      </c>
      <c r="D868" s="4">
        <v>7.9433054956499998</v>
      </c>
      <c r="E868" s="4">
        <f>Orte[[#This Row],[Lat_dez]]*PI()/180</f>
        <v>0.91740510105981199</v>
      </c>
      <c r="F868" s="4">
        <f>Orte[[#This Row],[Lon_dez]]*PI()/180</f>
        <v>0.13863683439085261</v>
      </c>
      <c r="G868" t="s">
        <v>554</v>
      </c>
      <c r="H868" t="s">
        <v>555</v>
      </c>
      <c r="I868" s="4" t="b">
        <v>0</v>
      </c>
      <c r="J868" s="4" t="str">
        <f>CONCATENATE(Orte[[#This Row],[Ort]]," - ",Orte[[#This Row],[Landkreis]])</f>
        <v>Bersenbrück - Landkreis Osnabrück</v>
      </c>
      <c r="L868" s="3" t="s">
        <v>9104</v>
      </c>
      <c r="M868" s="3"/>
      <c r="N868" t="str">
        <f>Orte[[#This Row],[Ort]]</f>
        <v>Bersenbrück</v>
      </c>
      <c r="O868" t="s">
        <v>650</v>
      </c>
      <c r="P868" t="s">
        <v>6462</v>
      </c>
    </row>
    <row r="869" spans="1:16" x14ac:dyDescent="0.35">
      <c r="A869" t="s">
        <v>3092</v>
      </c>
      <c r="B869" s="3" t="s">
        <v>10307</v>
      </c>
      <c r="C869" s="4">
        <v>51.884459512399999</v>
      </c>
      <c r="D869" s="4">
        <v>8.4429270861399992</v>
      </c>
      <c r="E869" s="4">
        <f>Orte[[#This Row],[Lat_dez]]*PI()/180</f>
        <v>0.90555464910907169</v>
      </c>
      <c r="F869" s="4">
        <f>Orte[[#This Row],[Lon_dez]]*PI()/180</f>
        <v>0.1473568761589539</v>
      </c>
      <c r="G869" t="s">
        <v>504</v>
      </c>
      <c r="H869" t="s">
        <v>1715</v>
      </c>
      <c r="I869" s="4" t="b">
        <v>0</v>
      </c>
      <c r="J869" s="4" t="str">
        <f>CONCATENATE(Orte[[#This Row],[Ort]]," - ",Orte[[#This Row],[Landkreis]])</f>
        <v>Bertelsmann - Kreis Gütersloh</v>
      </c>
      <c r="L869" s="3" t="s">
        <v>11747</v>
      </c>
      <c r="M869" s="3"/>
      <c r="N869" t="str">
        <f>Orte[[#This Row],[Ort]]</f>
        <v>Bertelsmann</v>
      </c>
      <c r="O869" t="s">
        <v>7259</v>
      </c>
      <c r="P869" t="s">
        <v>4468</v>
      </c>
    </row>
    <row r="870" spans="1:16" x14ac:dyDescent="0.35">
      <c r="A870" t="s">
        <v>2169</v>
      </c>
      <c r="B870" s="3" t="s">
        <v>9174</v>
      </c>
      <c r="C870" s="4">
        <v>50.460075321200001</v>
      </c>
      <c r="D870" s="4">
        <v>8.1513011151800008</v>
      </c>
      <c r="E870" s="4">
        <f>Orte[[#This Row],[Lat_dez]]*PI()/180</f>
        <v>0.88069445515927525</v>
      </c>
      <c r="F870" s="4">
        <f>Orte[[#This Row],[Lon_dez]]*PI()/180</f>
        <v>0.14226704278137656</v>
      </c>
      <c r="G870" t="s">
        <v>549</v>
      </c>
      <c r="H870" t="s">
        <v>1130</v>
      </c>
      <c r="I870" s="4" t="b">
        <v>0</v>
      </c>
      <c r="J870" s="4" t="str">
        <f>CONCATENATE(Orte[[#This Row],[Ort]]," - ",Orte[[#This Row],[Landkreis]])</f>
        <v>Beselich - Landkreis Limburg-Weilburg</v>
      </c>
      <c r="L870" s="3" t="s">
        <v>9102</v>
      </c>
      <c r="M870" s="3"/>
      <c r="N870" t="str">
        <f>Orte[[#This Row],[Ort]]</f>
        <v>Beselich</v>
      </c>
      <c r="O870" t="s">
        <v>2361</v>
      </c>
      <c r="P870" t="s">
        <v>1942</v>
      </c>
    </row>
    <row r="871" spans="1:16" x14ac:dyDescent="0.35">
      <c r="A871" t="s">
        <v>1102</v>
      </c>
      <c r="B871" s="3" t="s">
        <v>8067</v>
      </c>
      <c r="C871" s="4">
        <v>49.021747908499997</v>
      </c>
      <c r="D871" s="4">
        <v>9.2081010773200003</v>
      </c>
      <c r="E871" s="4">
        <f>Orte[[#This Row],[Lat_dez]]*PI()/180</f>
        <v>0.85559090608596888</v>
      </c>
      <c r="F871" s="4">
        <f>Orte[[#This Row],[Lon_dez]]*PI()/180</f>
        <v>0.16071168165567096</v>
      </c>
      <c r="G871" t="s">
        <v>546</v>
      </c>
      <c r="H871" t="s">
        <v>757</v>
      </c>
      <c r="I871" s="4" t="b">
        <v>0</v>
      </c>
      <c r="J871" s="4" t="str">
        <f>CONCATENATE(Orte[[#This Row],[Ort]]," - ",Orte[[#This Row],[Landkreis]])</f>
        <v>Besigheim - Landkreis Ludwigsburg</v>
      </c>
      <c r="L871" s="3" t="s">
        <v>12730</v>
      </c>
      <c r="M871" s="3"/>
      <c r="N871" t="str">
        <f>Orte[[#This Row],[Ort]]</f>
        <v>Besigheim</v>
      </c>
      <c r="O871" t="s">
        <v>2586</v>
      </c>
      <c r="P871" t="s">
        <v>6678</v>
      </c>
    </row>
    <row r="872" spans="1:16" x14ac:dyDescent="0.35">
      <c r="A872" t="s">
        <v>1103</v>
      </c>
      <c r="B872" s="3" t="s">
        <v>8068</v>
      </c>
      <c r="C872" s="4">
        <v>49.964997801099997</v>
      </c>
      <c r="D872" s="4">
        <v>9.2613055169600003</v>
      </c>
      <c r="E872" s="4">
        <f>Orte[[#This Row],[Lat_dez]]*PI()/180</f>
        <v>0.87205372238092183</v>
      </c>
      <c r="F872" s="4">
        <f>Orte[[#This Row],[Lon_dez]]*PI()/180</f>
        <v>0.16164027430406755</v>
      </c>
      <c r="G872" t="s">
        <v>665</v>
      </c>
      <c r="H872" t="s">
        <v>771</v>
      </c>
      <c r="I872" s="4" t="b">
        <v>0</v>
      </c>
      <c r="J872" s="4" t="str">
        <f>CONCATENATE(Orte[[#This Row],[Ort]]," - ",Orte[[#This Row],[Landkreis]])</f>
        <v>Bessenbach - Landkreis Aschaffenburg</v>
      </c>
      <c r="L872" s="3" t="s">
        <v>10108</v>
      </c>
      <c r="M872" s="3"/>
      <c r="N872" t="str">
        <f>Orte[[#This Row],[Ort]]</f>
        <v>Bessenbach</v>
      </c>
      <c r="O872" t="s">
        <v>5356</v>
      </c>
      <c r="P872" t="s">
        <v>3628</v>
      </c>
    </row>
    <row r="873" spans="1:16" x14ac:dyDescent="0.35">
      <c r="A873" t="s">
        <v>4385</v>
      </c>
      <c r="B873" s="3" t="s">
        <v>11947</v>
      </c>
      <c r="C873" s="4">
        <v>52.229483426999998</v>
      </c>
      <c r="D873" s="4">
        <v>13.6432399127</v>
      </c>
      <c r="E873" s="4">
        <f>Orte[[#This Row],[Lat_dez]]*PI()/180</f>
        <v>0.91157645241696139</v>
      </c>
      <c r="F873" s="4">
        <f>Orte[[#This Row],[Lon_dez]]*PI()/180</f>
        <v>0.23811945711611873</v>
      </c>
      <c r="G873" t="s">
        <v>885</v>
      </c>
      <c r="H873" t="s">
        <v>1352</v>
      </c>
      <c r="I873" s="4" t="b">
        <v>0</v>
      </c>
      <c r="J873" s="4" t="str">
        <f>CONCATENATE(Orte[[#This Row],[Ort]]," - ",Orte[[#This Row],[Landkreis]])</f>
        <v>Bestensee - Landkreis Dahme-Spreewald</v>
      </c>
      <c r="L873" s="3" t="s">
        <v>8895</v>
      </c>
      <c r="M873" s="3"/>
      <c r="N873" t="str">
        <f>Orte[[#This Row],[Ort]]</f>
        <v>Bestensee</v>
      </c>
      <c r="O873" t="s">
        <v>3012</v>
      </c>
      <c r="P873" t="s">
        <v>6653</v>
      </c>
    </row>
    <row r="874" spans="1:16" x14ac:dyDescent="0.35">
      <c r="A874" t="s">
        <v>3694</v>
      </c>
      <c r="B874" s="3" t="s">
        <v>11066</v>
      </c>
      <c r="C874" s="4">
        <v>51.340582833699997</v>
      </c>
      <c r="D874" s="4">
        <v>8.4010123765000007</v>
      </c>
      <c r="E874" s="4">
        <f>Orte[[#This Row],[Lat_dez]]*PI()/180</f>
        <v>0.89606221034094535</v>
      </c>
      <c r="F874" s="4">
        <f>Orte[[#This Row],[Lon_dez]]*PI()/180</f>
        <v>0.14662532647071849</v>
      </c>
      <c r="G874" t="s">
        <v>504</v>
      </c>
      <c r="H874" t="s">
        <v>617</v>
      </c>
      <c r="I874" s="4" t="b">
        <v>0</v>
      </c>
      <c r="J874" s="4" t="str">
        <f>CONCATENATE(Orte[[#This Row],[Ort]]," - ",Orte[[#This Row],[Landkreis]])</f>
        <v>Bestwig - Kreis Hochsauerlandkreis</v>
      </c>
      <c r="L874" s="3" t="s">
        <v>11318</v>
      </c>
      <c r="M874" s="3"/>
      <c r="N874" t="str">
        <f>Orte[[#This Row],[Ort]]</f>
        <v>Bestwig</v>
      </c>
      <c r="O874" t="s">
        <v>5090</v>
      </c>
      <c r="P874" t="s">
        <v>3843</v>
      </c>
    </row>
    <row r="875" spans="1:16" x14ac:dyDescent="0.35">
      <c r="A875" t="s">
        <v>4291</v>
      </c>
      <c r="B875" s="3" t="s">
        <v>11823</v>
      </c>
      <c r="C875" s="4">
        <v>50.053404173799997</v>
      </c>
      <c r="D875" s="4">
        <v>6.7142548511799998</v>
      </c>
      <c r="E875" s="4">
        <f>Orte[[#This Row],[Lat_dez]]*PI()/180</f>
        <v>0.87359670466428208</v>
      </c>
      <c r="F875" s="4">
        <f>Orte[[#This Row],[Lon_dez]]*PI()/180</f>
        <v>0.11718585397109287</v>
      </c>
      <c r="G875" t="s">
        <v>514</v>
      </c>
      <c r="H875" t="s">
        <v>515</v>
      </c>
      <c r="I875" s="4" t="b">
        <v>0</v>
      </c>
      <c r="J875" s="4" t="str">
        <f>CONCATENATE(Orte[[#This Row],[Ort]]," - ",Orte[[#This Row],[Landkreis]])</f>
        <v>Bettenfeld, Niederöfflingen u.a. - Landkreis Eifelkreis Bitburg-Prüm</v>
      </c>
      <c r="L875" s="3" t="s">
        <v>10677</v>
      </c>
      <c r="M875" s="3"/>
      <c r="N875" t="str">
        <f>Orte[[#This Row],[Ort]]</f>
        <v>Bettenfeld, Niederöfflingen u.a.</v>
      </c>
      <c r="O875" t="s">
        <v>5647</v>
      </c>
      <c r="P875" t="s">
        <v>5249</v>
      </c>
    </row>
    <row r="876" spans="1:16" x14ac:dyDescent="0.35">
      <c r="A876" t="s">
        <v>1659</v>
      </c>
      <c r="B876" s="3" t="s">
        <v>8608</v>
      </c>
      <c r="C876" s="4">
        <v>49.9457019237</v>
      </c>
      <c r="D876" s="4">
        <v>6.3874311510200004</v>
      </c>
      <c r="E876" s="4">
        <f>Orte[[#This Row],[Lat_dez]]*PI()/180</f>
        <v>0.87171694578823067</v>
      </c>
      <c r="F876" s="4">
        <f>Orte[[#This Row],[Lon_dez]]*PI()/180</f>
        <v>0.11148170432975017</v>
      </c>
      <c r="G876" t="s">
        <v>514</v>
      </c>
      <c r="H876" t="s">
        <v>515</v>
      </c>
      <c r="I876" s="4" t="b">
        <v>0</v>
      </c>
      <c r="J876" s="4" t="str">
        <f>CONCATENATE(Orte[[#This Row],[Ort]]," - ",Orte[[#This Row],[Landkreis]])</f>
        <v>Bettingen - Landkreis Eifelkreis Bitburg-Prüm</v>
      </c>
      <c r="L876" s="3" t="s">
        <v>12748</v>
      </c>
      <c r="M876" s="3"/>
      <c r="N876" t="str">
        <f>Orte[[#This Row],[Ort]]</f>
        <v>Bettingen</v>
      </c>
      <c r="O876" t="s">
        <v>6881</v>
      </c>
      <c r="P876" t="s">
        <v>6246</v>
      </c>
    </row>
    <row r="877" spans="1:16" x14ac:dyDescent="0.35">
      <c r="A877" t="s">
        <v>4512</v>
      </c>
      <c r="B877" s="3" t="s">
        <v>12118</v>
      </c>
      <c r="C877" s="4">
        <v>50.774945193400001</v>
      </c>
      <c r="D877" s="4">
        <v>7.8683992029600001</v>
      </c>
      <c r="E877" s="4">
        <f>Orte[[#This Row],[Lat_dez]]*PI()/180</f>
        <v>0.88618997114449893</v>
      </c>
      <c r="F877" s="4">
        <f>Orte[[#This Row],[Lon_dez]]*PI()/180</f>
        <v>0.13732947295294956</v>
      </c>
      <c r="G877" t="s">
        <v>514</v>
      </c>
      <c r="H877" t="s">
        <v>582</v>
      </c>
      <c r="I877" s="4" t="b">
        <v>0</v>
      </c>
      <c r="J877" s="4" t="str">
        <f>CONCATENATE(Orte[[#This Row],[Ort]]," - ",Orte[[#This Row],[Landkreis]])</f>
        <v>Betzdorf - Landkreis Altenkirchen (Westerwald)</v>
      </c>
      <c r="L877" s="3" t="s">
        <v>15147</v>
      </c>
      <c r="M877" s="3"/>
      <c r="N877" t="str">
        <f>Orte[[#This Row],[Ort]]</f>
        <v>Betzdorf</v>
      </c>
      <c r="O877" t="s">
        <v>2891</v>
      </c>
      <c r="P877" t="s">
        <v>2368</v>
      </c>
    </row>
    <row r="878" spans="1:16" x14ac:dyDescent="0.35">
      <c r="A878" t="s">
        <v>3575</v>
      </c>
      <c r="B878" s="3" t="s">
        <v>10923</v>
      </c>
      <c r="C878" s="4">
        <v>53.131981631899997</v>
      </c>
      <c r="D878" s="4">
        <v>10.3034325256</v>
      </c>
      <c r="E878" s="4">
        <f>Orte[[#This Row],[Lat_dez]]*PI()/180</f>
        <v>0.92732801758580474</v>
      </c>
      <c r="F878" s="4">
        <f>Orte[[#This Row],[Lon_dez]]*PI()/180</f>
        <v>0.17982882182879492</v>
      </c>
      <c r="G878" t="s">
        <v>554</v>
      </c>
      <c r="H878" t="s">
        <v>1040</v>
      </c>
      <c r="I878" s="4" t="b">
        <v>0</v>
      </c>
      <c r="J878" s="4" t="str">
        <f>CONCATENATE(Orte[[#This Row],[Ort]]," - ",Orte[[#This Row],[Landkreis]])</f>
        <v>Betzendorf - Landkreis Lüneburg</v>
      </c>
      <c r="L878" s="3" t="s">
        <v>10178</v>
      </c>
      <c r="M878" s="3"/>
      <c r="N878" t="str">
        <f>Orte[[#This Row],[Ort]]</f>
        <v>Betzendorf</v>
      </c>
      <c r="O878" t="s">
        <v>6950</v>
      </c>
      <c r="P878" t="s">
        <v>2714</v>
      </c>
    </row>
    <row r="879" spans="1:16" x14ac:dyDescent="0.35">
      <c r="A879" t="s">
        <v>1200</v>
      </c>
      <c r="B879" s="3" t="s">
        <v>8150</v>
      </c>
      <c r="C879" s="4">
        <v>49.672678064999999</v>
      </c>
      <c r="D879" s="4">
        <v>11.415487775700001</v>
      </c>
      <c r="E879" s="4">
        <f>Orte[[#This Row],[Lat_dez]]*PI()/180</f>
        <v>0.86695178051741584</v>
      </c>
      <c r="F879" s="4">
        <f>Orte[[#This Row],[Lon_dez]]*PI()/180</f>
        <v>0.19923784740712897</v>
      </c>
      <c r="G879" t="s">
        <v>665</v>
      </c>
      <c r="H879" t="s">
        <v>837</v>
      </c>
      <c r="I879" s="4" t="b">
        <v>0</v>
      </c>
      <c r="J879" s="4" t="str">
        <f>CONCATENATE(Orte[[#This Row],[Ort]]," - ",Orte[[#This Row],[Landkreis]])</f>
        <v>Betzenstein - Landkreis Bayreuth</v>
      </c>
      <c r="L879" s="3" t="s">
        <v>14382</v>
      </c>
      <c r="M879" s="3"/>
      <c r="N879" t="str">
        <f>Orte[[#This Row],[Ort]]</f>
        <v>Betzenstein</v>
      </c>
      <c r="O879" t="s">
        <v>2801</v>
      </c>
      <c r="P879" t="s">
        <v>233</v>
      </c>
    </row>
    <row r="880" spans="1:16" x14ac:dyDescent="0.35">
      <c r="A880" t="s">
        <v>5734</v>
      </c>
      <c r="B880" s="3" t="s">
        <v>13711</v>
      </c>
      <c r="C880" s="4">
        <v>47.726714244500002</v>
      </c>
      <c r="D880" s="4">
        <v>10.4180058061</v>
      </c>
      <c r="E880" s="4">
        <f>Orte[[#This Row],[Lat_dez]]*PI()/180</f>
        <v>0.83298830472500296</v>
      </c>
      <c r="F880" s="4">
        <f>Orte[[#This Row],[Lon_dez]]*PI()/180</f>
        <v>0.18182850280833093</v>
      </c>
      <c r="G880" t="s">
        <v>665</v>
      </c>
      <c r="H880" t="s">
        <v>1457</v>
      </c>
      <c r="I880" s="4" t="b">
        <v>0</v>
      </c>
      <c r="J880" s="4" t="str">
        <f>CONCATENATE(Orte[[#This Row],[Ort]]," - ",Orte[[#This Row],[Landkreis]])</f>
        <v>Betzigau - Landkreis Oberallgäu</v>
      </c>
      <c r="L880" s="3" t="s">
        <v>13059</v>
      </c>
      <c r="M880" s="3"/>
      <c r="N880" t="str">
        <f>Orte[[#This Row],[Ort]]</f>
        <v>Betzigau</v>
      </c>
      <c r="O880" t="s">
        <v>6704</v>
      </c>
      <c r="P880" t="s">
        <v>2569</v>
      </c>
    </row>
    <row r="881" spans="1:16" x14ac:dyDescent="0.35">
      <c r="A881" t="s">
        <v>5122</v>
      </c>
      <c r="B881" s="3" t="s">
        <v>12910</v>
      </c>
      <c r="C881" s="4">
        <v>48.575589923000003</v>
      </c>
      <c r="D881" s="4">
        <v>9.4049869990200001</v>
      </c>
      <c r="E881" s="4">
        <f>Orte[[#This Row],[Lat_dez]]*PI()/180</f>
        <v>0.84780398025492887</v>
      </c>
      <c r="F881" s="4">
        <f>Orte[[#This Row],[Lon_dez]]*PI()/180</f>
        <v>0.16414798924015972</v>
      </c>
      <c r="G881" t="s">
        <v>546</v>
      </c>
      <c r="H881" t="s">
        <v>781</v>
      </c>
      <c r="I881" s="4" t="b">
        <v>0</v>
      </c>
      <c r="J881" s="4" t="str">
        <f>CONCATENATE(Orte[[#This Row],[Ort]]," - ",Orte[[#This Row],[Landkreis]])</f>
        <v>Beuren - Landkreis Esslingen</v>
      </c>
      <c r="L881" s="3" t="s">
        <v>13517</v>
      </c>
      <c r="M881" s="3"/>
      <c r="N881" t="str">
        <f>Orte[[#This Row],[Ort]]</f>
        <v>Beuren</v>
      </c>
      <c r="O881" t="s">
        <v>934</v>
      </c>
      <c r="P881" t="s">
        <v>15893</v>
      </c>
    </row>
    <row r="882" spans="1:16" x14ac:dyDescent="0.35">
      <c r="A882" t="s">
        <v>6396</v>
      </c>
      <c r="B882" s="3" t="s">
        <v>14610</v>
      </c>
      <c r="C882" s="4">
        <v>48.075372806600001</v>
      </c>
      <c r="D882" s="4">
        <v>9.0210837866600002</v>
      </c>
      <c r="E882" s="4">
        <f>Orte[[#This Row],[Lat_dez]]*PI()/180</f>
        <v>0.83907354459891714</v>
      </c>
      <c r="F882" s="4">
        <f>Orte[[#This Row],[Lon_dez]]*PI()/180</f>
        <v>0.15744761417549472</v>
      </c>
      <c r="G882" t="s">
        <v>546</v>
      </c>
      <c r="H882" t="s">
        <v>1495</v>
      </c>
      <c r="I882" s="4" t="b">
        <v>0</v>
      </c>
      <c r="J882" s="4" t="str">
        <f>CONCATENATE(Orte[[#This Row],[Ort]]," - ",Orte[[#This Row],[Landkreis]])</f>
        <v>Beuron - Landkreis Sigmaringen</v>
      </c>
      <c r="L882" s="3" t="s">
        <v>14381</v>
      </c>
      <c r="M882" s="3"/>
      <c r="N882" t="str">
        <f>Orte[[#This Row],[Ort]]</f>
        <v>Beuron</v>
      </c>
      <c r="O882" t="s">
        <v>1412</v>
      </c>
      <c r="P882" t="s">
        <v>4768</v>
      </c>
    </row>
    <row r="883" spans="1:16" x14ac:dyDescent="0.35">
      <c r="A883" t="s">
        <v>5782</v>
      </c>
      <c r="B883" s="3" t="s">
        <v>13779</v>
      </c>
      <c r="C883" s="4">
        <v>51.8811662285</v>
      </c>
      <c r="D883" s="4">
        <v>9.4972153634899996</v>
      </c>
      <c r="E883" s="4">
        <f>Orte[[#This Row],[Lat_dez]]*PI()/180</f>
        <v>0.90549717046181366</v>
      </c>
      <c r="F883" s="4">
        <f>Orte[[#This Row],[Lon_dez]]*PI()/180</f>
        <v>0.16575767786389053</v>
      </c>
      <c r="G883" t="s">
        <v>554</v>
      </c>
      <c r="H883" t="s">
        <v>1519</v>
      </c>
      <c r="I883" s="4" t="b">
        <v>0</v>
      </c>
      <c r="J883" s="4" t="str">
        <f>CONCATENATE(Orte[[#This Row],[Ort]]," - ",Orte[[#This Row],[Landkreis]])</f>
        <v>Bevern - Landkreis Holzminden</v>
      </c>
      <c r="L883" s="3" t="s">
        <v>8896</v>
      </c>
      <c r="M883" s="3"/>
      <c r="N883" t="str">
        <f>Orte[[#This Row],[Ort]]</f>
        <v>Bevern</v>
      </c>
      <c r="O883" t="s">
        <v>5419</v>
      </c>
      <c r="P883" t="s">
        <v>4437</v>
      </c>
    </row>
    <row r="884" spans="1:16" x14ac:dyDescent="0.35">
      <c r="A884" t="s">
        <v>728</v>
      </c>
      <c r="B884" s="3" t="s">
        <v>7806</v>
      </c>
      <c r="C884" s="4">
        <v>53.440552142100003</v>
      </c>
      <c r="D884" s="4">
        <v>8.8269695986900008</v>
      </c>
      <c r="E884" s="4">
        <f>Orte[[#This Row],[Lat_dez]]*PI()/180</f>
        <v>0.93271358896335366</v>
      </c>
      <c r="F884" s="4">
        <f>Orte[[#This Row],[Lon_dez]]*PI()/180</f>
        <v>0.15405968247058308</v>
      </c>
      <c r="G884" t="s">
        <v>554</v>
      </c>
      <c r="H884" t="s">
        <v>729</v>
      </c>
      <c r="I884" s="4" t="b">
        <v>0</v>
      </c>
      <c r="J884" s="4" t="str">
        <f>CONCATENATE(Orte[[#This Row],[Ort]]," - ",Orte[[#This Row],[Landkreis]])</f>
        <v>Beverstedt - Landkreis Cuxhaven</v>
      </c>
      <c r="L884" s="3" t="s">
        <v>13518</v>
      </c>
      <c r="M884" s="3"/>
      <c r="N884" t="str">
        <f>Orte[[#This Row],[Ort]]</f>
        <v>Beverstedt</v>
      </c>
      <c r="O884" t="s">
        <v>1174</v>
      </c>
      <c r="P884" t="s">
        <v>5876</v>
      </c>
    </row>
    <row r="885" spans="1:16" x14ac:dyDescent="0.35">
      <c r="A885" t="s">
        <v>6825</v>
      </c>
      <c r="B885" s="3" t="s">
        <v>15190</v>
      </c>
      <c r="C885" s="4">
        <v>51.667729917400003</v>
      </c>
      <c r="D885" s="4">
        <v>9.3389037636300003</v>
      </c>
      <c r="E885" s="4">
        <f>Orte[[#This Row],[Lat_dez]]*PI()/180</f>
        <v>0.90177200408980795</v>
      </c>
      <c r="F885" s="4">
        <f>Orte[[#This Row],[Lon_dez]]*PI()/180</f>
        <v>0.16299461920223376</v>
      </c>
      <c r="G885" t="s">
        <v>504</v>
      </c>
      <c r="H885" t="s">
        <v>3120</v>
      </c>
      <c r="I885" s="4" t="b">
        <v>0</v>
      </c>
      <c r="J885" s="4" t="str">
        <f>CONCATENATE(Orte[[#This Row],[Ort]]," - ",Orte[[#This Row],[Landkreis]])</f>
        <v>Beverungen - Kreis Höxter</v>
      </c>
      <c r="L885" s="3" t="s">
        <v>9097</v>
      </c>
      <c r="M885" s="3"/>
      <c r="N885" t="str">
        <f>Orte[[#This Row],[Ort]]</f>
        <v>Beverungen</v>
      </c>
      <c r="O885" t="s">
        <v>6683</v>
      </c>
      <c r="P885" t="s">
        <v>4540</v>
      </c>
    </row>
    <row r="886" spans="1:16" x14ac:dyDescent="0.35">
      <c r="A886" t="s">
        <v>1700</v>
      </c>
      <c r="B886" s="3" t="s">
        <v>8657</v>
      </c>
      <c r="C886" s="4">
        <v>49.3617319405</v>
      </c>
      <c r="D886" s="4">
        <v>7.2653280069199999</v>
      </c>
      <c r="E886" s="4">
        <f>Orte[[#This Row],[Lat_dez]]*PI()/180</f>
        <v>0.86152474684857461</v>
      </c>
      <c r="F886" s="4">
        <f>Orte[[#This Row],[Lon_dez]]*PI()/180</f>
        <v>0.12680389495811137</v>
      </c>
      <c r="G886" t="s">
        <v>534</v>
      </c>
      <c r="H886" t="s">
        <v>1650</v>
      </c>
      <c r="I886" s="4" t="b">
        <v>0</v>
      </c>
      <c r="J886" s="4" t="str">
        <f>CONCATENATE(Orte[[#This Row],[Ort]]," - ",Orte[[#This Row],[Landkreis]])</f>
        <v>Bexbach - Landkreis Saarpfalz-Kreis</v>
      </c>
      <c r="L886" s="3" t="s">
        <v>11735</v>
      </c>
      <c r="M886" s="3"/>
      <c r="N886" t="str">
        <f>Orte[[#This Row],[Ort]]</f>
        <v>Bexbach</v>
      </c>
      <c r="O886" t="s">
        <v>1316</v>
      </c>
      <c r="P886" t="s">
        <v>539</v>
      </c>
    </row>
    <row r="887" spans="1:16" x14ac:dyDescent="0.35">
      <c r="A887" t="s">
        <v>3319</v>
      </c>
      <c r="B887" s="3" t="s">
        <v>10586</v>
      </c>
      <c r="C887" s="4">
        <v>48.332228364499997</v>
      </c>
      <c r="D887" s="4">
        <v>8.0108675425799998</v>
      </c>
      <c r="E887" s="4">
        <f>Orte[[#This Row],[Lat_dez]]*PI()/180</f>
        <v>0.84355651978631907</v>
      </c>
      <c r="F887" s="4">
        <f>Orte[[#This Row],[Lon_dez]]*PI()/180</f>
        <v>0.13981601455916803</v>
      </c>
      <c r="G887" t="s">
        <v>546</v>
      </c>
      <c r="H887" t="s">
        <v>622</v>
      </c>
      <c r="I887" s="4" t="b">
        <v>0</v>
      </c>
      <c r="J887" s="4" t="str">
        <f>CONCATENATE(Orte[[#This Row],[Ort]]," - ",Orte[[#This Row],[Landkreis]])</f>
        <v>Biberach - Landkreis Ortenaukreis</v>
      </c>
      <c r="L887" s="3" t="s">
        <v>10179</v>
      </c>
      <c r="M887" s="3"/>
      <c r="N887" t="str">
        <f>Orte[[#This Row],[Ort]]</f>
        <v>Biberach</v>
      </c>
      <c r="O887" t="s">
        <v>5838</v>
      </c>
      <c r="P887" t="s">
        <v>3197</v>
      </c>
    </row>
    <row r="888" spans="1:16" x14ac:dyDescent="0.35">
      <c r="A888" t="s">
        <v>6605</v>
      </c>
      <c r="B888" s="3" t="s">
        <v>14908</v>
      </c>
      <c r="C888" s="4">
        <v>48.091023742499999</v>
      </c>
      <c r="D888" s="4">
        <v>9.7878732374500004</v>
      </c>
      <c r="E888" s="4">
        <f>Orte[[#This Row],[Lat_dez]]*PI()/180</f>
        <v>0.83934670496139063</v>
      </c>
      <c r="F888" s="4">
        <f>Orte[[#This Row],[Lon_dez]]*PI()/180</f>
        <v>0.17083061476133923</v>
      </c>
      <c r="G888" t="s">
        <v>546</v>
      </c>
      <c r="H888" t="s">
        <v>649</v>
      </c>
      <c r="I888" s="4" t="b">
        <v>0</v>
      </c>
      <c r="J888" s="4" t="str">
        <f>CONCATENATE(Orte[[#This Row],[Ort]]," - ",Orte[[#This Row],[Landkreis]])</f>
        <v>Biberach an der Riß - Landkreis Biberach</v>
      </c>
      <c r="L888" s="3" t="s">
        <v>14818</v>
      </c>
      <c r="M888" s="3"/>
      <c r="N888" t="str">
        <f>Orte[[#This Row],[Ort]]</f>
        <v>Biberach an der Riß</v>
      </c>
      <c r="O888" t="s">
        <v>2578</v>
      </c>
      <c r="P888" t="s">
        <v>5358</v>
      </c>
    </row>
    <row r="889" spans="1:16" x14ac:dyDescent="0.35">
      <c r="A889" t="s">
        <v>5568</v>
      </c>
      <c r="B889" s="3" t="s">
        <v>13485</v>
      </c>
      <c r="C889" s="4">
        <v>50.508765437699999</v>
      </c>
      <c r="D889" s="4">
        <v>10.9308291992</v>
      </c>
      <c r="E889" s="4">
        <f>Orte[[#This Row],[Lat_dez]]*PI()/180</f>
        <v>0.88154425800537983</v>
      </c>
      <c r="F889" s="4">
        <f>Orte[[#This Row],[Lon_dez]]*PI()/180</f>
        <v>0.19077895949917512</v>
      </c>
      <c r="G889" t="s">
        <v>678</v>
      </c>
      <c r="H889" t="s">
        <v>2260</v>
      </c>
      <c r="I889" s="4" t="b">
        <v>0</v>
      </c>
      <c r="J889" s="4" t="str">
        <f>CONCATENATE(Orte[[#This Row],[Ort]]," - ",Orte[[#This Row],[Landkreis]])</f>
        <v>Biberau, Masserberg - Landkreis Hildburghausen</v>
      </c>
      <c r="L889" s="3" t="s">
        <v>13516</v>
      </c>
      <c r="M889" s="3"/>
      <c r="N889" t="str">
        <f>Orte[[#This Row],[Ort]]</f>
        <v>Biberau, Masserberg</v>
      </c>
      <c r="O889" t="s">
        <v>6087</v>
      </c>
      <c r="P889" t="s">
        <v>3166</v>
      </c>
    </row>
    <row r="890" spans="1:16" x14ac:dyDescent="0.35">
      <c r="A890" t="s">
        <v>797</v>
      </c>
      <c r="B890" s="3" t="s">
        <v>7850</v>
      </c>
      <c r="C890" s="4">
        <v>48.508952046499999</v>
      </c>
      <c r="D890" s="4">
        <v>10.785837947299999</v>
      </c>
      <c r="E890" s="4">
        <f>Orte[[#This Row],[Lat_dez]]*PI()/180</f>
        <v>0.8466409299034664</v>
      </c>
      <c r="F890" s="4">
        <f>Orte[[#This Row],[Lon_dez]]*PI()/180</f>
        <v>0.18824838476693162</v>
      </c>
      <c r="G890" t="s">
        <v>665</v>
      </c>
      <c r="H890" t="s">
        <v>798</v>
      </c>
      <c r="I890" s="4" t="b">
        <v>0</v>
      </c>
      <c r="J890" s="4" t="str">
        <f>CONCATENATE(Orte[[#This Row],[Ort]]," - ",Orte[[#This Row],[Landkreis]])</f>
        <v>Biberbach - Landkreis Augsburg</v>
      </c>
      <c r="L890" s="3" t="s">
        <v>12235</v>
      </c>
      <c r="M890" s="3"/>
      <c r="N890" t="str">
        <f>Orte[[#This Row],[Ort]]</f>
        <v>Biberbach</v>
      </c>
      <c r="O890" t="s">
        <v>707</v>
      </c>
      <c r="P890" t="s">
        <v>5880</v>
      </c>
    </row>
    <row r="891" spans="1:16" x14ac:dyDescent="0.35">
      <c r="A891" t="s">
        <v>5723</v>
      </c>
      <c r="B891" s="3" t="s">
        <v>13698</v>
      </c>
      <c r="C891" s="4">
        <v>48.3985238876</v>
      </c>
      <c r="D891" s="4">
        <v>10.201553927100001</v>
      </c>
      <c r="E891" s="4">
        <f>Orte[[#This Row],[Lat_dez]]*PI()/180</f>
        <v>0.84471359494374609</v>
      </c>
      <c r="F891" s="4">
        <f>Orte[[#This Row],[Lon_dez]]*PI()/180</f>
        <v>0.17805070484765259</v>
      </c>
      <c r="G891" t="s">
        <v>665</v>
      </c>
      <c r="H891" t="s">
        <v>694</v>
      </c>
      <c r="I891" s="4" t="b">
        <v>0</v>
      </c>
      <c r="J891" s="4" t="str">
        <f>CONCATENATE(Orte[[#This Row],[Ort]]," - ",Orte[[#This Row],[Landkreis]])</f>
        <v>Bibertal - Landkreis Günzburg</v>
      </c>
      <c r="L891" s="3" t="s">
        <v>11734</v>
      </c>
      <c r="M891" s="3"/>
      <c r="N891" t="str">
        <f>Orte[[#This Row],[Ort]]</f>
        <v>Bibertal</v>
      </c>
      <c r="O891" t="s">
        <v>6846</v>
      </c>
      <c r="P891" t="s">
        <v>6961</v>
      </c>
    </row>
    <row r="892" spans="1:16" x14ac:dyDescent="0.35">
      <c r="A892" t="s">
        <v>4305</v>
      </c>
      <c r="B892" s="3" t="s">
        <v>11848</v>
      </c>
      <c r="C892" s="4">
        <v>49.688108360900003</v>
      </c>
      <c r="D892" s="4">
        <v>8.4256755512300003</v>
      </c>
      <c r="E892" s="4">
        <f>Orte[[#This Row],[Lat_dez]]*PI()/180</f>
        <v>0.86722108998542791</v>
      </c>
      <c r="F892" s="4">
        <f>Orte[[#This Row],[Lon_dez]]*PI()/180</f>
        <v>0.14705578007375167</v>
      </c>
      <c r="G892" t="s">
        <v>549</v>
      </c>
      <c r="H892" t="s">
        <v>717</v>
      </c>
      <c r="I892" s="4" t="b">
        <v>0</v>
      </c>
      <c r="J892" s="4" t="str">
        <f>CONCATENATE(Orte[[#This Row],[Ort]]," - ",Orte[[#This Row],[Landkreis]])</f>
        <v>Biblis - Landkreis Bergstraße</v>
      </c>
      <c r="L892" s="3" t="s">
        <v>15148</v>
      </c>
      <c r="M892" s="3"/>
      <c r="N892" t="str">
        <f>Orte[[#This Row],[Ort]]</f>
        <v>Biblis</v>
      </c>
      <c r="O892" t="s">
        <v>1657</v>
      </c>
      <c r="P892" t="s">
        <v>4714</v>
      </c>
    </row>
    <row r="893" spans="1:16" x14ac:dyDescent="0.35">
      <c r="A893" t="s">
        <v>3769</v>
      </c>
      <c r="B893" s="3" t="s">
        <v>11167</v>
      </c>
      <c r="C893" s="4">
        <v>47.719232268900001</v>
      </c>
      <c r="D893" s="4">
        <v>11.432705825999999</v>
      </c>
      <c r="E893" s="4">
        <f>Orte[[#This Row],[Lat_dez]]*PI()/180</f>
        <v>0.83285771961622901</v>
      </c>
      <c r="F893" s="4">
        <f>Orte[[#This Row],[Lon_dez]]*PI()/180</f>
        <v>0.19953835907563794</v>
      </c>
      <c r="G893" t="s">
        <v>665</v>
      </c>
      <c r="H893" t="s">
        <v>1288</v>
      </c>
      <c r="I893" s="4" t="b">
        <v>0</v>
      </c>
      <c r="J893" s="4" t="str">
        <f>CONCATENATE(Orte[[#This Row],[Ort]]," - ",Orte[[#This Row],[Landkreis]])</f>
        <v>Bichl - Landkreis Bad Tölz-Wolfratshausen</v>
      </c>
      <c r="L893" s="3" t="s">
        <v>14376</v>
      </c>
      <c r="M893" s="3"/>
      <c r="N893" t="str">
        <f>Orte[[#This Row],[Ort]]</f>
        <v>Bichl</v>
      </c>
      <c r="O893" t="s">
        <v>4704</v>
      </c>
      <c r="P893" t="s">
        <v>6562</v>
      </c>
    </row>
    <row r="894" spans="1:16" x14ac:dyDescent="0.35">
      <c r="A894" t="s">
        <v>1716</v>
      </c>
      <c r="B894" s="3" t="s">
        <v>8674</v>
      </c>
      <c r="C894" s="4">
        <v>49.761578379100001</v>
      </c>
      <c r="D894" s="4">
        <v>8.5984773845699998</v>
      </c>
      <c r="E894" s="4">
        <f>Orte[[#This Row],[Lat_dez]]*PI()/180</f>
        <v>0.86850338370451807</v>
      </c>
      <c r="F894" s="4">
        <f>Orte[[#This Row],[Lon_dez]]*PI()/180</f>
        <v>0.15007174101901716</v>
      </c>
      <c r="G894" t="s">
        <v>549</v>
      </c>
      <c r="H894" t="s">
        <v>745</v>
      </c>
      <c r="I894" s="4" t="b">
        <v>0</v>
      </c>
      <c r="J894" s="4" t="str">
        <f>CONCATENATE(Orte[[#This Row],[Ort]]," - ",Orte[[#This Row],[Landkreis]])</f>
        <v>Bickenbach - Landkreis Darmstadt-Dieburg</v>
      </c>
      <c r="L894" s="3" t="s">
        <v>10172</v>
      </c>
      <c r="M894" s="3"/>
      <c r="N894" t="str">
        <f>Orte[[#This Row],[Ort]]</f>
        <v>Bickenbach</v>
      </c>
      <c r="O894" t="s">
        <v>1080</v>
      </c>
      <c r="P894" t="s">
        <v>4431</v>
      </c>
    </row>
    <row r="895" spans="1:16" x14ac:dyDescent="0.35">
      <c r="A895" t="s">
        <v>1813</v>
      </c>
      <c r="B895" s="3" t="s">
        <v>8774</v>
      </c>
      <c r="C895" s="4">
        <v>47.822046981200003</v>
      </c>
      <c r="D895" s="4">
        <v>10.719846453100001</v>
      </c>
      <c r="E895" s="4">
        <f>Orte[[#This Row],[Lat_dez]]*PI()/180</f>
        <v>0.83465217486535481</v>
      </c>
      <c r="F895" s="4">
        <f>Orte[[#This Row],[Lon_dez]]*PI()/180</f>
        <v>0.1870966159148309</v>
      </c>
      <c r="G895" t="s">
        <v>665</v>
      </c>
      <c r="H895" t="s">
        <v>1051</v>
      </c>
      <c r="I895" s="4" t="b">
        <v>0</v>
      </c>
      <c r="J895" s="4" t="str">
        <f>CONCATENATE(Orte[[#This Row],[Ort]]," - ",Orte[[#This Row],[Landkreis]])</f>
        <v>Bidingen - Landkreis Ostallgäu</v>
      </c>
      <c r="L895" s="3" t="s">
        <v>11947</v>
      </c>
      <c r="M895" s="3"/>
      <c r="N895" t="str">
        <f>Orte[[#This Row],[Ort]]</f>
        <v>Bidingen</v>
      </c>
      <c r="O895" t="s">
        <v>4306</v>
      </c>
      <c r="P895" t="s">
        <v>130</v>
      </c>
    </row>
    <row r="896" spans="1:16" x14ac:dyDescent="0.35">
      <c r="A896" t="s">
        <v>1784</v>
      </c>
      <c r="B896" s="3" t="s">
        <v>8742</v>
      </c>
      <c r="C896" s="4">
        <v>49.508021664200001</v>
      </c>
      <c r="D896" s="4">
        <v>10.016358093599999</v>
      </c>
      <c r="E896" s="4">
        <f>Orte[[#This Row],[Lat_dez]]*PI()/180</f>
        <v>0.86407798418897241</v>
      </c>
      <c r="F896" s="4">
        <f>Orte[[#This Row],[Lon_dez]]*PI()/180</f>
        <v>0.17481842779210235</v>
      </c>
      <c r="G896" t="s">
        <v>665</v>
      </c>
      <c r="H896" t="s">
        <v>1003</v>
      </c>
      <c r="I896" s="4" t="b">
        <v>0</v>
      </c>
      <c r="J896" s="4" t="str">
        <f>CONCATENATE(Orte[[#This Row],[Ort]]," - ",Orte[[#This Row],[Landkreis]])</f>
        <v>Bieberehren - Landkreis Würzburg</v>
      </c>
      <c r="L896" s="3" t="s">
        <v>9091</v>
      </c>
      <c r="M896" s="3"/>
      <c r="N896" t="str">
        <f>Orte[[#This Row],[Ort]]</f>
        <v>Bieberehren</v>
      </c>
      <c r="O896" t="s">
        <v>1623</v>
      </c>
      <c r="P896" t="s">
        <v>2877</v>
      </c>
    </row>
    <row r="897" spans="1:16" x14ac:dyDescent="0.35">
      <c r="A897" t="s">
        <v>7158</v>
      </c>
      <c r="B897" s="3" t="s">
        <v>15645</v>
      </c>
      <c r="C897" s="4">
        <v>50.174938842800003</v>
      </c>
      <c r="D897" s="4">
        <v>9.3141985489699994</v>
      </c>
      <c r="E897" s="4">
        <f>Orte[[#This Row],[Lat_dez]]*PI()/180</f>
        <v>0.87571788479365353</v>
      </c>
      <c r="F897" s="4">
        <f>Orte[[#This Row],[Lon_dez]]*PI()/180</f>
        <v>0.16256343186400479</v>
      </c>
      <c r="G897" t="s">
        <v>549</v>
      </c>
      <c r="H897" t="s">
        <v>1076</v>
      </c>
      <c r="I897" s="4" t="b">
        <v>0</v>
      </c>
      <c r="J897" s="4" t="str">
        <f>CONCATENATE(Orte[[#This Row],[Ort]]," - ",Orte[[#This Row],[Landkreis]])</f>
        <v>Biebergemünd - Landkreis Main-Kinzig-Kreis</v>
      </c>
      <c r="L897" s="3" t="s">
        <v>10173</v>
      </c>
      <c r="M897" s="3"/>
      <c r="N897" t="str">
        <f>Orte[[#This Row],[Ort]]</f>
        <v>Biebergemünd</v>
      </c>
      <c r="O897" t="s">
        <v>5788</v>
      </c>
      <c r="P897" t="s">
        <v>2845</v>
      </c>
    </row>
    <row r="898" spans="1:16" x14ac:dyDescent="0.35">
      <c r="A898" t="s">
        <v>5339</v>
      </c>
      <c r="B898" s="3" t="s">
        <v>13190</v>
      </c>
      <c r="C898" s="4">
        <v>50.645751662800002</v>
      </c>
      <c r="D898" s="4">
        <v>8.5759946860900005</v>
      </c>
      <c r="E898" s="4">
        <f>Orte[[#This Row],[Lat_dez]]*PI()/180</f>
        <v>0.88393511866325303</v>
      </c>
      <c r="F898" s="4">
        <f>Orte[[#This Row],[Lon_dez]]*PI()/180</f>
        <v>0.14967934390580803</v>
      </c>
      <c r="G898" t="s">
        <v>549</v>
      </c>
      <c r="H898" t="s">
        <v>1723</v>
      </c>
      <c r="I898" s="4" t="b">
        <v>0</v>
      </c>
      <c r="J898" s="4" t="str">
        <f>CONCATENATE(Orte[[#This Row],[Ort]]," - ",Orte[[#This Row],[Landkreis]])</f>
        <v>Biebertal - Landkreis Gießen</v>
      </c>
      <c r="L898" s="3" t="s">
        <v>8283</v>
      </c>
      <c r="M898" s="3"/>
      <c r="N898" t="str">
        <f>Orte[[#This Row],[Ort]]</f>
        <v>Biebertal</v>
      </c>
      <c r="O898" t="s">
        <v>2381</v>
      </c>
      <c r="P898" t="s">
        <v>4820</v>
      </c>
    </row>
    <row r="899" spans="1:16" x14ac:dyDescent="0.35">
      <c r="A899" t="s">
        <v>1052</v>
      </c>
      <c r="B899" s="3" t="s">
        <v>8024</v>
      </c>
      <c r="C899" s="4">
        <v>49.782954228299999</v>
      </c>
      <c r="D899" s="4">
        <v>8.4548478801400009</v>
      </c>
      <c r="E899" s="4">
        <f>Orte[[#This Row],[Lat_dez]]*PI()/180</f>
        <v>0.86887646265346774</v>
      </c>
      <c r="F899" s="4">
        <f>Orte[[#This Row],[Lon_dez]]*PI()/180</f>
        <v>0.1475649332637059</v>
      </c>
      <c r="G899" t="s">
        <v>549</v>
      </c>
      <c r="H899" t="s">
        <v>1053</v>
      </c>
      <c r="I899" s="4" t="b">
        <v>0</v>
      </c>
      <c r="J899" s="4" t="str">
        <f>CONCATENATE(Orte[[#This Row],[Ort]]," - ",Orte[[#This Row],[Landkreis]])</f>
        <v>Biebesheim am Rhein - Landkreis Groß-Gerau</v>
      </c>
      <c r="L899" s="3" t="s">
        <v>13053</v>
      </c>
      <c r="M899" s="3"/>
      <c r="N899" t="str">
        <f>Orte[[#This Row],[Ort]]</f>
        <v>Biebesheim am Rhein</v>
      </c>
      <c r="O899" t="s">
        <v>6146</v>
      </c>
      <c r="P899" t="s">
        <v>5528</v>
      </c>
    </row>
    <row r="900" spans="1:16" x14ac:dyDescent="0.35">
      <c r="A900" t="s">
        <v>2827</v>
      </c>
      <c r="B900" s="3" t="s">
        <v>9981</v>
      </c>
      <c r="C900" s="4">
        <v>50.921694168999998</v>
      </c>
      <c r="D900" s="4">
        <v>8.5328073253499994</v>
      </c>
      <c r="E900" s="4">
        <f>Orte[[#This Row],[Lat_dez]]*PI()/180</f>
        <v>0.88875122394264772</v>
      </c>
      <c r="F900" s="4">
        <f>Orte[[#This Row],[Lon_dez]]*PI()/180</f>
        <v>0.1489255822656485</v>
      </c>
      <c r="G900" t="s">
        <v>549</v>
      </c>
      <c r="H900" t="s">
        <v>761</v>
      </c>
      <c r="I900" s="4" t="b">
        <v>0</v>
      </c>
      <c r="J900" s="4" t="str">
        <f>CONCATENATE(Orte[[#This Row],[Ort]]," - ",Orte[[#This Row],[Landkreis]])</f>
        <v>Biedenkopf - Landkreis Marburg-Biedenkopf</v>
      </c>
      <c r="L900" s="3" t="s">
        <v>14567</v>
      </c>
      <c r="M900" s="3"/>
      <c r="N900" t="str">
        <f>Orte[[#This Row],[Ort]]</f>
        <v>Biedenkopf</v>
      </c>
      <c r="O900" t="s">
        <v>5257</v>
      </c>
      <c r="P900" t="s">
        <v>6561</v>
      </c>
    </row>
    <row r="901" spans="1:16" x14ac:dyDescent="0.35">
      <c r="A901" t="s">
        <v>3005</v>
      </c>
      <c r="B901" s="3" t="s">
        <v>10202</v>
      </c>
      <c r="C901" s="4">
        <v>52.136673991999999</v>
      </c>
      <c r="D901" s="4">
        <v>11.722631080299999</v>
      </c>
      <c r="E901" s="4">
        <f>Orte[[#This Row],[Lat_dez]]*PI()/180</f>
        <v>0.90995662219929574</v>
      </c>
      <c r="F901" s="4">
        <f>Orte[[#This Row],[Lon_dez]]*PI()/180</f>
        <v>0.20459850934785478</v>
      </c>
      <c r="G901" t="s">
        <v>809</v>
      </c>
      <c r="H901" t="s">
        <v>1206</v>
      </c>
      <c r="I901" s="4" t="b">
        <v>0</v>
      </c>
      <c r="J901" s="4" t="str">
        <f>CONCATENATE(Orte[[#This Row],[Ort]]," - ",Orte[[#This Row],[Landkreis]])</f>
        <v>Biederitz, Gerwisch, Menz u.a. - Landkreis Jerichower Land</v>
      </c>
      <c r="L901" s="3" t="s">
        <v>11944</v>
      </c>
      <c r="M901" s="3"/>
      <c r="N901" t="str">
        <f>Orte[[#This Row],[Ort]]</f>
        <v>Biederitz, Gerwisch, Menz u.a.</v>
      </c>
      <c r="O901" t="s">
        <v>1854</v>
      </c>
      <c r="P901" t="s">
        <v>6679</v>
      </c>
    </row>
    <row r="902" spans="1:16" x14ac:dyDescent="0.35">
      <c r="A902" t="s">
        <v>36</v>
      </c>
      <c r="B902" s="3" t="s">
        <v>13942</v>
      </c>
      <c r="C902" s="4">
        <v>52.022793539299997</v>
      </c>
      <c r="D902" s="4">
        <v>8.5364676996199993</v>
      </c>
      <c r="E902" s="4">
        <f>Orte[[#This Row],[Lat_dez]]*PI()/180</f>
        <v>0.90796903334601908</v>
      </c>
      <c r="F902" s="4">
        <f>Orte[[#This Row],[Lon_dez]]*PI()/180</f>
        <v>0.1489894678485153</v>
      </c>
      <c r="G902" t="s">
        <v>504</v>
      </c>
      <c r="H902" t="s">
        <v>1481</v>
      </c>
      <c r="I902" s="4" t="b">
        <v>0</v>
      </c>
      <c r="J902" s="4" t="str">
        <f>CONCATENATE(Orte[[#This Row],[Ort]]," - ",Orte[[#This Row],[Landkreis]])</f>
        <v>Bielefeld - Kreisfreie Stadt Bielefeld</v>
      </c>
      <c r="L902" s="3" t="s">
        <v>13055</v>
      </c>
      <c r="M902" s="3"/>
      <c r="N902" t="str">
        <f>Orte[[#This Row],[Ort]]</f>
        <v>Bielefeld</v>
      </c>
      <c r="O902" t="s">
        <v>5228</v>
      </c>
      <c r="P902" t="s">
        <v>3252</v>
      </c>
    </row>
    <row r="903" spans="1:16" x14ac:dyDescent="0.35">
      <c r="A903" t="s">
        <v>36</v>
      </c>
      <c r="B903" s="3" t="s">
        <v>13943</v>
      </c>
      <c r="C903" s="4">
        <v>52.0059903967</v>
      </c>
      <c r="D903" s="4">
        <v>8.5490993110200009</v>
      </c>
      <c r="E903" s="4">
        <f>Orte[[#This Row],[Lat_dez]]*PI()/180</f>
        <v>0.90767576318296694</v>
      </c>
      <c r="F903" s="4">
        <f>Orte[[#This Row],[Lon_dez]]*PI()/180</f>
        <v>0.14920993105727776</v>
      </c>
      <c r="G903" t="s">
        <v>504</v>
      </c>
      <c r="H903" t="s">
        <v>1481</v>
      </c>
      <c r="I903" s="4" t="b">
        <v>0</v>
      </c>
      <c r="J903" s="4" t="str">
        <f>CONCATENATE(Orte[[#This Row],[Ort]]," - ",Orte[[#This Row],[Landkreis]])</f>
        <v>Bielefeld - Kreisfreie Stadt Bielefeld</v>
      </c>
      <c r="L903" s="3" t="s">
        <v>13558</v>
      </c>
      <c r="M903" s="3"/>
      <c r="N903" t="str">
        <f>Orte[[#This Row],[Ort]]</f>
        <v>Bielefeld</v>
      </c>
      <c r="O903" t="s">
        <v>1044</v>
      </c>
      <c r="P903" t="s">
        <v>3326</v>
      </c>
    </row>
    <row r="904" spans="1:16" x14ac:dyDescent="0.35">
      <c r="A904" t="s">
        <v>36</v>
      </c>
      <c r="B904" s="3" t="s">
        <v>10506</v>
      </c>
      <c r="C904" s="4">
        <v>51.997818389400003</v>
      </c>
      <c r="D904" s="4">
        <v>8.5774001338599994</v>
      </c>
      <c r="E904" s="4">
        <f>Orte[[#This Row],[Lat_dez]]*PI()/180</f>
        <v>0.90753313474908504</v>
      </c>
      <c r="F904" s="4">
        <f>Orte[[#This Row],[Lon_dez]]*PI()/180</f>
        <v>0.14970387359685933</v>
      </c>
      <c r="G904" t="s">
        <v>504</v>
      </c>
      <c r="H904" t="s">
        <v>1481</v>
      </c>
      <c r="I904" s="4" t="b">
        <v>0</v>
      </c>
      <c r="J904" s="4" t="str">
        <f>CONCATENATE(Orte[[#This Row],[Ort]]," - ",Orte[[#This Row],[Landkreis]])</f>
        <v>Bielefeld - Kreisfreie Stadt Bielefeld</v>
      </c>
      <c r="L904" s="3" t="s">
        <v>13561</v>
      </c>
      <c r="M904" s="3"/>
      <c r="N904" t="str">
        <f>Orte[[#This Row],[Ort]]</f>
        <v>Bielefeld</v>
      </c>
      <c r="O904" t="s">
        <v>1966</v>
      </c>
      <c r="P904" t="s">
        <v>4402</v>
      </c>
    </row>
    <row r="905" spans="1:16" x14ac:dyDescent="0.35">
      <c r="A905" t="s">
        <v>36</v>
      </c>
      <c r="B905" s="3" t="s">
        <v>13944</v>
      </c>
      <c r="C905" s="4">
        <v>52.0216284348</v>
      </c>
      <c r="D905" s="4">
        <v>8.5681313728900008</v>
      </c>
      <c r="E905" s="4">
        <f>Orte[[#This Row],[Lat_dez]]*PI()/180</f>
        <v>0.90794869843636417</v>
      </c>
      <c r="F905" s="4">
        <f>Orte[[#This Row],[Lon_dez]]*PI()/180</f>
        <v>0.14954210320035252</v>
      </c>
      <c r="G905" t="s">
        <v>504</v>
      </c>
      <c r="H905" t="s">
        <v>1481</v>
      </c>
      <c r="I905" s="4" t="b">
        <v>0</v>
      </c>
      <c r="J905" s="4" t="str">
        <f>CONCATENATE(Orte[[#This Row],[Ort]]," - ",Orte[[#This Row],[Landkreis]])</f>
        <v>Bielefeld - Kreisfreie Stadt Bielefeld</v>
      </c>
      <c r="L905" s="3" t="s">
        <v>9219</v>
      </c>
      <c r="M905" s="3"/>
      <c r="N905" t="str">
        <f>Orte[[#This Row],[Ort]]</f>
        <v>Bielefeld</v>
      </c>
      <c r="O905" t="s">
        <v>3827</v>
      </c>
      <c r="P905" t="s">
        <v>7068</v>
      </c>
    </row>
    <row r="906" spans="1:16" x14ac:dyDescent="0.35">
      <c r="A906" t="s">
        <v>36</v>
      </c>
      <c r="B906" s="3" t="s">
        <v>10507</v>
      </c>
      <c r="C906" s="4">
        <v>52.060367766500001</v>
      </c>
      <c r="D906" s="4">
        <v>8.5614310981500008</v>
      </c>
      <c r="E906" s="4">
        <f>Orte[[#This Row],[Lat_dez]]*PI()/180</f>
        <v>0.90862482732455152</v>
      </c>
      <c r="F906" s="4">
        <f>Orte[[#This Row],[Lon_dez]]*PI()/180</f>
        <v>0.14942516134535133</v>
      </c>
      <c r="G906" t="s">
        <v>504</v>
      </c>
      <c r="H906" t="s">
        <v>1481</v>
      </c>
      <c r="I906" s="4" t="b">
        <v>0</v>
      </c>
      <c r="J906" s="4" t="str">
        <f>CONCATENATE(Orte[[#This Row],[Ort]]," - ",Orte[[#This Row],[Landkreis]])</f>
        <v>Bielefeld - Kreisfreie Stadt Bielefeld</v>
      </c>
      <c r="L906" s="3" t="s">
        <v>15045</v>
      </c>
      <c r="M906" s="3"/>
      <c r="N906" t="str">
        <f>Orte[[#This Row],[Ort]]</f>
        <v>Bielefeld</v>
      </c>
      <c r="O906" t="s">
        <v>6778</v>
      </c>
      <c r="P906" t="s">
        <v>4694</v>
      </c>
    </row>
    <row r="907" spans="1:16" x14ac:dyDescent="0.35">
      <c r="A907" t="s">
        <v>36</v>
      </c>
      <c r="B907" s="3" t="s">
        <v>14868</v>
      </c>
      <c r="C907" s="4">
        <v>52.049654305499999</v>
      </c>
      <c r="D907" s="4">
        <v>8.5473272082600005</v>
      </c>
      <c r="E907" s="4">
        <f>Orte[[#This Row],[Lat_dez]]*PI()/180</f>
        <v>0.90843784215581735</v>
      </c>
      <c r="F907" s="4">
        <f>Orte[[#This Row],[Lon_dez]]*PI()/180</f>
        <v>0.14917900202943207</v>
      </c>
      <c r="G907" t="s">
        <v>504</v>
      </c>
      <c r="H907" t="s">
        <v>1481</v>
      </c>
      <c r="I907" s="4" t="b">
        <v>0</v>
      </c>
      <c r="J907" s="4" t="str">
        <f>CONCATENATE(Orte[[#This Row],[Ort]]," - ",Orte[[#This Row],[Landkreis]])</f>
        <v>Bielefeld - Kreisfreie Stadt Bielefeld</v>
      </c>
      <c r="L907" s="3" t="s">
        <v>14286</v>
      </c>
      <c r="M907" s="3"/>
      <c r="N907" t="str">
        <f>Orte[[#This Row],[Ort]]</f>
        <v>Bielefeld</v>
      </c>
      <c r="O907" t="s">
        <v>2766</v>
      </c>
      <c r="P907" t="s">
        <v>6296</v>
      </c>
    </row>
    <row r="908" spans="1:16" x14ac:dyDescent="0.35">
      <c r="A908" t="s">
        <v>36</v>
      </c>
      <c r="B908" s="3" t="s">
        <v>15613</v>
      </c>
      <c r="C908" s="4">
        <v>52.047056504700002</v>
      </c>
      <c r="D908" s="4">
        <v>8.5209231299300008</v>
      </c>
      <c r="E908" s="4">
        <f>Orte[[#This Row],[Lat_dez]]*PI()/180</f>
        <v>0.90839250197854648</v>
      </c>
      <c r="F908" s="4">
        <f>Orte[[#This Row],[Lon_dez]]*PI()/180</f>
        <v>0.14871816392661907</v>
      </c>
      <c r="G908" t="s">
        <v>504</v>
      </c>
      <c r="H908" t="s">
        <v>1481</v>
      </c>
      <c r="I908" s="4" t="b">
        <v>0</v>
      </c>
      <c r="J908" s="4" t="str">
        <f>CONCATENATE(Orte[[#This Row],[Ort]]," - ",Orte[[#This Row],[Landkreis]])</f>
        <v>Bielefeld - Kreisfreie Stadt Bielefeld</v>
      </c>
      <c r="L908" s="3" t="s">
        <v>11298</v>
      </c>
      <c r="M908" s="3"/>
      <c r="N908" t="str">
        <f>Orte[[#This Row],[Ort]]</f>
        <v>Bielefeld</v>
      </c>
      <c r="O908" t="s">
        <v>7209</v>
      </c>
      <c r="P908" t="s">
        <v>5828</v>
      </c>
    </row>
    <row r="909" spans="1:16" x14ac:dyDescent="0.35">
      <c r="A909" t="s">
        <v>36</v>
      </c>
      <c r="B909" s="3" t="s">
        <v>12451</v>
      </c>
      <c r="C909" s="4">
        <v>52.032893696999999</v>
      </c>
      <c r="D909" s="4">
        <v>8.5089687795100009</v>
      </c>
      <c r="E909" s="4">
        <f>Orte[[#This Row],[Lat_dez]]*PI()/180</f>
        <v>0.90814531435285473</v>
      </c>
      <c r="F909" s="4">
        <f>Orte[[#This Row],[Lon_dez]]*PI()/180</f>
        <v>0.14850952115185292</v>
      </c>
      <c r="G909" t="s">
        <v>504</v>
      </c>
      <c r="H909" t="s">
        <v>1481</v>
      </c>
      <c r="I909" s="4" t="b">
        <v>0</v>
      </c>
      <c r="J909" s="4" t="str">
        <f>CONCATENATE(Orte[[#This Row],[Ort]]," - ",Orte[[#This Row],[Landkreis]])</f>
        <v>Bielefeld - Kreisfreie Stadt Bielefeld</v>
      </c>
      <c r="L909" s="3" t="s">
        <v>11308</v>
      </c>
      <c r="M909" s="3"/>
      <c r="N909" t="str">
        <f>Orte[[#This Row],[Ort]]</f>
        <v>Bielefeld</v>
      </c>
      <c r="O909" t="s">
        <v>4317</v>
      </c>
      <c r="P909" t="s">
        <v>1458</v>
      </c>
    </row>
    <row r="910" spans="1:16" x14ac:dyDescent="0.35">
      <c r="A910" t="s">
        <v>36</v>
      </c>
      <c r="B910" s="3" t="s">
        <v>15420</v>
      </c>
      <c r="C910" s="4">
        <v>52.006401930000003</v>
      </c>
      <c r="D910" s="4">
        <v>8.5186262426799999</v>
      </c>
      <c r="E910" s="4">
        <f>Orte[[#This Row],[Lat_dez]]*PI()/180</f>
        <v>0.90768294579403364</v>
      </c>
      <c r="F910" s="4">
        <f>Orte[[#This Row],[Lon_dez]]*PI()/180</f>
        <v>0.1486780756815595</v>
      </c>
      <c r="G910" t="s">
        <v>504</v>
      </c>
      <c r="H910" t="s">
        <v>1481</v>
      </c>
      <c r="I910" s="4" t="b">
        <v>0</v>
      </c>
      <c r="J910" s="4" t="str">
        <f>CONCATENATE(Orte[[#This Row],[Ort]]," - ",Orte[[#This Row],[Landkreis]])</f>
        <v>Bielefeld - Kreisfreie Stadt Bielefeld</v>
      </c>
      <c r="L910" s="3" t="s">
        <v>14820</v>
      </c>
      <c r="M910" s="3"/>
      <c r="N910" t="str">
        <f>Orte[[#This Row],[Ort]]</f>
        <v>Bielefeld</v>
      </c>
      <c r="O910" t="s">
        <v>2704</v>
      </c>
      <c r="P910" t="s">
        <v>592</v>
      </c>
    </row>
    <row r="911" spans="1:16" x14ac:dyDescent="0.35">
      <c r="A911" t="s">
        <v>36</v>
      </c>
      <c r="B911" s="3" t="s">
        <v>12449</v>
      </c>
      <c r="C911" s="4">
        <v>52.041902645299999</v>
      </c>
      <c r="D911" s="4">
        <v>8.4702795135500004</v>
      </c>
      <c r="E911" s="4">
        <f>Orte[[#This Row],[Lat_dez]]*PI()/180</f>
        <v>0.90830255016283168</v>
      </c>
      <c r="F911" s="4">
        <f>Orte[[#This Row],[Lon_dez]]*PI()/180</f>
        <v>0.14783426607567116</v>
      </c>
      <c r="G911" t="s">
        <v>504</v>
      </c>
      <c r="H911" t="s">
        <v>1481</v>
      </c>
      <c r="I911" s="4" t="b">
        <v>0</v>
      </c>
      <c r="J911" s="4" t="str">
        <f>CONCATENATE(Orte[[#This Row],[Ort]]," - ",Orte[[#This Row],[Landkreis]])</f>
        <v>Bielefeld - Kreisfreie Stadt Bielefeld</v>
      </c>
      <c r="L911" s="3" t="s">
        <v>12238</v>
      </c>
      <c r="M911" s="3"/>
      <c r="N911" t="str">
        <f>Orte[[#This Row],[Ort]]</f>
        <v>Bielefeld</v>
      </c>
      <c r="O911" t="s">
        <v>1651</v>
      </c>
      <c r="P911" t="s">
        <v>1425</v>
      </c>
    </row>
    <row r="912" spans="1:16" x14ac:dyDescent="0.35">
      <c r="A912" t="s">
        <v>36</v>
      </c>
      <c r="B912" s="3" t="s">
        <v>13389</v>
      </c>
      <c r="C912" s="4">
        <v>51.978001144700002</v>
      </c>
      <c r="D912" s="4">
        <v>8.5051413887600003</v>
      </c>
      <c r="E912" s="4">
        <f>Orte[[#This Row],[Lat_dez]]*PI()/180</f>
        <v>0.90718725858039651</v>
      </c>
      <c r="F912" s="4">
        <f>Orte[[#This Row],[Lon_dez]]*PI()/180</f>
        <v>0.14844272058150504</v>
      </c>
      <c r="G912" t="s">
        <v>504</v>
      </c>
      <c r="H912" t="s">
        <v>1481</v>
      </c>
      <c r="I912" s="4" t="b">
        <v>0</v>
      </c>
      <c r="J912" s="4" t="str">
        <f>CONCATENATE(Orte[[#This Row],[Ort]]," - ",Orte[[#This Row],[Landkreis]])</f>
        <v>Bielefeld - Kreisfreie Stadt Bielefeld</v>
      </c>
      <c r="L912" s="3" t="s">
        <v>15152</v>
      </c>
      <c r="M912" s="3"/>
      <c r="N912" t="str">
        <f>Orte[[#This Row],[Ort]]</f>
        <v>Bielefeld</v>
      </c>
      <c r="O912" t="s">
        <v>2596</v>
      </c>
      <c r="P912" t="s">
        <v>6262</v>
      </c>
    </row>
    <row r="913" spans="1:16" x14ac:dyDescent="0.35">
      <c r="A913" t="s">
        <v>36</v>
      </c>
      <c r="B913" s="3" t="s">
        <v>13293</v>
      </c>
      <c r="C913" s="4">
        <v>51.978624522399997</v>
      </c>
      <c r="D913" s="4">
        <v>8.4540882518</v>
      </c>
      <c r="E913" s="4">
        <f>Orte[[#This Row],[Lat_dez]]*PI()/180</f>
        <v>0.90719813857374498</v>
      </c>
      <c r="F913" s="4">
        <f>Orte[[#This Row],[Lon_dez]]*PI()/180</f>
        <v>0.14755167524808144</v>
      </c>
      <c r="G913" t="s">
        <v>504</v>
      </c>
      <c r="H913" t="s">
        <v>1481</v>
      </c>
      <c r="I913" s="4" t="b">
        <v>0</v>
      </c>
      <c r="J913" s="4" t="str">
        <f>CONCATENATE(Orte[[#This Row],[Ort]]," - ",Orte[[#This Row],[Landkreis]])</f>
        <v>Bielefeld - Kreisfreie Stadt Bielefeld</v>
      </c>
      <c r="L913" s="3" t="s">
        <v>11029</v>
      </c>
      <c r="M913" s="3"/>
      <c r="N913" t="str">
        <f>Orte[[#This Row],[Ort]]</f>
        <v>Bielefeld</v>
      </c>
      <c r="O913" t="s">
        <v>37</v>
      </c>
      <c r="P913" t="s">
        <v>5606</v>
      </c>
    </row>
    <row r="914" spans="1:16" x14ac:dyDescent="0.35">
      <c r="A914" t="s">
        <v>36</v>
      </c>
      <c r="B914" s="3" t="s">
        <v>13940</v>
      </c>
      <c r="C914" s="4">
        <v>51.955125457100003</v>
      </c>
      <c r="D914" s="4">
        <v>8.5294442024800006</v>
      </c>
      <c r="E914" s="4">
        <f>Orte[[#This Row],[Lat_dez]]*PI()/180</f>
        <v>0.90678800251311897</v>
      </c>
      <c r="F914" s="4">
        <f>Orte[[#This Row],[Lon_dez]]*PI()/180</f>
        <v>0.14886688469841788</v>
      </c>
      <c r="G914" t="s">
        <v>504</v>
      </c>
      <c r="H914" t="s">
        <v>1481</v>
      </c>
      <c r="I914" s="4" t="b">
        <v>0</v>
      </c>
      <c r="J914" s="4" t="str">
        <f>CONCATENATE(Orte[[#This Row],[Ort]]," - ",Orte[[#This Row],[Landkreis]])</f>
        <v>Bielefeld - Kreisfreie Stadt Bielefeld</v>
      </c>
      <c r="L914" s="3" t="s">
        <v>9345</v>
      </c>
      <c r="M914" s="3"/>
      <c r="N914" t="str">
        <f>Orte[[#This Row],[Ort]]</f>
        <v>Bielefeld</v>
      </c>
      <c r="O914" t="s">
        <v>4010</v>
      </c>
      <c r="P914" t="s">
        <v>1524</v>
      </c>
    </row>
    <row r="915" spans="1:16" x14ac:dyDescent="0.35">
      <c r="A915" t="s">
        <v>36</v>
      </c>
      <c r="B915" s="3" t="s">
        <v>9984</v>
      </c>
      <c r="C915" s="4">
        <v>51.9439254475</v>
      </c>
      <c r="D915" s="4">
        <v>8.5885680816400001</v>
      </c>
      <c r="E915" s="4">
        <f>Orte[[#This Row],[Lat_dez]]*PI()/180</f>
        <v>0.90659252546934399</v>
      </c>
      <c r="F915" s="4">
        <f>Orte[[#This Row],[Lon_dez]]*PI()/180</f>
        <v>0.14989879105631115</v>
      </c>
      <c r="G915" t="s">
        <v>504</v>
      </c>
      <c r="H915" t="s">
        <v>1481</v>
      </c>
      <c r="I915" s="4" t="b">
        <v>0</v>
      </c>
      <c r="J915" s="4" t="str">
        <f>CONCATENATE(Orte[[#This Row],[Ort]]," - ",Orte[[#This Row],[Landkreis]])</f>
        <v>Bielefeld - Kreisfreie Stadt Bielefeld</v>
      </c>
      <c r="L915" s="3" t="s">
        <v>11306</v>
      </c>
      <c r="M915" s="3"/>
      <c r="N915" t="str">
        <f>Orte[[#This Row],[Ort]]</f>
        <v>Bielefeld</v>
      </c>
      <c r="O915" t="s">
        <v>6171</v>
      </c>
      <c r="P915" t="s">
        <v>2345</v>
      </c>
    </row>
    <row r="916" spans="1:16" x14ac:dyDescent="0.35">
      <c r="A916" t="s">
        <v>36</v>
      </c>
      <c r="B916" s="3" t="s">
        <v>14585</v>
      </c>
      <c r="C916" s="4">
        <v>51.985376643099997</v>
      </c>
      <c r="D916" s="4">
        <v>8.6221641916999996</v>
      </c>
      <c r="E916" s="4">
        <f>Orte[[#This Row],[Lat_dez]]*PI()/180</f>
        <v>0.90731598531145208</v>
      </c>
      <c r="F916" s="4">
        <f>Orte[[#This Row],[Lon_dez]]*PI()/180</f>
        <v>0.15048515379272054</v>
      </c>
      <c r="G916" t="s">
        <v>504</v>
      </c>
      <c r="H916" t="s">
        <v>1481</v>
      </c>
      <c r="I916" s="4" t="b">
        <v>0</v>
      </c>
      <c r="J916" s="4" t="str">
        <f>CONCATENATE(Orte[[#This Row],[Ort]]," - ",Orte[[#This Row],[Landkreis]])</f>
        <v>Bielefeld - Kreisfreie Stadt Bielefeld</v>
      </c>
      <c r="L916" s="3" t="s">
        <v>11305</v>
      </c>
      <c r="M916" s="3"/>
      <c r="N916" t="str">
        <f>Orte[[#This Row],[Ort]]</f>
        <v>Bielefeld</v>
      </c>
      <c r="O916" t="s">
        <v>4672</v>
      </c>
      <c r="P916" t="s">
        <v>4813</v>
      </c>
    </row>
    <row r="917" spans="1:16" x14ac:dyDescent="0.35">
      <c r="A917" t="s">
        <v>36</v>
      </c>
      <c r="B917" s="3" t="s">
        <v>8998</v>
      </c>
      <c r="C917" s="4">
        <v>52.023279901999999</v>
      </c>
      <c r="D917" s="4">
        <v>8.6185520341499995</v>
      </c>
      <c r="E917" s="4">
        <f>Orte[[#This Row],[Lat_dez]]*PI()/180</f>
        <v>0.90797752197649295</v>
      </c>
      <c r="F917" s="4">
        <f>Orte[[#This Row],[Lon_dez]]*PI()/180</f>
        <v>0.15042210975037226</v>
      </c>
      <c r="G917" t="s">
        <v>504</v>
      </c>
      <c r="H917" t="s">
        <v>1481</v>
      </c>
      <c r="I917" s="4" t="b">
        <v>0</v>
      </c>
      <c r="J917" s="4" t="str">
        <f>CONCATENATE(Orte[[#This Row],[Ort]]," - ",Orte[[#This Row],[Landkreis]])</f>
        <v>Bielefeld - Kreisfreie Stadt Bielefeld</v>
      </c>
      <c r="L917" s="3" t="s">
        <v>10678</v>
      </c>
      <c r="M917" s="3"/>
      <c r="N917" t="str">
        <f>Orte[[#This Row],[Ort]]</f>
        <v>Bielefeld</v>
      </c>
      <c r="O917" t="s">
        <v>3452</v>
      </c>
      <c r="P917" t="s">
        <v>3373</v>
      </c>
    </row>
    <row r="918" spans="1:16" x14ac:dyDescent="0.35">
      <c r="A918" t="s">
        <v>36</v>
      </c>
      <c r="B918" s="3" t="s">
        <v>8421</v>
      </c>
      <c r="C918" s="4">
        <v>52.060734543700001</v>
      </c>
      <c r="D918" s="4">
        <v>8.6126673575199995</v>
      </c>
      <c r="E918" s="4">
        <f>Orte[[#This Row],[Lat_dez]]*PI()/180</f>
        <v>0.90863122879431268</v>
      </c>
      <c r="F918" s="4">
        <f>Orte[[#This Row],[Lon_dez]]*PI()/180</f>
        <v>0.15031940276776359</v>
      </c>
      <c r="G918" t="s">
        <v>504</v>
      </c>
      <c r="H918" t="s">
        <v>1481</v>
      </c>
      <c r="I918" s="4" t="b">
        <v>0</v>
      </c>
      <c r="J918" s="4" t="str">
        <f>CONCATENATE(Orte[[#This Row],[Ort]]," - ",Orte[[#This Row],[Landkreis]])</f>
        <v>Bielefeld - Kreisfreie Stadt Bielefeld</v>
      </c>
      <c r="L918" s="3" t="s">
        <v>11021</v>
      </c>
      <c r="M918" s="3"/>
      <c r="N918" t="str">
        <f>Orte[[#This Row],[Ort]]</f>
        <v>Bielefeld</v>
      </c>
      <c r="O918" t="s">
        <v>742</v>
      </c>
      <c r="P918" t="s">
        <v>3582</v>
      </c>
    </row>
    <row r="919" spans="1:16" x14ac:dyDescent="0.35">
      <c r="A919" t="s">
        <v>36</v>
      </c>
      <c r="B919" s="3" t="s">
        <v>13390</v>
      </c>
      <c r="C919" s="4">
        <v>52.0849761602</v>
      </c>
      <c r="D919" s="4">
        <v>8.5181732797399992</v>
      </c>
      <c r="E919" s="4">
        <f>Orte[[#This Row],[Lat_dez]]*PI()/180</f>
        <v>0.90905432481824355</v>
      </c>
      <c r="F919" s="4">
        <f>Orte[[#This Row],[Lon_dez]]*PI()/180</f>
        <v>0.14867016998686697</v>
      </c>
      <c r="G919" t="s">
        <v>504</v>
      </c>
      <c r="H919" t="s">
        <v>1481</v>
      </c>
      <c r="I919" s="4" t="b">
        <v>0</v>
      </c>
      <c r="J919" s="4" t="str">
        <f>CONCATENATE(Orte[[#This Row],[Ort]]," - ",Orte[[#This Row],[Landkreis]])</f>
        <v>Bielefeld - Kreisfreie Stadt Bielefeld</v>
      </c>
      <c r="L919" s="3" t="s">
        <v>14285</v>
      </c>
      <c r="M919" s="3"/>
      <c r="N919" t="str">
        <f>Orte[[#This Row],[Ort]]</f>
        <v>Bielefeld</v>
      </c>
      <c r="O919" t="s">
        <v>4777</v>
      </c>
      <c r="P919" t="s">
        <v>6673</v>
      </c>
    </row>
    <row r="920" spans="1:16" x14ac:dyDescent="0.35">
      <c r="A920" t="s">
        <v>5489</v>
      </c>
      <c r="B920" s="3" t="s">
        <v>13381</v>
      </c>
      <c r="C920" s="4">
        <v>53.139393462699999</v>
      </c>
      <c r="D920" s="4">
        <v>10.4839729761</v>
      </c>
      <c r="E920" s="4">
        <f>Orte[[#This Row],[Lat_dez]]*PI()/180</f>
        <v>0.9274573784368656</v>
      </c>
      <c r="F920" s="4">
        <f>Orte[[#This Row],[Lon_dez]]*PI()/180</f>
        <v>0.18297984712305376</v>
      </c>
      <c r="G920" t="s">
        <v>554</v>
      </c>
      <c r="H920" t="s">
        <v>791</v>
      </c>
      <c r="I920" s="4" t="b">
        <v>0</v>
      </c>
      <c r="J920" s="4" t="str">
        <f>CONCATENATE(Orte[[#This Row],[Ort]]," - ",Orte[[#This Row],[Landkreis]])</f>
        <v>Bienenbüttel - Landkreis Uelzen</v>
      </c>
      <c r="L920" s="3" t="s">
        <v>8962</v>
      </c>
      <c r="M920" s="3"/>
      <c r="N920" t="str">
        <f>Orte[[#This Row],[Ort]]</f>
        <v>Bienenbüttel</v>
      </c>
      <c r="O920" t="s">
        <v>5989</v>
      </c>
      <c r="P920" t="s">
        <v>718</v>
      </c>
    </row>
    <row r="921" spans="1:16" x14ac:dyDescent="0.35">
      <c r="A921" t="s">
        <v>969</v>
      </c>
      <c r="B921" s="3" t="s">
        <v>7959</v>
      </c>
      <c r="C921" s="4">
        <v>53.194741281200002</v>
      </c>
      <c r="D921" s="4">
        <v>14.1656549471</v>
      </c>
      <c r="E921" s="4">
        <f>Orte[[#This Row],[Lat_dez]]*PI()/180</f>
        <v>0.9284233801034868</v>
      </c>
      <c r="F921" s="4">
        <f>Orte[[#This Row],[Lon_dez]]*PI()/180</f>
        <v>0.24723731952831815</v>
      </c>
      <c r="G921" t="s">
        <v>885</v>
      </c>
      <c r="H921" t="s">
        <v>970</v>
      </c>
      <c r="I921" s="4" t="b">
        <v>0</v>
      </c>
      <c r="J921" s="4" t="str">
        <f>CONCATENATE(Orte[[#This Row],[Ort]]," - ",Orte[[#This Row],[Landkreis]])</f>
        <v>Biesendahlshof, Berkholz-Meyenburg - Landkreis Uckermark</v>
      </c>
      <c r="L921" s="3" t="s">
        <v>9092</v>
      </c>
      <c r="M921" s="3"/>
      <c r="N921" t="str">
        <f>Orte[[#This Row],[Ort]]</f>
        <v>Biesendahlshof, Berkholz-Meyenburg</v>
      </c>
      <c r="O921" t="s">
        <v>5657</v>
      </c>
      <c r="P921" t="s">
        <v>3617</v>
      </c>
    </row>
    <row r="922" spans="1:16" x14ac:dyDescent="0.35">
      <c r="A922" t="s">
        <v>3661</v>
      </c>
      <c r="B922" s="3" t="s">
        <v>11024</v>
      </c>
      <c r="C922" s="4">
        <v>52.771607647300002</v>
      </c>
      <c r="D922" s="4">
        <v>13.6378337483</v>
      </c>
      <c r="E922" s="4">
        <f>Orte[[#This Row],[Lat_dez]]*PI()/180</f>
        <v>0.92103830501600348</v>
      </c>
      <c r="F922" s="4">
        <f>Orte[[#This Row],[Lon_dez]]*PI()/180</f>
        <v>0.23802510174743463</v>
      </c>
      <c r="G922" t="s">
        <v>885</v>
      </c>
      <c r="H922" t="s">
        <v>2099</v>
      </c>
      <c r="I922" s="4" t="b">
        <v>0</v>
      </c>
      <c r="J922" s="4" t="str">
        <f>CONCATENATE(Orte[[#This Row],[Ort]]," - ",Orte[[#This Row],[Landkreis]])</f>
        <v>Biesenthal - Landkreis Barnim</v>
      </c>
      <c r="L922" s="3" t="s">
        <v>14568</v>
      </c>
      <c r="M922" s="3"/>
      <c r="N922" t="str">
        <f>Orte[[#This Row],[Ort]]</f>
        <v>Biesenthal</v>
      </c>
      <c r="O922" t="s">
        <v>2631</v>
      </c>
      <c r="P922" t="s">
        <v>628</v>
      </c>
    </row>
    <row r="923" spans="1:16" x14ac:dyDescent="0.35">
      <c r="A923" t="s">
        <v>4497</v>
      </c>
      <c r="B923" s="3" t="s">
        <v>12099</v>
      </c>
      <c r="C923" s="4">
        <v>47.8213438939</v>
      </c>
      <c r="D923" s="4">
        <v>10.641697606199999</v>
      </c>
      <c r="E923" s="4">
        <f>Orte[[#This Row],[Lat_dez]]*PI()/180</f>
        <v>0.83463990367704088</v>
      </c>
      <c r="F923" s="4">
        <f>Orte[[#This Row],[Lon_dez]]*PI()/180</f>
        <v>0.18573266122978893</v>
      </c>
      <c r="G923" t="s">
        <v>665</v>
      </c>
      <c r="H923" t="s">
        <v>1051</v>
      </c>
      <c r="I923" s="4" t="b">
        <v>0</v>
      </c>
      <c r="J923" s="4" t="str">
        <f>CONCATENATE(Orte[[#This Row],[Ort]]," - ",Orte[[#This Row],[Landkreis]])</f>
        <v>Biessenhofen - Landkreis Ostallgäu</v>
      </c>
      <c r="L923" s="3" t="s">
        <v>10103</v>
      </c>
      <c r="M923" s="3"/>
      <c r="N923" t="str">
        <f>Orte[[#This Row],[Ort]]</f>
        <v>Biessenhofen</v>
      </c>
      <c r="O923" t="s">
        <v>3808</v>
      </c>
      <c r="P923" t="s">
        <v>2623</v>
      </c>
    </row>
    <row r="924" spans="1:16" x14ac:dyDescent="0.35">
      <c r="A924" t="s">
        <v>6273</v>
      </c>
      <c r="B924" s="3" t="s">
        <v>14435</v>
      </c>
      <c r="C924" s="4">
        <v>48.9038796412</v>
      </c>
      <c r="D924" s="4">
        <v>8.2625756718899996</v>
      </c>
      <c r="E924" s="4">
        <f>Orte[[#This Row],[Lat_dez]]*PI()/180</f>
        <v>0.85353371673796308</v>
      </c>
      <c r="F924" s="4">
        <f>Orte[[#This Row],[Lon_dez]]*PI()/180</f>
        <v>0.14420915016966318</v>
      </c>
      <c r="G924" t="s">
        <v>546</v>
      </c>
      <c r="H924" t="s">
        <v>552</v>
      </c>
      <c r="I924" s="4" t="b">
        <v>0</v>
      </c>
      <c r="J924" s="4" t="str">
        <f>CONCATENATE(Orte[[#This Row],[Ort]]," - ",Orte[[#This Row],[Landkreis]])</f>
        <v>Bietigheim - Landkreis Rastatt</v>
      </c>
      <c r="L924" s="3" t="s">
        <v>12689</v>
      </c>
      <c r="M924" s="3"/>
      <c r="N924" t="str">
        <f>Orte[[#This Row],[Ort]]</f>
        <v>Bietigheim</v>
      </c>
      <c r="O924" t="s">
        <v>1518</v>
      </c>
      <c r="P924" t="s">
        <v>1670</v>
      </c>
    </row>
    <row r="925" spans="1:16" x14ac:dyDescent="0.35">
      <c r="A925" t="s">
        <v>2037</v>
      </c>
      <c r="B925" s="3" t="s">
        <v>7641</v>
      </c>
      <c r="C925" s="4">
        <v>48.932855073200002</v>
      </c>
      <c r="D925" s="4">
        <v>9.1564014102800009</v>
      </c>
      <c r="E925" s="4">
        <f>Orte[[#This Row],[Lat_dez]]*PI()/180</f>
        <v>0.85403943342855082</v>
      </c>
      <c r="F925" s="4">
        <f>Orte[[#This Row],[Lon_dez]]*PI()/180</f>
        <v>0.15980935224363818</v>
      </c>
      <c r="G925" t="s">
        <v>546</v>
      </c>
      <c r="H925" t="s">
        <v>757</v>
      </c>
      <c r="I925" s="4" t="b">
        <v>0</v>
      </c>
      <c r="J925" s="4" t="str">
        <f>CONCATENATE(Orte[[#This Row],[Ort]]," - ",Orte[[#This Row],[Landkreis]])</f>
        <v>Bietigheim-Bissingen - Landkreis Ludwigsburg</v>
      </c>
      <c r="L925" s="3" t="s">
        <v>11304</v>
      </c>
      <c r="M925" s="3"/>
      <c r="N925" t="str">
        <f>Orte[[#This Row],[Ort]]</f>
        <v>Bietigheim-Bissingen</v>
      </c>
      <c r="O925" t="s">
        <v>3539</v>
      </c>
      <c r="P925" t="s">
        <v>6872</v>
      </c>
    </row>
    <row r="926" spans="1:16" x14ac:dyDescent="0.35">
      <c r="A926" t="s">
        <v>2966</v>
      </c>
      <c r="B926" s="3" t="s">
        <v>10153</v>
      </c>
      <c r="C926" s="4">
        <v>51.989583463800003</v>
      </c>
      <c r="D926" s="4">
        <v>7.3144460680799996</v>
      </c>
      <c r="E926" s="4">
        <f>Orte[[#This Row],[Lat_dez]]*PI()/180</f>
        <v>0.90738940818370817</v>
      </c>
      <c r="F926" s="4">
        <f>Orte[[#This Row],[Lon_dez]]*PI()/180</f>
        <v>0.1276611668475493</v>
      </c>
      <c r="G926" t="s">
        <v>504</v>
      </c>
      <c r="H926" t="s">
        <v>544</v>
      </c>
      <c r="I926" s="4" t="b">
        <v>0</v>
      </c>
      <c r="J926" s="4" t="str">
        <f>CONCATENATE(Orte[[#This Row],[Ort]]," - ",Orte[[#This Row],[Landkreis]])</f>
        <v>Billerbeck - Kreis Coesfeld</v>
      </c>
      <c r="L926" s="3" t="s">
        <v>14821</v>
      </c>
      <c r="M926" s="3"/>
      <c r="N926" t="str">
        <f>Orte[[#This Row],[Ort]]</f>
        <v>Billerbeck</v>
      </c>
      <c r="O926" t="s">
        <v>5611</v>
      </c>
      <c r="P926" t="s">
        <v>15894</v>
      </c>
    </row>
    <row r="927" spans="1:16" x14ac:dyDescent="0.35">
      <c r="A927" t="s">
        <v>3287</v>
      </c>
      <c r="B927" s="3" t="s">
        <v>10545</v>
      </c>
      <c r="C927" s="4">
        <v>49.344612384599998</v>
      </c>
      <c r="D927" s="4">
        <v>9.2478864156499991</v>
      </c>
      <c r="E927" s="4">
        <f>Orte[[#This Row],[Lat_dez]]*PI()/180</f>
        <v>0.86122595423164039</v>
      </c>
      <c r="F927" s="4">
        <f>Orte[[#This Row],[Lon_dez]]*PI()/180</f>
        <v>0.16140606680354935</v>
      </c>
      <c r="G927" t="s">
        <v>546</v>
      </c>
      <c r="H927" t="s">
        <v>774</v>
      </c>
      <c r="I927" s="4" t="b">
        <v>0</v>
      </c>
      <c r="J927" s="4" t="str">
        <f>CONCATENATE(Orte[[#This Row],[Ort]]," - ",Orte[[#This Row],[Landkreis]])</f>
        <v>Billigheim - Landkreis Neckar-Odenwald-Kreis</v>
      </c>
      <c r="L927" s="3" t="s">
        <v>11316</v>
      </c>
      <c r="M927" s="3"/>
      <c r="N927" t="str">
        <f>Orte[[#This Row],[Ort]]</f>
        <v>Billigheim</v>
      </c>
      <c r="O927" t="s">
        <v>1923</v>
      </c>
      <c r="P927" t="s">
        <v>15895</v>
      </c>
    </row>
    <row r="928" spans="1:16" x14ac:dyDescent="0.35">
      <c r="A928" t="s">
        <v>1128</v>
      </c>
      <c r="B928" s="3" t="s">
        <v>8090</v>
      </c>
      <c r="C928" s="4">
        <v>49.145973742700001</v>
      </c>
      <c r="D928" s="4">
        <v>8.0710392466700007</v>
      </c>
      <c r="E928" s="4">
        <f>Orte[[#This Row],[Lat_dez]]*PI()/180</f>
        <v>0.85775905590879553</v>
      </c>
      <c r="F928" s="4">
        <f>Orte[[#This Row],[Lon_dez]]*PI()/180</f>
        <v>0.14086620891207427</v>
      </c>
      <c r="G928" t="s">
        <v>514</v>
      </c>
      <c r="H928" t="s">
        <v>1124</v>
      </c>
      <c r="I928" s="4" t="b">
        <v>0</v>
      </c>
      <c r="J928" s="4" t="str">
        <f>CONCATENATE(Orte[[#This Row],[Ort]]," - ",Orte[[#This Row],[Landkreis]])</f>
        <v>Billigheim-Ingenheim, Birkweiler - Landkreis Südliche Weinstraße</v>
      </c>
      <c r="L928" s="3" t="s">
        <v>12728</v>
      </c>
      <c r="M928" s="3"/>
      <c r="N928" t="str">
        <f>Orte[[#This Row],[Ort]]</f>
        <v>Billigheim-Ingenheim, Birkweiler</v>
      </c>
      <c r="O928" t="s">
        <v>2111</v>
      </c>
      <c r="P928" t="s">
        <v>1668</v>
      </c>
    </row>
    <row r="929" spans="1:16" x14ac:dyDescent="0.35">
      <c r="A929" t="s">
        <v>2563</v>
      </c>
      <c r="B929" s="3" t="s">
        <v>9655</v>
      </c>
      <c r="C929" s="4">
        <v>51.2995656764</v>
      </c>
      <c r="D929" s="4">
        <v>11.129021961499999</v>
      </c>
      <c r="E929" s="4">
        <f>Orte[[#This Row],[Lat_dez]]*PI()/180</f>
        <v>0.89534632589625196</v>
      </c>
      <c r="F929" s="4">
        <f>Orte[[#This Row],[Lon_dez]]*PI()/180</f>
        <v>0.1942380757549326</v>
      </c>
      <c r="G929" t="s">
        <v>678</v>
      </c>
      <c r="H929" t="s">
        <v>958</v>
      </c>
      <c r="I929" s="4" t="b">
        <v>0</v>
      </c>
      <c r="J929" s="4" t="str">
        <f>CONCATENATE(Orte[[#This Row],[Ort]]," - ",Orte[[#This Row],[Landkreis]])</f>
        <v>Bilzingsleben Kannawurf Oldisleben - Landkreis Kyffhäuserkreis</v>
      </c>
      <c r="L929" s="3" t="s">
        <v>10106</v>
      </c>
      <c r="M929" s="3"/>
      <c r="N929" t="str">
        <f>Orte[[#This Row],[Ort]]</f>
        <v>Bilzingsleben Kannawurf Oldisleben</v>
      </c>
      <c r="O929" t="s">
        <v>6977</v>
      </c>
      <c r="P929" t="s">
        <v>650</v>
      </c>
    </row>
    <row r="930" spans="1:16" x14ac:dyDescent="0.35">
      <c r="A930" t="s">
        <v>3804</v>
      </c>
      <c r="B930" s="3" t="s">
        <v>11216</v>
      </c>
      <c r="C930" s="4">
        <v>49.374515414000001</v>
      </c>
      <c r="D930" s="4">
        <v>9.0775475293299994</v>
      </c>
      <c r="E930" s="4">
        <f>Orte[[#This Row],[Lat_dez]]*PI()/180</f>
        <v>0.86174786055099117</v>
      </c>
      <c r="F930" s="4">
        <f>Orte[[#This Row],[Lon_dez]]*PI()/180</f>
        <v>0.15843309239308503</v>
      </c>
      <c r="G930" t="s">
        <v>546</v>
      </c>
      <c r="H930" t="s">
        <v>774</v>
      </c>
      <c r="I930" s="4" t="b">
        <v>0</v>
      </c>
      <c r="J930" s="4" t="str">
        <f>CONCATENATE(Orte[[#This Row],[Ort]]," - ",Orte[[#This Row],[Landkreis]])</f>
        <v>Binau - Landkreis Neckar-Odenwald-Kreis</v>
      </c>
      <c r="L930" s="3" t="s">
        <v>11746</v>
      </c>
      <c r="M930" s="3"/>
      <c r="N930" t="str">
        <f>Orte[[#This Row],[Ort]]</f>
        <v>Binau</v>
      </c>
      <c r="O930" t="s">
        <v>2011</v>
      </c>
      <c r="P930" t="s">
        <v>7259</v>
      </c>
    </row>
    <row r="931" spans="1:16" x14ac:dyDescent="0.35">
      <c r="A931" t="s">
        <v>3306</v>
      </c>
      <c r="B931" s="3" t="s">
        <v>10569</v>
      </c>
      <c r="C931" s="4">
        <v>49.996133926100001</v>
      </c>
      <c r="D931" s="4">
        <v>11.602295167599999</v>
      </c>
      <c r="E931" s="4">
        <f>Orte[[#This Row],[Lat_dez]]*PI()/180</f>
        <v>0.87259715027848428</v>
      </c>
      <c r="F931" s="4">
        <f>Orte[[#This Row],[Lon_dez]]*PI()/180</f>
        <v>0.20249825146284731</v>
      </c>
      <c r="G931" t="s">
        <v>665</v>
      </c>
      <c r="H931" t="s">
        <v>837</v>
      </c>
      <c r="I931" s="4" t="b">
        <v>0</v>
      </c>
      <c r="J931" s="4" t="str">
        <f>CONCATENATE(Orte[[#This Row],[Ort]]," - ",Orte[[#This Row],[Landkreis]])</f>
        <v>Bindlach - Landkreis Bayreuth</v>
      </c>
      <c r="L931" s="3" t="s">
        <v>7959</v>
      </c>
      <c r="M931" s="3"/>
      <c r="N931" t="str">
        <f>Orte[[#This Row],[Ort]]</f>
        <v>Bindlach</v>
      </c>
      <c r="O931" t="s">
        <v>6573</v>
      </c>
      <c r="P931" t="s">
        <v>15896</v>
      </c>
    </row>
    <row r="932" spans="1:16" x14ac:dyDescent="0.35">
      <c r="A932" t="s">
        <v>6192</v>
      </c>
      <c r="B932" s="3" t="s">
        <v>14325</v>
      </c>
      <c r="C932" s="4">
        <v>48.119995361900003</v>
      </c>
      <c r="D932" s="4">
        <v>9.2735285423500002</v>
      </c>
      <c r="E932" s="4">
        <f>Orte[[#This Row],[Lat_dez]]*PI()/180</f>
        <v>0.83985235510955536</v>
      </c>
      <c r="F932" s="4">
        <f>Orte[[#This Row],[Lon_dez]]*PI()/180</f>
        <v>0.16185360634167789</v>
      </c>
      <c r="G932" t="s">
        <v>546</v>
      </c>
      <c r="H932" t="s">
        <v>1495</v>
      </c>
      <c r="I932" s="4" t="b">
        <v>0</v>
      </c>
      <c r="J932" s="4" t="str">
        <f>CONCATENATE(Orte[[#This Row],[Ort]]," - ",Orte[[#This Row],[Landkreis]])</f>
        <v>Bingen - Landkreis Sigmaringen</v>
      </c>
      <c r="L932" s="3" t="s">
        <v>15669</v>
      </c>
      <c r="M932" s="3"/>
      <c r="N932" t="str">
        <f>Orte[[#This Row],[Ort]]</f>
        <v>Bingen</v>
      </c>
      <c r="O932" t="s">
        <v>4826</v>
      </c>
      <c r="P932" t="s">
        <v>2361</v>
      </c>
    </row>
    <row r="933" spans="1:16" x14ac:dyDescent="0.35">
      <c r="A933" t="s">
        <v>7262</v>
      </c>
      <c r="B933" s="3" t="s">
        <v>15791</v>
      </c>
      <c r="C933" s="4">
        <v>49.970938276200002</v>
      </c>
      <c r="D933" s="4">
        <v>7.8536707881799996</v>
      </c>
      <c r="E933" s="4">
        <f>Orte[[#This Row],[Lat_dez]]*PI()/180</f>
        <v>0.87215740323054958</v>
      </c>
      <c r="F933" s="4">
        <f>Orte[[#This Row],[Lon_dez]]*PI()/180</f>
        <v>0.13707241362143915</v>
      </c>
      <c r="G933" t="s">
        <v>514</v>
      </c>
      <c r="H933" t="s">
        <v>1682</v>
      </c>
      <c r="I933" s="4" t="b">
        <v>0</v>
      </c>
      <c r="J933" s="4" t="str">
        <f>CONCATENATE(Orte[[#This Row],[Ort]]," - ",Orte[[#This Row],[Landkreis]])</f>
        <v>Bingen am Rhein - Landkreis Mainz-Bingen</v>
      </c>
      <c r="L933" s="3" t="s">
        <v>11940</v>
      </c>
      <c r="M933" s="3"/>
      <c r="N933" t="str">
        <f>Orte[[#This Row],[Ort]]</f>
        <v>Bingen am Rhein</v>
      </c>
      <c r="O933" t="s">
        <v>5452</v>
      </c>
      <c r="P933" t="s">
        <v>2586</v>
      </c>
    </row>
    <row r="934" spans="1:16" x14ac:dyDescent="0.35">
      <c r="A934" t="s">
        <v>7148</v>
      </c>
      <c r="B934" s="3" t="s">
        <v>15634</v>
      </c>
      <c r="C934" s="4">
        <v>52.634396457400001</v>
      </c>
      <c r="D934" s="4">
        <v>9.1045003991000009</v>
      </c>
      <c r="E934" s="4">
        <f>Orte[[#This Row],[Lat_dez]]*PI()/180</f>
        <v>0.91864351798166932</v>
      </c>
      <c r="F934" s="4">
        <f>Orte[[#This Row],[Lon_dez]]*PI()/180</f>
        <v>0.15890350871343278</v>
      </c>
      <c r="G934" t="s">
        <v>554</v>
      </c>
      <c r="H934" t="s">
        <v>747</v>
      </c>
      <c r="I934" s="4" t="b">
        <v>0</v>
      </c>
      <c r="J934" s="4" t="str">
        <f>CONCATENATE(Orte[[#This Row],[Ort]]," - ",Orte[[#This Row],[Landkreis]])</f>
        <v>Binnen - Landkreis Nienburg (Weser)</v>
      </c>
      <c r="L934" s="3" t="s">
        <v>11313</v>
      </c>
      <c r="M934" s="3"/>
      <c r="N934" t="str">
        <f>Orte[[#This Row],[Ort]]</f>
        <v>Binnen</v>
      </c>
      <c r="O934" t="s">
        <v>6888</v>
      </c>
      <c r="P934" t="s">
        <v>5356</v>
      </c>
    </row>
    <row r="935" spans="1:16" x14ac:dyDescent="0.35">
      <c r="A935" t="s">
        <v>3699</v>
      </c>
      <c r="B935" s="3" t="s">
        <v>11077</v>
      </c>
      <c r="C935" s="4">
        <v>50.2207821557</v>
      </c>
      <c r="D935" s="4">
        <v>7.2630476929399999</v>
      </c>
      <c r="E935" s="4">
        <f>Orte[[#This Row],[Lat_dez]]*PI()/180</f>
        <v>0.87651800154378046</v>
      </c>
      <c r="F935" s="4">
        <f>Orte[[#This Row],[Lon_dez]]*PI()/180</f>
        <v>0.1267640959711811</v>
      </c>
      <c r="G935" t="s">
        <v>514</v>
      </c>
      <c r="H935" t="s">
        <v>538</v>
      </c>
      <c r="I935" s="4" t="b">
        <v>0</v>
      </c>
      <c r="J935" s="4" t="str">
        <f>CONCATENATE(Orte[[#This Row],[Ort]]," - ",Orte[[#This Row],[Landkreis]])</f>
        <v>Binningen - Landkreis Cochem-Zell</v>
      </c>
      <c r="L935" s="3" t="s">
        <v>9220</v>
      </c>
      <c r="M935" s="3"/>
      <c r="N935" t="str">
        <f>Orte[[#This Row],[Ort]]</f>
        <v>Binningen</v>
      </c>
      <c r="O935" t="s">
        <v>4277</v>
      </c>
      <c r="P935" t="s">
        <v>15897</v>
      </c>
    </row>
    <row r="936" spans="1:16" x14ac:dyDescent="0.35">
      <c r="A936" t="s">
        <v>3659</v>
      </c>
      <c r="B936" s="3" t="s">
        <v>11022</v>
      </c>
      <c r="C936" s="4">
        <v>54.418316464999997</v>
      </c>
      <c r="D936" s="4">
        <v>13.591508814599999</v>
      </c>
      <c r="E936" s="4">
        <f>Orte[[#This Row],[Lat_dez]]*PI()/180</f>
        <v>0.94977879570649149</v>
      </c>
      <c r="F936" s="4">
        <f>Orte[[#This Row],[Lon_dez]]*PI()/180</f>
        <v>0.23721657912860153</v>
      </c>
      <c r="G936" t="s">
        <v>834</v>
      </c>
      <c r="H936" t="s">
        <v>923</v>
      </c>
      <c r="I936" s="4" t="b">
        <v>0</v>
      </c>
      <c r="J936" s="4" t="str">
        <f>CONCATENATE(Orte[[#This Row],[Ort]]," - ",Orte[[#This Row],[Landkreis]])</f>
        <v>Binz - Landkreis Vorpommern-Rügen</v>
      </c>
      <c r="L936" s="3" t="s">
        <v>9090</v>
      </c>
      <c r="M936" s="3"/>
      <c r="N936" t="str">
        <f>Orte[[#This Row],[Ort]]</f>
        <v>Binz</v>
      </c>
      <c r="O936" t="s">
        <v>1004</v>
      </c>
      <c r="P936" t="s">
        <v>15898</v>
      </c>
    </row>
    <row r="937" spans="1:16" x14ac:dyDescent="0.35">
      <c r="A937" t="s">
        <v>1171</v>
      </c>
      <c r="B937" s="3" t="s">
        <v>8129</v>
      </c>
      <c r="C937" s="4">
        <v>47.634421101400001</v>
      </c>
      <c r="D937" s="4">
        <v>7.6214084161600004</v>
      </c>
      <c r="E937" s="4">
        <f>Orte[[#This Row],[Lat_dez]]*PI()/180</f>
        <v>0.83137748550089363</v>
      </c>
      <c r="F937" s="4">
        <f>Orte[[#This Row],[Lon_dez]]*PI()/180</f>
        <v>0.1330186705011982</v>
      </c>
      <c r="G937" t="s">
        <v>546</v>
      </c>
      <c r="H937" t="s">
        <v>597</v>
      </c>
      <c r="I937" s="4" t="b">
        <v>0</v>
      </c>
      <c r="J937" s="4" t="str">
        <f>CONCATENATE(Orte[[#This Row],[Ort]]," - ",Orte[[#This Row],[Landkreis]])</f>
        <v>Binzen - Landkreis Lörrach</v>
      </c>
      <c r="L937" s="3" t="s">
        <v>11024</v>
      </c>
      <c r="M937" s="3"/>
      <c r="N937" t="str">
        <f>Orte[[#This Row],[Ort]]</f>
        <v>Binzen</v>
      </c>
      <c r="O937" t="s">
        <v>2847</v>
      </c>
      <c r="P937" t="s">
        <v>3012</v>
      </c>
    </row>
    <row r="938" spans="1:16" x14ac:dyDescent="0.35">
      <c r="A938" t="s">
        <v>2576</v>
      </c>
      <c r="B938" s="3" t="s">
        <v>9670</v>
      </c>
      <c r="C938" s="4">
        <v>48.751849677300001</v>
      </c>
      <c r="D938" s="4">
        <v>9.6620044102599998</v>
      </c>
      <c r="E938" s="4">
        <f>Orte[[#This Row],[Lat_dez]]*PI()/180</f>
        <v>0.85088029330622006</v>
      </c>
      <c r="F938" s="4">
        <f>Orte[[#This Row],[Lon_dez]]*PI()/180</f>
        <v>0.16863378930124998</v>
      </c>
      <c r="G938" t="s">
        <v>546</v>
      </c>
      <c r="H938" t="s">
        <v>644</v>
      </c>
      <c r="I938" s="4" t="b">
        <v>0</v>
      </c>
      <c r="J938" s="4" t="str">
        <f>CONCATENATE(Orte[[#This Row],[Ort]]," - ",Orte[[#This Row],[Landkreis]])</f>
        <v>Birenbach - Landkreis Göppingen</v>
      </c>
      <c r="L938" s="3" t="s">
        <v>9964</v>
      </c>
      <c r="M938" s="3"/>
      <c r="N938" t="str">
        <f>Orte[[#This Row],[Ort]]</f>
        <v>Birenbach</v>
      </c>
      <c r="O938" t="s">
        <v>6218</v>
      </c>
      <c r="P938" t="s">
        <v>15902</v>
      </c>
    </row>
    <row r="939" spans="1:16" x14ac:dyDescent="0.35">
      <c r="A939" t="s">
        <v>2883</v>
      </c>
      <c r="B939" s="3" t="s">
        <v>10044</v>
      </c>
      <c r="C939" s="4">
        <v>49.434023504800003</v>
      </c>
      <c r="D939" s="4">
        <v>11.6170382025</v>
      </c>
      <c r="E939" s="4">
        <f>Orte[[#This Row],[Lat_dez]]*PI()/180</f>
        <v>0.8627864726670269</v>
      </c>
      <c r="F939" s="4">
        <f>Orte[[#This Row],[Lon_dez]]*PI()/180</f>
        <v>0.20275556596358876</v>
      </c>
      <c r="G939" t="s">
        <v>665</v>
      </c>
      <c r="H939" t="s">
        <v>857</v>
      </c>
      <c r="I939" s="4" t="b">
        <v>0</v>
      </c>
      <c r="J939" s="4" t="str">
        <f>CONCATENATE(Orte[[#This Row],[Ort]]," - ",Orte[[#This Row],[Landkreis]])</f>
        <v>Birgland - Landkreis Amberg-Sulzbach</v>
      </c>
      <c r="L939" s="3" t="s">
        <v>14284</v>
      </c>
      <c r="M939" s="3"/>
      <c r="N939" t="str">
        <f>Orte[[#This Row],[Ort]]</f>
        <v>Birgland</v>
      </c>
      <c r="O939" t="s">
        <v>2327</v>
      </c>
      <c r="P939" t="s">
        <v>5090</v>
      </c>
    </row>
    <row r="940" spans="1:16" x14ac:dyDescent="0.35">
      <c r="A940" t="s">
        <v>3265</v>
      </c>
      <c r="B940" s="3" t="s">
        <v>10517</v>
      </c>
      <c r="C940" s="4">
        <v>49.565354469600003</v>
      </c>
      <c r="D940" s="4">
        <v>8.7236482099899995</v>
      </c>
      <c r="E940" s="4">
        <f>Orte[[#This Row],[Lat_dez]]*PI()/180</f>
        <v>0.86507863041260769</v>
      </c>
      <c r="F940" s="4">
        <f>Orte[[#This Row],[Lon_dez]]*PI()/180</f>
        <v>0.15225638405003517</v>
      </c>
      <c r="G940" t="s">
        <v>549</v>
      </c>
      <c r="H940" t="s">
        <v>717</v>
      </c>
      <c r="I940" s="4" t="b">
        <v>0</v>
      </c>
      <c r="J940" s="4" t="str">
        <f>CONCATENATE(Orte[[#This Row],[Ort]]," - ",Orte[[#This Row],[Landkreis]])</f>
        <v>Birkenau - Landkreis Bergstraße</v>
      </c>
      <c r="L940" s="3" t="s">
        <v>9966</v>
      </c>
      <c r="M940" s="3"/>
      <c r="N940" t="str">
        <f>Orte[[#This Row],[Ort]]</f>
        <v>Birkenau</v>
      </c>
      <c r="O940" t="s">
        <v>7038</v>
      </c>
      <c r="P940" t="s">
        <v>5647</v>
      </c>
    </row>
    <row r="941" spans="1:16" x14ac:dyDescent="0.35">
      <c r="A941" t="s">
        <v>4697</v>
      </c>
      <c r="B941" s="3" t="s">
        <v>13191</v>
      </c>
      <c r="C941" s="4">
        <v>48.8706398904</v>
      </c>
      <c r="D941" s="4">
        <v>8.6082476035699997</v>
      </c>
      <c r="E941" s="4">
        <f>Orte[[#This Row],[Lat_dez]]*PI()/180</f>
        <v>0.85295357364396074</v>
      </c>
      <c r="F941" s="4">
        <f>Orte[[#This Row],[Lon_dez]]*PI()/180</f>
        <v>0.15024226350920808</v>
      </c>
      <c r="G941" t="s">
        <v>546</v>
      </c>
      <c r="H941" t="s">
        <v>721</v>
      </c>
      <c r="I941" s="4" t="b">
        <v>0</v>
      </c>
      <c r="J941" s="4" t="str">
        <f>CONCATENATE(Orte[[#This Row],[Ort]]," - ",Orte[[#This Row],[Landkreis]])</f>
        <v>Birkenfeld - Landkreis Enzkreis</v>
      </c>
      <c r="L941" s="3" t="s">
        <v>9968</v>
      </c>
      <c r="M941" s="3"/>
      <c r="N941" t="str">
        <f>Orte[[#This Row],[Ort]]</f>
        <v>Birkenfeld</v>
      </c>
      <c r="O941" t="s">
        <v>5735</v>
      </c>
      <c r="P941" t="s">
        <v>6881</v>
      </c>
    </row>
    <row r="942" spans="1:16" x14ac:dyDescent="0.35">
      <c r="A942" t="s">
        <v>4697</v>
      </c>
      <c r="B942" s="3" t="s">
        <v>12358</v>
      </c>
      <c r="C942" s="4">
        <v>49.862046906899998</v>
      </c>
      <c r="D942" s="4">
        <v>9.7158712902000008</v>
      </c>
      <c r="E942" s="4">
        <f>Orte[[#This Row],[Lat_dez]]*PI()/180</f>
        <v>0.87025689030925946</v>
      </c>
      <c r="F942" s="4">
        <f>Orte[[#This Row],[Lon_dez]]*PI()/180</f>
        <v>0.16957394371397949</v>
      </c>
      <c r="G942" t="s">
        <v>665</v>
      </c>
      <c r="H942" t="s">
        <v>826</v>
      </c>
      <c r="I942" s="4" t="b">
        <v>0</v>
      </c>
      <c r="J942" s="4" t="str">
        <f>CONCATENATE(Orte[[#This Row],[Ort]]," - ",Orte[[#This Row],[Landkreis]])</f>
        <v>Birkenfeld - Landkreis Main-Spessart</v>
      </c>
      <c r="L942" s="3" t="s">
        <v>10252</v>
      </c>
      <c r="M942" s="3"/>
      <c r="N942" t="str">
        <f>Orte[[#This Row],[Ort]]</f>
        <v>Birkenfeld</v>
      </c>
      <c r="O942" t="s">
        <v>2282</v>
      </c>
      <c r="P942" t="s">
        <v>2891</v>
      </c>
    </row>
    <row r="943" spans="1:16" x14ac:dyDescent="0.35">
      <c r="A943" t="s">
        <v>1259</v>
      </c>
      <c r="B943" s="3" t="s">
        <v>8208</v>
      </c>
      <c r="C943" s="4">
        <v>49.640066629700001</v>
      </c>
      <c r="D943" s="4">
        <v>7.1675455837099999</v>
      </c>
      <c r="E943" s="4">
        <f>Orte[[#This Row],[Lat_dez]]*PI()/180</f>
        <v>0.86638260359762975</v>
      </c>
      <c r="F943" s="4">
        <f>Orte[[#This Row],[Lon_dez]]*PI()/180</f>
        <v>0.12509726972251833</v>
      </c>
      <c r="G943" t="s">
        <v>514</v>
      </c>
      <c r="H943" t="s">
        <v>542</v>
      </c>
      <c r="I943" s="4" t="b">
        <v>0</v>
      </c>
      <c r="J943" s="4" t="str">
        <f>CONCATENATE(Orte[[#This Row],[Ort]]," - ",Orte[[#This Row],[Landkreis]])</f>
        <v>Birkenfeld u.a. - Landkreis Birkenfeld</v>
      </c>
      <c r="L943" s="3" t="s">
        <v>10494</v>
      </c>
      <c r="M943" s="3"/>
      <c r="N943" t="str">
        <f>Orte[[#This Row],[Ort]]</f>
        <v>Birkenfeld u.a.</v>
      </c>
      <c r="O943" t="s">
        <v>3115</v>
      </c>
      <c r="P943" t="s">
        <v>6950</v>
      </c>
    </row>
    <row r="944" spans="1:16" x14ac:dyDescent="0.35">
      <c r="A944" t="s">
        <v>6680</v>
      </c>
      <c r="B944" s="3" t="s">
        <v>15000</v>
      </c>
      <c r="C944" s="4">
        <v>49.4870973668</v>
      </c>
      <c r="D944" s="4">
        <v>8.26001785467</v>
      </c>
      <c r="E944" s="4">
        <f>Orte[[#This Row],[Lat_dez]]*PI()/180</f>
        <v>0.86371278630567605</v>
      </c>
      <c r="F944" s="4">
        <f>Orte[[#This Row],[Lon_dez]]*PI()/180</f>
        <v>0.14416450783750998</v>
      </c>
      <c r="G944" t="s">
        <v>514</v>
      </c>
      <c r="H944" t="s">
        <v>580</v>
      </c>
      <c r="I944" s="4" t="b">
        <v>0</v>
      </c>
      <c r="J944" s="4" t="str">
        <f>CONCATENATE(Orte[[#This Row],[Ort]]," - ",Orte[[#This Row],[Landkreis]])</f>
        <v>Birkenheide - Landkreis Rhein-Pfalz-Kreis</v>
      </c>
      <c r="L944" s="3" t="s">
        <v>10495</v>
      </c>
      <c r="M944" s="3"/>
      <c r="N944" t="str">
        <f>Orte[[#This Row],[Ort]]</f>
        <v>Birkenheide</v>
      </c>
      <c r="O944" t="s">
        <v>3116</v>
      </c>
      <c r="P944" t="s">
        <v>2801</v>
      </c>
    </row>
    <row r="945" spans="1:16" x14ac:dyDescent="0.35">
      <c r="A945" t="s">
        <v>5239</v>
      </c>
      <c r="B945" s="3" t="s">
        <v>13068</v>
      </c>
      <c r="C945" s="4">
        <v>50.827332935199998</v>
      </c>
      <c r="D945" s="4">
        <v>7.7442654345299999</v>
      </c>
      <c r="E945" s="4">
        <f>Orte[[#This Row],[Lat_dez]]*PI()/180</f>
        <v>0.8871043097265936</v>
      </c>
      <c r="F945" s="4">
        <f>Orte[[#This Row],[Lon_dez]]*PI()/180</f>
        <v>0.13516292998093785</v>
      </c>
      <c r="G945" t="s">
        <v>514</v>
      </c>
      <c r="H945" t="s">
        <v>582</v>
      </c>
      <c r="I945" s="4" t="b">
        <v>0</v>
      </c>
      <c r="J945" s="4" t="str">
        <f>CONCATENATE(Orte[[#This Row],[Ort]]," - ",Orte[[#This Row],[Landkreis]])</f>
        <v>Birken-Honigsessen - Landkreis Altenkirchen (Westerwald)</v>
      </c>
      <c r="L945" s="3" t="s">
        <v>10496</v>
      </c>
      <c r="M945" s="3"/>
      <c r="N945" t="str">
        <f>Orte[[#This Row],[Ort]]</f>
        <v>Birken-Honigsessen</v>
      </c>
      <c r="O945" t="s">
        <v>4636</v>
      </c>
      <c r="P945" t="s">
        <v>6704</v>
      </c>
    </row>
    <row r="946" spans="1:16" x14ac:dyDescent="0.35">
      <c r="A946" t="s">
        <v>2819</v>
      </c>
      <c r="B946" s="3" t="s">
        <v>9966</v>
      </c>
      <c r="C946" s="4">
        <v>52.702212057200001</v>
      </c>
      <c r="D946" s="4">
        <v>13.3065033896</v>
      </c>
      <c r="E946" s="4">
        <f>Orte[[#This Row],[Lat_dez]]*PI()/180</f>
        <v>0.91982712348239404</v>
      </c>
      <c r="F946" s="4">
        <f>Orte[[#This Row],[Lon_dez]]*PI()/180</f>
        <v>0.23224229607630578</v>
      </c>
      <c r="G946" t="s">
        <v>885</v>
      </c>
      <c r="H946" t="s">
        <v>1913</v>
      </c>
      <c r="I946" s="4" t="b">
        <v>0</v>
      </c>
      <c r="J946" s="4" t="str">
        <f>CONCATENATE(Orte[[#This Row],[Ort]]," - ",Orte[[#This Row],[Landkreis]])</f>
        <v>Birkenwerder - Landkreis Oberhavel</v>
      </c>
      <c r="L946" s="3" t="s">
        <v>10498</v>
      </c>
      <c r="M946" s="3"/>
      <c r="N946" t="str">
        <f>Orte[[#This Row],[Ort]]</f>
        <v>Birkenwerder</v>
      </c>
      <c r="O946" t="s">
        <v>3258</v>
      </c>
      <c r="P946" t="s">
        <v>934</v>
      </c>
    </row>
    <row r="947" spans="1:16" x14ac:dyDescent="0.35">
      <c r="A947" t="s">
        <v>612</v>
      </c>
      <c r="B947" s="3" t="s">
        <v>7734</v>
      </c>
      <c r="C947" s="4">
        <v>50.356179840499998</v>
      </c>
      <c r="D947" s="4">
        <v>7.9997727369699998</v>
      </c>
      <c r="E947" s="4">
        <f>Orte[[#This Row],[Lat_dez]]*PI()/180</f>
        <v>0.87888113694311787</v>
      </c>
      <c r="F947" s="4">
        <f>Orte[[#This Row],[Lon_dez]]*PI()/180</f>
        <v>0.13962237367140481</v>
      </c>
      <c r="G947" t="s">
        <v>514</v>
      </c>
      <c r="H947" t="s">
        <v>593</v>
      </c>
      <c r="I947" s="4" t="b">
        <v>0</v>
      </c>
      <c r="J947" s="4" t="str">
        <f>CONCATENATE(Orte[[#This Row],[Ort]]," - ",Orte[[#This Row],[Landkreis]])</f>
        <v>Birlenbach - Landkreis Rhein-Lahn-Kreis</v>
      </c>
      <c r="L947" s="3" t="s">
        <v>13552</v>
      </c>
      <c r="M947" s="3"/>
      <c r="N947" t="str">
        <f>Orte[[#This Row],[Ort]]</f>
        <v>Birlenbach</v>
      </c>
      <c r="O947" t="s">
        <v>3416</v>
      </c>
      <c r="P947" t="s">
        <v>1412</v>
      </c>
    </row>
    <row r="948" spans="1:16" x14ac:dyDescent="0.35">
      <c r="A948" t="s">
        <v>3514</v>
      </c>
      <c r="B948" s="3" t="s">
        <v>10834</v>
      </c>
      <c r="C948" s="4">
        <v>50.715687011599996</v>
      </c>
      <c r="D948" s="4">
        <v>7.66319189817</v>
      </c>
      <c r="E948" s="4">
        <f>Orte[[#This Row],[Lat_dez]]*PI()/180</f>
        <v>0.88515572076334348</v>
      </c>
      <c r="F948" s="4">
        <f>Orte[[#This Row],[Lon_dez]]*PI()/180</f>
        <v>0.13374792983522052</v>
      </c>
      <c r="G948" t="s">
        <v>514</v>
      </c>
      <c r="H948" t="s">
        <v>582</v>
      </c>
      <c r="I948" s="4" t="b">
        <v>0</v>
      </c>
      <c r="J948" s="4" t="str">
        <f>CONCATENATE(Orte[[#This Row],[Ort]]," - ",Orte[[#This Row],[Landkreis]])</f>
        <v>Birnbach - Landkreis Altenkirchen (Westerwald)</v>
      </c>
      <c r="L948" s="3" t="s">
        <v>8884</v>
      </c>
      <c r="M948" s="3"/>
      <c r="N948" t="str">
        <f>Orte[[#This Row],[Ort]]</f>
        <v>Birnbach</v>
      </c>
      <c r="O948" t="s">
        <v>1956</v>
      </c>
      <c r="P948" t="s">
        <v>5419</v>
      </c>
    </row>
    <row r="949" spans="1:16" x14ac:dyDescent="0.35">
      <c r="A949" t="s">
        <v>5769</v>
      </c>
      <c r="B949" s="3" t="s">
        <v>13755</v>
      </c>
      <c r="C949" s="4">
        <v>50.175780245299997</v>
      </c>
      <c r="D949" s="4">
        <v>6.6131552581099999</v>
      </c>
      <c r="E949" s="4">
        <f>Orte[[#This Row],[Lat_dez]]*PI()/180</f>
        <v>0.87573257003761296</v>
      </c>
      <c r="F949" s="4">
        <f>Orte[[#This Row],[Lon_dez]]*PI()/180</f>
        <v>0.11542133319959494</v>
      </c>
      <c r="G949" t="s">
        <v>514</v>
      </c>
      <c r="H949" t="s">
        <v>527</v>
      </c>
      <c r="I949" s="4" t="b">
        <v>0</v>
      </c>
      <c r="J949" s="4" t="str">
        <f>CONCATENATE(Orte[[#This Row],[Ort]]," - ",Orte[[#This Row],[Landkreis]])</f>
        <v>Birresborn - Landkreis Vulkaneifel</v>
      </c>
      <c r="L949" s="3" t="s">
        <v>13033</v>
      </c>
      <c r="M949" s="3"/>
      <c r="N949" t="str">
        <f>Orte[[#This Row],[Ort]]</f>
        <v>Birresborn</v>
      </c>
      <c r="O949" t="s">
        <v>4176</v>
      </c>
      <c r="P949" t="s">
        <v>409</v>
      </c>
    </row>
    <row r="950" spans="1:16" x14ac:dyDescent="0.35">
      <c r="A950" t="s">
        <v>3133</v>
      </c>
      <c r="B950" s="3" t="s">
        <v>10356</v>
      </c>
      <c r="C950" s="4">
        <v>50.385731740799997</v>
      </c>
      <c r="D950" s="4">
        <v>9.3125956300099997</v>
      </c>
      <c r="E950" s="4">
        <f>Orte[[#This Row],[Lat_dez]]*PI()/180</f>
        <v>0.87939691490357397</v>
      </c>
      <c r="F950" s="4">
        <f>Orte[[#This Row],[Lon_dez]]*PI()/180</f>
        <v>0.16253545565051014</v>
      </c>
      <c r="G950" t="s">
        <v>549</v>
      </c>
      <c r="H950" t="s">
        <v>1076</v>
      </c>
      <c r="I950" s="4" t="b">
        <v>0</v>
      </c>
      <c r="J950" s="4" t="str">
        <f>CONCATENATE(Orte[[#This Row],[Ort]]," - ",Orte[[#This Row],[Landkreis]])</f>
        <v>Birstein - Landkreis Main-Kinzig-Kreis</v>
      </c>
      <c r="L950" s="3" t="s">
        <v>14168</v>
      </c>
      <c r="M950" s="3"/>
      <c r="N950" t="str">
        <f>Orte[[#This Row],[Ort]]</f>
        <v>Birstein</v>
      </c>
      <c r="O950" t="s">
        <v>2447</v>
      </c>
      <c r="P950" t="s">
        <v>1174</v>
      </c>
    </row>
    <row r="951" spans="1:16" x14ac:dyDescent="0.35">
      <c r="A951" t="s">
        <v>7233</v>
      </c>
      <c r="B951" s="3" t="s">
        <v>15744</v>
      </c>
      <c r="C951" s="4">
        <v>49.901308594699998</v>
      </c>
      <c r="D951" s="4">
        <v>10.802688141200001</v>
      </c>
      <c r="E951" s="4">
        <f>Orte[[#This Row],[Lat_dez]]*PI()/180</f>
        <v>0.87094213603125958</v>
      </c>
      <c r="F951" s="4">
        <f>Orte[[#This Row],[Lon_dez]]*PI()/180</f>
        <v>0.1885424761300861</v>
      </c>
      <c r="G951" t="s">
        <v>665</v>
      </c>
      <c r="H951" t="s">
        <v>1321</v>
      </c>
      <c r="I951" s="4" t="b">
        <v>0</v>
      </c>
      <c r="J951" s="4" t="str">
        <f>CONCATENATE(Orte[[#This Row],[Ort]]," - ",Orte[[#This Row],[Landkreis]])</f>
        <v>Bischberg - Landkreis Bamberg</v>
      </c>
      <c r="L951" s="3" t="s">
        <v>12852</v>
      </c>
      <c r="M951" s="3"/>
      <c r="N951" t="str">
        <f>Orte[[#This Row],[Ort]]</f>
        <v>Bischberg</v>
      </c>
      <c r="O951" t="s">
        <v>6489</v>
      </c>
      <c r="P951" t="s">
        <v>6683</v>
      </c>
    </row>
    <row r="952" spans="1:16" x14ac:dyDescent="0.35">
      <c r="A952" t="s">
        <v>3146</v>
      </c>
      <c r="B952" s="3" t="s">
        <v>10370</v>
      </c>
      <c r="C952" s="4">
        <v>49.889082481800003</v>
      </c>
      <c r="D952" s="4">
        <v>9.4858681753200003</v>
      </c>
      <c r="E952" s="4">
        <f>Orte[[#This Row],[Lat_dez]]*PI()/180</f>
        <v>0.87072875010643414</v>
      </c>
      <c r="F952" s="4">
        <f>Orte[[#This Row],[Lon_dez]]*PI()/180</f>
        <v>0.16555963206948071</v>
      </c>
      <c r="G952" t="s">
        <v>665</v>
      </c>
      <c r="H952" t="s">
        <v>826</v>
      </c>
      <c r="I952" s="4" t="b">
        <v>0</v>
      </c>
      <c r="J952" s="4" t="str">
        <f>CONCATENATE(Orte[[#This Row],[Ort]]," - ",Orte[[#This Row],[Landkreis]])</f>
        <v>Bischbrunn - Landkreis Main-Spessart</v>
      </c>
      <c r="L952" s="3" t="s">
        <v>14786</v>
      </c>
      <c r="M952" s="3"/>
      <c r="N952" t="str">
        <f>Orte[[#This Row],[Ort]]</f>
        <v>Bischbrunn</v>
      </c>
      <c r="O952" t="s">
        <v>541</v>
      </c>
      <c r="P952" t="s">
        <v>1316</v>
      </c>
    </row>
    <row r="953" spans="1:16" x14ac:dyDescent="0.35">
      <c r="A953" t="s">
        <v>4891</v>
      </c>
      <c r="B953" s="3" t="s">
        <v>12604</v>
      </c>
      <c r="C953" s="4">
        <v>49.685756542</v>
      </c>
      <c r="D953" s="4">
        <v>8.0462762237100005</v>
      </c>
      <c r="E953" s="4">
        <f>Orte[[#This Row],[Lat_dez]]*PI()/180</f>
        <v>0.8671800430022123</v>
      </c>
      <c r="F953" s="4">
        <f>Orte[[#This Row],[Lon_dez]]*PI()/180</f>
        <v>0.14043401262867533</v>
      </c>
      <c r="G953" t="s">
        <v>514</v>
      </c>
      <c r="H953" t="s">
        <v>570</v>
      </c>
      <c r="I953" s="4" t="b">
        <v>0</v>
      </c>
      <c r="J953" s="4" t="str">
        <f>CONCATENATE(Orte[[#This Row],[Ort]]," - ",Orte[[#This Row],[Landkreis]])</f>
        <v>Bischheim u.a. - Landkreis Alzey-Worms</v>
      </c>
      <c r="L953" s="3" t="s">
        <v>14490</v>
      </c>
      <c r="M953" s="3"/>
      <c r="N953" t="str">
        <f>Orte[[#This Row],[Ort]]</f>
        <v>Bischheim u.a.</v>
      </c>
      <c r="O953" t="s">
        <v>4607</v>
      </c>
      <c r="P953" t="s">
        <v>5838</v>
      </c>
    </row>
    <row r="954" spans="1:16" x14ac:dyDescent="0.35">
      <c r="A954" t="s">
        <v>4003</v>
      </c>
      <c r="B954" s="3" t="s">
        <v>11463</v>
      </c>
      <c r="C954" s="4">
        <v>50.712020851699997</v>
      </c>
      <c r="D954" s="4">
        <v>8.5007247052199997</v>
      </c>
      <c r="E954" s="4">
        <f>Orte[[#This Row],[Lat_dez]]*PI()/180</f>
        <v>0.88509173420218401</v>
      </c>
      <c r="F954" s="4">
        <f>Orte[[#This Row],[Lon_dez]]*PI()/180</f>
        <v>0.1483656349117134</v>
      </c>
      <c r="G954" t="s">
        <v>549</v>
      </c>
      <c r="H954" t="s">
        <v>550</v>
      </c>
      <c r="I954" s="4" t="b">
        <v>0</v>
      </c>
      <c r="J954" s="4" t="str">
        <f>CONCATENATE(Orte[[#This Row],[Ort]]," - ",Orte[[#This Row],[Landkreis]])</f>
        <v>Bischoffen - Landkreis Lahn-Dill-Kreis</v>
      </c>
      <c r="L954" s="3" t="s">
        <v>8942</v>
      </c>
      <c r="M954" s="3"/>
      <c r="N954" t="str">
        <f>Orte[[#This Row],[Ort]]</f>
        <v>Bischoffen</v>
      </c>
      <c r="O954" t="s">
        <v>6008</v>
      </c>
      <c r="P954" t="s">
        <v>2578</v>
      </c>
    </row>
    <row r="955" spans="1:16" x14ac:dyDescent="0.35">
      <c r="A955" t="s">
        <v>3955</v>
      </c>
      <c r="B955" s="3" t="s">
        <v>11403</v>
      </c>
      <c r="C955" s="4">
        <v>50.057546498299999</v>
      </c>
      <c r="D955" s="4">
        <v>11.806661055399999</v>
      </c>
      <c r="E955" s="4">
        <f>Orte[[#This Row],[Lat_dez]]*PI()/180</f>
        <v>0.87366900186549301</v>
      </c>
      <c r="F955" s="4">
        <f>Orte[[#This Row],[Lon_dez]]*PI()/180</f>
        <v>0.20606510908371864</v>
      </c>
      <c r="G955" t="s">
        <v>665</v>
      </c>
      <c r="H955" t="s">
        <v>837</v>
      </c>
      <c r="I955" s="4" t="b">
        <v>0</v>
      </c>
      <c r="J955" s="4" t="str">
        <f>CONCATENATE(Orte[[#This Row],[Ort]]," - ",Orte[[#This Row],[Landkreis]])</f>
        <v>Bischofsgrün - Landkreis Bayreuth</v>
      </c>
      <c r="L955" s="3" t="s">
        <v>8351</v>
      </c>
      <c r="M955" s="3"/>
      <c r="N955" t="str">
        <f>Orte[[#This Row],[Ort]]</f>
        <v>Bischofsgrün</v>
      </c>
      <c r="O955" t="s">
        <v>3897</v>
      </c>
      <c r="P955" t="s">
        <v>6087</v>
      </c>
    </row>
    <row r="956" spans="1:16" x14ac:dyDescent="0.35">
      <c r="A956" t="s">
        <v>6685</v>
      </c>
      <c r="B956" s="3" t="s">
        <v>15006</v>
      </c>
      <c r="C956" s="4">
        <v>49.984686504300001</v>
      </c>
      <c r="D956" s="4">
        <v>8.3631076876999995</v>
      </c>
      <c r="E956" s="4">
        <f>Orte[[#This Row],[Lat_dez]]*PI()/180</f>
        <v>0.87239735507720972</v>
      </c>
      <c r="F956" s="4">
        <f>Orte[[#This Row],[Lon_dez]]*PI()/180</f>
        <v>0.14596376484921467</v>
      </c>
      <c r="G956" t="s">
        <v>549</v>
      </c>
      <c r="H956" t="s">
        <v>1053</v>
      </c>
      <c r="I956" s="4" t="b">
        <v>0</v>
      </c>
      <c r="J956" s="4" t="str">
        <f>CONCATENATE(Orte[[#This Row],[Ort]]," - ",Orte[[#This Row],[Landkreis]])</f>
        <v>Bischofsheim - Landkreis Groß-Gerau</v>
      </c>
      <c r="L956" s="3" t="s">
        <v>8877</v>
      </c>
      <c r="M956" s="3"/>
      <c r="N956" t="str">
        <f>Orte[[#This Row],[Ort]]</f>
        <v>Bischofsheim</v>
      </c>
      <c r="O956" t="s">
        <v>5625</v>
      </c>
      <c r="P956" t="s">
        <v>707</v>
      </c>
    </row>
    <row r="957" spans="1:16" x14ac:dyDescent="0.35">
      <c r="A957" t="s">
        <v>6727</v>
      </c>
      <c r="B957" s="3" t="s">
        <v>15060</v>
      </c>
      <c r="C957" s="4">
        <v>50.399435615400002</v>
      </c>
      <c r="D957" s="4">
        <v>10.0060217018</v>
      </c>
      <c r="E957" s="4">
        <f>Orte[[#This Row],[Lat_dez]]*PI()/180</f>
        <v>0.87963609263562448</v>
      </c>
      <c r="F957" s="4">
        <f>Orte[[#This Row],[Lon_dez]]*PI()/180</f>
        <v>0.17463802372241621</v>
      </c>
      <c r="G957" t="s">
        <v>665</v>
      </c>
      <c r="H957" t="s">
        <v>666</v>
      </c>
      <c r="I957" s="4" t="b">
        <v>0</v>
      </c>
      <c r="J957" s="4" t="str">
        <f>CONCATENATE(Orte[[#This Row],[Ort]]," - ",Orte[[#This Row],[Landkreis]])</f>
        <v>Bischofsheim a.d. Rhön - Landkreis Rhön-Grabfeld</v>
      </c>
      <c r="L957" s="3" t="s">
        <v>8943</v>
      </c>
      <c r="M957" s="3"/>
      <c r="N957" t="str">
        <f>Orte[[#This Row],[Ort]]</f>
        <v>Bischofsheim a.d. Rhön</v>
      </c>
      <c r="O957" t="s">
        <v>5053</v>
      </c>
      <c r="P957" t="s">
        <v>6846</v>
      </c>
    </row>
    <row r="958" spans="1:16" x14ac:dyDescent="0.35">
      <c r="A958" t="s">
        <v>1423</v>
      </c>
      <c r="B958" s="3" t="s">
        <v>8356</v>
      </c>
      <c r="C958" s="4">
        <v>48.915369291700003</v>
      </c>
      <c r="D958" s="4">
        <v>13.0742546462</v>
      </c>
      <c r="E958" s="4">
        <f>Orte[[#This Row],[Lat_dez]]*PI()/180</f>
        <v>0.85373424896909156</v>
      </c>
      <c r="F958" s="4">
        <f>Orte[[#This Row],[Lon_dez]]*PI()/180</f>
        <v>0.22818879082035634</v>
      </c>
      <c r="G958" t="s">
        <v>665</v>
      </c>
      <c r="H958" t="s">
        <v>1419</v>
      </c>
      <c r="I958" s="4" t="b">
        <v>0</v>
      </c>
      <c r="J958" s="4" t="str">
        <f>CONCATENATE(Orte[[#This Row],[Ort]]," - ",Orte[[#This Row],[Landkreis]])</f>
        <v>Bischofsmais - Landkreis Regen</v>
      </c>
      <c r="L958" s="3" t="s">
        <v>8871</v>
      </c>
      <c r="M958" s="3"/>
      <c r="N958" t="str">
        <f>Orte[[#This Row],[Ort]]</f>
        <v>Bischofsmais</v>
      </c>
      <c r="O958" t="s">
        <v>4594</v>
      </c>
      <c r="P958" t="s">
        <v>1657</v>
      </c>
    </row>
    <row r="959" spans="1:16" x14ac:dyDescent="0.35">
      <c r="A959" t="s">
        <v>5687</v>
      </c>
      <c r="B959" s="3" t="s">
        <v>13650</v>
      </c>
      <c r="C959" s="4">
        <v>51.124844379999999</v>
      </c>
      <c r="D959" s="4">
        <v>14.204933005299999</v>
      </c>
      <c r="E959" s="4">
        <f>Orte[[#This Row],[Lat_dez]]*PI()/180</f>
        <v>0.89229686400071906</v>
      </c>
      <c r="F959" s="4">
        <f>Orte[[#This Row],[Lon_dez]]*PI()/180</f>
        <v>0.24792285096769812</v>
      </c>
      <c r="G959" t="s">
        <v>869</v>
      </c>
      <c r="H959" t="s">
        <v>972</v>
      </c>
      <c r="I959" s="4" t="b">
        <v>0</v>
      </c>
      <c r="J959" s="4" t="str">
        <f>CONCATENATE(Orte[[#This Row],[Ort]]," - ",Orte[[#This Row],[Landkreis]])</f>
        <v>Bischofswerda u.a. - Landkreis Bautzen</v>
      </c>
      <c r="L959" s="3" t="s">
        <v>9957</v>
      </c>
      <c r="M959" s="3"/>
      <c r="N959" t="str">
        <f>Orte[[#This Row],[Ort]]</f>
        <v>Bischofswerda u.a.</v>
      </c>
      <c r="O959" t="s">
        <v>3609</v>
      </c>
      <c r="P959" t="s">
        <v>15899</v>
      </c>
    </row>
    <row r="960" spans="1:16" x14ac:dyDescent="0.35">
      <c r="A960" t="s">
        <v>2812</v>
      </c>
      <c r="B960" s="3" t="s">
        <v>9958</v>
      </c>
      <c r="C960" s="4">
        <v>47.662113624900002</v>
      </c>
      <c r="D960" s="4">
        <v>12.9441072902</v>
      </c>
      <c r="E960" s="4">
        <f>Orte[[#This Row],[Lat_dez]]*PI()/180</f>
        <v>0.83186081121415456</v>
      </c>
      <c r="F960" s="4">
        <f>Orte[[#This Row],[Lon_dez]]*PI()/180</f>
        <v>0.22591729094539115</v>
      </c>
      <c r="G960" t="s">
        <v>665</v>
      </c>
      <c r="H960" t="s">
        <v>2813</v>
      </c>
      <c r="I960" s="4" t="b">
        <v>0</v>
      </c>
      <c r="J960" s="4" t="str">
        <f>CONCATENATE(Orte[[#This Row],[Ort]]," - ",Orte[[#This Row],[Landkreis]])</f>
        <v>Bischofswiesen - Landkreis Berchtesgadener Land</v>
      </c>
      <c r="L960" s="3" t="s">
        <v>10230</v>
      </c>
      <c r="M960" s="3"/>
      <c r="N960" t="str">
        <f>Orte[[#This Row],[Ort]]</f>
        <v>Bischofswiesen</v>
      </c>
      <c r="O960" t="s">
        <v>3997</v>
      </c>
      <c r="P960" t="s">
        <v>4704</v>
      </c>
    </row>
    <row r="961" spans="1:16" x14ac:dyDescent="0.35">
      <c r="A961" t="s">
        <v>6460</v>
      </c>
      <c r="B961" s="3" t="s">
        <v>14699</v>
      </c>
      <c r="C961" s="4">
        <v>48.839246092300002</v>
      </c>
      <c r="D961" s="4">
        <v>8.2814708465999995</v>
      </c>
      <c r="E961" s="4">
        <f>Orte[[#This Row],[Lat_dez]]*PI()/180</f>
        <v>0.85240564850240952</v>
      </c>
      <c r="F961" s="4">
        <f>Orte[[#This Row],[Lon_dez]]*PI()/180</f>
        <v>0.14453893318109223</v>
      </c>
      <c r="G961" t="s">
        <v>546</v>
      </c>
      <c r="H961" t="s">
        <v>552</v>
      </c>
      <c r="I961" s="4" t="b">
        <v>0</v>
      </c>
      <c r="J961" s="4" t="str">
        <f>CONCATENATE(Orte[[#This Row],[Ort]]," - ",Orte[[#This Row],[Landkreis]])</f>
        <v>Bischweier - Landkreis Rastatt</v>
      </c>
      <c r="L961" s="3" t="s">
        <v>9511</v>
      </c>
      <c r="M961" s="3"/>
      <c r="N961" t="str">
        <f>Orte[[#This Row],[Ort]]</f>
        <v>Bischweier</v>
      </c>
      <c r="O961" t="s">
        <v>5554</v>
      </c>
      <c r="P961" t="s">
        <v>1080</v>
      </c>
    </row>
    <row r="962" spans="1:16" x14ac:dyDescent="0.35">
      <c r="A962" t="s">
        <v>3601</v>
      </c>
      <c r="B962" s="3" t="s">
        <v>10954</v>
      </c>
      <c r="C962" s="4">
        <v>48.309742728499998</v>
      </c>
      <c r="D962" s="4">
        <v>8.9312422300699996</v>
      </c>
      <c r="E962" s="4">
        <f>Orte[[#This Row],[Lat_dez]]*PI()/180</f>
        <v>0.84316407140371408</v>
      </c>
      <c r="F962" s="4">
        <f>Orte[[#This Row],[Lon_dez]]*PI()/180</f>
        <v>0.15587958320788239</v>
      </c>
      <c r="G962" t="s">
        <v>546</v>
      </c>
      <c r="H962" t="s">
        <v>1492</v>
      </c>
      <c r="I962" s="4" t="b">
        <v>0</v>
      </c>
      <c r="J962" s="4" t="str">
        <f>CONCATENATE(Orte[[#This Row],[Ort]]," - ",Orte[[#This Row],[Landkreis]])</f>
        <v>Bisingen - Landkreis Zollernalbkreis</v>
      </c>
      <c r="L962" s="3" t="s">
        <v>7903</v>
      </c>
      <c r="M962" s="3"/>
      <c r="N962" t="str">
        <f>Orte[[#This Row],[Ort]]</f>
        <v>Bisingen</v>
      </c>
      <c r="O962" t="s">
        <v>4612</v>
      </c>
      <c r="P962" t="s">
        <v>4306</v>
      </c>
    </row>
    <row r="963" spans="1:16" x14ac:dyDescent="0.35">
      <c r="A963" t="s">
        <v>3481</v>
      </c>
      <c r="B963" s="3" t="s">
        <v>14066</v>
      </c>
      <c r="C963" s="4">
        <v>52.655434060399998</v>
      </c>
      <c r="D963" s="4">
        <v>11.619168914899999</v>
      </c>
      <c r="E963" s="4">
        <f>Orte[[#This Row],[Lat_dez]]*PI()/180</f>
        <v>0.9190106934207467</v>
      </c>
      <c r="F963" s="4">
        <f>Orte[[#This Row],[Lon_dez]]*PI()/180</f>
        <v>0.20279275391038179</v>
      </c>
      <c r="G963" t="s">
        <v>809</v>
      </c>
      <c r="H963" t="s">
        <v>872</v>
      </c>
      <c r="I963" s="4" t="b">
        <v>0</v>
      </c>
      <c r="J963" s="4" t="str">
        <f>CONCATENATE(Orte[[#This Row],[Ort]]," - ",Orte[[#This Row],[Landkreis]])</f>
        <v>Bismark - Landkreis Stendal</v>
      </c>
      <c r="L963" s="3" t="s">
        <v>11670</v>
      </c>
      <c r="M963" s="3"/>
      <c r="N963" t="str">
        <f>Orte[[#This Row],[Ort]]</f>
        <v>Bismark</v>
      </c>
      <c r="O963" t="s">
        <v>6783</v>
      </c>
      <c r="P963" t="s">
        <v>1623</v>
      </c>
    </row>
    <row r="964" spans="1:16" x14ac:dyDescent="0.35">
      <c r="A964" t="s">
        <v>3481</v>
      </c>
      <c r="B964" s="3" t="s">
        <v>10795</v>
      </c>
      <c r="C964" s="4">
        <v>52.667545915600002</v>
      </c>
      <c r="D964" s="4">
        <v>11.5358323495</v>
      </c>
      <c r="E964" s="4">
        <f>Orte[[#This Row],[Lat_dez]]*PI()/180</f>
        <v>0.91922208517251158</v>
      </c>
      <c r="F964" s="4">
        <f>Orte[[#This Row],[Lon_dez]]*PI()/180</f>
        <v>0.20133825645684825</v>
      </c>
      <c r="G964" t="s">
        <v>809</v>
      </c>
      <c r="H964" t="s">
        <v>872</v>
      </c>
      <c r="I964" s="4" t="b">
        <v>0</v>
      </c>
      <c r="J964" s="4" t="str">
        <f>CONCATENATE(Orte[[#This Row],[Ort]]," - ",Orte[[#This Row],[Landkreis]])</f>
        <v>Bismark - Landkreis Stendal</v>
      </c>
      <c r="L964" s="3" t="s">
        <v>11912</v>
      </c>
      <c r="M964" s="3"/>
      <c r="N964" t="str">
        <f>Orte[[#This Row],[Ort]]</f>
        <v>Bismark</v>
      </c>
      <c r="O964" t="s">
        <v>4131</v>
      </c>
      <c r="P964" t="s">
        <v>5788</v>
      </c>
    </row>
    <row r="965" spans="1:16" x14ac:dyDescent="0.35">
      <c r="A965" t="s">
        <v>5273</v>
      </c>
      <c r="B965" s="3" t="s">
        <v>13110</v>
      </c>
      <c r="C965" s="4">
        <v>53.116979910600001</v>
      </c>
      <c r="D965" s="4">
        <v>9.9940328766200004</v>
      </c>
      <c r="E965" s="4">
        <f>Orte[[#This Row],[Lat_dez]]*PI()/180</f>
        <v>0.92706618815565334</v>
      </c>
      <c r="F965" s="4">
        <f>Orte[[#This Row],[Lon_dez]]*PI()/180</f>
        <v>0.17442877924957922</v>
      </c>
      <c r="G965" t="s">
        <v>554</v>
      </c>
      <c r="H965" t="s">
        <v>654</v>
      </c>
      <c r="I965" s="4" t="b">
        <v>0</v>
      </c>
      <c r="J965" s="4" t="str">
        <f>CONCATENATE(Orte[[#This Row],[Ort]]," - ",Orte[[#This Row],[Landkreis]])</f>
        <v>Bispingen - Landkreis Heidekreis</v>
      </c>
      <c r="L965" s="3" t="s">
        <v>15341</v>
      </c>
      <c r="M965" s="3"/>
      <c r="N965" t="str">
        <f>Orte[[#This Row],[Ort]]</f>
        <v>Bispingen</v>
      </c>
      <c r="O965" t="s">
        <v>7139</v>
      </c>
      <c r="P965" t="s">
        <v>2381</v>
      </c>
    </row>
    <row r="966" spans="1:16" x14ac:dyDescent="0.35">
      <c r="A966" t="s">
        <v>553</v>
      </c>
      <c r="B966" s="3" t="s">
        <v>7697</v>
      </c>
      <c r="C966" s="4">
        <v>52.261515922599997</v>
      </c>
      <c r="D966" s="4">
        <v>8.2204538361800008</v>
      </c>
      <c r="E966" s="4">
        <f>Orte[[#This Row],[Lat_dez]]*PI()/180</f>
        <v>0.91213552493281203</v>
      </c>
      <c r="F966" s="4">
        <f>Orte[[#This Row],[Lon_dez]]*PI()/180</f>
        <v>0.14347398544953957</v>
      </c>
      <c r="G966" t="s">
        <v>554</v>
      </c>
      <c r="H966" t="s">
        <v>555</v>
      </c>
      <c r="I966" s="4" t="b">
        <v>0</v>
      </c>
      <c r="J966" s="4" t="str">
        <f>CONCATENATE(Orte[[#This Row],[Ort]]," - ",Orte[[#This Row],[Landkreis]])</f>
        <v>Bissendorf - Landkreis Osnabrück</v>
      </c>
      <c r="L966" s="3" t="s">
        <v>12645</v>
      </c>
      <c r="M966" s="3"/>
      <c r="N966" t="str">
        <f>Orte[[#This Row],[Ort]]</f>
        <v>Bissendorf</v>
      </c>
      <c r="O966" t="s">
        <v>3751</v>
      </c>
      <c r="P966" t="s">
        <v>6146</v>
      </c>
    </row>
    <row r="967" spans="1:16" x14ac:dyDescent="0.35">
      <c r="A967" t="s">
        <v>6981</v>
      </c>
      <c r="B967" s="3" t="s">
        <v>15402</v>
      </c>
      <c r="C967" s="4">
        <v>48.718784399599997</v>
      </c>
      <c r="D967" s="4">
        <v>10.579636233900001</v>
      </c>
      <c r="E967" s="4">
        <f>Orte[[#This Row],[Lat_dez]]*PI()/180</f>
        <v>0.85030319534226873</v>
      </c>
      <c r="F967" s="4">
        <f>Orte[[#This Row],[Lon_dez]]*PI()/180</f>
        <v>0.18464948594484795</v>
      </c>
      <c r="G967" t="s">
        <v>665</v>
      </c>
      <c r="H967" t="s">
        <v>687</v>
      </c>
      <c r="I967" s="4" t="b">
        <v>0</v>
      </c>
      <c r="J967" s="4" t="str">
        <f>CONCATENATE(Orte[[#This Row],[Ort]]," - ",Orte[[#This Row],[Landkreis]])</f>
        <v>Bissingen - Landkreis Dillingen a.d. Donau</v>
      </c>
      <c r="L967" s="3" t="s">
        <v>12822</v>
      </c>
      <c r="M967" s="3"/>
      <c r="N967" t="str">
        <f>Orte[[#This Row],[Ort]]</f>
        <v>Bissingen</v>
      </c>
      <c r="O967" t="s">
        <v>4918</v>
      </c>
      <c r="P967" t="s">
        <v>5257</v>
      </c>
    </row>
    <row r="968" spans="1:16" x14ac:dyDescent="0.35">
      <c r="A968" t="s">
        <v>3365</v>
      </c>
      <c r="B968" s="3" t="s">
        <v>10640</v>
      </c>
      <c r="C968" s="4">
        <v>48.580385450400001</v>
      </c>
      <c r="D968" s="4">
        <v>9.5036238990400008</v>
      </c>
      <c r="E968" s="4">
        <f>Orte[[#This Row],[Lat_dez]]*PI()/180</f>
        <v>0.84788767799742837</v>
      </c>
      <c r="F968" s="4">
        <f>Orte[[#This Row],[Lon_dez]]*PI()/180</f>
        <v>0.16586952790946918</v>
      </c>
      <c r="G968" t="s">
        <v>546</v>
      </c>
      <c r="H968" t="s">
        <v>781</v>
      </c>
      <c r="I968" s="4" t="b">
        <v>0</v>
      </c>
      <c r="J968" s="4" t="str">
        <f>CONCATENATE(Orte[[#This Row],[Ort]]," - ",Orte[[#This Row],[Landkreis]])</f>
        <v>Bissingen an der Teck - Landkreis Esslingen</v>
      </c>
      <c r="L968" s="3" t="s">
        <v>12192</v>
      </c>
      <c r="M968" s="3"/>
      <c r="N968" t="str">
        <f>Orte[[#This Row],[Ort]]</f>
        <v>Bissingen an der Teck</v>
      </c>
      <c r="O968" t="s">
        <v>6048</v>
      </c>
      <c r="P968" t="s">
        <v>1854</v>
      </c>
    </row>
    <row r="969" spans="1:16" x14ac:dyDescent="0.35">
      <c r="A969" t="s">
        <v>2508</v>
      </c>
      <c r="B969" s="3" t="s">
        <v>9579</v>
      </c>
      <c r="C969" s="4">
        <v>49.966927066899999</v>
      </c>
      <c r="D969" s="4">
        <v>6.5318994690799999</v>
      </c>
      <c r="E969" s="4">
        <f>Orte[[#This Row],[Lat_dez]]*PI()/180</f>
        <v>0.87208739442127792</v>
      </c>
      <c r="F969" s="4">
        <f>Orte[[#This Row],[Lon_dez]]*PI()/180</f>
        <v>0.11400315214471554</v>
      </c>
      <c r="G969" t="s">
        <v>514</v>
      </c>
      <c r="H969" t="s">
        <v>515</v>
      </c>
      <c r="I969" s="4" t="b">
        <v>0</v>
      </c>
      <c r="J969" s="4" t="str">
        <f>CONCATENATE(Orte[[#This Row],[Ort]]," - ",Orte[[#This Row],[Landkreis]])</f>
        <v>Bitburg - Landkreis Eifelkreis Bitburg-Prüm</v>
      </c>
      <c r="L969" s="3" t="s">
        <v>12857</v>
      </c>
      <c r="M969" s="3"/>
      <c r="N969" t="str">
        <f>Orte[[#This Row],[Ort]]</f>
        <v>Bitburg</v>
      </c>
      <c r="O969" t="s">
        <v>3993</v>
      </c>
      <c r="P969" t="s">
        <v>5228</v>
      </c>
    </row>
    <row r="970" spans="1:16" x14ac:dyDescent="0.35">
      <c r="A970" t="s">
        <v>1886</v>
      </c>
      <c r="B970" s="3" t="s">
        <v>9513</v>
      </c>
      <c r="C970" s="4">
        <v>51.6245737482</v>
      </c>
      <c r="D970" s="4">
        <v>12.3319554252</v>
      </c>
      <c r="E970" s="4">
        <f>Orte[[#This Row],[Lat_dez]]*PI()/180</f>
        <v>0.90101878684472014</v>
      </c>
      <c r="F970" s="4">
        <f>Orte[[#This Row],[Lon_dez]]*PI()/180</f>
        <v>0.21523322537891731</v>
      </c>
      <c r="G970" t="s">
        <v>809</v>
      </c>
      <c r="H970" t="s">
        <v>1304</v>
      </c>
      <c r="I970" s="4" t="b">
        <v>0</v>
      </c>
      <c r="J970" s="4" t="str">
        <f>CONCATENATE(Orte[[#This Row],[Ort]]," - ",Orte[[#This Row],[Landkreis]])</f>
        <v>Bitterfeld-Wolfen - Landkreis Anhalt-Bitterfeld</v>
      </c>
      <c r="L970" s="3" t="s">
        <v>7938</v>
      </c>
      <c r="M970" s="3"/>
      <c r="N970" t="str">
        <f>Orte[[#This Row],[Ort]]</f>
        <v>Bitterfeld-Wolfen</v>
      </c>
      <c r="O970" t="s">
        <v>1400</v>
      </c>
      <c r="P970" t="s">
        <v>1044</v>
      </c>
    </row>
    <row r="971" spans="1:16" x14ac:dyDescent="0.35">
      <c r="A971" t="s">
        <v>1886</v>
      </c>
      <c r="B971" s="3" t="s">
        <v>8927</v>
      </c>
      <c r="C971" s="4">
        <v>51.669798145199998</v>
      </c>
      <c r="D971" s="4">
        <v>12.237697603200001</v>
      </c>
      <c r="E971" s="4">
        <f>Orte[[#This Row],[Lat_dez]]*PI()/180</f>
        <v>0.90180810147459911</v>
      </c>
      <c r="F971" s="4">
        <f>Orte[[#This Row],[Lon_dez]]*PI()/180</f>
        <v>0.21358811603925859</v>
      </c>
      <c r="G971" t="s">
        <v>809</v>
      </c>
      <c r="H971" t="s">
        <v>1304</v>
      </c>
      <c r="I971" s="4" t="b">
        <v>0</v>
      </c>
      <c r="J971" s="4" t="str">
        <f>CONCATENATE(Orte[[#This Row],[Ort]]," - ",Orte[[#This Row],[Landkreis]])</f>
        <v>Bitterfeld-Wolfen - Landkreis Anhalt-Bitterfeld</v>
      </c>
      <c r="L971" s="3" t="s">
        <v>11930</v>
      </c>
      <c r="M971" s="3"/>
      <c r="N971" t="str">
        <f>Orte[[#This Row],[Ort]]</f>
        <v>Bitterfeld-Wolfen</v>
      </c>
      <c r="O971" t="s">
        <v>5386</v>
      </c>
      <c r="P971" t="s">
        <v>1966</v>
      </c>
    </row>
    <row r="972" spans="1:16" x14ac:dyDescent="0.35">
      <c r="A972" t="s">
        <v>1886</v>
      </c>
      <c r="B972" s="3" t="s">
        <v>8856</v>
      </c>
      <c r="C972" s="4">
        <v>51.650508429200002</v>
      </c>
      <c r="D972" s="4">
        <v>12.2914478633</v>
      </c>
      <c r="E972" s="4">
        <f>Orte[[#This Row],[Lat_dez]]*PI()/180</f>
        <v>0.90147143241862449</v>
      </c>
      <c r="F972" s="4">
        <f>Orte[[#This Row],[Lon_dez]]*PI()/180</f>
        <v>0.21452623505180687</v>
      </c>
      <c r="G972" t="s">
        <v>809</v>
      </c>
      <c r="H972" t="s">
        <v>1304</v>
      </c>
      <c r="I972" s="4" t="b">
        <v>0</v>
      </c>
      <c r="J972" s="4" t="str">
        <f>CONCATENATE(Orte[[#This Row],[Ort]]," - ",Orte[[#This Row],[Landkreis]])</f>
        <v>Bitterfeld-Wolfen - Landkreis Anhalt-Bitterfeld</v>
      </c>
      <c r="L972" s="3" t="s">
        <v>11552</v>
      </c>
      <c r="M972" s="3"/>
      <c r="N972" t="str">
        <f>Orte[[#This Row],[Ort]]</f>
        <v>Bitterfeld-Wolfen</v>
      </c>
      <c r="O972" t="s">
        <v>4319</v>
      </c>
      <c r="P972" t="s">
        <v>3827</v>
      </c>
    </row>
    <row r="973" spans="1:16" x14ac:dyDescent="0.35">
      <c r="A973" t="s">
        <v>1886</v>
      </c>
      <c r="B973" s="3" t="s">
        <v>8857</v>
      </c>
      <c r="C973" s="4">
        <v>51.5974476397</v>
      </c>
      <c r="D973" s="4">
        <v>12.3329630121</v>
      </c>
      <c r="E973" s="4">
        <f>Orte[[#This Row],[Lat_dez]]*PI()/180</f>
        <v>0.90054534693814192</v>
      </c>
      <c r="F973" s="4">
        <f>Orte[[#This Row],[Lon_dez]]*PI()/180</f>
        <v>0.21525081108782226</v>
      </c>
      <c r="G973" t="s">
        <v>809</v>
      </c>
      <c r="H973" t="s">
        <v>1304</v>
      </c>
      <c r="I973" s="4" t="b">
        <v>0</v>
      </c>
      <c r="J973" s="4" t="str">
        <f>CONCATENATE(Orte[[#This Row],[Ort]]," - ",Orte[[#This Row],[Landkreis]])</f>
        <v>Bitterfeld-Wolfen - Landkreis Anhalt-Bitterfeld</v>
      </c>
      <c r="L973" s="3" t="s">
        <v>12191</v>
      </c>
      <c r="M973" s="3"/>
      <c r="N973" t="str">
        <f>Orte[[#This Row],[Ort]]</f>
        <v>Bitterfeld-Wolfen</v>
      </c>
      <c r="O973" t="s">
        <v>2040</v>
      </c>
      <c r="P973" t="s">
        <v>6778</v>
      </c>
    </row>
    <row r="974" spans="1:16" x14ac:dyDescent="0.35">
      <c r="A974" t="s">
        <v>3805</v>
      </c>
      <c r="B974" s="3" t="s">
        <v>11217</v>
      </c>
      <c r="C974" s="4">
        <v>48.238885618899999</v>
      </c>
      <c r="D974" s="4">
        <v>9.0927611166699993</v>
      </c>
      <c r="E974" s="4">
        <f>Orte[[#This Row],[Lat_dez]]*PI()/180</f>
        <v>0.84192738154274749</v>
      </c>
      <c r="F974" s="4">
        <f>Orte[[#This Row],[Lon_dez]]*PI()/180</f>
        <v>0.15869861958320775</v>
      </c>
      <c r="G974" t="s">
        <v>546</v>
      </c>
      <c r="H974" t="s">
        <v>1492</v>
      </c>
      <c r="I974" s="4" t="b">
        <v>0</v>
      </c>
      <c r="J974" s="4" t="str">
        <f>CONCATENATE(Orte[[#This Row],[Ort]]," - ",Orte[[#This Row],[Landkreis]])</f>
        <v>Bitz - Landkreis Zollernalbkreis</v>
      </c>
      <c r="L974" s="3" t="s">
        <v>13550</v>
      </c>
      <c r="M974" s="3"/>
      <c r="N974" t="str">
        <f>Orte[[#This Row],[Ort]]</f>
        <v>Bitz</v>
      </c>
      <c r="O974" t="s">
        <v>2686</v>
      </c>
      <c r="P974" t="s">
        <v>2766</v>
      </c>
    </row>
    <row r="975" spans="1:16" x14ac:dyDescent="0.35">
      <c r="A975" t="s">
        <v>914</v>
      </c>
      <c r="B975" s="3" t="s">
        <v>7923</v>
      </c>
      <c r="C975" s="4">
        <v>49.162595852499997</v>
      </c>
      <c r="D975" s="4">
        <v>12.8147170397</v>
      </c>
      <c r="E975" s="4">
        <f>Orte[[#This Row],[Lat_dez]]*PI()/180</f>
        <v>0.85804916645343354</v>
      </c>
      <c r="F975" s="4">
        <f>Orte[[#This Row],[Lon_dez]]*PI()/180</f>
        <v>0.2236590050541859</v>
      </c>
      <c r="G975" t="s">
        <v>665</v>
      </c>
      <c r="H975" t="s">
        <v>915</v>
      </c>
      <c r="I975" s="4" t="b">
        <v>0</v>
      </c>
      <c r="J975" s="4" t="str">
        <f>CONCATENATE(Orte[[#This Row],[Ort]]," - ",Orte[[#This Row],[Landkreis]])</f>
        <v>Blaibach - Landkreis Cham</v>
      </c>
      <c r="L975" s="3" t="s">
        <v>14785</v>
      </c>
      <c r="M975" s="3"/>
      <c r="N975" t="str">
        <f>Orte[[#This Row],[Ort]]</f>
        <v>Blaibach</v>
      </c>
      <c r="O975" t="s">
        <v>6225</v>
      </c>
      <c r="P975" t="s">
        <v>7209</v>
      </c>
    </row>
    <row r="976" spans="1:16" x14ac:dyDescent="0.35">
      <c r="A976" t="s">
        <v>4126</v>
      </c>
      <c r="B976" s="3" t="s">
        <v>11615</v>
      </c>
      <c r="C976" s="4">
        <v>47.502467555300001</v>
      </c>
      <c r="D976" s="4">
        <v>10.1858423565</v>
      </c>
      <c r="E976" s="4">
        <f>Orte[[#This Row],[Lat_dez]]*PI()/180</f>
        <v>0.82907446166176668</v>
      </c>
      <c r="F976" s="4">
        <f>Orte[[#This Row],[Lon_dez]]*PI()/180</f>
        <v>0.17777648621002304</v>
      </c>
      <c r="G976" t="s">
        <v>665</v>
      </c>
      <c r="H976" t="s">
        <v>1457</v>
      </c>
      <c r="I976" s="4" t="b">
        <v>0</v>
      </c>
      <c r="J976" s="4" t="str">
        <f>CONCATENATE(Orte[[#This Row],[Ort]]," - ",Orte[[#This Row],[Landkreis]])</f>
        <v>Blaichach - Landkreis Oberallgäu</v>
      </c>
      <c r="L976" s="3" t="s">
        <v>15047</v>
      </c>
      <c r="M976" s="3"/>
      <c r="N976" t="str">
        <f>Orte[[#This Row],[Ort]]</f>
        <v>Blaichach</v>
      </c>
      <c r="O976" t="s">
        <v>5294</v>
      </c>
      <c r="P976" t="s">
        <v>4317</v>
      </c>
    </row>
    <row r="977" spans="1:16" x14ac:dyDescent="0.35">
      <c r="A977" t="s">
        <v>2664</v>
      </c>
      <c r="B977" s="3" t="s">
        <v>9778</v>
      </c>
      <c r="C977" s="4">
        <v>51.781873361499997</v>
      </c>
      <c r="D977" s="4">
        <v>10.923700441899999</v>
      </c>
      <c r="E977" s="4">
        <f>Orte[[#This Row],[Lat_dez]]*PI()/180</f>
        <v>0.90376418300891892</v>
      </c>
      <c r="F977" s="4">
        <f>Orte[[#This Row],[Lon_dez]]*PI()/180</f>
        <v>0.19065453921271455</v>
      </c>
      <c r="G977" t="s">
        <v>809</v>
      </c>
      <c r="H977" t="s">
        <v>810</v>
      </c>
      <c r="I977" s="4" t="b">
        <v>0</v>
      </c>
      <c r="J977" s="4" t="str">
        <f>CONCATENATE(Orte[[#This Row],[Ort]]," - ",Orte[[#This Row],[Landkreis]])</f>
        <v>Blankenburg, Oberharz am Brocken - Landkreis Harz</v>
      </c>
      <c r="L977" s="3" t="s">
        <v>11945</v>
      </c>
      <c r="M977" s="3"/>
      <c r="N977" t="str">
        <f>Orte[[#This Row],[Ort]]</f>
        <v>Blankenburg, Oberharz am Brocken</v>
      </c>
      <c r="O977" t="s">
        <v>2967</v>
      </c>
      <c r="P977" t="s">
        <v>2704</v>
      </c>
    </row>
    <row r="978" spans="1:16" x14ac:dyDescent="0.35">
      <c r="A978" t="s">
        <v>2208</v>
      </c>
      <c r="B978" s="3" t="s">
        <v>13561</v>
      </c>
      <c r="C978" s="4">
        <v>52.324892586300003</v>
      </c>
      <c r="D978" s="4">
        <v>13.410488364900001</v>
      </c>
      <c r="E978" s="4">
        <f>Orte[[#This Row],[Lat_dez]]*PI()/180</f>
        <v>0.91324165638330623</v>
      </c>
      <c r="F978" s="4">
        <f>Orte[[#This Row],[Lon_dez]]*PI()/180</f>
        <v>0.23405717626789577</v>
      </c>
      <c r="G978" t="s">
        <v>885</v>
      </c>
      <c r="H978" t="s">
        <v>1241</v>
      </c>
      <c r="I978" s="4" t="b">
        <v>0</v>
      </c>
      <c r="J978" s="4" t="str">
        <f>CONCATENATE(Orte[[#This Row],[Ort]]," - ",Orte[[#This Row],[Landkreis]])</f>
        <v>Blankenfelde-Mahlow - Landkreis Teltow-Fläming</v>
      </c>
      <c r="L978" s="3" t="s">
        <v>7927</v>
      </c>
      <c r="M978" s="3"/>
      <c r="N978" t="str">
        <f>Orte[[#This Row],[Ort]]</f>
        <v>Blankenfelde-Mahlow</v>
      </c>
      <c r="O978" t="s">
        <v>1972</v>
      </c>
      <c r="P978" t="s">
        <v>1651</v>
      </c>
    </row>
    <row r="979" spans="1:16" x14ac:dyDescent="0.35">
      <c r="A979" t="s">
        <v>2208</v>
      </c>
      <c r="B979" s="3" t="s">
        <v>9219</v>
      </c>
      <c r="C979" s="4">
        <v>52.347835201999999</v>
      </c>
      <c r="D979" s="4">
        <v>13.430381070999999</v>
      </c>
      <c r="E979" s="4">
        <f>Orte[[#This Row],[Lat_dez]]*PI()/180</f>
        <v>0.91364208056629082</v>
      </c>
      <c r="F979" s="4">
        <f>Orte[[#This Row],[Lon_dez]]*PI()/180</f>
        <v>0.23440436948647231</v>
      </c>
      <c r="G979" t="s">
        <v>885</v>
      </c>
      <c r="H979" t="s">
        <v>1241</v>
      </c>
      <c r="I979" s="4" t="b">
        <v>0</v>
      </c>
      <c r="J979" s="4" t="str">
        <f>CONCATENATE(Orte[[#This Row],[Ort]]," - ",Orte[[#This Row],[Landkreis]])</f>
        <v>Blankenfelde-Mahlow - Landkreis Teltow-Fläming</v>
      </c>
      <c r="L979" s="3" t="s">
        <v>14780</v>
      </c>
      <c r="M979" s="3"/>
      <c r="N979" t="str">
        <f>Orte[[#This Row],[Ort]]</f>
        <v>Blankenfelde-Mahlow</v>
      </c>
      <c r="O979" t="s">
        <v>3806</v>
      </c>
      <c r="P979" t="s">
        <v>2596</v>
      </c>
    </row>
    <row r="980" spans="1:16" x14ac:dyDescent="0.35">
      <c r="A980" t="s">
        <v>6097</v>
      </c>
      <c r="B980" s="3" t="s">
        <v>14199</v>
      </c>
      <c r="C980" s="4">
        <v>50.848961159799998</v>
      </c>
      <c r="D980" s="4">
        <v>11.3635100041</v>
      </c>
      <c r="E980" s="4">
        <f>Orte[[#This Row],[Lat_dez]]*PI()/180</f>
        <v>0.88748179345722444</v>
      </c>
      <c r="F980" s="4">
        <f>Orte[[#This Row],[Lon_dez]]*PI()/180</f>
        <v>0.19833066415485934</v>
      </c>
      <c r="G980" t="s">
        <v>678</v>
      </c>
      <c r="H980" t="s">
        <v>1285</v>
      </c>
      <c r="I980" s="4" t="b">
        <v>0</v>
      </c>
      <c r="J980" s="4" t="str">
        <f>CONCATENATE(Orte[[#This Row],[Ort]]," - ",Orte[[#This Row],[Landkreis]])</f>
        <v>Blankenhain - Landkreis Weimarer Land</v>
      </c>
      <c r="L980" s="3" t="s">
        <v>14488</v>
      </c>
      <c r="M980" s="3"/>
      <c r="N980" t="str">
        <f>Orte[[#This Row],[Ort]]</f>
        <v>Blankenhain</v>
      </c>
      <c r="O980" t="s">
        <v>4812</v>
      </c>
      <c r="P980" t="s">
        <v>37</v>
      </c>
    </row>
    <row r="981" spans="1:16" x14ac:dyDescent="0.35">
      <c r="A981" t="s">
        <v>6249</v>
      </c>
      <c r="B981" s="3" t="s">
        <v>14393</v>
      </c>
      <c r="C981" s="4">
        <v>50.408285680799999</v>
      </c>
      <c r="D981" s="4">
        <v>6.6883218893900001</v>
      </c>
      <c r="E981" s="4">
        <f>Orte[[#This Row],[Lat_dez]]*PI()/180</f>
        <v>0.87979055541587137</v>
      </c>
      <c r="F981" s="4">
        <f>Orte[[#This Row],[Lon_dez]]*PI()/180</f>
        <v>0.11673323840306349</v>
      </c>
      <c r="G981" t="s">
        <v>504</v>
      </c>
      <c r="H981" t="s">
        <v>2121</v>
      </c>
      <c r="I981" s="4" t="b">
        <v>0</v>
      </c>
      <c r="J981" s="4" t="str">
        <f>CONCATENATE(Orte[[#This Row],[Ort]]," - ",Orte[[#This Row],[Landkreis]])</f>
        <v>Blankenheim - Kreis Euskirchen</v>
      </c>
      <c r="L981" s="3" t="s">
        <v>11297</v>
      </c>
      <c r="M981" s="3"/>
      <c r="N981" t="str">
        <f>Orte[[#This Row],[Ort]]</f>
        <v>Blankenheim</v>
      </c>
      <c r="O981" t="s">
        <v>5587</v>
      </c>
      <c r="P981" t="s">
        <v>4010</v>
      </c>
    </row>
    <row r="982" spans="1:16" x14ac:dyDescent="0.35">
      <c r="A982" t="s">
        <v>1701</v>
      </c>
      <c r="B982" s="3" t="s">
        <v>8658</v>
      </c>
      <c r="C982" s="4">
        <v>50.038714693700001</v>
      </c>
      <c r="D982" s="4">
        <v>7.28590254566</v>
      </c>
      <c r="E982" s="4">
        <f>Orte[[#This Row],[Lat_dez]]*PI()/180</f>
        <v>0.87334032487113089</v>
      </c>
      <c r="F982" s="4">
        <f>Orte[[#This Row],[Lon_dez]]*PI()/180</f>
        <v>0.12716298840120349</v>
      </c>
      <c r="G982" t="s">
        <v>514</v>
      </c>
      <c r="H982" t="s">
        <v>538</v>
      </c>
      <c r="I982" s="4" t="b">
        <v>0</v>
      </c>
      <c r="J982" s="4" t="str">
        <f>CONCATENATE(Orte[[#This Row],[Ort]]," - ",Orte[[#This Row],[Landkreis]])</f>
        <v>Blankenrath u.a. - Landkreis Cochem-Zell</v>
      </c>
      <c r="L982" s="3" t="s">
        <v>9211</v>
      </c>
      <c r="M982" s="3"/>
      <c r="N982" t="str">
        <f>Orte[[#This Row],[Ort]]</f>
        <v>Blankenrath u.a.</v>
      </c>
      <c r="O982" t="s">
        <v>2383</v>
      </c>
      <c r="P982" t="s">
        <v>6171</v>
      </c>
    </row>
    <row r="983" spans="1:16" x14ac:dyDescent="0.35">
      <c r="A983" t="s">
        <v>2108</v>
      </c>
      <c r="B983" s="3" t="s">
        <v>9101</v>
      </c>
      <c r="C983" s="4">
        <v>53.519226852700001</v>
      </c>
      <c r="D983" s="4">
        <v>14.2839829395</v>
      </c>
      <c r="E983" s="4">
        <f>Orte[[#This Row],[Lat_dez]]*PI()/180</f>
        <v>0.9340867217013773</v>
      </c>
      <c r="F983" s="4">
        <f>Orte[[#This Row],[Lon_dez]]*PI()/180</f>
        <v>0.249302532592973</v>
      </c>
      <c r="G983" t="s">
        <v>834</v>
      </c>
      <c r="H983" t="s">
        <v>987</v>
      </c>
      <c r="I983" s="4" t="b">
        <v>0</v>
      </c>
      <c r="J983" s="4" t="str">
        <f>CONCATENATE(Orte[[#This Row],[Ort]]," - ",Orte[[#This Row],[Landkreis]])</f>
        <v>Blankensee, Grambow u.a. - Landkreis Vorpommern-Greifswald</v>
      </c>
      <c r="L983" s="3" t="s">
        <v>15592</v>
      </c>
      <c r="M983" s="3"/>
      <c r="N983" t="str">
        <f>Orte[[#This Row],[Ort]]</f>
        <v>Blankensee, Grambow u.a.</v>
      </c>
      <c r="O983" t="s">
        <v>4790</v>
      </c>
      <c r="P983" t="s">
        <v>4672</v>
      </c>
    </row>
    <row r="984" spans="1:16" x14ac:dyDescent="0.35">
      <c r="A984" t="s">
        <v>5864</v>
      </c>
      <c r="B984" s="3" t="s">
        <v>13899</v>
      </c>
      <c r="C984" s="4">
        <v>48.4100206293</v>
      </c>
      <c r="D984" s="4">
        <v>9.7858565826100001</v>
      </c>
      <c r="E984" s="4">
        <f>Orte[[#This Row],[Lat_dez]]*PI()/180</f>
        <v>0.84491425093966233</v>
      </c>
      <c r="F984" s="4">
        <f>Orte[[#This Row],[Lon_dez]]*PI()/180</f>
        <v>0.17079541749450497</v>
      </c>
      <c r="G984" t="s">
        <v>546</v>
      </c>
      <c r="H984" t="s">
        <v>996</v>
      </c>
      <c r="I984" s="4" t="b">
        <v>0</v>
      </c>
      <c r="J984" s="4" t="str">
        <f>CONCATENATE(Orte[[#This Row],[Ort]]," - ",Orte[[#This Row],[Landkreis]])</f>
        <v>Blaubeuren - Landkreis Alb-Donau-Kreis</v>
      </c>
      <c r="L984" s="3" t="s">
        <v>9198</v>
      </c>
      <c r="M984" s="3"/>
      <c r="N984" t="str">
        <f>Orte[[#This Row],[Ort]]</f>
        <v>Blaubeuren</v>
      </c>
      <c r="O984" t="s">
        <v>4090</v>
      </c>
      <c r="P984" t="s">
        <v>3452</v>
      </c>
    </row>
    <row r="985" spans="1:16" x14ac:dyDescent="0.35">
      <c r="A985" t="s">
        <v>4707</v>
      </c>
      <c r="B985" s="3" t="s">
        <v>12368</v>
      </c>
      <c r="C985" s="4">
        <v>49.303413271300002</v>
      </c>
      <c r="D985" s="4">
        <v>9.9662508135600003</v>
      </c>
      <c r="E985" s="4">
        <f>Orte[[#This Row],[Lat_dez]]*PI()/180</f>
        <v>0.86050689405565339</v>
      </c>
      <c r="F985" s="4">
        <f>Orte[[#This Row],[Lon_dez]]*PI()/180</f>
        <v>0.17394389077618552</v>
      </c>
      <c r="G985" t="s">
        <v>546</v>
      </c>
      <c r="H985" t="s">
        <v>1008</v>
      </c>
      <c r="I985" s="4" t="b">
        <v>0</v>
      </c>
      <c r="J985" s="4" t="str">
        <f>CONCATENATE(Orte[[#This Row],[Ort]]," - ",Orte[[#This Row],[Landkreis]])</f>
        <v>Blaufelden - Landkreis Schwäbisch Hall</v>
      </c>
      <c r="L985" s="3" t="s">
        <v>13323</v>
      </c>
      <c r="M985" s="3"/>
      <c r="N985" t="str">
        <f>Orte[[#This Row],[Ort]]</f>
        <v>Blaufelden</v>
      </c>
      <c r="O985" t="s">
        <v>5225</v>
      </c>
      <c r="P985" t="s">
        <v>742</v>
      </c>
    </row>
    <row r="986" spans="1:16" x14ac:dyDescent="0.35">
      <c r="A986" t="s">
        <v>5155</v>
      </c>
      <c r="B986" s="3" t="s">
        <v>12954</v>
      </c>
      <c r="C986" s="4">
        <v>48.431727967800001</v>
      </c>
      <c r="D986" s="4">
        <v>9.8667281931400002</v>
      </c>
      <c r="E986" s="4">
        <f>Orte[[#This Row],[Lat_dez]]*PI()/180</f>
        <v>0.84529311546833219</v>
      </c>
      <c r="F986" s="4">
        <f>Orte[[#This Row],[Lon_dez]]*PI()/180</f>
        <v>0.17220689336964398</v>
      </c>
      <c r="G986" t="s">
        <v>546</v>
      </c>
      <c r="H986" t="s">
        <v>996</v>
      </c>
      <c r="I986" s="4" t="b">
        <v>0</v>
      </c>
      <c r="J986" s="4" t="str">
        <f>CONCATENATE(Orte[[#This Row],[Ort]]," - ",Orte[[#This Row],[Landkreis]])</f>
        <v>Blaustein - Landkreis Alb-Donau-Kreis</v>
      </c>
      <c r="L986" s="3" t="s">
        <v>15033</v>
      </c>
      <c r="M986" s="3"/>
      <c r="N986" t="str">
        <f>Orte[[#This Row],[Ort]]</f>
        <v>Blaustein</v>
      </c>
      <c r="O986" t="s">
        <v>5007</v>
      </c>
      <c r="P986" t="s">
        <v>15900</v>
      </c>
    </row>
    <row r="987" spans="1:16" x14ac:dyDescent="0.35">
      <c r="A987" t="s">
        <v>3164</v>
      </c>
      <c r="B987" s="3" t="s">
        <v>10392</v>
      </c>
      <c r="C987" s="4">
        <v>53.291361153700002</v>
      </c>
      <c r="D987" s="4">
        <v>10.7281858411</v>
      </c>
      <c r="E987" s="4">
        <f>Orte[[#This Row],[Lat_dez]]*PI()/180</f>
        <v>0.930109715001469</v>
      </c>
      <c r="F987" s="4">
        <f>Orte[[#This Row],[Lon_dez]]*PI()/180</f>
        <v>0.1872421656930322</v>
      </c>
      <c r="G987" t="s">
        <v>554</v>
      </c>
      <c r="H987" t="s">
        <v>1040</v>
      </c>
      <c r="I987" s="4" t="b">
        <v>0</v>
      </c>
      <c r="J987" s="4" t="str">
        <f>CONCATENATE(Orte[[#This Row],[Ort]]," - ",Orte[[#This Row],[Landkreis]])</f>
        <v>Bleckede - Landkreis Lüneburg</v>
      </c>
      <c r="L987" s="3" t="s">
        <v>14469</v>
      </c>
      <c r="M987" s="3"/>
      <c r="N987" t="str">
        <f>Orte[[#This Row],[Ort]]</f>
        <v>Bleckede</v>
      </c>
      <c r="O987" t="s">
        <v>6417</v>
      </c>
      <c r="P987" t="s">
        <v>7321</v>
      </c>
    </row>
    <row r="988" spans="1:16" x14ac:dyDescent="0.35">
      <c r="A988" t="s">
        <v>5822</v>
      </c>
      <c r="B988" s="3" t="s">
        <v>13826</v>
      </c>
      <c r="C988" s="4">
        <v>50.2370856422</v>
      </c>
      <c r="D988" s="4">
        <v>6.30452023499</v>
      </c>
      <c r="E988" s="4">
        <f>Orte[[#This Row],[Lat_dez]]*PI()/180</f>
        <v>0.87680255106275995</v>
      </c>
      <c r="F988" s="4">
        <f>Orte[[#This Row],[Lon_dez]]*PI()/180</f>
        <v>0.11003463585918212</v>
      </c>
      <c r="G988" t="s">
        <v>514</v>
      </c>
      <c r="H988" t="s">
        <v>515</v>
      </c>
      <c r="I988" s="4" t="b">
        <v>0</v>
      </c>
      <c r="J988" s="4" t="str">
        <f>CONCATENATE(Orte[[#This Row],[Ort]]," - ",Orte[[#This Row],[Landkreis]])</f>
        <v>Bleialf - Landkreis Eifelkreis Bitburg-Prüm</v>
      </c>
      <c r="L988" s="3" t="s">
        <v>9946</v>
      </c>
      <c r="M988" s="3"/>
      <c r="N988" t="str">
        <f>Orte[[#This Row],[Ort]]</f>
        <v>Bleialf</v>
      </c>
      <c r="O988" t="s">
        <v>3280</v>
      </c>
      <c r="P988" t="s">
        <v>124</v>
      </c>
    </row>
    <row r="989" spans="1:16" x14ac:dyDescent="0.35">
      <c r="A989" t="s">
        <v>4834</v>
      </c>
      <c r="B989" s="3" t="s">
        <v>12539</v>
      </c>
      <c r="C989" s="4">
        <v>51.457785727299999</v>
      </c>
      <c r="D989" s="4">
        <v>10.590972536500001</v>
      </c>
      <c r="E989" s="4">
        <f>Orte[[#This Row],[Lat_dez]]*PI()/180</f>
        <v>0.89810778672712988</v>
      </c>
      <c r="F989" s="4">
        <f>Orte[[#This Row],[Lon_dez]]*PI()/180</f>
        <v>0.1848473417502203</v>
      </c>
      <c r="G989" t="s">
        <v>678</v>
      </c>
      <c r="H989" t="s">
        <v>2069</v>
      </c>
      <c r="I989" s="4" t="b">
        <v>0</v>
      </c>
      <c r="J989" s="4" t="str">
        <f>CONCATENATE(Orte[[#This Row],[Ort]]," - ",Orte[[#This Row],[Landkreis]])</f>
        <v>Bleicherode - Landkreis Nordhausen</v>
      </c>
      <c r="L989" s="3" t="s">
        <v>15030</v>
      </c>
      <c r="M989" s="3"/>
      <c r="N989" t="str">
        <f>Orte[[#This Row],[Ort]]</f>
        <v>Bleicherode</v>
      </c>
      <c r="O989" t="s">
        <v>6254</v>
      </c>
      <c r="P989" t="s">
        <v>4777</v>
      </c>
    </row>
    <row r="990" spans="1:16" x14ac:dyDescent="0.35">
      <c r="A990" t="s">
        <v>5559</v>
      </c>
      <c r="B990" s="3" t="s">
        <v>13475</v>
      </c>
      <c r="C990" s="4">
        <v>54.266077348300001</v>
      </c>
      <c r="D990" s="4">
        <v>10.6630239555</v>
      </c>
      <c r="E990" s="4">
        <f>Orte[[#This Row],[Lat_dez]]*PI()/180</f>
        <v>0.94712172186974863</v>
      </c>
      <c r="F990" s="4">
        <f>Orte[[#This Row],[Lon_dez]]*PI()/180</f>
        <v>0.18610487624250432</v>
      </c>
      <c r="G990" t="s">
        <v>641</v>
      </c>
      <c r="H990" t="s">
        <v>696</v>
      </c>
      <c r="I990" s="4" t="b">
        <v>0</v>
      </c>
      <c r="J990" s="4" t="str">
        <f>CONCATENATE(Orte[[#This Row],[Ort]]," - ",Orte[[#This Row],[Landkreis]])</f>
        <v>Blekendorf - Kreis Plön</v>
      </c>
      <c r="L990" s="3" t="s">
        <v>8869</v>
      </c>
      <c r="M990" s="3"/>
      <c r="N990" t="str">
        <f>Orte[[#This Row],[Ort]]</f>
        <v>Blekendorf</v>
      </c>
      <c r="O990" t="s">
        <v>1618</v>
      </c>
      <c r="P990" t="s">
        <v>5989</v>
      </c>
    </row>
    <row r="991" spans="1:16" x14ac:dyDescent="0.35">
      <c r="A991" t="s">
        <v>2353</v>
      </c>
      <c r="B991" s="3" t="s">
        <v>9398</v>
      </c>
      <c r="C991" s="4">
        <v>52.928662549499997</v>
      </c>
      <c r="D991" s="4">
        <v>9.1365924997400008</v>
      </c>
      <c r="E991" s="4">
        <f>Orte[[#This Row],[Lat_dez]]*PI()/180</f>
        <v>0.92377943016579112</v>
      </c>
      <c r="F991" s="4">
        <f>Orte[[#This Row],[Lon_dez]]*PI()/180</f>
        <v>0.15946362153348217</v>
      </c>
      <c r="G991" t="s">
        <v>554</v>
      </c>
      <c r="H991" t="s">
        <v>1762</v>
      </c>
      <c r="I991" s="4" t="b">
        <v>0</v>
      </c>
      <c r="J991" s="4" t="str">
        <f>CONCATENATE(Orte[[#This Row],[Ort]]," - ",Orte[[#This Row],[Landkreis]])</f>
        <v>Blender - Landkreis Verden</v>
      </c>
      <c r="L991" s="3" t="s">
        <v>9520</v>
      </c>
      <c r="M991" s="3"/>
      <c r="N991" t="str">
        <f>Orte[[#This Row],[Ort]]</f>
        <v>Blender</v>
      </c>
      <c r="O991" t="s">
        <v>5805</v>
      </c>
      <c r="P991" t="s">
        <v>5657</v>
      </c>
    </row>
    <row r="992" spans="1:16" x14ac:dyDescent="0.35">
      <c r="A992" t="s">
        <v>1695</v>
      </c>
      <c r="B992" s="3" t="s">
        <v>8653</v>
      </c>
      <c r="C992" s="4">
        <v>49.215372313700001</v>
      </c>
      <c r="D992" s="4">
        <v>7.2637695879599997</v>
      </c>
      <c r="E992" s="4">
        <f>Orte[[#This Row],[Lat_dez]]*PI()/180</f>
        <v>0.85897028946892451</v>
      </c>
      <c r="F992" s="4">
        <f>Orte[[#This Row],[Lon_dez]]*PI()/180</f>
        <v>0.12677669541613384</v>
      </c>
      <c r="G992" t="s">
        <v>534</v>
      </c>
      <c r="H992" t="s">
        <v>1650</v>
      </c>
      <c r="I992" s="4" t="b">
        <v>0</v>
      </c>
      <c r="J992" s="4" t="str">
        <f>CONCATENATE(Orte[[#This Row],[Ort]]," - ",Orte[[#This Row],[Landkreis]])</f>
        <v>Blieskastel - Landkreis Saarpfalz-Kreis</v>
      </c>
      <c r="L992" s="3" t="s">
        <v>12665</v>
      </c>
      <c r="M992" s="3"/>
      <c r="N992" t="str">
        <f>Orte[[#This Row],[Ort]]</f>
        <v>Blieskastel</v>
      </c>
      <c r="O992" t="s">
        <v>5464</v>
      </c>
      <c r="P992" t="s">
        <v>2631</v>
      </c>
    </row>
    <row r="993" spans="1:16" x14ac:dyDescent="0.35">
      <c r="A993" t="s">
        <v>5128</v>
      </c>
      <c r="B993" s="3" t="s">
        <v>12917</v>
      </c>
      <c r="C993" s="4">
        <v>48.646373109000002</v>
      </c>
      <c r="D993" s="4">
        <v>10.614367618399999</v>
      </c>
      <c r="E993" s="4">
        <f>Orte[[#This Row],[Lat_dez]]*PI()/180</f>
        <v>0.84903937990568035</v>
      </c>
      <c r="F993" s="4">
        <f>Orte[[#This Row],[Lon_dez]]*PI()/180</f>
        <v>0.18525566295814902</v>
      </c>
      <c r="G993" t="s">
        <v>665</v>
      </c>
      <c r="H993" t="s">
        <v>687</v>
      </c>
      <c r="I993" s="4" t="b">
        <v>0</v>
      </c>
      <c r="J993" s="4" t="str">
        <f>CONCATENATE(Orte[[#This Row],[Ort]]," - ",Orte[[#This Row],[Landkreis]])</f>
        <v>Blindheim - Landkreis Dillingen a.d. Donau</v>
      </c>
      <c r="L993" s="3" t="s">
        <v>9512</v>
      </c>
      <c r="M993" s="3"/>
      <c r="N993" t="str">
        <f>Orte[[#This Row],[Ort]]</f>
        <v>Blindheim</v>
      </c>
      <c r="O993" t="s">
        <v>1783</v>
      </c>
      <c r="P993" t="s">
        <v>3808</v>
      </c>
    </row>
    <row r="994" spans="1:16" x14ac:dyDescent="0.35">
      <c r="A994" t="s">
        <v>4789</v>
      </c>
      <c r="B994" s="3" t="s">
        <v>12479</v>
      </c>
      <c r="C994" s="4">
        <v>51.952936133000001</v>
      </c>
      <c r="D994" s="4">
        <v>9.0579632580199991</v>
      </c>
      <c r="E994" s="4">
        <f>Orte[[#This Row],[Lat_dez]]*PI()/180</f>
        <v>0.90674979159918068</v>
      </c>
      <c r="F994" s="4">
        <f>Orte[[#This Row],[Lon_dez]]*PI()/180</f>
        <v>0.15809128237712164</v>
      </c>
      <c r="G994" t="s">
        <v>504</v>
      </c>
      <c r="H994" t="s">
        <v>1069</v>
      </c>
      <c r="I994" s="4" t="b">
        <v>0</v>
      </c>
      <c r="J994" s="4" t="str">
        <f>CONCATENATE(Orte[[#This Row],[Ort]]," - ",Orte[[#This Row],[Landkreis]])</f>
        <v>Blomberg - Kreis Lippe</v>
      </c>
      <c r="L994" s="3" t="s">
        <v>14465</v>
      </c>
      <c r="M994" s="3"/>
      <c r="N994" t="str">
        <f>Orte[[#This Row],[Ort]]</f>
        <v>Blomberg</v>
      </c>
      <c r="O994" t="s">
        <v>6816</v>
      </c>
      <c r="P994" t="s">
        <v>1518</v>
      </c>
    </row>
    <row r="995" spans="1:16" x14ac:dyDescent="0.35">
      <c r="A995" t="s">
        <v>6491</v>
      </c>
      <c r="B995" s="3" t="s">
        <v>14738</v>
      </c>
      <c r="C995" s="4">
        <v>53.5703868843</v>
      </c>
      <c r="D995" s="4">
        <v>7.5314720251200002</v>
      </c>
      <c r="E995" s="4">
        <f>Orte[[#This Row],[Lat_dez]]*PI()/180</f>
        <v>0.93497963269822149</v>
      </c>
      <c r="F995" s="4">
        <f>Orte[[#This Row],[Lon_dez]]*PI()/180</f>
        <v>0.13144898436018909</v>
      </c>
      <c r="G995" t="s">
        <v>554</v>
      </c>
      <c r="H995" t="s">
        <v>627</v>
      </c>
      <c r="I995" s="4" t="b">
        <v>0</v>
      </c>
      <c r="J995" s="4" t="str">
        <f>CONCATENATE(Orte[[#This Row],[Ort]]," - ",Orte[[#This Row],[Landkreis]])</f>
        <v>Blomberg, Neuschoo - Landkreis Wittmund</v>
      </c>
      <c r="L995" s="3" t="s">
        <v>8858</v>
      </c>
      <c r="M995" s="3"/>
      <c r="N995" t="str">
        <f>Orte[[#This Row],[Ort]]</f>
        <v>Blomberg, Neuschoo</v>
      </c>
      <c r="O995" t="s">
        <v>2283</v>
      </c>
      <c r="P995" t="s">
        <v>3539</v>
      </c>
    </row>
    <row r="996" spans="1:16" x14ac:dyDescent="0.35">
      <c r="A996" t="s">
        <v>3095</v>
      </c>
      <c r="B996" s="3" t="s">
        <v>10311</v>
      </c>
      <c r="C996" s="4">
        <v>47.838021946399998</v>
      </c>
      <c r="D996" s="4">
        <v>8.5564277283199992</v>
      </c>
      <c r="E996" s="4">
        <f>Orte[[#This Row],[Lat_dez]]*PI()/180</f>
        <v>0.8349309906059863</v>
      </c>
      <c r="F996" s="4">
        <f>Orte[[#This Row],[Lon_dez]]*PI()/180</f>
        <v>0.14933783606812284</v>
      </c>
      <c r="G996" t="s">
        <v>546</v>
      </c>
      <c r="H996" t="s">
        <v>1147</v>
      </c>
      <c r="I996" s="4" t="b">
        <v>0</v>
      </c>
      <c r="J996" s="4" t="str">
        <f>CONCATENATE(Orte[[#This Row],[Ort]]," - ",Orte[[#This Row],[Landkreis]])</f>
        <v>Blumberg - Landkreis Schwarzwald-Baar-Kreis</v>
      </c>
      <c r="L996" s="3" t="s">
        <v>8949</v>
      </c>
      <c r="M996" s="3"/>
      <c r="N996" t="str">
        <f>Orte[[#This Row],[Ort]]</f>
        <v>Blumberg</v>
      </c>
      <c r="O996" t="s">
        <v>4418</v>
      </c>
      <c r="P996" t="s">
        <v>5611</v>
      </c>
    </row>
    <row r="997" spans="1:16" x14ac:dyDescent="0.35">
      <c r="A997" t="s">
        <v>1450</v>
      </c>
      <c r="B997" s="3" t="s">
        <v>8388</v>
      </c>
      <c r="C997" s="4">
        <v>54.223107183899998</v>
      </c>
      <c r="D997" s="4">
        <v>10.005123558899999</v>
      </c>
      <c r="E997" s="4">
        <f>Orte[[#This Row],[Lat_dez]]*PI()/180</f>
        <v>0.94637175102084536</v>
      </c>
      <c r="F997" s="4">
        <f>Orte[[#This Row],[Lon_dez]]*PI()/180</f>
        <v>0.17462234817165781</v>
      </c>
      <c r="G997" t="s">
        <v>641</v>
      </c>
      <c r="H997" t="s">
        <v>642</v>
      </c>
      <c r="I997" s="4" t="b">
        <v>0</v>
      </c>
      <c r="J997" s="4" t="str">
        <f>CONCATENATE(Orte[[#This Row],[Ort]]," - ",Orte[[#This Row],[Landkreis]])</f>
        <v>Blumenthal - Kreis Rendsburg-Eckernförde</v>
      </c>
      <c r="L997" s="3" t="s">
        <v>14779</v>
      </c>
      <c r="M997" s="3"/>
      <c r="N997" t="str">
        <f>Orte[[#This Row],[Ort]]</f>
        <v>Blumenthal</v>
      </c>
      <c r="O997" t="s">
        <v>2828</v>
      </c>
      <c r="P997" t="s">
        <v>1923</v>
      </c>
    </row>
    <row r="998" spans="1:16" x14ac:dyDescent="0.35">
      <c r="A998" t="s">
        <v>7274</v>
      </c>
      <c r="B998" s="3" t="s">
        <v>15807</v>
      </c>
      <c r="C998" s="4">
        <v>49.584974470699997</v>
      </c>
      <c r="D998" s="4">
        <v>8.3734916537200004</v>
      </c>
      <c r="E998" s="4">
        <f>Orte[[#This Row],[Lat_dez]]*PI()/180</f>
        <v>0.86542106403104746</v>
      </c>
      <c r="F998" s="4">
        <f>Orte[[#This Row],[Lon_dez]]*PI()/180</f>
        <v>0.14614499924567889</v>
      </c>
      <c r="G998" t="s">
        <v>514</v>
      </c>
      <c r="H998" t="s">
        <v>580</v>
      </c>
      <c r="I998" s="4" t="b">
        <v>0</v>
      </c>
      <c r="J998" s="4" t="str">
        <f>CONCATENATE(Orte[[#This Row],[Ort]]," - ",Orte[[#This Row],[Landkreis]])</f>
        <v>Bobenheim-Roxheim - Landkreis Rhein-Pfalz-Kreis</v>
      </c>
      <c r="L998" s="3" t="s">
        <v>11548</v>
      </c>
      <c r="M998" s="3"/>
      <c r="N998" t="str">
        <f>Orte[[#This Row],[Ort]]</f>
        <v>Bobenheim-Roxheim</v>
      </c>
      <c r="O998" t="s">
        <v>6891</v>
      </c>
      <c r="P998" t="s">
        <v>2111</v>
      </c>
    </row>
    <row r="999" spans="1:16" x14ac:dyDescent="0.35">
      <c r="A999" t="s">
        <v>5137</v>
      </c>
      <c r="B999" s="3" t="s">
        <v>12929</v>
      </c>
      <c r="C999" s="4">
        <v>47.747546927499997</v>
      </c>
      <c r="D999" s="4">
        <v>11.0102080383</v>
      </c>
      <c r="E999" s="4">
        <f>Orte[[#This Row],[Lat_dez]]*PI()/180</f>
        <v>0.83335190363537714</v>
      </c>
      <c r="F999" s="4">
        <f>Orte[[#This Row],[Lon_dez]]*PI()/180</f>
        <v>0.19216438159788091</v>
      </c>
      <c r="G999" t="s">
        <v>665</v>
      </c>
      <c r="H999" t="s">
        <v>1338</v>
      </c>
      <c r="I999" s="4" t="b">
        <v>0</v>
      </c>
      <c r="J999" s="4" t="str">
        <f>CONCATENATE(Orte[[#This Row],[Ort]]," - ",Orte[[#This Row],[Landkreis]])</f>
        <v>Böbing - Landkreis Weilheim-Schongau</v>
      </c>
      <c r="L999" s="3" t="s">
        <v>9527</v>
      </c>
      <c r="M999" s="3"/>
      <c r="N999" t="str">
        <f>Orte[[#This Row],[Ort]]</f>
        <v>Böbing</v>
      </c>
      <c r="O999" t="s">
        <v>5741</v>
      </c>
      <c r="P999" t="s">
        <v>6977</v>
      </c>
    </row>
    <row r="1000" spans="1:16" x14ac:dyDescent="0.35">
      <c r="A1000" t="s">
        <v>3829</v>
      </c>
      <c r="B1000" s="3" t="s">
        <v>11244</v>
      </c>
      <c r="C1000" s="4">
        <v>48.273001279200003</v>
      </c>
      <c r="D1000" s="4">
        <v>10.789387507100001</v>
      </c>
      <c r="E1000" s="4">
        <f>Orte[[#This Row],[Lat_dez]]*PI()/180</f>
        <v>0.84252281214147462</v>
      </c>
      <c r="F1000" s="4">
        <f>Orte[[#This Row],[Lon_dez]]*PI()/180</f>
        <v>0.18831033627243809</v>
      </c>
      <c r="G1000" t="s">
        <v>665</v>
      </c>
      <c r="H1000" t="s">
        <v>798</v>
      </c>
      <c r="I1000" s="4" t="b">
        <v>0</v>
      </c>
      <c r="J1000" s="4" t="str">
        <f>CONCATENATE(Orte[[#This Row],[Ort]]," - ",Orte[[#This Row],[Landkreis]])</f>
        <v>Bobingen - Landkreis Augsburg</v>
      </c>
      <c r="L1000" s="3" t="s">
        <v>13026</v>
      </c>
      <c r="M1000" s="3"/>
      <c r="N1000" t="str">
        <f>Orte[[#This Row],[Ort]]</f>
        <v>Bobingen</v>
      </c>
      <c r="O1000" t="s">
        <v>7266</v>
      </c>
      <c r="P1000" t="s">
        <v>2011</v>
      </c>
    </row>
    <row r="1001" spans="1:16" x14ac:dyDescent="0.35">
      <c r="A1001" t="s">
        <v>5276</v>
      </c>
      <c r="B1001" s="3" t="s">
        <v>13113</v>
      </c>
      <c r="C1001" s="4">
        <v>48.817479291600002</v>
      </c>
      <c r="D1001" s="4">
        <v>9.9203637154200006</v>
      </c>
      <c r="E1001" s="4">
        <f>Orte[[#This Row],[Lat_dez]]*PI()/180</f>
        <v>0.85202574616256899</v>
      </c>
      <c r="F1001" s="4">
        <f>Orte[[#This Row],[Lon_dez]]*PI()/180</f>
        <v>0.17314300982945677</v>
      </c>
      <c r="G1001" t="s">
        <v>546</v>
      </c>
      <c r="H1001" t="s">
        <v>662</v>
      </c>
      <c r="I1001" s="4" t="b">
        <v>0</v>
      </c>
      <c r="J1001" s="4" t="str">
        <f>CONCATENATE(Orte[[#This Row],[Ort]]," - ",Orte[[#This Row],[Landkreis]])</f>
        <v>Böbingen an der Rems - Landkreis Ostalbkreis</v>
      </c>
      <c r="L1001" s="3" t="s">
        <v>10232</v>
      </c>
      <c r="M1001" s="3"/>
      <c r="N1001" t="str">
        <f>Orte[[#This Row],[Ort]]</f>
        <v>Böbingen an der Rems</v>
      </c>
      <c r="O1001" t="s">
        <v>4242</v>
      </c>
      <c r="P1001" t="s">
        <v>6573</v>
      </c>
    </row>
    <row r="1002" spans="1:16" x14ac:dyDescent="0.35">
      <c r="A1002" t="s">
        <v>2029</v>
      </c>
      <c r="B1002" s="3" t="s">
        <v>14891</v>
      </c>
      <c r="C1002" s="4">
        <v>48.684457206700003</v>
      </c>
      <c r="D1002" s="4">
        <v>9.0504386492699993</v>
      </c>
      <c r="E1002" s="4">
        <f>Orte[[#This Row],[Lat_dez]]*PI()/180</f>
        <v>0.84970407280319671</v>
      </c>
      <c r="F1002" s="4">
        <f>Orte[[#This Row],[Lon_dez]]*PI()/180</f>
        <v>0.15795995317950978</v>
      </c>
      <c r="G1002" t="s">
        <v>546</v>
      </c>
      <c r="H1002" t="s">
        <v>749</v>
      </c>
      <c r="I1002" s="4" t="b">
        <v>0</v>
      </c>
      <c r="J1002" s="4" t="str">
        <f>CONCATENATE(Orte[[#This Row],[Ort]]," - ",Orte[[#This Row],[Landkreis]])</f>
        <v>Böblingen - Landkreis Böblingen</v>
      </c>
      <c r="L1002" s="3" t="s">
        <v>9955</v>
      </c>
      <c r="M1002" s="3"/>
      <c r="N1002" t="str">
        <f>Orte[[#This Row],[Ort]]</f>
        <v>Böblingen</v>
      </c>
      <c r="O1002" t="s">
        <v>5331</v>
      </c>
      <c r="P1002" t="s">
        <v>188</v>
      </c>
    </row>
    <row r="1003" spans="1:16" x14ac:dyDescent="0.35">
      <c r="A1003" t="s">
        <v>2029</v>
      </c>
      <c r="B1003" s="3" t="s">
        <v>9016</v>
      </c>
      <c r="C1003" s="4">
        <v>48.6786338601</v>
      </c>
      <c r="D1003" s="4">
        <v>8.9776578876199995</v>
      </c>
      <c r="E1003" s="4">
        <f>Orte[[#This Row],[Lat_dez]]*PI()/180</f>
        <v>0.84960243623154175</v>
      </c>
      <c r="F1003" s="4">
        <f>Orte[[#This Row],[Lon_dez]]*PI()/180</f>
        <v>0.15668968925660806</v>
      </c>
      <c r="G1003" t="s">
        <v>546</v>
      </c>
      <c r="H1003" t="s">
        <v>749</v>
      </c>
      <c r="I1003" s="4" t="b">
        <v>0</v>
      </c>
      <c r="J1003" s="4" t="str">
        <f>CONCATENATE(Orte[[#This Row],[Ort]]," - ",Orte[[#This Row],[Landkreis]])</f>
        <v>Böblingen - Landkreis Böblingen</v>
      </c>
      <c r="L1003" s="3" t="s">
        <v>11688</v>
      </c>
      <c r="M1003" s="3"/>
      <c r="N1003" t="str">
        <f>Orte[[#This Row],[Ort]]</f>
        <v>Böblingen</v>
      </c>
      <c r="O1003" t="s">
        <v>5117</v>
      </c>
      <c r="P1003" t="s">
        <v>4826</v>
      </c>
    </row>
    <row r="1004" spans="1:16" x14ac:dyDescent="0.35">
      <c r="A1004" t="s">
        <v>4571</v>
      </c>
      <c r="B1004" s="3" t="s">
        <v>12187</v>
      </c>
      <c r="C1004" s="4">
        <v>49.042684836900001</v>
      </c>
      <c r="D1004" s="4">
        <v>13.0561909562</v>
      </c>
      <c r="E1004" s="4">
        <f>Orte[[#This Row],[Lat_dez]]*PI()/180</f>
        <v>0.85595632442180325</v>
      </c>
      <c r="F1004" s="4">
        <f>Orte[[#This Row],[Lon_dez]]*PI()/180</f>
        <v>0.22787351995479677</v>
      </c>
      <c r="G1004" t="s">
        <v>665</v>
      </c>
      <c r="H1004" t="s">
        <v>1419</v>
      </c>
      <c r="I1004" s="4" t="b">
        <v>0</v>
      </c>
      <c r="J1004" s="4" t="str">
        <f>CONCATENATE(Orte[[#This Row],[Ort]]," - ",Orte[[#This Row],[Landkreis]])</f>
        <v>Böbrach - Landkreis Regen</v>
      </c>
      <c r="L1004" s="3" t="s">
        <v>13559</v>
      </c>
      <c r="M1004" s="3"/>
      <c r="N1004" t="str">
        <f>Orte[[#This Row],[Ort]]</f>
        <v>Böbrach</v>
      </c>
      <c r="O1004" t="s">
        <v>7173</v>
      </c>
      <c r="P1004" t="s">
        <v>5452</v>
      </c>
    </row>
    <row r="1005" spans="1:16" x14ac:dyDescent="0.35">
      <c r="A1005" t="s">
        <v>5217</v>
      </c>
      <c r="B1005" s="3" t="s">
        <v>13042</v>
      </c>
      <c r="C1005" s="4">
        <v>50.890895864800001</v>
      </c>
      <c r="D1005" s="4">
        <v>13.446215902800001</v>
      </c>
      <c r="E1005" s="4">
        <f>Orte[[#This Row],[Lat_dez]]*PI()/180</f>
        <v>0.88821369213032697</v>
      </c>
      <c r="F1005" s="4">
        <f>Orte[[#This Row],[Lon_dez]]*PI()/180</f>
        <v>0.23468073943788184</v>
      </c>
      <c r="G1005" t="s">
        <v>869</v>
      </c>
      <c r="H1005" t="s">
        <v>935</v>
      </c>
      <c r="I1005" s="4" t="b">
        <v>0</v>
      </c>
      <c r="J1005" s="4" t="str">
        <f>CONCATENATE(Orte[[#This Row],[Ort]]," - ",Orte[[#This Row],[Landkreis]])</f>
        <v>Bobritzsch - Landkreis Mittelsachsen</v>
      </c>
      <c r="L1005" s="3" t="s">
        <v>10249</v>
      </c>
      <c r="M1005" s="3"/>
      <c r="N1005" t="str">
        <f>Orte[[#This Row],[Ort]]</f>
        <v>Bobritzsch</v>
      </c>
      <c r="O1005" t="s">
        <v>3347</v>
      </c>
      <c r="P1005" t="s">
        <v>6888</v>
      </c>
    </row>
    <row r="1006" spans="1:16" x14ac:dyDescent="0.35">
      <c r="A1006" t="s">
        <v>1561</v>
      </c>
      <c r="B1006" s="3" t="s">
        <v>8500</v>
      </c>
      <c r="C1006" s="4">
        <v>51.820377539500001</v>
      </c>
      <c r="D1006" s="4">
        <v>6.5797343499899998</v>
      </c>
      <c r="E1006" s="4">
        <f>Orte[[#This Row],[Lat_dez]]*PI()/180</f>
        <v>0.90443620769079291</v>
      </c>
      <c r="F1006" s="4">
        <f>Orte[[#This Row],[Lon_dez]]*PI()/180</f>
        <v>0.11483802831389443</v>
      </c>
      <c r="G1006" t="s">
        <v>504</v>
      </c>
      <c r="H1006" t="s">
        <v>1562</v>
      </c>
      <c r="I1006" s="4" t="b">
        <v>0</v>
      </c>
      <c r="J1006" s="4" t="str">
        <f>CONCATENATE(Orte[[#This Row],[Ort]]," - ",Orte[[#This Row],[Landkreis]])</f>
        <v>Bocholt - Kreis Borken</v>
      </c>
      <c r="L1006" s="3" t="s">
        <v>12234</v>
      </c>
      <c r="M1006" s="3"/>
      <c r="N1006" t="str">
        <f>Orte[[#This Row],[Ort]]</f>
        <v>Bocholt</v>
      </c>
      <c r="O1006" t="s">
        <v>6630</v>
      </c>
      <c r="P1006" t="s">
        <v>4277</v>
      </c>
    </row>
    <row r="1007" spans="1:16" x14ac:dyDescent="0.35">
      <c r="A1007" t="s">
        <v>1561</v>
      </c>
      <c r="B1007" s="3" t="s">
        <v>15208</v>
      </c>
      <c r="C1007" s="4">
        <v>51.8688222165</v>
      </c>
      <c r="D1007" s="4">
        <v>6.6631932876800004</v>
      </c>
      <c r="E1007" s="4">
        <f>Orte[[#This Row],[Lat_dez]]*PI()/180</f>
        <v>0.90528172680950802</v>
      </c>
      <c r="F1007" s="4">
        <f>Orte[[#This Row],[Lon_dez]]*PI()/180</f>
        <v>0.11629466156680174</v>
      </c>
      <c r="G1007" t="s">
        <v>504</v>
      </c>
      <c r="H1007" t="s">
        <v>1562</v>
      </c>
      <c r="I1007" s="4" t="b">
        <v>0</v>
      </c>
      <c r="J1007" s="4" t="str">
        <f>CONCATENATE(Orte[[#This Row],[Ort]]," - ",Orte[[#This Row],[Landkreis]])</f>
        <v>Bocholt - Kreis Borken</v>
      </c>
      <c r="L1007" s="3" t="s">
        <v>12747</v>
      </c>
      <c r="M1007" s="3"/>
      <c r="N1007" t="str">
        <f>Orte[[#This Row],[Ort]]</f>
        <v>Bocholt</v>
      </c>
      <c r="O1007" t="s">
        <v>5169</v>
      </c>
      <c r="P1007" t="s">
        <v>1004</v>
      </c>
    </row>
    <row r="1008" spans="1:16" x14ac:dyDescent="0.35">
      <c r="A1008" t="s">
        <v>1561</v>
      </c>
      <c r="B1008" s="3" t="s">
        <v>9109</v>
      </c>
      <c r="C1008" s="4">
        <v>51.871685060600001</v>
      </c>
      <c r="D1008" s="4">
        <v>6.5872006775100003</v>
      </c>
      <c r="E1008" s="4">
        <f>Orte[[#This Row],[Lat_dez]]*PI()/180</f>
        <v>0.90533169286502435</v>
      </c>
      <c r="F1008" s="4">
        <f>Orte[[#This Row],[Lon_dez]]*PI()/180</f>
        <v>0.1149683403121507</v>
      </c>
      <c r="G1008" t="s">
        <v>504</v>
      </c>
      <c r="H1008" t="s">
        <v>1562</v>
      </c>
      <c r="I1008" s="4" t="b">
        <v>0</v>
      </c>
      <c r="J1008" s="4" t="str">
        <f>CONCATENATE(Orte[[#This Row],[Ort]]," - ",Orte[[#This Row],[Landkreis]])</f>
        <v>Bocholt - Kreis Borken</v>
      </c>
      <c r="L1008" s="3" t="s">
        <v>8286</v>
      </c>
      <c r="M1008" s="3"/>
      <c r="N1008" t="str">
        <f>Orte[[#This Row],[Ort]]</f>
        <v>Bocholt</v>
      </c>
      <c r="O1008" t="s">
        <v>1270</v>
      </c>
      <c r="P1008" t="s">
        <v>2847</v>
      </c>
    </row>
    <row r="1009" spans="1:16" x14ac:dyDescent="0.35">
      <c r="A1009" t="s">
        <v>1268</v>
      </c>
      <c r="B1009" s="3" t="s">
        <v>12289</v>
      </c>
      <c r="C1009" s="4">
        <v>51.482060736800001</v>
      </c>
      <c r="D1009" s="4">
        <v>7.2171318434099998</v>
      </c>
      <c r="E1009" s="4">
        <f>Orte[[#This Row],[Lat_dez]]*PI()/180</f>
        <v>0.89853146556885788</v>
      </c>
      <c r="F1009" s="4">
        <f>Orte[[#This Row],[Lon_dez]]*PI()/180</f>
        <v>0.12596271321803232</v>
      </c>
      <c r="G1009" t="s">
        <v>504</v>
      </c>
      <c r="H1009" t="s">
        <v>1269</v>
      </c>
      <c r="I1009" s="4" t="b">
        <v>0</v>
      </c>
      <c r="J1009" s="4" t="str">
        <f>CONCATENATE(Orte[[#This Row],[Ort]]," - ",Orte[[#This Row],[Landkreis]])</f>
        <v>Bochum - Kreisfreie Stadt Bochum</v>
      </c>
      <c r="L1009" s="3" t="s">
        <v>9101</v>
      </c>
      <c r="M1009" s="3"/>
      <c r="N1009" t="str">
        <f>Orte[[#This Row],[Ort]]</f>
        <v>Bochum</v>
      </c>
      <c r="O1009" t="s">
        <v>1031</v>
      </c>
      <c r="P1009" t="s">
        <v>6218</v>
      </c>
    </row>
    <row r="1010" spans="1:16" x14ac:dyDescent="0.35">
      <c r="A1010" t="s">
        <v>1268</v>
      </c>
      <c r="B1010" s="3" t="s">
        <v>13891</v>
      </c>
      <c r="C1010" s="4">
        <v>51.4690022614</v>
      </c>
      <c r="D1010" s="4">
        <v>7.2211086226100001</v>
      </c>
      <c r="E1010" s="4">
        <f>Orte[[#This Row],[Lat_dez]]*PI()/180</f>
        <v>0.89830355217783719</v>
      </c>
      <c r="F1010" s="4">
        <f>Orte[[#This Row],[Lon_dez]]*PI()/180</f>
        <v>0.12603212110869716</v>
      </c>
      <c r="G1010" t="s">
        <v>504</v>
      </c>
      <c r="H1010" t="s">
        <v>1269</v>
      </c>
      <c r="I1010" s="4" t="b">
        <v>0</v>
      </c>
      <c r="J1010" s="4" t="str">
        <f>CONCATENATE(Orte[[#This Row],[Ort]]," - ",Orte[[#This Row],[Landkreis]])</f>
        <v>Bochum - Kreisfreie Stadt Bochum</v>
      </c>
      <c r="L1010" s="3" t="s">
        <v>12239</v>
      </c>
      <c r="M1010" s="3"/>
      <c r="N1010" t="str">
        <f>Orte[[#This Row],[Ort]]</f>
        <v>Bochum</v>
      </c>
      <c r="O1010" t="s">
        <v>4498</v>
      </c>
      <c r="P1010" t="s">
        <v>2327</v>
      </c>
    </row>
    <row r="1011" spans="1:16" x14ac:dyDescent="0.35">
      <c r="A1011" t="s">
        <v>1268</v>
      </c>
      <c r="B1011" s="3" t="s">
        <v>11869</v>
      </c>
      <c r="C1011" s="4">
        <v>51.49006103</v>
      </c>
      <c r="D1011" s="4">
        <v>7.2510628808800002</v>
      </c>
      <c r="E1011" s="4">
        <f>Orte[[#This Row],[Lat_dez]]*PI()/180</f>
        <v>0.89867109702632275</v>
      </c>
      <c r="F1011" s="4">
        <f>Orte[[#This Row],[Lon_dez]]*PI()/180</f>
        <v>0.12655492154050141</v>
      </c>
      <c r="G1011" t="s">
        <v>504</v>
      </c>
      <c r="H1011" t="s">
        <v>1269</v>
      </c>
      <c r="I1011" s="4" t="b">
        <v>0</v>
      </c>
      <c r="J1011" s="4" t="str">
        <f>CONCATENATE(Orte[[#This Row],[Ort]]," - ",Orte[[#This Row],[Landkreis]])</f>
        <v>Bochum - Kreisfreie Stadt Bochum</v>
      </c>
      <c r="L1011" s="3" t="s">
        <v>15349</v>
      </c>
      <c r="M1011" s="3"/>
      <c r="N1011" t="str">
        <f>Orte[[#This Row],[Ort]]</f>
        <v>Bochum</v>
      </c>
      <c r="O1011" t="s">
        <v>6534</v>
      </c>
      <c r="P1011" t="s">
        <v>7038</v>
      </c>
    </row>
    <row r="1012" spans="1:16" x14ac:dyDescent="0.35">
      <c r="A1012" t="s">
        <v>1268</v>
      </c>
      <c r="B1012" s="3" t="s">
        <v>14852</v>
      </c>
      <c r="C1012" s="4">
        <v>51.483952926199997</v>
      </c>
      <c r="D1012" s="4">
        <v>7.1817442720500004</v>
      </c>
      <c r="E1012" s="4">
        <f>Orte[[#This Row],[Lat_dez]]*PI()/180</f>
        <v>0.89856449050395903</v>
      </c>
      <c r="F1012" s="4">
        <f>Orte[[#This Row],[Lon_dez]]*PI()/180</f>
        <v>0.12534508358351587</v>
      </c>
      <c r="G1012" t="s">
        <v>504</v>
      </c>
      <c r="H1012" t="s">
        <v>1269</v>
      </c>
      <c r="I1012" s="4" t="b">
        <v>0</v>
      </c>
      <c r="J1012" s="4" t="str">
        <f>CONCATENATE(Orte[[#This Row],[Ort]]," - ",Orte[[#This Row],[Landkreis]])</f>
        <v>Bochum - Kreisfreie Stadt Bochum</v>
      </c>
      <c r="L1012" s="3" t="s">
        <v>12770</v>
      </c>
      <c r="M1012" s="3"/>
      <c r="N1012" t="str">
        <f>Orte[[#This Row],[Ort]]</f>
        <v>Bochum</v>
      </c>
      <c r="O1012" t="s">
        <v>1537</v>
      </c>
      <c r="P1012" t="s">
        <v>5735</v>
      </c>
    </row>
    <row r="1013" spans="1:16" x14ac:dyDescent="0.35">
      <c r="A1013" t="s">
        <v>1268</v>
      </c>
      <c r="B1013" s="3" t="s">
        <v>14448</v>
      </c>
      <c r="C1013" s="4">
        <v>51.451419743400002</v>
      </c>
      <c r="D1013" s="4">
        <v>7.1971465117999998</v>
      </c>
      <c r="E1013" s="4">
        <f>Orte[[#This Row],[Lat_dez]]*PI()/180</f>
        <v>0.89799667934794614</v>
      </c>
      <c r="F1013" s="4">
        <f>Orte[[#This Row],[Lon_dez]]*PI()/180</f>
        <v>0.12561390337933492</v>
      </c>
      <c r="G1013" t="s">
        <v>504</v>
      </c>
      <c r="H1013" t="s">
        <v>1269</v>
      </c>
      <c r="I1013" s="4" t="b">
        <v>0</v>
      </c>
      <c r="J1013" s="4" t="str">
        <f>CONCATENATE(Orte[[#This Row],[Ort]]," - ",Orte[[#This Row],[Landkreis]])</f>
        <v>Bochum - Kreisfreie Stadt Bochum</v>
      </c>
      <c r="L1013" s="3" t="s">
        <v>12746</v>
      </c>
      <c r="M1013" s="3"/>
      <c r="N1013" t="str">
        <f>Orte[[#This Row],[Ort]]</f>
        <v>Bochum</v>
      </c>
      <c r="O1013" t="s">
        <v>6446</v>
      </c>
      <c r="P1013" t="s">
        <v>2282</v>
      </c>
    </row>
    <row r="1014" spans="1:16" x14ac:dyDescent="0.35">
      <c r="A1014" t="s">
        <v>1268</v>
      </c>
      <c r="B1014" s="3" t="s">
        <v>11075</v>
      </c>
      <c r="C1014" s="4">
        <v>51.427156007299999</v>
      </c>
      <c r="D1014" s="4">
        <v>7.2265195459499996</v>
      </c>
      <c r="E1014" s="4">
        <f>Orte[[#This Row],[Lat_dez]]*PI()/180</f>
        <v>0.89757319726416607</v>
      </c>
      <c r="F1014" s="4">
        <f>Orte[[#This Row],[Lon_dez]]*PI()/180</f>
        <v>0.12612655953655313</v>
      </c>
      <c r="G1014" t="s">
        <v>504</v>
      </c>
      <c r="H1014" t="s">
        <v>1269</v>
      </c>
      <c r="I1014" s="4" t="b">
        <v>0</v>
      </c>
      <c r="J1014" s="4" t="str">
        <f>CONCATENATE(Orte[[#This Row],[Ort]]," - ",Orte[[#This Row],[Landkreis]])</f>
        <v>Bochum - Kreisfreie Stadt Bochum</v>
      </c>
      <c r="L1014" s="3" t="s">
        <v>9336</v>
      </c>
      <c r="M1014" s="3"/>
      <c r="N1014" t="str">
        <f>Orte[[#This Row],[Ort]]</f>
        <v>Bochum</v>
      </c>
      <c r="O1014" t="s">
        <v>6867</v>
      </c>
      <c r="P1014" t="s">
        <v>3115</v>
      </c>
    </row>
    <row r="1015" spans="1:16" x14ac:dyDescent="0.35">
      <c r="A1015" t="s">
        <v>1268</v>
      </c>
      <c r="B1015" s="3" t="s">
        <v>13090</v>
      </c>
      <c r="C1015" s="4">
        <v>51.453353978400003</v>
      </c>
      <c r="D1015" s="4">
        <v>7.2341152273400002</v>
      </c>
      <c r="E1015" s="4">
        <f>Orte[[#This Row],[Lat_dez]]*PI()/180</f>
        <v>0.89803043811720329</v>
      </c>
      <c r="F1015" s="4">
        <f>Orte[[#This Row],[Lon_dez]]*PI()/180</f>
        <v>0.12625912918574111</v>
      </c>
      <c r="G1015" t="s">
        <v>504</v>
      </c>
      <c r="H1015" t="s">
        <v>1269</v>
      </c>
      <c r="I1015" s="4" t="b">
        <v>0</v>
      </c>
      <c r="J1015" s="4" t="str">
        <f>CONCATENATE(Orte[[#This Row],[Ort]]," - ",Orte[[#This Row],[Landkreis]])</f>
        <v>Bochum - Kreisfreie Stadt Bochum</v>
      </c>
      <c r="L1015" s="3" t="s">
        <v>15046</v>
      </c>
      <c r="M1015" s="3"/>
      <c r="N1015" t="str">
        <f>Orte[[#This Row],[Ort]]</f>
        <v>Bochum</v>
      </c>
      <c r="O1015" t="s">
        <v>3035</v>
      </c>
      <c r="P1015" t="s">
        <v>3116</v>
      </c>
    </row>
    <row r="1016" spans="1:16" x14ac:dyDescent="0.35">
      <c r="A1016" t="s">
        <v>1268</v>
      </c>
      <c r="B1016" s="3" t="s">
        <v>8600</v>
      </c>
      <c r="C1016" s="4">
        <v>51.447126671100001</v>
      </c>
      <c r="D1016" s="4">
        <v>7.2281876116000001</v>
      </c>
      <c r="E1016" s="4">
        <f>Orte[[#This Row],[Lat_dez]]*PI()/180</f>
        <v>0.8979217511012848</v>
      </c>
      <c r="F1016" s="4">
        <f>Orte[[#This Row],[Lon_dez]]*PI()/180</f>
        <v>0.12615567277428508</v>
      </c>
      <c r="G1016" t="s">
        <v>504</v>
      </c>
      <c r="H1016" t="s">
        <v>1269</v>
      </c>
      <c r="I1016" s="4" t="b">
        <v>0</v>
      </c>
      <c r="J1016" s="4" t="str">
        <f>CONCATENATE(Orte[[#This Row],[Ort]]," - ",Orte[[#This Row],[Landkreis]])</f>
        <v>Bochum - Kreisfreie Stadt Bochum</v>
      </c>
      <c r="L1016" s="3" t="s">
        <v>14291</v>
      </c>
      <c r="M1016" s="3"/>
      <c r="N1016" t="str">
        <f>Orte[[#This Row],[Ort]]</f>
        <v>Bochum</v>
      </c>
      <c r="O1016" t="s">
        <v>3182</v>
      </c>
      <c r="P1016" t="s">
        <v>4636</v>
      </c>
    </row>
    <row r="1017" spans="1:16" x14ac:dyDescent="0.35">
      <c r="A1017" t="s">
        <v>1268</v>
      </c>
      <c r="B1017" s="3" t="s">
        <v>8214</v>
      </c>
      <c r="C1017" s="4">
        <v>51.471683523599999</v>
      </c>
      <c r="D1017" s="4">
        <v>7.26038583372</v>
      </c>
      <c r="E1017" s="4">
        <f>Orte[[#This Row],[Lat_dez]]*PI()/180</f>
        <v>0.89835034903133648</v>
      </c>
      <c r="F1017" s="4">
        <f>Orte[[#This Row],[Lon_dez]]*PI()/180</f>
        <v>0.12671763776356754</v>
      </c>
      <c r="G1017" t="s">
        <v>504</v>
      </c>
      <c r="H1017" t="s">
        <v>1269</v>
      </c>
      <c r="I1017" s="4" t="b">
        <v>0</v>
      </c>
      <c r="J1017" s="4" t="str">
        <f>CONCATENATE(Orte[[#This Row],[Ort]]," - ",Orte[[#This Row],[Landkreis]])</f>
        <v>Bochum - Kreisfreie Stadt Bochum</v>
      </c>
      <c r="L1017" s="3" t="s">
        <v>11028</v>
      </c>
      <c r="M1017" s="3"/>
      <c r="N1017" t="str">
        <f>Orte[[#This Row],[Ort]]</f>
        <v>Bochum</v>
      </c>
      <c r="O1017" t="s">
        <v>4067</v>
      </c>
      <c r="P1017" t="s">
        <v>3258</v>
      </c>
    </row>
    <row r="1018" spans="1:16" x14ac:dyDescent="0.35">
      <c r="A1018" t="s">
        <v>1268</v>
      </c>
      <c r="B1018" s="3" t="s">
        <v>8659</v>
      </c>
      <c r="C1018" s="4">
        <v>51.512029025799997</v>
      </c>
      <c r="D1018" s="4">
        <v>7.2780883632800002</v>
      </c>
      <c r="E1018" s="4">
        <f>Orte[[#This Row],[Lat_dez]]*PI()/180</f>
        <v>0.89905451088309707</v>
      </c>
      <c r="F1018" s="4">
        <f>Orte[[#This Row],[Lon_dez]]*PI()/180</f>
        <v>0.12702660519032116</v>
      </c>
      <c r="G1018" t="s">
        <v>504</v>
      </c>
      <c r="H1018" t="s">
        <v>1269</v>
      </c>
      <c r="I1018" s="4" t="b">
        <v>0</v>
      </c>
      <c r="J1018" s="4" t="str">
        <f>CONCATENATE(Orte[[#This Row],[Ort]]," - ",Orte[[#This Row],[Landkreis]])</f>
        <v>Bochum - Kreisfreie Stadt Bochum</v>
      </c>
      <c r="L1018" s="3" t="s">
        <v>11948</v>
      </c>
      <c r="M1018" s="3"/>
      <c r="N1018" t="str">
        <f>Orte[[#This Row],[Ort]]</f>
        <v>Bochum</v>
      </c>
      <c r="O1018" t="s">
        <v>5049</v>
      </c>
      <c r="P1018" t="s">
        <v>3416</v>
      </c>
    </row>
    <row r="1019" spans="1:16" x14ac:dyDescent="0.35">
      <c r="A1019" t="s">
        <v>1268</v>
      </c>
      <c r="B1019" s="3" t="s">
        <v>13089</v>
      </c>
      <c r="C1019" s="4">
        <v>51.509074546199997</v>
      </c>
      <c r="D1019" s="4">
        <v>7.22809525075</v>
      </c>
      <c r="E1019" s="4">
        <f>Orte[[#This Row],[Lat_dez]]*PI()/180</f>
        <v>0.89900294548639403</v>
      </c>
      <c r="F1019" s="4">
        <f>Orte[[#This Row],[Lon_dez]]*PI()/180</f>
        <v>0.12615406077335262</v>
      </c>
      <c r="G1019" t="s">
        <v>504</v>
      </c>
      <c r="H1019" t="s">
        <v>1269</v>
      </c>
      <c r="I1019" s="4" t="b">
        <v>0</v>
      </c>
      <c r="J1019" s="4" t="str">
        <f>CONCATENATE(Orte[[#This Row],[Ort]]," - ",Orte[[#This Row],[Landkreis]])</f>
        <v>Bochum - Kreisfreie Stadt Bochum</v>
      </c>
      <c r="L1019" s="3" t="s">
        <v>15664</v>
      </c>
      <c r="M1019" s="3"/>
      <c r="N1019" t="str">
        <f>Orte[[#This Row],[Ort]]</f>
        <v>Bochum</v>
      </c>
      <c r="O1019" t="s">
        <v>3065</v>
      </c>
      <c r="P1019" t="s">
        <v>1956</v>
      </c>
    </row>
    <row r="1020" spans="1:16" x14ac:dyDescent="0.35">
      <c r="A1020" t="s">
        <v>1268</v>
      </c>
      <c r="B1020" s="3" t="s">
        <v>14853</v>
      </c>
      <c r="C1020" s="4">
        <v>51.499271461500001</v>
      </c>
      <c r="D1020" s="4">
        <v>7.1980739687400002</v>
      </c>
      <c r="E1020" s="4">
        <f>Orte[[#This Row],[Lat_dez]]*PI()/180</f>
        <v>0.89883184938152727</v>
      </c>
      <c r="F1020" s="4">
        <f>Orte[[#This Row],[Lon_dez]]*PI()/180</f>
        <v>0.1256300905566084</v>
      </c>
      <c r="G1020" t="s">
        <v>504</v>
      </c>
      <c r="H1020" t="s">
        <v>1269</v>
      </c>
      <c r="I1020" s="4" t="b">
        <v>0</v>
      </c>
      <c r="J1020" s="4" t="str">
        <f>CONCATENATE(Orte[[#This Row],[Ort]]," - ",Orte[[#This Row],[Landkreis]])</f>
        <v>Bochum - Kreisfreie Stadt Bochum</v>
      </c>
      <c r="L1020" s="3" t="s">
        <v>9549</v>
      </c>
      <c r="M1020" s="3"/>
      <c r="N1020" t="str">
        <f>Orte[[#This Row],[Ort]]</f>
        <v>Bochum</v>
      </c>
      <c r="O1020" t="s">
        <v>6043</v>
      </c>
      <c r="P1020" t="s">
        <v>4176</v>
      </c>
    </row>
    <row r="1021" spans="1:16" x14ac:dyDescent="0.35">
      <c r="A1021" t="s">
        <v>1268</v>
      </c>
      <c r="B1021" s="3" t="s">
        <v>13886</v>
      </c>
      <c r="C1021" s="4">
        <v>51.485831264399998</v>
      </c>
      <c r="D1021" s="4">
        <v>7.1410014156499999</v>
      </c>
      <c r="E1021" s="4">
        <f>Orte[[#This Row],[Lat_dez]]*PI()/180</f>
        <v>0.89859727369001519</v>
      </c>
      <c r="F1021" s="4">
        <f>Orte[[#This Row],[Lon_dez]]*PI()/180</f>
        <v>0.12463398659266861</v>
      </c>
      <c r="G1021" t="s">
        <v>504</v>
      </c>
      <c r="H1021" t="s">
        <v>1269</v>
      </c>
      <c r="I1021" s="4" t="b">
        <v>0</v>
      </c>
      <c r="J1021" s="4" t="str">
        <f>CONCATENATE(Orte[[#This Row],[Ort]]," - ",Orte[[#This Row],[Landkreis]])</f>
        <v>Bochum - Kreisfreie Stadt Bochum</v>
      </c>
      <c r="L1021" s="3" t="s">
        <v>15658</v>
      </c>
      <c r="M1021" s="3"/>
      <c r="N1021" t="str">
        <f>Orte[[#This Row],[Ort]]</f>
        <v>Bochum</v>
      </c>
      <c r="O1021" t="s">
        <v>7040</v>
      </c>
      <c r="P1021" t="s">
        <v>2447</v>
      </c>
    </row>
    <row r="1022" spans="1:16" x14ac:dyDescent="0.35">
      <c r="A1022" t="s">
        <v>1268</v>
      </c>
      <c r="B1022" s="3" t="s">
        <v>10724</v>
      </c>
      <c r="C1022" s="4">
        <v>51.446174085300001</v>
      </c>
      <c r="D1022" s="4">
        <v>7.1495905967900004</v>
      </c>
      <c r="E1022" s="4">
        <f>Orte[[#This Row],[Lat_dez]]*PI()/180</f>
        <v>0.89790512534266709</v>
      </c>
      <c r="F1022" s="4">
        <f>Orte[[#This Row],[Lon_dez]]*PI()/180</f>
        <v>0.12478389608361184</v>
      </c>
      <c r="G1022" t="s">
        <v>504</v>
      </c>
      <c r="H1022" t="s">
        <v>1269</v>
      </c>
      <c r="I1022" s="4" t="b">
        <v>0</v>
      </c>
      <c r="J1022" s="4" t="str">
        <f>CONCATENATE(Orte[[#This Row],[Ort]]," - ",Orte[[#This Row],[Landkreis]])</f>
        <v>Bochum - Kreisfreie Stadt Bochum</v>
      </c>
      <c r="L1022" s="3" t="s">
        <v>7969</v>
      </c>
      <c r="M1022" s="3"/>
      <c r="N1022" t="str">
        <f>Orte[[#This Row],[Ort]]</f>
        <v>Bochum</v>
      </c>
      <c r="O1022" t="s">
        <v>5558</v>
      </c>
      <c r="P1022" t="s">
        <v>6489</v>
      </c>
    </row>
    <row r="1023" spans="1:16" x14ac:dyDescent="0.35">
      <c r="A1023" t="s">
        <v>1268</v>
      </c>
      <c r="B1023" s="3" t="s">
        <v>9847</v>
      </c>
      <c r="C1023" s="4">
        <v>51.452942194000002</v>
      </c>
      <c r="D1023" s="4">
        <v>7.1572859201899997</v>
      </c>
      <c r="E1023" s="4">
        <f>Orte[[#This Row],[Lat_dez]]*PI()/180</f>
        <v>0.89802325112361503</v>
      </c>
      <c r="F1023" s="4">
        <f>Orte[[#This Row],[Lon_dez]]*PI()/180</f>
        <v>0.12491820481394758</v>
      </c>
      <c r="G1023" t="s">
        <v>504</v>
      </c>
      <c r="H1023" t="s">
        <v>1269</v>
      </c>
      <c r="I1023" s="4" t="b">
        <v>0</v>
      </c>
      <c r="J1023" s="4" t="str">
        <f>CONCATENATE(Orte[[#This Row],[Ort]]," - ",Orte[[#This Row],[Landkreis]])</f>
        <v>Bochum - Kreisfreie Stadt Bochum</v>
      </c>
      <c r="L1023" s="3" t="s">
        <v>14817</v>
      </c>
      <c r="M1023" s="3"/>
      <c r="N1023" t="str">
        <f>Orte[[#This Row],[Ort]]</f>
        <v>Bochum</v>
      </c>
      <c r="O1023" t="s">
        <v>2744</v>
      </c>
      <c r="P1023" t="s">
        <v>541</v>
      </c>
    </row>
    <row r="1024" spans="1:16" x14ac:dyDescent="0.35">
      <c r="A1024" t="s">
        <v>1268</v>
      </c>
      <c r="B1024" s="3" t="s">
        <v>10721</v>
      </c>
      <c r="C1024" s="4">
        <v>51.429949321300001</v>
      </c>
      <c r="D1024" s="4">
        <v>7.15822267201</v>
      </c>
      <c r="E1024" s="4">
        <f>Orte[[#This Row],[Lat_dez]]*PI()/180</f>
        <v>0.89762194979050802</v>
      </c>
      <c r="F1024" s="4">
        <f>Orte[[#This Row],[Lon_dez]]*PI()/180</f>
        <v>0.12493455421748063</v>
      </c>
      <c r="G1024" t="s">
        <v>504</v>
      </c>
      <c r="H1024" t="s">
        <v>1269</v>
      </c>
      <c r="I1024" s="4" t="b">
        <v>0</v>
      </c>
      <c r="J1024" s="4" t="str">
        <f>CONCATENATE(Orte[[#This Row],[Ort]]," - ",Orte[[#This Row],[Landkreis]])</f>
        <v>Bochum - Kreisfreie Stadt Bochum</v>
      </c>
      <c r="L1024" s="3" t="s">
        <v>10786</v>
      </c>
      <c r="M1024" s="3"/>
      <c r="N1024" t="str">
        <f>Orte[[#This Row],[Ort]]</f>
        <v>Bochum</v>
      </c>
      <c r="O1024" t="s">
        <v>2414</v>
      </c>
      <c r="P1024" t="s">
        <v>4607</v>
      </c>
    </row>
    <row r="1025" spans="1:16" x14ac:dyDescent="0.35">
      <c r="A1025" t="s">
        <v>1268</v>
      </c>
      <c r="B1025" s="3" t="s">
        <v>9628</v>
      </c>
      <c r="C1025" s="4">
        <v>51.468076938800003</v>
      </c>
      <c r="D1025" s="4">
        <v>7.3199990333200002</v>
      </c>
      <c r="E1025" s="4">
        <f>Orte[[#This Row],[Lat_dez]]*PI()/180</f>
        <v>0.89828740225182413</v>
      </c>
      <c r="F1025" s="4">
        <f>Orte[[#This Row],[Lon_dez]]*PI()/180</f>
        <v>0.12775808437423611</v>
      </c>
      <c r="G1025" t="s">
        <v>504</v>
      </c>
      <c r="H1025" t="s">
        <v>1269</v>
      </c>
      <c r="I1025" s="4" t="b">
        <v>0</v>
      </c>
      <c r="J1025" s="4" t="str">
        <f>CONCATENATE(Orte[[#This Row],[Ort]]," - ",Orte[[#This Row],[Landkreis]])</f>
        <v>Bochum - Kreisfreie Stadt Bochum</v>
      </c>
      <c r="L1025" s="3" t="s">
        <v>13563</v>
      </c>
      <c r="M1025" s="3"/>
      <c r="N1025" t="str">
        <f>Orte[[#This Row],[Ort]]</f>
        <v>Bochum</v>
      </c>
      <c r="O1025" t="s">
        <v>2921</v>
      </c>
      <c r="P1025" t="s">
        <v>6008</v>
      </c>
    </row>
    <row r="1026" spans="1:16" x14ac:dyDescent="0.35">
      <c r="A1026" t="s">
        <v>1268</v>
      </c>
      <c r="B1026" s="3" t="s">
        <v>9158</v>
      </c>
      <c r="C1026" s="4">
        <v>51.487477354100001</v>
      </c>
      <c r="D1026" s="4">
        <v>7.30953603708</v>
      </c>
      <c r="E1026" s="4">
        <f>Orte[[#This Row],[Lat_dez]]*PI()/180</f>
        <v>0.89862600337506326</v>
      </c>
      <c r="F1026" s="4">
        <f>Orte[[#This Row],[Lon_dez]]*PI()/180</f>
        <v>0.12757547064022431</v>
      </c>
      <c r="G1026" t="s">
        <v>504</v>
      </c>
      <c r="H1026" t="s">
        <v>1269</v>
      </c>
      <c r="I1026" s="4" t="b">
        <v>0</v>
      </c>
      <c r="J1026" s="4" t="str">
        <f>CONCATENATE(Orte[[#This Row],[Ort]]," - ",Orte[[#This Row],[Landkreis]])</f>
        <v>Bochum - Kreisfreie Stadt Bochum</v>
      </c>
      <c r="L1026" s="3" t="s">
        <v>14377</v>
      </c>
      <c r="M1026" s="3"/>
      <c r="N1026" t="str">
        <f>Orte[[#This Row],[Ort]]</f>
        <v>Bochum</v>
      </c>
      <c r="O1026" t="s">
        <v>3034</v>
      </c>
      <c r="P1026" t="s">
        <v>15901</v>
      </c>
    </row>
    <row r="1027" spans="1:16" x14ac:dyDescent="0.35">
      <c r="A1027" t="s">
        <v>6149</v>
      </c>
      <c r="B1027" s="3" t="s">
        <v>14271</v>
      </c>
      <c r="C1027" s="4">
        <v>50.528681768299997</v>
      </c>
      <c r="D1027" s="4">
        <v>12.6828146969</v>
      </c>
      <c r="E1027" s="4">
        <f>Orte[[#This Row],[Lat_dez]]*PI()/180</f>
        <v>0.88189186354926552</v>
      </c>
      <c r="F1027" s="4">
        <f>Orte[[#This Row],[Lon_dez]]*PI()/180</f>
        <v>0.22135687488123168</v>
      </c>
      <c r="G1027" t="s">
        <v>869</v>
      </c>
      <c r="H1027" t="s">
        <v>910</v>
      </c>
      <c r="I1027" s="4" t="b">
        <v>0</v>
      </c>
      <c r="J1027" s="4" t="str">
        <f>CONCATENATE(Orte[[#This Row],[Ort]]," - ",Orte[[#This Row],[Landkreis]])</f>
        <v>Bockau - Landkreis Erzgebirgskreis</v>
      </c>
      <c r="L1027" s="3" t="s">
        <v>12734</v>
      </c>
      <c r="M1027" s="3"/>
      <c r="N1027" t="str">
        <f>Orte[[#This Row],[Ort]]</f>
        <v>Bockau</v>
      </c>
      <c r="O1027" t="s">
        <v>1106</v>
      </c>
      <c r="P1027" t="s">
        <v>3897</v>
      </c>
    </row>
    <row r="1028" spans="1:16" x14ac:dyDescent="0.35">
      <c r="A1028" t="s">
        <v>4823</v>
      </c>
      <c r="B1028" s="3" t="s">
        <v>12521</v>
      </c>
      <c r="C1028" s="4">
        <v>52.007388103300002</v>
      </c>
      <c r="D1028" s="4">
        <v>10.1202156238</v>
      </c>
      <c r="E1028" s="4">
        <f>Orte[[#This Row],[Lat_dez]]*PI()/180</f>
        <v>0.90770015776511381</v>
      </c>
      <c r="F1028" s="4">
        <f>Orte[[#This Row],[Lon_dez]]*PI()/180</f>
        <v>0.1766310836470818</v>
      </c>
      <c r="G1028" t="s">
        <v>554</v>
      </c>
      <c r="H1028" t="s">
        <v>658</v>
      </c>
      <c r="I1028" s="4" t="b">
        <v>0</v>
      </c>
      <c r="J1028" s="4" t="str">
        <f>CONCATENATE(Orte[[#This Row],[Ort]]," - ",Orte[[#This Row],[Landkreis]])</f>
        <v>Bockenem - Landkreis Hildesheim</v>
      </c>
      <c r="L1028" s="3" t="s">
        <v>11309</v>
      </c>
      <c r="M1028" s="3"/>
      <c r="N1028" t="str">
        <f>Orte[[#This Row],[Ort]]</f>
        <v>Bockenem</v>
      </c>
      <c r="O1028" t="s">
        <v>5367</v>
      </c>
      <c r="P1028" t="s">
        <v>5625</v>
      </c>
    </row>
    <row r="1029" spans="1:16" x14ac:dyDescent="0.35">
      <c r="A1029" t="s">
        <v>3681</v>
      </c>
      <c r="B1029" s="3" t="s">
        <v>11048</v>
      </c>
      <c r="C1029" s="4">
        <v>49.608096983499998</v>
      </c>
      <c r="D1029" s="4">
        <v>8.1870813896300003</v>
      </c>
      <c r="E1029" s="4">
        <f>Orte[[#This Row],[Lat_dez]]*PI()/180</f>
        <v>0.865824628010742</v>
      </c>
      <c r="F1029" s="4">
        <f>Orte[[#This Row],[Lon_dez]]*PI()/180</f>
        <v>0.14289152637779623</v>
      </c>
      <c r="G1029" t="s">
        <v>514</v>
      </c>
      <c r="H1029" t="s">
        <v>624</v>
      </c>
      <c r="I1029" s="4" t="b">
        <v>0</v>
      </c>
      <c r="J1029" s="4" t="str">
        <f>CONCATENATE(Orte[[#This Row],[Ort]]," - ",Orte[[#This Row],[Landkreis]])</f>
        <v>Bockenheim an der Weinstraße - Landkreis Bad Dürkheim</v>
      </c>
      <c r="L1029" s="3" t="s">
        <v>10182</v>
      </c>
      <c r="M1029" s="3"/>
      <c r="N1029" t="str">
        <f>Orte[[#This Row],[Ort]]</f>
        <v>Bockenheim an der Weinstraße</v>
      </c>
      <c r="O1029" t="s">
        <v>6098</v>
      </c>
      <c r="P1029" t="s">
        <v>5053</v>
      </c>
    </row>
    <row r="1030" spans="1:16" x14ac:dyDescent="0.35">
      <c r="A1030" t="s">
        <v>3318</v>
      </c>
      <c r="B1030" s="3" t="s">
        <v>10585</v>
      </c>
      <c r="C1030" s="4">
        <v>53.378653399000001</v>
      </c>
      <c r="D1030" s="4">
        <v>8.0122399380600005</v>
      </c>
      <c r="E1030" s="4">
        <f>Orte[[#This Row],[Lat_dez]]*PI()/180</f>
        <v>0.93163325209341252</v>
      </c>
      <c r="F1030" s="4">
        <f>Orte[[#This Row],[Lon_dez]]*PI()/180</f>
        <v>0.13983996737893353</v>
      </c>
      <c r="G1030" t="s">
        <v>554</v>
      </c>
      <c r="H1030" t="s">
        <v>2133</v>
      </c>
      <c r="I1030" s="4" t="b">
        <v>0</v>
      </c>
      <c r="J1030" s="4" t="str">
        <f>CONCATENATE(Orte[[#This Row],[Ort]]," - ",Orte[[#This Row],[Landkreis]])</f>
        <v>Bockhorn - Landkreis Friesland</v>
      </c>
      <c r="L1030" s="3" t="s">
        <v>11307</v>
      </c>
      <c r="M1030" s="3"/>
      <c r="N1030" t="str">
        <f>Orte[[#This Row],[Ort]]</f>
        <v>Bockhorn</v>
      </c>
      <c r="O1030" t="s">
        <v>4434</v>
      </c>
      <c r="P1030" t="s">
        <v>4594</v>
      </c>
    </row>
    <row r="1031" spans="1:16" x14ac:dyDescent="0.35">
      <c r="A1031" t="s">
        <v>3318</v>
      </c>
      <c r="B1031" s="3" t="s">
        <v>14741</v>
      </c>
      <c r="C1031" s="4">
        <v>48.307856601899999</v>
      </c>
      <c r="D1031" s="4">
        <v>11.9962761501</v>
      </c>
      <c r="E1031" s="4">
        <f>Orte[[#This Row],[Lat_dez]]*PI()/180</f>
        <v>0.84313115228443458</v>
      </c>
      <c r="F1031" s="4">
        <f>Orte[[#This Row],[Lon_dez]]*PI()/180</f>
        <v>0.20937451679771446</v>
      </c>
      <c r="G1031" t="s">
        <v>665</v>
      </c>
      <c r="H1031" t="s">
        <v>879</v>
      </c>
      <c r="I1031" s="4" t="b">
        <v>0</v>
      </c>
      <c r="J1031" s="4" t="str">
        <f>CONCATENATE(Orte[[#This Row],[Ort]]," - ",Orte[[#This Row],[Landkreis]])</f>
        <v>Bockhorn - Landkreis Erding</v>
      </c>
      <c r="L1031" s="3" t="s">
        <v>9098</v>
      </c>
      <c r="M1031" s="3"/>
      <c r="N1031" t="str">
        <f>Orte[[#This Row],[Ort]]</f>
        <v>Bockhorn</v>
      </c>
      <c r="O1031" t="s">
        <v>1446</v>
      </c>
      <c r="P1031" t="s">
        <v>3609</v>
      </c>
    </row>
    <row r="1032" spans="1:16" x14ac:dyDescent="0.35">
      <c r="A1032" t="s">
        <v>4441</v>
      </c>
      <c r="B1032" s="3" t="s">
        <v>12030</v>
      </c>
      <c r="C1032" s="4">
        <v>48.398447525900004</v>
      </c>
      <c r="D1032" s="4">
        <v>8.9706444153400007</v>
      </c>
      <c r="E1032" s="4">
        <f>Orte[[#This Row],[Lat_dez]]*PI()/180</f>
        <v>0.84471226218065865</v>
      </c>
      <c r="F1032" s="4">
        <f>Orte[[#This Row],[Lon_dez]]*PI()/180</f>
        <v>0.15656728107332474</v>
      </c>
      <c r="G1032" t="s">
        <v>546</v>
      </c>
      <c r="H1032" t="s">
        <v>1499</v>
      </c>
      <c r="I1032" s="4" t="b">
        <v>0</v>
      </c>
      <c r="J1032" s="4" t="str">
        <f>CONCATENATE(Orte[[#This Row],[Ort]]," - ",Orte[[#This Row],[Landkreis]])</f>
        <v>Bodelshausen - Landkreis Tübingen</v>
      </c>
      <c r="L1032" s="3" t="s">
        <v>9096</v>
      </c>
      <c r="M1032" s="3"/>
      <c r="N1032" t="str">
        <f>Orte[[#This Row],[Ort]]</f>
        <v>Bodelshausen</v>
      </c>
      <c r="O1032" t="s">
        <v>1528</v>
      </c>
      <c r="P1032" t="s">
        <v>3997</v>
      </c>
    </row>
    <row r="1033" spans="1:16" x14ac:dyDescent="0.35">
      <c r="A1033" t="s">
        <v>6420</v>
      </c>
      <c r="B1033" s="3" t="s">
        <v>14643</v>
      </c>
      <c r="C1033" s="4">
        <v>50.3018036215</v>
      </c>
      <c r="D1033" s="4">
        <v>6.9012026262999999</v>
      </c>
      <c r="E1033" s="4">
        <f>Orte[[#This Row],[Lat_dez]]*PI()/180</f>
        <v>0.87793209288678242</v>
      </c>
      <c r="F1033" s="4">
        <f>Orte[[#This Row],[Lon_dez]]*PI()/180</f>
        <v>0.12044870817621482</v>
      </c>
      <c r="G1033" t="s">
        <v>514</v>
      </c>
      <c r="H1033" t="s">
        <v>527</v>
      </c>
      <c r="I1033" s="4" t="b">
        <v>0</v>
      </c>
      <c r="J1033" s="4" t="str">
        <f>CONCATENATE(Orte[[#This Row],[Ort]]," - ",Orte[[#This Row],[Landkreis]])</f>
        <v>Bodenbach, Kelberg, Kirsbach u.a. - Landkreis Vulkaneifel</v>
      </c>
      <c r="L1033" s="3" t="s">
        <v>7971</v>
      </c>
      <c r="M1033" s="3"/>
      <c r="N1033" t="str">
        <f>Orte[[#This Row],[Ort]]</f>
        <v>Bodenbach, Kelberg, Kirsbach u.a.</v>
      </c>
      <c r="O1033" t="s">
        <v>4716</v>
      </c>
      <c r="P1033" t="s">
        <v>5554</v>
      </c>
    </row>
    <row r="1034" spans="1:16" x14ac:dyDescent="0.35">
      <c r="A1034" t="s">
        <v>5660</v>
      </c>
      <c r="B1034" s="3" t="s">
        <v>13615</v>
      </c>
      <c r="C1034" s="4">
        <v>51.664428493999999</v>
      </c>
      <c r="D1034" s="4">
        <v>9.5236559997400008</v>
      </c>
      <c r="E1034" s="4">
        <f>Orte[[#This Row],[Lat_dez]]*PI()/180</f>
        <v>0.90171438338147536</v>
      </c>
      <c r="F1034" s="4">
        <f>Orte[[#This Row],[Lon_dez]]*PI()/180</f>
        <v>0.16621915402277526</v>
      </c>
      <c r="G1034" t="s">
        <v>549</v>
      </c>
      <c r="H1034" t="s">
        <v>1756</v>
      </c>
      <c r="I1034" s="4" t="b">
        <v>0</v>
      </c>
      <c r="J1034" s="4" t="str">
        <f>CONCATENATE(Orte[[#This Row],[Ort]]," - ",Orte[[#This Row],[Landkreis]])</f>
        <v>Bodenfelde, Wahlsburg - Landkreis Kassel</v>
      </c>
      <c r="L1034" s="3" t="s">
        <v>14823</v>
      </c>
      <c r="M1034" s="3"/>
      <c r="N1034" t="str">
        <f>Orte[[#This Row],[Ort]]</f>
        <v>Bodenfelde, Wahlsburg</v>
      </c>
      <c r="O1034" t="s">
        <v>4115</v>
      </c>
      <c r="P1034" t="s">
        <v>8</v>
      </c>
    </row>
    <row r="1035" spans="1:16" x14ac:dyDescent="0.35">
      <c r="A1035" t="s">
        <v>4301</v>
      </c>
      <c r="B1035" s="3" t="s">
        <v>11842</v>
      </c>
      <c r="C1035" s="4">
        <v>49.929004715300003</v>
      </c>
      <c r="D1035" s="4">
        <v>8.3080257181500006</v>
      </c>
      <c r="E1035" s="4">
        <f>Orte[[#This Row],[Lat_dez]]*PI()/180</f>
        <v>0.87142552452575894</v>
      </c>
      <c r="F1035" s="4">
        <f>Orte[[#This Row],[Lon_dez]]*PI()/180</f>
        <v>0.14500240312208393</v>
      </c>
      <c r="G1035" t="s">
        <v>514</v>
      </c>
      <c r="H1035" t="s">
        <v>1682</v>
      </c>
      <c r="I1035" s="4" t="b">
        <v>0</v>
      </c>
      <c r="J1035" s="4" t="str">
        <f>CONCATENATE(Orte[[#This Row],[Ort]]," - ",Orte[[#This Row],[Landkreis]])</f>
        <v>Bodenheim - Landkreis Mainz-Bingen</v>
      </c>
      <c r="L1035" s="3" t="s">
        <v>12749</v>
      </c>
      <c r="M1035" s="3"/>
      <c r="N1035" t="str">
        <f>Orte[[#This Row],[Ort]]</f>
        <v>Bodenheim</v>
      </c>
      <c r="O1035" t="s">
        <v>971</v>
      </c>
      <c r="P1035" t="s">
        <v>4612</v>
      </c>
    </row>
    <row r="1036" spans="1:16" x14ac:dyDescent="0.35">
      <c r="A1036" t="s">
        <v>5601</v>
      </c>
      <c r="B1036" s="3" t="s">
        <v>13534</v>
      </c>
      <c r="C1036" s="4">
        <v>48.407525799399998</v>
      </c>
      <c r="D1036" s="4">
        <v>12.411516735499999</v>
      </c>
      <c r="E1036" s="4">
        <f>Orte[[#This Row],[Lat_dez]]*PI()/180</f>
        <v>0.84487070794363006</v>
      </c>
      <c r="F1036" s="4">
        <f>Orte[[#This Row],[Lon_dez]]*PI()/180</f>
        <v>0.21662183220085318</v>
      </c>
      <c r="G1036" t="s">
        <v>665</v>
      </c>
      <c r="H1036" t="s">
        <v>881</v>
      </c>
      <c r="I1036" s="4" t="b">
        <v>0</v>
      </c>
      <c r="J1036" s="4" t="str">
        <f>CONCATENATE(Orte[[#This Row],[Ort]]," - ",Orte[[#This Row],[Landkreis]])</f>
        <v>Bodenkirchen - Landkreis Landshut</v>
      </c>
      <c r="L1036" s="3" t="s">
        <v>10502</v>
      </c>
      <c r="M1036" s="3"/>
      <c r="N1036" t="str">
        <f>Orte[[#This Row],[Ort]]</f>
        <v>Bodenkirchen</v>
      </c>
      <c r="O1036" t="s">
        <v>1970</v>
      </c>
      <c r="P1036" t="s">
        <v>6783</v>
      </c>
    </row>
    <row r="1037" spans="1:16" x14ac:dyDescent="0.35">
      <c r="A1037" t="s">
        <v>5617</v>
      </c>
      <c r="B1037" s="3" t="s">
        <v>13554</v>
      </c>
      <c r="C1037" s="4">
        <v>49.076757361799999</v>
      </c>
      <c r="D1037" s="4">
        <v>13.1066455577</v>
      </c>
      <c r="E1037" s="4">
        <f>Orte[[#This Row],[Lat_dez]]*PI()/180</f>
        <v>0.85655100216577595</v>
      </c>
      <c r="F1037" s="4">
        <f>Orte[[#This Row],[Lon_dez]]*PI()/180</f>
        <v>0.22875411887375341</v>
      </c>
      <c r="G1037" t="s">
        <v>665</v>
      </c>
      <c r="H1037" t="s">
        <v>1419</v>
      </c>
      <c r="I1037" s="4" t="b">
        <v>0</v>
      </c>
      <c r="J1037" s="4" t="str">
        <f>CONCATENATE(Orte[[#This Row],[Ort]]," - ",Orte[[#This Row],[Landkreis]])</f>
        <v>Bodenmais - Landkreis Regen</v>
      </c>
      <c r="L1037" s="3" t="s">
        <v>9539</v>
      </c>
      <c r="M1037" s="3"/>
      <c r="N1037" t="str">
        <f>Orte[[#This Row],[Ort]]</f>
        <v>Bodenmais</v>
      </c>
      <c r="O1037" t="s">
        <v>2853</v>
      </c>
      <c r="P1037" t="s">
        <v>4131</v>
      </c>
    </row>
    <row r="1038" spans="1:16" x14ac:dyDescent="0.35">
      <c r="A1038" t="s">
        <v>4047</v>
      </c>
      <c r="B1038" s="3" t="s">
        <v>11516</v>
      </c>
      <c r="C1038" s="4">
        <v>51.962115347400001</v>
      </c>
      <c r="D1038" s="4">
        <v>9.5080886372499993</v>
      </c>
      <c r="E1038" s="4">
        <f>Orte[[#This Row],[Lat_dez]]*PI()/180</f>
        <v>0.90690999911320713</v>
      </c>
      <c r="F1038" s="4">
        <f>Orte[[#This Row],[Lon_dez]]*PI()/180</f>
        <v>0.16594745229147326</v>
      </c>
      <c r="G1038" t="s">
        <v>554</v>
      </c>
      <c r="H1038" t="s">
        <v>1519</v>
      </c>
      <c r="I1038" s="4" t="b">
        <v>0</v>
      </c>
      <c r="J1038" s="4" t="str">
        <f>CONCATENATE(Orte[[#This Row],[Ort]]," - ",Orte[[#This Row],[Landkreis]])</f>
        <v>Bodenwerder, Pegestorf, Kirchbrak, Hehlen - Landkreis Holzminden</v>
      </c>
      <c r="L1038" s="3" t="s">
        <v>11556</v>
      </c>
      <c r="M1038" s="3"/>
      <c r="N1038" t="str">
        <f>Orte[[#This Row],[Ort]]</f>
        <v>Bodenwerder, Pegestorf, Kirchbrak, Hehlen</v>
      </c>
      <c r="O1038" t="s">
        <v>4575</v>
      </c>
      <c r="P1038" t="s">
        <v>7139</v>
      </c>
    </row>
    <row r="1039" spans="1:16" x14ac:dyDescent="0.35">
      <c r="A1039" t="s">
        <v>3231</v>
      </c>
      <c r="B1039" s="3" t="s">
        <v>10468</v>
      </c>
      <c r="C1039" s="4">
        <v>49.295558766200003</v>
      </c>
      <c r="D1039" s="4">
        <v>12.287101008800001</v>
      </c>
      <c r="E1039" s="4">
        <f>Orte[[#This Row],[Lat_dez]]*PI()/180</f>
        <v>0.86036980708054356</v>
      </c>
      <c r="F1039" s="4">
        <f>Orte[[#This Row],[Lon_dez]]*PI()/180</f>
        <v>0.21445036812867677</v>
      </c>
      <c r="G1039" t="s">
        <v>665</v>
      </c>
      <c r="H1039" t="s">
        <v>906</v>
      </c>
      <c r="I1039" s="4" t="b">
        <v>0</v>
      </c>
      <c r="J1039" s="4" t="str">
        <f>CONCATENATE(Orte[[#This Row],[Ort]]," - ",Orte[[#This Row],[Landkreis]])</f>
        <v>Bodenwöhr - Landkreis Schwandorf</v>
      </c>
      <c r="L1039" s="3" t="s">
        <v>9222</v>
      </c>
      <c r="M1039" s="3"/>
      <c r="N1039" t="str">
        <f>Orte[[#This Row],[Ort]]</f>
        <v>Bodenwöhr</v>
      </c>
      <c r="O1039" t="s">
        <v>3425</v>
      </c>
      <c r="P1039" t="s">
        <v>3751</v>
      </c>
    </row>
    <row r="1040" spans="1:16" x14ac:dyDescent="0.35">
      <c r="A1040" t="s">
        <v>5520</v>
      </c>
      <c r="B1040" s="3" t="s">
        <v>13420</v>
      </c>
      <c r="C1040" s="4">
        <v>47.810779279199998</v>
      </c>
      <c r="D1040" s="4">
        <v>9.0357419672500008</v>
      </c>
      <c r="E1040" s="4">
        <f>Orte[[#This Row],[Lat_dez]]*PI()/180</f>
        <v>0.83445551636632131</v>
      </c>
      <c r="F1040" s="4">
        <f>Orte[[#This Row],[Lon_dez]]*PI()/180</f>
        <v>0.15770344768914216</v>
      </c>
      <c r="G1040" t="s">
        <v>546</v>
      </c>
      <c r="H1040" t="s">
        <v>1065</v>
      </c>
      <c r="I1040" s="4" t="b">
        <v>0</v>
      </c>
      <c r="J1040" s="4" t="str">
        <f>CONCATENATE(Orte[[#This Row],[Ort]]," - ",Orte[[#This Row],[Landkreis]])</f>
        <v>Bodman-Ludwigshafen - Landkreis Konstanz</v>
      </c>
      <c r="L1040" s="3" t="s">
        <v>15318</v>
      </c>
      <c r="M1040" s="3"/>
      <c r="N1040" t="str">
        <f>Orte[[#This Row],[Ort]]</f>
        <v>Bodman-Ludwigshafen</v>
      </c>
      <c r="O1040" t="s">
        <v>2010</v>
      </c>
      <c r="P1040" t="s">
        <v>4918</v>
      </c>
    </row>
    <row r="1041" spans="1:16" x14ac:dyDescent="0.35">
      <c r="A1041" t="s">
        <v>3737</v>
      </c>
      <c r="B1041" s="3" t="s">
        <v>11127</v>
      </c>
      <c r="C1041" s="4">
        <v>47.691309670599999</v>
      </c>
      <c r="D1041" s="4">
        <v>9.7197708127600002</v>
      </c>
      <c r="E1041" s="4">
        <f>Orte[[#This Row],[Lat_dez]]*PI()/180</f>
        <v>0.83237037834018235</v>
      </c>
      <c r="F1041" s="4">
        <f>Orte[[#This Row],[Lon_dez]]*PI()/180</f>
        <v>0.16964200322190726</v>
      </c>
      <c r="G1041" t="s">
        <v>546</v>
      </c>
      <c r="H1041" t="s">
        <v>656</v>
      </c>
      <c r="I1041" s="4" t="b">
        <v>0</v>
      </c>
      <c r="J1041" s="4" t="str">
        <f>CONCATENATE(Orte[[#This Row],[Ort]]," - ",Orte[[#This Row],[Landkreis]])</f>
        <v>Bodnegg - Landkreis Ravensburg</v>
      </c>
      <c r="L1041" s="3" t="s">
        <v>11934</v>
      </c>
      <c r="M1041" s="3"/>
      <c r="N1041" t="str">
        <f>Orte[[#This Row],[Ort]]</f>
        <v>Bodnegg</v>
      </c>
      <c r="O1041" t="s">
        <v>1806</v>
      </c>
      <c r="P1041" t="s">
        <v>6048</v>
      </c>
    </row>
    <row r="1042" spans="1:16" x14ac:dyDescent="0.35">
      <c r="A1042" t="s">
        <v>2736</v>
      </c>
      <c r="B1042" s="3" t="s">
        <v>9867</v>
      </c>
      <c r="C1042" s="4">
        <v>54.647298489000001</v>
      </c>
      <c r="D1042" s="4">
        <v>9.7017624393500004</v>
      </c>
      <c r="E1042" s="4">
        <f>Orte[[#This Row],[Lat_dez]]*PI()/180</f>
        <v>0.95377528595317229</v>
      </c>
      <c r="F1042" s="4">
        <f>Orte[[#This Row],[Lon_dez]]*PI()/180</f>
        <v>0.16932769781297419</v>
      </c>
      <c r="G1042" t="s">
        <v>641</v>
      </c>
      <c r="H1042" t="s">
        <v>660</v>
      </c>
      <c r="I1042" s="4" t="b">
        <v>0</v>
      </c>
      <c r="J1042" s="4" t="str">
        <f>CONCATENATE(Orte[[#This Row],[Ort]]," - ",Orte[[#This Row],[Landkreis]])</f>
        <v>Böel - Kreis Schleswig-Flensburg</v>
      </c>
      <c r="L1042" s="3" t="s">
        <v>14564</v>
      </c>
      <c r="M1042" s="3"/>
      <c r="N1042" t="str">
        <f>Orte[[#This Row],[Ort]]</f>
        <v>Böel</v>
      </c>
      <c r="O1042" t="s">
        <v>5984</v>
      </c>
      <c r="P1042" t="s">
        <v>3993</v>
      </c>
    </row>
    <row r="1043" spans="1:16" x14ac:dyDescent="0.35">
      <c r="A1043" t="s">
        <v>4863</v>
      </c>
      <c r="B1043" s="3" t="s">
        <v>12570</v>
      </c>
      <c r="C1043" s="4">
        <v>51.733152348799997</v>
      </c>
      <c r="D1043" s="4">
        <v>9.5069829897000009</v>
      </c>
      <c r="E1043" s="4">
        <f>Orte[[#This Row],[Lat_dez]]*PI()/180</f>
        <v>0.90291384092239779</v>
      </c>
      <c r="F1043" s="4">
        <f>Orte[[#This Row],[Lon_dez]]*PI()/180</f>
        <v>0.16592815510135916</v>
      </c>
      <c r="G1043" t="s">
        <v>554</v>
      </c>
      <c r="H1043" t="s">
        <v>1519</v>
      </c>
      <c r="I1043" s="4" t="b">
        <v>0</v>
      </c>
      <c r="J1043" s="4" t="str">
        <f>CONCATENATE(Orte[[#This Row],[Ort]]," - ",Orte[[#This Row],[Landkreis]])</f>
        <v>Boffzen, Derental - Landkreis Holzminden</v>
      </c>
      <c r="L1043" s="3" t="s">
        <v>8157</v>
      </c>
      <c r="M1043" s="3"/>
      <c r="N1043" t="str">
        <f>Orte[[#This Row],[Ort]]</f>
        <v>Boffzen, Derental</v>
      </c>
      <c r="O1043" t="s">
        <v>2335</v>
      </c>
      <c r="P1043" t="s">
        <v>1400</v>
      </c>
    </row>
    <row r="1044" spans="1:16" x14ac:dyDescent="0.35">
      <c r="A1044" t="s">
        <v>6065</v>
      </c>
      <c r="B1044" s="3" t="s">
        <v>14156</v>
      </c>
      <c r="C1044" s="4">
        <v>48.9150946667</v>
      </c>
      <c r="D1044" s="4">
        <v>12.7184307798</v>
      </c>
      <c r="E1044" s="4">
        <f>Orte[[#This Row],[Lat_dez]]*PI()/180</f>
        <v>0.85372945585863325</v>
      </c>
      <c r="F1044" s="4">
        <f>Orte[[#This Row],[Lon_dez]]*PI()/180</f>
        <v>0.22197849279449994</v>
      </c>
      <c r="G1044" t="s">
        <v>665</v>
      </c>
      <c r="H1044" t="s">
        <v>1229</v>
      </c>
      <c r="I1044" s="4" t="b">
        <v>0</v>
      </c>
      <c r="J1044" s="4" t="str">
        <f>CONCATENATE(Orte[[#This Row],[Ort]]," - ",Orte[[#This Row],[Landkreis]])</f>
        <v>Bogen - Landkreis Straubing-Bogen</v>
      </c>
      <c r="L1044" s="3" t="s">
        <v>10463</v>
      </c>
      <c r="M1044" s="3"/>
      <c r="N1044" t="str">
        <f>Orte[[#This Row],[Ort]]</f>
        <v>Bogen</v>
      </c>
      <c r="O1044" t="s">
        <v>1064</v>
      </c>
      <c r="P1044" t="s">
        <v>5386</v>
      </c>
    </row>
    <row r="1045" spans="1:16" x14ac:dyDescent="0.35">
      <c r="A1045" t="s">
        <v>1466</v>
      </c>
      <c r="B1045" s="3" t="s">
        <v>8403</v>
      </c>
      <c r="C1045" s="4">
        <v>47.885005315900003</v>
      </c>
      <c r="D1045" s="4">
        <v>10.312497350899999</v>
      </c>
      <c r="E1045" s="4">
        <f>Orte[[#This Row],[Lat_dez]]*PI()/180</f>
        <v>0.83575100509744249</v>
      </c>
      <c r="F1045" s="4">
        <f>Orte[[#This Row],[Lon_dez]]*PI()/180</f>
        <v>0.179987032876398</v>
      </c>
      <c r="G1045" t="s">
        <v>665</v>
      </c>
      <c r="H1045" t="s">
        <v>683</v>
      </c>
      <c r="I1045" s="4" t="b">
        <v>0</v>
      </c>
      <c r="J1045" s="4" t="str">
        <f>CONCATENATE(Orte[[#This Row],[Ort]]," - ",Orte[[#This Row],[Landkreis]])</f>
        <v>Böhen - Landkreis Unterallgäu</v>
      </c>
      <c r="L1045" s="3" t="s">
        <v>9504</v>
      </c>
      <c r="M1045" s="3"/>
      <c r="N1045" t="str">
        <f>Orte[[#This Row],[Ort]]</f>
        <v>Böhen</v>
      </c>
      <c r="O1045" t="s">
        <v>5348</v>
      </c>
      <c r="P1045" t="s">
        <v>4319</v>
      </c>
    </row>
    <row r="1046" spans="1:16" x14ac:dyDescent="0.35">
      <c r="A1046" t="s">
        <v>6145</v>
      </c>
      <c r="B1046" s="3" t="s">
        <v>14265</v>
      </c>
      <c r="C1046" s="4">
        <v>51.206748787099997</v>
      </c>
      <c r="D1046" s="4">
        <v>12.383192875200001</v>
      </c>
      <c r="E1046" s="4">
        <f>Orte[[#This Row],[Lat_dez]]*PI()/180</f>
        <v>0.89372636557650775</v>
      </c>
      <c r="F1046" s="4">
        <f>Orte[[#This Row],[Lon_dez]]*PI()/180</f>
        <v>0.21612748758174327</v>
      </c>
      <c r="G1046" t="s">
        <v>869</v>
      </c>
      <c r="H1046" t="s">
        <v>1405</v>
      </c>
      <c r="I1046" s="4" t="b">
        <v>0</v>
      </c>
      <c r="J1046" s="4" t="str">
        <f>CONCATENATE(Orte[[#This Row],[Ort]]," - ",Orte[[#This Row],[Landkreis]])</f>
        <v>Böhlen - Landkreis Leipzig</v>
      </c>
      <c r="L1046" s="3" t="s">
        <v>11268</v>
      </c>
      <c r="M1046" s="3"/>
      <c r="N1046" t="str">
        <f>Orte[[#This Row],[Ort]]</f>
        <v>Böhlen</v>
      </c>
      <c r="O1046" t="s">
        <v>5835</v>
      </c>
      <c r="P1046" t="s">
        <v>2040</v>
      </c>
    </row>
    <row r="1047" spans="1:16" x14ac:dyDescent="0.35">
      <c r="A1047" t="s">
        <v>6462</v>
      </c>
      <c r="B1047" s="3" t="s">
        <v>14701</v>
      </c>
      <c r="C1047" s="4">
        <v>49.362470266499997</v>
      </c>
      <c r="D1047" s="4">
        <v>8.3216792782700004</v>
      </c>
      <c r="E1047" s="4">
        <f>Orte[[#This Row],[Lat_dez]]*PI()/180</f>
        <v>0.86153763306822784</v>
      </c>
      <c r="F1047" s="4">
        <f>Orte[[#This Row],[Lon_dez]]*PI()/180</f>
        <v>0.14524070270079692</v>
      </c>
      <c r="G1047" t="s">
        <v>514</v>
      </c>
      <c r="H1047" t="s">
        <v>580</v>
      </c>
      <c r="I1047" s="4" t="b">
        <v>0</v>
      </c>
      <c r="J1047" s="4" t="str">
        <f>CONCATENATE(Orte[[#This Row],[Ort]]," - ",Orte[[#This Row],[Landkreis]])</f>
        <v>Böhl-Iggelheim - Landkreis Rhein-Pfalz-Kreis</v>
      </c>
      <c r="L1047" s="3" t="s">
        <v>10460</v>
      </c>
      <c r="M1047" s="3"/>
      <c r="N1047" t="str">
        <f>Orte[[#This Row],[Ort]]</f>
        <v>Böhl-Iggelheim</v>
      </c>
      <c r="O1047" t="s">
        <v>5337</v>
      </c>
      <c r="P1047" t="s">
        <v>2686</v>
      </c>
    </row>
    <row r="1048" spans="1:16" x14ac:dyDescent="0.35">
      <c r="A1048" t="s">
        <v>4468</v>
      </c>
      <c r="B1048" s="3" t="s">
        <v>12061</v>
      </c>
      <c r="C1048" s="4">
        <v>48.687896260099997</v>
      </c>
      <c r="D1048" s="4">
        <v>9.9240911768399993</v>
      </c>
      <c r="E1048" s="4">
        <f>Orte[[#This Row],[Lat_dez]]*PI()/180</f>
        <v>0.84976409560817845</v>
      </c>
      <c r="F1048" s="4">
        <f>Orte[[#This Row],[Lon_dez]]*PI()/180</f>
        <v>0.17320806630397681</v>
      </c>
      <c r="G1048" t="s">
        <v>546</v>
      </c>
      <c r="H1048" t="s">
        <v>644</v>
      </c>
      <c r="I1048" s="4" t="b">
        <v>0</v>
      </c>
      <c r="J1048" s="4" t="str">
        <f>CONCATENATE(Orte[[#This Row],[Ort]]," - ",Orte[[#This Row],[Landkreis]])</f>
        <v>Böhmenkirch - Landkreis Göppingen</v>
      </c>
      <c r="L1048" s="3" t="s">
        <v>14134</v>
      </c>
      <c r="M1048" s="3"/>
      <c r="N1048" t="str">
        <f>Orte[[#This Row],[Ort]]</f>
        <v>Böhmenkirch</v>
      </c>
      <c r="O1048" t="s">
        <v>2672</v>
      </c>
      <c r="P1048" t="s">
        <v>6225</v>
      </c>
    </row>
    <row r="1049" spans="1:16" x14ac:dyDescent="0.35">
      <c r="A1049" t="s">
        <v>1942</v>
      </c>
      <c r="B1049" s="3" t="s">
        <v>8917</v>
      </c>
      <c r="C1049" s="4">
        <v>48.869912061599997</v>
      </c>
      <c r="D1049" s="4">
        <v>11.3700947137</v>
      </c>
      <c r="E1049" s="4">
        <f>Orte[[#This Row],[Lat_dez]]*PI()/180</f>
        <v>0.85294087063500978</v>
      </c>
      <c r="F1049" s="4">
        <f>Orte[[#This Row],[Lon_dez]]*PI()/180</f>
        <v>0.19844558901766701</v>
      </c>
      <c r="G1049" t="s">
        <v>665</v>
      </c>
      <c r="H1049" t="s">
        <v>1867</v>
      </c>
      <c r="I1049" s="4" t="b">
        <v>0</v>
      </c>
      <c r="J1049" s="4" t="str">
        <f>CONCATENATE(Orte[[#This Row],[Ort]]," - ",Orte[[#This Row],[Landkreis]])</f>
        <v>Böhmfeld - Landkreis Eichstätt</v>
      </c>
      <c r="L1049" s="3" t="s">
        <v>12159</v>
      </c>
      <c r="M1049" s="3"/>
      <c r="N1049" t="str">
        <f>Orte[[#This Row],[Ort]]</f>
        <v>Böhmfeld</v>
      </c>
      <c r="O1049" t="s">
        <v>3828</v>
      </c>
      <c r="P1049" t="s">
        <v>5294</v>
      </c>
    </row>
    <row r="1050" spans="1:16" x14ac:dyDescent="0.35">
      <c r="A1050" t="s">
        <v>6678</v>
      </c>
      <c r="B1050" s="3" t="s">
        <v>14997</v>
      </c>
      <c r="C1050" s="4">
        <v>52.413635105600001</v>
      </c>
      <c r="D1050" s="4">
        <v>8.2786628304800001</v>
      </c>
      <c r="E1050" s="4">
        <f>Orte[[#This Row],[Lat_dez]]*PI()/180</f>
        <v>0.91479050553160579</v>
      </c>
      <c r="F1050" s="4">
        <f>Orte[[#This Row],[Lon_dez]]*PI()/180</f>
        <v>0.14448992405434918</v>
      </c>
      <c r="G1050" t="s">
        <v>554</v>
      </c>
      <c r="H1050" t="s">
        <v>555</v>
      </c>
      <c r="I1050" s="4" t="b">
        <v>0</v>
      </c>
      <c r="J1050" s="4" t="str">
        <f>CONCATENATE(Orte[[#This Row],[Ort]]," - ",Orte[[#This Row],[Landkreis]])</f>
        <v>Bohmte - Landkreis Osnabrück</v>
      </c>
      <c r="L1050" s="3" t="s">
        <v>14749</v>
      </c>
      <c r="M1050" s="3"/>
      <c r="N1050" t="str">
        <f>Orte[[#This Row],[Ort]]</f>
        <v>Bohmte</v>
      </c>
      <c r="O1050" t="s">
        <v>3558</v>
      </c>
      <c r="P1050" t="s">
        <v>2967</v>
      </c>
    </row>
    <row r="1051" spans="1:16" x14ac:dyDescent="0.35">
      <c r="A1051" t="s">
        <v>3628</v>
      </c>
      <c r="B1051" s="3" t="s">
        <v>10988</v>
      </c>
      <c r="C1051" s="4">
        <v>53.419695690300003</v>
      </c>
      <c r="D1051" s="4">
        <v>10.7704111625</v>
      </c>
      <c r="E1051" s="4">
        <f>Orte[[#This Row],[Lat_dez]]*PI()/180</f>
        <v>0.93234957520916006</v>
      </c>
      <c r="F1051" s="4">
        <f>Orte[[#This Row],[Lon_dez]]*PI()/180</f>
        <v>0.187979136579175</v>
      </c>
      <c r="G1051" t="s">
        <v>834</v>
      </c>
      <c r="H1051" t="s">
        <v>953</v>
      </c>
      <c r="I1051" s="4" t="b">
        <v>0</v>
      </c>
      <c r="J1051" s="4" t="str">
        <f>CONCATENATE(Orte[[#This Row],[Ort]]," - ",Orte[[#This Row],[Landkreis]])</f>
        <v>Boizenburg, Gresse, Greven u.a. - Landkreis Ludwigslust-Parchim</v>
      </c>
      <c r="L1051" s="3" t="s">
        <v>15576</v>
      </c>
      <c r="M1051" s="3"/>
      <c r="N1051" t="str">
        <f>Orte[[#This Row],[Ort]]</f>
        <v>Boizenburg, Gresse, Greven u.a.</v>
      </c>
      <c r="O1051" t="s">
        <v>1936</v>
      </c>
      <c r="P1051" t="s">
        <v>1972</v>
      </c>
    </row>
    <row r="1052" spans="1:16" x14ac:dyDescent="0.35">
      <c r="A1052" t="s">
        <v>6653</v>
      </c>
      <c r="B1052" s="3" t="s">
        <v>14966</v>
      </c>
      <c r="C1052" s="4">
        <v>52.502103487200003</v>
      </c>
      <c r="D1052" s="4">
        <v>10.7053181004</v>
      </c>
      <c r="E1052" s="4">
        <f>Orte[[#This Row],[Lat_dez]]*PI()/180</f>
        <v>0.91633457007443664</v>
      </c>
      <c r="F1052" s="4">
        <f>Orte[[#This Row],[Lon_dez]]*PI()/180</f>
        <v>0.18684304832532486</v>
      </c>
      <c r="G1052" t="s">
        <v>554</v>
      </c>
      <c r="H1052" t="s">
        <v>1314</v>
      </c>
      <c r="I1052" s="4" t="b">
        <v>0</v>
      </c>
      <c r="J1052" s="4" t="str">
        <f>CONCATENATE(Orte[[#This Row],[Ort]]," - ",Orte[[#This Row],[Landkreis]])</f>
        <v>Bokensdorf - Landkreis Gifhorn</v>
      </c>
      <c r="L1052" s="3" t="s">
        <v>13527</v>
      </c>
      <c r="M1052" s="3"/>
      <c r="N1052" t="str">
        <f>Orte[[#This Row],[Ort]]</f>
        <v>Bokensdorf</v>
      </c>
      <c r="O1052" t="s">
        <v>5092</v>
      </c>
      <c r="P1052" t="s">
        <v>3806</v>
      </c>
    </row>
    <row r="1053" spans="1:16" x14ac:dyDescent="0.35">
      <c r="A1053" t="s">
        <v>3843</v>
      </c>
      <c r="B1053" s="3" t="s">
        <v>11260</v>
      </c>
      <c r="C1053" s="4">
        <v>54.620395581899999</v>
      </c>
      <c r="D1053" s="4">
        <v>9.5704471305199998</v>
      </c>
      <c r="E1053" s="4">
        <f>Orte[[#This Row],[Lat_dez]]*PI()/180</f>
        <v>0.95330574164591897</v>
      </c>
      <c r="F1053" s="4">
        <f>Orte[[#This Row],[Lon_dez]]*PI()/180</f>
        <v>0.16703581331561748</v>
      </c>
      <c r="G1053" t="s">
        <v>641</v>
      </c>
      <c r="H1053" t="s">
        <v>660</v>
      </c>
      <c r="I1053" s="4" t="b">
        <v>0</v>
      </c>
      <c r="J1053" s="4" t="str">
        <f>CONCATENATE(Orte[[#This Row],[Ort]]," - ",Orte[[#This Row],[Landkreis]])</f>
        <v>Böklund u.a. - Kreis Schleswig-Flensburg</v>
      </c>
      <c r="L1053" s="3" t="s">
        <v>10216</v>
      </c>
      <c r="M1053" s="3"/>
      <c r="N1053" t="str">
        <f>Orte[[#This Row],[Ort]]</f>
        <v>Böklund u.a.</v>
      </c>
      <c r="O1053" t="s">
        <v>3492</v>
      </c>
      <c r="P1053" t="s">
        <v>4812</v>
      </c>
    </row>
    <row r="1054" spans="1:16" x14ac:dyDescent="0.35">
      <c r="A1054" t="s">
        <v>5249</v>
      </c>
      <c r="B1054" s="3" t="s">
        <v>13078</v>
      </c>
      <c r="C1054" s="4">
        <v>49.639461425699999</v>
      </c>
      <c r="D1054" s="4">
        <v>7.9910679700899996</v>
      </c>
      <c r="E1054" s="4">
        <f>Orte[[#This Row],[Lat_dez]]*PI()/180</f>
        <v>0.86637204079518348</v>
      </c>
      <c r="F1054" s="4">
        <f>Orte[[#This Row],[Lon_dez]]*PI()/180</f>
        <v>0.13947044682873022</v>
      </c>
      <c r="G1054" t="s">
        <v>514</v>
      </c>
      <c r="H1054" t="s">
        <v>595</v>
      </c>
      <c r="I1054" s="4" t="b">
        <v>0</v>
      </c>
      <c r="J1054" s="4" t="str">
        <f>CONCATENATE(Orte[[#This Row],[Ort]]," - ",Orte[[#This Row],[Landkreis]])</f>
        <v>Bolanden - Landkreis Donnersbergkreis</v>
      </c>
      <c r="L1054" s="3" t="s">
        <v>8333</v>
      </c>
      <c r="M1054" s="3"/>
      <c r="N1054" t="str">
        <f>Orte[[#This Row],[Ort]]</f>
        <v>Bolanden</v>
      </c>
      <c r="O1054" t="s">
        <v>3568</v>
      </c>
      <c r="P1054" t="s">
        <v>5587</v>
      </c>
    </row>
    <row r="1055" spans="1:16" x14ac:dyDescent="0.35">
      <c r="A1055" t="s">
        <v>6246</v>
      </c>
      <c r="B1055" s="3" t="s">
        <v>14390</v>
      </c>
      <c r="C1055" s="4">
        <v>49.854129906399997</v>
      </c>
      <c r="D1055" s="4">
        <v>6.3627824032499998</v>
      </c>
      <c r="E1055" s="4">
        <f>Orte[[#This Row],[Lat_dez]]*PI()/180</f>
        <v>0.87011871258365248</v>
      </c>
      <c r="F1055" s="4">
        <f>Orte[[#This Row],[Lon_dez]]*PI()/180</f>
        <v>0.11105150252467004</v>
      </c>
      <c r="G1055" t="s">
        <v>514</v>
      </c>
      <c r="H1055" t="s">
        <v>515</v>
      </c>
      <c r="I1055" s="4" t="b">
        <v>0</v>
      </c>
      <c r="J1055" s="4" t="str">
        <f>CONCATENATE(Orte[[#This Row],[Ort]]," - ",Orte[[#This Row],[Landkreis]])</f>
        <v>Bollendorf - Landkreis Eifelkreis Bitburg-Prüm</v>
      </c>
      <c r="L1055" s="3" t="s">
        <v>8928</v>
      </c>
      <c r="M1055" s="3"/>
      <c r="N1055" t="str">
        <f>Orte[[#This Row],[Ort]]</f>
        <v>Bollendorf</v>
      </c>
      <c r="O1055" t="s">
        <v>2925</v>
      </c>
      <c r="P1055" t="s">
        <v>2383</v>
      </c>
    </row>
    <row r="1056" spans="1:16" x14ac:dyDescent="0.35">
      <c r="A1056" t="s">
        <v>2368</v>
      </c>
      <c r="B1056" s="3" t="s">
        <v>9415</v>
      </c>
      <c r="C1056" s="4">
        <v>54.575178820799998</v>
      </c>
      <c r="D1056" s="4">
        <v>9.4245786261800006</v>
      </c>
      <c r="E1056" s="4">
        <f>Orte[[#This Row],[Lat_dez]]*PI()/180</f>
        <v>0.95251656028763643</v>
      </c>
      <c r="F1056" s="4">
        <f>Orte[[#This Row],[Lon_dez]]*PI()/180</f>
        <v>0.16448992763992484</v>
      </c>
      <c r="G1056" t="s">
        <v>641</v>
      </c>
      <c r="H1056" t="s">
        <v>660</v>
      </c>
      <c r="I1056" s="4" t="b">
        <v>0</v>
      </c>
      <c r="J1056" s="4" t="str">
        <f>CONCATENATE(Orte[[#This Row],[Ort]]," - ",Orte[[#This Row],[Landkreis]])</f>
        <v>Bollingstedt, Jübek - Kreis Schleswig-Flensburg</v>
      </c>
      <c r="L1056" s="3" t="s">
        <v>9515</v>
      </c>
      <c r="M1056" s="3"/>
      <c r="N1056" t="str">
        <f>Orte[[#This Row],[Ort]]</f>
        <v>Bollingstedt, Jübek</v>
      </c>
      <c r="O1056" t="s">
        <v>1500</v>
      </c>
      <c r="P1056" t="s">
        <v>4790</v>
      </c>
    </row>
    <row r="1057" spans="1:16" x14ac:dyDescent="0.35">
      <c r="A1057" t="s">
        <v>2714</v>
      </c>
      <c r="B1057" s="3" t="s">
        <v>9842</v>
      </c>
      <c r="C1057" s="4">
        <v>47.913892496700001</v>
      </c>
      <c r="D1057" s="4">
        <v>7.8193981315599999</v>
      </c>
      <c r="E1057" s="4">
        <f>Orte[[#This Row],[Lat_dez]]*PI()/180</f>
        <v>0.83625518151402123</v>
      </c>
      <c r="F1057" s="4">
        <f>Orte[[#This Row],[Lon_dez]]*PI()/180</f>
        <v>0.13647424292001473</v>
      </c>
      <c r="G1057" t="s">
        <v>546</v>
      </c>
      <c r="H1057" t="s">
        <v>547</v>
      </c>
      <c r="I1057" s="4" t="b">
        <v>0</v>
      </c>
      <c r="J1057" s="4" t="str">
        <f>CONCATENATE(Orte[[#This Row],[Ort]]," - ",Orte[[#This Row],[Landkreis]])</f>
        <v>Bollschweil - Landkreis Breisgau-Hochschwarzwald</v>
      </c>
      <c r="L1057" s="3" t="s">
        <v>14148</v>
      </c>
      <c r="M1057" s="3"/>
      <c r="N1057" t="str">
        <f>Orte[[#This Row],[Ort]]</f>
        <v>Bollschweil</v>
      </c>
      <c r="O1057" t="s">
        <v>3173</v>
      </c>
      <c r="P1057" t="s">
        <v>467</v>
      </c>
    </row>
    <row r="1058" spans="1:16" x14ac:dyDescent="0.35">
      <c r="A1058" t="s">
        <v>2569</v>
      </c>
      <c r="B1058" s="3" t="s">
        <v>9662</v>
      </c>
      <c r="C1058" s="4">
        <v>53.9444393968</v>
      </c>
      <c r="D1058" s="4">
        <v>11.2003801994</v>
      </c>
      <c r="E1058" s="4">
        <f>Orte[[#This Row],[Lat_dez]]*PI()/180</f>
        <v>0.94150808061670388</v>
      </c>
      <c r="F1058" s="4">
        <f>Orte[[#This Row],[Lon_dez]]*PI()/180</f>
        <v>0.19548351195470898</v>
      </c>
      <c r="G1058" t="s">
        <v>834</v>
      </c>
      <c r="H1058" t="s">
        <v>1367</v>
      </c>
      <c r="I1058" s="4" t="b">
        <v>0</v>
      </c>
      <c r="J1058" s="4" t="str">
        <f>CONCATENATE(Orte[[#This Row],[Ort]]," - ",Orte[[#This Row],[Landkreis]])</f>
        <v>Boltenhagen - Landkreis Nordwestmecklenburg</v>
      </c>
      <c r="L1058" s="3" t="s">
        <v>11905</v>
      </c>
      <c r="M1058" s="3"/>
      <c r="N1058" t="str">
        <f>Orte[[#This Row],[Ort]]</f>
        <v>Boltenhagen</v>
      </c>
      <c r="O1058" t="s">
        <v>5229</v>
      </c>
      <c r="P1058" t="s">
        <v>4090</v>
      </c>
    </row>
    <row r="1059" spans="1:16" x14ac:dyDescent="0.35">
      <c r="A1059" t="s">
        <v>4768</v>
      </c>
      <c r="B1059" s="3" t="s">
        <v>12444</v>
      </c>
      <c r="C1059" s="4">
        <v>52.920130268400001</v>
      </c>
      <c r="D1059" s="4">
        <v>9.6531872847799995</v>
      </c>
      <c r="E1059" s="4">
        <f>Orte[[#This Row],[Lat_dez]]*PI()/180</f>
        <v>0.92363051376789052</v>
      </c>
      <c r="F1059" s="4">
        <f>Orte[[#This Row],[Lon_dez]]*PI()/180</f>
        <v>0.16847990143106248</v>
      </c>
      <c r="G1059" t="s">
        <v>554</v>
      </c>
      <c r="H1059" t="s">
        <v>654</v>
      </c>
      <c r="I1059" s="4" t="b">
        <v>0</v>
      </c>
      <c r="J1059" s="4" t="str">
        <f>CONCATENATE(Orte[[#This Row],[Ort]]," - ",Orte[[#This Row],[Landkreis]])</f>
        <v>Bomlitz - Landkreis Heidekreis</v>
      </c>
      <c r="L1059" s="3" t="s">
        <v>11518</v>
      </c>
      <c r="M1059" s="3"/>
      <c r="N1059" t="str">
        <f>Orte[[#This Row],[Ort]]</f>
        <v>Bomlitz</v>
      </c>
      <c r="O1059" t="s">
        <v>3313</v>
      </c>
      <c r="P1059" t="s">
        <v>5225</v>
      </c>
    </row>
    <row r="1060" spans="1:16" x14ac:dyDescent="0.35">
      <c r="A1060" t="s">
        <v>4437</v>
      </c>
      <c r="B1060" s="3" t="s">
        <v>12023</v>
      </c>
      <c r="C1060" s="4">
        <v>48.522270933400002</v>
      </c>
      <c r="D1060" s="4">
        <v>8.8259372430499994</v>
      </c>
      <c r="E1060" s="4">
        <f>Orte[[#This Row],[Lat_dez]]*PI()/180</f>
        <v>0.84687338833257231</v>
      </c>
      <c r="F1060" s="4">
        <f>Orte[[#This Row],[Lon_dez]]*PI()/180</f>
        <v>0.15404166446561349</v>
      </c>
      <c r="G1060" t="s">
        <v>546</v>
      </c>
      <c r="H1060" t="s">
        <v>749</v>
      </c>
      <c r="I1060" s="4" t="b">
        <v>0</v>
      </c>
      <c r="J1060" s="4" t="str">
        <f>CONCATENATE(Orte[[#This Row],[Ort]]," - ",Orte[[#This Row],[Landkreis]])</f>
        <v>Bondorf - Landkreis Böblingen</v>
      </c>
      <c r="L1060" s="3" t="s">
        <v>10055</v>
      </c>
      <c r="M1060" s="3"/>
      <c r="N1060" t="str">
        <f>Orte[[#This Row],[Ort]]</f>
        <v>Bondorf</v>
      </c>
      <c r="O1060" t="s">
        <v>3629</v>
      </c>
      <c r="P1060" t="s">
        <v>5007</v>
      </c>
    </row>
    <row r="1061" spans="1:16" x14ac:dyDescent="0.35">
      <c r="A1061" t="s">
        <v>5876</v>
      </c>
      <c r="B1061" s="3" t="s">
        <v>13916</v>
      </c>
      <c r="C1061" s="4">
        <v>54.075287667200001</v>
      </c>
      <c r="D1061" s="4">
        <v>10.065937509399999</v>
      </c>
      <c r="E1061" s="4">
        <f>Orte[[#This Row],[Lat_dez]]*PI()/180</f>
        <v>0.94379181375572374</v>
      </c>
      <c r="F1061" s="4">
        <f>Orte[[#This Row],[Lon_dez]]*PI()/180</f>
        <v>0.17568375183902765</v>
      </c>
      <c r="G1061" t="s">
        <v>641</v>
      </c>
      <c r="H1061" t="s">
        <v>696</v>
      </c>
      <c r="I1061" s="4" t="b">
        <v>0</v>
      </c>
      <c r="J1061" s="4" t="str">
        <f>CONCATENATE(Orte[[#This Row],[Ort]]," - ",Orte[[#This Row],[Landkreis]])</f>
        <v>Bönebüttel - Kreis Plön</v>
      </c>
      <c r="L1061" s="3" t="s">
        <v>15340</v>
      </c>
      <c r="M1061" s="3"/>
      <c r="N1061" t="str">
        <f>Orte[[#This Row],[Ort]]</f>
        <v>Bönebüttel</v>
      </c>
      <c r="O1061" t="s">
        <v>2042</v>
      </c>
      <c r="P1061" t="s">
        <v>6417</v>
      </c>
    </row>
    <row r="1062" spans="1:16" x14ac:dyDescent="0.35">
      <c r="A1062" t="s">
        <v>4540</v>
      </c>
      <c r="B1062" s="3" t="s">
        <v>12151</v>
      </c>
      <c r="C1062" s="4">
        <v>51.595831458600003</v>
      </c>
      <c r="D1062" s="4">
        <v>7.7699051154000003</v>
      </c>
      <c r="E1062" s="4">
        <f>Orte[[#This Row],[Lat_dez]]*PI()/180</f>
        <v>0.90051713925663834</v>
      </c>
      <c r="F1062" s="4">
        <f>Orte[[#This Row],[Lon_dez]]*PI()/180</f>
        <v>0.13561042683127997</v>
      </c>
      <c r="G1062" t="s">
        <v>504</v>
      </c>
      <c r="H1062" t="s">
        <v>1691</v>
      </c>
      <c r="I1062" s="4" t="b">
        <v>0</v>
      </c>
      <c r="J1062" s="4" t="str">
        <f>CONCATENATE(Orte[[#This Row],[Ort]]," - ",Orte[[#This Row],[Landkreis]])</f>
        <v>Bönen - Kreis Unna</v>
      </c>
      <c r="L1062" s="3" t="s">
        <v>8978</v>
      </c>
      <c r="M1062" s="3"/>
      <c r="N1062" t="str">
        <f>Orte[[#This Row],[Ort]]</f>
        <v>Bönen</v>
      </c>
      <c r="O1062" t="s">
        <v>6871</v>
      </c>
      <c r="P1062" t="s">
        <v>3280</v>
      </c>
    </row>
    <row r="1063" spans="1:16" x14ac:dyDescent="0.35">
      <c r="A1063" t="s">
        <v>539</v>
      </c>
      <c r="B1063" s="3" t="s">
        <v>15473</v>
      </c>
      <c r="C1063" s="4">
        <v>50.740220969699998</v>
      </c>
      <c r="D1063" s="4">
        <v>7.0984330955399999</v>
      </c>
      <c r="E1063" s="4">
        <f>Orte[[#This Row],[Lat_dez]]*PI()/180</f>
        <v>0.88558391911073486</v>
      </c>
      <c r="F1063" s="4">
        <f>Orte[[#This Row],[Lon_dez]]*PI()/180</f>
        <v>0.1238910292497062</v>
      </c>
      <c r="G1063" t="s">
        <v>504</v>
      </c>
      <c r="H1063" t="s">
        <v>540</v>
      </c>
      <c r="I1063" s="4" t="b">
        <v>0</v>
      </c>
      <c r="J1063" s="4" t="str">
        <f>CONCATENATE(Orte[[#This Row],[Ort]]," - ",Orte[[#This Row],[Landkreis]])</f>
        <v>Bonn - Kreisfreie Stadt Bonn</v>
      </c>
      <c r="L1063" s="3" t="s">
        <v>13174</v>
      </c>
      <c r="M1063" s="3"/>
      <c r="N1063" t="str">
        <f>Orte[[#This Row],[Ort]]</f>
        <v>Bonn</v>
      </c>
      <c r="O1063" t="s">
        <v>3238</v>
      </c>
      <c r="P1063" t="s">
        <v>6254</v>
      </c>
    </row>
    <row r="1064" spans="1:16" x14ac:dyDescent="0.35">
      <c r="A1064" t="s">
        <v>539</v>
      </c>
      <c r="B1064" s="3" t="s">
        <v>8206</v>
      </c>
      <c r="C1064" s="4">
        <v>50.719745042299998</v>
      </c>
      <c r="D1064" s="4">
        <v>7.11976835834</v>
      </c>
      <c r="E1064" s="4">
        <f>Orte[[#This Row],[Lat_dez]]*PI()/180</f>
        <v>0.88522654676020551</v>
      </c>
      <c r="F1064" s="4">
        <f>Orte[[#This Row],[Lon_dez]]*PI()/180</f>
        <v>0.12426339983234447</v>
      </c>
      <c r="G1064" t="s">
        <v>504</v>
      </c>
      <c r="H1064" t="s">
        <v>540</v>
      </c>
      <c r="I1064" s="4" t="b">
        <v>0</v>
      </c>
      <c r="J1064" s="4" t="str">
        <f>CONCATENATE(Orte[[#This Row],[Ort]]," - ",Orte[[#This Row],[Landkreis]])</f>
        <v>Bonn - Kreisfreie Stadt Bonn</v>
      </c>
      <c r="L1064" s="3" t="s">
        <v>15098</v>
      </c>
      <c r="M1064" s="3"/>
      <c r="N1064" t="str">
        <f>Orte[[#This Row],[Ort]]</f>
        <v>Bonn</v>
      </c>
      <c r="O1064" t="s">
        <v>6174</v>
      </c>
      <c r="P1064" t="s">
        <v>1618</v>
      </c>
    </row>
    <row r="1065" spans="1:16" x14ac:dyDescent="0.35">
      <c r="A1065" t="s">
        <v>539</v>
      </c>
      <c r="B1065" s="3" t="s">
        <v>11866</v>
      </c>
      <c r="C1065" s="4">
        <v>50.723350888500001</v>
      </c>
      <c r="D1065" s="4">
        <v>7.0895452648399999</v>
      </c>
      <c r="E1065" s="4">
        <f>Orte[[#This Row],[Lat_dez]]*PI()/180</f>
        <v>0.88528948064871615</v>
      </c>
      <c r="F1065" s="4">
        <f>Orte[[#This Row],[Lon_dez]]*PI()/180</f>
        <v>0.12373590734063138</v>
      </c>
      <c r="G1065" t="s">
        <v>504</v>
      </c>
      <c r="H1065" t="s">
        <v>540</v>
      </c>
      <c r="I1065" s="4" t="b">
        <v>0</v>
      </c>
      <c r="J1065" s="4" t="str">
        <f>CONCATENATE(Orte[[#This Row],[Ort]]," - ",Orte[[#This Row],[Landkreis]])</f>
        <v>Bonn - Kreisfreie Stadt Bonn</v>
      </c>
      <c r="L1065" s="3" t="s">
        <v>12224</v>
      </c>
      <c r="M1065" s="3"/>
      <c r="N1065" t="str">
        <f>Orte[[#This Row],[Ort]]</f>
        <v>Bonn</v>
      </c>
      <c r="O1065" t="s">
        <v>2498</v>
      </c>
      <c r="P1065" t="s">
        <v>5805</v>
      </c>
    </row>
    <row r="1066" spans="1:16" x14ac:dyDescent="0.35">
      <c r="A1066" t="s">
        <v>539</v>
      </c>
      <c r="B1066" s="3" t="s">
        <v>15219</v>
      </c>
      <c r="C1066" s="4">
        <v>50.756572921199997</v>
      </c>
      <c r="D1066" s="4">
        <v>7.0728571699299998</v>
      </c>
      <c r="E1066" s="4">
        <f>Orte[[#This Row],[Lat_dez]]*PI()/180</f>
        <v>0.88586931450353634</v>
      </c>
      <c r="F1066" s="4">
        <f>Orte[[#This Row],[Lon_dez]]*PI()/180</f>
        <v>0.12344464513856655</v>
      </c>
      <c r="G1066" t="s">
        <v>504</v>
      </c>
      <c r="H1066" t="s">
        <v>540</v>
      </c>
      <c r="I1066" s="4" t="b">
        <v>0</v>
      </c>
      <c r="J1066" s="4" t="str">
        <f>CONCATENATE(Orte[[#This Row],[Ort]]," - ",Orte[[#This Row],[Landkreis]])</f>
        <v>Bonn - Kreisfreie Stadt Bonn</v>
      </c>
      <c r="L1066" s="3" t="s">
        <v>8244</v>
      </c>
      <c r="M1066" s="3"/>
      <c r="N1066" t="str">
        <f>Orte[[#This Row],[Ort]]</f>
        <v>Bonn</v>
      </c>
      <c r="O1066" t="s">
        <v>4314</v>
      </c>
      <c r="P1066" t="s">
        <v>5464</v>
      </c>
    </row>
    <row r="1067" spans="1:16" x14ac:dyDescent="0.35">
      <c r="A1067" t="s">
        <v>539</v>
      </c>
      <c r="B1067" s="3" t="s">
        <v>12630</v>
      </c>
      <c r="C1067" s="4">
        <v>50.745606919799997</v>
      </c>
      <c r="D1067" s="4">
        <v>7.06231237129</v>
      </c>
      <c r="E1067" s="4">
        <f>Orte[[#This Row],[Lat_dez]]*PI()/180</f>
        <v>0.88567792167332804</v>
      </c>
      <c r="F1067" s="4">
        <f>Orte[[#This Row],[Lon_dez]]*PI()/180</f>
        <v>0.12326060368333874</v>
      </c>
      <c r="G1067" t="s">
        <v>504</v>
      </c>
      <c r="H1067" t="s">
        <v>540</v>
      </c>
      <c r="I1067" s="4" t="b">
        <v>0</v>
      </c>
      <c r="J1067" s="4" t="str">
        <f>CONCATENATE(Orte[[#This Row],[Ort]]," - ",Orte[[#This Row],[Landkreis]])</f>
        <v>Bonn - Kreisfreie Stadt Bonn</v>
      </c>
      <c r="L1067" s="3" t="s">
        <v>10809</v>
      </c>
      <c r="M1067" s="3"/>
      <c r="N1067" t="str">
        <f>Orte[[#This Row],[Ort]]</f>
        <v>Bonn</v>
      </c>
      <c r="O1067" t="s">
        <v>5701</v>
      </c>
      <c r="P1067" t="s">
        <v>1783</v>
      </c>
    </row>
    <row r="1068" spans="1:16" x14ac:dyDescent="0.35">
      <c r="A1068" t="s">
        <v>539</v>
      </c>
      <c r="B1068" s="3" t="s">
        <v>11981</v>
      </c>
      <c r="C1068" s="4">
        <v>50.7330420336</v>
      </c>
      <c r="D1068" s="4">
        <v>7.0592983332700001</v>
      </c>
      <c r="E1068" s="4">
        <f>Orte[[#This Row],[Lat_dez]]*PI()/180</f>
        <v>0.88545862303899969</v>
      </c>
      <c r="F1068" s="4">
        <f>Orte[[#This Row],[Lon_dez]]*PI()/180</f>
        <v>0.12320799879610947</v>
      </c>
      <c r="G1068" t="s">
        <v>504</v>
      </c>
      <c r="H1068" t="s">
        <v>540</v>
      </c>
      <c r="I1068" s="4" t="b">
        <v>0</v>
      </c>
      <c r="J1068" s="4" t="str">
        <f>CONCATENATE(Orte[[#This Row],[Ort]]," - ",Orte[[#This Row],[Landkreis]])</f>
        <v>Bonn - Kreisfreie Stadt Bonn</v>
      </c>
      <c r="L1068" s="3" t="s">
        <v>8845</v>
      </c>
      <c r="M1068" s="3"/>
      <c r="N1068" t="str">
        <f>Orte[[#This Row],[Ort]]</f>
        <v>Bonn</v>
      </c>
      <c r="O1068" t="s">
        <v>2752</v>
      </c>
      <c r="P1068" t="s">
        <v>371</v>
      </c>
    </row>
    <row r="1069" spans="1:16" x14ac:dyDescent="0.35">
      <c r="A1069" t="s">
        <v>539</v>
      </c>
      <c r="B1069" s="3" t="s">
        <v>8525</v>
      </c>
      <c r="C1069" s="4">
        <v>50.714488629400002</v>
      </c>
      <c r="D1069" s="4">
        <v>7.0446218334399999</v>
      </c>
      <c r="E1069" s="4">
        <f>Orte[[#This Row],[Lat_dez]]*PI()/180</f>
        <v>0.88513480504825626</v>
      </c>
      <c r="F1069" s="4">
        <f>Orte[[#This Row],[Lon_dez]]*PI()/180</f>
        <v>0.12295184555140758</v>
      </c>
      <c r="G1069" t="s">
        <v>504</v>
      </c>
      <c r="H1069" t="s">
        <v>540</v>
      </c>
      <c r="I1069" s="4" t="b">
        <v>0</v>
      </c>
      <c r="J1069" s="4" t="str">
        <f>CONCATENATE(Orte[[#This Row],[Ort]]," - ",Orte[[#This Row],[Landkreis]])</f>
        <v>Bonn - Kreisfreie Stadt Bonn</v>
      </c>
      <c r="L1069" s="3" t="s">
        <v>8330</v>
      </c>
      <c r="M1069" s="3"/>
      <c r="N1069" t="str">
        <f>Orte[[#This Row],[Ort]]</f>
        <v>Bonn</v>
      </c>
      <c r="O1069" t="s">
        <v>3063</v>
      </c>
      <c r="P1069" t="s">
        <v>6816</v>
      </c>
    </row>
    <row r="1070" spans="1:16" x14ac:dyDescent="0.35">
      <c r="A1070" t="s">
        <v>539</v>
      </c>
      <c r="B1070" s="3" t="s">
        <v>7691</v>
      </c>
      <c r="C1070" s="4">
        <v>50.670550370299999</v>
      </c>
      <c r="D1070" s="4">
        <v>7.0572620026599999</v>
      </c>
      <c r="E1070" s="4">
        <f>Orte[[#This Row],[Lat_dez]]*PI()/180</f>
        <v>0.88436793775936684</v>
      </c>
      <c r="F1070" s="4">
        <f>Orte[[#This Row],[Lon_dez]]*PI()/180</f>
        <v>0.12317245812230583</v>
      </c>
      <c r="G1070" t="s">
        <v>504</v>
      </c>
      <c r="H1070" t="s">
        <v>540</v>
      </c>
      <c r="I1070" s="4" t="b">
        <v>0</v>
      </c>
      <c r="J1070" s="4" t="str">
        <f>CONCATENATE(Orte[[#This Row],[Ort]]," - ",Orte[[#This Row],[Landkreis]])</f>
        <v>Bonn - Kreisfreie Stadt Bonn</v>
      </c>
      <c r="L1070" s="3" t="s">
        <v>10742</v>
      </c>
      <c r="M1070" s="3"/>
      <c r="N1070" t="str">
        <f>Orte[[#This Row],[Ort]]</f>
        <v>Bonn</v>
      </c>
      <c r="O1070" t="s">
        <v>1227</v>
      </c>
      <c r="P1070" t="s">
        <v>2283</v>
      </c>
    </row>
    <row r="1071" spans="1:16" x14ac:dyDescent="0.35">
      <c r="A1071" t="s">
        <v>539</v>
      </c>
      <c r="B1071" s="3" t="s">
        <v>14443</v>
      </c>
      <c r="C1071" s="4">
        <v>50.702065241100001</v>
      </c>
      <c r="D1071" s="4">
        <v>7.0853824559399996</v>
      </c>
      <c r="E1071" s="4">
        <f>Orte[[#This Row],[Lat_dez]]*PI()/180</f>
        <v>0.88491797601816757</v>
      </c>
      <c r="F1071" s="4">
        <f>Orte[[#This Row],[Lon_dez]]*PI()/180</f>
        <v>0.12366325261919504</v>
      </c>
      <c r="G1071" t="s">
        <v>504</v>
      </c>
      <c r="H1071" t="s">
        <v>540</v>
      </c>
      <c r="I1071" s="4" t="b">
        <v>0</v>
      </c>
      <c r="J1071" s="4" t="str">
        <f>CONCATENATE(Orte[[#This Row],[Ort]]," - ",Orte[[#This Row],[Landkreis]])</f>
        <v>Bonn - Kreisfreie Stadt Bonn</v>
      </c>
      <c r="L1071" s="3" t="s">
        <v>15284</v>
      </c>
      <c r="M1071" s="3"/>
      <c r="N1071" t="str">
        <f>Orte[[#This Row],[Ort]]</f>
        <v>Bonn</v>
      </c>
      <c r="O1071" t="s">
        <v>5206</v>
      </c>
      <c r="P1071" t="s">
        <v>4418</v>
      </c>
    </row>
    <row r="1072" spans="1:16" x14ac:dyDescent="0.35">
      <c r="A1072" t="s">
        <v>539</v>
      </c>
      <c r="B1072" s="3" t="s">
        <v>14719</v>
      </c>
      <c r="C1072" s="4">
        <v>50.708454160999999</v>
      </c>
      <c r="D1072" s="4">
        <v>7.11252440225</v>
      </c>
      <c r="E1072" s="4">
        <f>Orte[[#This Row],[Lat_dez]]*PI()/180</f>
        <v>0.88502948370606871</v>
      </c>
      <c r="F1072" s="4">
        <f>Orte[[#This Row],[Lon_dez]]*PI()/180</f>
        <v>0.12413696894770408</v>
      </c>
      <c r="G1072" t="s">
        <v>504</v>
      </c>
      <c r="H1072" t="s">
        <v>540</v>
      </c>
      <c r="I1072" s="4" t="b">
        <v>0</v>
      </c>
      <c r="J1072" s="4" t="str">
        <f>CONCATENATE(Orte[[#This Row],[Ort]]," - ",Orte[[#This Row],[Landkreis]])</f>
        <v>Bonn - Kreisfreie Stadt Bonn</v>
      </c>
      <c r="L1072" s="3" t="s">
        <v>12653</v>
      </c>
      <c r="M1072" s="3"/>
      <c r="N1072" t="str">
        <f>Orte[[#This Row],[Ort]]</f>
        <v>Bonn</v>
      </c>
      <c r="O1072" t="s">
        <v>102</v>
      </c>
      <c r="P1072" t="s">
        <v>2828</v>
      </c>
    </row>
    <row r="1073" spans="1:16" x14ac:dyDescent="0.35">
      <c r="A1073" t="s">
        <v>539</v>
      </c>
      <c r="B1073" s="3" t="s">
        <v>8209</v>
      </c>
      <c r="C1073" s="4">
        <v>50.688988814799998</v>
      </c>
      <c r="D1073" s="4">
        <v>7.1629592888599998</v>
      </c>
      <c r="E1073" s="4">
        <f>Orte[[#This Row],[Lat_dez]]*PI()/180</f>
        <v>0.88468974932483824</v>
      </c>
      <c r="F1073" s="4">
        <f>Orte[[#This Row],[Lon_dez]]*PI()/180</f>
        <v>0.1250172237769186</v>
      </c>
      <c r="G1073" t="s">
        <v>504</v>
      </c>
      <c r="H1073" t="s">
        <v>540</v>
      </c>
      <c r="I1073" s="4" t="b">
        <v>0</v>
      </c>
      <c r="J1073" s="4" t="str">
        <f>CONCATENATE(Orte[[#This Row],[Ort]]," - ",Orte[[#This Row],[Landkreis]])</f>
        <v>Bonn - Kreisfreie Stadt Bonn</v>
      </c>
      <c r="L1073" s="3" t="s">
        <v>12832</v>
      </c>
      <c r="M1073" s="3"/>
      <c r="N1073" t="str">
        <f>Orte[[#This Row],[Ort]]</f>
        <v>Bonn</v>
      </c>
      <c r="O1073" t="s">
        <v>7118</v>
      </c>
      <c r="P1073" t="s">
        <v>6891</v>
      </c>
    </row>
    <row r="1074" spans="1:16" x14ac:dyDescent="0.35">
      <c r="A1074" t="s">
        <v>539</v>
      </c>
      <c r="B1074" s="3" t="s">
        <v>8204</v>
      </c>
      <c r="C1074" s="4">
        <v>50.697314030100003</v>
      </c>
      <c r="D1074" s="4">
        <v>7.1350756207200003</v>
      </c>
      <c r="E1074" s="4">
        <f>Orte[[#This Row],[Lat_dez]]*PI()/180</f>
        <v>0.88483505174276067</v>
      </c>
      <c r="F1074" s="4">
        <f>Orte[[#This Row],[Lon_dez]]*PI()/180</f>
        <v>0.12453056196034215</v>
      </c>
      <c r="G1074" t="s">
        <v>504</v>
      </c>
      <c r="H1074" t="s">
        <v>540</v>
      </c>
      <c r="I1074" s="4" t="b">
        <v>0</v>
      </c>
      <c r="J1074" s="4" t="str">
        <f>CONCATENATE(Orte[[#This Row],[Ort]]," - ",Orte[[#This Row],[Landkreis]])</f>
        <v>Bonn - Kreisfreie Stadt Bonn</v>
      </c>
      <c r="L1074" s="3" t="s">
        <v>14261</v>
      </c>
      <c r="M1074" s="3"/>
      <c r="N1074" t="str">
        <f>Orte[[#This Row],[Ort]]</f>
        <v>Bonn</v>
      </c>
      <c r="O1074" t="s">
        <v>4932</v>
      </c>
      <c r="P1074" t="s">
        <v>5741</v>
      </c>
    </row>
    <row r="1075" spans="1:16" x14ac:dyDescent="0.35">
      <c r="A1075" t="s">
        <v>539</v>
      </c>
      <c r="B1075" s="3" t="s">
        <v>10146</v>
      </c>
      <c r="C1075" s="4">
        <v>50.6682611373</v>
      </c>
      <c r="D1075" s="4">
        <v>7.1233938734300004</v>
      </c>
      <c r="E1075" s="4">
        <f>Orte[[#This Row],[Lat_dez]]*PI()/180</f>
        <v>0.88432798310617167</v>
      </c>
      <c r="F1075" s="4">
        <f>Orte[[#This Row],[Lon_dez]]*PI()/180</f>
        <v>0.12432667700774572</v>
      </c>
      <c r="G1075" t="s">
        <v>504</v>
      </c>
      <c r="H1075" t="s">
        <v>540</v>
      </c>
      <c r="I1075" s="4" t="b">
        <v>0</v>
      </c>
      <c r="J1075" s="4" t="str">
        <f>CONCATENATE(Orte[[#This Row],[Ort]]," - ",Orte[[#This Row],[Landkreis]])</f>
        <v>Bonn - Kreisfreie Stadt Bonn</v>
      </c>
      <c r="L1075" s="3" t="s">
        <v>13531</v>
      </c>
      <c r="M1075" s="3"/>
      <c r="N1075" t="str">
        <f>Orte[[#This Row],[Ort]]</f>
        <v>Bonn</v>
      </c>
      <c r="O1075" t="s">
        <v>5234</v>
      </c>
      <c r="P1075" t="s">
        <v>7266</v>
      </c>
    </row>
    <row r="1076" spans="1:16" x14ac:dyDescent="0.35">
      <c r="A1076" t="s">
        <v>539</v>
      </c>
      <c r="B1076" s="3" t="s">
        <v>9849</v>
      </c>
      <c r="C1076" s="4">
        <v>50.6618873647</v>
      </c>
      <c r="D1076" s="4">
        <v>7.1830154694399999</v>
      </c>
      <c r="E1076" s="4">
        <f>Orte[[#This Row],[Lat_dez]]*PI()/180</f>
        <v>0.88421673978852833</v>
      </c>
      <c r="F1076" s="4">
        <f>Orte[[#This Row],[Lon_dez]]*PI()/180</f>
        <v>0.12536727016341412</v>
      </c>
      <c r="G1076" t="s">
        <v>504</v>
      </c>
      <c r="H1076" t="s">
        <v>540</v>
      </c>
      <c r="I1076" s="4" t="b">
        <v>0</v>
      </c>
      <c r="J1076" s="4" t="str">
        <f>CONCATENATE(Orte[[#This Row],[Ort]]," - ",Orte[[#This Row],[Landkreis]])</f>
        <v>Bonn - Kreisfreie Stadt Bonn</v>
      </c>
      <c r="L1076" s="3" t="s">
        <v>10477</v>
      </c>
      <c r="M1076" s="3"/>
      <c r="N1076" t="str">
        <f>Orte[[#This Row],[Ort]]</f>
        <v>Bonn</v>
      </c>
      <c r="O1076" t="s">
        <v>6156</v>
      </c>
      <c r="P1076" t="s">
        <v>4242</v>
      </c>
    </row>
    <row r="1077" spans="1:16" x14ac:dyDescent="0.35">
      <c r="A1077" t="s">
        <v>539</v>
      </c>
      <c r="B1077" s="3" t="s">
        <v>9309</v>
      </c>
      <c r="C1077" s="4">
        <v>50.753420187499998</v>
      </c>
      <c r="D1077" s="4">
        <v>7.1184024884600001</v>
      </c>
      <c r="E1077" s="4">
        <f>Orte[[#This Row],[Lat_dez]]*PI()/180</f>
        <v>0.88581428892003278</v>
      </c>
      <c r="F1077" s="4">
        <f>Orte[[#This Row],[Lon_dez]]*PI()/180</f>
        <v>0.12423956090578467</v>
      </c>
      <c r="G1077" t="s">
        <v>504</v>
      </c>
      <c r="H1077" t="s">
        <v>540</v>
      </c>
      <c r="I1077" s="4" t="b">
        <v>0</v>
      </c>
      <c r="J1077" s="4" t="str">
        <f>CONCATENATE(Orte[[#This Row],[Ort]]," - ",Orte[[#This Row],[Landkreis]])</f>
        <v>Bonn - Kreisfreie Stadt Bonn</v>
      </c>
      <c r="L1077" s="3" t="s">
        <v>9949</v>
      </c>
      <c r="M1077" s="3"/>
      <c r="N1077" t="str">
        <f>Orte[[#This Row],[Ort]]</f>
        <v>Bonn</v>
      </c>
      <c r="O1077" t="s">
        <v>7216</v>
      </c>
      <c r="P1077" t="s">
        <v>5331</v>
      </c>
    </row>
    <row r="1078" spans="1:16" x14ac:dyDescent="0.35">
      <c r="A1078" t="s">
        <v>539</v>
      </c>
      <c r="B1078" s="3" t="s">
        <v>8650</v>
      </c>
      <c r="C1078" s="4">
        <v>50.7232144922</v>
      </c>
      <c r="D1078" s="4">
        <v>7.15679112753</v>
      </c>
      <c r="E1078" s="4">
        <f>Orte[[#This Row],[Lat_dez]]*PI()/180</f>
        <v>0.88528710008419353</v>
      </c>
      <c r="F1078" s="4">
        <f>Orte[[#This Row],[Lon_dez]]*PI()/180</f>
        <v>0.12490956905291589</v>
      </c>
      <c r="G1078" t="s">
        <v>504</v>
      </c>
      <c r="H1078" t="s">
        <v>540</v>
      </c>
      <c r="I1078" s="4" t="b">
        <v>0</v>
      </c>
      <c r="J1078" s="4" t="str">
        <f>CONCATENATE(Orte[[#This Row],[Ort]]," - ",Orte[[#This Row],[Landkreis]])</f>
        <v>Bonn - Kreisfreie Stadt Bonn</v>
      </c>
      <c r="L1078" s="3" t="s">
        <v>12664</v>
      </c>
      <c r="M1078" s="3"/>
      <c r="N1078" t="str">
        <f>Orte[[#This Row],[Ort]]</f>
        <v>Bonn</v>
      </c>
      <c r="O1078" t="s">
        <v>7143</v>
      </c>
      <c r="P1078" t="s">
        <v>5117</v>
      </c>
    </row>
    <row r="1079" spans="1:16" x14ac:dyDescent="0.35">
      <c r="A1079" t="s">
        <v>539</v>
      </c>
      <c r="B1079" s="3" t="s">
        <v>11070</v>
      </c>
      <c r="C1079" s="4">
        <v>50.741506463500002</v>
      </c>
      <c r="D1079" s="4">
        <v>7.16822811751</v>
      </c>
      <c r="E1079" s="4">
        <f>Orte[[#This Row],[Lat_dez]]*PI()/180</f>
        <v>0.88560635521005893</v>
      </c>
      <c r="F1079" s="4">
        <f>Orte[[#This Row],[Lon_dez]]*PI()/180</f>
        <v>0.1251091821845845</v>
      </c>
      <c r="G1079" t="s">
        <v>504</v>
      </c>
      <c r="H1079" t="s">
        <v>540</v>
      </c>
      <c r="I1079" s="4" t="b">
        <v>0</v>
      </c>
      <c r="J1079" s="4" t="str">
        <f>CONCATENATE(Orte[[#This Row],[Ort]]," - ",Orte[[#This Row],[Landkreis]])</f>
        <v>Bonn - Kreisfreie Stadt Bonn</v>
      </c>
      <c r="L1079" s="3" t="s">
        <v>10226</v>
      </c>
      <c r="M1079" s="3"/>
      <c r="N1079" t="str">
        <f>Orte[[#This Row],[Ort]]</f>
        <v>Bonn</v>
      </c>
      <c r="O1079" t="s">
        <v>7053</v>
      </c>
      <c r="P1079" t="s">
        <v>7173</v>
      </c>
    </row>
    <row r="1080" spans="1:16" x14ac:dyDescent="0.35">
      <c r="A1080" t="s">
        <v>3197</v>
      </c>
      <c r="B1080" s="3" t="s">
        <v>10429</v>
      </c>
      <c r="C1080" s="4">
        <v>47.812794768400003</v>
      </c>
      <c r="D1080" s="4">
        <v>8.3248324515800007</v>
      </c>
      <c r="E1080" s="4">
        <f>Orte[[#This Row],[Lat_dez]]*PI()/180</f>
        <v>0.83449069328889969</v>
      </c>
      <c r="F1080" s="4">
        <f>Orte[[#This Row],[Lon_dez]]*PI()/180</f>
        <v>0.14529573595694242</v>
      </c>
      <c r="G1080" t="s">
        <v>546</v>
      </c>
      <c r="H1080" t="s">
        <v>561</v>
      </c>
      <c r="I1080" s="4" t="b">
        <v>0</v>
      </c>
      <c r="J1080" s="4" t="str">
        <f>CONCATENATE(Orte[[#This Row],[Ort]]," - ",Orte[[#This Row],[Landkreis]])</f>
        <v>Bonndorf im Schwarzwald - Landkreis Waldshut</v>
      </c>
      <c r="L1080" s="3" t="s">
        <v>10756</v>
      </c>
      <c r="M1080" s="3"/>
      <c r="N1080" t="str">
        <f>Orte[[#This Row],[Ort]]</f>
        <v>Bonndorf im Schwarzwald</v>
      </c>
      <c r="O1080" t="s">
        <v>4518</v>
      </c>
      <c r="P1080" t="s">
        <v>7566</v>
      </c>
    </row>
    <row r="1081" spans="1:16" x14ac:dyDescent="0.35">
      <c r="A1081" t="s">
        <v>5358</v>
      </c>
      <c r="B1081" s="3" t="s">
        <v>13218</v>
      </c>
      <c r="C1081" s="4">
        <v>49.033726236299998</v>
      </c>
      <c r="D1081" s="4">
        <v>9.0876535276000006</v>
      </c>
      <c r="E1081" s="4">
        <f>Orte[[#This Row],[Lat_dez]]*PI()/180</f>
        <v>0.85579996734496211</v>
      </c>
      <c r="F1081" s="4">
        <f>Orte[[#This Row],[Lon_dez]]*PI()/180</f>
        <v>0.15860947533709741</v>
      </c>
      <c r="G1081" t="s">
        <v>546</v>
      </c>
      <c r="H1081" t="s">
        <v>757</v>
      </c>
      <c r="I1081" s="4" t="b">
        <v>0</v>
      </c>
      <c r="J1081" s="4" t="str">
        <f>CONCATENATE(Orte[[#This Row],[Ort]]," - ",Orte[[#This Row],[Landkreis]])</f>
        <v>Bönnigheim - Landkreis Ludwigsburg</v>
      </c>
      <c r="L1081" s="3" t="s">
        <v>14145</v>
      </c>
      <c r="M1081" s="3"/>
      <c r="N1081" t="str">
        <f>Orte[[#This Row],[Ort]]</f>
        <v>Bönnigheim</v>
      </c>
      <c r="O1081" t="s">
        <v>6663</v>
      </c>
      <c r="P1081" t="s">
        <v>3347</v>
      </c>
    </row>
    <row r="1082" spans="1:16" x14ac:dyDescent="0.35">
      <c r="A1082" t="s">
        <v>3166</v>
      </c>
      <c r="B1082" s="3" t="s">
        <v>10396</v>
      </c>
      <c r="C1082" s="4">
        <v>48.442557663899997</v>
      </c>
      <c r="D1082" s="4">
        <v>10.711805952700001</v>
      </c>
      <c r="E1082" s="4">
        <f>Orte[[#This Row],[Lat_dez]]*PI()/180</f>
        <v>0.84548212932226763</v>
      </c>
      <c r="F1082" s="4">
        <f>Orte[[#This Row],[Lon_dez]]*PI()/180</f>
        <v>0.18695628270934297</v>
      </c>
      <c r="G1082" t="s">
        <v>665</v>
      </c>
      <c r="H1082" t="s">
        <v>798</v>
      </c>
      <c r="I1082" s="4" t="b">
        <v>0</v>
      </c>
      <c r="J1082" s="4" t="str">
        <f>CONCATENATE(Orte[[#This Row],[Ort]]," - ",Orte[[#This Row],[Landkreis]])</f>
        <v>Bonstetten - Landkreis Augsburg</v>
      </c>
      <c r="L1082" s="3" t="s">
        <v>8347</v>
      </c>
      <c r="M1082" s="3"/>
      <c r="N1082" t="str">
        <f>Orte[[#This Row],[Ort]]</f>
        <v>Bonstetten</v>
      </c>
      <c r="O1082" t="s">
        <v>2166</v>
      </c>
      <c r="P1082" t="s">
        <v>6630</v>
      </c>
    </row>
    <row r="1083" spans="1:16" x14ac:dyDescent="0.35">
      <c r="A1083" t="s">
        <v>5880</v>
      </c>
      <c r="B1083" s="3" t="s">
        <v>13921</v>
      </c>
      <c r="C1083" s="4">
        <v>48.085863576999998</v>
      </c>
      <c r="D1083" s="4">
        <v>10.207332775699999</v>
      </c>
      <c r="E1083" s="4">
        <f>Orte[[#This Row],[Lat_dez]]*PI()/180</f>
        <v>0.83925664308346781</v>
      </c>
      <c r="F1083" s="4">
        <f>Orte[[#This Row],[Lon_dez]]*PI()/180</f>
        <v>0.17815156478269681</v>
      </c>
      <c r="G1083" t="s">
        <v>665</v>
      </c>
      <c r="H1083" t="s">
        <v>683</v>
      </c>
      <c r="I1083" s="4" t="b">
        <v>0</v>
      </c>
      <c r="J1083" s="4" t="str">
        <f>CONCATENATE(Orte[[#This Row],[Ort]]," - ",Orte[[#This Row],[Landkreis]])</f>
        <v>Boos - Landkreis Unterallgäu</v>
      </c>
      <c r="L1083" s="3" t="s">
        <v>9525</v>
      </c>
      <c r="M1083" s="3"/>
      <c r="N1083" t="str">
        <f>Orte[[#This Row],[Ort]]</f>
        <v>Boos</v>
      </c>
      <c r="O1083" t="s">
        <v>5697</v>
      </c>
      <c r="P1083" t="s">
        <v>5169</v>
      </c>
    </row>
    <row r="1084" spans="1:16" x14ac:dyDescent="0.35">
      <c r="A1084" t="s">
        <v>6961</v>
      </c>
      <c r="B1084" s="3" t="s">
        <v>15375</v>
      </c>
      <c r="C1084" s="4">
        <v>53.989582986099997</v>
      </c>
      <c r="D1084" s="4">
        <v>10.055905194599999</v>
      </c>
      <c r="E1084" s="4">
        <f>Orte[[#This Row],[Lat_dez]]*PI()/180</f>
        <v>0.94229598488615685</v>
      </c>
      <c r="F1084" s="4">
        <f>Orte[[#This Row],[Lon_dez]]*PI()/180</f>
        <v>0.17550865491417109</v>
      </c>
      <c r="G1084" t="s">
        <v>641</v>
      </c>
      <c r="H1084" t="s">
        <v>671</v>
      </c>
      <c r="I1084" s="4" t="b">
        <v>0</v>
      </c>
      <c r="J1084" s="4" t="str">
        <f>CONCATENATE(Orte[[#This Row],[Ort]]," - ",Orte[[#This Row],[Landkreis]])</f>
        <v>Boostedt - Kreis Segeberg</v>
      </c>
      <c r="L1084" s="3" t="s">
        <v>12173</v>
      </c>
      <c r="M1084" s="3"/>
      <c r="N1084" t="str">
        <f>Orte[[#This Row],[Ort]]</f>
        <v>Boostedt</v>
      </c>
      <c r="O1084" t="s">
        <v>4254</v>
      </c>
      <c r="P1084" t="s">
        <v>1270</v>
      </c>
    </row>
    <row r="1085" spans="1:16" x14ac:dyDescent="0.35">
      <c r="A1085" t="s">
        <v>4714</v>
      </c>
      <c r="B1085" s="3" t="s">
        <v>12380</v>
      </c>
      <c r="C1085" s="4">
        <v>48.859418537800003</v>
      </c>
      <c r="D1085" s="4">
        <v>10.343639185900001</v>
      </c>
      <c r="E1085" s="4">
        <f>Orte[[#This Row],[Lat_dez]]*PI()/180</f>
        <v>0.85275772409456352</v>
      </c>
      <c r="F1085" s="4">
        <f>Orte[[#This Row],[Lon_dez]]*PI()/180</f>
        <v>0.18053056043226084</v>
      </c>
      <c r="G1085" t="s">
        <v>546</v>
      </c>
      <c r="H1085" t="s">
        <v>662</v>
      </c>
      <c r="I1085" s="4" t="b">
        <v>0</v>
      </c>
      <c r="J1085" s="4" t="str">
        <f>CONCATENATE(Orte[[#This Row],[Ort]]," - ",Orte[[#This Row],[Landkreis]])</f>
        <v>Bopfingen - Landkreis Ostalbkreis</v>
      </c>
      <c r="L1085" s="3" t="s">
        <v>10244</v>
      </c>
      <c r="M1085" s="3"/>
      <c r="N1085" t="str">
        <f>Orte[[#This Row],[Ort]]</f>
        <v>Bopfingen</v>
      </c>
      <c r="O1085" t="s">
        <v>1964</v>
      </c>
      <c r="P1085" t="s">
        <v>1031</v>
      </c>
    </row>
    <row r="1086" spans="1:16" x14ac:dyDescent="0.35">
      <c r="A1086" t="s">
        <v>6562</v>
      </c>
      <c r="B1086" s="3" t="s">
        <v>14845</v>
      </c>
      <c r="C1086" s="4">
        <v>50.213584113099998</v>
      </c>
      <c r="D1086" s="4">
        <v>7.5654733074899996</v>
      </c>
      <c r="E1086" s="4">
        <f>Orte[[#This Row],[Lat_dez]]*PI()/180</f>
        <v>0.87639237200071163</v>
      </c>
      <c r="F1086" s="4">
        <f>Orte[[#This Row],[Lon_dez]]*PI()/180</f>
        <v>0.13204241868744587</v>
      </c>
      <c r="G1086" t="s">
        <v>514</v>
      </c>
      <c r="H1086" t="s">
        <v>1165</v>
      </c>
      <c r="I1086" s="4" t="b">
        <v>0</v>
      </c>
      <c r="J1086" s="4" t="str">
        <f>CONCATENATE(Orte[[#This Row],[Ort]]," - ",Orte[[#This Row],[Landkreis]])</f>
        <v>Boppard - Landkreis Rhein-Hunsrück-Kreis</v>
      </c>
      <c r="L1086" s="3" t="s">
        <v>14166</v>
      </c>
      <c r="M1086" s="3"/>
      <c r="N1086" t="str">
        <f>Orte[[#This Row],[Ort]]</f>
        <v>Boppard</v>
      </c>
      <c r="O1086" t="s">
        <v>4455</v>
      </c>
      <c r="P1086" t="s">
        <v>4498</v>
      </c>
    </row>
    <row r="1087" spans="1:16" x14ac:dyDescent="0.35">
      <c r="A1087" t="s">
        <v>4431</v>
      </c>
      <c r="B1087" s="3" t="s">
        <v>12012</v>
      </c>
      <c r="C1087" s="4">
        <v>51.651654233999999</v>
      </c>
      <c r="D1087" s="4">
        <v>8.7699462177399994</v>
      </c>
      <c r="E1087" s="4">
        <f>Orte[[#This Row],[Lat_dez]]*PI()/180</f>
        <v>0.90149143048496971</v>
      </c>
      <c r="F1087" s="4">
        <f>Orte[[#This Row],[Lon_dez]]*PI()/180</f>
        <v>0.15306443672238654</v>
      </c>
      <c r="G1087" t="s">
        <v>504</v>
      </c>
      <c r="H1087" t="s">
        <v>714</v>
      </c>
      <c r="I1087" s="4" t="b">
        <v>0</v>
      </c>
      <c r="J1087" s="4" t="str">
        <f>CONCATENATE(Orte[[#This Row],[Ort]]," - ",Orte[[#This Row],[Landkreis]])</f>
        <v>Borchen - Kreis Paderborn</v>
      </c>
      <c r="L1087" s="3" t="s">
        <v>9209</v>
      </c>
      <c r="M1087" s="3"/>
      <c r="N1087" t="str">
        <f>Orte[[#This Row],[Ort]]</f>
        <v>Borchen</v>
      </c>
      <c r="O1087" t="s">
        <v>7223</v>
      </c>
      <c r="P1087" t="s">
        <v>6534</v>
      </c>
    </row>
    <row r="1088" spans="1:16" x14ac:dyDescent="0.35">
      <c r="A1088" t="s">
        <v>2877</v>
      </c>
      <c r="B1088" s="3" t="s">
        <v>10037</v>
      </c>
      <c r="C1088" s="4">
        <v>51.957327419499997</v>
      </c>
      <c r="D1088" s="4">
        <v>11.4305456143</v>
      </c>
      <c r="E1088" s="4">
        <f>Orte[[#This Row],[Lat_dez]]*PI()/180</f>
        <v>0.90682643400700391</v>
      </c>
      <c r="F1088" s="4">
        <f>Orte[[#This Row],[Lon_dez]]*PI()/180</f>
        <v>0.19950065626893282</v>
      </c>
      <c r="G1088" t="s">
        <v>809</v>
      </c>
      <c r="H1088" t="s">
        <v>1359</v>
      </c>
      <c r="I1088" s="4" t="b">
        <v>0</v>
      </c>
      <c r="J1088" s="4" t="str">
        <f>CONCATENATE(Orte[[#This Row],[Ort]]," - ",Orte[[#This Row],[Landkreis]])</f>
        <v>Börde-Hakel - Landkreis Salzlandkreis</v>
      </c>
      <c r="L1088" s="3" t="s">
        <v>10771</v>
      </c>
      <c r="M1088" s="3"/>
      <c r="N1088" t="str">
        <f>Orte[[#This Row],[Ort]]</f>
        <v>Börde-Hakel</v>
      </c>
      <c r="O1088" t="s">
        <v>6526</v>
      </c>
      <c r="P1088" t="s">
        <v>1537</v>
      </c>
    </row>
    <row r="1089" spans="1:16" x14ac:dyDescent="0.35">
      <c r="A1089" t="s">
        <v>2845</v>
      </c>
      <c r="B1089" s="3" t="s">
        <v>10002</v>
      </c>
      <c r="C1089" s="4">
        <v>54.644476883899998</v>
      </c>
      <c r="D1089" s="4">
        <v>8.9212055536099992</v>
      </c>
      <c r="E1089" s="4">
        <f>Orte[[#This Row],[Lat_dez]]*PI()/180</f>
        <v>0.95372603965398606</v>
      </c>
      <c r="F1089" s="4">
        <f>Orte[[#This Row],[Lon_dez]]*PI()/180</f>
        <v>0.15570441015769798</v>
      </c>
      <c r="G1089" t="s">
        <v>641</v>
      </c>
      <c r="H1089" t="s">
        <v>765</v>
      </c>
      <c r="I1089" s="4" t="b">
        <v>0</v>
      </c>
      <c r="J1089" s="4" t="str">
        <f>CONCATENATE(Orte[[#This Row],[Ort]]," - ",Orte[[#This Row],[Landkreis]])</f>
        <v>Bordelum - Kreis Nordfriesland</v>
      </c>
      <c r="L1089" s="3" t="s">
        <v>10486</v>
      </c>
      <c r="M1089" s="3"/>
      <c r="N1089" t="str">
        <f>Orte[[#This Row],[Ort]]</f>
        <v>Bordelum</v>
      </c>
      <c r="O1089" t="s">
        <v>6268</v>
      </c>
      <c r="P1089" t="s">
        <v>6446</v>
      </c>
    </row>
    <row r="1090" spans="1:16" x14ac:dyDescent="0.35">
      <c r="A1090" t="s">
        <v>4820</v>
      </c>
      <c r="B1090" s="3" t="s">
        <v>12517</v>
      </c>
      <c r="C1090" s="4">
        <v>54.173752814499998</v>
      </c>
      <c r="D1090" s="4">
        <v>10.0459297166</v>
      </c>
      <c r="E1090" s="4">
        <f>Orte[[#This Row],[Lat_dez]]*PI()/180</f>
        <v>0.94551035477456979</v>
      </c>
      <c r="F1090" s="4">
        <f>Orte[[#This Row],[Lon_dez]]*PI()/180</f>
        <v>0.17533454997861084</v>
      </c>
      <c r="G1090" t="s">
        <v>641</v>
      </c>
      <c r="H1090" t="s">
        <v>642</v>
      </c>
      <c r="I1090" s="4" t="b">
        <v>0</v>
      </c>
      <c r="J1090" s="4" t="str">
        <f>CONCATENATE(Orte[[#This Row],[Ort]]," - ",Orte[[#This Row],[Landkreis]])</f>
        <v>Bordesholm - Kreis Rendsburg-Eckernförde</v>
      </c>
      <c r="L1090" s="3" t="s">
        <v>10769</v>
      </c>
      <c r="M1090" s="3"/>
      <c r="N1090" t="str">
        <f>Orte[[#This Row],[Ort]]</f>
        <v>Bordesholm</v>
      </c>
      <c r="O1090" t="s">
        <v>3840</v>
      </c>
      <c r="P1090" t="s">
        <v>6867</v>
      </c>
    </row>
    <row r="1091" spans="1:16" x14ac:dyDescent="0.35">
      <c r="A1091" t="s">
        <v>5528</v>
      </c>
      <c r="B1091" s="3" t="s">
        <v>13430</v>
      </c>
      <c r="C1091" s="4">
        <v>51.576519747100001</v>
      </c>
      <c r="D1091" s="4">
        <v>9.2558438305500008</v>
      </c>
      <c r="E1091" s="4">
        <f>Orte[[#This Row],[Lat_dez]]*PI()/180</f>
        <v>0.90018008630676816</v>
      </c>
      <c r="F1091" s="4">
        <f>Orte[[#This Row],[Lon_dez]]*PI()/180</f>
        <v>0.16154494989350163</v>
      </c>
      <c r="G1091" t="s">
        <v>504</v>
      </c>
      <c r="H1091" t="s">
        <v>3120</v>
      </c>
      <c r="I1091" s="4" t="b">
        <v>0</v>
      </c>
      <c r="J1091" s="4" t="str">
        <f>CONCATENATE(Orte[[#This Row],[Ort]]," - ",Orte[[#This Row],[Landkreis]])</f>
        <v>Borgentreich - Kreis Höxter</v>
      </c>
      <c r="L1091" s="3" t="s">
        <v>10481</v>
      </c>
      <c r="M1091" s="3"/>
      <c r="N1091" t="str">
        <f>Orte[[#This Row],[Ort]]</f>
        <v>Borgentreich</v>
      </c>
      <c r="O1091" t="s">
        <v>2740</v>
      </c>
      <c r="P1091" t="s">
        <v>3035</v>
      </c>
    </row>
    <row r="1092" spans="1:16" x14ac:dyDescent="0.35">
      <c r="A1092" t="s">
        <v>6561</v>
      </c>
      <c r="B1092" s="3" t="s">
        <v>14844</v>
      </c>
      <c r="C1092" s="4">
        <v>52.927241145499998</v>
      </c>
      <c r="D1092" s="4">
        <v>7.5233552913699997</v>
      </c>
      <c r="E1092" s="4">
        <f>Orte[[#This Row],[Lat_dez]]*PI()/180</f>
        <v>0.92375462198599023</v>
      </c>
      <c r="F1092" s="4">
        <f>Orte[[#This Row],[Lon_dez]]*PI()/180</f>
        <v>0.13130732063174383</v>
      </c>
      <c r="G1092" t="s">
        <v>554</v>
      </c>
      <c r="H1092" t="s">
        <v>626</v>
      </c>
      <c r="I1092" s="4" t="b">
        <v>0</v>
      </c>
      <c r="J1092" s="4" t="str">
        <f>CONCATENATE(Orte[[#This Row],[Ort]]," - ",Orte[[#This Row],[Landkreis]])</f>
        <v>Börger - Landkreis Emsland</v>
      </c>
      <c r="L1092" s="3" t="s">
        <v>11286</v>
      </c>
      <c r="M1092" s="3"/>
      <c r="N1092" t="str">
        <f>Orte[[#This Row],[Ort]]</f>
        <v>Börger</v>
      </c>
      <c r="O1092" t="s">
        <v>4997</v>
      </c>
      <c r="P1092" t="s">
        <v>3182</v>
      </c>
    </row>
    <row r="1093" spans="1:16" x14ac:dyDescent="0.35">
      <c r="A1093" t="s">
        <v>6679</v>
      </c>
      <c r="B1093" s="3" t="s">
        <v>14999</v>
      </c>
      <c r="C1093" s="4">
        <v>52.094617702900003</v>
      </c>
      <c r="D1093" s="4">
        <v>8.2862841105899996</v>
      </c>
      <c r="E1093" s="4">
        <f>Orte[[#This Row],[Lat_dez]]*PI()/180</f>
        <v>0.90922260148333023</v>
      </c>
      <c r="F1093" s="4">
        <f>Orte[[#This Row],[Lon_dez]]*PI()/180</f>
        <v>0.14462294048548541</v>
      </c>
      <c r="G1093" t="s">
        <v>504</v>
      </c>
      <c r="H1093" t="s">
        <v>1715</v>
      </c>
      <c r="I1093" s="4" t="b">
        <v>0</v>
      </c>
      <c r="J1093" s="4" t="str">
        <f>CONCATENATE(Orte[[#This Row],[Ort]]," - ",Orte[[#This Row],[Landkreis]])</f>
        <v>Borgholzhausen - Kreis Gütersloh</v>
      </c>
      <c r="L1093" s="3" t="s">
        <v>10775</v>
      </c>
      <c r="M1093" s="3"/>
      <c r="N1093" t="str">
        <f>Orte[[#This Row],[Ort]]</f>
        <v>Borgholzhausen</v>
      </c>
      <c r="O1093" t="s">
        <v>3451</v>
      </c>
      <c r="P1093" t="s">
        <v>4067</v>
      </c>
    </row>
    <row r="1094" spans="1:16" x14ac:dyDescent="0.35">
      <c r="A1094" t="s">
        <v>3252</v>
      </c>
      <c r="B1094" s="3" t="s">
        <v>10494</v>
      </c>
      <c r="C1094" s="4">
        <v>52.7161366375</v>
      </c>
      <c r="D1094" s="4">
        <v>13.267418706799999</v>
      </c>
      <c r="E1094" s="4">
        <f>Orte[[#This Row],[Lat_dez]]*PI()/180</f>
        <v>0.9200701532555875</v>
      </c>
      <c r="F1094" s="4">
        <f>Orte[[#This Row],[Lon_dez]]*PI()/180</f>
        <v>0.23156013967434816</v>
      </c>
      <c r="G1094" t="s">
        <v>885</v>
      </c>
      <c r="H1094" t="s">
        <v>1913</v>
      </c>
      <c r="I1094" s="4" t="b">
        <v>0</v>
      </c>
      <c r="J1094" s="4" t="str">
        <f>CONCATENATE(Orte[[#This Row],[Ort]]," - ",Orte[[#This Row],[Landkreis]])</f>
        <v>Borgsdorf - Landkreis Oberhavel</v>
      </c>
      <c r="L1094" s="3" t="s">
        <v>15036</v>
      </c>
      <c r="M1094" s="3"/>
      <c r="N1094" t="str">
        <f>Orte[[#This Row],[Ort]]</f>
        <v>Borgsdorf</v>
      </c>
      <c r="O1094" t="s">
        <v>1597</v>
      </c>
      <c r="P1094" t="s">
        <v>5049</v>
      </c>
    </row>
    <row r="1095" spans="1:16" x14ac:dyDescent="0.35">
      <c r="A1095" t="s">
        <v>3326</v>
      </c>
      <c r="B1095" s="3" t="s">
        <v>10593</v>
      </c>
      <c r="C1095" s="4">
        <v>54.353906147499998</v>
      </c>
      <c r="D1095" s="4">
        <v>9.7269347315800001</v>
      </c>
      <c r="E1095" s="4">
        <f>Orte[[#This Row],[Lat_dez]]*PI()/180</f>
        <v>0.94865462359386155</v>
      </c>
      <c r="F1095" s="4">
        <f>Orte[[#This Row],[Lon_dez]]*PI()/180</f>
        <v>0.16976703719266187</v>
      </c>
      <c r="G1095" t="s">
        <v>641</v>
      </c>
      <c r="H1095" t="s">
        <v>642</v>
      </c>
      <c r="I1095" s="4" t="b">
        <v>0</v>
      </c>
      <c r="J1095" s="4" t="str">
        <f>CONCATENATE(Orte[[#This Row],[Ort]]," - ",Orte[[#This Row],[Landkreis]])</f>
        <v>Borgstedt - Kreis Rendsburg-Eckernförde</v>
      </c>
      <c r="L1095" s="3" t="s">
        <v>14481</v>
      </c>
      <c r="M1095" s="3"/>
      <c r="N1095" t="str">
        <f>Orte[[#This Row],[Ort]]</f>
        <v>Borgstedt</v>
      </c>
      <c r="O1095" t="s">
        <v>3744</v>
      </c>
      <c r="P1095" t="s">
        <v>3065</v>
      </c>
    </row>
    <row r="1096" spans="1:16" x14ac:dyDescent="0.35">
      <c r="A1096" t="s">
        <v>4402</v>
      </c>
      <c r="B1096" s="3" t="s">
        <v>13603</v>
      </c>
      <c r="C1096" s="4">
        <v>51.048793000300002</v>
      </c>
      <c r="D1096" s="4">
        <v>9.2765009615699991</v>
      </c>
      <c r="E1096" s="4">
        <f>Orte[[#This Row],[Lat_dez]]*PI()/180</f>
        <v>0.89096951702426963</v>
      </c>
      <c r="F1096" s="4">
        <f>Orte[[#This Row],[Lon_dez]]*PI()/180</f>
        <v>0.16190548484381645</v>
      </c>
      <c r="G1096" t="s">
        <v>549</v>
      </c>
      <c r="H1096" t="s">
        <v>817</v>
      </c>
      <c r="I1096" s="4" t="b">
        <v>0</v>
      </c>
      <c r="J1096" s="4" t="str">
        <f>CONCATENATE(Orte[[#This Row],[Ort]]," - ",Orte[[#This Row],[Landkreis]])</f>
        <v>Borken - Landkreis Schwalm-Eder-Kreis</v>
      </c>
      <c r="L1096" s="3" t="s">
        <v>7928</v>
      </c>
      <c r="M1096" s="3"/>
      <c r="N1096" t="str">
        <f>Orte[[#This Row],[Ort]]</f>
        <v>Borken</v>
      </c>
      <c r="O1096" t="s">
        <v>5873</v>
      </c>
      <c r="P1096" t="s">
        <v>6043</v>
      </c>
    </row>
    <row r="1097" spans="1:16" x14ac:dyDescent="0.35">
      <c r="A1097" t="s">
        <v>4402</v>
      </c>
      <c r="B1097" s="3" t="s">
        <v>11970</v>
      </c>
      <c r="C1097" s="4">
        <v>51.852238110099997</v>
      </c>
      <c r="D1097" s="4">
        <v>6.8316385786899998</v>
      </c>
      <c r="E1097" s="4">
        <f>Orte[[#This Row],[Lat_dez]]*PI()/180</f>
        <v>0.90499227954932693</v>
      </c>
      <c r="F1097" s="4">
        <f>Orte[[#This Row],[Lon_dez]]*PI()/180</f>
        <v>0.11923458650440621</v>
      </c>
      <c r="G1097" t="s">
        <v>504</v>
      </c>
      <c r="H1097" t="s">
        <v>1562</v>
      </c>
      <c r="I1097" s="4" t="b">
        <v>0</v>
      </c>
      <c r="J1097" s="4" t="str">
        <f>CONCATENATE(Orte[[#This Row],[Ort]]," - ",Orte[[#This Row],[Landkreis]])</f>
        <v>Borken - Kreis Borken</v>
      </c>
      <c r="L1097" s="3" t="s">
        <v>11928</v>
      </c>
      <c r="M1097" s="3"/>
      <c r="N1097" t="str">
        <f>Orte[[#This Row],[Ort]]</f>
        <v>Borken</v>
      </c>
      <c r="O1097" t="s">
        <v>785</v>
      </c>
      <c r="P1097" t="s">
        <v>7040</v>
      </c>
    </row>
    <row r="1098" spans="1:16" x14ac:dyDescent="0.35">
      <c r="A1098" t="s">
        <v>7068</v>
      </c>
      <c r="B1098" s="3" t="s">
        <v>15516</v>
      </c>
      <c r="C1098" s="4">
        <v>53.592572410899997</v>
      </c>
      <c r="D1098" s="4">
        <v>6.7224865766999997</v>
      </c>
      <c r="E1098" s="4">
        <f>Orte[[#This Row],[Lat_dez]]*PI()/180</f>
        <v>0.93536684318368024</v>
      </c>
      <c r="F1098" s="4">
        <f>Orte[[#This Row],[Lon_dez]]*PI()/180</f>
        <v>0.11732952468453731</v>
      </c>
      <c r="G1098" t="s">
        <v>554</v>
      </c>
      <c r="H1098" t="s">
        <v>2151</v>
      </c>
      <c r="I1098" s="4" t="b">
        <v>0</v>
      </c>
      <c r="J1098" s="4" t="str">
        <f>CONCATENATE(Orte[[#This Row],[Ort]]," - ",Orte[[#This Row],[Landkreis]])</f>
        <v>Borkum - Landkreis Leer</v>
      </c>
      <c r="L1098" s="3" t="s">
        <v>9212</v>
      </c>
      <c r="M1098" s="3"/>
      <c r="N1098" t="str">
        <f>Orte[[#This Row],[Ort]]</f>
        <v>Borkum</v>
      </c>
      <c r="O1098" t="s">
        <v>3484</v>
      </c>
      <c r="P1098" t="s">
        <v>15903</v>
      </c>
    </row>
    <row r="1099" spans="1:16" x14ac:dyDescent="0.35">
      <c r="A1099" t="s">
        <v>4694</v>
      </c>
      <c r="B1099" s="3" t="s">
        <v>12355</v>
      </c>
      <c r="C1099" s="4">
        <v>54.401709021899997</v>
      </c>
      <c r="D1099" s="4">
        <v>9.3771964425600007</v>
      </c>
      <c r="E1099" s="4">
        <f>Orte[[#This Row],[Lat_dez]]*PI()/180</f>
        <v>0.94948894114405902</v>
      </c>
      <c r="F1099" s="4">
        <f>Orte[[#This Row],[Lon_dez]]*PI()/180</f>
        <v>0.16366295252897134</v>
      </c>
      <c r="G1099" t="s">
        <v>641</v>
      </c>
      <c r="H1099" t="s">
        <v>660</v>
      </c>
      <c r="I1099" s="4" t="b">
        <v>0</v>
      </c>
      <c r="J1099" s="4" t="str">
        <f>CONCATENATE(Orte[[#This Row],[Ort]]," - ",Orte[[#This Row],[Landkreis]])</f>
        <v>Börm - Kreis Schleswig-Flensburg</v>
      </c>
      <c r="L1099" s="3" t="s">
        <v>8890</v>
      </c>
      <c r="M1099" s="3"/>
      <c r="N1099" t="str">
        <f>Orte[[#This Row],[Ort]]</f>
        <v>Börm</v>
      </c>
      <c r="O1099" t="s">
        <v>4827</v>
      </c>
      <c r="P1099" t="s">
        <v>5558</v>
      </c>
    </row>
    <row r="1100" spans="1:16" x14ac:dyDescent="0.35">
      <c r="A1100" t="s">
        <v>6296</v>
      </c>
      <c r="B1100" s="3" t="s">
        <v>14471</v>
      </c>
      <c r="C1100" s="4">
        <v>51.115344153099997</v>
      </c>
      <c r="D1100" s="4">
        <v>12.5022161818</v>
      </c>
      <c r="E1100" s="4">
        <f>Orte[[#This Row],[Lat_dez]]*PI()/180</f>
        <v>0.89213105376162738</v>
      </c>
      <c r="F1100" s="4">
        <f>Orte[[#This Row],[Lon_dez]]*PI()/180</f>
        <v>0.21820483616852396</v>
      </c>
      <c r="G1100" t="s">
        <v>869</v>
      </c>
      <c r="H1100" t="s">
        <v>1405</v>
      </c>
      <c r="I1100" s="4" t="b">
        <v>0</v>
      </c>
      <c r="J1100" s="4" t="str">
        <f>CONCATENATE(Orte[[#This Row],[Ort]]," - ",Orte[[#This Row],[Landkreis]])</f>
        <v>Borna - Landkreis Leipzig</v>
      </c>
      <c r="L1100" s="3" t="s">
        <v>12862</v>
      </c>
      <c r="M1100" s="3"/>
      <c r="N1100" t="str">
        <f>Orte[[#This Row],[Ort]]</f>
        <v>Borna</v>
      </c>
      <c r="O1100" t="s">
        <v>1219</v>
      </c>
      <c r="P1100" t="s">
        <v>2744</v>
      </c>
    </row>
    <row r="1101" spans="1:16" x14ac:dyDescent="0.35">
      <c r="A1101" t="s">
        <v>5828</v>
      </c>
      <c r="B1101" s="3" t="s">
        <v>13839</v>
      </c>
      <c r="C1101" s="4">
        <v>50.768227854499997</v>
      </c>
      <c r="D1101" s="4">
        <v>6.9550740161100002</v>
      </c>
      <c r="E1101" s="4">
        <f>Orte[[#This Row],[Lat_dez]]*PI()/180</f>
        <v>0.88607273146372167</v>
      </c>
      <c r="F1101" s="4">
        <f>Orte[[#This Row],[Lon_dez]]*PI()/180</f>
        <v>0.12138894130102465</v>
      </c>
      <c r="G1101" t="s">
        <v>504</v>
      </c>
      <c r="H1101" t="s">
        <v>1265</v>
      </c>
      <c r="I1101" s="4" t="b">
        <v>0</v>
      </c>
      <c r="J1101" s="4" t="str">
        <f>CONCATENATE(Orte[[#This Row],[Ort]]," - ",Orte[[#This Row],[Landkreis]])</f>
        <v>Bornheim - Kreis Rhein-Sieg-Kreis</v>
      </c>
      <c r="L1101" s="3" t="s">
        <v>8953</v>
      </c>
      <c r="M1101" s="3"/>
      <c r="N1101" t="str">
        <f>Orte[[#This Row],[Ort]]</f>
        <v>Bornheim</v>
      </c>
      <c r="O1101" t="s">
        <v>2302</v>
      </c>
      <c r="P1101" t="s">
        <v>2414</v>
      </c>
    </row>
    <row r="1102" spans="1:16" x14ac:dyDescent="0.35">
      <c r="A1102" t="s">
        <v>1458</v>
      </c>
      <c r="B1102" s="3" t="s">
        <v>8396</v>
      </c>
      <c r="C1102" s="4">
        <v>54.0652605374</v>
      </c>
      <c r="D1102" s="4">
        <v>10.202794668299999</v>
      </c>
      <c r="E1102" s="4">
        <f>Orte[[#This Row],[Lat_dez]]*PI()/180</f>
        <v>0.9436168073261888</v>
      </c>
      <c r="F1102" s="4">
        <f>Orte[[#This Row],[Lon_dez]]*PI()/180</f>
        <v>0.17807235986675771</v>
      </c>
      <c r="G1102" t="s">
        <v>641</v>
      </c>
      <c r="H1102" t="s">
        <v>671</v>
      </c>
      <c r="I1102" s="4" t="b">
        <v>0</v>
      </c>
      <c r="J1102" s="4" t="str">
        <f>CONCATENATE(Orte[[#This Row],[Ort]]," - ",Orte[[#This Row],[Landkreis]])</f>
        <v>Börnhöved - Kreis Segeberg</v>
      </c>
      <c r="L1102" s="3" t="s">
        <v>10779</v>
      </c>
      <c r="M1102" s="3"/>
      <c r="N1102" t="str">
        <f>Orte[[#This Row],[Ort]]</f>
        <v>Börnhöved</v>
      </c>
      <c r="O1102" t="s">
        <v>902</v>
      </c>
      <c r="P1102" t="s">
        <v>2921</v>
      </c>
    </row>
    <row r="1103" spans="1:16" x14ac:dyDescent="0.35">
      <c r="A1103" t="s">
        <v>592</v>
      </c>
      <c r="B1103" s="3" t="s">
        <v>7718</v>
      </c>
      <c r="C1103" s="4">
        <v>50.212333608500003</v>
      </c>
      <c r="D1103" s="4">
        <v>7.6962572646899998</v>
      </c>
      <c r="E1103" s="4">
        <f>Orte[[#This Row],[Lat_dez]]*PI()/180</f>
        <v>0.8763705465781304</v>
      </c>
      <c r="F1103" s="4">
        <f>Orte[[#This Row],[Lon_dez]]*PI()/180</f>
        <v>0.13432502934937321</v>
      </c>
      <c r="G1103" t="s">
        <v>514</v>
      </c>
      <c r="H1103" t="s">
        <v>593</v>
      </c>
      <c r="I1103" s="4" t="b">
        <v>0</v>
      </c>
      <c r="J1103" s="4" t="str">
        <f>CONCATENATE(Orte[[#This Row],[Ort]]," - ",Orte[[#This Row],[Landkreis]])</f>
        <v>Bornich, Patersberg - Landkreis Rhein-Lahn-Kreis</v>
      </c>
      <c r="L1103" s="3" t="s">
        <v>7935</v>
      </c>
      <c r="M1103" s="3"/>
      <c r="N1103" t="str">
        <f>Orte[[#This Row],[Ort]]</f>
        <v>Bornich, Patersberg</v>
      </c>
      <c r="O1103" t="s">
        <v>7091</v>
      </c>
      <c r="P1103" t="s">
        <v>3034</v>
      </c>
    </row>
    <row r="1104" spans="1:16" x14ac:dyDescent="0.35">
      <c r="A1104" t="s">
        <v>1425</v>
      </c>
      <c r="B1104" s="3" t="s">
        <v>8358</v>
      </c>
      <c r="C1104" s="4">
        <v>50.7276774256</v>
      </c>
      <c r="D1104" s="4">
        <v>13.1342096225</v>
      </c>
      <c r="E1104" s="4">
        <f>Orte[[#This Row],[Lat_dez]]*PI()/180</f>
        <v>0.88536499296632076</v>
      </c>
      <c r="F1104" s="4">
        <f>Orte[[#This Row],[Lon_dez]]*PI()/180</f>
        <v>0.2292352025597465</v>
      </c>
      <c r="G1104" t="s">
        <v>869</v>
      </c>
      <c r="H1104" t="s">
        <v>910</v>
      </c>
      <c r="I1104" s="4" t="b">
        <v>0</v>
      </c>
      <c r="J1104" s="4" t="str">
        <f>CONCATENATE(Orte[[#This Row],[Ort]]," - ",Orte[[#This Row],[Landkreis]])</f>
        <v>Börnichen, Gornau - Landkreis Erzgebirgskreis</v>
      </c>
      <c r="L1104" s="3" t="s">
        <v>8186</v>
      </c>
      <c r="M1104" s="3"/>
      <c r="N1104" t="str">
        <f>Orte[[#This Row],[Ort]]</f>
        <v>Börnichen, Gornau</v>
      </c>
      <c r="O1104" t="s">
        <v>1877</v>
      </c>
      <c r="P1104" t="s">
        <v>1106</v>
      </c>
    </row>
    <row r="1105" spans="1:16" x14ac:dyDescent="0.35">
      <c r="A1105" t="s">
        <v>6262</v>
      </c>
      <c r="B1105" s="3" t="s">
        <v>14421</v>
      </c>
      <c r="C1105" s="4">
        <v>49.581400465100003</v>
      </c>
      <c r="D1105" s="4">
        <v>7.9379514549600003</v>
      </c>
      <c r="E1105" s="4">
        <f>Orte[[#This Row],[Lat_dez]]*PI()/180</f>
        <v>0.86535868586584286</v>
      </c>
      <c r="F1105" s="4">
        <f>Orte[[#This Row],[Lon_dez]]*PI()/180</f>
        <v>0.13854338875252636</v>
      </c>
      <c r="G1105" t="s">
        <v>514</v>
      </c>
      <c r="H1105" t="s">
        <v>595</v>
      </c>
      <c r="I1105" s="4" t="b">
        <v>0</v>
      </c>
      <c r="J1105" s="4" t="str">
        <f>CONCATENATE(Orte[[#This Row],[Ort]]," - ",Orte[[#This Row],[Landkreis]])</f>
        <v>Börrstadt - Landkreis Donnersbergkreis</v>
      </c>
      <c r="L1105" s="3" t="s">
        <v>7934</v>
      </c>
      <c r="M1105" s="3"/>
      <c r="N1105" t="str">
        <f>Orte[[#This Row],[Ort]]</f>
        <v>Börrstadt</v>
      </c>
      <c r="O1105" t="s">
        <v>4944</v>
      </c>
      <c r="P1105" t="s">
        <v>5367</v>
      </c>
    </row>
    <row r="1106" spans="1:16" x14ac:dyDescent="0.35">
      <c r="A1106" t="s">
        <v>5606</v>
      </c>
      <c r="B1106" s="3" t="s">
        <v>13541</v>
      </c>
      <c r="C1106" s="4">
        <v>51.3527496739</v>
      </c>
      <c r="D1106" s="4">
        <v>12.5409664127</v>
      </c>
      <c r="E1106" s="4">
        <f>Orte[[#This Row],[Lat_dez]]*PI()/180</f>
        <v>0.89627456176199938</v>
      </c>
      <c r="F1106" s="4">
        <f>Orte[[#This Row],[Lon_dez]]*PI()/180</f>
        <v>0.218881155283637</v>
      </c>
      <c r="G1106" t="s">
        <v>869</v>
      </c>
      <c r="H1106" t="s">
        <v>1405</v>
      </c>
      <c r="I1106" s="4" t="b">
        <v>0</v>
      </c>
      <c r="J1106" s="4" t="str">
        <f>CONCATENATE(Orte[[#This Row],[Ort]]," - ",Orte[[#This Row],[Landkreis]])</f>
        <v>Borsdorf - Landkreis Leipzig</v>
      </c>
      <c r="L1106" s="3" t="s">
        <v>10672</v>
      </c>
      <c r="M1106" s="3"/>
      <c r="N1106" t="str">
        <f>Orte[[#This Row],[Ort]]</f>
        <v>Borsdorf</v>
      </c>
      <c r="O1106" t="s">
        <v>6242</v>
      </c>
      <c r="P1106" t="s">
        <v>6098</v>
      </c>
    </row>
    <row r="1107" spans="1:16" x14ac:dyDescent="0.35">
      <c r="A1107" t="s">
        <v>1524</v>
      </c>
      <c r="B1107" s="3" t="s">
        <v>8461</v>
      </c>
      <c r="C1107" s="4">
        <v>53.827063122200002</v>
      </c>
      <c r="D1107" s="4">
        <v>9.4490983338600003</v>
      </c>
      <c r="E1107" s="4">
        <f>Orte[[#This Row],[Lat_dez]]*PI()/180</f>
        <v>0.93945947816120878</v>
      </c>
      <c r="F1107" s="4">
        <f>Orte[[#This Row],[Lon_dez]]*PI()/180</f>
        <v>0.16491787727056739</v>
      </c>
      <c r="G1107" t="s">
        <v>641</v>
      </c>
      <c r="H1107" t="s">
        <v>1005</v>
      </c>
      <c r="I1107" s="4" t="b">
        <v>0</v>
      </c>
      <c r="J1107" s="4" t="str">
        <f>CONCATENATE(Orte[[#This Row],[Ort]]," - ",Orte[[#This Row],[Landkreis]])</f>
        <v>Borsfleth - Kreis Steinburg</v>
      </c>
      <c r="L1107" s="3" t="s">
        <v>15656</v>
      </c>
      <c r="M1107" s="3"/>
      <c r="N1107" t="str">
        <f>Orte[[#This Row],[Ort]]</f>
        <v>Borsfleth</v>
      </c>
      <c r="O1107" t="s">
        <v>47</v>
      </c>
      <c r="P1107" t="s">
        <v>4434</v>
      </c>
    </row>
    <row r="1108" spans="1:16" x14ac:dyDescent="0.35">
      <c r="A1108" t="s">
        <v>2345</v>
      </c>
      <c r="B1108" s="3" t="s">
        <v>9389</v>
      </c>
      <c r="C1108" s="4">
        <v>52.664992730599998</v>
      </c>
      <c r="D1108" s="4">
        <v>8.9608314795100004</v>
      </c>
      <c r="E1108" s="4">
        <f>Orte[[#This Row],[Lat_dez]]*PI()/180</f>
        <v>0.91917752368784889</v>
      </c>
      <c r="F1108" s="4">
        <f>Orte[[#This Row],[Lon_dez]]*PI()/180</f>
        <v>0.15639601303380429</v>
      </c>
      <c r="G1108" t="s">
        <v>554</v>
      </c>
      <c r="H1108" t="s">
        <v>737</v>
      </c>
      <c r="I1108" s="4" t="b">
        <v>0</v>
      </c>
      <c r="J1108" s="4" t="str">
        <f>CONCATENATE(Orte[[#This Row],[Ort]]," - ",Orte[[#This Row],[Landkreis]])</f>
        <v>Borstel - Landkreis Diepholz</v>
      </c>
      <c r="L1108" s="3" t="s">
        <v>11022</v>
      </c>
      <c r="M1108" s="3"/>
      <c r="N1108" t="str">
        <f>Orte[[#This Row],[Ort]]</f>
        <v>Borstel</v>
      </c>
      <c r="O1108" t="s">
        <v>2496</v>
      </c>
      <c r="P1108" t="s">
        <v>1446</v>
      </c>
    </row>
    <row r="1109" spans="1:16" x14ac:dyDescent="0.35">
      <c r="A1109" t="s">
        <v>4813</v>
      </c>
      <c r="B1109" s="3" t="s">
        <v>12510</v>
      </c>
      <c r="C1109" s="4">
        <v>53.702397508099999</v>
      </c>
      <c r="D1109" s="4">
        <v>9.82271779485</v>
      </c>
      <c r="E1109" s="4">
        <f>Orte[[#This Row],[Lat_dez]]*PI()/180</f>
        <v>0.93728365273114322</v>
      </c>
      <c r="F1109" s="4">
        <f>Orte[[#This Row],[Lon_dez]]*PI()/180</f>
        <v>0.17143876701436939</v>
      </c>
      <c r="G1109" t="s">
        <v>641</v>
      </c>
      <c r="H1109" t="s">
        <v>828</v>
      </c>
      <c r="I1109" s="4" t="b">
        <v>0</v>
      </c>
      <c r="J1109" s="4" t="str">
        <f>CONCATENATE(Orte[[#This Row],[Ort]]," - ",Orte[[#This Row],[Landkreis]])</f>
        <v>Borstel-Hohenraden - Kreis Pinneberg</v>
      </c>
      <c r="L1109" s="3" t="s">
        <v>7873</v>
      </c>
      <c r="M1109" s="3"/>
      <c r="N1109" t="str">
        <f>Orte[[#This Row],[Ort]]</f>
        <v>Borstel-Hohenraden</v>
      </c>
      <c r="O1109" t="s">
        <v>1988</v>
      </c>
      <c r="P1109" t="s">
        <v>1528</v>
      </c>
    </row>
    <row r="1110" spans="1:16" x14ac:dyDescent="0.35">
      <c r="A1110" t="s">
        <v>3373</v>
      </c>
      <c r="B1110" s="3" t="s">
        <v>10649</v>
      </c>
      <c r="C1110" s="4">
        <v>48.759538681099997</v>
      </c>
      <c r="D1110" s="4">
        <v>9.6354782531899996</v>
      </c>
      <c r="E1110" s="4">
        <f>Orte[[#This Row],[Lat_dez]]*PI()/180</f>
        <v>0.85101449173872845</v>
      </c>
      <c r="F1110" s="4">
        <f>Orte[[#This Row],[Lon_dez]]*PI()/180</f>
        <v>0.16817082052247731</v>
      </c>
      <c r="G1110" t="s">
        <v>546</v>
      </c>
      <c r="H1110" t="s">
        <v>644</v>
      </c>
      <c r="I1110" s="4" t="b">
        <v>0</v>
      </c>
      <c r="J1110" s="4" t="str">
        <f>CONCATENATE(Orte[[#This Row],[Ort]]," - ",Orte[[#This Row],[Landkreis]])</f>
        <v>Börtlingen - Landkreis Göppingen</v>
      </c>
      <c r="L1110" s="3" t="s">
        <v>8831</v>
      </c>
      <c r="M1110" s="3"/>
      <c r="N1110" t="str">
        <f>Orte[[#This Row],[Ort]]</f>
        <v>Börtlingen</v>
      </c>
      <c r="O1110" t="s">
        <v>2074</v>
      </c>
      <c r="P1110" t="s">
        <v>4716</v>
      </c>
    </row>
    <row r="1111" spans="1:16" x14ac:dyDescent="0.35">
      <c r="A1111" t="s">
        <v>3582</v>
      </c>
      <c r="B1111" s="3" t="s">
        <v>10931</v>
      </c>
      <c r="C1111" s="4">
        <v>54.0940773867</v>
      </c>
      <c r="D1111" s="4">
        <v>10.509271227899999</v>
      </c>
      <c r="E1111" s="4">
        <f>Orte[[#This Row],[Lat_dez]]*PI()/180</f>
        <v>0.94411975622652478</v>
      </c>
      <c r="F1111" s="4">
        <f>Orte[[#This Row],[Lon_dez]]*PI()/180</f>
        <v>0.18342138491196233</v>
      </c>
      <c r="G1111" t="s">
        <v>641</v>
      </c>
      <c r="H1111" t="s">
        <v>1323</v>
      </c>
      <c r="I1111" s="4" t="b">
        <v>0</v>
      </c>
      <c r="J1111" s="4" t="str">
        <f>CONCATENATE(Orte[[#This Row],[Ort]]," - ",Orte[[#This Row],[Landkreis]])</f>
        <v>Bosau - Kreis Ostholstein</v>
      </c>
      <c r="L1111" s="3" t="s">
        <v>15138</v>
      </c>
      <c r="M1111" s="3"/>
      <c r="N1111" t="str">
        <f>Orte[[#This Row],[Ort]]</f>
        <v>Bosau</v>
      </c>
      <c r="O1111" t="s">
        <v>2424</v>
      </c>
      <c r="P1111" t="s">
        <v>4115</v>
      </c>
    </row>
    <row r="1112" spans="1:16" x14ac:dyDescent="0.35">
      <c r="A1112" t="s">
        <v>6673</v>
      </c>
      <c r="B1112" s="3" t="s">
        <v>14989</v>
      </c>
      <c r="C1112" s="4">
        <v>53.025349933800001</v>
      </c>
      <c r="D1112" s="4">
        <v>7.9902533392899997</v>
      </c>
      <c r="E1112" s="4">
        <f>Orte[[#This Row],[Lat_dez]]*PI()/180</f>
        <v>0.92546694336696733</v>
      </c>
      <c r="F1112" s="4">
        <f>Orte[[#This Row],[Lon_dez]]*PI()/180</f>
        <v>0.1394562288390821</v>
      </c>
      <c r="G1112" t="s">
        <v>554</v>
      </c>
      <c r="H1112" t="s">
        <v>1173</v>
      </c>
      <c r="I1112" s="4" t="b">
        <v>0</v>
      </c>
      <c r="J1112" s="4" t="str">
        <f>CONCATENATE(Orte[[#This Row],[Ort]]," - ",Orte[[#This Row],[Landkreis]])</f>
        <v>Bösel - Landkreis Cloppenburg</v>
      </c>
      <c r="L1112" s="3" t="s">
        <v>13171</v>
      </c>
      <c r="M1112" s="3"/>
      <c r="N1112" t="str">
        <f>Orte[[#This Row],[Ort]]</f>
        <v>Bösel</v>
      </c>
      <c r="O1112" t="s">
        <v>5181</v>
      </c>
      <c r="P1112" t="s">
        <v>971</v>
      </c>
    </row>
    <row r="1113" spans="1:16" x14ac:dyDescent="0.35">
      <c r="A1113" t="s">
        <v>718</v>
      </c>
      <c r="B1113" s="3" t="s">
        <v>7800</v>
      </c>
      <c r="C1113" s="4">
        <v>48.233858140800002</v>
      </c>
      <c r="D1113" s="4">
        <v>8.5581662017099998</v>
      </c>
      <c r="E1113" s="4">
        <f>Orte[[#This Row],[Lat_dez]]*PI()/180</f>
        <v>0.84183963549683072</v>
      </c>
      <c r="F1113" s="4">
        <f>Orte[[#This Row],[Lon_dez]]*PI()/180</f>
        <v>0.14936817815273665</v>
      </c>
      <c r="G1113" t="s">
        <v>546</v>
      </c>
      <c r="H1113" t="s">
        <v>719</v>
      </c>
      <c r="I1113" s="4" t="b">
        <v>0</v>
      </c>
      <c r="J1113" s="4" t="str">
        <f>CONCATENATE(Orte[[#This Row],[Ort]]," - ",Orte[[#This Row],[Landkreis]])</f>
        <v>Bösingen - Landkreis Rottweil</v>
      </c>
      <c r="L1113" s="3" t="s">
        <v>8327</v>
      </c>
      <c r="M1113" s="3"/>
      <c r="N1113" t="str">
        <f>Orte[[#This Row],[Ort]]</f>
        <v>Bösingen</v>
      </c>
      <c r="O1113" t="s">
        <v>4898</v>
      </c>
      <c r="P1113" t="s">
        <v>1970</v>
      </c>
    </row>
    <row r="1114" spans="1:16" x14ac:dyDescent="0.35">
      <c r="A1114" t="s">
        <v>3617</v>
      </c>
      <c r="B1114" s="3" t="s">
        <v>10975</v>
      </c>
      <c r="C1114" s="4">
        <v>53.059765238899999</v>
      </c>
      <c r="D1114" s="4">
        <v>9.4825484459199991</v>
      </c>
      <c r="E1114" s="4">
        <f>Orte[[#This Row],[Lat_dez]]*PI()/180</f>
        <v>0.92606760375404062</v>
      </c>
      <c r="F1114" s="4">
        <f>Orte[[#This Row],[Lon_dez]]*PI()/180</f>
        <v>0.16550169186117544</v>
      </c>
      <c r="G1114" t="s">
        <v>554</v>
      </c>
      <c r="H1114" t="s">
        <v>755</v>
      </c>
      <c r="I1114" s="4" t="b">
        <v>0</v>
      </c>
      <c r="J1114" s="4" t="str">
        <f>CONCATENATE(Orte[[#This Row],[Ort]]," - ",Orte[[#This Row],[Landkreis]])</f>
        <v>Bothel, Kirchwalsede u.a. - Landkreis Rotenburg (Wümme)</v>
      </c>
      <c r="L1114" s="3" t="s">
        <v>12777</v>
      </c>
      <c r="M1114" s="3"/>
      <c r="N1114" t="str">
        <f>Orte[[#This Row],[Ort]]</f>
        <v>Bothel, Kirchwalsede u.a.</v>
      </c>
      <c r="O1114" t="s">
        <v>3037</v>
      </c>
      <c r="P1114" t="s">
        <v>2853</v>
      </c>
    </row>
    <row r="1115" spans="1:16" x14ac:dyDescent="0.35">
      <c r="A1115" t="s">
        <v>628</v>
      </c>
      <c r="B1115" s="3" t="s">
        <v>7745</v>
      </c>
      <c r="C1115" s="4">
        <v>49.188757961100002</v>
      </c>
      <c r="D1115" s="4">
        <v>7.5031469640799999</v>
      </c>
      <c r="E1115" s="4">
        <f>Orte[[#This Row],[Lat_dez]]*PI()/180</f>
        <v>0.8585057813877679</v>
      </c>
      <c r="F1115" s="4">
        <f>Orte[[#This Row],[Lon_dez]]*PI()/180</f>
        <v>0.13095461878421272</v>
      </c>
      <c r="G1115" t="s">
        <v>514</v>
      </c>
      <c r="H1115" t="s">
        <v>629</v>
      </c>
      <c r="I1115" s="4" t="b">
        <v>0</v>
      </c>
      <c r="J1115" s="4" t="str">
        <f>CONCATENATE(Orte[[#This Row],[Ort]]," - ",Orte[[#This Row],[Landkreis]])</f>
        <v>Bottenbach - Landkreis Südwestpfalz</v>
      </c>
      <c r="L1115" s="3" t="s">
        <v>11643</v>
      </c>
      <c r="M1115" s="3"/>
      <c r="N1115" t="str">
        <f>Orte[[#This Row],[Ort]]</f>
        <v>Bottenbach</v>
      </c>
      <c r="O1115" t="s">
        <v>6208</v>
      </c>
      <c r="P1115" t="s">
        <v>4575</v>
      </c>
    </row>
    <row r="1116" spans="1:16" x14ac:dyDescent="0.35">
      <c r="A1116" t="s">
        <v>2623</v>
      </c>
      <c r="B1116" s="3" t="s">
        <v>9735</v>
      </c>
      <c r="C1116" s="4">
        <v>48.098979037900001</v>
      </c>
      <c r="D1116" s="4">
        <v>8.8083809698900009</v>
      </c>
      <c r="E1116" s="4">
        <f>Orte[[#This Row],[Lat_dez]]*PI()/180</f>
        <v>0.83948555105908951</v>
      </c>
      <c r="F1116" s="4">
        <f>Orte[[#This Row],[Lon_dez]]*PI()/180</f>
        <v>0.15373524969459201</v>
      </c>
      <c r="G1116" t="s">
        <v>546</v>
      </c>
      <c r="H1116" t="s">
        <v>1084</v>
      </c>
      <c r="I1116" s="4" t="b">
        <v>0</v>
      </c>
      <c r="J1116" s="4" t="str">
        <f>CONCATENATE(Orte[[#This Row],[Ort]]," - ",Orte[[#This Row],[Landkreis]])</f>
        <v>Böttingen - Landkreis Tuttlingen</v>
      </c>
      <c r="L1116" s="3" t="s">
        <v>14504</v>
      </c>
      <c r="M1116" s="3"/>
      <c r="N1116" t="str">
        <f>Orte[[#This Row],[Ort]]</f>
        <v>Böttingen</v>
      </c>
      <c r="O1116" t="s">
        <v>5662</v>
      </c>
      <c r="P1116" t="s">
        <v>3425</v>
      </c>
    </row>
    <row r="1117" spans="1:16" x14ac:dyDescent="0.35">
      <c r="A1117" t="s">
        <v>1670</v>
      </c>
      <c r="B1117" s="3" t="s">
        <v>13765</v>
      </c>
      <c r="C1117" s="4">
        <v>51.524775397299997</v>
      </c>
      <c r="D1117" s="4">
        <v>6.92541995864</v>
      </c>
      <c r="E1117" s="4">
        <f>Orte[[#This Row],[Lat_dez]]*PI()/180</f>
        <v>0.89927697703345444</v>
      </c>
      <c r="F1117" s="4">
        <f>Orte[[#This Row],[Lon_dez]]*PI()/180</f>
        <v>0.12087138036159752</v>
      </c>
      <c r="G1117" t="s">
        <v>504</v>
      </c>
      <c r="H1117" t="s">
        <v>1671</v>
      </c>
      <c r="I1117" s="4" t="b">
        <v>0</v>
      </c>
      <c r="J1117" s="4" t="str">
        <f>CONCATENATE(Orte[[#This Row],[Ort]]," - ",Orte[[#This Row],[Landkreis]])</f>
        <v>Bottrop - Kreisfreie Stadt Bottrop</v>
      </c>
      <c r="L1117" s="3" t="s">
        <v>10891</v>
      </c>
      <c r="M1117" s="3"/>
      <c r="N1117" t="str">
        <f>Orte[[#This Row],[Ort]]</f>
        <v>Bottrop</v>
      </c>
      <c r="O1117" t="s">
        <v>6162</v>
      </c>
      <c r="P1117" t="s">
        <v>2010</v>
      </c>
    </row>
    <row r="1118" spans="1:16" x14ac:dyDescent="0.35">
      <c r="A1118" t="s">
        <v>1670</v>
      </c>
      <c r="B1118" s="3" t="s">
        <v>8624</v>
      </c>
      <c r="C1118" s="4">
        <v>51.521308871700001</v>
      </c>
      <c r="D1118" s="4">
        <v>6.96422222125</v>
      </c>
      <c r="E1118" s="4">
        <f>Orte[[#This Row],[Lat_dez]]*PI()/180</f>
        <v>0.89921647474812971</v>
      </c>
      <c r="F1118" s="4">
        <f>Orte[[#This Row],[Lon_dez]]*PI()/180</f>
        <v>0.12154860760136552</v>
      </c>
      <c r="G1118" t="s">
        <v>504</v>
      </c>
      <c r="H1118" t="s">
        <v>1671</v>
      </c>
      <c r="I1118" s="4" t="b">
        <v>0</v>
      </c>
      <c r="J1118" s="4" t="str">
        <f>CONCATENATE(Orte[[#This Row],[Ort]]," - ",Orte[[#This Row],[Landkreis]])</f>
        <v>Bottrop - Kreisfreie Stadt Bottrop</v>
      </c>
      <c r="L1118" s="3" t="s">
        <v>13469</v>
      </c>
      <c r="M1118" s="3"/>
      <c r="N1118" t="str">
        <f>Orte[[#This Row],[Ort]]</f>
        <v>Bottrop</v>
      </c>
      <c r="O1118" t="s">
        <v>6295</v>
      </c>
      <c r="P1118" t="s">
        <v>1806</v>
      </c>
    </row>
    <row r="1119" spans="1:16" x14ac:dyDescent="0.35">
      <c r="A1119" t="s">
        <v>1670</v>
      </c>
      <c r="B1119" s="3" t="s">
        <v>12988</v>
      </c>
      <c r="C1119" s="4">
        <v>51.546253189700003</v>
      </c>
      <c r="D1119" s="4">
        <v>6.9353575617300001</v>
      </c>
      <c r="E1119" s="4">
        <f>Orte[[#This Row],[Lat_dez]]*PI()/180</f>
        <v>0.89965183522689418</v>
      </c>
      <c r="F1119" s="4">
        <f>Orte[[#This Row],[Lon_dez]]*PI()/180</f>
        <v>0.12104482425527438</v>
      </c>
      <c r="G1119" t="s">
        <v>504</v>
      </c>
      <c r="H1119" t="s">
        <v>1671</v>
      </c>
      <c r="I1119" s="4" t="b">
        <v>0</v>
      </c>
      <c r="J1119" s="4" t="str">
        <f>CONCATENATE(Orte[[#This Row],[Ort]]," - ",Orte[[#This Row],[Landkreis]])</f>
        <v>Bottrop - Kreisfreie Stadt Bottrop</v>
      </c>
      <c r="L1119" s="3" t="s">
        <v>10884</v>
      </c>
      <c r="M1119" s="3"/>
      <c r="N1119" t="str">
        <f>Orte[[#This Row],[Ort]]</f>
        <v>Bottrop</v>
      </c>
      <c r="O1119" t="s">
        <v>1590</v>
      </c>
      <c r="P1119" t="s">
        <v>5984</v>
      </c>
    </row>
    <row r="1120" spans="1:16" x14ac:dyDescent="0.35">
      <c r="A1120" t="s">
        <v>1670</v>
      </c>
      <c r="B1120" s="3" t="s">
        <v>14645</v>
      </c>
      <c r="C1120" s="4">
        <v>51.522146171099998</v>
      </c>
      <c r="D1120" s="4">
        <v>6.90913080283</v>
      </c>
      <c r="E1120" s="4">
        <f>Orte[[#This Row],[Lat_dez]]*PI()/180</f>
        <v>0.89923108837948462</v>
      </c>
      <c r="F1120" s="4">
        <f>Orte[[#This Row],[Lon_dez]]*PI()/180</f>
        <v>0.12058708096034265</v>
      </c>
      <c r="G1120" t="s">
        <v>504</v>
      </c>
      <c r="H1120" t="s">
        <v>1671</v>
      </c>
      <c r="I1120" s="4" t="b">
        <v>0</v>
      </c>
      <c r="J1120" s="4" t="str">
        <f>CONCATENATE(Orte[[#This Row],[Ort]]," - ",Orte[[#This Row],[Landkreis]])</f>
        <v>Bottrop - Kreisfreie Stadt Bottrop</v>
      </c>
      <c r="L1120" s="3" t="s">
        <v>7950</v>
      </c>
      <c r="M1120" s="3"/>
      <c r="N1120" t="str">
        <f>Orte[[#This Row],[Ort]]</f>
        <v>Bottrop</v>
      </c>
      <c r="O1120" t="s">
        <v>3170</v>
      </c>
      <c r="P1120" t="s">
        <v>2335</v>
      </c>
    </row>
    <row r="1121" spans="1:16" x14ac:dyDescent="0.35">
      <c r="A1121" t="s">
        <v>1670</v>
      </c>
      <c r="B1121" s="3" t="s">
        <v>14104</v>
      </c>
      <c r="C1121" s="4">
        <v>51.601184907099999</v>
      </c>
      <c r="D1121" s="4">
        <v>6.9090034570199998</v>
      </c>
      <c r="E1121" s="4">
        <f>Orte[[#This Row],[Lat_dez]]*PI()/180</f>
        <v>0.90061057455929927</v>
      </c>
      <c r="F1121" s="4">
        <f>Orte[[#This Row],[Lon_dez]]*PI()/180</f>
        <v>0.12058485835666954</v>
      </c>
      <c r="G1121" t="s">
        <v>504</v>
      </c>
      <c r="H1121" t="s">
        <v>1671</v>
      </c>
      <c r="I1121" s="4" t="b">
        <v>0</v>
      </c>
      <c r="J1121" s="4" t="str">
        <f>CONCATENATE(Orte[[#This Row],[Ort]]," - ",Orte[[#This Row],[Landkreis]])</f>
        <v>Bottrop - Kreisfreie Stadt Bottrop</v>
      </c>
      <c r="L1121" s="3" t="s">
        <v>11708</v>
      </c>
      <c r="M1121" s="3"/>
      <c r="N1121" t="str">
        <f>Orte[[#This Row],[Ort]]</f>
        <v>Bottrop</v>
      </c>
      <c r="O1121" t="s">
        <v>5926</v>
      </c>
      <c r="P1121" t="s">
        <v>1064</v>
      </c>
    </row>
    <row r="1122" spans="1:16" x14ac:dyDescent="0.35">
      <c r="A1122" t="s">
        <v>6872</v>
      </c>
      <c r="B1122" s="3" t="s">
        <v>15253</v>
      </c>
      <c r="C1122" s="4">
        <v>48.0738316881</v>
      </c>
      <c r="D1122" s="4">
        <v>7.71576026324</v>
      </c>
      <c r="E1122" s="4">
        <f>Orte[[#This Row],[Lat_dez]]*PI()/180</f>
        <v>0.83904664700692866</v>
      </c>
      <c r="F1122" s="4">
        <f>Orte[[#This Row],[Lon_dez]]*PI()/180</f>
        <v>0.13466542088808239</v>
      </c>
      <c r="G1122" t="s">
        <v>546</v>
      </c>
      <c r="H1122" t="s">
        <v>547</v>
      </c>
      <c r="I1122" s="4" t="b">
        <v>0</v>
      </c>
      <c r="J1122" s="4" t="str">
        <f>CONCATENATE(Orte[[#This Row],[Ort]]," - ",Orte[[#This Row],[Landkreis]])</f>
        <v>Bötzingen - Landkreis Breisgau-Hochschwarzwald</v>
      </c>
      <c r="L1122" s="3" t="s">
        <v>10793</v>
      </c>
      <c r="M1122" s="3"/>
      <c r="N1122" t="str">
        <f>Orte[[#This Row],[Ort]]</f>
        <v>Bötzingen</v>
      </c>
      <c r="O1122" t="s">
        <v>3701</v>
      </c>
      <c r="P1122" t="s">
        <v>5348</v>
      </c>
    </row>
    <row r="1123" spans="1:16" x14ac:dyDescent="0.35">
      <c r="A1123" t="s">
        <v>1668</v>
      </c>
      <c r="B1123" s="3" t="s">
        <v>8619</v>
      </c>
      <c r="C1123" s="4">
        <v>49.278347400199998</v>
      </c>
      <c r="D1123" s="4">
        <v>6.8172281976500004</v>
      </c>
      <c r="E1123" s="4">
        <f>Orte[[#This Row],[Lat_dez]]*PI()/180</f>
        <v>0.8600694120750777</v>
      </c>
      <c r="F1123" s="4">
        <f>Orte[[#This Row],[Lon_dez]]*PI()/180</f>
        <v>0.11898307790879126</v>
      </c>
      <c r="G1123" t="s">
        <v>534</v>
      </c>
      <c r="H1123" t="s">
        <v>1276</v>
      </c>
      <c r="I1123" s="4" t="b">
        <v>0</v>
      </c>
      <c r="J1123" s="4" t="str">
        <f>CONCATENATE(Orte[[#This Row],[Ort]]," - ",Orte[[#This Row],[Landkreis]])</f>
        <v>Bous - Landkreis Saarlouis</v>
      </c>
      <c r="L1123" s="3" t="s">
        <v>13173</v>
      </c>
      <c r="M1123" s="3"/>
      <c r="N1123" t="str">
        <f>Orte[[#This Row],[Ort]]</f>
        <v>Bous</v>
      </c>
      <c r="O1123" t="s">
        <v>2473</v>
      </c>
      <c r="P1123" t="s">
        <v>5835</v>
      </c>
    </row>
    <row r="1124" spans="1:16" x14ac:dyDescent="0.35">
      <c r="A1124" t="s">
        <v>650</v>
      </c>
      <c r="B1124" s="3" t="s">
        <v>7758</v>
      </c>
      <c r="C1124" s="4">
        <v>51.593213570499998</v>
      </c>
      <c r="D1124" s="4">
        <v>9.9382421282099997</v>
      </c>
      <c r="E1124" s="4">
        <f>Orte[[#This Row],[Lat_dez]]*PI()/180</f>
        <v>0.90047144848984451</v>
      </c>
      <c r="F1124" s="4">
        <f>Orte[[#This Row],[Lon_dez]]*PI()/180</f>
        <v>0.17345504699767292</v>
      </c>
      <c r="G1124" t="s">
        <v>554</v>
      </c>
      <c r="H1124" t="s">
        <v>651</v>
      </c>
      <c r="I1124" s="4" t="b">
        <v>0</v>
      </c>
      <c r="J1124" s="4" t="str">
        <f>CONCATENATE(Orte[[#This Row],[Ort]]," - ",Orte[[#This Row],[Landkreis]])</f>
        <v>Bovenden - Landkreis Göttingen</v>
      </c>
      <c r="L1124" s="3" t="s">
        <v>15555</v>
      </c>
      <c r="M1124" s="3"/>
      <c r="N1124" t="str">
        <f>Orte[[#This Row],[Ort]]</f>
        <v>Bovenden</v>
      </c>
      <c r="O1124" t="s">
        <v>3294</v>
      </c>
      <c r="P1124" t="s">
        <v>5337</v>
      </c>
    </row>
    <row r="1125" spans="1:16" x14ac:dyDescent="0.35">
      <c r="A1125" t="s">
        <v>7259</v>
      </c>
      <c r="B1125" s="3" t="s">
        <v>15786</v>
      </c>
      <c r="C1125" s="4">
        <v>49.490203749800003</v>
      </c>
      <c r="D1125" s="4">
        <v>9.6351338907899997</v>
      </c>
      <c r="E1125" s="4">
        <f>Orte[[#This Row],[Lat_dez]]*PI()/180</f>
        <v>0.86376700291685404</v>
      </c>
      <c r="F1125" s="4">
        <f>Orte[[#This Row],[Lon_dez]]*PI()/180</f>
        <v>0.16816481026477725</v>
      </c>
      <c r="G1125" t="s">
        <v>546</v>
      </c>
      <c r="H1125" t="s">
        <v>830</v>
      </c>
      <c r="I1125" s="4" t="b">
        <v>0</v>
      </c>
      <c r="J1125" s="4" t="str">
        <f>CONCATENATE(Orte[[#This Row],[Ort]]," - ",Orte[[#This Row],[Landkreis]])</f>
        <v>Boxberg - Landkreis Main-Tauber-Kreis</v>
      </c>
      <c r="L1125" s="3" t="s">
        <v>14556</v>
      </c>
      <c r="M1125" s="3"/>
      <c r="N1125" t="str">
        <f>Orte[[#This Row],[Ort]]</f>
        <v>Boxberg</v>
      </c>
      <c r="O1125" t="s">
        <v>7082</v>
      </c>
      <c r="P1125" t="s">
        <v>2672</v>
      </c>
    </row>
    <row r="1126" spans="1:16" x14ac:dyDescent="0.35">
      <c r="A1126" t="s">
        <v>2361</v>
      </c>
      <c r="B1126" s="3" t="s">
        <v>9408</v>
      </c>
      <c r="C1126" s="4">
        <v>50.307669661799999</v>
      </c>
      <c r="D1126" s="4">
        <v>9.2952466839099994</v>
      </c>
      <c r="E1126" s="4">
        <f>Orte[[#This Row],[Lat_dez]]*PI()/180</f>
        <v>0.87803447460407213</v>
      </c>
      <c r="F1126" s="4">
        <f>Orte[[#This Row],[Lon_dez]]*PI()/180</f>
        <v>0.16223265941931411</v>
      </c>
      <c r="G1126" t="s">
        <v>549</v>
      </c>
      <c r="H1126" t="s">
        <v>1076</v>
      </c>
      <c r="I1126" s="4" t="b">
        <v>0</v>
      </c>
      <c r="J1126" s="4" t="str">
        <f>CONCATENATE(Orte[[#This Row],[Ort]]," - ",Orte[[#This Row],[Landkreis]])</f>
        <v>Brachttal - Landkreis Main-Kinzig-Kreis</v>
      </c>
      <c r="L1126" s="3" t="s">
        <v>10661</v>
      </c>
      <c r="M1126" s="3"/>
      <c r="N1126" t="str">
        <f>Orte[[#This Row],[Ort]]</f>
        <v>Brachttal</v>
      </c>
      <c r="O1126" t="s">
        <v>6338</v>
      </c>
      <c r="P1126" t="s">
        <v>3828</v>
      </c>
    </row>
    <row r="1127" spans="1:16" x14ac:dyDescent="0.35">
      <c r="A1127" t="s">
        <v>2586</v>
      </c>
      <c r="B1127" s="3" t="s">
        <v>9689</v>
      </c>
      <c r="C1127" s="4">
        <v>53.301724521799997</v>
      </c>
      <c r="D1127" s="4">
        <v>10.0572721754</v>
      </c>
      <c r="E1127" s="4">
        <f>Orte[[#This Row],[Lat_dez]]*PI()/180</f>
        <v>0.93029058989641</v>
      </c>
      <c r="F1127" s="4">
        <f>Orte[[#This Row],[Lon_dez]]*PI()/180</f>
        <v>0.17553251322994265</v>
      </c>
      <c r="G1127" t="s">
        <v>554</v>
      </c>
      <c r="H1127" t="s">
        <v>821</v>
      </c>
      <c r="I1127" s="4" t="b">
        <v>0</v>
      </c>
      <c r="J1127" s="4" t="str">
        <f>CONCATENATE(Orte[[#This Row],[Ort]]," - ",Orte[[#This Row],[Landkreis]])</f>
        <v>Brackel - Landkreis Harburg</v>
      </c>
      <c r="L1127" s="3" t="s">
        <v>15496</v>
      </c>
      <c r="M1127" s="3"/>
      <c r="N1127" t="str">
        <f>Orte[[#This Row],[Ort]]</f>
        <v>Brackel</v>
      </c>
      <c r="O1127" t="s">
        <v>5157</v>
      </c>
      <c r="P1127" t="s">
        <v>3558</v>
      </c>
    </row>
    <row r="1128" spans="1:16" x14ac:dyDescent="0.35">
      <c r="A1128" t="s">
        <v>5356</v>
      </c>
      <c r="B1128" s="3" t="s">
        <v>13216</v>
      </c>
      <c r="C1128" s="4">
        <v>49.083663888799997</v>
      </c>
      <c r="D1128" s="4">
        <v>9.0652229656800003</v>
      </c>
      <c r="E1128" s="4">
        <f>Orte[[#This Row],[Lat_dez]]*PI()/180</f>
        <v>0.85667154380180377</v>
      </c>
      <c r="F1128" s="4">
        <f>Orte[[#This Row],[Lon_dez]]*PI()/180</f>
        <v>0.15821798817852092</v>
      </c>
      <c r="G1128" t="s">
        <v>546</v>
      </c>
      <c r="H1128" t="s">
        <v>759</v>
      </c>
      <c r="I1128" s="4" t="b">
        <v>0</v>
      </c>
      <c r="J1128" s="4" t="str">
        <f>CONCATENATE(Orte[[#This Row],[Ort]]," - ",Orte[[#This Row],[Landkreis]])</f>
        <v>Brackenheim - Landkreis Heilbronn</v>
      </c>
      <c r="L1128" s="3" t="s">
        <v>12563</v>
      </c>
      <c r="M1128" s="3"/>
      <c r="N1128" t="str">
        <f>Orte[[#This Row],[Ort]]</f>
        <v>Brackenheim</v>
      </c>
      <c r="O1128" t="s">
        <v>1021</v>
      </c>
      <c r="P1128" t="s">
        <v>1936</v>
      </c>
    </row>
    <row r="1129" spans="1:16" x14ac:dyDescent="0.35">
      <c r="A1129" t="s">
        <v>3012</v>
      </c>
      <c r="B1129" s="3" t="s">
        <v>10209</v>
      </c>
      <c r="C1129" s="4">
        <v>50.9230510716</v>
      </c>
      <c r="D1129" s="4">
        <v>12.1284597842</v>
      </c>
      <c r="E1129" s="4">
        <f>Orte[[#This Row],[Lat_dez]]*PI()/180</f>
        <v>0.88877490636064671</v>
      </c>
      <c r="F1129" s="4">
        <f>Orte[[#This Row],[Lon_dez]]*PI()/180</f>
        <v>0.21168155643001094</v>
      </c>
      <c r="G1129" t="s">
        <v>678</v>
      </c>
      <c r="H1129" t="s">
        <v>2176</v>
      </c>
      <c r="I1129" s="4" t="b">
        <v>0</v>
      </c>
      <c r="J1129" s="4" t="str">
        <f>CONCATENATE(Orte[[#This Row],[Ort]]," - ",Orte[[#This Row],[Landkreis]])</f>
        <v>Brahmenau - Landkreis Greiz</v>
      </c>
      <c r="L1129" s="3" t="s">
        <v>13742</v>
      </c>
      <c r="M1129" s="3"/>
      <c r="N1129" t="str">
        <f>Orte[[#This Row],[Ort]]</f>
        <v>Brahmenau</v>
      </c>
      <c r="O1129" t="s">
        <v>6662</v>
      </c>
      <c r="P1129" t="s">
        <v>5092</v>
      </c>
    </row>
    <row r="1130" spans="1:16" x14ac:dyDescent="0.35">
      <c r="A1130" t="s">
        <v>5090</v>
      </c>
      <c r="B1130" s="3" t="s">
        <v>12865</v>
      </c>
      <c r="C1130" s="4">
        <v>53.332584982599997</v>
      </c>
      <c r="D1130" s="4">
        <v>8.4630820267400004</v>
      </c>
      <c r="E1130" s="4">
        <f>Orte[[#This Row],[Lat_dez]]*PI()/180</f>
        <v>0.93082920654605261</v>
      </c>
      <c r="F1130" s="4">
        <f>Orte[[#This Row],[Lon_dez]]*PI()/180</f>
        <v>0.14770864623296778</v>
      </c>
      <c r="G1130" t="s">
        <v>554</v>
      </c>
      <c r="H1130" t="s">
        <v>572</v>
      </c>
      <c r="I1130" s="4" t="b">
        <v>0</v>
      </c>
      <c r="J1130" s="4" t="str">
        <f>CONCATENATE(Orte[[#This Row],[Ort]]," - ",Orte[[#This Row],[Landkreis]])</f>
        <v>Brake - Landkreis Wesermarsch</v>
      </c>
      <c r="L1130" s="3" t="s">
        <v>13251</v>
      </c>
      <c r="M1130" s="3"/>
      <c r="N1130" t="str">
        <f>Orte[[#This Row],[Ort]]</f>
        <v>Brake</v>
      </c>
      <c r="O1130" t="s">
        <v>4511</v>
      </c>
      <c r="P1130" t="s">
        <v>3492</v>
      </c>
    </row>
    <row r="1131" spans="1:16" x14ac:dyDescent="0.35">
      <c r="A1131" t="s">
        <v>5647</v>
      </c>
      <c r="B1131" s="3" t="s">
        <v>13594</v>
      </c>
      <c r="C1131" s="4">
        <v>51.709619914599998</v>
      </c>
      <c r="D1131" s="4">
        <v>9.1798017136900008</v>
      </c>
      <c r="E1131" s="4">
        <f>Orte[[#This Row],[Lat_dez]]*PI()/180</f>
        <v>0.90250312246459907</v>
      </c>
      <c r="F1131" s="4">
        <f>Orte[[#This Row],[Lon_dez]]*PI()/180</f>
        <v>0.16021776458410833</v>
      </c>
      <c r="G1131" t="s">
        <v>504</v>
      </c>
      <c r="H1131" t="s">
        <v>3120</v>
      </c>
      <c r="I1131" s="4" t="b">
        <v>0</v>
      </c>
      <c r="J1131" s="4" t="str">
        <f>CONCATENATE(Orte[[#This Row],[Ort]]," - ",Orte[[#This Row],[Landkreis]])</f>
        <v>Brakel - Kreis Höxter</v>
      </c>
      <c r="L1131" s="3" t="s">
        <v>9786</v>
      </c>
      <c r="M1131" s="3"/>
      <c r="N1131" t="str">
        <f>Orte[[#This Row],[Ort]]</f>
        <v>Brakel</v>
      </c>
      <c r="O1131" t="s">
        <v>7264</v>
      </c>
      <c r="P1131" t="s">
        <v>3568</v>
      </c>
    </row>
    <row r="1132" spans="1:16" x14ac:dyDescent="0.35">
      <c r="A1132" t="s">
        <v>6881</v>
      </c>
      <c r="B1132" s="3" t="s">
        <v>15262</v>
      </c>
      <c r="C1132" s="4">
        <v>52.416458078399998</v>
      </c>
      <c r="D1132" s="4">
        <v>7.9964345045799998</v>
      </c>
      <c r="E1132" s="4">
        <f>Orte[[#This Row],[Lat_dez]]*PI()/180</f>
        <v>0.91483977570165997</v>
      </c>
      <c r="F1132" s="4">
        <f>Orte[[#This Row],[Lon_dez]]*PI()/180</f>
        <v>0.13956411052500259</v>
      </c>
      <c r="G1132" t="s">
        <v>554</v>
      </c>
      <c r="H1132" t="s">
        <v>555</v>
      </c>
      <c r="I1132" s="4" t="b">
        <v>0</v>
      </c>
      <c r="J1132" s="4" t="str">
        <f>CONCATENATE(Orte[[#This Row],[Ort]]," - ",Orte[[#This Row],[Landkreis]])</f>
        <v>Bramsche - Landkreis Osnabrück</v>
      </c>
      <c r="L1132" s="3" t="s">
        <v>10988</v>
      </c>
      <c r="M1132" s="3"/>
      <c r="N1132" t="str">
        <f>Orte[[#This Row],[Ort]]</f>
        <v>Bramsche</v>
      </c>
      <c r="O1132" t="s">
        <v>812</v>
      </c>
      <c r="P1132" t="s">
        <v>2925</v>
      </c>
    </row>
    <row r="1133" spans="1:16" x14ac:dyDescent="0.35">
      <c r="A1133" t="s">
        <v>2891</v>
      </c>
      <c r="B1133" s="3" t="s">
        <v>10056</v>
      </c>
      <c r="C1133" s="4">
        <v>49.959840901500002</v>
      </c>
      <c r="D1133" s="4">
        <v>11.900120467100001</v>
      </c>
      <c r="E1133" s="4">
        <f>Orte[[#This Row],[Lat_dez]]*PI()/180</f>
        <v>0.87196371750370705</v>
      </c>
      <c r="F1133" s="4">
        <f>Orte[[#This Row],[Lon_dez]]*PI()/180</f>
        <v>0.20769628353486055</v>
      </c>
      <c r="G1133" t="s">
        <v>665</v>
      </c>
      <c r="H1133" t="s">
        <v>1307</v>
      </c>
      <c r="I1133" s="4" t="b">
        <v>0</v>
      </c>
      <c r="J1133" s="4" t="str">
        <f>CONCATENATE(Orte[[#This Row],[Ort]]," - ",Orte[[#This Row],[Landkreis]])</f>
        <v>Brand - Landkreis Tirschenreuth</v>
      </c>
      <c r="L1133" s="3" t="s">
        <v>9072</v>
      </c>
      <c r="M1133" s="3"/>
      <c r="N1133" t="str">
        <f>Orte[[#This Row],[Ort]]</f>
        <v>Brand</v>
      </c>
      <c r="O1133" t="s">
        <v>4744</v>
      </c>
      <c r="P1133" t="s">
        <v>15904</v>
      </c>
    </row>
    <row r="1134" spans="1:16" x14ac:dyDescent="0.35">
      <c r="A1134" t="s">
        <v>6950</v>
      </c>
      <c r="B1134" s="3" t="s">
        <v>15359</v>
      </c>
      <c r="C1134" s="4">
        <v>53.862546193599997</v>
      </c>
      <c r="D1134" s="4">
        <v>9.7137382285400005</v>
      </c>
      <c r="E1134" s="4">
        <f>Orte[[#This Row],[Lat_dez]]*PI()/180</f>
        <v>0.94007877458585909</v>
      </c>
      <c r="F1134" s="4">
        <f>Orte[[#This Row],[Lon_dez]]*PI()/180</f>
        <v>0.16953671476486443</v>
      </c>
      <c r="G1134" t="s">
        <v>641</v>
      </c>
      <c r="H1134" t="s">
        <v>828</v>
      </c>
      <c r="I1134" s="4" t="b">
        <v>0</v>
      </c>
      <c r="J1134" s="4" t="str">
        <f>CONCATENATE(Orte[[#This Row],[Ort]]," - ",Orte[[#This Row],[Landkreis]])</f>
        <v>Brande-Hörnerkirchen - Kreis Pinneberg</v>
      </c>
      <c r="L1134" s="3" t="s">
        <v>8472</v>
      </c>
      <c r="M1134" s="3"/>
      <c r="N1134" t="str">
        <f>Orte[[#This Row],[Ort]]</f>
        <v>Brande-Hörnerkirchen</v>
      </c>
      <c r="O1134" t="s">
        <v>6709</v>
      </c>
      <c r="P1134" t="s">
        <v>1500</v>
      </c>
    </row>
    <row r="1135" spans="1:16" x14ac:dyDescent="0.35">
      <c r="A1135" t="s">
        <v>2801</v>
      </c>
      <c r="B1135" s="3" t="s">
        <v>11284</v>
      </c>
      <c r="C1135" s="4">
        <v>52.406253758200002</v>
      </c>
      <c r="D1135" s="4">
        <v>12.5131825509</v>
      </c>
      <c r="E1135" s="4">
        <f>Orte[[#This Row],[Lat_dez]]*PI()/180</f>
        <v>0.91466167671624232</v>
      </c>
      <c r="F1135" s="4">
        <f>Orte[[#This Row],[Lon_dez]]*PI()/180</f>
        <v>0.21839623541630793</v>
      </c>
      <c r="G1135" t="s">
        <v>885</v>
      </c>
      <c r="H1135" t="s">
        <v>2802</v>
      </c>
      <c r="I1135" s="4" t="b">
        <v>0</v>
      </c>
      <c r="J1135" s="4" t="str">
        <f>CONCATENATE(Orte[[#This Row],[Ort]]," - ",Orte[[#This Row],[Landkreis]])</f>
        <v>Brandenburg/ Havel - Kreisfreie Stadt Brandenburg an der Havel</v>
      </c>
      <c r="L1135" s="3" t="s">
        <v>11957</v>
      </c>
      <c r="M1135" s="3"/>
      <c r="N1135" t="str">
        <f>Orte[[#This Row],[Ort]]</f>
        <v>Brandenburg/ Havel</v>
      </c>
      <c r="O1135" t="s">
        <v>1484</v>
      </c>
      <c r="P1135" t="s">
        <v>15921</v>
      </c>
    </row>
    <row r="1136" spans="1:16" x14ac:dyDescent="0.35">
      <c r="A1136" t="s">
        <v>2801</v>
      </c>
      <c r="B1136" s="3" t="s">
        <v>9948</v>
      </c>
      <c r="C1136" s="4">
        <v>52.437816675000001</v>
      </c>
      <c r="D1136" s="4">
        <v>12.5000829936</v>
      </c>
      <c r="E1136" s="4">
        <f>Orte[[#This Row],[Lat_dez]]*PI()/180</f>
        <v>0.91521255353593522</v>
      </c>
      <c r="F1136" s="4">
        <f>Orte[[#This Row],[Lon_dez]]*PI()/180</f>
        <v>0.21816760501086926</v>
      </c>
      <c r="G1136" t="s">
        <v>885</v>
      </c>
      <c r="H1136" t="s">
        <v>2802</v>
      </c>
      <c r="I1136" s="4" t="b">
        <v>0</v>
      </c>
      <c r="J1136" s="4" t="str">
        <f>CONCATENATE(Orte[[#This Row],[Ort]]," - ",Orte[[#This Row],[Landkreis]])</f>
        <v>Brandenburg/ Havel - Kreisfreie Stadt Brandenburg an der Havel</v>
      </c>
      <c r="L1136" s="3" t="s">
        <v>14198</v>
      </c>
      <c r="M1136" s="3"/>
      <c r="N1136" t="str">
        <f>Orte[[#This Row],[Ort]]</f>
        <v>Brandenburg/ Havel</v>
      </c>
      <c r="O1136" t="s">
        <v>5761</v>
      </c>
      <c r="P1136" t="s">
        <v>3173</v>
      </c>
    </row>
    <row r="1137" spans="1:16" x14ac:dyDescent="0.35">
      <c r="A1137" t="s">
        <v>2801</v>
      </c>
      <c r="B1137" s="3" t="s">
        <v>11915</v>
      </c>
      <c r="C1137" s="4">
        <v>52.384624170199999</v>
      </c>
      <c r="D1137" s="4">
        <v>12.4271191971</v>
      </c>
      <c r="E1137" s="4">
        <f>Orte[[#This Row],[Lat_dez]]*PI()/180</f>
        <v>0.91428416918979238</v>
      </c>
      <c r="F1137" s="4">
        <f>Orte[[#This Row],[Lon_dez]]*PI()/180</f>
        <v>0.21689414652718916</v>
      </c>
      <c r="G1137" t="s">
        <v>885</v>
      </c>
      <c r="H1137" t="s">
        <v>2802</v>
      </c>
      <c r="I1137" s="4" t="b">
        <v>0</v>
      </c>
      <c r="J1137" s="4" t="str">
        <f>CONCATENATE(Orte[[#This Row],[Ort]]," - ",Orte[[#This Row],[Landkreis]])</f>
        <v>Brandenburg/ Havel - Kreisfreie Stadt Brandenburg an der Havel</v>
      </c>
      <c r="L1137" s="3" t="s">
        <v>15551</v>
      </c>
      <c r="M1137" s="3"/>
      <c r="N1137" t="str">
        <f>Orte[[#This Row],[Ort]]</f>
        <v>Brandenburg/ Havel</v>
      </c>
      <c r="O1137" t="s">
        <v>4530</v>
      </c>
      <c r="P1137" t="s">
        <v>15905</v>
      </c>
    </row>
    <row r="1138" spans="1:16" x14ac:dyDescent="0.35">
      <c r="A1138" t="s">
        <v>6704</v>
      </c>
      <c r="B1138" s="3" t="s">
        <v>15028</v>
      </c>
      <c r="C1138" s="4">
        <v>52.393927274600003</v>
      </c>
      <c r="D1138" s="4">
        <v>12.5714257947</v>
      </c>
      <c r="E1138" s="4">
        <f>Orte[[#This Row],[Lat_dez]]*PI()/180</f>
        <v>0.91444653899222916</v>
      </c>
      <c r="F1138" s="4">
        <f>Orte[[#This Row],[Lon_dez]]*PI()/180</f>
        <v>0.21941277178765969</v>
      </c>
      <c r="G1138" t="s">
        <v>885</v>
      </c>
      <c r="H1138" t="s">
        <v>2802</v>
      </c>
      <c r="I1138" s="4" t="b">
        <v>0</v>
      </c>
      <c r="J1138" s="4" t="str">
        <f>CONCATENATE(Orte[[#This Row],[Ort]]," - ",Orte[[#This Row],[Landkreis]])</f>
        <v>Brandenburg/Havel - Kreisfreie Stadt Brandenburg an der Havel</v>
      </c>
      <c r="L1138" s="3" t="s">
        <v>12692</v>
      </c>
      <c r="M1138" s="3"/>
      <c r="N1138" t="str">
        <f>Orte[[#This Row],[Ort]]</f>
        <v>Brandenburg/Havel</v>
      </c>
      <c r="O1138" t="s">
        <v>7240</v>
      </c>
      <c r="P1138" t="s">
        <v>237</v>
      </c>
    </row>
    <row r="1139" spans="1:16" x14ac:dyDescent="0.35">
      <c r="A1139" t="s">
        <v>934</v>
      </c>
      <c r="B1139" s="3" t="s">
        <v>7936</v>
      </c>
      <c r="C1139" s="4">
        <v>50.819525300199999</v>
      </c>
      <c r="D1139" s="4">
        <v>13.303744913099999</v>
      </c>
      <c r="E1139" s="4">
        <f>Orte[[#This Row],[Lat_dez]]*PI()/180</f>
        <v>0.88696804078904978</v>
      </c>
      <c r="F1139" s="4">
        <f>Orte[[#This Row],[Lon_dez]]*PI()/180</f>
        <v>0.23219415157904189</v>
      </c>
      <c r="G1139" t="s">
        <v>869</v>
      </c>
      <c r="H1139" t="s">
        <v>935</v>
      </c>
      <c r="I1139" s="4" t="b">
        <v>0</v>
      </c>
      <c r="J1139" s="4" t="str">
        <f>CONCATENATE(Orte[[#This Row],[Ort]]," - ",Orte[[#This Row],[Landkreis]])</f>
        <v>Brand-Erbisdorf, Großhartmannsdorf - Landkreis Mittelsachsen</v>
      </c>
      <c r="L1139" s="3" t="s">
        <v>14177</v>
      </c>
      <c r="M1139" s="3"/>
      <c r="N1139" t="str">
        <f>Orte[[#This Row],[Ort]]</f>
        <v>Brand-Erbisdorf, Großhartmannsdorf</v>
      </c>
      <c r="O1139" t="s">
        <v>7033</v>
      </c>
      <c r="P1139" t="s">
        <v>5229</v>
      </c>
    </row>
    <row r="1140" spans="1:16" x14ac:dyDescent="0.35">
      <c r="A1140" t="s">
        <v>1412</v>
      </c>
      <c r="B1140" s="3" t="s">
        <v>8346</v>
      </c>
      <c r="C1140" s="4">
        <v>51.324855293900001</v>
      </c>
      <c r="D1140" s="4">
        <v>12.626061741099999</v>
      </c>
      <c r="E1140" s="4">
        <f>Orte[[#This Row],[Lat_dez]]*PI()/180</f>
        <v>0.89578771298819693</v>
      </c>
      <c r="F1140" s="4">
        <f>Orte[[#This Row],[Lon_dez]]*PI()/180</f>
        <v>0.22036634894228285</v>
      </c>
      <c r="G1140" t="s">
        <v>869</v>
      </c>
      <c r="H1140" t="s">
        <v>1405</v>
      </c>
      <c r="I1140" s="4" t="b">
        <v>0</v>
      </c>
      <c r="J1140" s="4" t="str">
        <f>CONCATENATE(Orte[[#This Row],[Ort]]," - ",Orte[[#This Row],[Landkreis]])</f>
        <v>Brandis - Landkreis Leipzig</v>
      </c>
      <c r="L1140" s="3" t="s">
        <v>11958</v>
      </c>
      <c r="M1140" s="3"/>
      <c r="N1140" t="str">
        <f>Orte[[#This Row],[Ort]]</f>
        <v>Brandis</v>
      </c>
      <c r="O1140" t="s">
        <v>5499</v>
      </c>
      <c r="P1140" t="s">
        <v>3313</v>
      </c>
    </row>
    <row r="1141" spans="1:16" x14ac:dyDescent="0.35">
      <c r="A1141" t="s">
        <v>1412</v>
      </c>
      <c r="B1141" s="3" t="s">
        <v>13542</v>
      </c>
      <c r="C1141" s="4">
        <v>51.320190055099999</v>
      </c>
      <c r="D1141" s="4">
        <v>12.564459190199999</v>
      </c>
      <c r="E1141" s="4">
        <f>Orte[[#This Row],[Lat_dez]]*PI()/180</f>
        <v>0.89570628921074502</v>
      </c>
      <c r="F1141" s="4">
        <f>Orte[[#This Row],[Lon_dez]]*PI()/180</f>
        <v>0.21929118160145045</v>
      </c>
      <c r="G1141" t="s">
        <v>869</v>
      </c>
      <c r="H1141" t="s">
        <v>1405</v>
      </c>
      <c r="I1141" s="4" t="b">
        <v>0</v>
      </c>
      <c r="J1141" s="4" t="str">
        <f>CONCATENATE(Orte[[#This Row],[Ort]]," - ",Orte[[#This Row],[Landkreis]])</f>
        <v>Brandis - Landkreis Leipzig</v>
      </c>
      <c r="L1141" s="3" t="s">
        <v>12721</v>
      </c>
      <c r="M1141" s="3"/>
      <c r="N1141" t="str">
        <f>Orte[[#This Row],[Ort]]</f>
        <v>Brandis</v>
      </c>
      <c r="O1141" t="s">
        <v>3708</v>
      </c>
      <c r="P1141" t="s">
        <v>3629</v>
      </c>
    </row>
    <row r="1142" spans="1:16" x14ac:dyDescent="0.35">
      <c r="A1142" t="s">
        <v>5419</v>
      </c>
      <c r="B1142" s="3" t="s">
        <v>13299</v>
      </c>
      <c r="C1142" s="4">
        <v>47.728944174699997</v>
      </c>
      <c r="D1142" s="4">
        <v>12.069904022099999</v>
      </c>
      <c r="E1142" s="4">
        <f>Orte[[#This Row],[Lat_dez]]*PI()/180</f>
        <v>0.83302722434908261</v>
      </c>
      <c r="F1142" s="4">
        <f>Orte[[#This Row],[Lon_dez]]*PI()/180</f>
        <v>0.21065956558535143</v>
      </c>
      <c r="G1142" t="s">
        <v>665</v>
      </c>
      <c r="H1142" t="s">
        <v>877</v>
      </c>
      <c r="I1142" s="4" t="b">
        <v>0</v>
      </c>
      <c r="J1142" s="4" t="str">
        <f>CONCATENATE(Orte[[#This Row],[Ort]]," - ",Orte[[#This Row],[Landkreis]])</f>
        <v>Brannenburg - Landkreis Rosenheim</v>
      </c>
      <c r="L1142" s="3" t="s">
        <v>12726</v>
      </c>
      <c r="M1142" s="3"/>
      <c r="N1142" t="str">
        <f>Orte[[#This Row],[Ort]]</f>
        <v>Brannenburg</v>
      </c>
      <c r="O1142" t="s">
        <v>7004</v>
      </c>
      <c r="P1142" t="s">
        <v>2042</v>
      </c>
    </row>
    <row r="1143" spans="1:16" x14ac:dyDescent="0.35">
      <c r="A1143" t="s">
        <v>1174</v>
      </c>
      <c r="B1143" s="3" t="s">
        <v>8131</v>
      </c>
      <c r="C1143" s="4">
        <v>50.274253577800003</v>
      </c>
      <c r="D1143" s="4">
        <v>7.7188240674699999</v>
      </c>
      <c r="E1143" s="4">
        <f>Orte[[#This Row],[Lat_dez]]*PI()/180</f>
        <v>0.87745125391514922</v>
      </c>
      <c r="F1143" s="4">
        <f>Orte[[#This Row],[Lon_dez]]*PI()/180</f>
        <v>0.13471889435953244</v>
      </c>
      <c r="G1143" t="s">
        <v>514</v>
      </c>
      <c r="H1143" t="s">
        <v>593</v>
      </c>
      <c r="I1143" s="4" t="b">
        <v>0</v>
      </c>
      <c r="J1143" s="4" t="str">
        <f>CONCATENATE(Orte[[#This Row],[Ort]]," - ",Orte[[#This Row],[Landkreis]])</f>
        <v>Braubach - Landkreis Rhein-Lahn-Kreis</v>
      </c>
      <c r="L1143" s="3" t="s">
        <v>11652</v>
      </c>
      <c r="M1143" s="3"/>
      <c r="N1143" t="str">
        <f>Orte[[#This Row],[Ort]]</f>
        <v>Braubach</v>
      </c>
      <c r="O1143" t="s">
        <v>6995</v>
      </c>
      <c r="P1143" t="s">
        <v>6871</v>
      </c>
    </row>
    <row r="1144" spans="1:16" x14ac:dyDescent="0.35">
      <c r="A1144" t="s">
        <v>6683</v>
      </c>
      <c r="B1144" s="3" t="s">
        <v>15004</v>
      </c>
      <c r="C1144" s="4">
        <v>50.501520495500003</v>
      </c>
      <c r="D1144" s="4">
        <v>8.3881894589300003</v>
      </c>
      <c r="E1144" s="4">
        <f>Orte[[#This Row],[Lat_dez]]*PI()/180</f>
        <v>0.88141780990987317</v>
      </c>
      <c r="F1144" s="4">
        <f>Orte[[#This Row],[Lon_dez]]*PI()/180</f>
        <v>0.14640152433941017</v>
      </c>
      <c r="G1144" t="s">
        <v>549</v>
      </c>
      <c r="H1144" t="s">
        <v>550</v>
      </c>
      <c r="I1144" s="4" t="b">
        <v>0</v>
      </c>
      <c r="J1144" s="4" t="str">
        <f>CONCATENATE(Orte[[#This Row],[Ort]]," - ",Orte[[#This Row],[Landkreis]])</f>
        <v>Braunfels - Landkreis Lahn-Dill-Kreis</v>
      </c>
      <c r="L1144" s="3" t="s">
        <v>12222</v>
      </c>
      <c r="M1144" s="3"/>
      <c r="N1144" t="str">
        <f>Orte[[#This Row],[Ort]]</f>
        <v>Braunfels</v>
      </c>
      <c r="O1144" t="s">
        <v>4018</v>
      </c>
      <c r="P1144" t="s">
        <v>3238</v>
      </c>
    </row>
    <row r="1145" spans="1:16" x14ac:dyDescent="0.35">
      <c r="A1145" t="s">
        <v>1316</v>
      </c>
      <c r="B1145" s="3" t="s">
        <v>9929</v>
      </c>
      <c r="C1145" s="4">
        <v>51.717308412100003</v>
      </c>
      <c r="D1145" s="4">
        <v>10.550038537400001</v>
      </c>
      <c r="E1145" s="4">
        <f>Orte[[#This Row],[Lat_dez]]*PI()/180</f>
        <v>0.90263731206050546</v>
      </c>
      <c r="F1145" s="4">
        <f>Orte[[#This Row],[Lon_dez]]*PI()/180</f>
        <v>0.18413290868991694</v>
      </c>
      <c r="G1145" t="s">
        <v>554</v>
      </c>
      <c r="H1145" t="s">
        <v>692</v>
      </c>
      <c r="I1145" s="4" t="b">
        <v>0</v>
      </c>
      <c r="J1145" s="4" t="str">
        <f>CONCATENATE(Orte[[#This Row],[Ort]]," - ",Orte[[#This Row],[Landkreis]])</f>
        <v>Braunlage - Landkreis Goslar</v>
      </c>
      <c r="L1145" s="3" t="s">
        <v>10043</v>
      </c>
      <c r="M1145" s="3"/>
      <c r="N1145" t="str">
        <f>Orte[[#This Row],[Ort]]</f>
        <v>Braunlage</v>
      </c>
      <c r="O1145" t="s">
        <v>2193</v>
      </c>
      <c r="P1145" t="s">
        <v>6174</v>
      </c>
    </row>
    <row r="1146" spans="1:16" x14ac:dyDescent="0.35">
      <c r="A1146" t="s">
        <v>1316</v>
      </c>
      <c r="B1146" s="3" t="s">
        <v>8255</v>
      </c>
      <c r="C1146" s="4">
        <v>51.708681638800002</v>
      </c>
      <c r="D1146" s="4">
        <v>10.629856075999999</v>
      </c>
      <c r="E1146" s="4">
        <f>Orte[[#This Row],[Lat_dez]]*PI()/180</f>
        <v>0.9024867464625973</v>
      </c>
      <c r="F1146" s="4">
        <f>Orte[[#This Row],[Lon_dez]]*PI()/180</f>
        <v>0.18552598753932459</v>
      </c>
      <c r="G1146" t="s">
        <v>554</v>
      </c>
      <c r="H1146" t="s">
        <v>692</v>
      </c>
      <c r="I1146" s="4" t="b">
        <v>0</v>
      </c>
      <c r="J1146" s="4" t="str">
        <f>CONCATENATE(Orte[[#This Row],[Ort]]," - ",Orte[[#This Row],[Landkreis]])</f>
        <v>Braunlage - Landkreis Goslar</v>
      </c>
      <c r="L1146" s="3" t="s">
        <v>13635</v>
      </c>
      <c r="M1146" s="3"/>
      <c r="N1146" t="str">
        <f>Orte[[#This Row],[Ort]]</f>
        <v>Braunlage</v>
      </c>
      <c r="O1146" t="s">
        <v>2647</v>
      </c>
      <c r="P1146" t="s">
        <v>15906</v>
      </c>
    </row>
    <row r="1147" spans="1:16" x14ac:dyDescent="0.35">
      <c r="A1147" t="s">
        <v>5838</v>
      </c>
      <c r="B1147" s="3" t="s">
        <v>13856</v>
      </c>
      <c r="C1147" s="4">
        <v>47.9300038505</v>
      </c>
      <c r="D1147" s="4">
        <v>8.4005270115199995</v>
      </c>
      <c r="E1147" s="4">
        <f>Orte[[#This Row],[Lat_dez]]*PI()/180</f>
        <v>0.83653637768478495</v>
      </c>
      <c r="F1147" s="4">
        <f>Orte[[#This Row],[Lon_dez]]*PI()/180</f>
        <v>0.14661685525374363</v>
      </c>
      <c r="G1147" t="s">
        <v>546</v>
      </c>
      <c r="H1147" t="s">
        <v>1147</v>
      </c>
      <c r="I1147" s="4" t="b">
        <v>0</v>
      </c>
      <c r="J1147" s="4" t="str">
        <f>CONCATENATE(Orte[[#This Row],[Ort]]," - ",Orte[[#This Row],[Landkreis]])</f>
        <v>Bräunlingen - Landkreis Schwarzwald-Baar-Kreis</v>
      </c>
      <c r="L1147" s="3" t="s">
        <v>12217</v>
      </c>
      <c r="M1147" s="3"/>
      <c r="N1147" t="str">
        <f>Orte[[#This Row],[Ort]]</f>
        <v>Bräunlingen</v>
      </c>
      <c r="O1147" t="s">
        <v>4104</v>
      </c>
      <c r="P1147" t="s">
        <v>2498</v>
      </c>
    </row>
    <row r="1148" spans="1:16" x14ac:dyDescent="0.35">
      <c r="A1148" t="s">
        <v>2578</v>
      </c>
      <c r="B1148" s="3" t="s">
        <v>9672</v>
      </c>
      <c r="C1148" s="4">
        <v>49.209310551900003</v>
      </c>
      <c r="D1148" s="4">
        <v>9.7898807454399996</v>
      </c>
      <c r="E1148" s="4">
        <f>Orte[[#This Row],[Lat_dez]]*PI()/180</f>
        <v>0.85886449176704294</v>
      </c>
      <c r="F1148" s="4">
        <f>Orte[[#This Row],[Lon_dez]]*PI()/180</f>
        <v>0.17086565238552481</v>
      </c>
      <c r="G1148" t="s">
        <v>546</v>
      </c>
      <c r="H1148" t="s">
        <v>1008</v>
      </c>
      <c r="I1148" s="4" t="b">
        <v>0</v>
      </c>
      <c r="J1148" s="4" t="str">
        <f>CONCATENATE(Orte[[#This Row],[Ort]]," - ",Orte[[#This Row],[Landkreis]])</f>
        <v>Braunsbach - Landkreis Schwäbisch Hall</v>
      </c>
      <c r="L1148" s="3" t="s">
        <v>8976</v>
      </c>
      <c r="M1148" s="3"/>
      <c r="N1148" t="str">
        <f>Orte[[#This Row],[Ort]]</f>
        <v>Braunsbach</v>
      </c>
      <c r="O1148" t="s">
        <v>5803</v>
      </c>
      <c r="P1148" t="s">
        <v>190</v>
      </c>
    </row>
    <row r="1149" spans="1:16" x14ac:dyDescent="0.35">
      <c r="A1149" t="s">
        <v>6087</v>
      </c>
      <c r="B1149" s="3" t="s">
        <v>14187</v>
      </c>
      <c r="C1149" s="4">
        <v>51.2876006702</v>
      </c>
      <c r="D1149" s="4">
        <v>11.8887204866</v>
      </c>
      <c r="E1149" s="4">
        <f>Orte[[#This Row],[Lat_dez]]*PI()/180</f>
        <v>0.89513749714304036</v>
      </c>
      <c r="F1149" s="4">
        <f>Orte[[#This Row],[Lon_dez]]*PI()/180</f>
        <v>0.20749731634047239</v>
      </c>
      <c r="G1149" t="s">
        <v>809</v>
      </c>
      <c r="H1149" t="s">
        <v>861</v>
      </c>
      <c r="I1149" s="4" t="b">
        <v>0</v>
      </c>
      <c r="J1149" s="4" t="str">
        <f>CONCATENATE(Orte[[#This Row],[Ort]]," - ",Orte[[#This Row],[Landkreis]])</f>
        <v>Braunsbedra - Landkreis Saalekreis</v>
      </c>
      <c r="L1149" s="3" t="s">
        <v>8314</v>
      </c>
      <c r="M1149" s="3"/>
      <c r="N1149" t="str">
        <f>Orte[[#This Row],[Ort]]</f>
        <v>Braunsbedra</v>
      </c>
      <c r="O1149" t="s">
        <v>1730</v>
      </c>
      <c r="P1149" t="s">
        <v>4314</v>
      </c>
    </row>
    <row r="1150" spans="1:16" x14ac:dyDescent="0.35">
      <c r="A1150" t="s">
        <v>707</v>
      </c>
      <c r="B1150" s="3" t="s">
        <v>12912</v>
      </c>
      <c r="C1150" s="4">
        <v>52.263555131499999</v>
      </c>
      <c r="D1150" s="4">
        <v>10.5236422273</v>
      </c>
      <c r="E1150" s="4">
        <f>Orte[[#This Row],[Lat_dez]]*PI()/180</f>
        <v>0.91217111584225297</v>
      </c>
      <c r="F1150" s="4">
        <f>Orte[[#This Row],[Lon_dez]]*PI()/180</f>
        <v>0.18367220616829449</v>
      </c>
      <c r="G1150" t="s">
        <v>554</v>
      </c>
      <c r="H1150" t="s">
        <v>708</v>
      </c>
      <c r="I1150" s="4" t="b">
        <v>0</v>
      </c>
      <c r="J1150" s="4" t="str">
        <f>CONCATENATE(Orte[[#This Row],[Ort]]," - ",Orte[[#This Row],[Landkreis]])</f>
        <v>Braunschweig - Kreisfreie Stadt Braunschweig</v>
      </c>
      <c r="L1150" s="3" t="s">
        <v>12157</v>
      </c>
      <c r="M1150" s="3"/>
      <c r="N1150" t="str">
        <f>Orte[[#This Row],[Ort]]</f>
        <v>Braunschweig</v>
      </c>
      <c r="O1150" t="s">
        <v>3771</v>
      </c>
      <c r="P1150" t="s">
        <v>15907</v>
      </c>
    </row>
    <row r="1151" spans="1:16" x14ac:dyDescent="0.35">
      <c r="A1151" t="s">
        <v>707</v>
      </c>
      <c r="B1151" s="3" t="s">
        <v>8252</v>
      </c>
      <c r="C1151" s="4">
        <v>52.257856994299999</v>
      </c>
      <c r="D1151" s="4">
        <v>10.536820206</v>
      </c>
      <c r="E1151" s="4">
        <f>Orte[[#This Row],[Lat_dez]]*PI()/180</f>
        <v>0.9120716645868826</v>
      </c>
      <c r="F1151" s="4">
        <f>Orte[[#This Row],[Lon_dez]]*PI()/180</f>
        <v>0.18390220528536716</v>
      </c>
      <c r="G1151" t="s">
        <v>554</v>
      </c>
      <c r="H1151" t="s">
        <v>708</v>
      </c>
      <c r="I1151" s="4" t="b">
        <v>0</v>
      </c>
      <c r="J1151" s="4" t="str">
        <f>CONCATENATE(Orte[[#This Row],[Ort]]," - ",Orte[[#This Row],[Landkreis]])</f>
        <v>Braunschweig - Kreisfreie Stadt Braunschweig</v>
      </c>
      <c r="L1151" s="3" t="s">
        <v>14460</v>
      </c>
      <c r="M1151" s="3"/>
      <c r="N1151" t="str">
        <f>Orte[[#This Row],[Ort]]</f>
        <v>Braunschweig</v>
      </c>
      <c r="O1151" t="s">
        <v>1529</v>
      </c>
      <c r="P1151" t="s">
        <v>15908</v>
      </c>
    </row>
    <row r="1152" spans="1:16" x14ac:dyDescent="0.35">
      <c r="A1152" t="s">
        <v>707</v>
      </c>
      <c r="B1152" s="3" t="s">
        <v>14538</v>
      </c>
      <c r="C1152" s="4">
        <v>52.274497022699997</v>
      </c>
      <c r="D1152" s="4">
        <v>10.5876680152</v>
      </c>
      <c r="E1152" s="4">
        <f>Orte[[#This Row],[Lat_dez]]*PI()/180</f>
        <v>0.91236208787008799</v>
      </c>
      <c r="F1152" s="4">
        <f>Orte[[#This Row],[Lon_dez]]*PI()/180</f>
        <v>0.18478966697333304</v>
      </c>
      <c r="G1152" t="s">
        <v>554</v>
      </c>
      <c r="H1152" t="s">
        <v>708</v>
      </c>
      <c r="I1152" s="4" t="b">
        <v>0</v>
      </c>
      <c r="J1152" s="4" t="str">
        <f>CONCATENATE(Orte[[#This Row],[Ort]]," - ",Orte[[#This Row],[Landkreis]])</f>
        <v>Braunschweig - Kreisfreie Stadt Braunschweig</v>
      </c>
      <c r="L1152" s="3" t="s">
        <v>9180</v>
      </c>
      <c r="M1152" s="3"/>
      <c r="N1152" t="str">
        <f>Orte[[#This Row],[Ort]]</f>
        <v>Braunschweig</v>
      </c>
      <c r="O1152" t="s">
        <v>1801</v>
      </c>
      <c r="P1152" t="s">
        <v>5701</v>
      </c>
    </row>
    <row r="1153" spans="1:16" x14ac:dyDescent="0.35">
      <c r="A1153" t="s">
        <v>707</v>
      </c>
      <c r="B1153" s="3" t="s">
        <v>9420</v>
      </c>
      <c r="C1153" s="4">
        <v>52.280012533700003</v>
      </c>
      <c r="D1153" s="4">
        <v>10.5365383577</v>
      </c>
      <c r="E1153" s="4">
        <f>Orte[[#This Row],[Lat_dez]]*PI()/180</f>
        <v>0.91245835169696787</v>
      </c>
      <c r="F1153" s="4">
        <f>Orte[[#This Row],[Lon_dez]]*PI()/180</f>
        <v>0.18389728610454101</v>
      </c>
      <c r="G1153" t="s">
        <v>554</v>
      </c>
      <c r="H1153" t="s">
        <v>708</v>
      </c>
      <c r="I1153" s="4" t="b">
        <v>0</v>
      </c>
      <c r="J1153" s="4" t="str">
        <f>CONCATENATE(Orte[[#This Row],[Ort]]," - ",Orte[[#This Row],[Landkreis]])</f>
        <v>Braunschweig - Kreisfreie Stadt Braunschweig</v>
      </c>
      <c r="L1153" s="3" t="s">
        <v>15337</v>
      </c>
      <c r="M1153" s="3"/>
      <c r="N1153" t="str">
        <f>Orte[[#This Row],[Ort]]</f>
        <v>Braunschweig</v>
      </c>
      <c r="O1153" t="s">
        <v>2830</v>
      </c>
      <c r="P1153" t="s">
        <v>240</v>
      </c>
    </row>
    <row r="1154" spans="1:16" x14ac:dyDescent="0.35">
      <c r="A1154" t="s">
        <v>707</v>
      </c>
      <c r="B1154" s="3" t="s">
        <v>12093</v>
      </c>
      <c r="C1154" s="4">
        <v>52.303970650300002</v>
      </c>
      <c r="D1154" s="4">
        <v>10.579058870100001</v>
      </c>
      <c r="E1154" s="4">
        <f>Orte[[#This Row],[Lat_dez]]*PI()/180</f>
        <v>0.91287649971421458</v>
      </c>
      <c r="F1154" s="4">
        <f>Orte[[#This Row],[Lon_dez]]*PI()/180</f>
        <v>0.18463940904555609</v>
      </c>
      <c r="G1154" t="s">
        <v>554</v>
      </c>
      <c r="H1154" t="s">
        <v>708</v>
      </c>
      <c r="I1154" s="4" t="b">
        <v>0</v>
      </c>
      <c r="J1154" s="4" t="str">
        <f>CONCATENATE(Orte[[#This Row],[Ort]]," - ",Orte[[#This Row],[Landkreis]])</f>
        <v>Braunschweig - Kreisfreie Stadt Braunschweig</v>
      </c>
      <c r="L1154" s="3" t="s">
        <v>14076</v>
      </c>
      <c r="M1154" s="3"/>
      <c r="N1154" t="str">
        <f>Orte[[#This Row],[Ort]]</f>
        <v>Braunschweig</v>
      </c>
      <c r="O1154" t="s">
        <v>2369</v>
      </c>
      <c r="P1154" t="s">
        <v>2752</v>
      </c>
    </row>
    <row r="1155" spans="1:16" x14ac:dyDescent="0.35">
      <c r="A1155" t="s">
        <v>707</v>
      </c>
      <c r="B1155" s="3" t="s">
        <v>14250</v>
      </c>
      <c r="C1155" s="4">
        <v>52.333300145199999</v>
      </c>
      <c r="D1155" s="4">
        <v>10.5485070811</v>
      </c>
      <c r="E1155" s="4">
        <f>Orte[[#This Row],[Lat_dez]]*PI()/180</f>
        <v>0.91338839596816657</v>
      </c>
      <c r="F1155" s="4">
        <f>Orte[[#This Row],[Lon_dez]]*PI()/180</f>
        <v>0.18410617973513152</v>
      </c>
      <c r="G1155" t="s">
        <v>554</v>
      </c>
      <c r="H1155" t="s">
        <v>708</v>
      </c>
      <c r="I1155" s="4" t="b">
        <v>0</v>
      </c>
      <c r="J1155" s="4" t="str">
        <f>CONCATENATE(Orte[[#This Row],[Ort]]," - ",Orte[[#This Row],[Landkreis]])</f>
        <v>Braunschweig - Kreisfreie Stadt Braunschweig</v>
      </c>
      <c r="L1155" s="3" t="s">
        <v>8299</v>
      </c>
      <c r="M1155" s="3"/>
      <c r="N1155" t="str">
        <f>Orte[[#This Row],[Ort]]</f>
        <v>Braunschweig</v>
      </c>
      <c r="O1155" t="s">
        <v>6168</v>
      </c>
      <c r="P1155" t="s">
        <v>3063</v>
      </c>
    </row>
    <row r="1156" spans="1:16" x14ac:dyDescent="0.35">
      <c r="A1156" t="s">
        <v>707</v>
      </c>
      <c r="B1156" s="3" t="s">
        <v>14243</v>
      </c>
      <c r="C1156" s="4">
        <v>52.309252962499997</v>
      </c>
      <c r="D1156" s="4">
        <v>10.475695006800001</v>
      </c>
      <c r="E1156" s="4">
        <f>Orte[[#This Row],[Lat_dez]]*PI()/180</f>
        <v>0.91296869345422293</v>
      </c>
      <c r="F1156" s="4">
        <f>Orte[[#This Row],[Lon_dez]]*PI()/180</f>
        <v>0.18283536930338976</v>
      </c>
      <c r="G1156" t="s">
        <v>554</v>
      </c>
      <c r="H1156" t="s">
        <v>708</v>
      </c>
      <c r="I1156" s="4" t="b">
        <v>0</v>
      </c>
      <c r="J1156" s="4" t="str">
        <f>CONCATENATE(Orte[[#This Row],[Ort]]," - ",Orte[[#This Row],[Landkreis]])</f>
        <v>Braunschweig - Kreisfreie Stadt Braunschweig</v>
      </c>
      <c r="L1156" s="3" t="s">
        <v>12520</v>
      </c>
      <c r="M1156" s="3"/>
      <c r="N1156" t="str">
        <f>Orte[[#This Row],[Ort]]</f>
        <v>Braunschweig</v>
      </c>
      <c r="O1156" t="s">
        <v>6699</v>
      </c>
      <c r="P1156" t="s">
        <v>15909</v>
      </c>
    </row>
    <row r="1157" spans="1:16" x14ac:dyDescent="0.35">
      <c r="A1157" t="s">
        <v>707</v>
      </c>
      <c r="B1157" s="3" t="s">
        <v>7794</v>
      </c>
      <c r="C1157" s="4">
        <v>52.2821374472</v>
      </c>
      <c r="D1157" s="4">
        <v>10.5030291533</v>
      </c>
      <c r="E1157" s="4">
        <f>Orte[[#This Row],[Lat_dez]]*PI()/180</f>
        <v>0.91249543843386305</v>
      </c>
      <c r="F1157" s="4">
        <f>Orte[[#This Row],[Lon_dez]]*PI()/180</f>
        <v>0.18331244015803724</v>
      </c>
      <c r="G1157" t="s">
        <v>554</v>
      </c>
      <c r="H1157" t="s">
        <v>708</v>
      </c>
      <c r="I1157" s="4" t="b">
        <v>0</v>
      </c>
      <c r="J1157" s="4" t="str">
        <f>CONCATENATE(Orte[[#This Row],[Ort]]," - ",Orte[[#This Row],[Landkreis]])</f>
        <v>Braunschweig - Kreisfreie Stadt Braunschweig</v>
      </c>
      <c r="L1157" s="3" t="s">
        <v>9249</v>
      </c>
      <c r="M1157" s="3"/>
      <c r="N1157" t="str">
        <f>Orte[[#This Row],[Ort]]</f>
        <v>Braunschweig</v>
      </c>
      <c r="O1157" t="s">
        <v>4992</v>
      </c>
      <c r="P1157" t="s">
        <v>1227</v>
      </c>
    </row>
    <row r="1158" spans="1:16" x14ac:dyDescent="0.35">
      <c r="A1158" t="s">
        <v>707</v>
      </c>
      <c r="B1158" s="3" t="s">
        <v>11458</v>
      </c>
      <c r="C1158" s="4">
        <v>52.281004482699998</v>
      </c>
      <c r="D1158" s="4">
        <v>10.4569635093</v>
      </c>
      <c r="E1158" s="4">
        <f>Orte[[#This Row],[Lat_dez]]*PI()/180</f>
        <v>0.91247566447302975</v>
      </c>
      <c r="F1158" s="4">
        <f>Orte[[#This Row],[Lon_dez]]*PI()/180</f>
        <v>0.18250844299818567</v>
      </c>
      <c r="G1158" t="s">
        <v>554</v>
      </c>
      <c r="H1158" t="s">
        <v>708</v>
      </c>
      <c r="I1158" s="4" t="b">
        <v>0</v>
      </c>
      <c r="J1158" s="4" t="str">
        <f>CONCATENATE(Orte[[#This Row],[Ort]]," - ",Orte[[#This Row],[Landkreis]])</f>
        <v>Braunschweig - Kreisfreie Stadt Braunschweig</v>
      </c>
      <c r="L1158" s="3" t="s">
        <v>14931</v>
      </c>
      <c r="M1158" s="3"/>
      <c r="N1158" t="str">
        <f>Orte[[#This Row],[Ort]]</f>
        <v>Braunschweig</v>
      </c>
      <c r="O1158" t="s">
        <v>2044</v>
      </c>
      <c r="P1158" t="s">
        <v>5206</v>
      </c>
    </row>
    <row r="1159" spans="1:16" x14ac:dyDescent="0.35">
      <c r="A1159" t="s">
        <v>707</v>
      </c>
      <c r="B1159" s="3" t="s">
        <v>10933</v>
      </c>
      <c r="C1159" s="4">
        <v>52.260677506599997</v>
      </c>
      <c r="D1159" s="4">
        <v>10.500505649500001</v>
      </c>
      <c r="E1159" s="4">
        <f>Orte[[#This Row],[Lat_dez]]*PI()/180</f>
        <v>0.91212089181311062</v>
      </c>
      <c r="F1159" s="4">
        <f>Orte[[#This Row],[Lon_dez]]*PI()/180</f>
        <v>0.18326839670804065</v>
      </c>
      <c r="G1159" t="s">
        <v>554</v>
      </c>
      <c r="H1159" t="s">
        <v>708</v>
      </c>
      <c r="I1159" s="4" t="b">
        <v>0</v>
      </c>
      <c r="J1159" s="4" t="str">
        <f>CONCATENATE(Orte[[#This Row],[Ort]]," - ",Orte[[#This Row],[Landkreis]])</f>
        <v>Braunschweig - Kreisfreie Stadt Braunschweig</v>
      </c>
      <c r="L1159" s="3" t="s">
        <v>10275</v>
      </c>
      <c r="M1159" s="3"/>
      <c r="N1159" t="str">
        <f>Orte[[#This Row],[Ort]]</f>
        <v>Braunschweig</v>
      </c>
      <c r="O1159" t="s">
        <v>1724</v>
      </c>
      <c r="P1159" t="s">
        <v>163</v>
      </c>
    </row>
    <row r="1160" spans="1:16" x14ac:dyDescent="0.35">
      <c r="A1160" t="s">
        <v>707</v>
      </c>
      <c r="B1160" s="3" t="s">
        <v>12537</v>
      </c>
      <c r="C1160" s="4">
        <v>52.248019888499996</v>
      </c>
      <c r="D1160" s="4">
        <v>10.467163982700001</v>
      </c>
      <c r="E1160" s="4">
        <f>Orte[[#This Row],[Lat_dez]]*PI()/180</f>
        <v>0.9118999747018055</v>
      </c>
      <c r="F1160" s="4">
        <f>Orte[[#This Row],[Lon_dez]]*PI()/180</f>
        <v>0.18268647484427777</v>
      </c>
      <c r="G1160" t="s">
        <v>554</v>
      </c>
      <c r="H1160" t="s">
        <v>708</v>
      </c>
      <c r="I1160" s="4" t="b">
        <v>0</v>
      </c>
      <c r="J1160" s="4" t="str">
        <f>CONCATENATE(Orte[[#This Row],[Ort]]," - ",Orte[[#This Row],[Landkreis]])</f>
        <v>Braunschweig - Kreisfreie Stadt Braunschweig</v>
      </c>
      <c r="L1160" s="3" t="s">
        <v>11432</v>
      </c>
      <c r="M1160" s="3"/>
      <c r="N1160" t="str">
        <f>Orte[[#This Row],[Ort]]</f>
        <v>Braunschweig</v>
      </c>
      <c r="O1160" t="s">
        <v>1512</v>
      </c>
      <c r="P1160" t="s">
        <v>482</v>
      </c>
    </row>
    <row r="1161" spans="1:16" x14ac:dyDescent="0.35">
      <c r="A1161" t="s">
        <v>707</v>
      </c>
      <c r="B1161" s="3" t="s">
        <v>12089</v>
      </c>
      <c r="C1161" s="4">
        <v>52.224222676700002</v>
      </c>
      <c r="D1161" s="4">
        <v>10.478130156700001</v>
      </c>
      <c r="E1161" s="4">
        <f>Orte[[#This Row],[Lat_dez]]*PI()/180</f>
        <v>0.91148463500310106</v>
      </c>
      <c r="F1161" s="4">
        <f>Orte[[#This Row],[Lon_dez]]*PI()/180</f>
        <v>0.18287787068692438</v>
      </c>
      <c r="G1161" t="s">
        <v>554</v>
      </c>
      <c r="H1161" t="s">
        <v>708</v>
      </c>
      <c r="I1161" s="4" t="b">
        <v>0</v>
      </c>
      <c r="J1161" s="4" t="str">
        <f>CONCATENATE(Orte[[#This Row],[Ort]]," - ",Orte[[#This Row],[Landkreis]])</f>
        <v>Braunschweig - Kreisfreie Stadt Braunschweig</v>
      </c>
      <c r="L1161" s="3" t="s">
        <v>7650</v>
      </c>
      <c r="M1161" s="3"/>
      <c r="N1161" t="str">
        <f>Orte[[#This Row],[Ort]]</f>
        <v>Braunschweig</v>
      </c>
      <c r="O1161" t="s">
        <v>920</v>
      </c>
      <c r="P1161" t="s">
        <v>15910</v>
      </c>
    </row>
    <row r="1162" spans="1:16" x14ac:dyDescent="0.35">
      <c r="A1162" t="s">
        <v>707</v>
      </c>
      <c r="B1162" s="3" t="s">
        <v>11639</v>
      </c>
      <c r="C1162" s="4">
        <v>52.2138007466</v>
      </c>
      <c r="D1162" s="4">
        <v>10.5248685807</v>
      </c>
      <c r="E1162" s="4">
        <f>Orte[[#This Row],[Lat_dez]]*PI()/180</f>
        <v>0.91130273800844341</v>
      </c>
      <c r="F1162" s="4">
        <f>Orte[[#This Row],[Lon_dez]]*PI()/180</f>
        <v>0.18369361007291751</v>
      </c>
      <c r="G1162" t="s">
        <v>554</v>
      </c>
      <c r="H1162" t="s">
        <v>708</v>
      </c>
      <c r="I1162" s="4" t="b">
        <v>0</v>
      </c>
      <c r="J1162" s="4" t="str">
        <f>CONCATENATE(Orte[[#This Row],[Ort]]," - ",Orte[[#This Row],[Landkreis]])</f>
        <v>Braunschweig - Kreisfreie Stadt Braunschweig</v>
      </c>
      <c r="L1162" s="3" t="s">
        <v>14225</v>
      </c>
      <c r="M1162" s="3"/>
      <c r="N1162" t="str">
        <f>Orte[[#This Row],[Ort]]</f>
        <v>Braunschweig</v>
      </c>
      <c r="O1162" t="s">
        <v>6524</v>
      </c>
      <c r="P1162" t="s">
        <v>15911</v>
      </c>
    </row>
    <row r="1163" spans="1:16" x14ac:dyDescent="0.35">
      <c r="A1163" t="s">
        <v>707</v>
      </c>
      <c r="B1163" s="3" t="s">
        <v>15483</v>
      </c>
      <c r="C1163" s="4">
        <v>52.2340513734</v>
      </c>
      <c r="D1163" s="4">
        <v>10.5682989635</v>
      </c>
      <c r="E1163" s="4">
        <f>Orte[[#This Row],[Lat_dez]]*PI()/180</f>
        <v>0.91165617812169597</v>
      </c>
      <c r="F1163" s="4">
        <f>Orte[[#This Row],[Lon_dez]]*PI()/180</f>
        <v>0.18445161324817905</v>
      </c>
      <c r="G1163" t="s">
        <v>554</v>
      </c>
      <c r="H1163" t="s">
        <v>708</v>
      </c>
      <c r="I1163" s="4" t="b">
        <v>0</v>
      </c>
      <c r="J1163" s="4" t="str">
        <f>CONCATENATE(Orte[[#This Row],[Ort]]," - ",Orte[[#This Row],[Landkreis]])</f>
        <v>Braunschweig - Kreisfreie Stadt Braunschweig</v>
      </c>
      <c r="L1163" s="3" t="s">
        <v>9688</v>
      </c>
      <c r="M1163" s="3"/>
      <c r="N1163" t="str">
        <f>Orte[[#This Row],[Ort]]</f>
        <v>Braunschweig</v>
      </c>
      <c r="O1163" t="s">
        <v>3302</v>
      </c>
      <c r="P1163" t="s">
        <v>102</v>
      </c>
    </row>
    <row r="1164" spans="1:16" x14ac:dyDescent="0.35">
      <c r="A1164" t="s">
        <v>6846</v>
      </c>
      <c r="B1164" s="3" t="s">
        <v>15223</v>
      </c>
      <c r="C1164" s="4">
        <v>50.359960933399996</v>
      </c>
      <c r="D1164" s="4">
        <v>8.1772266778400002</v>
      </c>
      <c r="E1164" s="4">
        <f>Orte[[#This Row],[Lat_dez]]*PI()/180</f>
        <v>0.87894712946354681</v>
      </c>
      <c r="F1164" s="4">
        <f>Orte[[#This Row],[Lon_dez]]*PI()/180</f>
        <v>0.14271952921022563</v>
      </c>
      <c r="G1164" t="s">
        <v>549</v>
      </c>
      <c r="H1164" t="s">
        <v>1130</v>
      </c>
      <c r="I1164" s="4" t="b">
        <v>0</v>
      </c>
      <c r="J1164" s="4" t="str">
        <f>CONCATENATE(Orte[[#This Row],[Ort]]," - ",Orte[[#This Row],[Landkreis]])</f>
        <v>Brechen - Landkreis Limburg-Weilburg</v>
      </c>
      <c r="L1164" s="3" t="s">
        <v>10909</v>
      </c>
      <c r="M1164" s="3"/>
      <c r="N1164" t="str">
        <f>Orte[[#This Row],[Ort]]</f>
        <v>Brechen</v>
      </c>
      <c r="O1164" t="s">
        <v>2334</v>
      </c>
      <c r="P1164" t="s">
        <v>7118</v>
      </c>
    </row>
    <row r="1165" spans="1:16" x14ac:dyDescent="0.35">
      <c r="A1165" t="s">
        <v>1657</v>
      </c>
      <c r="B1165" s="3" t="s">
        <v>8606</v>
      </c>
      <c r="C1165" s="4">
        <v>51.266920339400002</v>
      </c>
      <c r="D1165" s="4">
        <v>7.4529728105300004</v>
      </c>
      <c r="E1165" s="4">
        <f>Orte[[#This Row],[Lat_dez]]*PI()/180</f>
        <v>0.8947765572801788</v>
      </c>
      <c r="F1165" s="4">
        <f>Orte[[#This Row],[Lon_dez]]*PI()/180</f>
        <v>0.130078914605364</v>
      </c>
      <c r="G1165" t="s">
        <v>504</v>
      </c>
      <c r="H1165" t="s">
        <v>1653</v>
      </c>
      <c r="I1165" s="4" t="b">
        <v>0</v>
      </c>
      <c r="J1165" s="4" t="str">
        <f>CONCATENATE(Orte[[#This Row],[Ort]]," - ",Orte[[#This Row],[Landkreis]])</f>
        <v>Breckerfeld - Kreis Ennepe-Ruhr-Kreis</v>
      </c>
      <c r="L1165" s="3" t="s">
        <v>13910</v>
      </c>
      <c r="M1165" s="3"/>
      <c r="N1165" t="str">
        <f>Orte[[#This Row],[Ort]]</f>
        <v>Breckerfeld</v>
      </c>
      <c r="O1165" t="s">
        <v>2388</v>
      </c>
      <c r="P1165" t="s">
        <v>4932</v>
      </c>
    </row>
    <row r="1166" spans="1:16" x14ac:dyDescent="0.35">
      <c r="A1166" t="s">
        <v>4704</v>
      </c>
      <c r="B1166" s="3" t="s">
        <v>12365</v>
      </c>
      <c r="C1166" s="4">
        <v>54.332453862400001</v>
      </c>
      <c r="D1166" s="4">
        <v>9.8547739395300002</v>
      </c>
      <c r="E1166" s="4">
        <f>Orte[[#This Row],[Lat_dez]]*PI()/180</f>
        <v>0.94828021058679013</v>
      </c>
      <c r="F1166" s="4">
        <f>Orte[[#This Row],[Lon_dez]]*PI()/180</f>
        <v>0.17199825228453106</v>
      </c>
      <c r="G1166" t="s">
        <v>641</v>
      </c>
      <c r="H1166" t="s">
        <v>642</v>
      </c>
      <c r="I1166" s="4" t="b">
        <v>0</v>
      </c>
      <c r="J1166" s="4" t="str">
        <f>CONCATENATE(Orte[[#This Row],[Ort]]," - ",Orte[[#This Row],[Landkreis]])</f>
        <v>Bredenbek - Kreis Rendsburg-Eckernförde</v>
      </c>
      <c r="L1166" s="3" t="s">
        <v>14221</v>
      </c>
      <c r="M1166" s="3"/>
      <c r="N1166" t="str">
        <f>Orte[[#This Row],[Ort]]</f>
        <v>Bredenbek</v>
      </c>
      <c r="O1166" t="s">
        <v>6764</v>
      </c>
      <c r="P1166" t="s">
        <v>15912</v>
      </c>
    </row>
    <row r="1167" spans="1:16" x14ac:dyDescent="0.35">
      <c r="A1167" t="s">
        <v>1080</v>
      </c>
      <c r="B1167" s="3" t="s">
        <v>8045</v>
      </c>
      <c r="C1167" s="4">
        <v>54.610883678900002</v>
      </c>
      <c r="D1167" s="4">
        <v>8.9565873084100005</v>
      </c>
      <c r="E1167" s="4">
        <f>Orte[[#This Row],[Lat_dez]]*PI()/180</f>
        <v>0.95313972762043875</v>
      </c>
      <c r="F1167" s="4">
        <f>Orte[[#This Row],[Lon_dez]]*PI()/180</f>
        <v>0.1563219382740913</v>
      </c>
      <c r="G1167" t="s">
        <v>641</v>
      </c>
      <c r="H1167" t="s">
        <v>765</v>
      </c>
      <c r="I1167" s="4" t="b">
        <v>0</v>
      </c>
      <c r="J1167" s="4" t="str">
        <f>CONCATENATE(Orte[[#This Row],[Ort]]," - ",Orte[[#This Row],[Landkreis]])</f>
        <v>Bredstedt, Breklum u.a. - Kreis Nordfriesland</v>
      </c>
      <c r="L1167" s="3" t="s">
        <v>12372</v>
      </c>
      <c r="M1167" s="3"/>
      <c r="N1167" t="str">
        <f>Orte[[#This Row],[Ort]]</f>
        <v>Bredstedt, Breklum u.a.</v>
      </c>
      <c r="O1167" t="s">
        <v>5738</v>
      </c>
      <c r="P1167" t="s">
        <v>15913</v>
      </c>
    </row>
    <row r="1168" spans="1:16" x14ac:dyDescent="0.35">
      <c r="A1168" t="s">
        <v>4306</v>
      </c>
      <c r="B1168" s="3" t="s">
        <v>11849</v>
      </c>
      <c r="C1168" s="4">
        <v>50.877804357499997</v>
      </c>
      <c r="D1168" s="4">
        <v>8.4346221637499994</v>
      </c>
      <c r="E1168" s="4">
        <f>Orte[[#This Row],[Lat_dez]]*PI()/180</f>
        <v>0.8879852022238931</v>
      </c>
      <c r="F1168" s="4">
        <f>Orte[[#This Row],[Lon_dez]]*PI()/180</f>
        <v>0.1472119279191258</v>
      </c>
      <c r="G1168" t="s">
        <v>549</v>
      </c>
      <c r="H1168" t="s">
        <v>761</v>
      </c>
      <c r="I1168" s="4" t="b">
        <v>0</v>
      </c>
      <c r="J1168" s="4" t="str">
        <f>CONCATENATE(Orte[[#This Row],[Ort]]," - ",Orte[[#This Row],[Landkreis]])</f>
        <v>Breidenbach - Landkreis Marburg-Biedenkopf</v>
      </c>
      <c r="L1168" s="3" t="s">
        <v>14928</v>
      </c>
      <c r="M1168" s="3"/>
      <c r="N1168" t="str">
        <f>Orte[[#This Row],[Ort]]</f>
        <v>Breidenbach</v>
      </c>
      <c r="O1168" t="s">
        <v>5016</v>
      </c>
      <c r="P1168" t="s">
        <v>5234</v>
      </c>
    </row>
    <row r="1169" spans="1:16" x14ac:dyDescent="0.35">
      <c r="A1169" t="s">
        <v>1623</v>
      </c>
      <c r="B1169" s="3" t="s">
        <v>8573</v>
      </c>
      <c r="C1169" s="4">
        <v>54.205005966500003</v>
      </c>
      <c r="D1169" s="4">
        <v>9.5429526423599995</v>
      </c>
      <c r="E1169" s="4">
        <f>Orte[[#This Row],[Lat_dez]]*PI()/180</f>
        <v>0.94605582517859621</v>
      </c>
      <c r="F1169" s="4">
        <f>Orte[[#This Row],[Lon_dez]]*PI()/180</f>
        <v>0.16655594397107487</v>
      </c>
      <c r="G1169" t="s">
        <v>641</v>
      </c>
      <c r="H1169" t="s">
        <v>642</v>
      </c>
      <c r="I1169" s="4" t="b">
        <v>0</v>
      </c>
      <c r="J1169" s="4" t="str">
        <f>CONCATENATE(Orte[[#This Row],[Ort]]," - ",Orte[[#This Row],[Landkreis]])</f>
        <v>Breiholz, Tackesdorf-Nord - Kreis Rendsburg-Eckernförde</v>
      </c>
      <c r="L1169" s="3" t="s">
        <v>11606</v>
      </c>
      <c r="M1169" s="3"/>
      <c r="N1169" t="str">
        <f>Orte[[#This Row],[Ort]]</f>
        <v>Breiholz, Tackesdorf-Nord</v>
      </c>
      <c r="O1169" t="s">
        <v>6437</v>
      </c>
      <c r="P1169" t="s">
        <v>6156</v>
      </c>
    </row>
    <row r="1170" spans="1:16" x14ac:dyDescent="0.35">
      <c r="A1170" t="s">
        <v>5788</v>
      </c>
      <c r="B1170" s="3" t="s">
        <v>13787</v>
      </c>
      <c r="C1170" s="4">
        <v>48.016732680700002</v>
      </c>
      <c r="D1170" s="4">
        <v>7.62158976021</v>
      </c>
      <c r="E1170" s="4">
        <f>Orte[[#This Row],[Lat_dez]]*PI()/180</f>
        <v>0.83805008132817815</v>
      </c>
      <c r="F1170" s="4">
        <f>Orte[[#This Row],[Lon_dez]]*PI()/180</f>
        <v>0.1330218355519496</v>
      </c>
      <c r="G1170" t="s">
        <v>546</v>
      </c>
      <c r="H1170" t="s">
        <v>547</v>
      </c>
      <c r="I1170" s="4" t="b">
        <v>0</v>
      </c>
      <c r="J1170" s="4" t="str">
        <f>CONCATENATE(Orte[[#This Row],[Ort]]," - ",Orte[[#This Row],[Landkreis]])</f>
        <v>Breisach am Rhein - Landkreis Breisgau-Hochschwarzwald</v>
      </c>
      <c r="L1170" s="3" t="s">
        <v>11431</v>
      </c>
      <c r="M1170" s="3"/>
      <c r="N1170" t="str">
        <f>Orte[[#This Row],[Ort]]</f>
        <v>Breisach am Rhein</v>
      </c>
      <c r="O1170" t="s">
        <v>6031</v>
      </c>
      <c r="P1170" t="s">
        <v>7216</v>
      </c>
    </row>
    <row r="1171" spans="1:16" x14ac:dyDescent="0.35">
      <c r="A1171" t="s">
        <v>2381</v>
      </c>
      <c r="B1171" s="3" t="s">
        <v>9429</v>
      </c>
      <c r="C1171" s="4">
        <v>50.017813790399998</v>
      </c>
      <c r="D1171" s="4">
        <v>10.7154823246</v>
      </c>
      <c r="E1171" s="4">
        <f>Orte[[#This Row],[Lat_dez]]*PI()/180</f>
        <v>0.87297553529190486</v>
      </c>
      <c r="F1171" s="4">
        <f>Orte[[#This Row],[Lon_dez]]*PI()/180</f>
        <v>0.18702044750352576</v>
      </c>
      <c r="G1171" t="s">
        <v>665</v>
      </c>
      <c r="H1171" t="s">
        <v>796</v>
      </c>
      <c r="I1171" s="4" t="b">
        <v>0</v>
      </c>
      <c r="J1171" s="4" t="str">
        <f>CONCATENATE(Orte[[#This Row],[Ort]]," - ",Orte[[#This Row],[Landkreis]])</f>
        <v>Breitbrunn - Landkreis Haßberge</v>
      </c>
      <c r="L1171" s="3" t="s">
        <v>14222</v>
      </c>
      <c r="M1171" s="3"/>
      <c r="N1171" t="str">
        <f>Orte[[#This Row],[Ort]]</f>
        <v>Breitbrunn</v>
      </c>
      <c r="O1171" t="s">
        <v>6486</v>
      </c>
      <c r="P1171" t="s">
        <v>7143</v>
      </c>
    </row>
    <row r="1172" spans="1:16" x14ac:dyDescent="0.35">
      <c r="A1172" t="s">
        <v>6146</v>
      </c>
      <c r="B1172" s="3" t="s">
        <v>14266</v>
      </c>
      <c r="C1172" s="4">
        <v>47.893643265400001</v>
      </c>
      <c r="D1172" s="4">
        <v>12.3844439926</v>
      </c>
      <c r="E1172" s="4">
        <f>Orte[[#This Row],[Lat_dez]]*PI()/180</f>
        <v>0.83590176575683839</v>
      </c>
      <c r="F1172" s="4">
        <f>Orte[[#This Row],[Lon_dez]]*PI()/180</f>
        <v>0.21614932369970224</v>
      </c>
      <c r="G1172" t="s">
        <v>665</v>
      </c>
      <c r="H1172" t="s">
        <v>877</v>
      </c>
      <c r="I1172" s="4" t="b">
        <v>0</v>
      </c>
      <c r="J1172" s="4" t="str">
        <f>CONCATENATE(Orte[[#This Row],[Ort]]," - ",Orte[[#This Row],[Landkreis]])</f>
        <v>Breitbrunn a. Chiemsee - Landkreis Rosenheim</v>
      </c>
      <c r="L1172" s="3" t="s">
        <v>7767</v>
      </c>
      <c r="M1172" s="3"/>
      <c r="N1172" t="str">
        <f>Orte[[#This Row],[Ort]]</f>
        <v>Breitbrunn a. Chiemsee</v>
      </c>
      <c r="O1172" t="s">
        <v>2720</v>
      </c>
      <c r="P1172" t="s">
        <v>7053</v>
      </c>
    </row>
    <row r="1173" spans="1:16" x14ac:dyDescent="0.35">
      <c r="A1173" t="s">
        <v>5257</v>
      </c>
      <c r="B1173" s="3" t="s">
        <v>13092</v>
      </c>
      <c r="C1173" s="4">
        <v>49.427252072100003</v>
      </c>
      <c r="D1173" s="4">
        <v>7.2849619532899998</v>
      </c>
      <c r="E1173" s="4">
        <f>Orte[[#This Row],[Lat_dez]]*PI()/180</f>
        <v>0.86266828887133473</v>
      </c>
      <c r="F1173" s="4">
        <f>Orte[[#This Row],[Lon_dez]]*PI()/180</f>
        <v>0.12714657196742785</v>
      </c>
      <c r="G1173" t="s">
        <v>514</v>
      </c>
      <c r="H1173" t="s">
        <v>1680</v>
      </c>
      <c r="I1173" s="4" t="b">
        <v>0</v>
      </c>
      <c r="J1173" s="4" t="str">
        <f>CONCATENATE(Orte[[#This Row],[Ort]]," - ",Orte[[#This Row],[Landkreis]])</f>
        <v>Breitenbach - Landkreis Kusel</v>
      </c>
      <c r="L1173" s="3" t="s">
        <v>10906</v>
      </c>
      <c r="M1173" s="3"/>
      <c r="N1173" t="str">
        <f>Orte[[#This Row],[Ort]]</f>
        <v>Breitenbach</v>
      </c>
      <c r="O1173" t="s">
        <v>891</v>
      </c>
      <c r="P1173" t="s">
        <v>15914</v>
      </c>
    </row>
    <row r="1174" spans="1:16" x14ac:dyDescent="0.35">
      <c r="A1174" t="s">
        <v>1854</v>
      </c>
      <c r="B1174" s="3" t="s">
        <v>8821</v>
      </c>
      <c r="C1174" s="4">
        <v>50.776774612600001</v>
      </c>
      <c r="D1174" s="4">
        <v>9.5006316455000004</v>
      </c>
      <c r="E1174" s="4">
        <f>Orte[[#This Row],[Lat_dez]]*PI()/180</f>
        <v>0.88622190053293826</v>
      </c>
      <c r="F1174" s="4">
        <f>Orte[[#This Row],[Lon_dez]]*PI()/180</f>
        <v>0.16581730323314173</v>
      </c>
      <c r="G1174" t="s">
        <v>549</v>
      </c>
      <c r="H1174" t="s">
        <v>647</v>
      </c>
      <c r="I1174" s="4" t="b">
        <v>0</v>
      </c>
      <c r="J1174" s="4" t="str">
        <f>CONCATENATE(Orte[[#This Row],[Ort]]," - ",Orte[[#This Row],[Landkreis]])</f>
        <v>Breitenbach am Herzberg - Landkreis Hersfeld-Rotenburg</v>
      </c>
      <c r="L1174" s="3" t="s">
        <v>8390</v>
      </c>
      <c r="M1174" s="3"/>
      <c r="N1174" t="str">
        <f>Orte[[#This Row],[Ort]]</f>
        <v>Breitenbach am Herzberg</v>
      </c>
      <c r="O1174" t="s">
        <v>4408</v>
      </c>
      <c r="P1174" t="s">
        <v>4518</v>
      </c>
    </row>
    <row r="1175" spans="1:16" x14ac:dyDescent="0.35">
      <c r="A1175" t="s">
        <v>5228</v>
      </c>
      <c r="B1175" s="3" t="s">
        <v>13057</v>
      </c>
      <c r="C1175" s="4">
        <v>48.695464550399997</v>
      </c>
      <c r="D1175" s="4">
        <v>13.7774948728</v>
      </c>
      <c r="E1175" s="4">
        <f>Orte[[#This Row],[Lat_dez]]*PI()/180</f>
        <v>0.84989618719266014</v>
      </c>
      <c r="F1175" s="4">
        <f>Orte[[#This Row],[Lon_dez]]*PI()/180</f>
        <v>0.24046264820699734</v>
      </c>
      <c r="G1175" t="s">
        <v>665</v>
      </c>
      <c r="H1175" t="s">
        <v>925</v>
      </c>
      <c r="I1175" s="4" t="b">
        <v>0</v>
      </c>
      <c r="J1175" s="4" t="str">
        <f>CONCATENATE(Orte[[#This Row],[Ort]]," - ",Orte[[#This Row],[Landkreis]])</f>
        <v>Breitenberg - Landkreis Passau</v>
      </c>
      <c r="L1175" s="3" t="s">
        <v>15068</v>
      </c>
      <c r="M1175" s="3"/>
      <c r="N1175" t="str">
        <f>Orte[[#This Row],[Ort]]</f>
        <v>Breitenberg</v>
      </c>
      <c r="O1175" t="s">
        <v>2337</v>
      </c>
      <c r="P1175" t="s">
        <v>7568</v>
      </c>
    </row>
    <row r="1176" spans="1:16" x14ac:dyDescent="0.35">
      <c r="A1176" t="s">
        <v>1044</v>
      </c>
      <c r="B1176" s="3" t="s">
        <v>8018</v>
      </c>
      <c r="C1176" s="4">
        <v>48.134215927500001</v>
      </c>
      <c r="D1176" s="4">
        <v>10.386607811699999</v>
      </c>
      <c r="E1176" s="4">
        <f>Orte[[#This Row],[Lat_dez]]*PI()/180</f>
        <v>0.84010055080077117</v>
      </c>
      <c r="F1176" s="4">
        <f>Orte[[#This Row],[Lon_dez]]*PI()/180</f>
        <v>0.18128050442752819</v>
      </c>
      <c r="G1176" t="s">
        <v>665</v>
      </c>
      <c r="H1176" t="s">
        <v>683</v>
      </c>
      <c r="I1176" s="4" t="b">
        <v>0</v>
      </c>
      <c r="J1176" s="4" t="str">
        <f>CONCATENATE(Orte[[#This Row],[Ort]]," - ",Orte[[#This Row],[Landkreis]])</f>
        <v>Breitenbrunn - Landkreis Unterallgäu</v>
      </c>
      <c r="L1176" s="3" t="s">
        <v>10912</v>
      </c>
      <c r="M1176" s="3"/>
      <c r="N1176" t="str">
        <f>Orte[[#This Row],[Ort]]</f>
        <v>Breitenbrunn</v>
      </c>
      <c r="O1176" t="s">
        <v>3750</v>
      </c>
      <c r="P1176" t="s">
        <v>6663</v>
      </c>
    </row>
    <row r="1177" spans="1:16" x14ac:dyDescent="0.35">
      <c r="A1177" t="s">
        <v>1044</v>
      </c>
      <c r="B1177" s="3" t="s">
        <v>10570</v>
      </c>
      <c r="C1177" s="4">
        <v>49.091744918099998</v>
      </c>
      <c r="D1177" s="4">
        <v>11.6323310829</v>
      </c>
      <c r="E1177" s="4">
        <f>Orte[[#This Row],[Lat_dez]]*PI()/180</f>
        <v>0.85681258437003893</v>
      </c>
      <c r="F1177" s="4">
        <f>Orte[[#This Row],[Lon_dez]]*PI()/180</f>
        <v>0.20302247707868246</v>
      </c>
      <c r="G1177" t="s">
        <v>665</v>
      </c>
      <c r="H1177" t="s">
        <v>832</v>
      </c>
      <c r="I1177" s="4" t="b">
        <v>0</v>
      </c>
      <c r="J1177" s="4" t="str">
        <f>CONCATENATE(Orte[[#This Row],[Ort]]," - ",Orte[[#This Row],[Landkreis]])</f>
        <v>Breitenbrunn - Landkreis Neumarkt i.d. OPf.</v>
      </c>
      <c r="L1177" s="3" t="s">
        <v>12374</v>
      </c>
      <c r="M1177" s="3"/>
      <c r="N1177" t="str">
        <f>Orte[[#This Row],[Ort]]</f>
        <v>Breitenbrunn</v>
      </c>
      <c r="O1177" t="s">
        <v>3611</v>
      </c>
      <c r="P1177" t="s">
        <v>2166</v>
      </c>
    </row>
    <row r="1178" spans="1:16" x14ac:dyDescent="0.35">
      <c r="A1178" t="s">
        <v>1966</v>
      </c>
      <c r="B1178" s="3" t="s">
        <v>8941</v>
      </c>
      <c r="C1178" s="4">
        <v>50.471434370499999</v>
      </c>
      <c r="D1178" s="4">
        <v>12.7762054647</v>
      </c>
      <c r="E1178" s="4">
        <f>Orte[[#This Row],[Lat_dez]]*PI()/180</f>
        <v>0.88089270796945651</v>
      </c>
      <c r="F1178" s="4">
        <f>Orte[[#This Row],[Lon_dez]]*PI()/180</f>
        <v>0.22298685127030715</v>
      </c>
      <c r="G1178" t="s">
        <v>869</v>
      </c>
      <c r="H1178" t="s">
        <v>910</v>
      </c>
      <c r="I1178" s="4" t="b">
        <v>0</v>
      </c>
      <c r="J1178" s="4" t="str">
        <f>CONCATENATE(Orte[[#This Row],[Ort]]," - ",Orte[[#This Row],[Landkreis]])</f>
        <v>Breitenbrunn/Erzgeb. - Landkreis Erzgebirgskreis</v>
      </c>
      <c r="L1178" s="3" t="s">
        <v>14236</v>
      </c>
      <c r="M1178" s="3"/>
      <c r="N1178" t="str">
        <f>Orte[[#This Row],[Ort]]</f>
        <v>Breitenbrunn/Erzgeb.</v>
      </c>
      <c r="O1178" t="s">
        <v>3921</v>
      </c>
      <c r="P1178" t="s">
        <v>5697</v>
      </c>
    </row>
    <row r="1179" spans="1:16" x14ac:dyDescent="0.35">
      <c r="A1179" t="s">
        <v>3827</v>
      </c>
      <c r="B1179" s="3" t="s">
        <v>11242</v>
      </c>
      <c r="C1179" s="4">
        <v>53.664390363999999</v>
      </c>
      <c r="D1179" s="4">
        <v>10.668765975099999</v>
      </c>
      <c r="E1179" s="4">
        <f>Orte[[#This Row],[Lat_dez]]*PI()/180</f>
        <v>0.93662030292731813</v>
      </c>
      <c r="F1179" s="4">
        <f>Orte[[#This Row],[Lon_dez]]*PI()/180</f>
        <v>0.18620509339023836</v>
      </c>
      <c r="G1179" t="s">
        <v>641</v>
      </c>
      <c r="H1179" t="s">
        <v>1043</v>
      </c>
      <c r="I1179" s="4" t="b">
        <v>0</v>
      </c>
      <c r="J1179" s="4" t="str">
        <f>CONCATENATE(Orte[[#This Row],[Ort]]," - ",Orte[[#This Row],[Landkreis]])</f>
        <v>Breitenfelde, Lankau - Kreis Herzogtum Lauenburg</v>
      </c>
      <c r="L1179" s="3" t="s">
        <v>15075</v>
      </c>
      <c r="M1179" s="3"/>
      <c r="N1179" t="str">
        <f>Orte[[#This Row],[Ort]]</f>
        <v>Breitenfelde, Lankau</v>
      </c>
      <c r="O1179" t="s">
        <v>4655</v>
      </c>
      <c r="P1179" t="s">
        <v>15915</v>
      </c>
    </row>
    <row r="1180" spans="1:16" x14ac:dyDescent="0.35">
      <c r="A1180" t="s">
        <v>6778</v>
      </c>
      <c r="B1180" s="3" t="s">
        <v>15123</v>
      </c>
      <c r="C1180" s="4">
        <v>49.969819969500001</v>
      </c>
      <c r="D1180" s="4">
        <v>10.914489402899999</v>
      </c>
      <c r="E1180" s="4">
        <f>Orte[[#This Row],[Lat_dez]]*PI()/180</f>
        <v>0.87213788509658752</v>
      </c>
      <c r="F1180" s="4">
        <f>Orte[[#This Row],[Lon_dez]]*PI()/180</f>
        <v>0.19049377625463493</v>
      </c>
      <c r="G1180" t="s">
        <v>665</v>
      </c>
      <c r="H1180" t="s">
        <v>1321</v>
      </c>
      <c r="I1180" s="4" t="b">
        <v>0</v>
      </c>
      <c r="J1180" s="4" t="str">
        <f>CONCATENATE(Orte[[#This Row],[Ort]]," - ",Orte[[#This Row],[Landkreis]])</f>
        <v>Breitengüßbach - Landkreis Bamberg</v>
      </c>
      <c r="L1180" s="3" t="s">
        <v>9899</v>
      </c>
      <c r="M1180" s="3"/>
      <c r="N1180" t="str">
        <f>Orte[[#This Row],[Ort]]</f>
        <v>Breitengüßbach</v>
      </c>
      <c r="O1180" t="s">
        <v>4693</v>
      </c>
      <c r="P1180" t="s">
        <v>4254</v>
      </c>
    </row>
    <row r="1181" spans="1:16" x14ac:dyDescent="0.35">
      <c r="A1181" t="s">
        <v>2766</v>
      </c>
      <c r="B1181" s="3" t="s">
        <v>9910</v>
      </c>
      <c r="C1181" s="4">
        <v>48.238454946099999</v>
      </c>
      <c r="D1181" s="4">
        <v>10.3039935768</v>
      </c>
      <c r="E1181" s="4">
        <f>Orte[[#This Row],[Lat_dez]]*PI()/180</f>
        <v>0.84191986488438875</v>
      </c>
      <c r="F1181" s="4">
        <f>Orte[[#This Row],[Lon_dez]]*PI()/180</f>
        <v>0.17983861401950721</v>
      </c>
      <c r="G1181" t="s">
        <v>665</v>
      </c>
      <c r="H1181" t="s">
        <v>694</v>
      </c>
      <c r="I1181" s="4" t="b">
        <v>0</v>
      </c>
      <c r="J1181" s="4" t="str">
        <f>CONCATENATE(Orte[[#This Row],[Ort]]," - ",Orte[[#This Row],[Landkreis]])</f>
        <v>Breitenthal - Landkreis Günzburg</v>
      </c>
      <c r="L1181" s="3" t="s">
        <v>9256</v>
      </c>
      <c r="M1181" s="3"/>
      <c r="N1181" t="str">
        <f>Orte[[#This Row],[Ort]]</f>
        <v>Breitenthal</v>
      </c>
      <c r="O1181" t="s">
        <v>5470</v>
      </c>
      <c r="P1181" t="s">
        <v>15916</v>
      </c>
    </row>
    <row r="1182" spans="1:16" x14ac:dyDescent="0.35">
      <c r="A1182" t="s">
        <v>7209</v>
      </c>
      <c r="B1182" s="3" t="s">
        <v>15716</v>
      </c>
      <c r="C1182" s="4">
        <v>48.524365801800002</v>
      </c>
      <c r="D1182" s="4">
        <v>10.000160215999999</v>
      </c>
      <c r="E1182" s="4">
        <f>Orte[[#This Row],[Lat_dez]]*PI()/180</f>
        <v>0.84690995068354813</v>
      </c>
      <c r="F1182" s="4">
        <f>Orte[[#This Row],[Lon_dez]]*PI()/180</f>
        <v>0.17453572149614732</v>
      </c>
      <c r="G1182" t="s">
        <v>546</v>
      </c>
      <c r="H1182" t="s">
        <v>996</v>
      </c>
      <c r="I1182" s="4" t="b">
        <v>0</v>
      </c>
      <c r="J1182" s="4" t="str">
        <f>CONCATENATE(Orte[[#This Row],[Ort]]," - ",Orte[[#This Row],[Landkreis]])</f>
        <v>Breitingen - Landkreis Alb-Donau-Kreis</v>
      </c>
      <c r="L1182" s="3" t="s">
        <v>14229</v>
      </c>
      <c r="M1182" s="3"/>
      <c r="N1182" t="str">
        <f>Orte[[#This Row],[Ort]]</f>
        <v>Breitingen</v>
      </c>
      <c r="O1182" t="s">
        <v>4285</v>
      </c>
      <c r="P1182" t="s">
        <v>1964</v>
      </c>
    </row>
    <row r="1183" spans="1:16" x14ac:dyDescent="0.35">
      <c r="A1183" t="s">
        <v>4317</v>
      </c>
      <c r="B1183" s="3" t="s">
        <v>11861</v>
      </c>
      <c r="C1183" s="4">
        <v>47.939759036399998</v>
      </c>
      <c r="D1183" s="4">
        <v>8.0869700039300003</v>
      </c>
      <c r="E1183" s="4">
        <f>Orte[[#This Row],[Lat_dez]]*PI()/180</f>
        <v>0.83670663779788412</v>
      </c>
      <c r="F1183" s="4">
        <f>Orte[[#This Row],[Lon_dez]]*PI()/180</f>
        <v>0.14114425307859729</v>
      </c>
      <c r="G1183" t="s">
        <v>546</v>
      </c>
      <c r="H1183" t="s">
        <v>547</v>
      </c>
      <c r="I1183" s="4" t="b">
        <v>0</v>
      </c>
      <c r="J1183" s="4" t="str">
        <f>CONCATENATE(Orte[[#This Row],[Ort]]," - ",Orte[[#This Row],[Landkreis]])</f>
        <v>Breitnau - Landkreis Breisgau-Hochschwarzwald</v>
      </c>
      <c r="L1183" s="3" t="s">
        <v>9050</v>
      </c>
      <c r="M1183" s="3"/>
      <c r="N1183" t="str">
        <f>Orte[[#This Row],[Ort]]</f>
        <v>Breitnau</v>
      </c>
      <c r="O1183" t="s">
        <v>3780</v>
      </c>
      <c r="P1183" t="s">
        <v>4455</v>
      </c>
    </row>
    <row r="1184" spans="1:16" x14ac:dyDescent="0.35">
      <c r="A1184" t="s">
        <v>2704</v>
      </c>
      <c r="B1184" s="3" t="s">
        <v>9829</v>
      </c>
      <c r="C1184" s="4">
        <v>50.685507189200003</v>
      </c>
      <c r="D1184" s="4">
        <v>8.1889664583999995</v>
      </c>
      <c r="E1184" s="4">
        <f>Orte[[#This Row],[Lat_dez]]*PI()/180</f>
        <v>0.88462898349479657</v>
      </c>
      <c r="F1184" s="4">
        <f>Orte[[#This Row],[Lon_dez]]*PI()/180</f>
        <v>0.14292442703445926</v>
      </c>
      <c r="G1184" t="s">
        <v>549</v>
      </c>
      <c r="H1184" t="s">
        <v>550</v>
      </c>
      <c r="I1184" s="4" t="b">
        <v>0</v>
      </c>
      <c r="J1184" s="4" t="str">
        <f>CONCATENATE(Orte[[#This Row],[Ort]]," - ",Orte[[#This Row],[Landkreis]])</f>
        <v>Breitscheid - Landkreis Lahn-Dill-Kreis</v>
      </c>
      <c r="L1184" s="3" t="s">
        <v>9886</v>
      </c>
      <c r="M1184" s="3"/>
      <c r="N1184" t="str">
        <f>Orte[[#This Row],[Ort]]</f>
        <v>Breitscheid</v>
      </c>
      <c r="O1184" t="s">
        <v>3909</v>
      </c>
      <c r="P1184" t="s">
        <v>7223</v>
      </c>
    </row>
    <row r="1185" spans="1:16" x14ac:dyDescent="0.35">
      <c r="A1185" t="s">
        <v>1651</v>
      </c>
      <c r="B1185" s="3" t="s">
        <v>8601</v>
      </c>
      <c r="C1185" s="4">
        <v>50.588785031699999</v>
      </c>
      <c r="D1185" s="4">
        <v>7.27122004814</v>
      </c>
      <c r="E1185" s="4">
        <f>Orte[[#This Row],[Lat_dez]]*PI()/180</f>
        <v>0.88294086338678901</v>
      </c>
      <c r="F1185" s="4">
        <f>Orte[[#This Row],[Lon_dez]]*PI()/180</f>
        <v>0.12690673047706358</v>
      </c>
      <c r="G1185" t="s">
        <v>514</v>
      </c>
      <c r="H1185" t="s">
        <v>584</v>
      </c>
      <c r="I1185" s="4" t="b">
        <v>0</v>
      </c>
      <c r="J1185" s="4" t="str">
        <f>CONCATENATE(Orte[[#This Row],[Ort]]," - ",Orte[[#This Row],[Landkreis]])</f>
        <v>Breitscheid, Dattenberg, Hausen, Hümmerich, Kasbach-Ohlenberg, Roßbach u.a. - Landkreis Neuwied</v>
      </c>
      <c r="L1185" s="3" t="s">
        <v>12959</v>
      </c>
      <c r="M1185" s="3"/>
      <c r="N1185" t="str">
        <f>Orte[[#This Row],[Ort]]</f>
        <v>Breitscheid, Dattenberg, Hausen, Hümmerich, Kasbach-Ohlenberg, Roßbach u.a.</v>
      </c>
      <c r="O1185" t="s">
        <v>4831</v>
      </c>
      <c r="P1185" t="s">
        <v>6526</v>
      </c>
    </row>
    <row r="1186" spans="1:16" x14ac:dyDescent="0.35">
      <c r="A1186" t="s">
        <v>2596</v>
      </c>
      <c r="B1186" s="3" t="s">
        <v>9703</v>
      </c>
      <c r="C1186" s="4">
        <v>50.754813553600002</v>
      </c>
      <c r="D1186" s="4">
        <v>10.325734670099999</v>
      </c>
      <c r="E1186" s="4">
        <f>Orte[[#This Row],[Lat_dez]]*PI()/180</f>
        <v>0.88583860774616341</v>
      </c>
      <c r="F1186" s="4">
        <f>Orte[[#This Row],[Lon_dez]]*PI()/180</f>
        <v>0.18021806768057549</v>
      </c>
      <c r="G1186" t="s">
        <v>678</v>
      </c>
      <c r="H1186" t="s">
        <v>690</v>
      </c>
      <c r="I1186" s="4" t="b">
        <v>0</v>
      </c>
      <c r="J1186" s="4" t="str">
        <f>CONCATENATE(Orte[[#This Row],[Ort]]," - ",Orte[[#This Row],[Landkreis]])</f>
        <v>Breitungen/Werra - Landkreis Schmalkalden-Meiningen</v>
      </c>
      <c r="L1186" s="3" t="s">
        <v>9682</v>
      </c>
      <c r="M1186" s="3"/>
      <c r="N1186" t="str">
        <f>Orte[[#This Row],[Ort]]</f>
        <v>Breitungen/Werra</v>
      </c>
      <c r="O1186" t="s">
        <v>638</v>
      </c>
      <c r="P1186" t="s">
        <v>6268</v>
      </c>
    </row>
    <row r="1187" spans="1:16" x14ac:dyDescent="0.35">
      <c r="A1187" t="s">
        <v>37</v>
      </c>
      <c r="B1187" s="3" t="s">
        <v>15171</v>
      </c>
      <c r="C1187" s="4">
        <v>53.080418696700001</v>
      </c>
      <c r="D1187" s="4">
        <v>8.8051760878199996</v>
      </c>
      <c r="E1187" s="4">
        <f>Orte[[#This Row],[Lat_dez]]*PI()/180</f>
        <v>0.92642807459457233</v>
      </c>
      <c r="F1187" s="4">
        <f>Orte[[#This Row],[Lon_dez]]*PI()/180</f>
        <v>0.15367931395033235</v>
      </c>
      <c r="G1187" t="s">
        <v>37</v>
      </c>
      <c r="H1187" t="s">
        <v>727</v>
      </c>
      <c r="I1187" s="4" t="b">
        <v>0</v>
      </c>
      <c r="J1187" s="4" t="str">
        <f>CONCATENATE(Orte[[#This Row],[Ort]]," - ",Orte[[#This Row],[Landkreis]])</f>
        <v>Bremen - Kreisfreie Stadt Bremen</v>
      </c>
      <c r="L1187" s="3" t="s">
        <v>7988</v>
      </c>
      <c r="M1187" s="3"/>
      <c r="N1187" t="str">
        <f>Orte[[#This Row],[Ort]]</f>
        <v>Bremen</v>
      </c>
      <c r="O1187" t="s">
        <v>2776</v>
      </c>
      <c r="P1187" t="s">
        <v>3840</v>
      </c>
    </row>
    <row r="1188" spans="1:16" x14ac:dyDescent="0.35">
      <c r="A1188" t="s">
        <v>37</v>
      </c>
      <c r="B1188" s="3" t="s">
        <v>12875</v>
      </c>
      <c r="C1188" s="4">
        <v>53.096662069600001</v>
      </c>
      <c r="D1188" s="4">
        <v>8.7146785792900001</v>
      </c>
      <c r="E1188" s="4">
        <f>Orte[[#This Row],[Lat_dez]]*PI()/180</f>
        <v>0.92671157493330658</v>
      </c>
      <c r="F1188" s="4">
        <f>Orte[[#This Row],[Lon_dez]]*PI()/180</f>
        <v>0.15209983446163222</v>
      </c>
      <c r="G1188" t="s">
        <v>37</v>
      </c>
      <c r="H1188" t="s">
        <v>727</v>
      </c>
      <c r="I1188" s="4" t="b">
        <v>0</v>
      </c>
      <c r="J1188" s="4" t="str">
        <f>CONCATENATE(Orte[[#This Row],[Ort]]," - ",Orte[[#This Row],[Landkreis]])</f>
        <v>Bremen - Kreisfreie Stadt Bremen</v>
      </c>
      <c r="L1188" s="3" t="s">
        <v>10908</v>
      </c>
      <c r="M1188" s="3"/>
      <c r="N1188" t="str">
        <f>Orte[[#This Row],[Ort]]</f>
        <v>Bremen</v>
      </c>
      <c r="O1188" t="s">
        <v>4016</v>
      </c>
      <c r="P1188" t="s">
        <v>15922</v>
      </c>
    </row>
    <row r="1189" spans="1:16" x14ac:dyDescent="0.35">
      <c r="A1189" t="s">
        <v>37</v>
      </c>
      <c r="B1189" s="3" t="s">
        <v>13408</v>
      </c>
      <c r="C1189" s="4">
        <v>53.057740741899998</v>
      </c>
      <c r="D1189" s="4">
        <v>8.7882706207200005</v>
      </c>
      <c r="E1189" s="4">
        <f>Orte[[#This Row],[Lat_dez]]*PI()/180</f>
        <v>0.92603226961569385</v>
      </c>
      <c r="F1189" s="4">
        <f>Orte[[#This Row],[Lon_dez]]*PI()/180</f>
        <v>0.15338425788784982</v>
      </c>
      <c r="G1189" t="s">
        <v>37</v>
      </c>
      <c r="H1189" t="s">
        <v>727</v>
      </c>
      <c r="I1189" s="4" t="b">
        <v>0</v>
      </c>
      <c r="J1189" s="4" t="str">
        <f>CONCATENATE(Orte[[#This Row],[Ort]]," - ",Orte[[#This Row],[Landkreis]])</f>
        <v>Bremen - Kreisfreie Stadt Bremen</v>
      </c>
      <c r="L1189" s="3" t="s">
        <v>13120</v>
      </c>
      <c r="M1189" s="3"/>
      <c r="N1189" t="str">
        <f>Orte[[#This Row],[Ort]]</f>
        <v>Bremen</v>
      </c>
      <c r="O1189" t="s">
        <v>5384</v>
      </c>
      <c r="P1189" t="s">
        <v>222</v>
      </c>
    </row>
    <row r="1190" spans="1:16" x14ac:dyDescent="0.35">
      <c r="A1190" t="s">
        <v>37</v>
      </c>
      <c r="B1190" s="3" t="s">
        <v>10333</v>
      </c>
      <c r="C1190" s="4">
        <v>53.059292576799997</v>
      </c>
      <c r="D1190" s="4">
        <v>8.8154273852399996</v>
      </c>
      <c r="E1190" s="4">
        <f>Orte[[#This Row],[Lat_dez]]*PI()/180</f>
        <v>0.9260593542441462</v>
      </c>
      <c r="F1190" s="4">
        <f>Orte[[#This Row],[Lon_dez]]*PI()/180</f>
        <v>0.15385823284291256</v>
      </c>
      <c r="G1190" t="s">
        <v>37</v>
      </c>
      <c r="H1190" t="s">
        <v>727</v>
      </c>
      <c r="I1190" s="4" t="b">
        <v>0</v>
      </c>
      <c r="J1190" s="4" t="str">
        <f>CONCATENATE(Orte[[#This Row],[Ort]]," - ",Orte[[#This Row],[Landkreis]])</f>
        <v>Bremen - Kreisfreie Stadt Bremen</v>
      </c>
      <c r="L1190" s="3" t="s">
        <v>10262</v>
      </c>
      <c r="M1190" s="3"/>
      <c r="N1190" t="str">
        <f>Orte[[#This Row],[Ort]]</f>
        <v>Bremen</v>
      </c>
      <c r="O1190" t="s">
        <v>3331</v>
      </c>
      <c r="P1190" t="s">
        <v>2740</v>
      </c>
    </row>
    <row r="1191" spans="1:16" x14ac:dyDescent="0.35">
      <c r="A1191" t="s">
        <v>37</v>
      </c>
      <c r="B1191" s="3" t="s">
        <v>13960</v>
      </c>
      <c r="C1191" s="4">
        <v>53.074223304900002</v>
      </c>
      <c r="D1191" s="4">
        <v>8.82501163379</v>
      </c>
      <c r="E1191" s="4">
        <f>Orte[[#This Row],[Lat_dez]]*PI()/180</f>
        <v>0.9263199446092113</v>
      </c>
      <c r="F1191" s="4">
        <f>Orte[[#This Row],[Lon_dez]]*PI()/180</f>
        <v>0.15402550953643956</v>
      </c>
      <c r="G1191" t="s">
        <v>37</v>
      </c>
      <c r="H1191" t="s">
        <v>727</v>
      </c>
      <c r="I1191" s="4" t="b">
        <v>0</v>
      </c>
      <c r="J1191" s="4" t="str">
        <f>CONCATENATE(Orte[[#This Row],[Ort]]," - ",Orte[[#This Row],[Landkreis]])</f>
        <v>Bremen - Kreisfreie Stadt Bremen</v>
      </c>
      <c r="L1191" s="3" t="s">
        <v>9872</v>
      </c>
      <c r="M1191" s="3"/>
      <c r="N1191" t="str">
        <f>Orte[[#This Row],[Ort]]</f>
        <v>Bremen</v>
      </c>
      <c r="O1191" t="s">
        <v>7003</v>
      </c>
      <c r="P1191" t="s">
        <v>4997</v>
      </c>
    </row>
    <row r="1192" spans="1:16" x14ac:dyDescent="0.35">
      <c r="A1192" t="s">
        <v>37</v>
      </c>
      <c r="B1192" s="3" t="s">
        <v>8044</v>
      </c>
      <c r="C1192" s="4">
        <v>53.069114901900001</v>
      </c>
      <c r="D1192" s="4">
        <v>8.8446382004299995</v>
      </c>
      <c r="E1192" s="4">
        <f>Orte[[#This Row],[Lat_dez]]*PI()/180</f>
        <v>0.92623078615734245</v>
      </c>
      <c r="F1192" s="4">
        <f>Orte[[#This Row],[Lon_dez]]*PI()/180</f>
        <v>0.15436805774516962</v>
      </c>
      <c r="G1192" t="s">
        <v>37</v>
      </c>
      <c r="H1192" t="s">
        <v>727</v>
      </c>
      <c r="I1192" s="4" t="b">
        <v>0</v>
      </c>
      <c r="J1192" s="4" t="str">
        <f>CONCATENATE(Orte[[#This Row],[Ort]]," - ",Orte[[#This Row],[Landkreis]])</f>
        <v>Bremen - Kreisfreie Stadt Bremen</v>
      </c>
      <c r="L1192" s="3" t="s">
        <v>9675</v>
      </c>
      <c r="M1192" s="3"/>
      <c r="N1192" t="str">
        <f>Orte[[#This Row],[Ort]]</f>
        <v>Bremen</v>
      </c>
      <c r="O1192" t="s">
        <v>5243</v>
      </c>
      <c r="P1192" t="s">
        <v>3451</v>
      </c>
    </row>
    <row r="1193" spans="1:16" x14ac:dyDescent="0.35">
      <c r="A1193" t="s">
        <v>37</v>
      </c>
      <c r="B1193" s="3" t="s">
        <v>12473</v>
      </c>
      <c r="C1193" s="4">
        <v>53.065538178300002</v>
      </c>
      <c r="D1193" s="4">
        <v>8.8660688671500001</v>
      </c>
      <c r="E1193" s="4">
        <f>Orte[[#This Row],[Lat_dez]]*PI()/180</f>
        <v>0.92616836055408869</v>
      </c>
      <c r="F1193" s="4">
        <f>Orte[[#This Row],[Lon_dez]]*PI()/180</f>
        <v>0.15474209344033121</v>
      </c>
      <c r="G1193" t="s">
        <v>37</v>
      </c>
      <c r="H1193" t="s">
        <v>727</v>
      </c>
      <c r="I1193" s="4" t="b">
        <v>0</v>
      </c>
      <c r="J1193" s="4" t="str">
        <f>CONCATENATE(Orte[[#This Row],[Ort]]," - ",Orte[[#This Row],[Landkreis]])</f>
        <v>Bremen - Kreisfreie Stadt Bremen</v>
      </c>
      <c r="L1193" s="3" t="s">
        <v>15376</v>
      </c>
      <c r="M1193" s="3"/>
      <c r="N1193" t="str">
        <f>Orte[[#This Row],[Ort]]</f>
        <v>Bremen</v>
      </c>
      <c r="O1193" t="s">
        <v>4767</v>
      </c>
      <c r="P1193" t="s">
        <v>1597</v>
      </c>
    </row>
    <row r="1194" spans="1:16" x14ac:dyDescent="0.35">
      <c r="A1194" t="s">
        <v>37</v>
      </c>
      <c r="B1194" s="3" t="s">
        <v>12328</v>
      </c>
      <c r="C1194" s="4">
        <v>53.087160119899998</v>
      </c>
      <c r="D1194" s="4">
        <v>8.8291304727799993</v>
      </c>
      <c r="E1194" s="4">
        <f>Orte[[#This Row],[Lat_dez]]*PI()/180</f>
        <v>0.92654573462568268</v>
      </c>
      <c r="F1194" s="4">
        <f>Orte[[#This Row],[Lon_dez]]*PI()/180</f>
        <v>0.15409739683817456</v>
      </c>
      <c r="G1194" t="s">
        <v>37</v>
      </c>
      <c r="H1194" t="s">
        <v>727</v>
      </c>
      <c r="I1194" s="4" t="b">
        <v>0</v>
      </c>
      <c r="J1194" s="4" t="str">
        <f>CONCATENATE(Orte[[#This Row],[Ort]]," - ",Orte[[#This Row],[Landkreis]])</f>
        <v>Bremen - Kreisfreie Stadt Bremen</v>
      </c>
      <c r="L1194" s="3" t="s">
        <v>9881</v>
      </c>
      <c r="M1194" s="3"/>
      <c r="N1194" t="str">
        <f>Orte[[#This Row],[Ort]]</f>
        <v>Bremen</v>
      </c>
      <c r="O1194" t="s">
        <v>4778</v>
      </c>
      <c r="P1194" t="s">
        <v>15917</v>
      </c>
    </row>
    <row r="1195" spans="1:16" x14ac:dyDescent="0.35">
      <c r="A1195" t="s">
        <v>37</v>
      </c>
      <c r="B1195" s="3" t="s">
        <v>14309</v>
      </c>
      <c r="C1195" s="4">
        <v>53.0822274346</v>
      </c>
      <c r="D1195" s="4">
        <v>8.8547344810100004</v>
      </c>
      <c r="E1195" s="4">
        <f>Orte[[#This Row],[Lat_dez]]*PI()/180</f>
        <v>0.92645964302623296</v>
      </c>
      <c r="F1195" s="4">
        <f>Orte[[#This Row],[Lon_dez]]*PI()/180</f>
        <v>0.15454427108349583</v>
      </c>
      <c r="G1195" t="s">
        <v>37</v>
      </c>
      <c r="H1195" t="s">
        <v>727</v>
      </c>
      <c r="I1195" s="4" t="b">
        <v>0</v>
      </c>
      <c r="J1195" s="4" t="str">
        <f>CONCATENATE(Orte[[#This Row],[Ort]]," - ",Orte[[#This Row],[Landkreis]])</f>
        <v>Bremen - Kreisfreie Stadt Bremen</v>
      </c>
      <c r="L1195" s="3" t="s">
        <v>13358</v>
      </c>
      <c r="M1195" s="3"/>
      <c r="N1195" t="str">
        <f>Orte[[#This Row],[Ort]]</f>
        <v>Bremen</v>
      </c>
      <c r="O1195" t="s">
        <v>4266</v>
      </c>
      <c r="P1195" t="s">
        <v>3744</v>
      </c>
    </row>
    <row r="1196" spans="1:16" x14ac:dyDescent="0.35">
      <c r="A1196" t="s">
        <v>37</v>
      </c>
      <c r="B1196" s="3" t="s">
        <v>10526</v>
      </c>
      <c r="C1196" s="4">
        <v>53.097306547599999</v>
      </c>
      <c r="D1196" s="4">
        <v>8.8418167466799993</v>
      </c>
      <c r="E1196" s="4">
        <f>Orte[[#This Row],[Lat_dez]]*PI()/180</f>
        <v>0.92672282319636312</v>
      </c>
      <c r="F1196" s="4">
        <f>Orte[[#This Row],[Lon_dez]]*PI()/180</f>
        <v>0.15431881408753939</v>
      </c>
      <c r="G1196" t="s">
        <v>37</v>
      </c>
      <c r="H1196" t="s">
        <v>727</v>
      </c>
      <c r="I1196" s="4" t="b">
        <v>0</v>
      </c>
      <c r="J1196" s="4" t="str">
        <f>CONCATENATE(Orte[[#This Row],[Ort]]," - ",Orte[[#This Row],[Landkreis]])</f>
        <v>Bremen - Kreisfreie Stadt Bremen</v>
      </c>
      <c r="L1196" s="3" t="s">
        <v>13906</v>
      </c>
      <c r="M1196" s="3"/>
      <c r="N1196" t="str">
        <f>Orte[[#This Row],[Ort]]</f>
        <v>Bremen</v>
      </c>
      <c r="O1196" t="s">
        <v>4433</v>
      </c>
      <c r="P1196" t="s">
        <v>15918</v>
      </c>
    </row>
    <row r="1197" spans="1:16" x14ac:dyDescent="0.35">
      <c r="A1197" t="s">
        <v>37</v>
      </c>
      <c r="B1197" s="3" t="s">
        <v>15173</v>
      </c>
      <c r="C1197" s="4">
        <v>53.095458811199997</v>
      </c>
      <c r="D1197" s="4">
        <v>8.8108664306400009</v>
      </c>
      <c r="E1197" s="4">
        <f>Orte[[#This Row],[Lat_dez]]*PI()/180</f>
        <v>0.92669057411247424</v>
      </c>
      <c r="F1197" s="4">
        <f>Orte[[#This Row],[Lon_dez]]*PI()/180</f>
        <v>0.15377862916810861</v>
      </c>
      <c r="G1197" t="s">
        <v>37</v>
      </c>
      <c r="H1197" t="s">
        <v>727</v>
      </c>
      <c r="I1197" s="4" t="b">
        <v>0</v>
      </c>
      <c r="J1197" s="4" t="str">
        <f>CONCATENATE(Orte[[#This Row],[Ort]]," - ",Orte[[#This Row],[Landkreis]])</f>
        <v>Bremen - Kreisfreie Stadt Bremen</v>
      </c>
      <c r="L1197" s="3" t="s">
        <v>10604</v>
      </c>
      <c r="M1197" s="3"/>
      <c r="N1197" t="str">
        <f>Orte[[#This Row],[Ort]]</f>
        <v>Bremen</v>
      </c>
      <c r="O1197" t="s">
        <v>6682</v>
      </c>
      <c r="P1197" t="s">
        <v>15919</v>
      </c>
    </row>
    <row r="1198" spans="1:16" x14ac:dyDescent="0.35">
      <c r="A1198" t="s">
        <v>37</v>
      </c>
      <c r="B1198" s="3" t="s">
        <v>12468</v>
      </c>
      <c r="C1198" s="4">
        <v>53.094864493199999</v>
      </c>
      <c r="D1198" s="4">
        <v>8.7745450115000008</v>
      </c>
      <c r="E1198" s="4">
        <f>Orte[[#This Row],[Lat_dez]]*PI()/180</f>
        <v>0.92668020130657047</v>
      </c>
      <c r="F1198" s="4">
        <f>Orte[[#This Row],[Lon_dez]]*PI()/180</f>
        <v>0.15314470081511872</v>
      </c>
      <c r="G1198" t="s">
        <v>37</v>
      </c>
      <c r="H1198" t="s">
        <v>727</v>
      </c>
      <c r="I1198" s="4" t="b">
        <v>0</v>
      </c>
      <c r="J1198" s="4" t="str">
        <f>CONCATENATE(Orte[[#This Row],[Ort]]," - ",Orte[[#This Row],[Landkreis]])</f>
        <v>Bremen - Kreisfreie Stadt Bremen</v>
      </c>
      <c r="L1198" s="3" t="s">
        <v>9241</v>
      </c>
      <c r="M1198" s="3"/>
      <c r="N1198" t="str">
        <f>Orte[[#This Row],[Ort]]</f>
        <v>Bremen</v>
      </c>
      <c r="O1198" t="s">
        <v>2147</v>
      </c>
      <c r="P1198" t="s">
        <v>5873</v>
      </c>
    </row>
    <row r="1199" spans="1:16" x14ac:dyDescent="0.35">
      <c r="A1199" t="s">
        <v>37</v>
      </c>
      <c r="B1199" s="3" t="s">
        <v>14598</v>
      </c>
      <c r="C1199" s="4">
        <v>53.111098069400001</v>
      </c>
      <c r="D1199" s="4">
        <v>8.7960428971900004</v>
      </c>
      <c r="E1199" s="4">
        <f>Orte[[#This Row],[Lat_dez]]*PI()/180</f>
        <v>0.92696353066063386</v>
      </c>
      <c r="F1199" s="4">
        <f>Orte[[#This Row],[Lon_dez]]*PI()/180</f>
        <v>0.15351990970262658</v>
      </c>
      <c r="G1199" t="s">
        <v>37</v>
      </c>
      <c r="H1199" t="s">
        <v>727</v>
      </c>
      <c r="I1199" s="4" t="b">
        <v>0</v>
      </c>
      <c r="J1199" s="4" t="str">
        <f>CONCATENATE(Orte[[#This Row],[Ort]]," - ",Orte[[#This Row],[Landkreis]])</f>
        <v>Bremen - Kreisfreie Stadt Bremen</v>
      </c>
      <c r="L1199" s="3" t="s">
        <v>12509</v>
      </c>
      <c r="M1199" s="3"/>
      <c r="N1199" t="str">
        <f>Orte[[#This Row],[Ort]]</f>
        <v>Bremen</v>
      </c>
      <c r="O1199" t="s">
        <v>6054</v>
      </c>
      <c r="P1199" t="s">
        <v>785</v>
      </c>
    </row>
    <row r="1200" spans="1:16" x14ac:dyDescent="0.35">
      <c r="A1200" t="s">
        <v>37</v>
      </c>
      <c r="B1200" s="3" t="s">
        <v>11206</v>
      </c>
      <c r="C1200" s="4">
        <v>53.1287003216</v>
      </c>
      <c r="D1200" s="4">
        <v>8.7192692890500005</v>
      </c>
      <c r="E1200" s="4">
        <f>Orte[[#This Row],[Lat_dez]]*PI()/180</f>
        <v>0.92727074791729014</v>
      </c>
      <c r="F1200" s="4">
        <f>Orte[[#This Row],[Lon_dez]]*PI()/180</f>
        <v>0.15217995746194765</v>
      </c>
      <c r="G1200" t="s">
        <v>37</v>
      </c>
      <c r="H1200" t="s">
        <v>727</v>
      </c>
      <c r="I1200" s="4" t="b">
        <v>0</v>
      </c>
      <c r="J1200" s="4" t="str">
        <f>CONCATENATE(Orte[[#This Row],[Ort]]," - ",Orte[[#This Row],[Landkreis]])</f>
        <v>Bremen - Kreisfreie Stadt Bremen</v>
      </c>
      <c r="L1200" s="3" t="s">
        <v>12446</v>
      </c>
      <c r="M1200" s="3"/>
      <c r="N1200" t="str">
        <f>Orte[[#This Row],[Ort]]</f>
        <v>Bremen</v>
      </c>
      <c r="O1200" t="s">
        <v>5374</v>
      </c>
      <c r="P1200" t="s">
        <v>3484</v>
      </c>
    </row>
    <row r="1201" spans="1:16" x14ac:dyDescent="0.35">
      <c r="A1201" t="s">
        <v>37</v>
      </c>
      <c r="B1201" s="3" t="s">
        <v>9732</v>
      </c>
      <c r="C1201" s="4">
        <v>53.133704590900003</v>
      </c>
      <c r="D1201" s="4">
        <v>8.7429314167199994</v>
      </c>
      <c r="E1201" s="4">
        <f>Orte[[#This Row],[Lat_dez]]*PI()/180</f>
        <v>0.92735808889323168</v>
      </c>
      <c r="F1201" s="4">
        <f>Orte[[#This Row],[Lon_dez]]*PI()/180</f>
        <v>0.15259293949781641</v>
      </c>
      <c r="G1201" t="s">
        <v>37</v>
      </c>
      <c r="H1201" t="s">
        <v>727</v>
      </c>
      <c r="I1201" s="4" t="b">
        <v>0</v>
      </c>
      <c r="J1201" s="4" t="str">
        <f>CONCATENATE(Orte[[#This Row],[Ort]]," - ",Orte[[#This Row],[Landkreis]])</f>
        <v>Bremen - Kreisfreie Stadt Bremen</v>
      </c>
      <c r="L1201" s="3" t="s">
        <v>12367</v>
      </c>
      <c r="M1201" s="3"/>
      <c r="N1201" t="str">
        <f>Orte[[#This Row],[Ort]]</f>
        <v>Bremen</v>
      </c>
      <c r="O1201" t="s">
        <v>7058</v>
      </c>
      <c r="P1201" t="s">
        <v>4827</v>
      </c>
    </row>
    <row r="1202" spans="1:16" x14ac:dyDescent="0.35">
      <c r="A1202" t="s">
        <v>37</v>
      </c>
      <c r="B1202" s="3" t="s">
        <v>12879</v>
      </c>
      <c r="C1202" s="4">
        <v>53.055783204500003</v>
      </c>
      <c r="D1202" s="4">
        <v>8.7366313767800001</v>
      </c>
      <c r="E1202" s="4">
        <f>Orte[[#This Row],[Lat_dez]]*PI()/180</f>
        <v>0.9259981041428329</v>
      </c>
      <c r="F1202" s="4">
        <f>Orte[[#This Row],[Lon_dez]]*PI()/180</f>
        <v>0.15248298305785626</v>
      </c>
      <c r="G1202" t="s">
        <v>37</v>
      </c>
      <c r="H1202" t="s">
        <v>727</v>
      </c>
      <c r="I1202" s="4" t="b">
        <v>0</v>
      </c>
      <c r="J1202" s="4" t="str">
        <f>CONCATENATE(Orte[[#This Row],[Ort]]," - ",Orte[[#This Row],[Landkreis]])</f>
        <v>Bremen - Kreisfreie Stadt Bremen</v>
      </c>
      <c r="L1202" s="3" t="s">
        <v>15244</v>
      </c>
      <c r="M1202" s="3"/>
      <c r="N1202" t="str">
        <f>Orte[[#This Row],[Ort]]</f>
        <v>Bremen</v>
      </c>
      <c r="O1202" t="s">
        <v>4121</v>
      </c>
      <c r="P1202" t="s">
        <v>1219</v>
      </c>
    </row>
    <row r="1203" spans="1:16" x14ac:dyDescent="0.35">
      <c r="A1203" t="s">
        <v>37</v>
      </c>
      <c r="B1203" s="3" t="s">
        <v>12024</v>
      </c>
      <c r="C1203" s="4">
        <v>53.038421760699997</v>
      </c>
      <c r="D1203" s="4">
        <v>8.8186549740599993</v>
      </c>
      <c r="E1203" s="4">
        <f>Orte[[#This Row],[Lat_dez]]*PI()/180</f>
        <v>0.92569508978562298</v>
      </c>
      <c r="F1203" s="4">
        <f>Orte[[#This Row],[Lon_dez]]*PI()/180</f>
        <v>0.15391456489472213</v>
      </c>
      <c r="G1203" t="s">
        <v>37</v>
      </c>
      <c r="H1203" t="s">
        <v>727</v>
      </c>
      <c r="I1203" s="4" t="b">
        <v>0</v>
      </c>
      <c r="J1203" s="4" t="str">
        <f>CONCATENATE(Orte[[#This Row],[Ort]]," - ",Orte[[#This Row],[Landkreis]])</f>
        <v>Bremen - Kreisfreie Stadt Bremen</v>
      </c>
      <c r="L1203" s="3" t="s">
        <v>8372</v>
      </c>
      <c r="M1203" s="3"/>
      <c r="N1203" t="str">
        <f>Orte[[#This Row],[Ort]]</f>
        <v>Bremen</v>
      </c>
      <c r="O1203" t="s">
        <v>6766</v>
      </c>
      <c r="P1203" t="s">
        <v>2302</v>
      </c>
    </row>
    <row r="1204" spans="1:16" x14ac:dyDescent="0.35">
      <c r="A1204" t="s">
        <v>37</v>
      </c>
      <c r="B1204" s="3" t="s">
        <v>11484</v>
      </c>
      <c r="C1204" s="4">
        <v>53.0397194954</v>
      </c>
      <c r="D1204" s="4">
        <v>8.8499464046400007</v>
      </c>
      <c r="E1204" s="4">
        <f>Orte[[#This Row],[Lat_dez]]*PI()/180</f>
        <v>0.92571773952895531</v>
      </c>
      <c r="F1204" s="4">
        <f>Orte[[#This Row],[Lon_dez]]*PI()/180</f>
        <v>0.1544607033860024</v>
      </c>
      <c r="G1204" t="s">
        <v>37</v>
      </c>
      <c r="H1204" t="s">
        <v>727</v>
      </c>
      <c r="I1204" s="4" t="b">
        <v>0</v>
      </c>
      <c r="J1204" s="4" t="str">
        <f>CONCATENATE(Orte[[#This Row],[Ort]]," - ",Orte[[#This Row],[Landkreis]])</f>
        <v>Bremen - Kreisfreie Stadt Bremen</v>
      </c>
      <c r="L1204" s="3" t="s">
        <v>13680</v>
      </c>
      <c r="M1204" s="3"/>
      <c r="N1204" t="str">
        <f>Orte[[#This Row],[Ort]]</f>
        <v>Bremen</v>
      </c>
      <c r="O1204" t="s">
        <v>4567</v>
      </c>
      <c r="P1204" t="s">
        <v>902</v>
      </c>
    </row>
    <row r="1205" spans="1:16" x14ac:dyDescent="0.35">
      <c r="A1205" t="s">
        <v>37</v>
      </c>
      <c r="B1205" s="3" t="s">
        <v>10339</v>
      </c>
      <c r="C1205" s="4">
        <v>53.037524387399998</v>
      </c>
      <c r="D1205" s="4">
        <v>8.9336542576200006</v>
      </c>
      <c r="E1205" s="4">
        <f>Orte[[#This Row],[Lat_dez]]*PI()/180</f>
        <v>0.92567942766691846</v>
      </c>
      <c r="F1205" s="4">
        <f>Orte[[#This Row],[Lon_dez]]*PI()/180</f>
        <v>0.15592168103027873</v>
      </c>
      <c r="G1205" t="s">
        <v>37</v>
      </c>
      <c r="H1205" t="s">
        <v>727</v>
      </c>
      <c r="I1205" s="4" t="b">
        <v>0</v>
      </c>
      <c r="J1205" s="4" t="str">
        <f>CONCATENATE(Orte[[#This Row],[Ort]]," - ",Orte[[#This Row],[Landkreis]])</f>
        <v>Bremen - Kreisfreie Stadt Bremen</v>
      </c>
      <c r="L1205" s="3" t="s">
        <v>9678</v>
      </c>
      <c r="M1205" s="3"/>
      <c r="N1205" t="str">
        <f>Orte[[#This Row],[Ort]]</f>
        <v>Bremen</v>
      </c>
      <c r="O1205" t="s">
        <v>705</v>
      </c>
      <c r="P1205" t="s">
        <v>7091</v>
      </c>
    </row>
    <row r="1206" spans="1:16" x14ac:dyDescent="0.35">
      <c r="A1206" t="s">
        <v>37</v>
      </c>
      <c r="B1206" s="3" t="s">
        <v>11213</v>
      </c>
      <c r="C1206" s="4">
        <v>53.046400576800004</v>
      </c>
      <c r="D1206" s="4">
        <v>8.89250609644</v>
      </c>
      <c r="E1206" s="4">
        <f>Orte[[#This Row],[Lat_dez]]*PI()/180</f>
        <v>0.92583434639697926</v>
      </c>
      <c r="F1206" s="4">
        <f>Orte[[#This Row],[Lon_dez]]*PI()/180</f>
        <v>0.1552035101365464</v>
      </c>
      <c r="G1206" t="s">
        <v>37</v>
      </c>
      <c r="H1206" t="s">
        <v>727</v>
      </c>
      <c r="I1206" s="4" t="b">
        <v>0</v>
      </c>
      <c r="J1206" s="4" t="str">
        <f>CONCATENATE(Orte[[#This Row],[Ort]]," - ",Orte[[#This Row],[Landkreis]])</f>
        <v>Bremen - Kreisfreie Stadt Bremen</v>
      </c>
      <c r="L1206" s="3" t="s">
        <v>14217</v>
      </c>
      <c r="M1206" s="3"/>
      <c r="N1206" t="str">
        <f>Orte[[#This Row],[Ort]]</f>
        <v>Bremen</v>
      </c>
      <c r="O1206" t="s">
        <v>1406</v>
      </c>
      <c r="P1206" t="s">
        <v>1877</v>
      </c>
    </row>
    <row r="1207" spans="1:16" x14ac:dyDescent="0.35">
      <c r="A1207" t="s">
        <v>37</v>
      </c>
      <c r="B1207" s="3" t="s">
        <v>7821</v>
      </c>
      <c r="C1207" s="4">
        <v>53.068721057300003</v>
      </c>
      <c r="D1207" s="4">
        <v>8.9498416322899992</v>
      </c>
      <c r="E1207" s="4">
        <f>Orte[[#This Row],[Lat_dez]]*PI()/180</f>
        <v>0.92622391227233136</v>
      </c>
      <c r="F1207" s="4">
        <f>Orte[[#This Row],[Lon_dez]]*PI()/180</f>
        <v>0.15620420401552412</v>
      </c>
      <c r="G1207" t="s">
        <v>37</v>
      </c>
      <c r="H1207" t="s">
        <v>727</v>
      </c>
      <c r="I1207" s="4" t="b">
        <v>0</v>
      </c>
      <c r="J1207" s="4" t="str">
        <f>CONCATENATE(Orte[[#This Row],[Ort]]," - ",Orte[[#This Row],[Landkreis]])</f>
        <v>Bremen - Kreisfreie Stadt Bremen</v>
      </c>
      <c r="L1207" s="3" t="s">
        <v>10911</v>
      </c>
      <c r="M1207" s="3"/>
      <c r="N1207" t="str">
        <f>Orte[[#This Row],[Ort]]</f>
        <v>Bremen</v>
      </c>
      <c r="O1207" t="s">
        <v>6928</v>
      </c>
      <c r="P1207" t="s">
        <v>4944</v>
      </c>
    </row>
    <row r="1208" spans="1:16" x14ac:dyDescent="0.35">
      <c r="A1208" t="s">
        <v>37</v>
      </c>
      <c r="B1208" s="3" t="s">
        <v>13210</v>
      </c>
      <c r="C1208" s="4">
        <v>53.072289933100002</v>
      </c>
      <c r="D1208" s="4">
        <v>8.9182574359300002</v>
      </c>
      <c r="E1208" s="4">
        <f>Orte[[#This Row],[Lat_dez]]*PI()/180</f>
        <v>0.92628620090563618</v>
      </c>
      <c r="F1208" s="4">
        <f>Orte[[#This Row],[Lon_dez]]*PI()/180</f>
        <v>0.15565295579744573</v>
      </c>
      <c r="G1208" t="s">
        <v>37</v>
      </c>
      <c r="H1208" t="s">
        <v>727</v>
      </c>
      <c r="I1208" s="4" t="b">
        <v>0</v>
      </c>
      <c r="J1208" s="4" t="str">
        <f>CONCATENATE(Orte[[#This Row],[Ort]]," - ",Orte[[#This Row],[Landkreis]])</f>
        <v>Bremen - Kreisfreie Stadt Bremen</v>
      </c>
      <c r="L1208" s="3" t="s">
        <v>10599</v>
      </c>
      <c r="M1208" s="3"/>
      <c r="N1208" t="str">
        <f>Orte[[#This Row],[Ort]]</f>
        <v>Bremen</v>
      </c>
      <c r="O1208" t="s">
        <v>3102</v>
      </c>
      <c r="P1208" t="s">
        <v>15920</v>
      </c>
    </row>
    <row r="1209" spans="1:16" x14ac:dyDescent="0.35">
      <c r="A1209" t="s">
        <v>37</v>
      </c>
      <c r="B1209" s="3" t="s">
        <v>9390</v>
      </c>
      <c r="C1209" s="4">
        <v>53.077520657199997</v>
      </c>
      <c r="D1209" s="4">
        <v>8.9104960920800007</v>
      </c>
      <c r="E1209" s="4">
        <f>Orte[[#This Row],[Lat_dez]]*PI()/180</f>
        <v>0.9263774942634444</v>
      </c>
      <c r="F1209" s="4">
        <f>Orte[[#This Row],[Lon_dez]]*PI()/180</f>
        <v>0.15551749479288385</v>
      </c>
      <c r="G1209" t="s">
        <v>37</v>
      </c>
      <c r="H1209" t="s">
        <v>727</v>
      </c>
      <c r="I1209" s="4" t="b">
        <v>0</v>
      </c>
      <c r="J1209" s="4" t="str">
        <f>CONCATENATE(Orte[[#This Row],[Ort]]," - ",Orte[[#This Row],[Landkreis]])</f>
        <v>Bremen - Kreisfreie Stadt Bremen</v>
      </c>
      <c r="L1209" s="3" t="s">
        <v>14653</v>
      </c>
      <c r="M1209" s="3"/>
      <c r="N1209" t="str">
        <f>Orte[[#This Row],[Ort]]</f>
        <v>Bremen</v>
      </c>
      <c r="O1209" t="s">
        <v>2059</v>
      </c>
      <c r="P1209" t="s">
        <v>6242</v>
      </c>
    </row>
    <row r="1210" spans="1:16" x14ac:dyDescent="0.35">
      <c r="A1210" t="s">
        <v>37</v>
      </c>
      <c r="B1210" s="3" t="s">
        <v>8048</v>
      </c>
      <c r="C1210" s="4">
        <v>53.098003151199997</v>
      </c>
      <c r="D1210" s="4">
        <v>8.9349288789500001</v>
      </c>
      <c r="E1210" s="4">
        <f>Orte[[#This Row],[Lat_dez]]*PI()/180</f>
        <v>0.92673498122276432</v>
      </c>
      <c r="F1210" s="4">
        <f>Orte[[#This Row],[Lon_dez]]*PI()/180</f>
        <v>0.15594392736920337</v>
      </c>
      <c r="G1210" t="s">
        <v>37</v>
      </c>
      <c r="H1210" t="s">
        <v>727</v>
      </c>
      <c r="I1210" s="4" t="b">
        <v>0</v>
      </c>
      <c r="J1210" s="4" t="str">
        <f>CONCATENATE(Orte[[#This Row],[Ort]]," - ",Orte[[#This Row],[Landkreis]])</f>
        <v>Bremen - Kreisfreie Stadt Bremen</v>
      </c>
      <c r="L1210" s="3" t="s">
        <v>11628</v>
      </c>
      <c r="M1210" s="3"/>
      <c r="N1210" t="str">
        <f>Orte[[#This Row],[Ort]]</f>
        <v>Bremen</v>
      </c>
      <c r="O1210" t="s">
        <v>1289</v>
      </c>
      <c r="P1210" t="s">
        <v>47</v>
      </c>
    </row>
    <row r="1211" spans="1:16" x14ac:dyDescent="0.35">
      <c r="A1211" t="s">
        <v>37</v>
      </c>
      <c r="B1211" s="3" t="s">
        <v>13582</v>
      </c>
      <c r="C1211" s="4">
        <v>53.132004903099997</v>
      </c>
      <c r="D1211" s="4">
        <v>8.8728794576500007</v>
      </c>
      <c r="E1211" s="4">
        <f>Orte[[#This Row],[Lat_dez]]*PI()/180</f>
        <v>0.92732842374486557</v>
      </c>
      <c r="F1211" s="4">
        <f>Orte[[#This Row],[Lon_dez]]*PI()/180</f>
        <v>0.15486096066856128</v>
      </c>
      <c r="G1211" t="s">
        <v>37</v>
      </c>
      <c r="H1211" t="s">
        <v>727</v>
      </c>
      <c r="I1211" s="4" t="b">
        <v>0</v>
      </c>
      <c r="J1211" s="4" t="str">
        <f>CONCATENATE(Orte[[#This Row],[Ort]]," - ",Orte[[#This Row],[Landkreis]])</f>
        <v>Bremen - Kreisfreie Stadt Bremen</v>
      </c>
      <c r="L1211" s="3" t="s">
        <v>11457</v>
      </c>
      <c r="M1211" s="3"/>
      <c r="N1211" t="str">
        <f>Orte[[#This Row],[Ort]]</f>
        <v>Bremen</v>
      </c>
      <c r="O1211" t="s">
        <v>6810</v>
      </c>
      <c r="P1211" t="s">
        <v>2496</v>
      </c>
    </row>
    <row r="1212" spans="1:16" x14ac:dyDescent="0.35">
      <c r="A1212" t="s">
        <v>37</v>
      </c>
      <c r="B1212" s="3" t="s">
        <v>11485</v>
      </c>
      <c r="C1212" s="4">
        <v>53.102599987700003</v>
      </c>
      <c r="D1212" s="4">
        <v>8.8630982996299998</v>
      </c>
      <c r="E1212" s="4">
        <f>Orte[[#This Row],[Lat_dez]]*PI()/180</f>
        <v>0.92681521115486543</v>
      </c>
      <c r="F1212" s="4">
        <f>Orte[[#This Row],[Lon_dez]]*PI()/180</f>
        <v>0.15469024725645442</v>
      </c>
      <c r="G1212" t="s">
        <v>37</v>
      </c>
      <c r="H1212" t="s">
        <v>727</v>
      </c>
      <c r="I1212" s="4" t="b">
        <v>0</v>
      </c>
      <c r="J1212" s="4" t="str">
        <f>CONCATENATE(Orte[[#This Row],[Ort]]," - ",Orte[[#This Row],[Landkreis]])</f>
        <v>Bremen - Kreisfreie Stadt Bremen</v>
      </c>
      <c r="L1212" s="3" t="s">
        <v>10294</v>
      </c>
      <c r="M1212" s="3"/>
      <c r="N1212" t="str">
        <f>Orte[[#This Row],[Ort]]</f>
        <v>Bremen</v>
      </c>
      <c r="O1212" t="s">
        <v>5411</v>
      </c>
      <c r="P1212" t="s">
        <v>15936</v>
      </c>
    </row>
    <row r="1213" spans="1:16" x14ac:dyDescent="0.35">
      <c r="A1213" t="s">
        <v>37</v>
      </c>
      <c r="B1213" s="3" t="s">
        <v>9375</v>
      </c>
      <c r="C1213" s="4">
        <v>53.171939264499997</v>
      </c>
      <c r="D1213" s="4">
        <v>8.6917945968199994</v>
      </c>
      <c r="E1213" s="4">
        <f>Orte[[#This Row],[Lat_dez]]*PI()/180</f>
        <v>0.92802540983597703</v>
      </c>
      <c r="F1213" s="4">
        <f>Orte[[#This Row],[Lon_dez]]*PI()/180</f>
        <v>0.15170043362156205</v>
      </c>
      <c r="G1213" t="s">
        <v>37</v>
      </c>
      <c r="H1213" t="s">
        <v>727</v>
      </c>
      <c r="I1213" s="4" t="b">
        <v>0</v>
      </c>
      <c r="J1213" s="4" t="str">
        <f>CONCATENATE(Orte[[#This Row],[Ort]]," - ",Orte[[#This Row],[Landkreis]])</f>
        <v>Bremen - Kreisfreie Stadt Bremen</v>
      </c>
      <c r="L1213" s="3" t="s">
        <v>10392</v>
      </c>
      <c r="M1213" s="3"/>
      <c r="N1213" t="str">
        <f>Orte[[#This Row],[Ort]]</f>
        <v>Bremen</v>
      </c>
      <c r="O1213" t="s">
        <v>611</v>
      </c>
      <c r="P1213" t="s">
        <v>1988</v>
      </c>
    </row>
    <row r="1214" spans="1:16" x14ac:dyDescent="0.35">
      <c r="A1214" t="s">
        <v>37</v>
      </c>
      <c r="B1214" s="3" t="s">
        <v>7805</v>
      </c>
      <c r="C1214" s="4">
        <v>53.151679672199997</v>
      </c>
      <c r="D1214" s="4">
        <v>8.7094572264399996</v>
      </c>
      <c r="E1214" s="4">
        <f>Orte[[#This Row],[Lat_dez]]*PI()/180</f>
        <v>0.92767181324523018</v>
      </c>
      <c r="F1214" s="4">
        <f>Orte[[#This Row],[Lon_dez]]*PI()/180</f>
        <v>0.15200870466299132</v>
      </c>
      <c r="G1214" t="s">
        <v>37</v>
      </c>
      <c r="H1214" t="s">
        <v>727</v>
      </c>
      <c r="I1214" s="4" t="b">
        <v>0</v>
      </c>
      <c r="J1214" s="4" t="str">
        <f>CONCATENATE(Orte[[#This Row],[Ort]]," - ",Orte[[#This Row],[Landkreis]])</f>
        <v>Bremen - Kreisfreie Stadt Bremen</v>
      </c>
      <c r="L1214" s="3" t="s">
        <v>10925</v>
      </c>
      <c r="M1214" s="3"/>
      <c r="N1214" t="str">
        <f>Orte[[#This Row],[Ort]]</f>
        <v>Bremen</v>
      </c>
      <c r="O1214" t="s">
        <v>566</v>
      </c>
      <c r="P1214" t="s">
        <v>2074</v>
      </c>
    </row>
    <row r="1215" spans="1:16" x14ac:dyDescent="0.35">
      <c r="A1215" t="s">
        <v>37</v>
      </c>
      <c r="B1215" s="3" t="s">
        <v>13571</v>
      </c>
      <c r="C1215" s="4">
        <v>53.195976337499999</v>
      </c>
      <c r="D1215" s="4">
        <v>8.61440631428</v>
      </c>
      <c r="E1215" s="4">
        <f>Orte[[#This Row],[Lat_dez]]*PI()/180</f>
        <v>0.92844493590236932</v>
      </c>
      <c r="F1215" s="4">
        <f>Orte[[#This Row],[Lon_dez]]*PI()/180</f>
        <v>0.1503497532887754</v>
      </c>
      <c r="G1215" t="s">
        <v>37</v>
      </c>
      <c r="H1215" t="s">
        <v>727</v>
      </c>
      <c r="I1215" s="4" t="b">
        <v>0</v>
      </c>
      <c r="J1215" s="4" t="str">
        <f>CONCATENATE(Orte[[#This Row],[Ort]]," - ",Orte[[#This Row],[Landkreis]])</f>
        <v>Bremen - Kreisfreie Stadt Bremen</v>
      </c>
      <c r="L1215" s="3" t="s">
        <v>12381</v>
      </c>
      <c r="M1215" s="3"/>
      <c r="N1215" t="str">
        <f>Orte[[#This Row],[Ort]]</f>
        <v>Bremen</v>
      </c>
      <c r="O1215" t="s">
        <v>5493</v>
      </c>
      <c r="P1215" t="s">
        <v>2424</v>
      </c>
    </row>
    <row r="1216" spans="1:16" x14ac:dyDescent="0.35">
      <c r="A1216" t="s">
        <v>37</v>
      </c>
      <c r="B1216" s="3" t="s">
        <v>13949</v>
      </c>
      <c r="C1216" s="4">
        <v>53.177751901999997</v>
      </c>
      <c r="D1216" s="4">
        <v>8.6354028446900006</v>
      </c>
      <c r="E1216" s="4">
        <f>Orte[[#This Row],[Lat_dez]]*PI()/180</f>
        <v>0.92812685949857687</v>
      </c>
      <c r="F1216" s="4">
        <f>Orte[[#This Row],[Lon_dez]]*PI()/180</f>
        <v>0.15071621187592504</v>
      </c>
      <c r="G1216" t="s">
        <v>37</v>
      </c>
      <c r="H1216" t="s">
        <v>727</v>
      </c>
      <c r="I1216" s="4" t="b">
        <v>0</v>
      </c>
      <c r="J1216" s="4" t="str">
        <f>CONCATENATE(Orte[[#This Row],[Ort]]," - ",Orte[[#This Row],[Landkreis]])</f>
        <v>Bremen - Kreisfreie Stadt Bremen</v>
      </c>
      <c r="L1216" s="3" t="s">
        <v>12534</v>
      </c>
      <c r="M1216" s="3"/>
      <c r="N1216" t="str">
        <f>Orte[[#This Row],[Ort]]</f>
        <v>Bremen</v>
      </c>
      <c r="O1216" t="s">
        <v>4292</v>
      </c>
      <c r="P1216" t="s">
        <v>5181</v>
      </c>
    </row>
    <row r="1217" spans="1:16" x14ac:dyDescent="0.35">
      <c r="A1217" t="s">
        <v>37</v>
      </c>
      <c r="B1217" s="3" t="s">
        <v>13196</v>
      </c>
      <c r="C1217" s="4">
        <v>53.167335642099999</v>
      </c>
      <c r="D1217" s="4">
        <v>8.6536599626499999</v>
      </c>
      <c r="E1217" s="4">
        <f>Orte[[#This Row],[Lat_dez]]*PI()/180</f>
        <v>0.92794506146757838</v>
      </c>
      <c r="F1217" s="4">
        <f>Orte[[#This Row],[Lon_dez]]*PI()/180</f>
        <v>0.15103485869625202</v>
      </c>
      <c r="G1217" t="s">
        <v>37</v>
      </c>
      <c r="H1217" t="s">
        <v>727</v>
      </c>
      <c r="I1217" s="4" t="b">
        <v>0</v>
      </c>
      <c r="J1217" s="4" t="str">
        <f>CONCATENATE(Orte[[#This Row],[Ort]]," - ",Orte[[#This Row],[Landkreis]])</f>
        <v>Bremen - Kreisfreie Stadt Bremen</v>
      </c>
      <c r="L1217" s="3" t="s">
        <v>11632</v>
      </c>
      <c r="M1217" s="3"/>
      <c r="N1217" t="str">
        <f>Orte[[#This Row],[Ort]]</f>
        <v>Bremen</v>
      </c>
      <c r="O1217" t="s">
        <v>5726</v>
      </c>
      <c r="P1217" t="s">
        <v>4898</v>
      </c>
    </row>
    <row r="1218" spans="1:16" x14ac:dyDescent="0.35">
      <c r="A1218" t="s">
        <v>37</v>
      </c>
      <c r="B1218" s="3" t="s">
        <v>11198</v>
      </c>
      <c r="C1218" s="4">
        <v>53.206555825899997</v>
      </c>
      <c r="D1218" s="4">
        <v>8.5259634491099998</v>
      </c>
      <c r="E1218" s="4">
        <f>Orte[[#This Row],[Lat_dez]]*PI()/180</f>
        <v>0.92862958280812569</v>
      </c>
      <c r="F1218" s="4">
        <f>Orte[[#This Row],[Lon_dez]]*PI()/180</f>
        <v>0.14880613409166149</v>
      </c>
      <c r="G1218" t="s">
        <v>37</v>
      </c>
      <c r="H1218" t="s">
        <v>727</v>
      </c>
      <c r="I1218" s="4" t="b">
        <v>0</v>
      </c>
      <c r="J1218" s="4" t="str">
        <f>CONCATENATE(Orte[[#This Row],[Ort]]," - ",Orte[[#This Row],[Landkreis]])</f>
        <v>Bremen - Kreisfreie Stadt Bremen</v>
      </c>
      <c r="L1218" s="3" t="s">
        <v>14343</v>
      </c>
      <c r="M1218" s="3"/>
      <c r="N1218" t="str">
        <f>Orte[[#This Row],[Ort]]</f>
        <v>Bremen</v>
      </c>
      <c r="O1218" t="s">
        <v>4934</v>
      </c>
      <c r="P1218" t="s">
        <v>3037</v>
      </c>
    </row>
    <row r="1219" spans="1:16" x14ac:dyDescent="0.35">
      <c r="A1219" t="s">
        <v>37</v>
      </c>
      <c r="B1219" s="3" t="s">
        <v>15423</v>
      </c>
      <c r="C1219" s="4">
        <v>53.195997445400003</v>
      </c>
      <c r="D1219" s="4">
        <v>8.5758904002400005</v>
      </c>
      <c r="E1219" s="4">
        <f>Orte[[#This Row],[Lat_dez]]*PI()/180</f>
        <v>0.9284453043047225</v>
      </c>
      <c r="F1219" s="4">
        <f>Orte[[#This Row],[Lon_dez]]*PI()/180</f>
        <v>0.1496775237743623</v>
      </c>
      <c r="G1219" t="s">
        <v>37</v>
      </c>
      <c r="H1219" t="s">
        <v>727</v>
      </c>
      <c r="I1219" s="4" t="b">
        <v>0</v>
      </c>
      <c r="J1219" s="4" t="str">
        <f>CONCATENATE(Orte[[#This Row],[Ort]]," - ",Orte[[#This Row],[Landkreis]])</f>
        <v>Bremen - Kreisfreie Stadt Bremen</v>
      </c>
      <c r="L1219" s="3" t="s">
        <v>14970</v>
      </c>
      <c r="M1219" s="3"/>
      <c r="N1219" t="str">
        <f>Orte[[#This Row],[Ort]]</f>
        <v>Bremen</v>
      </c>
      <c r="O1219" t="s">
        <v>4139</v>
      </c>
      <c r="P1219" t="s">
        <v>6208</v>
      </c>
    </row>
    <row r="1220" spans="1:16" x14ac:dyDescent="0.35">
      <c r="A1220" t="s">
        <v>4010</v>
      </c>
      <c r="B1220" s="3" t="s">
        <v>14871</v>
      </c>
      <c r="C1220" s="4">
        <v>53.538247498799997</v>
      </c>
      <c r="D1220" s="4">
        <v>8.5950884145900002</v>
      </c>
      <c r="E1220" s="4">
        <f>Orte[[#This Row],[Lat_dez]]*PI()/180</f>
        <v>0.93441869460167881</v>
      </c>
      <c r="F1220" s="4">
        <f>Orte[[#This Row],[Lon_dez]]*PI()/180</f>
        <v>0.15001259233461492</v>
      </c>
      <c r="G1220" t="s">
        <v>37</v>
      </c>
      <c r="H1220" t="s">
        <v>4011</v>
      </c>
      <c r="I1220" s="4" t="b">
        <v>0</v>
      </c>
      <c r="J1220" s="4" t="str">
        <f>CONCATENATE(Orte[[#This Row],[Ort]]," - ",Orte[[#This Row],[Landkreis]])</f>
        <v>Bremerhaven - Kreisfreie Stadt Bremerhaven</v>
      </c>
      <c r="L1220" s="3" t="s">
        <v>8264</v>
      </c>
      <c r="M1220" s="3"/>
      <c r="N1220" t="str">
        <f>Orte[[#This Row],[Ort]]</f>
        <v>Bremerhaven</v>
      </c>
      <c r="O1220" t="s">
        <v>5481</v>
      </c>
      <c r="P1220" t="s">
        <v>5662</v>
      </c>
    </row>
    <row r="1221" spans="1:16" x14ac:dyDescent="0.35">
      <c r="A1221" t="s">
        <v>4010</v>
      </c>
      <c r="B1221" s="3" t="s">
        <v>12311</v>
      </c>
      <c r="C1221" s="4">
        <v>53.498511708199999</v>
      </c>
      <c r="D1221" s="4">
        <v>8.5683172392699998</v>
      </c>
      <c r="E1221" s="4">
        <f>Orte[[#This Row],[Lat_dez]]*PI()/180</f>
        <v>0.93372517422482593</v>
      </c>
      <c r="F1221" s="4">
        <f>Orte[[#This Row],[Lon_dez]]*PI()/180</f>
        <v>0.14954534718065229</v>
      </c>
      <c r="G1221" t="s">
        <v>37</v>
      </c>
      <c r="H1221" t="s">
        <v>4011</v>
      </c>
      <c r="I1221" s="4" t="b">
        <v>0</v>
      </c>
      <c r="J1221" s="4" t="str">
        <f>CONCATENATE(Orte[[#This Row],[Ort]]," - ",Orte[[#This Row],[Landkreis]])</f>
        <v>Bremerhaven - Kreisfreie Stadt Bremerhaven</v>
      </c>
      <c r="L1221" s="3" t="s">
        <v>13359</v>
      </c>
      <c r="M1221" s="3"/>
      <c r="N1221" t="str">
        <f>Orte[[#This Row],[Ort]]</f>
        <v>Bremerhaven</v>
      </c>
      <c r="O1221" t="s">
        <v>6137</v>
      </c>
      <c r="P1221" t="s">
        <v>6162</v>
      </c>
    </row>
    <row r="1222" spans="1:16" x14ac:dyDescent="0.35">
      <c r="A1222" t="s">
        <v>4010</v>
      </c>
      <c r="B1222" s="3" t="s">
        <v>11473</v>
      </c>
      <c r="C1222" s="4">
        <v>53.528619865800003</v>
      </c>
      <c r="D1222" s="4">
        <v>8.62485252946</v>
      </c>
      <c r="E1222" s="4">
        <f>Orte[[#This Row],[Lat_dez]]*PI()/180</f>
        <v>0.93425066070665519</v>
      </c>
      <c r="F1222" s="4">
        <f>Orte[[#This Row],[Lon_dez]]*PI()/180</f>
        <v>0.15053207413803821</v>
      </c>
      <c r="G1222" t="s">
        <v>37</v>
      </c>
      <c r="H1222" t="s">
        <v>4011</v>
      </c>
      <c r="I1222" s="4" t="b">
        <v>0</v>
      </c>
      <c r="J1222" s="4" t="str">
        <f>CONCATENATE(Orte[[#This Row],[Ort]]," - ",Orte[[#This Row],[Landkreis]])</f>
        <v>Bremerhaven - Kreisfreie Stadt Bremerhaven</v>
      </c>
      <c r="L1222" s="3" t="s">
        <v>8771</v>
      </c>
      <c r="M1222" s="3"/>
      <c r="N1222" t="str">
        <f>Orte[[#This Row],[Ort]]</f>
        <v>Bremerhaven</v>
      </c>
      <c r="O1222" t="s">
        <v>1838</v>
      </c>
      <c r="P1222" t="s">
        <v>6295</v>
      </c>
    </row>
    <row r="1223" spans="1:16" x14ac:dyDescent="0.35">
      <c r="A1223" t="s">
        <v>4010</v>
      </c>
      <c r="B1223" s="3" t="s">
        <v>12455</v>
      </c>
      <c r="C1223" s="4">
        <v>53.559423475199999</v>
      </c>
      <c r="D1223" s="4">
        <v>8.6048050050700002</v>
      </c>
      <c r="E1223" s="4">
        <f>Orte[[#This Row],[Lat_dez]]*PI()/180</f>
        <v>0.93478828511218348</v>
      </c>
      <c r="F1223" s="4">
        <f>Orte[[#This Row],[Lon_dez]]*PI()/180</f>
        <v>0.15018217883055884</v>
      </c>
      <c r="G1223" t="s">
        <v>37</v>
      </c>
      <c r="H1223" t="s">
        <v>4011</v>
      </c>
      <c r="I1223" s="4" t="b">
        <v>0</v>
      </c>
      <c r="J1223" s="4" t="str">
        <f>CONCATENATE(Orte[[#This Row],[Ort]]," - ",Orte[[#This Row],[Landkreis]])</f>
        <v>Bremerhaven - Kreisfreie Stadt Bremerhaven</v>
      </c>
      <c r="L1223" s="3" t="s">
        <v>13933</v>
      </c>
      <c r="M1223" s="3"/>
      <c r="N1223" t="str">
        <f>Orte[[#This Row],[Ort]]</f>
        <v>Bremerhaven</v>
      </c>
      <c r="O1223" t="s">
        <v>4400</v>
      </c>
      <c r="P1223" t="s">
        <v>1590</v>
      </c>
    </row>
    <row r="1224" spans="1:16" x14ac:dyDescent="0.35">
      <c r="A1224" t="s">
        <v>4010</v>
      </c>
      <c r="B1224" s="3" t="s">
        <v>14587</v>
      </c>
      <c r="C1224" s="4">
        <v>53.589745540999999</v>
      </c>
      <c r="D1224" s="4">
        <v>8.6176600172600004</v>
      </c>
      <c r="E1224" s="4">
        <f>Orte[[#This Row],[Lat_dez]]*PI()/180</f>
        <v>0.93531750499639987</v>
      </c>
      <c r="F1224" s="4">
        <f>Orte[[#This Row],[Lon_dez]]*PI()/180</f>
        <v>0.15040654111865837</v>
      </c>
      <c r="G1224" t="s">
        <v>37</v>
      </c>
      <c r="H1224" t="s">
        <v>4011</v>
      </c>
      <c r="I1224" s="4" t="b">
        <v>0</v>
      </c>
      <c r="J1224" s="4" t="str">
        <f>CONCATENATE(Orte[[#This Row],[Ort]]," - ",Orte[[#This Row],[Landkreis]])</f>
        <v>Bremerhaven - Kreisfreie Stadt Bremerhaven</v>
      </c>
      <c r="L1224" s="3" t="s">
        <v>15397</v>
      </c>
      <c r="M1224" s="3"/>
      <c r="N1224" t="str">
        <f>Orte[[#This Row],[Ort]]</f>
        <v>Bremerhaven</v>
      </c>
      <c r="O1224" t="s">
        <v>5457</v>
      </c>
      <c r="P1224" t="s">
        <v>3170</v>
      </c>
    </row>
    <row r="1225" spans="1:16" x14ac:dyDescent="0.35">
      <c r="A1225" t="s">
        <v>4010</v>
      </c>
      <c r="B1225" s="3" t="s">
        <v>11755</v>
      </c>
      <c r="C1225" s="4">
        <v>53.589284436299998</v>
      </c>
      <c r="D1225" s="4">
        <v>8.5638311462899992</v>
      </c>
      <c r="E1225" s="4">
        <f>Orte[[#This Row],[Lat_dez]]*PI()/180</f>
        <v>0.93530945720118841</v>
      </c>
      <c r="F1225" s="4">
        <f>Orte[[#This Row],[Lon_dez]]*PI()/180</f>
        <v>0.14946705008760067</v>
      </c>
      <c r="G1225" t="s">
        <v>37</v>
      </c>
      <c r="H1225" t="s">
        <v>4011</v>
      </c>
      <c r="I1225" s="4" t="b">
        <v>0</v>
      </c>
      <c r="J1225" s="4" t="str">
        <f>CONCATENATE(Orte[[#This Row],[Ort]]," - ",Orte[[#This Row],[Landkreis]])</f>
        <v>Bremerhaven - Kreisfreie Stadt Bremerhaven</v>
      </c>
      <c r="L1225" s="3" t="s">
        <v>12072</v>
      </c>
      <c r="M1225" s="3"/>
      <c r="N1225" t="str">
        <f>Orte[[#This Row],[Ort]]</f>
        <v>Bremerhaven</v>
      </c>
      <c r="O1225" t="s">
        <v>5998</v>
      </c>
      <c r="P1225" t="s">
        <v>5926</v>
      </c>
    </row>
    <row r="1226" spans="1:16" x14ac:dyDescent="0.35">
      <c r="A1226" t="s">
        <v>6171</v>
      </c>
      <c r="B1226" s="3" t="s">
        <v>14300</v>
      </c>
      <c r="C1226" s="4">
        <v>53.568735906999997</v>
      </c>
      <c r="D1226" s="4">
        <v>8.5598051802300006</v>
      </c>
      <c r="E1226" s="4">
        <f>Orte[[#This Row],[Lat_dez]]*PI()/180</f>
        <v>0.93495081770846089</v>
      </c>
      <c r="F1226" s="4">
        <f>Orte[[#This Row],[Lon_dez]]*PI()/180</f>
        <v>0.14939678372428014</v>
      </c>
      <c r="G1226" t="s">
        <v>37</v>
      </c>
      <c r="H1226" t="s">
        <v>727</v>
      </c>
      <c r="I1226" s="4" t="b">
        <v>0</v>
      </c>
      <c r="J1226" s="4" t="str">
        <f>CONCATENATE(Orte[[#This Row],[Ort]]," - ",Orte[[#This Row],[Landkreis]])</f>
        <v>Bremerhaven, Bremen - Kreisfreie Stadt Bremen</v>
      </c>
      <c r="L1226" s="3" t="s">
        <v>10923</v>
      </c>
      <c r="M1226" s="3"/>
      <c r="N1226" t="str">
        <f>Orte[[#This Row],[Ort]]</f>
        <v>Bremerhaven, Bremen</v>
      </c>
      <c r="O1226" t="s">
        <v>4300</v>
      </c>
      <c r="P1226" t="s">
        <v>3701</v>
      </c>
    </row>
    <row r="1227" spans="1:16" x14ac:dyDescent="0.35">
      <c r="A1227" t="s">
        <v>4672</v>
      </c>
      <c r="B1227" s="3" t="s">
        <v>12332</v>
      </c>
      <c r="C1227" s="4">
        <v>53.491948696900003</v>
      </c>
      <c r="D1227" s="4">
        <v>9.0942780519399999</v>
      </c>
      <c r="E1227" s="4">
        <f>Orte[[#This Row],[Lat_dez]]*PI()/180</f>
        <v>0.93361062806879525</v>
      </c>
      <c r="F1227" s="4">
        <f>Orte[[#This Row],[Lon_dez]]*PI()/180</f>
        <v>0.1587250950982089</v>
      </c>
      <c r="G1227" t="s">
        <v>554</v>
      </c>
      <c r="H1227" t="s">
        <v>755</v>
      </c>
      <c r="I1227" s="4" t="b">
        <v>0</v>
      </c>
      <c r="J1227" s="4" t="str">
        <f>CONCATENATE(Orte[[#This Row],[Ort]]," - ",Orte[[#This Row],[Landkreis]])</f>
        <v>Bremervörde - Landkreis Rotenburg (Wümme)</v>
      </c>
      <c r="L1227" s="3" t="s">
        <v>15720</v>
      </c>
      <c r="M1227" s="3"/>
      <c r="N1227" t="str">
        <f>Orte[[#This Row],[Ort]]</f>
        <v>Bremervörde</v>
      </c>
      <c r="O1227" t="s">
        <v>6971</v>
      </c>
      <c r="P1227" t="s">
        <v>2473</v>
      </c>
    </row>
    <row r="1228" spans="1:16" x14ac:dyDescent="0.35">
      <c r="A1228" t="s">
        <v>3452</v>
      </c>
      <c r="B1228" s="3" t="s">
        <v>10752</v>
      </c>
      <c r="C1228" s="4">
        <v>49.074156848000001</v>
      </c>
      <c r="D1228" s="4">
        <v>12.3850047639</v>
      </c>
      <c r="E1228" s="4">
        <f>Orte[[#This Row],[Lat_dez]]*PI()/180</f>
        <v>0.85650561463772246</v>
      </c>
      <c r="F1228" s="4">
        <f>Orte[[#This Row],[Lon_dez]]*PI()/180</f>
        <v>0.21615911100523794</v>
      </c>
      <c r="G1228" t="s">
        <v>665</v>
      </c>
      <c r="H1228" t="s">
        <v>874</v>
      </c>
      <c r="I1228" s="4" t="b">
        <v>0</v>
      </c>
      <c r="J1228" s="4" t="str">
        <f>CONCATENATE(Orte[[#This Row],[Ort]]," - ",Orte[[#This Row],[Landkreis]])</f>
        <v>Brennberg - Landkreis Regensburg</v>
      </c>
      <c r="L1228" s="3" t="s">
        <v>8015</v>
      </c>
      <c r="M1228" s="3"/>
      <c r="N1228" t="str">
        <f>Orte[[#This Row],[Ort]]</f>
        <v>Brennberg</v>
      </c>
      <c r="O1228" t="s">
        <v>3910</v>
      </c>
      <c r="P1228" t="s">
        <v>3294</v>
      </c>
    </row>
    <row r="1229" spans="1:16" x14ac:dyDescent="0.35">
      <c r="A1229" t="s">
        <v>742</v>
      </c>
      <c r="B1229" s="3" t="s">
        <v>7815</v>
      </c>
      <c r="C1229" s="4">
        <v>49.768915553200003</v>
      </c>
      <c r="D1229" s="4">
        <v>8.8876427821699995</v>
      </c>
      <c r="E1229" s="4">
        <f>Orte[[#This Row],[Lat_dez]]*PI()/180</f>
        <v>0.86863144155035521</v>
      </c>
      <c r="F1229" s="4">
        <f>Orte[[#This Row],[Lon_dez]]*PI()/180</f>
        <v>0.15511862928997566</v>
      </c>
      <c r="G1229" t="s">
        <v>549</v>
      </c>
      <c r="H1229" t="s">
        <v>743</v>
      </c>
      <c r="I1229" s="4" t="b">
        <v>0</v>
      </c>
      <c r="J1229" s="4" t="str">
        <f>CONCATENATE(Orte[[#This Row],[Ort]]," - ",Orte[[#This Row],[Landkreis]])</f>
        <v>Brensbach - Landkreis Odenwaldkreis</v>
      </c>
      <c r="L1229" s="3" t="s">
        <v>10613</v>
      </c>
      <c r="M1229" s="3"/>
      <c r="N1229" t="str">
        <f>Orte[[#This Row],[Ort]]</f>
        <v>Brensbach</v>
      </c>
      <c r="O1229" t="s">
        <v>1794</v>
      </c>
      <c r="P1229" t="s">
        <v>7082</v>
      </c>
    </row>
    <row r="1230" spans="1:16" x14ac:dyDescent="0.35">
      <c r="A1230" t="s">
        <v>4777</v>
      </c>
      <c r="B1230" s="3" t="s">
        <v>12458</v>
      </c>
      <c r="C1230" s="4">
        <v>49.043869990300003</v>
      </c>
      <c r="D1230" s="4">
        <v>8.7028896481599993</v>
      </c>
      <c r="E1230" s="4">
        <f>Orte[[#This Row],[Lat_dez]]*PI()/180</f>
        <v>0.85597700925077447</v>
      </c>
      <c r="F1230" s="4">
        <f>Orte[[#This Row],[Lon_dez]]*PI()/180</f>
        <v>0.15189407879812286</v>
      </c>
      <c r="G1230" t="s">
        <v>546</v>
      </c>
      <c r="H1230" t="s">
        <v>723</v>
      </c>
      <c r="I1230" s="4" t="b">
        <v>0</v>
      </c>
      <c r="J1230" s="4" t="str">
        <f>CONCATENATE(Orte[[#This Row],[Ort]]," - ",Orte[[#This Row],[Landkreis]])</f>
        <v>Bretten - Landkreis Karlsruhe</v>
      </c>
      <c r="L1230" s="3" t="s">
        <v>15396</v>
      </c>
      <c r="M1230" s="3"/>
      <c r="N1230" t="str">
        <f>Orte[[#This Row],[Ort]]</f>
        <v>Bretten</v>
      </c>
      <c r="O1230" t="s">
        <v>4299</v>
      </c>
      <c r="P1230" t="s">
        <v>6338</v>
      </c>
    </row>
    <row r="1231" spans="1:16" x14ac:dyDescent="0.35">
      <c r="A1231" t="s">
        <v>5989</v>
      </c>
      <c r="B1231" s="3" t="s">
        <v>14049</v>
      </c>
      <c r="C1231" s="4">
        <v>49.879527488999997</v>
      </c>
      <c r="D1231" s="4">
        <v>7.8893580540799997</v>
      </c>
      <c r="E1231" s="4">
        <f>Orte[[#This Row],[Lat_dez]]*PI()/180</f>
        <v>0.87056198402206963</v>
      </c>
      <c r="F1231" s="4">
        <f>Orte[[#This Row],[Lon_dez]]*PI()/180</f>
        <v>0.13769527391242886</v>
      </c>
      <c r="G1231" t="s">
        <v>514</v>
      </c>
      <c r="H1231" t="s">
        <v>588</v>
      </c>
      <c r="I1231" s="4" t="b">
        <v>0</v>
      </c>
      <c r="J1231" s="4" t="str">
        <f>CONCATENATE(Orte[[#This Row],[Ort]]," - ",Orte[[#This Row],[Landkreis]])</f>
        <v>Bretzenheim - Landkreis Bad Kreuznach</v>
      </c>
      <c r="L1231" s="3" t="s">
        <v>9419</v>
      </c>
      <c r="M1231" s="3"/>
      <c r="N1231" t="str">
        <f>Orte[[#This Row],[Ort]]</f>
        <v>Bretzenheim</v>
      </c>
      <c r="O1231" t="s">
        <v>5751</v>
      </c>
      <c r="P1231" t="s">
        <v>5157</v>
      </c>
    </row>
    <row r="1232" spans="1:16" x14ac:dyDescent="0.35">
      <c r="A1232" t="s">
        <v>5657</v>
      </c>
      <c r="B1232" s="3" t="s">
        <v>13611</v>
      </c>
      <c r="C1232" s="4">
        <v>49.156744398800001</v>
      </c>
      <c r="D1232" s="4">
        <v>9.4385478242299996</v>
      </c>
      <c r="E1232" s="4">
        <f>Orte[[#This Row],[Lat_dez]]*PI()/180</f>
        <v>0.85794703932034055</v>
      </c>
      <c r="F1232" s="4">
        <f>Orte[[#This Row],[Lon_dez]]*PI()/180</f>
        <v>0.1647337361397605</v>
      </c>
      <c r="G1232" t="s">
        <v>546</v>
      </c>
      <c r="H1232" t="s">
        <v>2432</v>
      </c>
      <c r="I1232" s="4" t="b">
        <v>0</v>
      </c>
      <c r="J1232" s="4" t="str">
        <f>CONCATENATE(Orte[[#This Row],[Ort]]," - ",Orte[[#This Row],[Landkreis]])</f>
        <v>Bretzfeld - Landkreis Hohenlohekreis</v>
      </c>
      <c r="L1232" s="3" t="s">
        <v>14964</v>
      </c>
      <c r="M1232" s="3"/>
      <c r="N1232" t="str">
        <f>Orte[[#This Row],[Ort]]</f>
        <v>Bretzfeld</v>
      </c>
      <c r="O1232" t="s">
        <v>4442</v>
      </c>
      <c r="P1232" t="s">
        <v>1021</v>
      </c>
    </row>
    <row r="1233" spans="1:16" x14ac:dyDescent="0.35">
      <c r="A1233" t="s">
        <v>2631</v>
      </c>
      <c r="B1233" s="3" t="s">
        <v>9743</v>
      </c>
      <c r="C1233" s="4">
        <v>49.821159765300003</v>
      </c>
      <c r="D1233" s="4">
        <v>9.0421385535399992</v>
      </c>
      <c r="E1233" s="4">
        <f>Orte[[#This Row],[Lat_dez]]*PI()/180</f>
        <v>0.86954327506661033</v>
      </c>
      <c r="F1233" s="4">
        <f>Orte[[#This Row],[Lon_dez]]*PI()/180</f>
        <v>0.15781508918079057</v>
      </c>
      <c r="G1233" t="s">
        <v>549</v>
      </c>
      <c r="H1233" t="s">
        <v>743</v>
      </c>
      <c r="I1233" s="4" t="b">
        <v>0</v>
      </c>
      <c r="J1233" s="4" t="str">
        <f>CONCATENATE(Orte[[#This Row],[Ort]]," - ",Orte[[#This Row],[Landkreis]])</f>
        <v>Breuberg - Landkreis Odenwaldkreis</v>
      </c>
      <c r="L1233" s="3" t="s">
        <v>10987</v>
      </c>
      <c r="M1233" s="3"/>
      <c r="N1233" t="str">
        <f>Orte[[#This Row],[Ort]]</f>
        <v>Breuberg</v>
      </c>
      <c r="O1233" t="s">
        <v>6572</v>
      </c>
      <c r="P1233" t="s">
        <v>6662</v>
      </c>
    </row>
    <row r="1234" spans="1:16" x14ac:dyDescent="0.35">
      <c r="A1234" t="s">
        <v>3808</v>
      </c>
      <c r="B1234" s="3" t="s">
        <v>11221</v>
      </c>
      <c r="C1234" s="4">
        <v>51.4372508557</v>
      </c>
      <c r="D1234" s="4">
        <v>9.2049483514200006</v>
      </c>
      <c r="E1234" s="4">
        <f>Orte[[#This Row],[Lat_dez]]*PI()/180</f>
        <v>0.89774938560623574</v>
      </c>
      <c r="F1234" s="4">
        <f>Orte[[#This Row],[Lon_dez]]*PI()/180</f>
        <v>0.16065665620830305</v>
      </c>
      <c r="G1234" t="s">
        <v>549</v>
      </c>
      <c r="H1234" t="s">
        <v>1756</v>
      </c>
      <c r="I1234" s="4" t="b">
        <v>0</v>
      </c>
      <c r="J1234" s="4" t="str">
        <f>CONCATENATE(Orte[[#This Row],[Ort]]," - ",Orte[[#This Row],[Landkreis]])</f>
        <v>Breuna - Landkreis Kassel</v>
      </c>
      <c r="L1234" s="3" t="s">
        <v>8469</v>
      </c>
      <c r="M1234" s="3"/>
      <c r="N1234" t="str">
        <f>Orte[[#This Row],[Ort]]</f>
        <v>Breuna</v>
      </c>
      <c r="O1234" t="s">
        <v>5213</v>
      </c>
      <c r="P1234" t="s">
        <v>4511</v>
      </c>
    </row>
    <row r="1235" spans="1:16" x14ac:dyDescent="0.35">
      <c r="A1235" t="s">
        <v>1518</v>
      </c>
      <c r="B1235" s="3" t="s">
        <v>8456</v>
      </c>
      <c r="C1235" s="4">
        <v>51.903392084300002</v>
      </c>
      <c r="D1235" s="4">
        <v>9.3897960950799995</v>
      </c>
      <c r="E1235" s="4">
        <f>Orte[[#This Row],[Lat_dez]]*PI()/180</f>
        <v>0.90588508482459718</v>
      </c>
      <c r="F1235" s="4">
        <f>Orte[[#This Row],[Lon_dez]]*PI()/180</f>
        <v>0.16388285795005253</v>
      </c>
      <c r="G1235" t="s">
        <v>554</v>
      </c>
      <c r="H1235" t="s">
        <v>1519</v>
      </c>
      <c r="I1235" s="4" t="b">
        <v>0</v>
      </c>
      <c r="J1235" s="4" t="str">
        <f>CONCATENATE(Orte[[#This Row],[Ort]]," - ",Orte[[#This Row],[Landkreis]])</f>
        <v>Brevörde, Polle, Vahlbruch - Landkreis Holzminden</v>
      </c>
      <c r="L1235" s="3" t="s">
        <v>10303</v>
      </c>
      <c r="M1235" s="3"/>
      <c r="N1235" t="str">
        <f>Orte[[#This Row],[Ort]]</f>
        <v>Brevörde, Polle, Vahlbruch</v>
      </c>
      <c r="O1235" t="s">
        <v>6165</v>
      </c>
      <c r="P1235" t="s">
        <v>7264</v>
      </c>
    </row>
    <row r="1236" spans="1:16" x14ac:dyDescent="0.35">
      <c r="A1236" t="s">
        <v>3539</v>
      </c>
      <c r="B1236" s="3" t="s">
        <v>10879</v>
      </c>
      <c r="C1236" s="4">
        <v>50.006862425500003</v>
      </c>
      <c r="D1236" s="4">
        <v>7.1624785292300004</v>
      </c>
      <c r="E1236" s="4">
        <f>Orte[[#This Row],[Lat_dez]]*PI()/180</f>
        <v>0.87278439791681262</v>
      </c>
      <c r="F1236" s="4">
        <f>Orte[[#This Row],[Lon_dez]]*PI()/180</f>
        <v>0.12500883293846443</v>
      </c>
      <c r="G1236" t="s">
        <v>514</v>
      </c>
      <c r="H1236" t="s">
        <v>538</v>
      </c>
      <c r="I1236" s="4" t="b">
        <v>0</v>
      </c>
      <c r="J1236" s="4" t="str">
        <f>CONCATENATE(Orte[[#This Row],[Ort]]," - ",Orte[[#This Row],[Landkreis]])</f>
        <v>Briedel - Landkreis Cochem-Zell</v>
      </c>
      <c r="L1236" s="3" t="s">
        <v>13151</v>
      </c>
      <c r="M1236" s="3"/>
      <c r="N1236" t="str">
        <f>Orte[[#This Row],[Ort]]</f>
        <v>Briedel</v>
      </c>
      <c r="O1236" t="s">
        <v>2308</v>
      </c>
      <c r="P1236" t="s">
        <v>812</v>
      </c>
    </row>
    <row r="1237" spans="1:16" x14ac:dyDescent="0.35">
      <c r="A1237" t="s">
        <v>5611</v>
      </c>
      <c r="B1237" s="3" t="s">
        <v>13547</v>
      </c>
      <c r="C1237" s="4">
        <v>52.589316783900003</v>
      </c>
      <c r="D1237" s="4">
        <v>12.969334652900001</v>
      </c>
      <c r="E1237" s="4">
        <f>Orte[[#This Row],[Lat_dez]]*PI()/180</f>
        <v>0.91785672925337025</v>
      </c>
      <c r="F1237" s="4">
        <f>Orte[[#This Row],[Lon_dez]]*PI()/180</f>
        <v>0.22635759148610096</v>
      </c>
      <c r="G1237" t="s">
        <v>885</v>
      </c>
      <c r="H1237" t="s">
        <v>894</v>
      </c>
      <c r="I1237" s="4" t="b">
        <v>0</v>
      </c>
      <c r="J1237" s="4" t="str">
        <f>CONCATENATE(Orte[[#This Row],[Ort]]," - ",Orte[[#This Row],[Landkreis]])</f>
        <v>Brieselang - Landkreis Havelland</v>
      </c>
      <c r="L1237" s="3" t="s">
        <v>12535</v>
      </c>
      <c r="M1237" s="3"/>
      <c r="N1237" t="str">
        <f>Orte[[#This Row],[Ort]]</f>
        <v>Brieselang</v>
      </c>
      <c r="O1237" t="s">
        <v>6367</v>
      </c>
      <c r="P1237" t="s">
        <v>4744</v>
      </c>
    </row>
    <row r="1238" spans="1:16" x14ac:dyDescent="0.35">
      <c r="A1238" t="s">
        <v>1923</v>
      </c>
      <c r="B1238" s="3" t="s">
        <v>8896</v>
      </c>
      <c r="C1238" s="4">
        <v>52.305077203000003</v>
      </c>
      <c r="D1238" s="4">
        <v>14.369697015</v>
      </c>
      <c r="E1238" s="4">
        <f>Orte[[#This Row],[Lat_dez]]*PI()/180</f>
        <v>0.91289581270217657</v>
      </c>
      <c r="F1238" s="4">
        <f>Orte[[#This Row],[Lon_dez]]*PI()/180</f>
        <v>0.25079852542575098</v>
      </c>
      <c r="G1238" t="s">
        <v>885</v>
      </c>
      <c r="H1238" t="s">
        <v>1924</v>
      </c>
      <c r="I1238" s="4" t="b">
        <v>0</v>
      </c>
      <c r="J1238" s="4" t="str">
        <f>CONCATENATE(Orte[[#This Row],[Ort]]," - ",Orte[[#This Row],[Landkreis]])</f>
        <v>Briesen, Rauen u.a. - Landkreis Oder-Spree</v>
      </c>
      <c r="L1238" s="3" t="s">
        <v>13146</v>
      </c>
      <c r="M1238" s="3"/>
      <c r="N1238" t="str">
        <f>Orte[[#This Row],[Ort]]</f>
        <v>Briesen, Rauen u.a.</v>
      </c>
      <c r="O1238" t="s">
        <v>5972</v>
      </c>
      <c r="P1238" t="s">
        <v>7630</v>
      </c>
    </row>
    <row r="1239" spans="1:16" x14ac:dyDescent="0.35">
      <c r="A1239" t="s">
        <v>2111</v>
      </c>
      <c r="B1239" s="3" t="s">
        <v>9104</v>
      </c>
      <c r="C1239" s="4">
        <v>52.238255176000003</v>
      </c>
      <c r="D1239" s="4">
        <v>14.6049517764</v>
      </c>
      <c r="E1239" s="4">
        <f>Orte[[#This Row],[Lat_dez]]*PI()/180</f>
        <v>0.91172954831816999</v>
      </c>
      <c r="F1239" s="4">
        <f>Orte[[#This Row],[Lon_dez]]*PI()/180</f>
        <v>0.25490449559317468</v>
      </c>
      <c r="G1239" t="s">
        <v>885</v>
      </c>
      <c r="H1239" t="s">
        <v>1924</v>
      </c>
      <c r="I1239" s="4" t="b">
        <v>0</v>
      </c>
      <c r="J1239" s="4" t="str">
        <f>CONCATENATE(Orte[[#This Row],[Ort]]," - ",Orte[[#This Row],[Landkreis]])</f>
        <v>Brieskow-Finkenheerd - Landkreis Oder-Spree</v>
      </c>
      <c r="L1239" s="3" t="s">
        <v>8012</v>
      </c>
      <c r="M1239" s="3"/>
      <c r="N1239" t="str">
        <f>Orte[[#This Row],[Ort]]</f>
        <v>Brieskow-Finkenheerd</v>
      </c>
      <c r="O1239" t="s">
        <v>5417</v>
      </c>
      <c r="P1239" t="s">
        <v>6709</v>
      </c>
    </row>
    <row r="1240" spans="1:16" x14ac:dyDescent="0.35">
      <c r="A1240" t="s">
        <v>6977</v>
      </c>
      <c r="B1240" s="3" t="s">
        <v>15397</v>
      </c>
      <c r="C1240" s="4">
        <v>53.336494117400001</v>
      </c>
      <c r="D1240" s="4">
        <v>10.4486492643</v>
      </c>
      <c r="E1240" s="4">
        <f>Orte[[#This Row],[Lat_dez]]*PI()/180</f>
        <v>0.93089743381921708</v>
      </c>
      <c r="F1240" s="4">
        <f>Orte[[#This Row],[Lon_dez]]*PI()/180</f>
        <v>0.18236333204811822</v>
      </c>
      <c r="G1240" t="s">
        <v>554</v>
      </c>
      <c r="H1240" t="s">
        <v>1040</v>
      </c>
      <c r="I1240" s="4" t="b">
        <v>0</v>
      </c>
      <c r="J1240" s="4" t="str">
        <f>CONCATENATE(Orte[[#This Row],[Ort]]," - ",Orte[[#This Row],[Landkreis]])</f>
        <v>Brietlingen - Landkreis Lüneburg</v>
      </c>
      <c r="L1240" s="3" t="s">
        <v>13128</v>
      </c>
      <c r="M1240" s="3"/>
      <c r="N1240" t="str">
        <f>Orte[[#This Row],[Ort]]</f>
        <v>Brietlingen</v>
      </c>
      <c r="O1240" t="s">
        <v>4862</v>
      </c>
      <c r="P1240" t="s">
        <v>1484</v>
      </c>
    </row>
    <row r="1241" spans="1:16" x14ac:dyDescent="0.35">
      <c r="A1241" t="s">
        <v>2011</v>
      </c>
      <c r="B1241" s="3" t="s">
        <v>8992</v>
      </c>
      <c r="C1241" s="4">
        <v>48.007012694799997</v>
      </c>
      <c r="D1241" s="4">
        <v>8.4714447267100006</v>
      </c>
      <c r="E1241" s="4">
        <f>Orte[[#This Row],[Lat_dez]]*PI()/180</f>
        <v>0.83788043557097558</v>
      </c>
      <c r="F1241" s="4">
        <f>Orte[[#This Row],[Lon_dez]]*PI()/180</f>
        <v>0.14785460288180072</v>
      </c>
      <c r="G1241" t="s">
        <v>546</v>
      </c>
      <c r="H1241" t="s">
        <v>1147</v>
      </c>
      <c r="I1241" s="4" t="b">
        <v>0</v>
      </c>
      <c r="J1241" s="4" t="str">
        <f>CONCATENATE(Orte[[#This Row],[Ort]]," - ",Orte[[#This Row],[Landkreis]])</f>
        <v>Brigachtal - Landkreis Schwarzwald-Baar-Kreis</v>
      </c>
      <c r="L1241" s="3" t="s">
        <v>13710</v>
      </c>
      <c r="M1241" s="3"/>
      <c r="N1241" t="str">
        <f>Orte[[#This Row],[Ort]]</f>
        <v>Brigachtal</v>
      </c>
      <c r="O1241" t="s">
        <v>3732</v>
      </c>
      <c r="P1241" t="s">
        <v>5761</v>
      </c>
    </row>
    <row r="1242" spans="1:16" x14ac:dyDescent="0.35">
      <c r="A1242" t="s">
        <v>6573</v>
      </c>
      <c r="B1242" s="3" t="s">
        <v>14865</v>
      </c>
      <c r="C1242" s="4">
        <v>51.408092679100001</v>
      </c>
      <c r="D1242" s="4">
        <v>8.6039903512299993</v>
      </c>
      <c r="E1242" s="4">
        <f>Orte[[#This Row],[Lat_dez]]*PI()/180</f>
        <v>0.89724047942068774</v>
      </c>
      <c r="F1242" s="4">
        <f>Orte[[#This Row],[Lon_dez]]*PI()/180</f>
        <v>0.15016796043878683</v>
      </c>
      <c r="G1242" t="s">
        <v>504</v>
      </c>
      <c r="H1242" t="s">
        <v>617</v>
      </c>
      <c r="I1242" s="4" t="b">
        <v>0</v>
      </c>
      <c r="J1242" s="4" t="str">
        <f>CONCATENATE(Orte[[#This Row],[Ort]]," - ",Orte[[#This Row],[Landkreis]])</f>
        <v>Brilon - Kreis Hochsauerlandkreis</v>
      </c>
      <c r="L1242" s="3" t="s">
        <v>9689</v>
      </c>
      <c r="M1242" s="3"/>
      <c r="N1242" t="str">
        <f>Orte[[#This Row],[Ort]]</f>
        <v>Brilon</v>
      </c>
      <c r="O1242" t="s">
        <v>3148</v>
      </c>
      <c r="P1242" t="s">
        <v>4530</v>
      </c>
    </row>
    <row r="1243" spans="1:16" x14ac:dyDescent="0.35">
      <c r="A1243" t="s">
        <v>4826</v>
      </c>
      <c r="B1243" s="3" t="s">
        <v>12530</v>
      </c>
      <c r="C1243" s="4">
        <v>52.515884827500003</v>
      </c>
      <c r="D1243" s="4">
        <v>10.2195913513</v>
      </c>
      <c r="E1243" s="4">
        <f>Orte[[#This Row],[Lat_dez]]*PI()/180</f>
        <v>0.91657509983800933</v>
      </c>
      <c r="F1243" s="4">
        <f>Orte[[#This Row],[Lon_dez]]*PI()/180</f>
        <v>0.17836551728852146</v>
      </c>
      <c r="G1243" t="s">
        <v>554</v>
      </c>
      <c r="H1243" t="s">
        <v>1027</v>
      </c>
      <c r="I1243" s="4" t="b">
        <v>0</v>
      </c>
      <c r="J1243" s="4" t="str">
        <f>CONCATENATE(Orte[[#This Row],[Ort]]," - ",Orte[[#This Row],[Landkreis]])</f>
        <v>Bröckel - Landkreis Celle</v>
      </c>
      <c r="L1243" s="3" t="s">
        <v>14930</v>
      </c>
      <c r="M1243" s="3"/>
      <c r="N1243" t="str">
        <f>Orte[[#This Row],[Ort]]</f>
        <v>Bröckel</v>
      </c>
      <c r="O1243" t="s">
        <v>3758</v>
      </c>
      <c r="P1243" t="s">
        <v>7240</v>
      </c>
    </row>
    <row r="1244" spans="1:16" x14ac:dyDescent="0.35">
      <c r="A1244" t="s">
        <v>5452</v>
      </c>
      <c r="B1244" s="3" t="s">
        <v>13337</v>
      </c>
      <c r="C1244" s="4">
        <v>54.537744596400003</v>
      </c>
      <c r="D1244" s="4">
        <v>9.7055501708400005</v>
      </c>
      <c r="E1244" s="4">
        <f>Orte[[#This Row],[Lat_dez]]*PI()/180</f>
        <v>0.95186320981892614</v>
      </c>
      <c r="F1244" s="4">
        <f>Orte[[#This Row],[Lon_dez]]*PI()/180</f>
        <v>0.16939380619865615</v>
      </c>
      <c r="G1244" t="s">
        <v>641</v>
      </c>
      <c r="H1244" t="s">
        <v>660</v>
      </c>
      <c r="I1244" s="4" t="b">
        <v>0</v>
      </c>
      <c r="J1244" s="4" t="str">
        <f>CONCATENATE(Orte[[#This Row],[Ort]]," - ",Orte[[#This Row],[Landkreis]])</f>
        <v>Brodersby, Goltoft - Kreis Schleswig-Flensburg</v>
      </c>
      <c r="L1244" s="3" t="s">
        <v>8003</v>
      </c>
      <c r="M1244" s="3"/>
      <c r="N1244" t="str">
        <f>Orte[[#This Row],[Ort]]</f>
        <v>Brodersby, Goltoft</v>
      </c>
      <c r="O1244" t="s">
        <v>4955</v>
      </c>
      <c r="P1244" t="s">
        <v>7033</v>
      </c>
    </row>
    <row r="1245" spans="1:16" x14ac:dyDescent="0.35">
      <c r="A1245" t="s">
        <v>6888</v>
      </c>
      <c r="B1245" s="3" t="s">
        <v>15272</v>
      </c>
      <c r="C1245" s="4">
        <v>50.475801367199999</v>
      </c>
      <c r="D1245" s="4">
        <v>7.3136567049699996</v>
      </c>
      <c r="E1245" s="4">
        <f>Orte[[#This Row],[Lat_dez]]*PI()/180</f>
        <v>0.88096892644029523</v>
      </c>
      <c r="F1245" s="4">
        <f>Orte[[#This Row],[Lon_dez]]*PI()/180</f>
        <v>0.12764738986228602</v>
      </c>
      <c r="G1245" t="s">
        <v>514</v>
      </c>
      <c r="H1245" t="s">
        <v>1271</v>
      </c>
      <c r="I1245" s="4" t="b">
        <v>0</v>
      </c>
      <c r="J1245" s="4" t="str">
        <f>CONCATENATE(Orte[[#This Row],[Ort]]," - ",Orte[[#This Row],[Landkreis]])</f>
        <v>Brohl-Lützing - Landkreis Ahrweiler</v>
      </c>
      <c r="L1245" s="3" t="s">
        <v>8748</v>
      </c>
      <c r="M1245" s="3"/>
      <c r="N1245" t="str">
        <f>Orte[[#This Row],[Ort]]</f>
        <v>Brohl-Lützing</v>
      </c>
      <c r="O1245" t="s">
        <v>2189</v>
      </c>
      <c r="P1245" t="s">
        <v>5499</v>
      </c>
    </row>
    <row r="1246" spans="1:16" x14ac:dyDescent="0.35">
      <c r="A1246" t="s">
        <v>4277</v>
      </c>
      <c r="B1246" s="3" t="s">
        <v>11803</v>
      </c>
      <c r="C1246" s="4">
        <v>53.874013621700001</v>
      </c>
      <c r="D1246" s="4">
        <v>9.3210277411</v>
      </c>
      <c r="E1246" s="4">
        <f>Orte[[#This Row],[Lat_dez]]*PI()/180</f>
        <v>0.9402789189629398</v>
      </c>
      <c r="F1246" s="4">
        <f>Orte[[#This Row],[Lon_dez]]*PI()/180</f>
        <v>0.16268262375192458</v>
      </c>
      <c r="G1246" t="s">
        <v>641</v>
      </c>
      <c r="H1246" t="s">
        <v>1005</v>
      </c>
      <c r="I1246" s="4" t="b">
        <v>0</v>
      </c>
      <c r="J1246" s="4" t="str">
        <f>CONCATENATE(Orte[[#This Row],[Ort]]," - ",Orte[[#This Row],[Landkreis]])</f>
        <v>Brokdorf - Kreis Steinburg</v>
      </c>
      <c r="L1246" s="3" t="s">
        <v>10917</v>
      </c>
      <c r="M1246" s="3"/>
      <c r="N1246" t="str">
        <f>Orte[[#This Row],[Ort]]</f>
        <v>Brokdorf</v>
      </c>
      <c r="O1246" t="s">
        <v>1997</v>
      </c>
      <c r="P1246" t="s">
        <v>15923</v>
      </c>
    </row>
    <row r="1247" spans="1:16" x14ac:dyDescent="0.35">
      <c r="A1247" t="s">
        <v>1004</v>
      </c>
      <c r="B1247" s="3" t="s">
        <v>7984</v>
      </c>
      <c r="C1247" s="4">
        <v>53.9967568454</v>
      </c>
      <c r="D1247" s="4">
        <v>9.8311540828399995</v>
      </c>
      <c r="E1247" s="4">
        <f>Orte[[#This Row],[Lat_dez]]*PI()/180</f>
        <v>0.94242119235101685</v>
      </c>
      <c r="F1247" s="4">
        <f>Orte[[#This Row],[Lon_dez]]*PI()/180</f>
        <v>0.17158600801644133</v>
      </c>
      <c r="G1247" t="s">
        <v>641</v>
      </c>
      <c r="H1247" t="s">
        <v>1005</v>
      </c>
      <c r="I1247" s="4" t="b">
        <v>0</v>
      </c>
      <c r="J1247" s="4" t="str">
        <f>CONCATENATE(Orte[[#This Row],[Ort]]," - ",Orte[[#This Row],[Landkreis]])</f>
        <v>Brokstedt - Kreis Steinburg</v>
      </c>
      <c r="L1247" s="3" t="s">
        <v>8000</v>
      </c>
      <c r="M1247" s="3"/>
      <c r="N1247" t="str">
        <f>Orte[[#This Row],[Ort]]</f>
        <v>Brokstedt</v>
      </c>
      <c r="O1247" t="s">
        <v>3692</v>
      </c>
      <c r="P1247" t="s">
        <v>3708</v>
      </c>
    </row>
    <row r="1248" spans="1:16" x14ac:dyDescent="0.35">
      <c r="A1248" t="s">
        <v>2847</v>
      </c>
      <c r="B1248" s="3" t="s">
        <v>10004</v>
      </c>
      <c r="C1248" s="4">
        <v>49.7333758551</v>
      </c>
      <c r="D1248" s="4">
        <v>8.9456281396000001</v>
      </c>
      <c r="E1248" s="4">
        <f>Orte[[#This Row],[Lat_dez]]*PI()/180</f>
        <v>0.86801115680334529</v>
      </c>
      <c r="F1248" s="4">
        <f>Orte[[#This Row],[Lon_dez]]*PI()/180</f>
        <v>0.15613066469507494</v>
      </c>
      <c r="G1248" t="s">
        <v>549</v>
      </c>
      <c r="H1248" t="s">
        <v>743</v>
      </c>
      <c r="I1248" s="4" t="b">
        <v>0</v>
      </c>
      <c r="J1248" s="4" t="str">
        <f>CONCATENATE(Orte[[#This Row],[Ort]]," - ",Orte[[#This Row],[Landkreis]])</f>
        <v>Brombachtal - Landkreis Odenwaldkreis</v>
      </c>
      <c r="L1248" s="3" t="s">
        <v>9915</v>
      </c>
      <c r="M1248" s="3"/>
      <c r="N1248" t="str">
        <f>Orte[[#This Row],[Ort]]</f>
        <v>Brombachtal</v>
      </c>
      <c r="O1248" t="s">
        <v>4551</v>
      </c>
      <c r="P1248" t="s">
        <v>7004</v>
      </c>
    </row>
    <row r="1249" spans="1:16" x14ac:dyDescent="0.35">
      <c r="A1249" t="s">
        <v>6218</v>
      </c>
      <c r="B1249" s="3" t="s">
        <v>14353</v>
      </c>
      <c r="C1249" s="4">
        <v>52.600291835900002</v>
      </c>
      <c r="D1249" s="4">
        <v>10.9090720894</v>
      </c>
      <c r="E1249" s="4">
        <f>Orte[[#This Row],[Lat_dez]]*PI()/180</f>
        <v>0.91804828004634786</v>
      </c>
      <c r="F1249" s="4">
        <f>Orte[[#This Row],[Lon_dez]]*PI()/180</f>
        <v>0.19039922629744718</v>
      </c>
      <c r="G1249" t="s">
        <v>554</v>
      </c>
      <c r="H1249" t="s">
        <v>1314</v>
      </c>
      <c r="I1249" s="4" t="b">
        <v>0</v>
      </c>
      <c r="J1249" s="4" t="str">
        <f>CONCATENATE(Orte[[#This Row],[Ort]]," - ",Orte[[#This Row],[Landkreis]])</f>
        <v>Brome - Landkreis Gifhorn</v>
      </c>
      <c r="L1249" s="3" t="s">
        <v>12082</v>
      </c>
      <c r="M1249" s="3"/>
      <c r="N1249" t="str">
        <f>Orte[[#This Row],[Ort]]</f>
        <v>Brome</v>
      </c>
      <c r="O1249" t="s">
        <v>6768</v>
      </c>
      <c r="P1249" t="s">
        <v>6995</v>
      </c>
    </row>
    <row r="1250" spans="1:16" x14ac:dyDescent="0.35">
      <c r="A1250" t="s">
        <v>2327</v>
      </c>
      <c r="B1250" s="3" t="s">
        <v>9365</v>
      </c>
      <c r="C1250" s="4">
        <v>51.113531655999999</v>
      </c>
      <c r="D1250" s="4">
        <v>8.6088784297000007</v>
      </c>
      <c r="E1250" s="4">
        <f>Orte[[#This Row],[Lat_dez]]*PI()/180</f>
        <v>0.89209941971954965</v>
      </c>
      <c r="F1250" s="4">
        <f>Orte[[#This Row],[Lon_dez]]*PI()/180</f>
        <v>0.1502532735021842</v>
      </c>
      <c r="G1250" t="s">
        <v>549</v>
      </c>
      <c r="H1250" t="s">
        <v>1078</v>
      </c>
      <c r="I1250" s="4" t="b">
        <v>0</v>
      </c>
      <c r="J1250" s="4" t="str">
        <f>CONCATENATE(Orte[[#This Row],[Ort]]," - ",Orte[[#This Row],[Landkreis]])</f>
        <v>Bromskirchen, Hallenberg - Landkreis Waldeck-Frankenberg</v>
      </c>
      <c r="L1250" s="3" t="s">
        <v>12968</v>
      </c>
      <c r="M1250" s="3"/>
      <c r="N1250" t="str">
        <f>Orte[[#This Row],[Ort]]</f>
        <v>Bromskirchen, Hallenberg</v>
      </c>
      <c r="O1250" t="s">
        <v>2065</v>
      </c>
      <c r="P1250" t="s">
        <v>7570</v>
      </c>
    </row>
    <row r="1251" spans="1:16" x14ac:dyDescent="0.35">
      <c r="A1251" t="s">
        <v>7038</v>
      </c>
      <c r="B1251" s="3" t="s">
        <v>15485</v>
      </c>
      <c r="C1251" s="4">
        <v>53.505438657399999</v>
      </c>
      <c r="D1251" s="4">
        <v>10.651155107599999</v>
      </c>
      <c r="E1251" s="4">
        <f>Orte[[#This Row],[Lat_dez]]*PI()/180</f>
        <v>0.93384607229548433</v>
      </c>
      <c r="F1251" s="4">
        <f>Orte[[#This Row],[Lon_dez]]*PI()/180</f>
        <v>0.18589772576823088</v>
      </c>
      <c r="G1251" t="s">
        <v>641</v>
      </c>
      <c r="H1251" t="s">
        <v>1043</v>
      </c>
      <c r="I1251" s="4" t="b">
        <v>0</v>
      </c>
      <c r="J1251" s="4" t="str">
        <f>CONCATENATE(Orte[[#This Row],[Ort]]," - ",Orte[[#This Row],[Landkreis]])</f>
        <v>Bröthen - Kreis Herzogtum Lauenburg</v>
      </c>
      <c r="L1251" s="3" t="s">
        <v>12383</v>
      </c>
      <c r="M1251" s="3"/>
      <c r="N1251" t="str">
        <f>Orte[[#This Row],[Ort]]</f>
        <v>Bröthen</v>
      </c>
      <c r="O1251" t="s">
        <v>1443</v>
      </c>
      <c r="P1251" t="s">
        <v>4018</v>
      </c>
    </row>
    <row r="1252" spans="1:16" x14ac:dyDescent="0.35">
      <c r="A1252" t="s">
        <v>5735</v>
      </c>
      <c r="B1252" s="3" t="s">
        <v>13712</v>
      </c>
      <c r="C1252" s="4">
        <v>50.805276222099998</v>
      </c>
      <c r="D1252" s="4">
        <v>10.427851753600001</v>
      </c>
      <c r="E1252" s="4">
        <f>Orte[[#This Row],[Lat_dez]]*PI()/180</f>
        <v>0.88671934746083092</v>
      </c>
      <c r="F1252" s="4">
        <f>Orte[[#This Row],[Lon_dez]]*PI()/180</f>
        <v>0.18200034701018444</v>
      </c>
      <c r="G1252" t="s">
        <v>678</v>
      </c>
      <c r="H1252" t="s">
        <v>690</v>
      </c>
      <c r="I1252" s="4" t="b">
        <v>0</v>
      </c>
      <c r="J1252" s="4" t="str">
        <f>CONCATENATE(Orte[[#This Row],[Ort]]," - ",Orte[[#This Row],[Landkreis]])</f>
        <v>Brotterode-Trusetal - Landkreis Schmalkalden-Meiningen</v>
      </c>
      <c r="L1252" s="3" t="s">
        <v>15735</v>
      </c>
      <c r="M1252" s="3"/>
      <c r="N1252" t="str">
        <f>Orte[[#This Row],[Ort]]</f>
        <v>Brotterode-Trusetal</v>
      </c>
      <c r="O1252" t="s">
        <v>3278</v>
      </c>
      <c r="P1252" t="s">
        <v>2193</v>
      </c>
    </row>
    <row r="1253" spans="1:16" x14ac:dyDescent="0.35">
      <c r="A1253" t="s">
        <v>2282</v>
      </c>
      <c r="B1253" s="3" t="s">
        <v>9312</v>
      </c>
      <c r="C1253" s="4">
        <v>50.606610413200002</v>
      </c>
      <c r="D1253" s="4">
        <v>7.2468349945500004</v>
      </c>
      <c r="E1253" s="4">
        <f>Orte[[#This Row],[Lat_dez]]*PI()/180</f>
        <v>0.88325197498438812</v>
      </c>
      <c r="F1253" s="4">
        <f>Orte[[#This Row],[Lon_dez]]*PI()/180</f>
        <v>0.12648113100364283</v>
      </c>
      <c r="G1253" t="s">
        <v>514</v>
      </c>
      <c r="H1253" t="s">
        <v>584</v>
      </c>
      <c r="I1253" s="4" t="b">
        <v>0</v>
      </c>
      <c r="J1253" s="4" t="str">
        <f>CONCATENATE(Orte[[#This Row],[Ort]]," - ",Orte[[#This Row],[Landkreis]])</f>
        <v>Bruchhausen, Unkel - Landkreis Neuwied</v>
      </c>
      <c r="L1253" s="3" t="s">
        <v>8411</v>
      </c>
      <c r="M1253" s="3"/>
      <c r="N1253" t="str">
        <f>Orte[[#This Row],[Ort]]</f>
        <v>Bruchhausen, Unkel</v>
      </c>
      <c r="O1253" t="s">
        <v>2550</v>
      </c>
      <c r="P1253" t="s">
        <v>2647</v>
      </c>
    </row>
    <row r="1254" spans="1:16" x14ac:dyDescent="0.35">
      <c r="A1254" t="s">
        <v>3115</v>
      </c>
      <c r="B1254" s="3" t="s">
        <v>10337</v>
      </c>
      <c r="C1254" s="4">
        <v>52.822271310700003</v>
      </c>
      <c r="D1254" s="4">
        <v>8.9549286647499997</v>
      </c>
      <c r="E1254" s="4">
        <f>Orte[[#This Row],[Lat_dez]]*PI()/180</f>
        <v>0.92192255275345569</v>
      </c>
      <c r="F1254" s="4">
        <f>Orte[[#This Row],[Lon_dez]]*PI()/180</f>
        <v>0.15629298948110698</v>
      </c>
      <c r="G1254" t="s">
        <v>554</v>
      </c>
      <c r="H1254" t="s">
        <v>737</v>
      </c>
      <c r="I1254" s="4" t="b">
        <v>0</v>
      </c>
      <c r="J1254" s="4" t="str">
        <f>CONCATENATE(Orte[[#This Row],[Ort]]," - ",Orte[[#This Row],[Landkreis]])</f>
        <v>Bruchhausen-Vilsen, Süstedt - Landkreis Diepholz</v>
      </c>
      <c r="L1254" s="3" t="s">
        <v>9717</v>
      </c>
      <c r="M1254" s="3"/>
      <c r="N1254" t="str">
        <f>Orte[[#This Row],[Ort]]</f>
        <v>Bruchhausen-Vilsen, Süstedt</v>
      </c>
      <c r="O1254" t="s">
        <v>3877</v>
      </c>
      <c r="P1254" t="s">
        <v>4104</v>
      </c>
    </row>
    <row r="1255" spans="1:16" x14ac:dyDescent="0.35">
      <c r="A1255" t="s">
        <v>3116</v>
      </c>
      <c r="B1255" s="3" t="s">
        <v>10338</v>
      </c>
      <c r="C1255" s="4">
        <v>50.1874228191</v>
      </c>
      <c r="D1255" s="4">
        <v>8.9286068232000009</v>
      </c>
      <c r="E1255" s="4">
        <f>Orte[[#This Row],[Lat_dez]]*PI()/180</f>
        <v>0.87593577128382949</v>
      </c>
      <c r="F1255" s="4">
        <f>Orte[[#This Row],[Lon_dez]]*PI()/180</f>
        <v>0.15583358668087124</v>
      </c>
      <c r="G1255" t="s">
        <v>549</v>
      </c>
      <c r="H1255" t="s">
        <v>1076</v>
      </c>
      <c r="I1255" s="4" t="b">
        <v>0</v>
      </c>
      <c r="J1255" s="4" t="str">
        <f>CONCATENATE(Orte[[#This Row],[Ort]]," - ",Orte[[#This Row],[Landkreis]])</f>
        <v>Bruchköbel - Landkreis Main-Kinzig-Kreis</v>
      </c>
      <c r="L1255" s="3" t="s">
        <v>12080</v>
      </c>
      <c r="M1255" s="3"/>
      <c r="N1255" t="str">
        <f>Orte[[#This Row],[Ort]]</f>
        <v>Bruchköbel</v>
      </c>
      <c r="O1255" t="s">
        <v>3227</v>
      </c>
      <c r="P1255" t="s">
        <v>5803</v>
      </c>
    </row>
    <row r="1256" spans="1:16" x14ac:dyDescent="0.35">
      <c r="A1256" t="s">
        <v>4636</v>
      </c>
      <c r="B1256" s="3" t="s">
        <v>12279</v>
      </c>
      <c r="C1256" s="4">
        <v>49.393038346899999</v>
      </c>
      <c r="D1256" s="4">
        <v>7.43938619498</v>
      </c>
      <c r="E1256" s="4">
        <f>Orte[[#This Row],[Lat_dez]]*PI()/180</f>
        <v>0.86207114671722218</v>
      </c>
      <c r="F1256" s="4">
        <f>Orte[[#This Row],[Lon_dez]]*PI()/180</f>
        <v>0.12984178342981384</v>
      </c>
      <c r="G1256" t="s">
        <v>514</v>
      </c>
      <c r="H1256" t="s">
        <v>586</v>
      </c>
      <c r="I1256" s="4" t="b">
        <v>0</v>
      </c>
      <c r="J1256" s="4" t="str">
        <f>CONCATENATE(Orte[[#This Row],[Ort]]," - ",Orte[[#This Row],[Landkreis]])</f>
        <v>Bruchmühlbach-Miesau - Landkreis Kaiserslautern</v>
      </c>
      <c r="L1256" s="3" t="s">
        <v>15485</v>
      </c>
      <c r="M1256" s="3"/>
      <c r="N1256" t="str">
        <f>Orte[[#This Row],[Ort]]</f>
        <v>Bruchmühlbach-Miesau</v>
      </c>
      <c r="O1256" t="s">
        <v>4382</v>
      </c>
      <c r="P1256" t="s">
        <v>1730</v>
      </c>
    </row>
    <row r="1257" spans="1:16" x14ac:dyDescent="0.35">
      <c r="A1257" t="s">
        <v>3258</v>
      </c>
      <c r="B1257" s="3" t="s">
        <v>10505</v>
      </c>
      <c r="C1257" s="4">
        <v>49.172080870599999</v>
      </c>
      <c r="D1257" s="4">
        <v>8.5448182536099999</v>
      </c>
      <c r="E1257" s="4">
        <f>Orte[[#This Row],[Lat_dez]]*PI()/180</f>
        <v>0.85821471124888971</v>
      </c>
      <c r="F1257" s="4">
        <f>Orte[[#This Row],[Lon_dez]]*PI()/180</f>
        <v>0.14913521251000633</v>
      </c>
      <c r="G1257" t="s">
        <v>546</v>
      </c>
      <c r="H1257" t="s">
        <v>723</v>
      </c>
      <c r="I1257" s="4" t="b">
        <v>0</v>
      </c>
      <c r="J1257" s="4" t="str">
        <f>CONCATENATE(Orte[[#This Row],[Ort]]," - ",Orte[[#This Row],[Landkreis]])</f>
        <v>Bruchsal - Landkreis Karlsruhe</v>
      </c>
      <c r="L1257" s="3" t="s">
        <v>8463</v>
      </c>
      <c r="M1257" s="3"/>
      <c r="N1257" t="str">
        <f>Orte[[#This Row],[Ort]]</f>
        <v>Bruchsal</v>
      </c>
      <c r="O1257" t="s">
        <v>4223</v>
      </c>
      <c r="P1257" t="s">
        <v>3771</v>
      </c>
    </row>
    <row r="1258" spans="1:16" x14ac:dyDescent="0.35">
      <c r="A1258" t="s">
        <v>3416</v>
      </c>
      <c r="B1258" s="3" t="s">
        <v>10707</v>
      </c>
      <c r="C1258" s="4">
        <v>49.089777001900003</v>
      </c>
      <c r="D1258" s="4">
        <v>7.8295306823899997</v>
      </c>
      <c r="E1258" s="4">
        <f>Orte[[#This Row],[Lat_dez]]*PI()/180</f>
        <v>0.8567782377529457</v>
      </c>
      <c r="F1258" s="4">
        <f>Orte[[#This Row],[Lon_dez]]*PI()/180</f>
        <v>0.13665108929362391</v>
      </c>
      <c r="G1258" t="s">
        <v>514</v>
      </c>
      <c r="H1258" t="s">
        <v>629</v>
      </c>
      <c r="I1258" s="4" t="b">
        <v>0</v>
      </c>
      <c r="J1258" s="4" t="str">
        <f>CONCATENATE(Orte[[#This Row],[Ort]]," - ",Orte[[#This Row],[Landkreis]])</f>
        <v>Bruchweiler-Bärenbach u.a. - Landkreis Südwestpfalz</v>
      </c>
      <c r="L1258" s="3" t="s">
        <v>14675</v>
      </c>
      <c r="M1258" s="3"/>
      <c r="N1258" t="str">
        <f>Orte[[#This Row],[Ort]]</f>
        <v>Bruchweiler-Bärenbach u.a.</v>
      </c>
      <c r="O1258" t="s">
        <v>4045</v>
      </c>
      <c r="P1258" t="s">
        <v>1529</v>
      </c>
    </row>
    <row r="1259" spans="1:16" x14ac:dyDescent="0.35">
      <c r="A1259" t="s">
        <v>1956</v>
      </c>
      <c r="B1259" s="3" t="s">
        <v>8930</v>
      </c>
      <c r="C1259" s="4">
        <v>49.247418613800001</v>
      </c>
      <c r="D1259" s="4">
        <v>12.3065174304</v>
      </c>
      <c r="E1259" s="4">
        <f>Orte[[#This Row],[Lat_dez]]*PI()/180</f>
        <v>0.8595296029187518</v>
      </c>
      <c r="F1259" s="4">
        <f>Orte[[#This Row],[Lon_dez]]*PI()/180</f>
        <v>0.21478924861455212</v>
      </c>
      <c r="G1259" t="s">
        <v>665</v>
      </c>
      <c r="H1259" t="s">
        <v>906</v>
      </c>
      <c r="I1259" s="4" t="b">
        <v>0</v>
      </c>
      <c r="J1259" s="4" t="str">
        <f>CONCATENATE(Orte[[#This Row],[Ort]]," - ",Orte[[#This Row],[Landkreis]])</f>
        <v>Bruck i.d. OPf. - Landkreis Schwandorf</v>
      </c>
      <c r="L1259" s="3" t="s">
        <v>12911</v>
      </c>
      <c r="M1259" s="3"/>
      <c r="N1259" t="str">
        <f>Orte[[#This Row],[Ort]]</f>
        <v>Bruck i.d. OPf.</v>
      </c>
      <c r="O1259" t="s">
        <v>1280</v>
      </c>
      <c r="P1259" t="s">
        <v>1801</v>
      </c>
    </row>
    <row r="1260" spans="1:16" x14ac:dyDescent="0.35">
      <c r="A1260" t="s">
        <v>4176</v>
      </c>
      <c r="B1260" s="3" t="s">
        <v>11678</v>
      </c>
      <c r="C1260" s="4">
        <v>52.200726109199998</v>
      </c>
      <c r="D1260" s="4">
        <v>12.7658038972</v>
      </c>
      <c r="E1260" s="4">
        <f>Orte[[#This Row],[Lat_dez]]*PI()/180</f>
        <v>0.91107454253730902</v>
      </c>
      <c r="F1260" s="4">
        <f>Orte[[#This Row],[Lon_dez]]*PI()/180</f>
        <v>0.22280530967006373</v>
      </c>
      <c r="G1260" t="s">
        <v>885</v>
      </c>
      <c r="H1260" t="s">
        <v>904</v>
      </c>
      <c r="I1260" s="4" t="b">
        <v>0</v>
      </c>
      <c r="J1260" s="4" t="str">
        <f>CONCATENATE(Orte[[#This Row],[Ort]]," - ",Orte[[#This Row],[Landkreis]])</f>
        <v>Brück, Borkheide u.a. - Landkreis Potsdam-Mittelmark</v>
      </c>
      <c r="L1260" s="3" t="s">
        <v>11456</v>
      </c>
      <c r="M1260" s="3"/>
      <c r="N1260" t="str">
        <f>Orte[[#This Row],[Ort]]</f>
        <v>Brück, Borkheide u.a.</v>
      </c>
      <c r="O1260" t="s">
        <v>6177</v>
      </c>
      <c r="P1260" t="s">
        <v>2830</v>
      </c>
    </row>
    <row r="1261" spans="1:16" x14ac:dyDescent="0.35">
      <c r="A1261" t="s">
        <v>2447</v>
      </c>
      <c r="B1261" s="3" t="s">
        <v>9500</v>
      </c>
      <c r="C1261" s="4">
        <v>48.539361727500001</v>
      </c>
      <c r="D1261" s="4">
        <v>12.004240898500001</v>
      </c>
      <c r="E1261" s="4">
        <f>Orte[[#This Row],[Lat_dez]]*PI()/180</f>
        <v>0.84717167896139767</v>
      </c>
      <c r="F1261" s="4">
        <f>Orte[[#This Row],[Lon_dez]]*PI()/180</f>
        <v>0.20951352788138747</v>
      </c>
      <c r="G1261" t="s">
        <v>665</v>
      </c>
      <c r="H1261" t="s">
        <v>881</v>
      </c>
      <c r="I1261" s="4" t="b">
        <v>0</v>
      </c>
      <c r="J1261" s="4" t="str">
        <f>CONCATENATE(Orte[[#This Row],[Ort]]," - ",Orte[[#This Row],[Landkreis]])</f>
        <v>Bruckberg - Landkreis Landshut</v>
      </c>
      <c r="L1261" s="3" t="s">
        <v>10927</v>
      </c>
      <c r="M1261" s="3"/>
      <c r="N1261" t="str">
        <f>Orte[[#This Row],[Ort]]</f>
        <v>Bruckberg</v>
      </c>
      <c r="O1261" t="s">
        <v>6886</v>
      </c>
      <c r="P1261" t="s">
        <v>2369</v>
      </c>
    </row>
    <row r="1262" spans="1:16" x14ac:dyDescent="0.35">
      <c r="A1262" t="s">
        <v>2447</v>
      </c>
      <c r="B1262" s="3" t="s">
        <v>10395</v>
      </c>
      <c r="C1262" s="4">
        <v>49.349925264699998</v>
      </c>
      <c r="D1262" s="4">
        <v>10.69126209</v>
      </c>
      <c r="E1262" s="4">
        <f>Orte[[#This Row],[Lat_dez]]*PI()/180</f>
        <v>0.86131868148214907</v>
      </c>
      <c r="F1262" s="4">
        <f>Orte[[#This Row],[Lon_dez]]*PI()/180</f>
        <v>0.18659772466415031</v>
      </c>
      <c r="G1262" t="s">
        <v>665</v>
      </c>
      <c r="H1262" t="s">
        <v>784</v>
      </c>
      <c r="I1262" s="4" t="b">
        <v>0</v>
      </c>
      <c r="J1262" s="4" t="str">
        <f>CONCATENATE(Orte[[#This Row],[Ort]]," - ",Orte[[#This Row],[Landkreis]])</f>
        <v>Bruckberg - Landkreis Ansbach</v>
      </c>
      <c r="L1262" s="3" t="s">
        <v>14247</v>
      </c>
      <c r="M1262" s="3"/>
      <c r="N1262" t="str">
        <f>Orte[[#This Row],[Ort]]</f>
        <v>Bruckberg</v>
      </c>
      <c r="O1262" t="s">
        <v>2558</v>
      </c>
      <c r="P1262" t="s">
        <v>6168</v>
      </c>
    </row>
    <row r="1263" spans="1:16" x14ac:dyDescent="0.35">
      <c r="A1263" t="s">
        <v>6489</v>
      </c>
      <c r="B1263" s="3" t="s">
        <v>14735</v>
      </c>
      <c r="C1263" s="4">
        <v>49.432820078100001</v>
      </c>
      <c r="D1263" s="4">
        <v>7.3750688779800004</v>
      </c>
      <c r="E1263" s="4">
        <f>Orte[[#This Row],[Lat_dez]]*PI()/180</f>
        <v>0.86276546890880546</v>
      </c>
      <c r="F1263" s="4">
        <f>Orte[[#This Row],[Lon_dez]]*PI()/180</f>
        <v>0.12871923448211492</v>
      </c>
      <c r="G1263" t="s">
        <v>514</v>
      </c>
      <c r="H1263" t="s">
        <v>1680</v>
      </c>
      <c r="I1263" s="4" t="b">
        <v>0</v>
      </c>
      <c r="J1263" s="4" t="str">
        <f>CONCATENATE(Orte[[#This Row],[Ort]]," - ",Orte[[#This Row],[Landkreis]])</f>
        <v>Brücken (Pfalz) - Landkreis Kusel</v>
      </c>
      <c r="L1263" s="3" t="s">
        <v>12085</v>
      </c>
      <c r="M1263" s="3"/>
      <c r="N1263" t="str">
        <f>Orte[[#This Row],[Ort]]</f>
        <v>Brücken (Pfalz)</v>
      </c>
      <c r="O1263" t="s">
        <v>2441</v>
      </c>
      <c r="P1263" t="s">
        <v>15926</v>
      </c>
    </row>
    <row r="1264" spans="1:16" x14ac:dyDescent="0.35">
      <c r="A1264" t="s">
        <v>541</v>
      </c>
      <c r="B1264" s="3" t="s">
        <v>7692</v>
      </c>
      <c r="C1264" s="4">
        <v>49.678528763700001</v>
      </c>
      <c r="D1264" s="4">
        <v>7.1669715433299999</v>
      </c>
      <c r="E1264" s="4">
        <f>Orte[[#This Row],[Lat_dez]]*PI()/180</f>
        <v>0.86705389447327308</v>
      </c>
      <c r="F1264" s="4">
        <f>Orte[[#This Row],[Lon_dez]]*PI()/180</f>
        <v>0.12508725082784794</v>
      </c>
      <c r="G1264" t="s">
        <v>514</v>
      </c>
      <c r="H1264" t="s">
        <v>542</v>
      </c>
      <c r="I1264" s="4" t="b">
        <v>0</v>
      </c>
      <c r="J1264" s="4" t="str">
        <f>CONCATENATE(Orte[[#This Row],[Ort]]," - ",Orte[[#This Row],[Landkreis]])</f>
        <v>Brücken, Oberbrombach u.a. - Landkreis Birkenfeld</v>
      </c>
      <c r="L1264" s="3" t="s">
        <v>10093</v>
      </c>
      <c r="M1264" s="3"/>
      <c r="N1264" t="str">
        <f>Orte[[#This Row],[Ort]]</f>
        <v>Brücken, Oberbrombach u.a.</v>
      </c>
      <c r="O1264" t="s">
        <v>5497</v>
      </c>
      <c r="P1264" t="s">
        <v>6699</v>
      </c>
    </row>
    <row r="1265" spans="1:16" x14ac:dyDescent="0.35">
      <c r="A1265" t="s">
        <v>4607</v>
      </c>
      <c r="B1265" s="3" t="s">
        <v>12232</v>
      </c>
      <c r="C1265" s="4">
        <v>47.8895253385</v>
      </c>
      <c r="D1265" s="4">
        <v>11.933674866800001</v>
      </c>
      <c r="E1265" s="4">
        <f>Orte[[#This Row],[Lat_dez]]*PI()/180</f>
        <v>0.83582989437407695</v>
      </c>
      <c r="F1265" s="4">
        <f>Orte[[#This Row],[Lon_dez]]*PI()/180</f>
        <v>0.20828191828815576</v>
      </c>
      <c r="G1265" t="s">
        <v>665</v>
      </c>
      <c r="H1265" t="s">
        <v>877</v>
      </c>
      <c r="I1265" s="4" t="b">
        <v>0</v>
      </c>
      <c r="J1265" s="4" t="str">
        <f>CONCATENATE(Orte[[#This Row],[Ort]]," - ",Orte[[#This Row],[Landkreis]])</f>
        <v>Bruckmühl - Landkreis Rosenheim</v>
      </c>
      <c r="L1265" s="3" t="s">
        <v>9037</v>
      </c>
      <c r="M1265" s="3"/>
      <c r="N1265" t="str">
        <f>Orte[[#This Row],[Ort]]</f>
        <v>Bruckmühl</v>
      </c>
      <c r="O1265" t="s">
        <v>5267</v>
      </c>
      <c r="P1265" t="s">
        <v>4992</v>
      </c>
    </row>
    <row r="1266" spans="1:16" x14ac:dyDescent="0.35">
      <c r="A1266" t="s">
        <v>6008</v>
      </c>
      <c r="B1266" s="3" t="s">
        <v>14076</v>
      </c>
      <c r="C1266" s="4">
        <v>53.716525564000001</v>
      </c>
      <c r="D1266" s="4">
        <v>11.6844120227</v>
      </c>
      <c r="E1266" s="4">
        <f>Orte[[#This Row],[Lat_dez]]*PI()/180</f>
        <v>0.93753023382350398</v>
      </c>
      <c r="F1266" s="4">
        <f>Orte[[#This Row],[Lon_dez]]*PI()/180</f>
        <v>0.20393146095572542</v>
      </c>
      <c r="G1266" t="s">
        <v>834</v>
      </c>
      <c r="H1266" t="s">
        <v>953</v>
      </c>
      <c r="I1266" s="4" t="b">
        <v>0</v>
      </c>
      <c r="J1266" s="4" t="str">
        <f>CONCATENATE(Orte[[#This Row],[Ort]]," - ",Orte[[#This Row],[Landkreis]])</f>
        <v>Brüel - Landkreis Ludwigslust-Parchim</v>
      </c>
      <c r="L1266" s="3" t="s">
        <v>9795</v>
      </c>
      <c r="M1266" s="3"/>
      <c r="N1266" t="str">
        <f>Orte[[#This Row],[Ort]]</f>
        <v>Brüel</v>
      </c>
      <c r="O1266" t="s">
        <v>6994</v>
      </c>
      <c r="P1266" t="s">
        <v>2044</v>
      </c>
    </row>
    <row r="1267" spans="1:16" x14ac:dyDescent="0.35">
      <c r="A1267" t="s">
        <v>3897</v>
      </c>
      <c r="B1267" s="3" t="s">
        <v>11320</v>
      </c>
      <c r="C1267" s="4">
        <v>51.263145376899999</v>
      </c>
      <c r="D1267" s="4">
        <v>6.1644209164500001</v>
      </c>
      <c r="E1267" s="4">
        <f>Orte[[#This Row],[Lat_dez]]*PI()/180</f>
        <v>0.89471067175541441</v>
      </c>
      <c r="F1267" s="4">
        <f>Orte[[#This Row],[Lon_dez]]*PI()/180</f>
        <v>0.10758944147085878</v>
      </c>
      <c r="G1267" t="s">
        <v>504</v>
      </c>
      <c r="H1267" t="s">
        <v>2116</v>
      </c>
      <c r="I1267" s="4" t="b">
        <v>0</v>
      </c>
      <c r="J1267" s="4" t="str">
        <f>CONCATENATE(Orte[[#This Row],[Ort]]," - ",Orte[[#This Row],[Landkreis]])</f>
        <v>Brüggen - Kreis Viersen</v>
      </c>
      <c r="L1267" s="3" t="s">
        <v>12439</v>
      </c>
      <c r="M1267" s="3"/>
      <c r="N1267" t="str">
        <f>Orte[[#This Row],[Ort]]</f>
        <v>Brüggen</v>
      </c>
      <c r="O1267" t="s">
        <v>5260</v>
      </c>
      <c r="P1267" t="s">
        <v>1724</v>
      </c>
    </row>
    <row r="1268" spans="1:16" x14ac:dyDescent="0.35">
      <c r="A1268" t="s">
        <v>5625</v>
      </c>
      <c r="B1268" s="3" t="s">
        <v>15524</v>
      </c>
      <c r="C1268" s="4">
        <v>50.820886344199998</v>
      </c>
      <c r="D1268" s="4">
        <v>6.88665746642</v>
      </c>
      <c r="E1268" s="4">
        <f>Orte[[#This Row],[Lat_dez]]*PI()/180</f>
        <v>0.88699179548811413</v>
      </c>
      <c r="F1268" s="4">
        <f>Orte[[#This Row],[Lon_dez]]*PI()/180</f>
        <v>0.12019484724607984</v>
      </c>
      <c r="G1268" t="s">
        <v>504</v>
      </c>
      <c r="H1268" t="s">
        <v>524</v>
      </c>
      <c r="I1268" s="4" t="b">
        <v>0</v>
      </c>
      <c r="J1268" s="4" t="str">
        <f>CONCATENATE(Orte[[#This Row],[Ort]]," - ",Orte[[#This Row],[Landkreis]])</f>
        <v>Brühl - Kreis Rhein-Erft-Kreis</v>
      </c>
      <c r="L1268" s="3" t="s">
        <v>11019</v>
      </c>
      <c r="M1268" s="3"/>
      <c r="N1268" t="str">
        <f>Orte[[#This Row],[Ort]]</f>
        <v>Brühl</v>
      </c>
      <c r="O1268" t="s">
        <v>5860</v>
      </c>
      <c r="P1268" t="s">
        <v>1512</v>
      </c>
    </row>
    <row r="1269" spans="1:16" x14ac:dyDescent="0.35">
      <c r="A1269" t="s">
        <v>5625</v>
      </c>
      <c r="B1269" s="3" t="s">
        <v>13565</v>
      </c>
      <c r="C1269" s="4">
        <v>49.396074015799996</v>
      </c>
      <c r="D1269" s="4">
        <v>8.5084437832600006</v>
      </c>
      <c r="E1269" s="4">
        <f>Orte[[#This Row],[Lat_dez]]*PI()/180</f>
        <v>0.86212412913452741</v>
      </c>
      <c r="F1269" s="4">
        <f>Orte[[#This Row],[Lon_dez]]*PI()/180</f>
        <v>0.14850035823872981</v>
      </c>
      <c r="G1269" t="s">
        <v>546</v>
      </c>
      <c r="H1269" t="s">
        <v>726</v>
      </c>
      <c r="I1269" s="4" t="b">
        <v>0</v>
      </c>
      <c r="J1269" s="4" t="str">
        <f>CONCATENATE(Orte[[#This Row],[Ort]]," - ",Orte[[#This Row],[Landkreis]])</f>
        <v>Brühl - Landkreis Rhein-Neckar-Kreis</v>
      </c>
      <c r="L1269" s="3" t="s">
        <v>10451</v>
      </c>
      <c r="M1269" s="3"/>
      <c r="N1269" t="str">
        <f>Orte[[#This Row],[Ort]]</f>
        <v>Brühl</v>
      </c>
      <c r="O1269" t="s">
        <v>6726</v>
      </c>
      <c r="P1269" t="s">
        <v>920</v>
      </c>
    </row>
    <row r="1270" spans="1:16" x14ac:dyDescent="0.35">
      <c r="A1270" t="s">
        <v>5053</v>
      </c>
      <c r="B1270" s="3" t="s">
        <v>12818</v>
      </c>
      <c r="C1270" s="4">
        <v>48.634322945100003</v>
      </c>
      <c r="D1270" s="4">
        <v>11.3318574107</v>
      </c>
      <c r="E1270" s="4">
        <f>Orte[[#This Row],[Lat_dez]]*PI()/180</f>
        <v>0.84882906487022036</v>
      </c>
      <c r="F1270" s="4">
        <f>Orte[[#This Row],[Lon_dez]]*PI()/180</f>
        <v>0.19777822218323429</v>
      </c>
      <c r="G1270" t="s">
        <v>665</v>
      </c>
      <c r="H1270" t="s">
        <v>951</v>
      </c>
      <c r="I1270" s="4" t="b">
        <v>0</v>
      </c>
      <c r="J1270" s="4" t="str">
        <f>CONCATENATE(Orte[[#This Row],[Ort]]," - ",Orte[[#This Row],[Landkreis]])</f>
        <v>Brunnen - Landkreis Neuburg-Schrobenhausen</v>
      </c>
      <c r="L1270" s="3" t="s">
        <v>11016</v>
      </c>
      <c r="M1270" s="3"/>
      <c r="N1270" t="str">
        <f>Orte[[#This Row],[Ort]]</f>
        <v>Brunnen</v>
      </c>
      <c r="O1270" t="s">
        <v>2869</v>
      </c>
      <c r="P1270" t="s">
        <v>6524</v>
      </c>
    </row>
    <row r="1271" spans="1:16" x14ac:dyDescent="0.35">
      <c r="A1271" t="s">
        <v>4594</v>
      </c>
      <c r="B1271" s="3" t="s">
        <v>12219</v>
      </c>
      <c r="C1271" s="4">
        <v>47.990447140900002</v>
      </c>
      <c r="D1271" s="4">
        <v>11.691810136599999</v>
      </c>
      <c r="E1271" s="4">
        <f>Orte[[#This Row],[Lat_dez]]*PI()/180</f>
        <v>0.83759131211300419</v>
      </c>
      <c r="F1271" s="4">
        <f>Orte[[#This Row],[Lon_dez]]*PI()/180</f>
        <v>0.20406058240171798</v>
      </c>
      <c r="G1271" t="s">
        <v>665</v>
      </c>
      <c r="H1271" t="s">
        <v>854</v>
      </c>
      <c r="I1271" s="4" t="b">
        <v>0</v>
      </c>
      <c r="J1271" s="4" t="str">
        <f>CONCATENATE(Orte[[#This Row],[Ort]]," - ",Orte[[#This Row],[Landkreis]])</f>
        <v>Brunnthal - Landkreis München</v>
      </c>
      <c r="L1271" s="3" t="s">
        <v>7865</v>
      </c>
      <c r="M1271" s="3"/>
      <c r="N1271" t="str">
        <f>Orte[[#This Row],[Ort]]</f>
        <v>Brunnthal</v>
      </c>
      <c r="O1271" t="s">
        <v>2779</v>
      </c>
      <c r="P1271" t="s">
        <v>7631</v>
      </c>
    </row>
    <row r="1272" spans="1:16" x14ac:dyDescent="0.35">
      <c r="A1272" t="s">
        <v>3609</v>
      </c>
      <c r="B1272" s="3" t="s">
        <v>10964</v>
      </c>
      <c r="C1272" s="4">
        <v>53.905341419300001</v>
      </c>
      <c r="D1272" s="4">
        <v>9.1249030389100003</v>
      </c>
      <c r="E1272" s="4">
        <f>Orte[[#This Row],[Lat_dez]]*PI()/180</f>
        <v>0.94082569217845813</v>
      </c>
      <c r="F1272" s="4">
        <f>Orte[[#This Row],[Lon_dez]]*PI()/180</f>
        <v>0.15925960195421573</v>
      </c>
      <c r="G1272" t="s">
        <v>641</v>
      </c>
      <c r="H1272" t="s">
        <v>751</v>
      </c>
      <c r="I1272" s="4" t="b">
        <v>0</v>
      </c>
      <c r="J1272" s="4" t="str">
        <f>CONCATENATE(Orte[[#This Row],[Ort]]," - ",Orte[[#This Row],[Landkreis]])</f>
        <v>Brunsbüttel - Kreis Dithmarschen</v>
      </c>
      <c r="L1272" s="3" t="s">
        <v>12359</v>
      </c>
      <c r="M1272" s="3"/>
      <c r="N1272" t="str">
        <f>Orte[[#This Row],[Ort]]</f>
        <v>Brunsbüttel</v>
      </c>
      <c r="O1272" t="s">
        <v>2125</v>
      </c>
      <c r="P1272" t="s">
        <v>3302</v>
      </c>
    </row>
    <row r="1273" spans="1:16" x14ac:dyDescent="0.35">
      <c r="A1273" t="s">
        <v>3997</v>
      </c>
      <c r="B1273" s="3" t="s">
        <v>11456</v>
      </c>
      <c r="C1273" s="4">
        <v>53.493365534699997</v>
      </c>
      <c r="D1273" s="4">
        <v>10.4268911513</v>
      </c>
      <c r="E1273" s="4">
        <f>Orte[[#This Row],[Lat_dez]]*PI()/180</f>
        <v>0.93363535655337193</v>
      </c>
      <c r="F1273" s="4">
        <f>Orte[[#This Row],[Lon_dez]]*PI()/180</f>
        <v>0.18198358133724721</v>
      </c>
      <c r="G1273" t="s">
        <v>641</v>
      </c>
      <c r="H1273" t="s">
        <v>1043</v>
      </c>
      <c r="I1273" s="4" t="b">
        <v>0</v>
      </c>
      <c r="J1273" s="4" t="str">
        <f>CONCATENATE(Orte[[#This Row],[Ort]]," - ",Orte[[#This Row],[Landkreis]])</f>
        <v>Brunstorf - Kreis Herzogtum Lauenburg</v>
      </c>
      <c r="L1273" s="3" t="s">
        <v>14714</v>
      </c>
      <c r="M1273" s="3"/>
      <c r="N1273" t="str">
        <f>Orte[[#This Row],[Ort]]</f>
        <v>Brunstorf</v>
      </c>
      <c r="O1273" t="s">
        <v>42</v>
      </c>
      <c r="P1273" t="s">
        <v>2334</v>
      </c>
    </row>
    <row r="1274" spans="1:16" x14ac:dyDescent="0.35">
      <c r="A1274" t="s">
        <v>5554</v>
      </c>
      <c r="B1274" s="3" t="s">
        <v>13469</v>
      </c>
      <c r="C1274" s="4">
        <v>53.6707257244</v>
      </c>
      <c r="D1274" s="4">
        <v>11.278323216</v>
      </c>
      <c r="E1274" s="4">
        <f>Orte[[#This Row],[Lat_dez]]*PI()/180</f>
        <v>0.93673087582559877</v>
      </c>
      <c r="F1274" s="4">
        <f>Orte[[#This Row],[Lon_dez]]*PI()/180</f>
        <v>0.19684387422331565</v>
      </c>
      <c r="G1274" t="s">
        <v>834</v>
      </c>
      <c r="H1274" t="s">
        <v>1367</v>
      </c>
      <c r="I1274" s="4" t="b">
        <v>0</v>
      </c>
      <c r="J1274" s="4" t="str">
        <f>CONCATENATE(Orte[[#This Row],[Ort]]," - ",Orte[[#This Row],[Landkreis]])</f>
        <v>Brüsewitz - Landkreis Nordwestmecklenburg</v>
      </c>
      <c r="L1274" s="3" t="s">
        <v>8572</v>
      </c>
      <c r="M1274" s="3"/>
      <c r="N1274" t="str">
        <f>Orte[[#This Row],[Ort]]</f>
        <v>Brüsewitz</v>
      </c>
      <c r="O1274" t="s">
        <v>4273</v>
      </c>
      <c r="P1274" t="s">
        <v>2388</v>
      </c>
    </row>
    <row r="1275" spans="1:16" x14ac:dyDescent="0.35">
      <c r="A1275" t="s">
        <v>4612</v>
      </c>
      <c r="B1275" s="3" t="s">
        <v>12239</v>
      </c>
      <c r="C1275" s="4">
        <v>53.386293275500002</v>
      </c>
      <c r="D1275" s="4">
        <v>14.1582583413</v>
      </c>
      <c r="E1275" s="4">
        <f>Orte[[#This Row],[Lat_dez]]*PI()/180</f>
        <v>0.9317665930927832</v>
      </c>
      <c r="F1275" s="4">
        <f>Orte[[#This Row],[Lon_dez]]*PI()/180</f>
        <v>0.24710822440363603</v>
      </c>
      <c r="G1275" t="s">
        <v>885</v>
      </c>
      <c r="H1275" t="s">
        <v>970</v>
      </c>
      <c r="I1275" s="4" t="b">
        <v>0</v>
      </c>
      <c r="J1275" s="4" t="str">
        <f>CONCATENATE(Orte[[#This Row],[Ort]]," - ",Orte[[#This Row],[Landkreis]])</f>
        <v>Brüssow - Landkreis Uckermark</v>
      </c>
      <c r="L1275" s="3" t="s">
        <v>10985</v>
      </c>
      <c r="M1275" s="3"/>
      <c r="N1275" t="str">
        <f>Orte[[#This Row],[Ort]]</f>
        <v>Brüssow</v>
      </c>
      <c r="O1275" t="s">
        <v>4808</v>
      </c>
      <c r="P1275" t="s">
        <v>6764</v>
      </c>
    </row>
    <row r="1276" spans="1:16" x14ac:dyDescent="0.35">
      <c r="A1276" t="s">
        <v>6783</v>
      </c>
      <c r="B1276" s="3" t="s">
        <v>15129</v>
      </c>
      <c r="C1276" s="4">
        <v>49.624267863699998</v>
      </c>
      <c r="D1276" s="4">
        <v>11.0151649596</v>
      </c>
      <c r="E1276" s="4">
        <f>Orte[[#This Row],[Lat_dez]]*PI()/180</f>
        <v>0.86610686311317753</v>
      </c>
      <c r="F1276" s="4">
        <f>Orte[[#This Row],[Lon_dez]]*PI()/180</f>
        <v>0.19225089619532817</v>
      </c>
      <c r="G1276" t="s">
        <v>665</v>
      </c>
      <c r="H1276" t="s">
        <v>1329</v>
      </c>
      <c r="I1276" s="4" t="b">
        <v>0</v>
      </c>
      <c r="J1276" s="4" t="str">
        <f>CONCATENATE(Orte[[#This Row],[Ort]]," - ",Orte[[#This Row],[Landkreis]])</f>
        <v>Bubenreuth - Landkreis Erlangen-Höchstadt</v>
      </c>
      <c r="L1276" s="3" t="s">
        <v>10365</v>
      </c>
      <c r="M1276" s="3"/>
      <c r="N1276" t="str">
        <f>Orte[[#This Row],[Ort]]</f>
        <v>Bubenreuth</v>
      </c>
      <c r="O1276" t="s">
        <v>2316</v>
      </c>
      <c r="P1276" t="s">
        <v>5738</v>
      </c>
    </row>
    <row r="1277" spans="1:16" x14ac:dyDescent="0.35">
      <c r="A1277" t="s">
        <v>4131</v>
      </c>
      <c r="B1277" s="3" t="s">
        <v>11620</v>
      </c>
      <c r="C1277" s="4">
        <v>48.426852431900002</v>
      </c>
      <c r="D1277" s="4">
        <v>10.2477688289</v>
      </c>
      <c r="E1277" s="4">
        <f>Orte[[#This Row],[Lat_dez]]*PI()/180</f>
        <v>0.84520802131407813</v>
      </c>
      <c r="F1277" s="4">
        <f>Orte[[#This Row],[Lon_dez]]*PI()/180</f>
        <v>0.17885730704754843</v>
      </c>
      <c r="G1277" t="s">
        <v>665</v>
      </c>
      <c r="H1277" t="s">
        <v>694</v>
      </c>
      <c r="I1277" s="4" t="b">
        <v>0</v>
      </c>
      <c r="J1277" s="4" t="str">
        <f>CONCATENATE(Orte[[#This Row],[Ort]]," - ",Orte[[#This Row],[Landkreis]])</f>
        <v>Bubesheim - Landkreis Günzburg</v>
      </c>
      <c r="L1277" s="3" t="s">
        <v>11235</v>
      </c>
      <c r="M1277" s="3"/>
      <c r="N1277" t="str">
        <f>Orte[[#This Row],[Ort]]</f>
        <v>Bubesheim</v>
      </c>
      <c r="O1277" t="s">
        <v>5097</v>
      </c>
      <c r="P1277" t="s">
        <v>5016</v>
      </c>
    </row>
    <row r="1278" spans="1:16" x14ac:dyDescent="0.35">
      <c r="A1278" t="s">
        <v>7139</v>
      </c>
      <c r="B1278" s="3" t="s">
        <v>15625</v>
      </c>
      <c r="C1278" s="4">
        <v>48.119491284299997</v>
      </c>
      <c r="D1278" s="4">
        <v>8.8202989112400001</v>
      </c>
      <c r="E1278" s="4">
        <f>Orte[[#This Row],[Lat_dez]]*PI()/180</f>
        <v>0.83984355729574978</v>
      </c>
      <c r="F1278" s="4">
        <f>Orte[[#This Row],[Lon_dez]]*PI()/180</f>
        <v>0.15394325701120909</v>
      </c>
      <c r="G1278" t="s">
        <v>546</v>
      </c>
      <c r="H1278" t="s">
        <v>1084</v>
      </c>
      <c r="I1278" s="4" t="b">
        <v>0</v>
      </c>
      <c r="J1278" s="4" t="str">
        <f>CONCATENATE(Orte[[#This Row],[Ort]]," - ",Orte[[#This Row],[Landkreis]])</f>
        <v>Bubsheim - Landkreis Tuttlingen</v>
      </c>
      <c r="L1278" s="3" t="s">
        <v>12501</v>
      </c>
      <c r="M1278" s="3"/>
      <c r="N1278" t="str">
        <f>Orte[[#This Row],[Ort]]</f>
        <v>Bubsheim</v>
      </c>
      <c r="O1278" t="s">
        <v>576</v>
      </c>
      <c r="P1278" t="s">
        <v>15924</v>
      </c>
    </row>
    <row r="1279" spans="1:16" x14ac:dyDescent="0.35">
      <c r="A1279" t="s">
        <v>3751</v>
      </c>
      <c r="B1279" s="3" t="s">
        <v>11149</v>
      </c>
      <c r="C1279" s="4">
        <v>48.230482367599997</v>
      </c>
      <c r="D1279" s="4">
        <v>10.1963072433</v>
      </c>
      <c r="E1279" s="4">
        <f>Orte[[#This Row],[Lat_dez]]*PI()/180</f>
        <v>0.84178071713969005</v>
      </c>
      <c r="F1279" s="4">
        <f>Orte[[#This Row],[Lon_dez]]*PI()/180</f>
        <v>0.17795913294053151</v>
      </c>
      <c r="G1279" t="s">
        <v>665</v>
      </c>
      <c r="H1279" t="s">
        <v>1017</v>
      </c>
      <c r="I1279" s="4" t="b">
        <v>0</v>
      </c>
      <c r="J1279" s="4" t="str">
        <f>CONCATENATE(Orte[[#This Row],[Ort]]," - ",Orte[[#This Row],[Landkreis]])</f>
        <v>Buch - Landkreis Neu-Ulm</v>
      </c>
      <c r="L1279" s="3" t="s">
        <v>8723</v>
      </c>
      <c r="M1279" s="3"/>
      <c r="N1279" t="str">
        <f>Orte[[#This Row],[Ort]]</f>
        <v>Buch</v>
      </c>
      <c r="O1279" t="s">
        <v>3596</v>
      </c>
      <c r="P1279" t="s">
        <v>7346</v>
      </c>
    </row>
    <row r="1280" spans="1:16" x14ac:dyDescent="0.35">
      <c r="A1280" t="s">
        <v>4918</v>
      </c>
      <c r="B1280" s="3" t="s">
        <v>12643</v>
      </c>
      <c r="C1280" s="4">
        <v>48.216678072199997</v>
      </c>
      <c r="D1280" s="4">
        <v>12.000332482299999</v>
      </c>
      <c r="E1280" s="4">
        <f>Orte[[#This Row],[Lat_dez]]*PI()/180</f>
        <v>0.84153978673404217</v>
      </c>
      <c r="F1280" s="4">
        <f>Orte[[#This Row],[Lon_dez]]*PI()/180</f>
        <v>0.20944531315015916</v>
      </c>
      <c r="G1280" t="s">
        <v>665</v>
      </c>
      <c r="H1280" t="s">
        <v>879</v>
      </c>
      <c r="I1280" s="4" t="b">
        <v>0</v>
      </c>
      <c r="J1280" s="4" t="str">
        <f>CONCATENATE(Orte[[#This Row],[Ort]]," - ",Orte[[#This Row],[Landkreis]])</f>
        <v>Buch a. Buchrain - Landkreis Erding</v>
      </c>
      <c r="L1280" s="3" t="s">
        <v>13980</v>
      </c>
      <c r="M1280" s="3"/>
      <c r="N1280" t="str">
        <f>Orte[[#This Row],[Ort]]</f>
        <v>Buch a. Buchrain</v>
      </c>
      <c r="O1280" t="s">
        <v>6073</v>
      </c>
      <c r="P1280" t="s">
        <v>6437</v>
      </c>
    </row>
    <row r="1281" spans="1:16" x14ac:dyDescent="0.35">
      <c r="A1281" t="s">
        <v>6048</v>
      </c>
      <c r="B1281" s="3" t="s">
        <v>14135</v>
      </c>
      <c r="C1281" s="4">
        <v>48.442575755599997</v>
      </c>
      <c r="D1281" s="4">
        <v>12.0461488127</v>
      </c>
      <c r="E1281" s="4">
        <f>Orte[[#This Row],[Lat_dez]]*PI()/180</f>
        <v>0.84548244508199988</v>
      </c>
      <c r="F1281" s="4">
        <f>Orte[[#This Row],[Lon_dez]]*PI()/180</f>
        <v>0.21024495896682072</v>
      </c>
      <c r="G1281" t="s">
        <v>665</v>
      </c>
      <c r="H1281" t="s">
        <v>881</v>
      </c>
      <c r="I1281" s="4" t="b">
        <v>0</v>
      </c>
      <c r="J1281" s="4" t="str">
        <f>CONCATENATE(Orte[[#This Row],[Ort]]," - ",Orte[[#This Row],[Landkreis]])</f>
        <v>Buch a. Erlbach - Landkreis Landshut</v>
      </c>
      <c r="L1281" s="3" t="s">
        <v>14324</v>
      </c>
      <c r="M1281" s="3"/>
      <c r="N1281" t="str">
        <f>Orte[[#This Row],[Ort]]</f>
        <v>Buch a. Erlbach</v>
      </c>
      <c r="O1281" t="s">
        <v>7153</v>
      </c>
      <c r="P1281" t="s">
        <v>6031</v>
      </c>
    </row>
    <row r="1282" spans="1:16" x14ac:dyDescent="0.35">
      <c r="A1282" t="s">
        <v>3993</v>
      </c>
      <c r="B1282" s="3" t="s">
        <v>11452</v>
      </c>
      <c r="C1282" s="4">
        <v>49.319095586700001</v>
      </c>
      <c r="D1282" s="4">
        <v>10.309692151</v>
      </c>
      <c r="E1282" s="4">
        <f>Orte[[#This Row],[Lat_dez]]*PI()/180</f>
        <v>0.86078060209371943</v>
      </c>
      <c r="F1282" s="4">
        <f>Orte[[#This Row],[Lon_dez]]*PI()/180</f>
        <v>0.17993807290196639</v>
      </c>
      <c r="G1282" t="s">
        <v>665</v>
      </c>
      <c r="H1282" t="s">
        <v>784</v>
      </c>
      <c r="I1282" s="4" t="b">
        <v>0</v>
      </c>
      <c r="J1282" s="4" t="str">
        <f>CONCATENATE(Orte[[#This Row],[Ort]]," - ",Orte[[#This Row],[Landkreis]])</f>
        <v>Buch a. Wald - Landkreis Ansbach</v>
      </c>
      <c r="L1282" s="3" t="s">
        <v>15460</v>
      </c>
      <c r="M1282" s="3"/>
      <c r="N1282" t="str">
        <f>Orte[[#This Row],[Ort]]</f>
        <v>Buch a. Wald</v>
      </c>
      <c r="O1282" t="s">
        <v>4452</v>
      </c>
      <c r="P1282" t="s">
        <v>6486</v>
      </c>
    </row>
    <row r="1283" spans="1:16" x14ac:dyDescent="0.35">
      <c r="A1283" t="s">
        <v>1400</v>
      </c>
      <c r="B1283" s="3" t="s">
        <v>8335</v>
      </c>
      <c r="C1283" s="4">
        <v>48.307269041399998</v>
      </c>
      <c r="D1283" s="4">
        <v>12.303042919399999</v>
      </c>
      <c r="E1283" s="4">
        <f>Orte[[#This Row],[Lat_dez]]*PI()/180</f>
        <v>0.84312089741915486</v>
      </c>
      <c r="F1283" s="4">
        <f>Orte[[#This Row],[Lon_dez]]*PI()/180</f>
        <v>0.21472860695770532</v>
      </c>
      <c r="G1283" t="s">
        <v>665</v>
      </c>
      <c r="H1283" t="s">
        <v>883</v>
      </c>
      <c r="I1283" s="4" t="b">
        <v>0</v>
      </c>
      <c r="J1283" s="4" t="str">
        <f>CONCATENATE(Orte[[#This Row],[Ort]]," - ",Orte[[#This Row],[Landkreis]])</f>
        <v>Buchbach - Landkreis Mühldorf a. Inn</v>
      </c>
      <c r="L1283" s="3" t="s">
        <v>15643</v>
      </c>
      <c r="M1283" s="3"/>
      <c r="N1283" t="str">
        <f>Orte[[#This Row],[Ort]]</f>
        <v>Buchbach</v>
      </c>
      <c r="O1283" t="s">
        <v>2433</v>
      </c>
      <c r="P1283" t="s">
        <v>2720</v>
      </c>
    </row>
    <row r="1284" spans="1:16" x14ac:dyDescent="0.35">
      <c r="A1284" t="s">
        <v>5386</v>
      </c>
      <c r="B1284" s="3" t="s">
        <v>13249</v>
      </c>
      <c r="C1284" s="4">
        <v>48.783445622400002</v>
      </c>
      <c r="D1284" s="4">
        <v>10.841768630800001</v>
      </c>
      <c r="E1284" s="4">
        <f>Orte[[#This Row],[Lat_dez]]*PI()/180</f>
        <v>0.85143174657849441</v>
      </c>
      <c r="F1284" s="4">
        <f>Orte[[#This Row],[Lon_dez]]*PI()/180</f>
        <v>0.18922455934689753</v>
      </c>
      <c r="G1284" t="s">
        <v>665</v>
      </c>
      <c r="H1284" t="s">
        <v>698</v>
      </c>
      <c r="I1284" s="4" t="b">
        <v>0</v>
      </c>
      <c r="J1284" s="4" t="str">
        <f>CONCATENATE(Orte[[#This Row],[Ort]]," - ",Orte[[#This Row],[Landkreis]])</f>
        <v>Buchdorf - Landkreis Donau-Ries</v>
      </c>
      <c r="L1284" s="3" t="s">
        <v>12500</v>
      </c>
      <c r="M1284" s="3"/>
      <c r="N1284" t="str">
        <f>Orte[[#This Row],[Ort]]</f>
        <v>Buchdorf</v>
      </c>
      <c r="O1284" t="s">
        <v>1977</v>
      </c>
      <c r="P1284" t="s">
        <v>891</v>
      </c>
    </row>
    <row r="1285" spans="1:16" x14ac:dyDescent="0.35">
      <c r="A1285" t="s">
        <v>4319</v>
      </c>
      <c r="B1285" s="3" t="s">
        <v>11864</v>
      </c>
      <c r="C1285" s="4">
        <v>50.180083913700003</v>
      </c>
      <c r="D1285" s="4">
        <v>7.0833375333499999</v>
      </c>
      <c r="E1285" s="4">
        <f>Orte[[#This Row],[Lat_dez]]*PI()/180</f>
        <v>0.87580768322110714</v>
      </c>
      <c r="F1285" s="4">
        <f>Orte[[#This Row],[Lon_dez]]*PI()/180</f>
        <v>0.12362756198705113</v>
      </c>
      <c r="G1285" t="s">
        <v>514</v>
      </c>
      <c r="H1285" t="s">
        <v>538</v>
      </c>
      <c r="I1285" s="4" t="b">
        <v>0</v>
      </c>
      <c r="J1285" s="4" t="str">
        <f>CONCATENATE(Orte[[#This Row],[Ort]]," - ",Orte[[#This Row],[Landkreis]])</f>
        <v>Büchel - Landkreis Cochem-Zell</v>
      </c>
      <c r="L1285" s="3" t="s">
        <v>9413</v>
      </c>
      <c r="M1285" s="3"/>
      <c r="N1285" t="str">
        <f>Orte[[#This Row],[Ort]]</f>
        <v>Büchel</v>
      </c>
      <c r="O1285" t="s">
        <v>1909</v>
      </c>
      <c r="P1285" t="s">
        <v>4408</v>
      </c>
    </row>
    <row r="1286" spans="1:16" x14ac:dyDescent="0.35">
      <c r="A1286" t="s">
        <v>2040</v>
      </c>
      <c r="B1286" s="3" t="s">
        <v>9027</v>
      </c>
      <c r="C1286" s="4">
        <v>49.514999230000001</v>
      </c>
      <c r="D1286" s="4">
        <v>9.3219075283299997</v>
      </c>
      <c r="E1286" s="4">
        <f>Orte[[#This Row],[Lat_dez]]*PI()/180</f>
        <v>0.86419976568595702</v>
      </c>
      <c r="F1286" s="4">
        <f>Orte[[#This Row],[Lon_dez]]*PI()/180</f>
        <v>0.16269797893580507</v>
      </c>
      <c r="G1286" t="s">
        <v>546</v>
      </c>
      <c r="H1286" t="s">
        <v>774</v>
      </c>
      <c r="I1286" s="4" t="b">
        <v>0</v>
      </c>
      <c r="J1286" s="4" t="str">
        <f>CONCATENATE(Orte[[#This Row],[Ort]]," - ",Orte[[#This Row],[Landkreis]])</f>
        <v>Buchen - Landkreis Neckar-Odenwald-Kreis</v>
      </c>
      <c r="L1286" s="3" t="s">
        <v>8824</v>
      </c>
      <c r="M1286" s="3"/>
      <c r="N1286" t="str">
        <f>Orte[[#This Row],[Ort]]</f>
        <v>Buchen</v>
      </c>
      <c r="O1286" t="s">
        <v>3378</v>
      </c>
      <c r="P1286" t="s">
        <v>2337</v>
      </c>
    </row>
    <row r="1287" spans="1:16" x14ac:dyDescent="0.35">
      <c r="A1287" t="s">
        <v>2686</v>
      </c>
      <c r="B1287" s="3" t="s">
        <v>9802</v>
      </c>
      <c r="C1287" s="4">
        <v>47.968187095200001</v>
      </c>
      <c r="D1287" s="4">
        <v>8.0272398300700001</v>
      </c>
      <c r="E1287" s="4">
        <f>Orte[[#This Row],[Lat_dez]]*PI()/180</f>
        <v>0.83720280102389466</v>
      </c>
      <c r="F1287" s="4">
        <f>Orte[[#This Row],[Lon_dez]]*PI()/180</f>
        <v>0.14010176488195161</v>
      </c>
      <c r="G1287" t="s">
        <v>546</v>
      </c>
      <c r="H1287" t="s">
        <v>547</v>
      </c>
      <c r="I1287" s="4" t="b">
        <v>0</v>
      </c>
      <c r="J1287" s="4" t="str">
        <f>CONCATENATE(Orte[[#This Row],[Ort]]," - ",Orte[[#This Row],[Landkreis]])</f>
        <v>Buchenbach - Landkreis Breisgau-Hochschwarzwald</v>
      </c>
      <c r="L1287" s="3" t="s">
        <v>11014</v>
      </c>
      <c r="M1287" s="3"/>
      <c r="N1287" t="str">
        <f>Orte[[#This Row],[Ort]]</f>
        <v>Buchenbach</v>
      </c>
      <c r="O1287" t="s">
        <v>2306</v>
      </c>
      <c r="P1287" t="s">
        <v>3750</v>
      </c>
    </row>
    <row r="1288" spans="1:16" x14ac:dyDescent="0.35">
      <c r="A1288" t="s">
        <v>6225</v>
      </c>
      <c r="B1288" s="3" t="s">
        <v>14361</v>
      </c>
      <c r="C1288" s="4">
        <v>49.268261208299997</v>
      </c>
      <c r="D1288" s="4">
        <v>11.024942821</v>
      </c>
      <c r="E1288" s="4">
        <f>Orte[[#This Row],[Lat_dez]]*PI()/180</f>
        <v>0.85989337481743477</v>
      </c>
      <c r="F1288" s="4">
        <f>Orte[[#This Row],[Lon_dez]]*PI()/180</f>
        <v>0.1924215520705618</v>
      </c>
      <c r="G1288" t="s">
        <v>665</v>
      </c>
      <c r="H1288" t="s">
        <v>2310</v>
      </c>
      <c r="I1288" s="4" t="b">
        <v>0</v>
      </c>
      <c r="J1288" s="4" t="str">
        <f>CONCATENATE(Orte[[#This Row],[Ort]]," - ",Orte[[#This Row],[Landkreis]])</f>
        <v>Büchenbach - Landkreis Roth</v>
      </c>
      <c r="L1288" s="3" t="s">
        <v>13224</v>
      </c>
      <c r="M1288" s="3"/>
      <c r="N1288" t="str">
        <f>Orte[[#This Row],[Ort]]</f>
        <v>Büchenbach</v>
      </c>
      <c r="O1288" t="s">
        <v>4833</v>
      </c>
      <c r="P1288" t="s">
        <v>3611</v>
      </c>
    </row>
    <row r="1289" spans="1:16" x14ac:dyDescent="0.35">
      <c r="A1289" t="s">
        <v>5294</v>
      </c>
      <c r="B1289" s="3" t="s">
        <v>13138</v>
      </c>
      <c r="C1289" s="4">
        <v>47.707451274900002</v>
      </c>
      <c r="D1289" s="4">
        <v>10.195172749299999</v>
      </c>
      <c r="E1289" s="4">
        <f>Orte[[#This Row],[Lat_dez]]*PI()/180</f>
        <v>0.83265210248177146</v>
      </c>
      <c r="F1289" s="4">
        <f>Orte[[#This Row],[Lon_dez]]*PI()/180</f>
        <v>0.1779393322848874</v>
      </c>
      <c r="G1289" t="s">
        <v>665</v>
      </c>
      <c r="H1289" t="s">
        <v>1457</v>
      </c>
      <c r="I1289" s="4" t="b">
        <v>0</v>
      </c>
      <c r="J1289" s="4" t="str">
        <f>CONCATENATE(Orte[[#This Row],[Ort]]," - ",Orte[[#This Row],[Landkreis]])</f>
        <v>Buchenberg - Landkreis Oberallgäu</v>
      </c>
      <c r="L1289" s="3" t="s">
        <v>8445</v>
      </c>
      <c r="M1289" s="3"/>
      <c r="N1289" t="str">
        <f>Orte[[#This Row],[Ort]]</f>
        <v>Buchenberg</v>
      </c>
      <c r="O1289" t="s">
        <v>6806</v>
      </c>
      <c r="P1289" t="s">
        <v>3921</v>
      </c>
    </row>
    <row r="1290" spans="1:16" x14ac:dyDescent="0.35">
      <c r="A1290" t="s">
        <v>2967</v>
      </c>
      <c r="B1290" s="3" t="s">
        <v>10154</v>
      </c>
      <c r="C1290" s="4">
        <v>49.911516166799998</v>
      </c>
      <c r="D1290" s="4">
        <v>7.2689847488200003</v>
      </c>
      <c r="E1290" s="4">
        <f>Orte[[#This Row],[Lat_dez]]*PI()/180</f>
        <v>0.87112029177303929</v>
      </c>
      <c r="F1290" s="4">
        <f>Orte[[#This Row],[Lon_dez]]*PI()/180</f>
        <v>0.12686771714416201</v>
      </c>
      <c r="G1290" t="s">
        <v>514</v>
      </c>
      <c r="H1290" t="s">
        <v>1165</v>
      </c>
      <c r="I1290" s="4" t="b">
        <v>0</v>
      </c>
      <c r="J1290" s="4" t="str">
        <f>CONCATENATE(Orte[[#This Row],[Ort]]," - ",Orte[[#This Row],[Landkreis]])</f>
        <v>Büchenbeuren - Landkreis Rhein-Hunsrück-Kreis</v>
      </c>
      <c r="L1290" s="3" t="s">
        <v>10023</v>
      </c>
      <c r="M1290" s="3"/>
      <c r="N1290" t="str">
        <f>Orte[[#This Row],[Ort]]</f>
        <v>Büchenbeuren</v>
      </c>
      <c r="O1290" t="s">
        <v>5251</v>
      </c>
      <c r="P1290" t="s">
        <v>4655</v>
      </c>
    </row>
    <row r="1291" spans="1:16" x14ac:dyDescent="0.35">
      <c r="A1291" t="s">
        <v>1972</v>
      </c>
      <c r="B1291" s="3" t="s">
        <v>8948</v>
      </c>
      <c r="C1291" s="4">
        <v>48.701640875499997</v>
      </c>
      <c r="D1291" s="4">
        <v>12.9308890112</v>
      </c>
      <c r="E1291" s="4">
        <f>Orte[[#This Row],[Lat_dez]]*PI()/180</f>
        <v>0.85000398440132874</v>
      </c>
      <c r="F1291" s="4">
        <f>Orte[[#This Row],[Lon_dez]]*PI()/180</f>
        <v>0.22568658845539388</v>
      </c>
      <c r="G1291" t="s">
        <v>665</v>
      </c>
      <c r="H1291" t="s">
        <v>917</v>
      </c>
      <c r="I1291" s="4" t="b">
        <v>0</v>
      </c>
      <c r="J1291" s="4" t="str">
        <f>CONCATENATE(Orte[[#This Row],[Ort]]," - ",Orte[[#This Row],[Landkreis]])</f>
        <v>Buchhofen - Landkreis Deggendorf</v>
      </c>
      <c r="L1291" s="3" t="s">
        <v>15632</v>
      </c>
      <c r="M1291" s="3"/>
      <c r="N1291" t="str">
        <f>Orte[[#This Row],[Ort]]</f>
        <v>Buchhofen</v>
      </c>
      <c r="O1291" t="s">
        <v>3674</v>
      </c>
      <c r="P1291" t="s">
        <v>4693</v>
      </c>
    </row>
    <row r="1292" spans="1:16" x14ac:dyDescent="0.35">
      <c r="A1292" t="s">
        <v>3806</v>
      </c>
      <c r="B1292" s="3" t="s">
        <v>11218</v>
      </c>
      <c r="C1292" s="4">
        <v>52.225970113099997</v>
      </c>
      <c r="D1292" s="4">
        <v>9.1268812062400002</v>
      </c>
      <c r="E1292" s="4">
        <f>Orte[[#This Row],[Lat_dez]]*PI()/180</f>
        <v>0.91151513352175029</v>
      </c>
      <c r="F1292" s="4">
        <f>Orte[[#This Row],[Lon_dez]]*PI()/180</f>
        <v>0.15929412748727961</v>
      </c>
      <c r="G1292" t="s">
        <v>554</v>
      </c>
      <c r="H1292" t="s">
        <v>767</v>
      </c>
      <c r="I1292" s="4" t="b">
        <v>0</v>
      </c>
      <c r="J1292" s="4" t="str">
        <f>CONCATENATE(Orte[[#This Row],[Ort]]," - ",Orte[[#This Row],[Landkreis]])</f>
        <v>Buchholz - Landkreis Schaumburg</v>
      </c>
      <c r="L1292" s="3" t="s">
        <v>14898</v>
      </c>
      <c r="M1292" s="3"/>
      <c r="N1292" t="str">
        <f>Orte[[#This Row],[Ort]]</f>
        <v>Buchholz</v>
      </c>
      <c r="O1292" t="s">
        <v>40</v>
      </c>
      <c r="P1292" t="s">
        <v>5470</v>
      </c>
    </row>
    <row r="1293" spans="1:16" x14ac:dyDescent="0.35">
      <c r="A1293" t="s">
        <v>4812</v>
      </c>
      <c r="B1293" s="3" t="s">
        <v>12509</v>
      </c>
      <c r="C1293" s="4">
        <v>53.289482365200001</v>
      </c>
      <c r="D1293" s="4">
        <v>9.7826613596499996</v>
      </c>
      <c r="E1293" s="4">
        <f>Orte[[#This Row],[Lat_dez]]*PI()/180</f>
        <v>0.93007692395619534</v>
      </c>
      <c r="F1293" s="4">
        <f>Orte[[#This Row],[Lon_dez]]*PI()/180</f>
        <v>0.17073965033351765</v>
      </c>
      <c r="G1293" t="s">
        <v>554</v>
      </c>
      <c r="H1293" t="s">
        <v>821</v>
      </c>
      <c r="I1293" s="4" t="b">
        <v>0</v>
      </c>
      <c r="J1293" s="4" t="str">
        <f>CONCATENATE(Orte[[#This Row],[Ort]]," - ",Orte[[#This Row],[Landkreis]])</f>
        <v>Buchholz in der Nordheide - Landkreis Harburg</v>
      </c>
      <c r="L1293" s="3" t="s">
        <v>10969</v>
      </c>
      <c r="M1293" s="3"/>
      <c r="N1293" t="str">
        <f>Orte[[#This Row],[Ort]]</f>
        <v>Buchholz in der Nordheide</v>
      </c>
      <c r="O1293" t="s">
        <v>548</v>
      </c>
      <c r="P1293" t="s">
        <v>4285</v>
      </c>
    </row>
    <row r="1294" spans="1:16" x14ac:dyDescent="0.35">
      <c r="A1294" t="s">
        <v>5587</v>
      </c>
      <c r="B1294" s="3" t="s">
        <v>13513</v>
      </c>
      <c r="C1294" s="4">
        <v>48.674828589699999</v>
      </c>
      <c r="D1294" s="4">
        <v>13.529336818000001</v>
      </c>
      <c r="E1294" s="4">
        <f>Orte[[#This Row],[Lat_dez]]*PI()/180</f>
        <v>0.84953602173413301</v>
      </c>
      <c r="F1294" s="4">
        <f>Orte[[#This Row],[Lon_dez]]*PI()/180</f>
        <v>0.23613147308539284</v>
      </c>
      <c r="G1294" t="s">
        <v>665</v>
      </c>
      <c r="H1294" t="s">
        <v>925</v>
      </c>
      <c r="I1294" s="4" t="b">
        <v>0</v>
      </c>
      <c r="J1294" s="4" t="str">
        <f>CONCATENATE(Orte[[#This Row],[Ort]]," - ",Orte[[#This Row],[Landkreis]])</f>
        <v>Büchlberg - Landkreis Passau</v>
      </c>
      <c r="L1294" s="3" t="s">
        <v>8714</v>
      </c>
      <c r="M1294" s="3"/>
      <c r="N1294" t="str">
        <f>Orte[[#This Row],[Ort]]</f>
        <v>Büchlberg</v>
      </c>
      <c r="O1294" t="s">
        <v>5924</v>
      </c>
      <c r="P1294" t="s">
        <v>3780</v>
      </c>
    </row>
    <row r="1295" spans="1:16" x14ac:dyDescent="0.35">
      <c r="A1295" t="s">
        <v>2383</v>
      </c>
      <c r="B1295" s="3" t="s">
        <v>9431</v>
      </c>
      <c r="C1295" s="4">
        <v>48.028888552600002</v>
      </c>
      <c r="D1295" s="4">
        <v>10.739486515999999</v>
      </c>
      <c r="E1295" s="4">
        <f>Orte[[#This Row],[Lat_dez]]*PI()/180</f>
        <v>0.8382622413162838</v>
      </c>
      <c r="F1295" s="4">
        <f>Orte[[#This Row],[Lon_dez]]*PI()/180</f>
        <v>0.18743939967773468</v>
      </c>
      <c r="G1295" t="s">
        <v>665</v>
      </c>
      <c r="H1295" t="s">
        <v>1051</v>
      </c>
      <c r="I1295" s="4" t="b">
        <v>0</v>
      </c>
      <c r="J1295" s="4" t="str">
        <f>CONCATENATE(Orte[[#This Row],[Ort]]," - ",Orte[[#This Row],[Landkreis]])</f>
        <v>Buchloe - Landkreis Ostallgäu</v>
      </c>
      <c r="L1295" s="3" t="s">
        <v>12569</v>
      </c>
      <c r="M1295" s="3"/>
      <c r="N1295" t="str">
        <f>Orte[[#This Row],[Ort]]</f>
        <v>Buchloe</v>
      </c>
      <c r="O1295" t="s">
        <v>3933</v>
      </c>
      <c r="P1295" t="s">
        <v>3909</v>
      </c>
    </row>
    <row r="1296" spans="1:16" x14ac:dyDescent="0.35">
      <c r="A1296" t="s">
        <v>4790</v>
      </c>
      <c r="B1296" s="3" t="s">
        <v>12480</v>
      </c>
      <c r="C1296" s="4">
        <v>52.2919900885</v>
      </c>
      <c r="D1296" s="4">
        <v>9.0400831524700003</v>
      </c>
      <c r="E1296" s="4">
        <f>Orte[[#This Row],[Lat_dez]]*PI()/180</f>
        <v>0.91266739946456599</v>
      </c>
      <c r="F1296" s="4">
        <f>Orte[[#This Row],[Lon_dez]]*PI()/180</f>
        <v>0.15777921566467004</v>
      </c>
      <c r="G1296" t="s">
        <v>554</v>
      </c>
      <c r="H1296" t="s">
        <v>767</v>
      </c>
      <c r="I1296" s="4" t="b">
        <v>0</v>
      </c>
      <c r="J1296" s="4" t="str">
        <f>CONCATENATE(Orte[[#This Row],[Ort]]," - ",Orte[[#This Row],[Landkreis]])</f>
        <v>Bückeburg - Landkreis Schaumburg</v>
      </c>
      <c r="L1296" s="3" t="s">
        <v>9396</v>
      </c>
      <c r="M1296" s="3"/>
      <c r="N1296" t="str">
        <f>Orte[[#This Row],[Ort]]</f>
        <v>Bückeburg</v>
      </c>
      <c r="O1296" t="s">
        <v>4917</v>
      </c>
      <c r="P1296" t="s">
        <v>4831</v>
      </c>
    </row>
    <row r="1297" spans="1:16" x14ac:dyDescent="0.35">
      <c r="A1297" t="s">
        <v>4090</v>
      </c>
      <c r="B1297" s="3" t="s">
        <v>11573</v>
      </c>
      <c r="C1297" s="4">
        <v>52.1626172733</v>
      </c>
      <c r="D1297" s="4">
        <v>11.020550556</v>
      </c>
      <c r="E1297" s="4">
        <f>Orte[[#This Row],[Lat_dez]]*PI()/180</f>
        <v>0.91040941787675189</v>
      </c>
      <c r="F1297" s="4">
        <f>Orte[[#This Row],[Lon_dez]]*PI()/180</f>
        <v>0.19234489258469173</v>
      </c>
      <c r="G1297" t="s">
        <v>554</v>
      </c>
      <c r="H1297" t="s">
        <v>789</v>
      </c>
      <c r="I1297" s="4" t="b">
        <v>0</v>
      </c>
      <c r="J1297" s="4" t="str">
        <f>CONCATENATE(Orte[[#This Row],[Ort]]," - ",Orte[[#This Row],[Landkreis]])</f>
        <v>Büddenstedt - Landkreis Helmstedt</v>
      </c>
      <c r="L1297" s="3" t="s">
        <v>8704</v>
      </c>
      <c r="M1297" s="3"/>
      <c r="N1297" t="str">
        <f>Orte[[#This Row],[Ort]]</f>
        <v>Büddenstedt</v>
      </c>
      <c r="O1297" t="s">
        <v>6238</v>
      </c>
      <c r="P1297" t="s">
        <v>15925</v>
      </c>
    </row>
    <row r="1298" spans="1:16" x14ac:dyDescent="0.35">
      <c r="A1298" t="s">
        <v>5225</v>
      </c>
      <c r="B1298" s="3" t="s">
        <v>13052</v>
      </c>
      <c r="C1298" s="4">
        <v>54.326040529799997</v>
      </c>
      <c r="D1298" s="4">
        <v>9.6748762406300006</v>
      </c>
      <c r="E1298" s="4">
        <f>Orte[[#This Row],[Lat_dez]]*PI()/180</f>
        <v>0.94816827681689453</v>
      </c>
      <c r="F1298" s="4">
        <f>Orte[[#This Row],[Lon_dez]]*PI()/180</f>
        <v>0.16885844512196471</v>
      </c>
      <c r="G1298" t="s">
        <v>641</v>
      </c>
      <c r="H1298" t="s">
        <v>642</v>
      </c>
      <c r="I1298" s="4" t="b">
        <v>0</v>
      </c>
      <c r="J1298" s="4" t="str">
        <f>CONCATENATE(Orte[[#This Row],[Ort]]," - ",Orte[[#This Row],[Landkreis]])</f>
        <v>Büdelsdorf, Rickert - Kreis Rendsburg-Eckernförde</v>
      </c>
      <c r="L1298" s="3" t="s">
        <v>8444</v>
      </c>
      <c r="M1298" s="3"/>
      <c r="N1298" t="str">
        <f>Orte[[#This Row],[Ort]]</f>
        <v>Büdelsdorf, Rickert</v>
      </c>
      <c r="O1298" t="s">
        <v>518</v>
      </c>
      <c r="P1298" t="s">
        <v>638</v>
      </c>
    </row>
    <row r="1299" spans="1:16" x14ac:dyDescent="0.35">
      <c r="A1299" t="s">
        <v>5007</v>
      </c>
      <c r="B1299" s="3" t="s">
        <v>12753</v>
      </c>
      <c r="C1299" s="4">
        <v>50.020140965300001</v>
      </c>
      <c r="D1299" s="4">
        <v>8.1741655204099999</v>
      </c>
      <c r="E1299" s="4">
        <f>Orte[[#This Row],[Lat_dez]]*PI()/180</f>
        <v>0.87301615215617967</v>
      </c>
      <c r="F1299" s="4">
        <f>Orte[[#This Row],[Lon_dez]]*PI()/180</f>
        <v>0.14266610193415025</v>
      </c>
      <c r="G1299" t="s">
        <v>514</v>
      </c>
      <c r="H1299" t="s">
        <v>1682</v>
      </c>
      <c r="I1299" s="4" t="b">
        <v>0</v>
      </c>
      <c r="J1299" s="4" t="str">
        <f>CONCATENATE(Orte[[#This Row],[Ort]]," - ",Orte[[#This Row],[Landkreis]])</f>
        <v>Budenheim - Landkreis Mainz-Bingen</v>
      </c>
      <c r="L1299" s="3" t="s">
        <v>11487</v>
      </c>
      <c r="M1299" s="3"/>
      <c r="N1299" t="str">
        <f>Orte[[#This Row],[Ort]]</f>
        <v>Budenheim</v>
      </c>
      <c r="O1299" t="s">
        <v>5840</v>
      </c>
      <c r="P1299" t="s">
        <v>2776</v>
      </c>
    </row>
    <row r="1300" spans="1:16" x14ac:dyDescent="0.35">
      <c r="A1300" t="s">
        <v>6417</v>
      </c>
      <c r="B1300" s="3" t="s">
        <v>14637</v>
      </c>
      <c r="C1300" s="4">
        <v>50.211540035100001</v>
      </c>
      <c r="D1300" s="4">
        <v>6.5660771485999998</v>
      </c>
      <c r="E1300" s="4">
        <f>Orte[[#This Row],[Lat_dez]]*PI()/180</f>
        <v>0.87635669610944422</v>
      </c>
      <c r="F1300" s="4">
        <f>Orte[[#This Row],[Lon_dez]]*PI()/180</f>
        <v>0.11459966518303097</v>
      </c>
      <c r="G1300" t="s">
        <v>514</v>
      </c>
      <c r="H1300" t="s">
        <v>515</v>
      </c>
      <c r="I1300" s="4" t="b">
        <v>0</v>
      </c>
      <c r="J1300" s="4" t="str">
        <f>CONCATENATE(Orte[[#This Row],[Ort]]," - ",Orte[[#This Row],[Landkreis]])</f>
        <v>Büdesheim - Landkreis Eifelkreis Bitburg-Prüm</v>
      </c>
      <c r="L1300" s="3" t="s">
        <v>12028</v>
      </c>
      <c r="M1300" s="3"/>
      <c r="N1300" t="str">
        <f>Orte[[#This Row],[Ort]]</f>
        <v>Büdesheim</v>
      </c>
      <c r="O1300" t="s">
        <v>4477</v>
      </c>
      <c r="P1300" t="s">
        <v>4016</v>
      </c>
    </row>
    <row r="1301" spans="1:16" x14ac:dyDescent="0.35">
      <c r="A1301" t="s">
        <v>3280</v>
      </c>
      <c r="B1301" s="3" t="s">
        <v>10536</v>
      </c>
      <c r="C1301" s="4">
        <v>50.291583815899997</v>
      </c>
      <c r="D1301" s="4">
        <v>9.1087518242000005</v>
      </c>
      <c r="E1301" s="4">
        <f>Orte[[#This Row],[Lat_dez]]*PI()/180</f>
        <v>0.8777537236301487</v>
      </c>
      <c r="F1301" s="4">
        <f>Orte[[#This Row],[Lon_dez]]*PI()/180</f>
        <v>0.1589777100793297</v>
      </c>
      <c r="G1301" t="s">
        <v>549</v>
      </c>
      <c r="H1301" t="s">
        <v>733</v>
      </c>
      <c r="I1301" s="4" t="b">
        <v>0</v>
      </c>
      <c r="J1301" s="4" t="str">
        <f>CONCATENATE(Orte[[#This Row],[Ort]]," - ",Orte[[#This Row],[Landkreis]])</f>
        <v>Büdingen - Landkreis Wetteraukreis</v>
      </c>
      <c r="L1301" s="3" t="s">
        <v>12324</v>
      </c>
      <c r="M1301" s="3"/>
      <c r="N1301" t="str">
        <f>Orte[[#This Row],[Ort]]</f>
        <v>Büdingen</v>
      </c>
      <c r="O1301" t="s">
        <v>6091</v>
      </c>
      <c r="P1301" t="s">
        <v>5384</v>
      </c>
    </row>
    <row r="1302" spans="1:16" x14ac:dyDescent="0.35">
      <c r="A1302" t="s">
        <v>6254</v>
      </c>
      <c r="B1302" s="3" t="s">
        <v>14412</v>
      </c>
      <c r="C1302" s="4">
        <v>47.854127168600002</v>
      </c>
      <c r="D1302" s="4">
        <v>7.6319606649300002</v>
      </c>
      <c r="E1302" s="4">
        <f>Orte[[#This Row],[Lat_dez]]*PI()/180</f>
        <v>0.83521207976014167</v>
      </c>
      <c r="F1302" s="4">
        <f>Orte[[#This Row],[Lon_dez]]*PI()/180</f>
        <v>0.13320284198572421</v>
      </c>
      <c r="G1302" t="s">
        <v>546</v>
      </c>
      <c r="H1302" t="s">
        <v>547</v>
      </c>
      <c r="I1302" s="4" t="b">
        <v>0</v>
      </c>
      <c r="J1302" s="4" t="str">
        <f>CONCATENATE(Orte[[#This Row],[Ort]]," - ",Orte[[#This Row],[Landkreis]])</f>
        <v>Buggingen - Landkreis Breisgau-Hochschwarzwald</v>
      </c>
      <c r="L1302" s="3" t="s">
        <v>12032</v>
      </c>
      <c r="M1302" s="3"/>
      <c r="N1302" t="str">
        <f>Orte[[#This Row],[Ort]]</f>
        <v>Buggingen</v>
      </c>
      <c r="O1302" t="s">
        <v>3848</v>
      </c>
      <c r="P1302" t="s">
        <v>3331</v>
      </c>
    </row>
    <row r="1303" spans="1:16" x14ac:dyDescent="0.35">
      <c r="A1303" t="s">
        <v>1618</v>
      </c>
      <c r="B1303" s="3" t="s">
        <v>8568</v>
      </c>
      <c r="C1303" s="4">
        <v>48.689130162300003</v>
      </c>
      <c r="D1303" s="4">
        <v>8.1482838621199996</v>
      </c>
      <c r="E1303" s="4">
        <f>Orte[[#This Row],[Lat_dez]]*PI()/180</f>
        <v>0.84978563126421613</v>
      </c>
      <c r="F1303" s="4">
        <f>Orte[[#This Row],[Lon_dez]]*PI()/180</f>
        <v>0.14221438178111365</v>
      </c>
      <c r="G1303" t="s">
        <v>546</v>
      </c>
      <c r="H1303" t="s">
        <v>552</v>
      </c>
      <c r="I1303" s="4" t="b">
        <v>0</v>
      </c>
      <c r="J1303" s="4" t="str">
        <f>CONCATENATE(Orte[[#This Row],[Ort]]," - ",Orte[[#This Row],[Landkreis]])</f>
        <v>Bühl - Landkreis Rastatt</v>
      </c>
      <c r="L1303" s="3" t="s">
        <v>14890</v>
      </c>
      <c r="M1303" s="3"/>
      <c r="N1303" t="str">
        <f>Orte[[#This Row],[Ort]]</f>
        <v>Bühl</v>
      </c>
      <c r="O1303" t="s">
        <v>521</v>
      </c>
      <c r="P1303" t="s">
        <v>7003</v>
      </c>
    </row>
    <row r="1304" spans="1:16" x14ac:dyDescent="0.35">
      <c r="A1304" t="s">
        <v>5805</v>
      </c>
      <c r="B1304" s="3" t="s">
        <v>13806</v>
      </c>
      <c r="C1304" s="4">
        <v>48.6828873754</v>
      </c>
      <c r="D1304" s="4">
        <v>8.1970472902000004</v>
      </c>
      <c r="E1304" s="4">
        <f>Orte[[#This Row],[Lat_dez]]*PI()/180</f>
        <v>0.8496766740783106</v>
      </c>
      <c r="F1304" s="4">
        <f>Orte[[#This Row],[Lon_dez]]*PI()/180</f>
        <v>0.14306546415566912</v>
      </c>
      <c r="G1304" t="s">
        <v>546</v>
      </c>
      <c r="H1304" t="s">
        <v>552</v>
      </c>
      <c r="I1304" s="4" t="b">
        <v>0</v>
      </c>
      <c r="J1304" s="4" t="str">
        <f>CONCATENATE(Orte[[#This Row],[Ort]]," - ",Orte[[#This Row],[Landkreis]])</f>
        <v>Bühlertal - Landkreis Rastatt</v>
      </c>
      <c r="L1304" s="3" t="s">
        <v>8052</v>
      </c>
      <c r="M1304" s="3"/>
      <c r="N1304" t="str">
        <f>Orte[[#This Row],[Ort]]</f>
        <v>Bühlertal</v>
      </c>
      <c r="O1304" t="s">
        <v>3945</v>
      </c>
      <c r="P1304" t="s">
        <v>5243</v>
      </c>
    </row>
    <row r="1305" spans="1:16" x14ac:dyDescent="0.35">
      <c r="A1305" t="s">
        <v>5464</v>
      </c>
      <c r="B1305" s="3" t="s">
        <v>13351</v>
      </c>
      <c r="C1305" s="4">
        <v>49.0326071713</v>
      </c>
      <c r="D1305" s="4">
        <v>9.9301363502799997</v>
      </c>
      <c r="E1305" s="4">
        <f>Orte[[#This Row],[Lat_dez]]*PI()/180</f>
        <v>0.85578043597616837</v>
      </c>
      <c r="F1305" s="4">
        <f>Orte[[#This Row],[Lon_dez]]*PI()/180</f>
        <v>0.17331357448435891</v>
      </c>
      <c r="G1305" t="s">
        <v>546</v>
      </c>
      <c r="H1305" t="s">
        <v>1008</v>
      </c>
      <c r="I1305" s="4" t="b">
        <v>0</v>
      </c>
      <c r="J1305" s="4" t="str">
        <f>CONCATENATE(Orte[[#This Row],[Ort]]," - ",Orte[[#This Row],[Landkreis]])</f>
        <v>Bühlertann - Landkreis Schwäbisch Hall</v>
      </c>
      <c r="L1305" s="3" t="s">
        <v>13963</v>
      </c>
      <c r="M1305" s="3"/>
      <c r="N1305" t="str">
        <f>Orte[[#This Row],[Ort]]</f>
        <v>Bühlertann</v>
      </c>
      <c r="O1305" t="s">
        <v>4352</v>
      </c>
      <c r="P1305" t="s">
        <v>4767</v>
      </c>
    </row>
    <row r="1306" spans="1:16" x14ac:dyDescent="0.35">
      <c r="A1306" t="s">
        <v>1783</v>
      </c>
      <c r="B1306" s="3" t="s">
        <v>8739</v>
      </c>
      <c r="C1306" s="4">
        <v>48.995004792400003</v>
      </c>
      <c r="D1306" s="4">
        <v>9.9308378233999992</v>
      </c>
      <c r="E1306" s="4">
        <f>Orte[[#This Row],[Lat_dez]]*PI()/180</f>
        <v>0.8551241506577808</v>
      </c>
      <c r="F1306" s="4">
        <f>Orte[[#This Row],[Lon_dez]]*PI()/180</f>
        <v>0.17332581749991716</v>
      </c>
      <c r="G1306" t="s">
        <v>546</v>
      </c>
      <c r="H1306" t="s">
        <v>1008</v>
      </c>
      <c r="I1306" s="4" t="b">
        <v>0</v>
      </c>
      <c r="J1306" s="4" t="str">
        <f>CONCATENATE(Orte[[#This Row],[Ort]]," - ",Orte[[#This Row],[Landkreis]])</f>
        <v>Bühlerzell - Landkreis Schwäbisch Hall</v>
      </c>
      <c r="L1306" s="3" t="s">
        <v>8682</v>
      </c>
      <c r="M1306" s="3"/>
      <c r="N1306" t="str">
        <f>Orte[[#This Row],[Ort]]</f>
        <v>Bühlerzell</v>
      </c>
      <c r="O1306" t="s">
        <v>3696</v>
      </c>
      <c r="P1306" t="s">
        <v>4778</v>
      </c>
    </row>
    <row r="1307" spans="1:16" x14ac:dyDescent="0.35">
      <c r="A1307" t="s">
        <v>6816</v>
      </c>
      <c r="B1307" s="3" t="s">
        <v>15180</v>
      </c>
      <c r="C1307" s="4">
        <v>53.738026689800002</v>
      </c>
      <c r="D1307" s="4">
        <v>8.9832933313400005</v>
      </c>
      <c r="E1307" s="4">
        <f>Orte[[#This Row],[Lat_dez]]*PI()/180</f>
        <v>0.93790549926159961</v>
      </c>
      <c r="F1307" s="4">
        <f>Orte[[#This Row],[Lon_dez]]*PI()/180</f>
        <v>0.15678804630433291</v>
      </c>
      <c r="G1307" t="s">
        <v>554</v>
      </c>
      <c r="H1307" t="s">
        <v>729</v>
      </c>
      <c r="I1307" s="4" t="b">
        <v>0</v>
      </c>
      <c r="J1307" s="4" t="str">
        <f>CONCATENATE(Orte[[#This Row],[Ort]]," - ",Orte[[#This Row],[Landkreis]])</f>
        <v>Bülkau - Landkreis Cuxhaven</v>
      </c>
      <c r="L1307" s="3" t="s">
        <v>8438</v>
      </c>
      <c r="M1307" s="3"/>
      <c r="N1307" t="str">
        <f>Orte[[#This Row],[Ort]]</f>
        <v>Bülkau</v>
      </c>
      <c r="O1307" t="s">
        <v>3093</v>
      </c>
      <c r="P1307" t="s">
        <v>4266</v>
      </c>
    </row>
    <row r="1308" spans="1:16" x14ac:dyDescent="0.35">
      <c r="A1308" t="s">
        <v>2283</v>
      </c>
      <c r="B1308" s="3" t="s">
        <v>9313</v>
      </c>
      <c r="C1308" s="4">
        <v>50.0338641389</v>
      </c>
      <c r="D1308" s="4">
        <v>7.2399757014999997</v>
      </c>
      <c r="E1308" s="4">
        <f>Orte[[#This Row],[Lat_dez]]*PI()/180</f>
        <v>0.87325566671932242</v>
      </c>
      <c r="F1308" s="4">
        <f>Orte[[#This Row],[Lon_dez]]*PI()/180</f>
        <v>0.12636141375556115</v>
      </c>
      <c r="G1308" t="s">
        <v>514</v>
      </c>
      <c r="H1308" t="s">
        <v>538</v>
      </c>
      <c r="I1308" s="4" t="b">
        <v>0</v>
      </c>
      <c r="J1308" s="4" t="str">
        <f>CONCATENATE(Orte[[#This Row],[Ort]]," - ",Orte[[#This Row],[Landkreis]])</f>
        <v>Bullay, Alf, Zell - Landkreis Cochem-Zell</v>
      </c>
      <c r="L1308" s="3" t="s">
        <v>15180</v>
      </c>
      <c r="M1308" s="3"/>
      <c r="N1308" t="str">
        <f>Orte[[#This Row],[Ort]]</f>
        <v>Bullay, Alf, Zell</v>
      </c>
      <c r="O1308" t="s">
        <v>6742</v>
      </c>
      <c r="P1308" t="s">
        <v>4433</v>
      </c>
    </row>
    <row r="1309" spans="1:16" x14ac:dyDescent="0.35">
      <c r="A1309" t="s">
        <v>4418</v>
      </c>
      <c r="B1309" s="3" t="s">
        <v>11996</v>
      </c>
      <c r="C1309" s="4">
        <v>53.196057637400003</v>
      </c>
      <c r="D1309" s="4">
        <v>7.2494919853399997</v>
      </c>
      <c r="E1309" s="4">
        <f>Orte[[#This Row],[Lat_dez]]*PI()/180</f>
        <v>0.92844635485330584</v>
      </c>
      <c r="F1309" s="4">
        <f>Orte[[#This Row],[Lon_dez]]*PI()/180</f>
        <v>0.1265275042411235</v>
      </c>
      <c r="G1309" t="s">
        <v>554</v>
      </c>
      <c r="H1309" t="s">
        <v>2151</v>
      </c>
      <c r="I1309" s="4" t="b">
        <v>0</v>
      </c>
      <c r="J1309" s="4" t="str">
        <f>CONCATENATE(Orte[[#This Row],[Ort]]," - ",Orte[[#This Row],[Landkreis]])</f>
        <v>Bunde - Landkreis Leer</v>
      </c>
      <c r="L1309" s="3" t="s">
        <v>7822</v>
      </c>
      <c r="M1309" s="3"/>
      <c r="N1309" t="str">
        <f>Orte[[#This Row],[Ort]]</f>
        <v>Bunde</v>
      </c>
      <c r="O1309" t="s">
        <v>3925</v>
      </c>
      <c r="P1309" t="s">
        <v>6682</v>
      </c>
    </row>
    <row r="1310" spans="1:16" x14ac:dyDescent="0.35">
      <c r="A1310" t="s">
        <v>2828</v>
      </c>
      <c r="B1310" s="3" t="s">
        <v>9982</v>
      </c>
      <c r="C1310" s="4">
        <v>52.206758859499999</v>
      </c>
      <c r="D1310" s="4">
        <v>8.5653263633299996</v>
      </c>
      <c r="E1310" s="4">
        <f>Orte[[#This Row],[Lat_dez]]*PI()/180</f>
        <v>0.91117983389299473</v>
      </c>
      <c r="F1310" s="4">
        <f>Orte[[#This Row],[Lon_dez]]*PI()/180</f>
        <v>0.1494931465479806</v>
      </c>
      <c r="G1310" t="s">
        <v>504</v>
      </c>
      <c r="H1310" t="s">
        <v>1711</v>
      </c>
      <c r="I1310" s="4" t="b">
        <v>0</v>
      </c>
      <c r="J1310" s="4" t="str">
        <f>CONCATENATE(Orte[[#This Row],[Ort]]," - ",Orte[[#This Row],[Landkreis]])</f>
        <v>Bünde - Kreis Herford</v>
      </c>
      <c r="L1310" s="3" t="s">
        <v>15446</v>
      </c>
      <c r="M1310" s="3"/>
      <c r="N1310" t="str">
        <f>Orte[[#This Row],[Ort]]</f>
        <v>Bünde</v>
      </c>
      <c r="O1310" t="s">
        <v>5511</v>
      </c>
      <c r="P1310" t="s">
        <v>2147</v>
      </c>
    </row>
    <row r="1311" spans="1:16" x14ac:dyDescent="0.35">
      <c r="A1311" t="s">
        <v>6891</v>
      </c>
      <c r="B1311" s="3" t="s">
        <v>15275</v>
      </c>
      <c r="C1311" s="4">
        <v>49.845086076299999</v>
      </c>
      <c r="D1311" s="4">
        <v>7.3783639330800002</v>
      </c>
      <c r="E1311" s="4">
        <f>Orte[[#This Row],[Lat_dez]]*PI()/180</f>
        <v>0.86996086797141647</v>
      </c>
      <c r="F1311" s="4">
        <f>Orte[[#This Row],[Lon_dez]]*PI()/180</f>
        <v>0.12877674404264455</v>
      </c>
      <c r="G1311" t="s">
        <v>514</v>
      </c>
      <c r="H1311" t="s">
        <v>542</v>
      </c>
      <c r="I1311" s="4" t="b">
        <v>0</v>
      </c>
      <c r="J1311" s="4" t="str">
        <f>CONCATENATE(Orte[[#This Row],[Ort]]," - ",Orte[[#This Row],[Landkreis]])</f>
        <v>Bundenbach - Landkreis Birkenfeld</v>
      </c>
      <c r="L1311" s="3" t="s">
        <v>13591</v>
      </c>
      <c r="M1311" s="3"/>
      <c r="N1311" t="str">
        <f>Orte[[#This Row],[Ort]]</f>
        <v>Bundenbach</v>
      </c>
      <c r="O1311" t="s">
        <v>5506</v>
      </c>
      <c r="P1311" t="s">
        <v>6054</v>
      </c>
    </row>
    <row r="1312" spans="1:16" x14ac:dyDescent="0.35">
      <c r="A1312" t="s">
        <v>5741</v>
      </c>
      <c r="B1312" s="3" t="s">
        <v>13719</v>
      </c>
      <c r="C1312" s="4">
        <v>50.197002783000002</v>
      </c>
      <c r="D1312" s="4">
        <v>10.5315249559</v>
      </c>
      <c r="E1312" s="4">
        <f>Orte[[#This Row],[Lat_dez]]*PI()/180</f>
        <v>0.87610297319610675</v>
      </c>
      <c r="F1312" s="4">
        <f>Orte[[#This Row],[Lon_dez]]*PI()/180</f>
        <v>0.18380978573640563</v>
      </c>
      <c r="G1312" t="s">
        <v>665</v>
      </c>
      <c r="H1312" t="s">
        <v>796</v>
      </c>
      <c r="I1312" s="4" t="b">
        <v>0</v>
      </c>
      <c r="J1312" s="4" t="str">
        <f>CONCATENATE(Orte[[#This Row],[Ort]]," - ",Orte[[#This Row],[Landkreis]])</f>
        <v>Bundorf - Landkreis Haßberge</v>
      </c>
      <c r="L1312" s="3" t="s">
        <v>10605</v>
      </c>
      <c r="M1312" s="3"/>
      <c r="N1312" t="str">
        <f>Orte[[#This Row],[Ort]]</f>
        <v>Bundorf</v>
      </c>
      <c r="O1312" t="s">
        <v>1660</v>
      </c>
      <c r="P1312" t="s">
        <v>5374</v>
      </c>
    </row>
    <row r="1313" spans="1:16" x14ac:dyDescent="0.35">
      <c r="A1313" t="s">
        <v>7266</v>
      </c>
      <c r="B1313" s="3" t="s">
        <v>15795</v>
      </c>
      <c r="C1313" s="4">
        <v>50.740403683499999</v>
      </c>
      <c r="D1313" s="4">
        <v>8.0944122194499997</v>
      </c>
      <c r="E1313" s="4">
        <f>Orte[[#This Row],[Lat_dez]]*PI()/180</f>
        <v>0.88558710806813379</v>
      </c>
      <c r="F1313" s="4">
        <f>Orte[[#This Row],[Lon_dez]]*PI()/180</f>
        <v>0.14127414424306428</v>
      </c>
      <c r="G1313" t="s">
        <v>504</v>
      </c>
      <c r="H1313" t="s">
        <v>619</v>
      </c>
      <c r="I1313" s="4" t="b">
        <v>0</v>
      </c>
      <c r="J1313" s="4" t="str">
        <f>CONCATENATE(Orte[[#This Row],[Ort]]," - ",Orte[[#This Row],[Landkreis]])</f>
        <v>Burbach - Kreis Siegen-Wittgenstein</v>
      </c>
      <c r="L1313" s="3" t="s">
        <v>11614</v>
      </c>
      <c r="M1313" s="3"/>
      <c r="N1313" t="str">
        <f>Orte[[#This Row],[Ort]]</f>
        <v>Burbach</v>
      </c>
      <c r="O1313" t="s">
        <v>5711</v>
      </c>
      <c r="P1313" t="s">
        <v>7058</v>
      </c>
    </row>
    <row r="1314" spans="1:16" x14ac:dyDescent="0.35">
      <c r="A1314" t="s">
        <v>4242</v>
      </c>
      <c r="B1314" s="3" t="s">
        <v>11752</v>
      </c>
      <c r="C1314" s="4">
        <v>51.5550300986</v>
      </c>
      <c r="D1314" s="4">
        <v>8.5844899808800008</v>
      </c>
      <c r="E1314" s="4">
        <f>Orte[[#This Row],[Lat_dez]]*PI()/180</f>
        <v>0.89980502118534689</v>
      </c>
      <c r="F1314" s="4">
        <f>Orte[[#This Row],[Lon_dez]]*PI()/180</f>
        <v>0.14982761477082107</v>
      </c>
      <c r="G1314" t="s">
        <v>504</v>
      </c>
      <c r="H1314" t="s">
        <v>714</v>
      </c>
      <c r="I1314" s="4" t="b">
        <v>0</v>
      </c>
      <c r="J1314" s="4" t="str">
        <f>CONCATENATE(Orte[[#This Row],[Ort]]," - ",Orte[[#This Row],[Landkreis]])</f>
        <v>Büren - Kreis Paderborn</v>
      </c>
      <c r="L1314" s="3" t="s">
        <v>9694</v>
      </c>
      <c r="M1314" s="3"/>
      <c r="N1314" t="str">
        <f>Orte[[#This Row],[Ort]]</f>
        <v>Büren</v>
      </c>
      <c r="O1314" t="s">
        <v>3213</v>
      </c>
      <c r="P1314" t="s">
        <v>4121</v>
      </c>
    </row>
    <row r="1315" spans="1:16" x14ac:dyDescent="0.35">
      <c r="A1315" t="s">
        <v>5331</v>
      </c>
      <c r="B1315" s="3" t="s">
        <v>13181</v>
      </c>
      <c r="C1315" s="4">
        <v>52.284573712099998</v>
      </c>
      <c r="D1315" s="4">
        <v>11.8563469152</v>
      </c>
      <c r="E1315" s="4">
        <f>Orte[[#This Row],[Lat_dez]]*PI()/180</f>
        <v>0.91253795927781878</v>
      </c>
      <c r="F1315" s="4">
        <f>Orte[[#This Row],[Lon_dez]]*PI()/180</f>
        <v>0.20693229092891291</v>
      </c>
      <c r="G1315" t="s">
        <v>809</v>
      </c>
      <c r="H1315" t="s">
        <v>1206</v>
      </c>
      <c r="I1315" s="4" t="b">
        <v>0</v>
      </c>
      <c r="J1315" s="4" t="str">
        <f>CONCATENATE(Orte[[#This Row],[Ort]]," - ",Orte[[#This Row],[Landkreis]])</f>
        <v>Burg - Landkreis Jerichower Land</v>
      </c>
      <c r="L1315" s="3" t="s">
        <v>12074</v>
      </c>
      <c r="M1315" s="3"/>
      <c r="N1315" t="str">
        <f>Orte[[#This Row],[Ort]]</f>
        <v>Burg</v>
      </c>
      <c r="O1315" t="s">
        <v>5836</v>
      </c>
      <c r="P1315" t="s">
        <v>6766</v>
      </c>
    </row>
    <row r="1316" spans="1:16" x14ac:dyDescent="0.35">
      <c r="A1316" t="s">
        <v>5117</v>
      </c>
      <c r="B1316" s="3" t="s">
        <v>12903</v>
      </c>
      <c r="C1316" s="4">
        <v>53.996456623699999</v>
      </c>
      <c r="D1316" s="4">
        <v>9.2325153912700006</v>
      </c>
      <c r="E1316" s="4">
        <f>Orte[[#This Row],[Lat_dez]]*PI()/180</f>
        <v>0.94241595249386578</v>
      </c>
      <c r="F1316" s="4">
        <f>Orte[[#This Row],[Lon_dez]]*PI()/180</f>
        <v>0.16113779181871404</v>
      </c>
      <c r="G1316" t="s">
        <v>641</v>
      </c>
      <c r="H1316" t="s">
        <v>751</v>
      </c>
      <c r="I1316" s="4" t="b">
        <v>0</v>
      </c>
      <c r="J1316" s="4" t="str">
        <f>CONCATENATE(Orte[[#This Row],[Ort]]," - ",Orte[[#This Row],[Landkreis]])</f>
        <v>Burg (Dithmarschen) - Kreis Dithmarschen</v>
      </c>
      <c r="L1316" s="3" t="s">
        <v>11440</v>
      </c>
      <c r="M1316" s="3"/>
      <c r="N1316" t="str">
        <f>Orte[[#This Row],[Ort]]</f>
        <v>Burg (Dithmarschen)</v>
      </c>
      <c r="O1316" t="s">
        <v>5585</v>
      </c>
      <c r="P1316" t="s">
        <v>4567</v>
      </c>
    </row>
    <row r="1317" spans="1:16" x14ac:dyDescent="0.35">
      <c r="A1317" t="s">
        <v>7173</v>
      </c>
      <c r="B1317" s="3" t="s">
        <v>15666</v>
      </c>
      <c r="C1317" s="4">
        <v>51.838384873300001</v>
      </c>
      <c r="D1317" s="4">
        <v>14.199417281900001</v>
      </c>
      <c r="E1317" s="4">
        <f>Orte[[#This Row],[Lat_dez]]*PI()/180</f>
        <v>0.90475049495510862</v>
      </c>
      <c r="F1317" s="4">
        <f>Orte[[#This Row],[Lon_dez]]*PI()/180</f>
        <v>0.24782658343373884</v>
      </c>
      <c r="G1317" t="s">
        <v>885</v>
      </c>
      <c r="H1317" t="s">
        <v>977</v>
      </c>
      <c r="I1317" s="4" t="b">
        <v>0</v>
      </c>
      <c r="J1317" s="4" t="str">
        <f>CONCATENATE(Orte[[#This Row],[Ort]]," - ",Orte[[#This Row],[Landkreis]])</f>
        <v>Burg/Spreewald u.a. - Landkreis Spree-Neiße</v>
      </c>
      <c r="L1317" s="3" t="s">
        <v>9043</v>
      </c>
      <c r="M1317" s="3"/>
      <c r="N1317" t="str">
        <f>Orte[[#This Row],[Ort]]</f>
        <v>Burg/Spreewald u.a.</v>
      </c>
      <c r="O1317" t="s">
        <v>583</v>
      </c>
      <c r="P1317" t="s">
        <v>705</v>
      </c>
    </row>
    <row r="1318" spans="1:16" x14ac:dyDescent="0.35">
      <c r="A1318" t="s">
        <v>3347</v>
      </c>
      <c r="B1318" s="3" t="s">
        <v>10619</v>
      </c>
      <c r="C1318" s="4">
        <v>48.428861331199997</v>
      </c>
      <c r="D1318" s="4">
        <v>10.3831534276</v>
      </c>
      <c r="E1318" s="4">
        <f>Orte[[#This Row],[Lat_dez]]*PI()/180</f>
        <v>0.84524308322120401</v>
      </c>
      <c r="F1318" s="4">
        <f>Orte[[#This Row],[Lon_dez]]*PI()/180</f>
        <v>0.18122021405135463</v>
      </c>
      <c r="G1318" t="s">
        <v>665</v>
      </c>
      <c r="H1318" t="s">
        <v>694</v>
      </c>
      <c r="I1318" s="4" t="b">
        <v>0</v>
      </c>
      <c r="J1318" s="4" t="str">
        <f>CONCATENATE(Orte[[#This Row],[Ort]]," - ",Orte[[#This Row],[Landkreis]])</f>
        <v>Burgau - Landkreis Günzburg</v>
      </c>
      <c r="L1318" s="3" t="s">
        <v>11435</v>
      </c>
      <c r="M1318" s="3"/>
      <c r="N1318" t="str">
        <f>Orte[[#This Row],[Ort]]</f>
        <v>Burgau</v>
      </c>
      <c r="O1318" t="s">
        <v>3996</v>
      </c>
      <c r="P1318" t="s">
        <v>1406</v>
      </c>
    </row>
    <row r="1319" spans="1:16" x14ac:dyDescent="0.35">
      <c r="A1319" t="s">
        <v>6630</v>
      </c>
      <c r="B1319" s="3" t="s">
        <v>14940</v>
      </c>
      <c r="C1319" s="4">
        <v>47.544863686200003</v>
      </c>
      <c r="D1319" s="4">
        <v>10.299214423900001</v>
      </c>
      <c r="E1319" s="4">
        <f>Orte[[#This Row],[Lat_dez]]*PI()/180</f>
        <v>0.82981441373607812</v>
      </c>
      <c r="F1319" s="4">
        <f>Orte[[#This Row],[Lon_dez]]*PI()/180</f>
        <v>0.179755202065946</v>
      </c>
      <c r="G1319" t="s">
        <v>665</v>
      </c>
      <c r="H1319" t="s">
        <v>1457</v>
      </c>
      <c r="I1319" s="4" t="b">
        <v>0</v>
      </c>
      <c r="J1319" s="4" t="str">
        <f>CONCATENATE(Orte[[#This Row],[Ort]]," - ",Orte[[#This Row],[Landkreis]])</f>
        <v>Burgberg im Allgäu - Landkreis Oberallgäu</v>
      </c>
      <c r="L1319" s="3" t="s">
        <v>9888</v>
      </c>
      <c r="M1319" s="3"/>
      <c r="N1319" t="str">
        <f>Orte[[#This Row],[Ort]]</f>
        <v>Burgberg im Allgäu</v>
      </c>
      <c r="O1319" t="s">
        <v>4136</v>
      </c>
      <c r="P1319" t="s">
        <v>6928</v>
      </c>
    </row>
    <row r="1320" spans="1:16" x14ac:dyDescent="0.35">
      <c r="A1320" t="s">
        <v>5169</v>
      </c>
      <c r="B1320" s="3" t="s">
        <v>12970</v>
      </c>
      <c r="C1320" s="4">
        <v>49.4645173571</v>
      </c>
      <c r="D1320" s="4">
        <v>10.3161456646</v>
      </c>
      <c r="E1320" s="4">
        <f>Orte[[#This Row],[Lat_dez]]*PI()/180</f>
        <v>0.86331869079127865</v>
      </c>
      <c r="F1320" s="4">
        <f>Orte[[#This Row],[Lon_dez]]*PI()/180</f>
        <v>0.18005070796260864</v>
      </c>
      <c r="G1320" t="s">
        <v>665</v>
      </c>
      <c r="H1320" t="s">
        <v>706</v>
      </c>
      <c r="I1320" s="4" t="b">
        <v>0</v>
      </c>
      <c r="J1320" s="4" t="str">
        <f>CONCATENATE(Orte[[#This Row],[Ort]]," - ",Orte[[#This Row],[Landkreis]])</f>
        <v>Burgbernheim - Landkreis Neustadt a.d. Aisch-Bad Windsheim</v>
      </c>
      <c r="L1320" s="3" t="s">
        <v>15067</v>
      </c>
      <c r="M1320" s="3"/>
      <c r="N1320" t="str">
        <f>Orte[[#This Row],[Ort]]</f>
        <v>Burgbernheim</v>
      </c>
      <c r="O1320" t="s">
        <v>44</v>
      </c>
      <c r="P1320" t="s">
        <v>3102</v>
      </c>
    </row>
    <row r="1321" spans="1:16" x14ac:dyDescent="0.35">
      <c r="A1321" t="s">
        <v>1270</v>
      </c>
      <c r="B1321" s="3" t="s">
        <v>8215</v>
      </c>
      <c r="C1321" s="4">
        <v>50.458276215399998</v>
      </c>
      <c r="D1321" s="4">
        <v>7.2665316546899996</v>
      </c>
      <c r="E1321" s="4">
        <f>Orte[[#This Row],[Lat_dez]]*PI()/180</f>
        <v>0.88066305483947349</v>
      </c>
      <c r="F1321" s="4">
        <f>Orte[[#This Row],[Lon_dez]]*PI()/180</f>
        <v>0.12682490257473214</v>
      </c>
      <c r="G1321" t="s">
        <v>514</v>
      </c>
      <c r="H1321" t="s">
        <v>1271</v>
      </c>
      <c r="I1321" s="4" t="b">
        <v>0</v>
      </c>
      <c r="J1321" s="4" t="str">
        <f>CONCATENATE(Orte[[#This Row],[Ort]]," - ",Orte[[#This Row],[Landkreis]])</f>
        <v>Burgbrohl - Landkreis Ahrweiler</v>
      </c>
      <c r="L1321" s="3" t="s">
        <v>11610</v>
      </c>
      <c r="M1321" s="3"/>
      <c r="N1321" t="str">
        <f>Orte[[#This Row],[Ort]]</f>
        <v>Burgbrohl</v>
      </c>
      <c r="O1321" t="s">
        <v>3608</v>
      </c>
      <c r="P1321" t="s">
        <v>2059</v>
      </c>
    </row>
    <row r="1322" spans="1:16" x14ac:dyDescent="0.35">
      <c r="A1322" t="s">
        <v>1031</v>
      </c>
      <c r="B1322" s="3" t="s">
        <v>12064</v>
      </c>
      <c r="C1322" s="4">
        <v>52.470775982799999</v>
      </c>
      <c r="D1322" s="4">
        <v>10.0177392889</v>
      </c>
      <c r="E1322" s="4">
        <f>Orte[[#This Row],[Lat_dez]]*PI()/180</f>
        <v>0.91578780197622345</v>
      </c>
      <c r="F1322" s="4">
        <f>Orte[[#This Row],[Lon_dez]]*PI()/180</f>
        <v>0.17484253419770043</v>
      </c>
      <c r="G1322" t="s">
        <v>554</v>
      </c>
      <c r="H1322" t="s">
        <v>652</v>
      </c>
      <c r="I1322" s="4" t="b">
        <v>0</v>
      </c>
      <c r="J1322" s="4" t="str">
        <f>CONCATENATE(Orte[[#This Row],[Ort]]," - ",Orte[[#This Row],[Landkreis]])</f>
        <v>Burgdorf - Landkreis Region Hannover</v>
      </c>
      <c r="L1322" s="3" t="s">
        <v>9691</v>
      </c>
      <c r="M1322" s="3"/>
      <c r="N1322" t="str">
        <f>Orte[[#This Row],[Ort]]</f>
        <v>Burgdorf</v>
      </c>
      <c r="O1322" t="s">
        <v>4145</v>
      </c>
      <c r="P1322" t="s">
        <v>1289</v>
      </c>
    </row>
    <row r="1323" spans="1:16" x14ac:dyDescent="0.35">
      <c r="A1323" t="s">
        <v>1031</v>
      </c>
      <c r="B1323" s="3" t="s">
        <v>8008</v>
      </c>
      <c r="C1323" s="4">
        <v>52.143397300300002</v>
      </c>
      <c r="D1323" s="4">
        <v>10.215920409400001</v>
      </c>
      <c r="E1323" s="4">
        <f>Orte[[#This Row],[Lat_dez]]*PI()/180</f>
        <v>0.91007396606575752</v>
      </c>
      <c r="F1323" s="4">
        <f>Orte[[#This Row],[Lon_dez]]*PI()/180</f>
        <v>0.17830144726571709</v>
      </c>
      <c r="G1323" t="s">
        <v>554</v>
      </c>
      <c r="H1323" t="s">
        <v>786</v>
      </c>
      <c r="I1323" s="4" t="b">
        <v>0</v>
      </c>
      <c r="J1323" s="4" t="str">
        <f>CONCATENATE(Orte[[#This Row],[Ort]]," - ",Orte[[#This Row],[Landkreis]])</f>
        <v>Burgdorf - Landkreis Wolfenbüttel</v>
      </c>
      <c r="L1323" s="3" t="s">
        <v>9254</v>
      </c>
      <c r="M1323" s="3"/>
      <c r="N1323" t="str">
        <f>Orte[[#This Row],[Ort]]</f>
        <v>Burgdorf</v>
      </c>
      <c r="O1323" t="s">
        <v>4841</v>
      </c>
      <c r="P1323" t="s">
        <v>6810</v>
      </c>
    </row>
    <row r="1324" spans="1:16" x14ac:dyDescent="0.35">
      <c r="A1324" t="s">
        <v>4498</v>
      </c>
      <c r="B1324" s="3" t="s">
        <v>12100</v>
      </c>
      <c r="C1324" s="4">
        <v>49.820847674100001</v>
      </c>
      <c r="D1324" s="4">
        <v>10.7299962633</v>
      </c>
      <c r="E1324" s="4">
        <f>Orte[[#This Row],[Lat_dez]]*PI()/180</f>
        <v>0.86953782804760382</v>
      </c>
      <c r="F1324" s="4">
        <f>Orte[[#This Row],[Lon_dez]]*PI()/180</f>
        <v>0.18727376352127342</v>
      </c>
      <c r="G1324" t="s">
        <v>665</v>
      </c>
      <c r="H1324" t="s">
        <v>1321</v>
      </c>
      <c r="I1324" s="4" t="b">
        <v>0</v>
      </c>
      <c r="J1324" s="4" t="str">
        <f>CONCATENATE(Orte[[#This Row],[Ort]]," - ",Orte[[#This Row],[Landkreis]])</f>
        <v>Burgebrach - Landkreis Bamberg</v>
      </c>
      <c r="L1324" s="3" t="s">
        <v>12527</v>
      </c>
      <c r="M1324" s="3"/>
      <c r="N1324" t="str">
        <f>Orte[[#This Row],[Ort]]</f>
        <v>Burgebrach</v>
      </c>
      <c r="O1324" t="s">
        <v>1820</v>
      </c>
      <c r="P1324" t="s">
        <v>5411</v>
      </c>
    </row>
    <row r="1325" spans="1:16" x14ac:dyDescent="0.35">
      <c r="A1325" t="s">
        <v>6534</v>
      </c>
      <c r="B1325" s="3" t="s">
        <v>14802</v>
      </c>
      <c r="C1325" s="4">
        <v>50.953684891499996</v>
      </c>
      <c r="D1325" s="4">
        <v>11.7780328905</v>
      </c>
      <c r="E1325" s="4">
        <f>Orte[[#This Row],[Lat_dez]]*PI()/180</f>
        <v>0.8893095673803646</v>
      </c>
      <c r="F1325" s="4">
        <f>Orte[[#This Row],[Lon_dez]]*PI()/180</f>
        <v>0.20556545334740978</v>
      </c>
      <c r="G1325" t="s">
        <v>678</v>
      </c>
      <c r="H1325" t="s">
        <v>1291</v>
      </c>
      <c r="I1325" s="4" t="b">
        <v>0</v>
      </c>
      <c r="J1325" s="4" t="str">
        <f>CONCATENATE(Orte[[#This Row],[Ort]]," - ",Orte[[#This Row],[Landkreis]])</f>
        <v>Bürgel u.a. - Landkreis Saale-Holzland-Kreis</v>
      </c>
      <c r="L1325" s="3" t="s">
        <v>8750</v>
      </c>
      <c r="M1325" s="3"/>
      <c r="N1325" t="str">
        <f>Orte[[#This Row],[Ort]]</f>
        <v>Bürgel u.a.</v>
      </c>
      <c r="O1325" t="s">
        <v>5980</v>
      </c>
      <c r="P1325" t="s">
        <v>611</v>
      </c>
    </row>
    <row r="1326" spans="1:16" x14ac:dyDescent="0.35">
      <c r="A1326" t="s">
        <v>1537</v>
      </c>
      <c r="B1326" s="3" t="s">
        <v>8475</v>
      </c>
      <c r="C1326" s="4">
        <v>47.774515684500003</v>
      </c>
      <c r="D1326" s="4">
        <v>10.812187124999999</v>
      </c>
      <c r="E1326" s="4">
        <f>Orte[[#This Row],[Lat_dez]]*PI()/180</f>
        <v>0.83382259724019747</v>
      </c>
      <c r="F1326" s="4">
        <f>Orte[[#This Row],[Lon_dez]]*PI()/180</f>
        <v>0.18870826467298968</v>
      </c>
      <c r="G1326" t="s">
        <v>665</v>
      </c>
      <c r="H1326" t="s">
        <v>1338</v>
      </c>
      <c r="I1326" s="4" t="b">
        <v>0</v>
      </c>
      <c r="J1326" s="4" t="str">
        <f>CONCATENATE(Orte[[#This Row],[Ort]]," - ",Orte[[#This Row],[Landkreis]])</f>
        <v>Burggen - Landkreis Weilheim-Schongau</v>
      </c>
      <c r="L1326" s="3" t="s">
        <v>13363</v>
      </c>
      <c r="M1326" s="3"/>
      <c r="N1326" t="str">
        <f>Orte[[#This Row],[Ort]]</f>
        <v>Burggen</v>
      </c>
      <c r="O1326" t="s">
        <v>1086</v>
      </c>
      <c r="P1326" t="s">
        <v>15927</v>
      </c>
    </row>
    <row r="1327" spans="1:16" x14ac:dyDescent="0.35">
      <c r="A1327" t="s">
        <v>6446</v>
      </c>
      <c r="B1327" s="3" t="s">
        <v>14680</v>
      </c>
      <c r="C1327" s="4">
        <v>49.730137234099999</v>
      </c>
      <c r="D1327" s="4">
        <v>10.5575708148</v>
      </c>
      <c r="E1327" s="4">
        <f>Orte[[#This Row],[Lat_dez]]*PI()/180</f>
        <v>0.86795463220367108</v>
      </c>
      <c r="F1327" s="4">
        <f>Orte[[#This Row],[Lon_dez]]*PI()/180</f>
        <v>0.18426437173072049</v>
      </c>
      <c r="G1327" t="s">
        <v>665</v>
      </c>
      <c r="H1327" t="s">
        <v>706</v>
      </c>
      <c r="I1327" s="4" t="b">
        <v>0</v>
      </c>
      <c r="J1327" s="4" t="str">
        <f>CONCATENATE(Orte[[#This Row],[Ort]]," - ",Orte[[#This Row],[Landkreis]])</f>
        <v>Burghaslach - Landkreis Neustadt a.d. Aisch-Bad Windsheim</v>
      </c>
      <c r="L1327" s="3" t="s">
        <v>12528</v>
      </c>
      <c r="M1327" s="3"/>
      <c r="N1327" t="str">
        <f>Orte[[#This Row],[Ort]]</f>
        <v>Burghaslach</v>
      </c>
      <c r="O1327" t="s">
        <v>5353</v>
      </c>
      <c r="P1327" t="s">
        <v>566</v>
      </c>
    </row>
    <row r="1328" spans="1:16" x14ac:dyDescent="0.35">
      <c r="A1328" t="s">
        <v>6867</v>
      </c>
      <c r="B1328" s="3" t="s">
        <v>15247</v>
      </c>
      <c r="C1328" s="4">
        <v>50.709210070300003</v>
      </c>
      <c r="D1328" s="4">
        <v>9.6909346995300005</v>
      </c>
      <c r="E1328" s="4">
        <f>Orte[[#This Row],[Lat_dez]]*PI()/180</f>
        <v>0.88504267681220028</v>
      </c>
      <c r="F1328" s="4">
        <f>Orte[[#This Row],[Lon_dez]]*PI()/180</f>
        <v>0.16913871810256589</v>
      </c>
      <c r="G1328" t="s">
        <v>549</v>
      </c>
      <c r="H1328" t="s">
        <v>815</v>
      </c>
      <c r="I1328" s="4" t="b">
        <v>0</v>
      </c>
      <c r="J1328" s="4" t="str">
        <f>CONCATENATE(Orte[[#This Row],[Ort]]," - ",Orte[[#This Row],[Landkreis]])</f>
        <v>Burghaun - Landkreis Fulda</v>
      </c>
      <c r="L1328" s="3" t="s">
        <v>12529</v>
      </c>
      <c r="M1328" s="3"/>
      <c r="N1328" t="str">
        <f>Orte[[#This Row],[Ort]]</f>
        <v>Burghaun</v>
      </c>
      <c r="O1328" t="s">
        <v>4959</v>
      </c>
      <c r="P1328" t="s">
        <v>5493</v>
      </c>
    </row>
    <row r="1329" spans="1:16" x14ac:dyDescent="0.35">
      <c r="A1329" t="s">
        <v>3035</v>
      </c>
      <c r="B1329" s="3" t="s">
        <v>10237</v>
      </c>
      <c r="C1329" s="4">
        <v>48.164946038399997</v>
      </c>
      <c r="D1329" s="4">
        <v>12.8154082805</v>
      </c>
      <c r="E1329" s="4">
        <f>Orte[[#This Row],[Lat_dez]]*PI()/180</f>
        <v>0.84063689241547901</v>
      </c>
      <c r="F1329" s="4">
        <f>Orte[[#This Row],[Lon_dez]]*PI()/180</f>
        <v>0.22367106948207002</v>
      </c>
      <c r="G1329" t="s">
        <v>665</v>
      </c>
      <c r="H1329" t="s">
        <v>908</v>
      </c>
      <c r="I1329" s="4" t="b">
        <v>0</v>
      </c>
      <c r="J1329" s="4" t="str">
        <f>CONCATENATE(Orte[[#This Row],[Ort]]," - ",Orte[[#This Row],[Landkreis]])</f>
        <v>Burghausen - Landkreis Altötting</v>
      </c>
      <c r="L1329" s="3" t="s">
        <v>9046</v>
      </c>
      <c r="M1329" s="3"/>
      <c r="N1329" t="str">
        <f>Orte[[#This Row],[Ort]]</f>
        <v>Burghausen</v>
      </c>
      <c r="O1329" t="s">
        <v>2216</v>
      </c>
      <c r="P1329" t="s">
        <v>4292</v>
      </c>
    </row>
    <row r="1330" spans="1:16" x14ac:dyDescent="0.35">
      <c r="A1330" t="s">
        <v>3182</v>
      </c>
      <c r="B1330" s="3" t="s">
        <v>10412</v>
      </c>
      <c r="C1330" s="4">
        <v>48.690845113599998</v>
      </c>
      <c r="D1330" s="4">
        <v>11.0384430072</v>
      </c>
      <c r="E1330" s="4">
        <f>Orte[[#This Row],[Lat_dez]]*PI()/180</f>
        <v>0.84981556281091231</v>
      </c>
      <c r="F1330" s="4">
        <f>Orte[[#This Row],[Lon_dez]]*PI()/180</f>
        <v>0.19265717476938413</v>
      </c>
      <c r="G1330" t="s">
        <v>665</v>
      </c>
      <c r="H1330" t="s">
        <v>951</v>
      </c>
      <c r="I1330" s="4" t="b">
        <v>0</v>
      </c>
      <c r="J1330" s="4" t="str">
        <f>CONCATENATE(Orte[[#This Row],[Ort]]," - ",Orte[[#This Row],[Landkreis]])</f>
        <v>Burgheim - Landkreis Neuburg-Schrobenhausen</v>
      </c>
      <c r="L1330" s="3" t="s">
        <v>14934</v>
      </c>
      <c r="M1330" s="3"/>
      <c r="N1330" t="str">
        <f>Orte[[#This Row],[Ort]]</f>
        <v>Burgheim</v>
      </c>
      <c r="O1330" t="s">
        <v>7102</v>
      </c>
      <c r="P1330" t="s">
        <v>5726</v>
      </c>
    </row>
    <row r="1331" spans="1:16" x14ac:dyDescent="0.35">
      <c r="A1331" t="s">
        <v>4067</v>
      </c>
      <c r="B1331" s="3" t="s">
        <v>11540</v>
      </c>
      <c r="C1331" s="4">
        <v>48.150266827499998</v>
      </c>
      <c r="D1331" s="4">
        <v>12.722888984900001</v>
      </c>
      <c r="E1331" s="4">
        <f>Orte[[#This Row],[Lat_dez]]*PI()/180</f>
        <v>0.84038069185367958</v>
      </c>
      <c r="F1331" s="4">
        <f>Orte[[#This Row],[Lon_dez]]*PI()/180</f>
        <v>0.22205630315222413</v>
      </c>
      <c r="G1331" t="s">
        <v>665</v>
      </c>
      <c r="H1331" t="s">
        <v>908</v>
      </c>
      <c r="I1331" s="4" t="b">
        <v>0</v>
      </c>
      <c r="J1331" s="4" t="str">
        <f>CONCATENATE(Orte[[#This Row],[Ort]]," - ",Orte[[#This Row],[Landkreis]])</f>
        <v>Burgkirchen an der Alz - Landkreis Altötting</v>
      </c>
      <c r="L1331" s="3" t="s">
        <v>7774</v>
      </c>
      <c r="M1331" s="3"/>
      <c r="N1331" t="str">
        <f>Orte[[#This Row],[Ort]]</f>
        <v>Burgkirchen an der Alz</v>
      </c>
      <c r="O1331" t="s">
        <v>4957</v>
      </c>
      <c r="P1331" t="s">
        <v>4934</v>
      </c>
    </row>
    <row r="1332" spans="1:16" x14ac:dyDescent="0.35">
      <c r="A1332" t="s">
        <v>5049</v>
      </c>
      <c r="B1332" s="3" t="s">
        <v>12814</v>
      </c>
      <c r="C1332" s="4">
        <v>50.1434732755</v>
      </c>
      <c r="D1332" s="4">
        <v>11.287380884399999</v>
      </c>
      <c r="E1332" s="4">
        <f>Orte[[#This Row],[Lat_dez]]*PI()/180</f>
        <v>0.87516870704326066</v>
      </c>
      <c r="F1332" s="4">
        <f>Orte[[#This Row],[Lon_dez]]*PI()/180</f>
        <v>0.19700196035944945</v>
      </c>
      <c r="G1332" t="s">
        <v>665</v>
      </c>
      <c r="H1332" t="s">
        <v>1340</v>
      </c>
      <c r="I1332" s="4" t="b">
        <v>0</v>
      </c>
      <c r="J1332" s="4" t="str">
        <f>CONCATENATE(Orte[[#This Row],[Ort]]," - ",Orte[[#This Row],[Landkreis]])</f>
        <v>Burgkunstadt - Landkreis Lichtenfels</v>
      </c>
      <c r="L1332" s="3" t="s">
        <v>12524</v>
      </c>
      <c r="M1332" s="3"/>
      <c r="N1332" t="str">
        <f>Orte[[#This Row],[Ort]]</f>
        <v>Burgkunstadt</v>
      </c>
      <c r="O1332" t="s">
        <v>2653</v>
      </c>
      <c r="P1332" t="s">
        <v>4139</v>
      </c>
    </row>
    <row r="1333" spans="1:16" x14ac:dyDescent="0.35">
      <c r="A1333" t="s">
        <v>3065</v>
      </c>
      <c r="B1333" s="3" t="s">
        <v>10280</v>
      </c>
      <c r="C1333" s="4">
        <v>50.276192436899997</v>
      </c>
      <c r="D1333" s="4">
        <v>10.1594333202</v>
      </c>
      <c r="E1333" s="4">
        <f>Orte[[#This Row],[Lat_dez]]*PI()/180</f>
        <v>0.87748509339017633</v>
      </c>
      <c r="F1333" s="4">
        <f>Orte[[#This Row],[Lon_dez]]*PI()/180</f>
        <v>0.17731556157430933</v>
      </c>
      <c r="G1333" t="s">
        <v>665</v>
      </c>
      <c r="H1333" t="s">
        <v>666</v>
      </c>
      <c r="I1333" s="4" t="b">
        <v>0</v>
      </c>
      <c r="J1333" s="4" t="str">
        <f>CONCATENATE(Orte[[#This Row],[Ort]]," - ",Orte[[#This Row],[Landkreis]])</f>
        <v>Burglauer - Landkreis Rhön-Grabfeld</v>
      </c>
      <c r="L1333" s="3" t="s">
        <v>9690</v>
      </c>
      <c r="M1333" s="3"/>
      <c r="N1333" t="str">
        <f>Orte[[#This Row],[Ort]]</f>
        <v>Burglauer</v>
      </c>
      <c r="O1333" t="s">
        <v>2916</v>
      </c>
      <c r="P1333" t="s">
        <v>5481</v>
      </c>
    </row>
    <row r="1334" spans="1:16" x14ac:dyDescent="0.35">
      <c r="A1334" t="s">
        <v>6043</v>
      </c>
      <c r="B1334" s="3" t="s">
        <v>14130</v>
      </c>
      <c r="C1334" s="4">
        <v>49.227889007199998</v>
      </c>
      <c r="D1334" s="4">
        <v>12.003634058399999</v>
      </c>
      <c r="E1334" s="4">
        <f>Orte[[#This Row],[Lat_dez]]*PI()/180</f>
        <v>0.85918874698196246</v>
      </c>
      <c r="F1334" s="4">
        <f>Orte[[#This Row],[Lon_dez]]*PI()/180</f>
        <v>0.2095029365236093</v>
      </c>
      <c r="G1334" t="s">
        <v>665</v>
      </c>
      <c r="H1334" t="s">
        <v>906</v>
      </c>
      <c r="I1334" s="4" t="b">
        <v>0</v>
      </c>
      <c r="J1334" s="4" t="str">
        <f>CONCATENATE(Orte[[#This Row],[Ort]]," - ",Orte[[#This Row],[Landkreis]])</f>
        <v>Burglengenfeld - Landkreis Schwandorf</v>
      </c>
      <c r="L1334" s="3" t="s">
        <v>13129</v>
      </c>
      <c r="M1334" s="3"/>
      <c r="N1334" t="str">
        <f>Orte[[#This Row],[Ort]]</f>
        <v>Burglengenfeld</v>
      </c>
      <c r="O1334" t="s">
        <v>5221</v>
      </c>
      <c r="P1334" t="s">
        <v>6137</v>
      </c>
    </row>
    <row r="1335" spans="1:16" x14ac:dyDescent="0.35">
      <c r="A1335" t="s">
        <v>7040</v>
      </c>
      <c r="B1335" s="3" t="s">
        <v>15487</v>
      </c>
      <c r="C1335" s="4">
        <v>49.222679813299997</v>
      </c>
      <c r="D1335" s="4">
        <v>10.586246602699999</v>
      </c>
      <c r="E1335" s="4">
        <f>Orte[[#This Row],[Lat_dez]]*PI()/180</f>
        <v>0.85909782939703261</v>
      </c>
      <c r="F1335" s="4">
        <f>Orte[[#This Row],[Lon_dez]]*PI()/180</f>
        <v>0.18476485864517903</v>
      </c>
      <c r="G1335" t="s">
        <v>665</v>
      </c>
      <c r="H1335" t="s">
        <v>784</v>
      </c>
      <c r="I1335" s="4" t="b">
        <v>0</v>
      </c>
      <c r="J1335" s="4" t="str">
        <f>CONCATENATE(Orte[[#This Row],[Ort]]," - ",Orte[[#This Row],[Landkreis]])</f>
        <v>Burgoberbach - Landkreis Ansbach</v>
      </c>
      <c r="L1335" s="3" t="s">
        <v>12069</v>
      </c>
      <c r="M1335" s="3"/>
      <c r="N1335" t="str">
        <f>Orte[[#This Row],[Ort]]</f>
        <v>Burgoberbach</v>
      </c>
      <c r="O1335" t="s">
        <v>978</v>
      </c>
      <c r="P1335" t="s">
        <v>1838</v>
      </c>
    </row>
    <row r="1336" spans="1:16" x14ac:dyDescent="0.35">
      <c r="A1336" t="s">
        <v>5558</v>
      </c>
      <c r="B1336" s="3" t="s">
        <v>13474</v>
      </c>
      <c r="C1336" s="4">
        <v>50.133953033799997</v>
      </c>
      <c r="D1336" s="4">
        <v>10.6305038275</v>
      </c>
      <c r="E1336" s="4">
        <f>Orte[[#This Row],[Lat_dez]]*PI()/180</f>
        <v>0.87500254748001005</v>
      </c>
      <c r="F1336" s="4">
        <f>Orte[[#This Row],[Lon_dez]]*PI()/180</f>
        <v>0.18553729293573432</v>
      </c>
      <c r="G1336" t="s">
        <v>665</v>
      </c>
      <c r="H1336" t="s">
        <v>796</v>
      </c>
      <c r="I1336" s="4" t="b">
        <v>0</v>
      </c>
      <c r="J1336" s="4" t="str">
        <f>CONCATENATE(Orte[[#This Row],[Ort]]," - ",Orte[[#This Row],[Landkreis]])</f>
        <v>Burgpreppach - Landkreis Haßberge</v>
      </c>
      <c r="L1336" s="3" t="s">
        <v>12071</v>
      </c>
      <c r="M1336" s="3"/>
      <c r="N1336" t="str">
        <f>Orte[[#This Row],[Ort]]</f>
        <v>Burgpreppach</v>
      </c>
      <c r="O1336" t="s">
        <v>5033</v>
      </c>
      <c r="P1336" t="s">
        <v>4400</v>
      </c>
    </row>
    <row r="1337" spans="1:16" x14ac:dyDescent="0.35">
      <c r="A1337" t="s">
        <v>2744</v>
      </c>
      <c r="B1337" s="3" t="s">
        <v>9878</v>
      </c>
      <c r="C1337" s="4">
        <v>48.231301830299998</v>
      </c>
      <c r="D1337" s="4">
        <v>9.9504916128499996</v>
      </c>
      <c r="E1337" s="4">
        <f>Orte[[#This Row],[Lat_dez]]*PI()/180</f>
        <v>0.84179501946190227</v>
      </c>
      <c r="F1337" s="4">
        <f>Orte[[#This Row],[Lon_dez]]*PI()/180</f>
        <v>0.17366884083631337</v>
      </c>
      <c r="G1337" t="s">
        <v>546</v>
      </c>
      <c r="H1337" t="s">
        <v>649</v>
      </c>
      <c r="I1337" s="4" t="b">
        <v>0</v>
      </c>
      <c r="J1337" s="4" t="str">
        <f>CONCATENATE(Orte[[#This Row],[Ort]]," - ",Orte[[#This Row],[Landkreis]])</f>
        <v>Burgrieden - Landkreis Biberach</v>
      </c>
      <c r="L1337" s="3" t="s">
        <v>14666</v>
      </c>
      <c r="M1337" s="3"/>
      <c r="N1337" t="str">
        <f>Orte[[#This Row],[Ort]]</f>
        <v>Burgrieden</v>
      </c>
      <c r="O1337" t="s">
        <v>3556</v>
      </c>
      <c r="P1337" t="s">
        <v>5457</v>
      </c>
    </row>
    <row r="1338" spans="1:16" x14ac:dyDescent="0.35">
      <c r="A1338" t="s">
        <v>2414</v>
      </c>
      <c r="B1338" s="3" t="s">
        <v>9462</v>
      </c>
      <c r="C1338" s="4">
        <v>50.371784898199998</v>
      </c>
      <c r="D1338" s="4">
        <v>7.9356652213499999</v>
      </c>
      <c r="E1338" s="4">
        <f>Orte[[#This Row],[Lat_dez]]*PI()/180</f>
        <v>0.87915349657994668</v>
      </c>
      <c r="F1338" s="4">
        <f>Orte[[#This Row],[Lon_dez]]*PI()/180</f>
        <v>0.13850348644856211</v>
      </c>
      <c r="G1338" t="s">
        <v>514</v>
      </c>
      <c r="H1338" t="s">
        <v>593</v>
      </c>
      <c r="I1338" s="4" t="b">
        <v>0</v>
      </c>
      <c r="J1338" s="4" t="str">
        <f>CONCATENATE(Orte[[#This Row],[Ort]]," - ",Orte[[#This Row],[Landkreis]])</f>
        <v>Burgschwalbach - Landkreis Rhein-Lahn-Kreis</v>
      </c>
      <c r="L1338" s="3" t="s">
        <v>12375</v>
      </c>
      <c r="M1338" s="3"/>
      <c r="N1338" t="str">
        <f>Orte[[#This Row],[Ort]]</f>
        <v>Burgschwalbach</v>
      </c>
      <c r="O1338" t="s">
        <v>6335</v>
      </c>
      <c r="P1338" t="s">
        <v>5998</v>
      </c>
    </row>
    <row r="1339" spans="1:16" x14ac:dyDescent="0.35">
      <c r="A1339" t="s">
        <v>2921</v>
      </c>
      <c r="B1339" s="3" t="s">
        <v>10089</v>
      </c>
      <c r="C1339" s="4">
        <v>50.148010428100001</v>
      </c>
      <c r="D1339" s="4">
        <v>9.6459562728199995</v>
      </c>
      <c r="E1339" s="4">
        <f>Orte[[#This Row],[Lat_dez]]*PI()/180</f>
        <v>0.87524789529479619</v>
      </c>
      <c r="F1339" s="4">
        <f>Orte[[#This Row],[Lon_dez]]*PI()/180</f>
        <v>0.16835369646410941</v>
      </c>
      <c r="G1339" t="s">
        <v>665</v>
      </c>
      <c r="H1339" t="s">
        <v>826</v>
      </c>
      <c r="I1339" s="4" t="b">
        <v>0</v>
      </c>
      <c r="J1339" s="4" t="str">
        <f>CONCATENATE(Orte[[#This Row],[Ort]]," - ",Orte[[#This Row],[Landkreis]])</f>
        <v>Burgsinn - Landkreis Main-Spessart</v>
      </c>
      <c r="L1339" s="3" t="s">
        <v>12523</v>
      </c>
      <c r="M1339" s="3"/>
      <c r="N1339" t="str">
        <f>Orte[[#This Row],[Ort]]</f>
        <v>Burgsinn</v>
      </c>
      <c r="O1339" t="s">
        <v>5302</v>
      </c>
      <c r="P1339" t="s">
        <v>4300</v>
      </c>
    </row>
    <row r="1340" spans="1:16" x14ac:dyDescent="0.35">
      <c r="A1340" t="s">
        <v>3034</v>
      </c>
      <c r="B1340" s="3" t="s">
        <v>10236</v>
      </c>
      <c r="C1340" s="4">
        <v>50.922111054600002</v>
      </c>
      <c r="D1340" s="4">
        <v>12.8042591274</v>
      </c>
      <c r="E1340" s="4">
        <f>Orte[[#This Row],[Lat_dez]]*PI()/180</f>
        <v>0.88875849996897205</v>
      </c>
      <c r="F1340" s="4">
        <f>Orte[[#This Row],[Lon_dez]]*PI()/180</f>
        <v>0.22347648005166607</v>
      </c>
      <c r="G1340" t="s">
        <v>869</v>
      </c>
      <c r="H1340" t="s">
        <v>935</v>
      </c>
      <c r="I1340" s="4" t="b">
        <v>0</v>
      </c>
      <c r="J1340" s="4" t="str">
        <f>CONCATENATE(Orte[[#This Row],[Ort]]," - ",Orte[[#This Row],[Landkreis]])</f>
        <v>Burgstädt - Landkreis Mittelsachsen</v>
      </c>
      <c r="L1340" s="3" t="s">
        <v>14668</v>
      </c>
      <c r="M1340" s="3"/>
      <c r="N1340" t="str">
        <f>Orte[[#This Row],[Ort]]</f>
        <v>Burgstädt</v>
      </c>
      <c r="O1340" t="s">
        <v>5928</v>
      </c>
      <c r="P1340" t="s">
        <v>6971</v>
      </c>
    </row>
    <row r="1341" spans="1:16" x14ac:dyDescent="0.35">
      <c r="A1341" t="s">
        <v>1106</v>
      </c>
      <c r="B1341" s="3" t="s">
        <v>8071</v>
      </c>
      <c r="C1341" s="4">
        <v>49.722412848399998</v>
      </c>
      <c r="D1341" s="4">
        <v>9.2989070067000004</v>
      </c>
      <c r="E1341" s="4">
        <f>Orte[[#This Row],[Lat_dez]]*PI()/180</f>
        <v>0.86781981624051208</v>
      </c>
      <c r="F1341" s="4">
        <f>Orte[[#This Row],[Lon_dez]]*PI()/180</f>
        <v>0.16229654410368541</v>
      </c>
      <c r="G1341" t="s">
        <v>665</v>
      </c>
      <c r="H1341" t="s">
        <v>1095</v>
      </c>
      <c r="I1341" s="4" t="b">
        <v>0</v>
      </c>
      <c r="J1341" s="4" t="str">
        <f>CONCATENATE(Orte[[#This Row],[Ort]]," - ",Orte[[#This Row],[Landkreis]])</f>
        <v>Bürgstadt - Landkreis Miltenberg</v>
      </c>
      <c r="L1341" s="3" t="s">
        <v>8393</v>
      </c>
      <c r="M1341" s="3"/>
      <c r="N1341" t="str">
        <f>Orte[[#This Row],[Ort]]</f>
        <v>Bürgstadt</v>
      </c>
      <c r="O1341" t="s">
        <v>2101</v>
      </c>
      <c r="P1341" t="s">
        <v>3910</v>
      </c>
    </row>
    <row r="1342" spans="1:16" x14ac:dyDescent="0.35">
      <c r="A1342" t="s">
        <v>5367</v>
      </c>
      <c r="B1342" s="3" t="s">
        <v>13230</v>
      </c>
      <c r="C1342" s="4">
        <v>48.926509191299999</v>
      </c>
      <c r="D1342" s="4">
        <v>9.3845529642799992</v>
      </c>
      <c r="E1342" s="4">
        <f>Orte[[#This Row],[Lat_dez]]*PI()/180</f>
        <v>0.85392867689545315</v>
      </c>
      <c r="F1342" s="4">
        <f>Orte[[#This Row],[Lon_dez]]*PI()/180</f>
        <v>0.16379134805447979</v>
      </c>
      <c r="G1342" t="s">
        <v>546</v>
      </c>
      <c r="H1342" t="s">
        <v>777</v>
      </c>
      <c r="I1342" s="4" t="b">
        <v>0</v>
      </c>
      <c r="J1342" s="4" t="str">
        <f>CONCATENATE(Orte[[#This Row],[Ort]]," - ",Orte[[#This Row],[Landkreis]])</f>
        <v>Burgstetten - Landkreis Rems-Murr-Kreis</v>
      </c>
      <c r="L1342" s="3" t="s">
        <v>12067</v>
      </c>
      <c r="M1342" s="3"/>
      <c r="N1342" t="str">
        <f>Orte[[#This Row],[Ort]]</f>
        <v>Burgstetten</v>
      </c>
      <c r="O1342" t="s">
        <v>4734</v>
      </c>
      <c r="P1342" t="s">
        <v>1794</v>
      </c>
    </row>
    <row r="1343" spans="1:16" x14ac:dyDescent="0.35">
      <c r="A1343" t="s">
        <v>6098</v>
      </c>
      <c r="B1343" s="3" t="s">
        <v>14200</v>
      </c>
      <c r="C1343" s="4">
        <v>49.338730810500003</v>
      </c>
      <c r="D1343" s="4">
        <v>11.3289693772</v>
      </c>
      <c r="E1343" s="4">
        <f>Orte[[#This Row],[Lat_dez]]*PI()/180</f>
        <v>0.86112330139839544</v>
      </c>
      <c r="F1343" s="4">
        <f>Orte[[#This Row],[Lon_dez]]*PI()/180</f>
        <v>0.19772781648975141</v>
      </c>
      <c r="G1343" t="s">
        <v>665</v>
      </c>
      <c r="H1343" t="s">
        <v>964</v>
      </c>
      <c r="I1343" s="4" t="b">
        <v>0</v>
      </c>
      <c r="J1343" s="4" t="str">
        <f>CONCATENATE(Orte[[#This Row],[Ort]]," - ",Orte[[#This Row],[Landkreis]])</f>
        <v>Burgthann - Landkreis Nürnberger Land</v>
      </c>
      <c r="L1343" s="3" t="s">
        <v>11146</v>
      </c>
      <c r="M1343" s="3"/>
      <c r="N1343" t="str">
        <f>Orte[[#This Row],[Ort]]</f>
        <v>Burgthann</v>
      </c>
      <c r="O1343" t="s">
        <v>3262</v>
      </c>
      <c r="P1343" t="s">
        <v>4299</v>
      </c>
    </row>
    <row r="1344" spans="1:16" x14ac:dyDescent="0.35">
      <c r="A1344" t="s">
        <v>4434</v>
      </c>
      <c r="B1344" s="3" t="s">
        <v>12017</v>
      </c>
      <c r="C1344" s="4">
        <v>51.011399612699996</v>
      </c>
      <c r="D1344" s="4">
        <v>8.7753379118900003</v>
      </c>
      <c r="E1344" s="4">
        <f>Orte[[#This Row],[Lat_dez]]*PI()/180</f>
        <v>0.89031687929217518</v>
      </c>
      <c r="F1344" s="4">
        <f>Orte[[#This Row],[Lon_dez]]*PI()/180</f>
        <v>0.15315853953756456</v>
      </c>
      <c r="G1344" t="s">
        <v>549</v>
      </c>
      <c r="H1344" t="s">
        <v>1078</v>
      </c>
      <c r="I1344" s="4" t="b">
        <v>0</v>
      </c>
      <c r="J1344" s="4" t="str">
        <f>CONCATENATE(Orte[[#This Row],[Ort]]," - ",Orte[[#This Row],[Landkreis]])</f>
        <v>Burgwald - Landkreis Waldeck-Frankenberg</v>
      </c>
      <c r="L1344" s="3" t="s">
        <v>13693</v>
      </c>
      <c r="M1344" s="3"/>
      <c r="N1344" t="str">
        <f>Orte[[#This Row],[Ort]]</f>
        <v>Burgwald</v>
      </c>
      <c r="O1344" t="s">
        <v>1878</v>
      </c>
      <c r="P1344" t="s">
        <v>5751</v>
      </c>
    </row>
    <row r="1345" spans="1:16" x14ac:dyDescent="0.35">
      <c r="A1345" t="s">
        <v>1446</v>
      </c>
      <c r="B1345" s="3" t="s">
        <v>8384</v>
      </c>
      <c r="C1345" s="4">
        <v>52.535940460500001</v>
      </c>
      <c r="D1345" s="4">
        <v>9.88908329687</v>
      </c>
      <c r="E1345" s="4">
        <f>Orte[[#This Row],[Lat_dez]]*PI()/180</f>
        <v>0.91692513666743103</v>
      </c>
      <c r="F1345" s="4">
        <f>Orte[[#This Row],[Lon_dez]]*PI()/180</f>
        <v>0.17259706353435736</v>
      </c>
      <c r="G1345" t="s">
        <v>554</v>
      </c>
      <c r="H1345" t="s">
        <v>652</v>
      </c>
      <c r="I1345" s="4" t="b">
        <v>0</v>
      </c>
      <c r="J1345" s="4" t="str">
        <f>CONCATENATE(Orte[[#This Row],[Ort]]," - ",Orte[[#This Row],[Landkreis]])</f>
        <v>Burgwedel - Landkreis Region Hannover</v>
      </c>
      <c r="L1345" s="3" t="s">
        <v>11148</v>
      </c>
      <c r="M1345" s="3"/>
      <c r="N1345" t="str">
        <f>Orte[[#This Row],[Ort]]</f>
        <v>Burgwedel</v>
      </c>
      <c r="O1345" t="s">
        <v>2608</v>
      </c>
      <c r="P1345" t="s">
        <v>4442</v>
      </c>
    </row>
    <row r="1346" spans="1:16" x14ac:dyDescent="0.35">
      <c r="A1346" t="s">
        <v>1528</v>
      </c>
      <c r="B1346" s="3" t="s">
        <v>8465</v>
      </c>
      <c r="C1346" s="4">
        <v>49.8229140101</v>
      </c>
      <c r="D1346" s="4">
        <v>10.5853924202</v>
      </c>
      <c r="E1346" s="4">
        <f>Orte[[#This Row],[Lat_dez]]*PI()/180</f>
        <v>0.86957389241425631</v>
      </c>
      <c r="F1346" s="4">
        <f>Orte[[#This Row],[Lon_dez]]*PI()/180</f>
        <v>0.1847499503481411</v>
      </c>
      <c r="G1346" t="s">
        <v>665</v>
      </c>
      <c r="H1346" t="s">
        <v>1321</v>
      </c>
      <c r="I1346" s="4" t="b">
        <v>0</v>
      </c>
      <c r="J1346" s="4" t="str">
        <f>CONCATENATE(Orte[[#This Row],[Ort]]," - ",Orte[[#This Row],[Landkreis]])</f>
        <v>Burgwindheim - Landkreis Bamberg</v>
      </c>
      <c r="L1346" s="3" t="s">
        <v>10278</v>
      </c>
      <c r="M1346" s="3"/>
      <c r="N1346" t="str">
        <f>Orte[[#This Row],[Ort]]</f>
        <v>Burgwindheim</v>
      </c>
      <c r="O1346" t="s">
        <v>5964</v>
      </c>
      <c r="P1346" t="s">
        <v>15928</v>
      </c>
    </row>
    <row r="1347" spans="1:16" x14ac:dyDescent="0.35">
      <c r="A1347" t="s">
        <v>4716</v>
      </c>
      <c r="B1347" s="3" t="s">
        <v>12382</v>
      </c>
      <c r="C1347" s="4">
        <v>49.138757366</v>
      </c>
      <c r="D1347" s="4">
        <v>10.482492278800001</v>
      </c>
      <c r="E1347" s="4">
        <f>Orte[[#This Row],[Lat_dez]]*PI()/180</f>
        <v>0.85763310637531631</v>
      </c>
      <c r="F1347" s="4">
        <f>Orte[[#This Row],[Lon_dez]]*PI()/180</f>
        <v>0.18295400407994342</v>
      </c>
      <c r="G1347" t="s">
        <v>665</v>
      </c>
      <c r="H1347" t="s">
        <v>784</v>
      </c>
      <c r="I1347" s="4" t="b">
        <v>0</v>
      </c>
      <c r="J1347" s="4" t="str">
        <f>CONCATENATE(Orte[[#This Row],[Ort]]," - ",Orte[[#This Row],[Landkreis]])</f>
        <v>Burk - Landkreis Ansbach</v>
      </c>
      <c r="L1347" s="3" t="s">
        <v>10914</v>
      </c>
      <c r="M1347" s="3"/>
      <c r="N1347" t="str">
        <f>Orte[[#This Row],[Ort]]</f>
        <v>Burk</v>
      </c>
      <c r="O1347" t="s">
        <v>4255</v>
      </c>
      <c r="P1347" t="s">
        <v>6572</v>
      </c>
    </row>
    <row r="1348" spans="1:16" x14ac:dyDescent="0.35">
      <c r="A1348" t="s">
        <v>4115</v>
      </c>
      <c r="B1348" s="3" t="s">
        <v>11601</v>
      </c>
      <c r="C1348" s="4">
        <v>50.280708445400002</v>
      </c>
      <c r="D1348" s="4">
        <v>9.9722112127599996</v>
      </c>
      <c r="E1348" s="4">
        <f>Orte[[#This Row],[Lat_dez]]*PI()/180</f>
        <v>0.87756391260754962</v>
      </c>
      <c r="F1348" s="4">
        <f>Orte[[#This Row],[Lon_dez]]*PI()/180</f>
        <v>0.17404791936695876</v>
      </c>
      <c r="G1348" t="s">
        <v>665</v>
      </c>
      <c r="H1348" t="s">
        <v>998</v>
      </c>
      <c r="I1348" s="4" t="b">
        <v>0</v>
      </c>
      <c r="J1348" s="4" t="str">
        <f>CONCATENATE(Orte[[#This Row],[Ort]]," - ",Orte[[#This Row],[Landkreis]])</f>
        <v>Burkardroth - Landkreis Bad Kissingen</v>
      </c>
      <c r="L1348" s="3" t="s">
        <v>11444</v>
      </c>
      <c r="M1348" s="3"/>
      <c r="N1348" t="str">
        <f>Orte[[#This Row],[Ort]]</f>
        <v>Burkardroth</v>
      </c>
      <c r="O1348" t="s">
        <v>5885</v>
      </c>
      <c r="P1348" t="s">
        <v>5213</v>
      </c>
    </row>
    <row r="1349" spans="1:16" x14ac:dyDescent="0.35">
      <c r="A1349" t="s">
        <v>971</v>
      </c>
      <c r="B1349" s="3" t="s">
        <v>7960</v>
      </c>
      <c r="C1349" s="4">
        <v>51.186312514000001</v>
      </c>
      <c r="D1349" s="4">
        <v>14.2042869235</v>
      </c>
      <c r="E1349" s="4">
        <f>Orte[[#This Row],[Lat_dez]]*PI()/180</f>
        <v>0.89336968532407612</v>
      </c>
      <c r="F1349" s="4">
        <f>Orte[[#This Row],[Lon_dez]]*PI()/180</f>
        <v>0.24791157471305089</v>
      </c>
      <c r="G1349" t="s">
        <v>869</v>
      </c>
      <c r="H1349" t="s">
        <v>972</v>
      </c>
      <c r="I1349" s="4" t="b">
        <v>0</v>
      </c>
      <c r="J1349" s="4" t="str">
        <f>CONCATENATE(Orte[[#This Row],[Ort]]," - ",Orte[[#This Row],[Landkreis]])</f>
        <v>Burkau - Landkreis Bautzen</v>
      </c>
      <c r="L1349" s="3" t="s">
        <v>13130</v>
      </c>
      <c r="M1349" s="3"/>
      <c r="N1349" t="str">
        <f>Orte[[#This Row],[Ort]]</f>
        <v>Burkau</v>
      </c>
      <c r="O1349" t="s">
        <v>846</v>
      </c>
      <c r="P1349" t="s">
        <v>6165</v>
      </c>
    </row>
    <row r="1350" spans="1:16" x14ac:dyDescent="0.35">
      <c r="A1350" t="s">
        <v>1970</v>
      </c>
      <c r="B1350" s="3" t="s">
        <v>8946</v>
      </c>
      <c r="C1350" s="4">
        <v>50.732772048400001</v>
      </c>
      <c r="D1350" s="4">
        <v>12.9187407184</v>
      </c>
      <c r="E1350" s="4">
        <f>Orte[[#This Row],[Lat_dez]]*PI()/180</f>
        <v>0.88545391090832792</v>
      </c>
      <c r="F1350" s="4">
        <f>Orte[[#This Row],[Lon_dez]]*PI()/180</f>
        <v>0.22547456074753758</v>
      </c>
      <c r="G1350" t="s">
        <v>869</v>
      </c>
      <c r="H1350" t="s">
        <v>910</v>
      </c>
      <c r="I1350" s="4" t="b">
        <v>0</v>
      </c>
      <c r="J1350" s="4" t="str">
        <f>CONCATENATE(Orte[[#This Row],[Ort]]," - ",Orte[[#This Row],[Landkreis]])</f>
        <v>Burkhardtsdorf - Landkreis Erzgebirgskreis</v>
      </c>
      <c r="L1350" s="3" t="s">
        <v>9893</v>
      </c>
      <c r="M1350" s="3"/>
      <c r="N1350" t="str">
        <f>Orte[[#This Row],[Ort]]</f>
        <v>Burkhardtsdorf</v>
      </c>
      <c r="O1350" t="s">
        <v>1928</v>
      </c>
      <c r="P1350" t="s">
        <v>2308</v>
      </c>
    </row>
    <row r="1351" spans="1:16" x14ac:dyDescent="0.35">
      <c r="A1351" t="s">
        <v>2853</v>
      </c>
      <c r="B1351" s="3" t="s">
        <v>10010</v>
      </c>
      <c r="C1351" s="4">
        <v>48.314309810200001</v>
      </c>
      <c r="D1351" s="4">
        <v>9.11848794434</v>
      </c>
      <c r="E1351" s="4">
        <f>Orte[[#This Row],[Lat_dez]]*PI()/180</f>
        <v>0.84324378201658667</v>
      </c>
      <c r="F1351" s="4">
        <f>Orte[[#This Row],[Lon_dez]]*PI()/180</f>
        <v>0.15914763743214244</v>
      </c>
      <c r="G1351" t="s">
        <v>546</v>
      </c>
      <c r="H1351" t="s">
        <v>1492</v>
      </c>
      <c r="I1351" s="4" t="b">
        <v>0</v>
      </c>
      <c r="J1351" s="4" t="str">
        <f>CONCATENATE(Orte[[#This Row],[Ort]]," - ",Orte[[#This Row],[Landkreis]])</f>
        <v>Burladingen - Landkreis Zollernalbkreis</v>
      </c>
      <c r="L1351" s="3" t="s">
        <v>11436</v>
      </c>
      <c r="M1351" s="3"/>
      <c r="N1351" t="str">
        <f>Orte[[#This Row],[Ort]]</f>
        <v>Burladingen</v>
      </c>
      <c r="O1351" t="s">
        <v>4022</v>
      </c>
      <c r="P1351" t="s">
        <v>6367</v>
      </c>
    </row>
    <row r="1352" spans="1:16" x14ac:dyDescent="0.35">
      <c r="A1352" t="s">
        <v>4575</v>
      </c>
      <c r="B1352" s="3" t="s">
        <v>12191</v>
      </c>
      <c r="C1352" s="4">
        <v>53.7603966645</v>
      </c>
      <c r="D1352" s="4">
        <v>13.2954784374</v>
      </c>
      <c r="E1352" s="4">
        <f>Orte[[#This Row],[Lat_dez]]*PI()/180</f>
        <v>0.93829592897370229</v>
      </c>
      <c r="F1352" s="4">
        <f>Orte[[#This Row],[Lon_dez]]*PI()/180</f>
        <v>0.23204987436054078</v>
      </c>
      <c r="G1352" t="s">
        <v>834</v>
      </c>
      <c r="H1352" t="s">
        <v>921</v>
      </c>
      <c r="I1352" s="4" t="b">
        <v>0</v>
      </c>
      <c r="J1352" s="4" t="str">
        <f>CONCATENATE(Orte[[#This Row],[Ort]]," - ",Orte[[#This Row],[Landkreis]])</f>
        <v>Burow - Landkreis Mecklenburgische Seenplatte</v>
      </c>
      <c r="L1352" s="3" t="s">
        <v>15378</v>
      </c>
      <c r="M1352" s="3"/>
      <c r="N1352" t="str">
        <f>Orte[[#This Row],[Ort]]</f>
        <v>Burow</v>
      </c>
      <c r="O1352" t="s">
        <v>2554</v>
      </c>
      <c r="P1352" t="s">
        <v>5972</v>
      </c>
    </row>
    <row r="1353" spans="1:16" x14ac:dyDescent="0.35">
      <c r="A1353" t="s">
        <v>3425</v>
      </c>
      <c r="B1353" s="3" t="s">
        <v>10719</v>
      </c>
      <c r="C1353" s="4">
        <v>51.087177568900003</v>
      </c>
      <c r="D1353" s="4">
        <v>7.1162450009300002</v>
      </c>
      <c r="E1353" s="4">
        <f>Orte[[#This Row],[Lat_dez]]*PI()/180</f>
        <v>0.89163945412829737</v>
      </c>
      <c r="F1353" s="4">
        <f>Orte[[#This Row],[Lon_dez]]*PI()/180</f>
        <v>0.12420190564481545</v>
      </c>
      <c r="G1353" t="s">
        <v>504</v>
      </c>
      <c r="H1353" t="s">
        <v>1647</v>
      </c>
      <c r="I1353" s="4" t="b">
        <v>0</v>
      </c>
      <c r="J1353" s="4" t="str">
        <f>CONCATENATE(Orte[[#This Row],[Ort]]," - ",Orte[[#This Row],[Landkreis]])</f>
        <v>Burscheid - Kreis Rheinisch-Bergischer Kreis</v>
      </c>
      <c r="L1353" s="3" t="s">
        <v>15064</v>
      </c>
      <c r="M1353" s="3"/>
      <c r="N1353" t="str">
        <f>Orte[[#This Row],[Ort]]</f>
        <v>Burscheid</v>
      </c>
      <c r="O1353" t="s">
        <v>4649</v>
      </c>
      <c r="P1353" t="s">
        <v>5417</v>
      </c>
    </row>
    <row r="1354" spans="1:16" x14ac:dyDescent="0.35">
      <c r="A1354" t="s">
        <v>2010</v>
      </c>
      <c r="B1354" s="3" t="s">
        <v>8991</v>
      </c>
      <c r="C1354" s="4">
        <v>49.642324876099998</v>
      </c>
      <c r="D1354" s="4">
        <v>8.4711868697099995</v>
      </c>
      <c r="E1354" s="4">
        <f>Orte[[#This Row],[Lat_dez]]*PI()/180</f>
        <v>0.86642201743263114</v>
      </c>
      <c r="F1354" s="4">
        <f>Orte[[#This Row],[Lon_dez]]*PI()/180</f>
        <v>0.14785010242815139</v>
      </c>
      <c r="G1354" t="s">
        <v>549</v>
      </c>
      <c r="H1354" t="s">
        <v>717</v>
      </c>
      <c r="I1354" s="4" t="b">
        <v>0</v>
      </c>
      <c r="J1354" s="4" t="str">
        <f>CONCATENATE(Orte[[#This Row],[Ort]]," - ",Orte[[#This Row],[Landkreis]])</f>
        <v>Bürstadt - Landkreis Bergstraße</v>
      </c>
      <c r="L1354" s="3" t="s">
        <v>9684</v>
      </c>
      <c r="M1354" s="3"/>
      <c r="N1354" t="str">
        <f>Orte[[#This Row],[Ort]]</f>
        <v>Bürstadt</v>
      </c>
      <c r="O1354" t="s">
        <v>3052</v>
      </c>
      <c r="P1354" t="s">
        <v>4862</v>
      </c>
    </row>
    <row r="1355" spans="1:16" x14ac:dyDescent="0.35">
      <c r="A1355" t="s">
        <v>1806</v>
      </c>
      <c r="B1355" s="3" t="s">
        <v>8767</v>
      </c>
      <c r="C1355" s="4">
        <v>48.346884035800002</v>
      </c>
      <c r="D1355" s="4">
        <v>10.459708319300001</v>
      </c>
      <c r="E1355" s="4">
        <f>Orte[[#This Row],[Lat_dez]]*PI()/180</f>
        <v>0.84381230950459418</v>
      </c>
      <c r="F1355" s="4">
        <f>Orte[[#This Row],[Lon_dez]]*PI()/180</f>
        <v>0.18255634897002737</v>
      </c>
      <c r="G1355" t="s">
        <v>665</v>
      </c>
      <c r="H1355" t="s">
        <v>694</v>
      </c>
      <c r="I1355" s="4" t="b">
        <v>0</v>
      </c>
      <c r="J1355" s="4" t="str">
        <f>CONCATENATE(Orte[[#This Row],[Ort]]," - ",Orte[[#This Row],[Landkreis]])</f>
        <v>Burtenbach - Landkreis Günzburg</v>
      </c>
      <c r="L1355" s="3" t="s">
        <v>14925</v>
      </c>
      <c r="M1355" s="3"/>
      <c r="N1355" t="str">
        <f>Orte[[#This Row],[Ort]]</f>
        <v>Burtenbach</v>
      </c>
      <c r="O1355" t="s">
        <v>7087</v>
      </c>
      <c r="P1355" t="s">
        <v>3732</v>
      </c>
    </row>
    <row r="1356" spans="1:16" x14ac:dyDescent="0.35">
      <c r="A1356" t="s">
        <v>5984</v>
      </c>
      <c r="B1356" s="3" t="s">
        <v>14044</v>
      </c>
      <c r="C1356" s="4">
        <v>54.487960161499998</v>
      </c>
      <c r="D1356" s="4">
        <v>9.5496918595199993</v>
      </c>
      <c r="E1356" s="4">
        <f>Orte[[#This Row],[Lat_dez]]*PI()/180</f>
        <v>0.9509943075136762</v>
      </c>
      <c r="F1356" s="4">
        <f>Orte[[#This Row],[Lon_dez]]*PI()/180</f>
        <v>0.16667356549952378</v>
      </c>
      <c r="G1356" t="s">
        <v>641</v>
      </c>
      <c r="H1356" t="s">
        <v>660</v>
      </c>
      <c r="I1356" s="4" t="b">
        <v>0</v>
      </c>
      <c r="J1356" s="4" t="str">
        <f>CONCATENATE(Orte[[#This Row],[Ort]]," - ",Orte[[#This Row],[Landkreis]])</f>
        <v>Busdorf - Kreis Schleswig-Flensburg</v>
      </c>
      <c r="L1356" s="3" t="s">
        <v>12371</v>
      </c>
      <c r="M1356" s="3"/>
      <c r="N1356" t="str">
        <f>Orte[[#This Row],[Ort]]</f>
        <v>Busdorf</v>
      </c>
      <c r="O1356" t="s">
        <v>2632</v>
      </c>
      <c r="P1356" t="s">
        <v>3148</v>
      </c>
    </row>
    <row r="1357" spans="1:16" x14ac:dyDescent="0.35">
      <c r="A1357" t="s">
        <v>2335</v>
      </c>
      <c r="B1357" s="3" t="s">
        <v>9378</v>
      </c>
      <c r="C1357" s="4">
        <v>50.617738759300003</v>
      </c>
      <c r="D1357" s="4">
        <v>8.7897043426099994</v>
      </c>
      <c r="E1357" s="4">
        <f>Orte[[#This Row],[Lat_dez]]*PI()/180</f>
        <v>0.88344620126413453</v>
      </c>
      <c r="F1357" s="4">
        <f>Orte[[#This Row],[Lon_dez]]*PI()/180</f>
        <v>0.1534092810553882</v>
      </c>
      <c r="G1357" t="s">
        <v>549</v>
      </c>
      <c r="H1357" t="s">
        <v>1723</v>
      </c>
      <c r="I1357" s="4" t="b">
        <v>0</v>
      </c>
      <c r="J1357" s="4" t="str">
        <f>CONCATENATE(Orte[[#This Row],[Ort]]," - ",Orte[[#This Row],[Landkreis]])</f>
        <v>Buseck - Landkreis Gießen</v>
      </c>
      <c r="L1357" s="3" t="s">
        <v>11430</v>
      </c>
      <c r="M1357" s="3"/>
      <c r="N1357" t="str">
        <f>Orte[[#This Row],[Ort]]</f>
        <v>Buseck</v>
      </c>
      <c r="O1357" t="s">
        <v>4596</v>
      </c>
      <c r="P1357" t="s">
        <v>3758</v>
      </c>
    </row>
    <row r="1358" spans="1:16" x14ac:dyDescent="0.35">
      <c r="A1358" t="s">
        <v>1064</v>
      </c>
      <c r="B1358" s="3" t="s">
        <v>8034</v>
      </c>
      <c r="C1358" s="4">
        <v>47.700223955200002</v>
      </c>
      <c r="D1358" s="4">
        <v>8.6893880262300005</v>
      </c>
      <c r="E1358" s="4">
        <f>Orte[[#This Row],[Lat_dez]]*PI()/180</f>
        <v>0.8325259619569122</v>
      </c>
      <c r="F1358" s="4">
        <f>Orte[[#This Row],[Lon_dez]]*PI()/180</f>
        <v>0.1516584310410849</v>
      </c>
      <c r="G1358" t="s">
        <v>546</v>
      </c>
      <c r="H1358" t="s">
        <v>1065</v>
      </c>
      <c r="I1358" s="4" t="b">
        <v>0</v>
      </c>
      <c r="J1358" s="4" t="str">
        <f>CONCATENATE(Orte[[#This Row],[Ort]]," - ",Orte[[#This Row],[Landkreis]])</f>
        <v>Büsingen am Hochrhein - Landkreis Konstanz</v>
      </c>
      <c r="L1358" s="3" t="s">
        <v>11135</v>
      </c>
      <c r="M1358" s="3"/>
      <c r="N1358" t="str">
        <f>Orte[[#This Row],[Ort]]</f>
        <v>Büsingen am Hochrhein</v>
      </c>
      <c r="O1358" t="s">
        <v>2240</v>
      </c>
      <c r="P1358" t="s">
        <v>4955</v>
      </c>
    </row>
    <row r="1359" spans="1:16" x14ac:dyDescent="0.35">
      <c r="A1359" t="s">
        <v>5348</v>
      </c>
      <c r="B1359" s="3" t="s">
        <v>13207</v>
      </c>
      <c r="C1359" s="4">
        <v>54.159413266199998</v>
      </c>
      <c r="D1359" s="4">
        <v>8.8668342882999998</v>
      </c>
      <c r="E1359" s="4">
        <f>Orte[[#This Row],[Lat_dez]]*PI()/180</f>
        <v>0.94526008244348614</v>
      </c>
      <c r="F1359" s="4">
        <f>Orte[[#This Row],[Lon_dez]]*PI()/180</f>
        <v>0.15475545255956311</v>
      </c>
      <c r="G1359" t="s">
        <v>641</v>
      </c>
      <c r="H1359" t="s">
        <v>751</v>
      </c>
      <c r="I1359" s="4" t="b">
        <v>0</v>
      </c>
      <c r="J1359" s="4" t="str">
        <f>CONCATENATE(Orte[[#This Row],[Ort]]," - ",Orte[[#This Row],[Landkreis]])</f>
        <v>Büsum - Kreis Dithmarschen</v>
      </c>
      <c r="L1359" s="3" t="s">
        <v>15708</v>
      </c>
      <c r="M1359" s="3"/>
      <c r="N1359" t="str">
        <f>Orte[[#This Row],[Ort]]</f>
        <v>Büsum</v>
      </c>
      <c r="O1359" t="s">
        <v>4892</v>
      </c>
      <c r="P1359" t="s">
        <v>2189</v>
      </c>
    </row>
    <row r="1360" spans="1:16" x14ac:dyDescent="0.35">
      <c r="A1360" t="s">
        <v>5835</v>
      </c>
      <c r="B1360" s="3" t="s">
        <v>13851</v>
      </c>
      <c r="C1360" s="4">
        <v>53.551862608599997</v>
      </c>
      <c r="D1360" s="4">
        <v>8.3368838413699997</v>
      </c>
      <c r="E1360" s="4">
        <f>Orte[[#This Row],[Lat_dez]]*PI()/180</f>
        <v>0.93465632309570945</v>
      </c>
      <c r="F1360" s="4">
        <f>Orte[[#This Row],[Lon_dez]]*PI()/180</f>
        <v>0.14550607238821914</v>
      </c>
      <c r="G1360" t="s">
        <v>554</v>
      </c>
      <c r="H1360" t="s">
        <v>572</v>
      </c>
      <c r="I1360" s="4" t="b">
        <v>0</v>
      </c>
      <c r="J1360" s="4" t="str">
        <f>CONCATENATE(Orte[[#This Row],[Ort]]," - ",Orte[[#This Row],[Landkreis]])</f>
        <v>Butjadingen - Landkreis Wesermarsch</v>
      </c>
      <c r="L1360" s="3" t="s">
        <v>9680</v>
      </c>
      <c r="M1360" s="3"/>
      <c r="N1360" t="str">
        <f>Orte[[#This Row],[Ort]]</f>
        <v>Butjadingen</v>
      </c>
      <c r="O1360" t="s">
        <v>5889</v>
      </c>
      <c r="P1360" t="s">
        <v>1997</v>
      </c>
    </row>
    <row r="1361" spans="1:16" x14ac:dyDescent="0.35">
      <c r="A1361" t="s">
        <v>5337</v>
      </c>
      <c r="B1361" s="3" t="s">
        <v>13187</v>
      </c>
      <c r="C1361" s="4">
        <v>49.911271667800001</v>
      </c>
      <c r="D1361" s="4">
        <v>8.5344833659700008</v>
      </c>
      <c r="E1361" s="4">
        <f>Orte[[#This Row],[Lat_dez]]*PI()/180</f>
        <v>0.87111602446047143</v>
      </c>
      <c r="F1361" s="4">
        <f>Orte[[#This Row],[Lon_dez]]*PI()/180</f>
        <v>0.14895483469286469</v>
      </c>
      <c r="G1361" t="s">
        <v>549</v>
      </c>
      <c r="H1361" t="s">
        <v>1053</v>
      </c>
      <c r="I1361" s="4" t="b">
        <v>0</v>
      </c>
      <c r="J1361" s="4" t="str">
        <f>CONCATENATE(Orte[[#This Row],[Ort]]," - ",Orte[[#This Row],[Landkreis]])</f>
        <v>Büttelborn - Landkreis Groß-Gerau</v>
      </c>
      <c r="L1361" s="3" t="s">
        <v>15061</v>
      </c>
      <c r="M1361" s="3"/>
      <c r="N1361" t="str">
        <f>Orte[[#This Row],[Ort]]</f>
        <v>Büttelborn</v>
      </c>
      <c r="O1361" t="s">
        <v>2365</v>
      </c>
      <c r="P1361" t="s">
        <v>3692</v>
      </c>
    </row>
    <row r="1362" spans="1:16" x14ac:dyDescent="0.35">
      <c r="A1362" t="s">
        <v>2672</v>
      </c>
      <c r="B1362" s="3" t="s">
        <v>9787</v>
      </c>
      <c r="C1362" s="4">
        <v>49.8235576593</v>
      </c>
      <c r="D1362" s="4">
        <v>11.0674828959</v>
      </c>
      <c r="E1362" s="4">
        <f>Orte[[#This Row],[Lat_dez]]*PI()/180</f>
        <v>0.86958512621202411</v>
      </c>
      <c r="F1362" s="4">
        <f>Orte[[#This Row],[Lon_dez]]*PI()/180</f>
        <v>0.1931640164416118</v>
      </c>
      <c r="G1362" t="s">
        <v>665</v>
      </c>
      <c r="H1362" t="s">
        <v>1321</v>
      </c>
      <c r="I1362" s="4" t="b">
        <v>0</v>
      </c>
      <c r="J1362" s="4" t="str">
        <f>CONCATENATE(Orte[[#This Row],[Ort]]," - ",Orte[[#This Row],[Landkreis]])</f>
        <v>Buttenheim - Landkreis Bamberg</v>
      </c>
      <c r="L1362" s="3" t="s">
        <v>9875</v>
      </c>
      <c r="M1362" s="3"/>
      <c r="N1362" t="str">
        <f>Orte[[#This Row],[Ort]]</f>
        <v>Buttenheim</v>
      </c>
      <c r="O1362" t="s">
        <v>4269</v>
      </c>
      <c r="P1362" t="s">
        <v>4551</v>
      </c>
    </row>
    <row r="1363" spans="1:16" x14ac:dyDescent="0.35">
      <c r="A1363" t="s">
        <v>3828</v>
      </c>
      <c r="B1363" s="3" t="s">
        <v>11243</v>
      </c>
      <c r="C1363" s="4">
        <v>48.610690225500001</v>
      </c>
      <c r="D1363" s="4">
        <v>10.719292474</v>
      </c>
      <c r="E1363" s="4">
        <f>Orte[[#This Row],[Lat_dez]]*PI()/180</f>
        <v>0.84841659610199982</v>
      </c>
      <c r="F1363" s="4">
        <f>Orte[[#This Row],[Lon_dez]]*PI()/180</f>
        <v>0.18708694715554866</v>
      </c>
      <c r="G1363" t="s">
        <v>665</v>
      </c>
      <c r="H1363" t="s">
        <v>687</v>
      </c>
      <c r="I1363" s="4" t="b">
        <v>0</v>
      </c>
      <c r="J1363" s="4" t="str">
        <f>CONCATENATE(Orte[[#This Row],[Ort]]," - ",Orte[[#This Row],[Landkreis]])</f>
        <v>Buttenwiesen - Landkreis Dillingen a.d. Donau</v>
      </c>
      <c r="L1363" s="3" t="s">
        <v>7987</v>
      </c>
      <c r="M1363" s="3"/>
      <c r="N1363" t="str">
        <f>Orte[[#This Row],[Ort]]</f>
        <v>Buttenwiesen</v>
      </c>
      <c r="O1363" t="s">
        <v>4296</v>
      </c>
      <c r="P1363" t="s">
        <v>6768</v>
      </c>
    </row>
    <row r="1364" spans="1:16" x14ac:dyDescent="0.35">
      <c r="A1364" t="s">
        <v>3558</v>
      </c>
      <c r="B1364" s="3" t="s">
        <v>10900</v>
      </c>
      <c r="C1364" s="4">
        <v>49.590193862699998</v>
      </c>
      <c r="D1364" s="4">
        <v>9.8822101806700005</v>
      </c>
      <c r="E1364" s="4">
        <f>Orte[[#This Row],[Lat_dez]]*PI()/180</f>
        <v>0.86551215960639971</v>
      </c>
      <c r="F1364" s="4">
        <f>Orte[[#This Row],[Lon_dez]]*PI()/180</f>
        <v>0.1724771050267952</v>
      </c>
      <c r="G1364" t="s">
        <v>665</v>
      </c>
      <c r="H1364" t="s">
        <v>1003</v>
      </c>
      <c r="I1364" s="4" t="b">
        <v>0</v>
      </c>
      <c r="J1364" s="4" t="str">
        <f>CONCATENATE(Orte[[#This Row],[Ort]]," - ",Orte[[#This Row],[Landkreis]])</f>
        <v>Bütthard - Landkreis Würzburg</v>
      </c>
      <c r="L1364" s="3" t="s">
        <v>10594</v>
      </c>
      <c r="M1364" s="3"/>
      <c r="N1364" t="str">
        <f>Orte[[#This Row],[Ort]]</f>
        <v>Bütthard</v>
      </c>
      <c r="O1364" t="s">
        <v>4513</v>
      </c>
      <c r="P1364" t="s">
        <v>15929</v>
      </c>
    </row>
    <row r="1365" spans="1:16" x14ac:dyDescent="0.35">
      <c r="A1365" t="s">
        <v>1936</v>
      </c>
      <c r="B1365" s="3" t="s">
        <v>8911</v>
      </c>
      <c r="C1365" s="4">
        <v>51.133160534300004</v>
      </c>
      <c r="D1365" s="4">
        <v>11.376678116000001</v>
      </c>
      <c r="E1365" s="4">
        <f>Orte[[#This Row],[Lat_dez]]*PI()/180</f>
        <v>0.89244200827435793</v>
      </c>
      <c r="F1365" s="4">
        <f>Orte[[#This Row],[Lon_dez]]*PI()/180</f>
        <v>0.1985604910637854</v>
      </c>
      <c r="G1365" t="s">
        <v>678</v>
      </c>
      <c r="H1365" t="s">
        <v>1344</v>
      </c>
      <c r="I1365" s="4" t="b">
        <v>0</v>
      </c>
      <c r="J1365" s="4" t="str">
        <f>CONCATENATE(Orte[[#This Row],[Ort]]," - ",Orte[[#This Row],[Landkreis]])</f>
        <v>Buttstädt, Großbrembach, Kleinbrembach - Landkreis Sömmerda</v>
      </c>
      <c r="L1365" s="3" t="s">
        <v>15053</v>
      </c>
      <c r="M1365" s="3"/>
      <c r="N1365" t="str">
        <f>Orte[[#This Row],[Ort]]</f>
        <v>Buttstädt, Großbrembach, Kleinbrembach</v>
      </c>
      <c r="O1365" t="s">
        <v>1257</v>
      </c>
      <c r="P1365" t="s">
        <v>15930</v>
      </c>
    </row>
    <row r="1366" spans="1:16" x14ac:dyDescent="0.35">
      <c r="A1366" t="s">
        <v>5092</v>
      </c>
      <c r="B1366" s="3" t="s">
        <v>12868</v>
      </c>
      <c r="C1366" s="4">
        <v>50.419173926699997</v>
      </c>
      <c r="D1366" s="4">
        <v>8.6315044072199996</v>
      </c>
      <c r="E1366" s="4">
        <f>Orte[[#This Row],[Lat_dez]]*PI()/180</f>
        <v>0.87998059115659311</v>
      </c>
      <c r="F1366" s="4">
        <f>Orte[[#This Row],[Lon_dez]]*PI()/180</f>
        <v>0.15064817130639041</v>
      </c>
      <c r="G1366" t="s">
        <v>549</v>
      </c>
      <c r="H1366" t="s">
        <v>733</v>
      </c>
      <c r="I1366" s="4" t="b">
        <v>0</v>
      </c>
      <c r="J1366" s="4" t="str">
        <f>CONCATENATE(Orte[[#This Row],[Ort]]," - ",Orte[[#This Row],[Landkreis]])</f>
        <v>Butzbach - Landkreis Wetteraukreis</v>
      </c>
      <c r="L1366" s="3" t="s">
        <v>9673</v>
      </c>
      <c r="M1366" s="3"/>
      <c r="N1366" t="str">
        <f>Orte[[#This Row],[Ort]]</f>
        <v>Butzbach</v>
      </c>
      <c r="O1366" t="s">
        <v>1062</v>
      </c>
      <c r="P1366" t="s">
        <v>2065</v>
      </c>
    </row>
    <row r="1367" spans="1:16" x14ac:dyDescent="0.35">
      <c r="A1367" t="s">
        <v>3492</v>
      </c>
      <c r="B1367" s="3" t="s">
        <v>10809</v>
      </c>
      <c r="C1367" s="4">
        <v>53.876614187900003</v>
      </c>
      <c r="D1367" s="4">
        <v>11.924601018100001</v>
      </c>
      <c r="E1367" s="4">
        <f>Orte[[#This Row],[Lat_dez]]*PI()/180</f>
        <v>0.94032430740554596</v>
      </c>
      <c r="F1367" s="4">
        <f>Orte[[#This Row],[Lon_dez]]*PI()/180</f>
        <v>0.20812354975251293</v>
      </c>
      <c r="G1367" t="s">
        <v>834</v>
      </c>
      <c r="H1367" t="s">
        <v>1302</v>
      </c>
      <c r="I1367" s="4" t="b">
        <v>0</v>
      </c>
      <c r="J1367" s="4" t="str">
        <f>CONCATENATE(Orte[[#This Row],[Ort]]," - ",Orte[[#This Row],[Landkreis]])</f>
        <v>Bützow u.a. - Landkreis Rostock</v>
      </c>
      <c r="L1367" s="3" t="s">
        <v>11133</v>
      </c>
      <c r="M1367" s="3"/>
      <c r="N1367" t="str">
        <f>Orte[[#This Row],[Ort]]</f>
        <v>Bützow u.a.</v>
      </c>
      <c r="O1367" t="s">
        <v>6286</v>
      </c>
      <c r="P1367" t="s">
        <v>1443</v>
      </c>
    </row>
    <row r="1368" spans="1:16" x14ac:dyDescent="0.35">
      <c r="A1368" t="s">
        <v>3568</v>
      </c>
      <c r="B1368" s="3" t="s">
        <v>13167</v>
      </c>
      <c r="C1368" s="4">
        <v>48.814328594000003</v>
      </c>
      <c r="D1368" s="4">
        <v>11.286435818899999</v>
      </c>
      <c r="E1368" s="4">
        <f>Orte[[#This Row],[Lat_dez]]*PI()/180</f>
        <v>0.85197075611571427</v>
      </c>
      <c r="F1368" s="4">
        <f>Orte[[#This Row],[Lon_dez]]*PI()/180</f>
        <v>0.19698546585482746</v>
      </c>
      <c r="G1368" t="s">
        <v>665</v>
      </c>
      <c r="H1368" t="s">
        <v>1867</v>
      </c>
      <c r="I1368" s="4" t="b">
        <v>0</v>
      </c>
      <c r="J1368" s="4" t="str">
        <f>CONCATENATE(Orte[[#This Row],[Ort]]," - ",Orte[[#This Row],[Landkreis]])</f>
        <v>Buxheim - Landkreis Eichstätt</v>
      </c>
      <c r="L1368" s="3" t="s">
        <v>10270</v>
      </c>
      <c r="M1368" s="3"/>
      <c r="N1368" t="str">
        <f>Orte[[#This Row],[Ort]]</f>
        <v>Buxheim</v>
      </c>
      <c r="O1368" t="s">
        <v>4195</v>
      </c>
      <c r="P1368" t="s">
        <v>15931</v>
      </c>
    </row>
    <row r="1369" spans="1:16" x14ac:dyDescent="0.35">
      <c r="A1369" t="s">
        <v>3568</v>
      </c>
      <c r="B1369" s="3" t="s">
        <v>10915</v>
      </c>
      <c r="C1369" s="4">
        <v>47.987866138500003</v>
      </c>
      <c r="D1369" s="4">
        <v>10.131079332200001</v>
      </c>
      <c r="E1369" s="4">
        <f>Orte[[#This Row],[Lat_dez]]*PI()/180</f>
        <v>0.83754626512312214</v>
      </c>
      <c r="F1369" s="4">
        <f>Orte[[#This Row],[Lon_dez]]*PI()/180</f>
        <v>0.17682069112763837</v>
      </c>
      <c r="G1369" t="s">
        <v>665</v>
      </c>
      <c r="H1369" t="s">
        <v>683</v>
      </c>
      <c r="I1369" s="4" t="b">
        <v>0</v>
      </c>
      <c r="J1369" s="4" t="str">
        <f>CONCATENATE(Orte[[#This Row],[Ort]]," - ",Orte[[#This Row],[Landkreis]])</f>
        <v>Buxheim - Landkreis Unterallgäu</v>
      </c>
      <c r="L1369" s="3" t="s">
        <v>8736</v>
      </c>
      <c r="M1369" s="3"/>
      <c r="N1369" t="str">
        <f>Orte[[#This Row],[Ort]]</f>
        <v>Buxheim</v>
      </c>
      <c r="O1369" t="s">
        <v>5044</v>
      </c>
      <c r="P1369" t="s">
        <v>3278</v>
      </c>
    </row>
    <row r="1370" spans="1:16" x14ac:dyDescent="0.35">
      <c r="A1370" t="s">
        <v>2925</v>
      </c>
      <c r="B1370" s="3" t="s">
        <v>10093</v>
      </c>
      <c r="C1370" s="4">
        <v>53.462879277299997</v>
      </c>
      <c r="D1370" s="4">
        <v>9.6919595736099993</v>
      </c>
      <c r="E1370" s="4">
        <f>Orte[[#This Row],[Lat_dez]]*PI()/180</f>
        <v>0.93310327098513146</v>
      </c>
      <c r="F1370" s="4">
        <f>Orte[[#This Row],[Lon_dez]]*PI()/180</f>
        <v>0.1691566055296802</v>
      </c>
      <c r="G1370" t="s">
        <v>554</v>
      </c>
      <c r="H1370" t="s">
        <v>1507</v>
      </c>
      <c r="I1370" s="4" t="b">
        <v>0</v>
      </c>
      <c r="J1370" s="4" t="str">
        <f>CONCATENATE(Orte[[#This Row],[Ort]]," - ",Orte[[#This Row],[Landkreis]])</f>
        <v>Buxtehude - Landkreis Stade</v>
      </c>
      <c r="L1370" s="3" t="s">
        <v>14920</v>
      </c>
      <c r="M1370" s="3"/>
      <c r="N1370" t="str">
        <f>Orte[[#This Row],[Ort]]</f>
        <v>Buxtehude</v>
      </c>
      <c r="O1370" t="s">
        <v>1358</v>
      </c>
      <c r="P1370" t="s">
        <v>2550</v>
      </c>
    </row>
    <row r="1371" spans="1:16" x14ac:dyDescent="0.35">
      <c r="A1371" t="s">
        <v>1500</v>
      </c>
      <c r="B1371" s="3" t="s">
        <v>8438</v>
      </c>
      <c r="C1371" s="4">
        <v>53.7844119855</v>
      </c>
      <c r="D1371" s="4">
        <v>9.0777389487299995</v>
      </c>
      <c r="E1371" s="4">
        <f>Orte[[#This Row],[Lat_dez]]*PI()/180</f>
        <v>0.93871507539607568</v>
      </c>
      <c r="F1371" s="4">
        <f>Orte[[#This Row],[Lon_dez]]*PI()/180</f>
        <v>0.15843643329186721</v>
      </c>
      <c r="G1371" t="s">
        <v>554</v>
      </c>
      <c r="H1371" t="s">
        <v>729</v>
      </c>
      <c r="I1371" s="4" t="b">
        <v>0</v>
      </c>
      <c r="J1371" s="4" t="str">
        <f>CONCATENATE(Orte[[#This Row],[Ort]]," - ",Orte[[#This Row],[Landkreis]])</f>
        <v>Cadenberge - Landkreis Cuxhaven</v>
      </c>
      <c r="L1371" s="3" t="s">
        <v>12063</v>
      </c>
      <c r="M1371" s="3"/>
      <c r="N1371" t="str">
        <f>Orte[[#This Row],[Ort]]</f>
        <v>Cadenberge</v>
      </c>
      <c r="O1371" t="s">
        <v>4661</v>
      </c>
      <c r="P1371" t="s">
        <v>3877</v>
      </c>
    </row>
    <row r="1372" spans="1:16" x14ac:dyDescent="0.35">
      <c r="A1372" t="s">
        <v>3173</v>
      </c>
      <c r="B1372" s="3" t="s">
        <v>10403</v>
      </c>
      <c r="C1372" s="4">
        <v>49.458815205100002</v>
      </c>
      <c r="D1372" s="4">
        <v>10.8495467974</v>
      </c>
      <c r="E1372" s="4">
        <f>Orte[[#This Row],[Lat_dez]]*PI()/180</f>
        <v>0.86321916946442956</v>
      </c>
      <c r="F1372" s="4">
        <f>Orte[[#This Row],[Lon_dez]]*PI()/180</f>
        <v>0.18936031396383615</v>
      </c>
      <c r="G1372" t="s">
        <v>665</v>
      </c>
      <c r="H1372" t="s">
        <v>2660</v>
      </c>
      <c r="I1372" s="4" t="b">
        <v>0</v>
      </c>
      <c r="J1372" s="4" t="str">
        <f>CONCATENATE(Orte[[#This Row],[Ort]]," - ",Orte[[#This Row],[Landkreis]])</f>
        <v>Cadolzburg - Landkreis Fürth</v>
      </c>
      <c r="L1372" s="3" t="s">
        <v>13119</v>
      </c>
      <c r="M1372" s="3"/>
      <c r="N1372" t="str">
        <f>Orte[[#This Row],[Ort]]</f>
        <v>Cadolzburg</v>
      </c>
      <c r="O1372" t="s">
        <v>1482</v>
      </c>
      <c r="P1372" t="s">
        <v>3227</v>
      </c>
    </row>
    <row r="1373" spans="1:16" x14ac:dyDescent="0.35">
      <c r="A1373" t="s">
        <v>5229</v>
      </c>
      <c r="B1373" s="3" t="s">
        <v>13058</v>
      </c>
      <c r="C1373" s="4">
        <v>51.730521615500002</v>
      </c>
      <c r="D1373" s="4">
        <v>13.9073748863</v>
      </c>
      <c r="E1373" s="4">
        <f>Orte[[#This Row],[Lat_dez]]*PI()/180</f>
        <v>0.90286792596457122</v>
      </c>
      <c r="F1373" s="4">
        <f>Orte[[#This Row],[Lon_dez]]*PI()/180</f>
        <v>0.24272948207510703</v>
      </c>
      <c r="G1373" t="s">
        <v>885</v>
      </c>
      <c r="H1373" t="s">
        <v>989</v>
      </c>
      <c r="I1373" s="4" t="b">
        <v>0</v>
      </c>
      <c r="J1373" s="4" t="str">
        <f>CONCATENATE(Orte[[#This Row],[Ort]]," - ",Orte[[#This Row],[Landkreis]])</f>
        <v>Calau, Bronkow - Landkreis Oberspreewald-Lausitz</v>
      </c>
      <c r="L1373" s="3" t="s">
        <v>10273</v>
      </c>
      <c r="M1373" s="3"/>
      <c r="N1373" t="str">
        <f>Orte[[#This Row],[Ort]]</f>
        <v>Calau, Bronkow</v>
      </c>
      <c r="O1373" t="s">
        <v>7196</v>
      </c>
      <c r="P1373" t="s">
        <v>4382</v>
      </c>
    </row>
    <row r="1374" spans="1:16" x14ac:dyDescent="0.35">
      <c r="A1374" t="s">
        <v>3313</v>
      </c>
      <c r="B1374" s="3" t="s">
        <v>10578</v>
      </c>
      <c r="C1374" s="4">
        <v>51.899177339600001</v>
      </c>
      <c r="D1374" s="4">
        <v>11.8562306646</v>
      </c>
      <c r="E1374" s="4">
        <f>Orte[[#This Row],[Lat_dez]]*PI()/180</f>
        <v>0.90581152365245132</v>
      </c>
      <c r="F1374" s="4">
        <f>Orte[[#This Row],[Lon_dez]]*PI()/180</f>
        <v>0.20693026197318551</v>
      </c>
      <c r="G1374" t="s">
        <v>809</v>
      </c>
      <c r="H1374" t="s">
        <v>1359</v>
      </c>
      <c r="I1374" s="4" t="b">
        <v>0</v>
      </c>
      <c r="J1374" s="4" t="str">
        <f>CONCATENATE(Orte[[#This Row],[Ort]]," - ",Orte[[#This Row],[Landkreis]])</f>
        <v>Calbe, Rosenburg u.a. - Landkreis Salzlandkreis</v>
      </c>
      <c r="L1374" s="3" t="s">
        <v>8740</v>
      </c>
      <c r="M1374" s="3"/>
      <c r="N1374" t="str">
        <f>Orte[[#This Row],[Ort]]</f>
        <v>Calbe, Rosenburg u.a.</v>
      </c>
      <c r="O1374" t="s">
        <v>2023</v>
      </c>
      <c r="P1374" t="s">
        <v>4223</v>
      </c>
    </row>
    <row r="1375" spans="1:16" x14ac:dyDescent="0.35">
      <c r="A1375" t="s">
        <v>3629</v>
      </c>
      <c r="B1375" s="3" t="s">
        <v>10989</v>
      </c>
      <c r="C1375" s="4">
        <v>52.420823176699997</v>
      </c>
      <c r="D1375" s="4">
        <v>10.6382196486</v>
      </c>
      <c r="E1375" s="4">
        <f>Orte[[#This Row],[Lat_dez]]*PI()/180</f>
        <v>0.91491596103916828</v>
      </c>
      <c r="F1375" s="4">
        <f>Orte[[#This Row],[Lon_dez]]*PI()/180</f>
        <v>0.18567195941842418</v>
      </c>
      <c r="G1375" t="s">
        <v>554</v>
      </c>
      <c r="H1375" t="s">
        <v>1314</v>
      </c>
      <c r="I1375" s="4" t="b">
        <v>0</v>
      </c>
      <c r="J1375" s="4" t="str">
        <f>CONCATENATE(Orte[[#This Row],[Ort]]," - ",Orte[[#This Row],[Landkreis]])</f>
        <v>Calberlah - Landkreis Gifhorn</v>
      </c>
      <c r="L1375" s="3" t="s">
        <v>11140</v>
      </c>
      <c r="M1375" s="3"/>
      <c r="N1375" t="str">
        <f>Orte[[#This Row],[Ort]]</f>
        <v>Calberlah</v>
      </c>
      <c r="O1375" t="s">
        <v>4132</v>
      </c>
      <c r="P1375" t="s">
        <v>4045</v>
      </c>
    </row>
    <row r="1376" spans="1:16" x14ac:dyDescent="0.35">
      <c r="A1376" t="s">
        <v>2042</v>
      </c>
      <c r="B1376" s="3" t="s">
        <v>9029</v>
      </c>
      <c r="C1376" s="4">
        <v>51.410280505099998</v>
      </c>
      <c r="D1376" s="4">
        <v>9.35644094301</v>
      </c>
      <c r="E1376" s="4">
        <f>Orte[[#This Row],[Lat_dez]]*PI()/180</f>
        <v>0.89727866418784841</v>
      </c>
      <c r="F1376" s="4">
        <f>Orte[[#This Row],[Lon_dez]]*PI()/180</f>
        <v>0.16330070072392763</v>
      </c>
      <c r="G1376" t="s">
        <v>549</v>
      </c>
      <c r="H1376" t="s">
        <v>1756</v>
      </c>
      <c r="I1376" s="4" t="b">
        <v>0</v>
      </c>
      <c r="J1376" s="4" t="str">
        <f>CONCATENATE(Orte[[#This Row],[Ort]]," - ",Orte[[#This Row],[Landkreis]])</f>
        <v>Calden - Landkreis Kassel</v>
      </c>
      <c r="L1376" s="3" t="s">
        <v>11138</v>
      </c>
      <c r="M1376" s="3"/>
      <c r="N1376" t="str">
        <f>Orte[[#This Row],[Ort]]</f>
        <v>Calden</v>
      </c>
      <c r="O1376" t="s">
        <v>1516</v>
      </c>
      <c r="P1376" t="s">
        <v>1280</v>
      </c>
    </row>
    <row r="1377" spans="1:16" x14ac:dyDescent="0.35">
      <c r="A1377" t="s">
        <v>6871</v>
      </c>
      <c r="B1377" s="3" t="s">
        <v>15252</v>
      </c>
      <c r="C1377" s="4">
        <v>49.6896626148</v>
      </c>
      <c r="D1377" s="4">
        <v>7.7035570620499998</v>
      </c>
      <c r="E1377" s="4">
        <f>Orte[[#This Row],[Lat_dez]]*PI()/180</f>
        <v>0.8672482168333947</v>
      </c>
      <c r="F1377" s="4">
        <f>Orte[[#This Row],[Lon_dez]]*PI()/180</f>
        <v>0.13445243484803363</v>
      </c>
      <c r="G1377" t="s">
        <v>514</v>
      </c>
      <c r="H1377" t="s">
        <v>588</v>
      </c>
      <c r="I1377" s="4" t="b">
        <v>0</v>
      </c>
      <c r="J1377" s="4" t="str">
        <f>CONCATENATE(Orte[[#This Row],[Ort]]," - ",Orte[[#This Row],[Landkreis]])</f>
        <v>Callbach - Landkreis Bad Kreuznach</v>
      </c>
      <c r="L1377" s="3" t="s">
        <v>14220</v>
      </c>
      <c r="M1377" s="3"/>
      <c r="N1377" t="str">
        <f>Orte[[#This Row],[Ort]]</f>
        <v>Callbach</v>
      </c>
      <c r="O1377" t="s">
        <v>6913</v>
      </c>
      <c r="P1377" t="s">
        <v>6177</v>
      </c>
    </row>
    <row r="1378" spans="1:16" x14ac:dyDescent="0.35">
      <c r="A1378" t="s">
        <v>3238</v>
      </c>
      <c r="B1378" s="3" t="s">
        <v>10479</v>
      </c>
      <c r="C1378" s="4">
        <v>50.8216127946</v>
      </c>
      <c r="D1378" s="4">
        <v>12.678934958499999</v>
      </c>
      <c r="E1378" s="4">
        <f>Orte[[#This Row],[Lat_dez]]*PI()/180</f>
        <v>0.88700447443944652</v>
      </c>
      <c r="F1378" s="4">
        <f>Orte[[#This Row],[Lon_dez]]*PI()/180</f>
        <v>0.22128916067203561</v>
      </c>
      <c r="G1378" t="s">
        <v>869</v>
      </c>
      <c r="H1378" t="s">
        <v>901</v>
      </c>
      <c r="I1378" s="4" t="b">
        <v>0</v>
      </c>
      <c r="J1378" s="4" t="str">
        <f>CONCATENATE(Orte[[#This Row],[Ort]]," - ",Orte[[#This Row],[Landkreis]])</f>
        <v>Callenberg, Hohenstein-Ernstthal, Bernsdorf - Landkreis Zwickau</v>
      </c>
      <c r="L1378" s="3" t="s">
        <v>13912</v>
      </c>
      <c r="M1378" s="3"/>
      <c r="N1378" t="str">
        <f>Orte[[#This Row],[Ort]]</f>
        <v>Callenberg, Hohenstein-Ernstthal, Bernsdorf</v>
      </c>
      <c r="O1378" t="s">
        <v>3206</v>
      </c>
      <c r="P1378" t="s">
        <v>6886</v>
      </c>
    </row>
    <row r="1379" spans="1:16" x14ac:dyDescent="0.35">
      <c r="A1379" t="s">
        <v>6174</v>
      </c>
      <c r="B1379" s="3" t="s">
        <v>14304</v>
      </c>
      <c r="C1379" s="4">
        <v>48.709740030200003</v>
      </c>
      <c r="D1379" s="4">
        <v>8.7358089642800003</v>
      </c>
      <c r="E1379" s="4">
        <f>Orte[[#This Row],[Lat_dez]]*PI()/180</f>
        <v>0.85014534131747221</v>
      </c>
      <c r="F1379" s="4">
        <f>Orte[[#This Row],[Lon_dez]]*PI()/180</f>
        <v>0.15246862925192173</v>
      </c>
      <c r="G1379" t="s">
        <v>546</v>
      </c>
      <c r="H1379" t="s">
        <v>1061</v>
      </c>
      <c r="I1379" s="4" t="b">
        <v>0</v>
      </c>
      <c r="J1379" s="4" t="str">
        <f>CONCATENATE(Orte[[#This Row],[Ort]]," - ",Orte[[#This Row],[Landkreis]])</f>
        <v>Calw - Landkreis Calw</v>
      </c>
      <c r="L1379" s="3" t="s">
        <v>8744</v>
      </c>
      <c r="M1379" s="3"/>
      <c r="N1379" t="str">
        <f>Orte[[#This Row],[Ort]]</f>
        <v>Calw</v>
      </c>
      <c r="O1379" t="s">
        <v>1050</v>
      </c>
      <c r="P1379" t="s">
        <v>2558</v>
      </c>
    </row>
    <row r="1380" spans="1:16" x14ac:dyDescent="0.35">
      <c r="A1380" t="s">
        <v>2498</v>
      </c>
      <c r="B1380" s="3" t="s">
        <v>9565</v>
      </c>
      <c r="C1380" s="4">
        <v>52.789671022900002</v>
      </c>
      <c r="D1380" s="4">
        <v>8.0877846430200009</v>
      </c>
      <c r="E1380" s="4">
        <f>Orte[[#This Row],[Lat_dez]]*PI()/180</f>
        <v>0.92135357039424781</v>
      </c>
      <c r="F1380" s="4">
        <f>Orte[[#This Row],[Lon_dez]]*PI()/180</f>
        <v>0.14115847121293323</v>
      </c>
      <c r="G1380" t="s">
        <v>554</v>
      </c>
      <c r="H1380" t="s">
        <v>1173</v>
      </c>
      <c r="I1380" s="4" t="b">
        <v>0</v>
      </c>
      <c r="J1380" s="4" t="str">
        <f>CONCATENATE(Orte[[#This Row],[Ort]]," - ",Orte[[#This Row],[Landkreis]])</f>
        <v>Cappeln (Oldenburg) - Landkreis Cloppenburg</v>
      </c>
      <c r="L1380" s="3" t="s">
        <v>10899</v>
      </c>
      <c r="M1380" s="3"/>
      <c r="N1380" t="str">
        <f>Orte[[#This Row],[Ort]]</f>
        <v>Cappeln (Oldenburg)</v>
      </c>
      <c r="O1380" t="s">
        <v>4386</v>
      </c>
      <c r="P1380" t="s">
        <v>2441</v>
      </c>
    </row>
    <row r="1381" spans="1:16" x14ac:dyDescent="0.35">
      <c r="A1381" t="s">
        <v>4314</v>
      </c>
      <c r="B1381" s="3" t="s">
        <v>11858</v>
      </c>
      <c r="C1381" s="4">
        <v>49.4902037584</v>
      </c>
      <c r="D1381" s="4">
        <v>8.0324387489400007</v>
      </c>
      <c r="E1381" s="4">
        <f>Orte[[#This Row],[Lat_dez]]*PI()/180</f>
        <v>0.8637670030669522</v>
      </c>
      <c r="F1381" s="4">
        <f>Orte[[#This Row],[Lon_dez]]*PI()/180</f>
        <v>0.14019250313377721</v>
      </c>
      <c r="G1381" t="s">
        <v>514</v>
      </c>
      <c r="H1381" t="s">
        <v>624</v>
      </c>
      <c r="I1381" s="4" t="b">
        <v>0</v>
      </c>
      <c r="J1381" s="4" t="str">
        <f>CONCATENATE(Orte[[#This Row],[Ort]]," - ",Orte[[#This Row],[Landkreis]])</f>
        <v>Carlsberg - Landkreis Bad Dürkheim</v>
      </c>
      <c r="L1381" s="3" t="s">
        <v>14651</v>
      </c>
      <c r="M1381" s="3"/>
      <c r="N1381" t="str">
        <f>Orte[[#This Row],[Ort]]</f>
        <v>Carlsberg</v>
      </c>
      <c r="O1381" t="s">
        <v>3566</v>
      </c>
      <c r="P1381" t="s">
        <v>5497</v>
      </c>
    </row>
    <row r="1382" spans="1:16" x14ac:dyDescent="0.35">
      <c r="A1382" t="s">
        <v>5701</v>
      </c>
      <c r="B1382" s="3" t="s">
        <v>13670</v>
      </c>
      <c r="C1382" s="4">
        <v>51.548288173300001</v>
      </c>
      <c r="D1382" s="4">
        <v>7.3089061485800002</v>
      </c>
      <c r="E1382" s="4">
        <f>Orte[[#This Row],[Lat_dez]]*PI()/180</f>
        <v>0.89968735239093833</v>
      </c>
      <c r="F1382" s="4">
        <f>Orte[[#This Row],[Lon_dez]]*PI()/180</f>
        <v>0.12756447701197887</v>
      </c>
      <c r="G1382" t="s">
        <v>504</v>
      </c>
      <c r="H1382" t="s">
        <v>1677</v>
      </c>
      <c r="I1382" s="4" t="b">
        <v>0</v>
      </c>
      <c r="J1382" s="4" t="str">
        <f>CONCATENATE(Orte[[#This Row],[Ort]]," - ",Orte[[#This Row],[Landkreis]])</f>
        <v>Castrop-Rauxel - Kreis Recklinghausen</v>
      </c>
      <c r="L1382" s="3" t="s">
        <v>9047</v>
      </c>
      <c r="M1382" s="3"/>
      <c r="N1382" t="str">
        <f>Orte[[#This Row],[Ort]]</f>
        <v>Castrop-Rauxel</v>
      </c>
      <c r="O1382" t="s">
        <v>2445</v>
      </c>
      <c r="P1382" t="s">
        <v>5267</v>
      </c>
    </row>
    <row r="1383" spans="1:16" x14ac:dyDescent="0.35">
      <c r="A1383" t="s">
        <v>5701</v>
      </c>
      <c r="B1383" s="3" t="s">
        <v>14124</v>
      </c>
      <c r="C1383" s="4">
        <v>51.607768629799999</v>
      </c>
      <c r="D1383" s="4">
        <v>7.3270466380499997</v>
      </c>
      <c r="E1383" s="4">
        <f>Orte[[#This Row],[Lat_dez]]*PI()/180</f>
        <v>0.90072548219745252</v>
      </c>
      <c r="F1383" s="4">
        <f>Orte[[#This Row],[Lon_dez]]*PI()/180</f>
        <v>0.12788108828115372</v>
      </c>
      <c r="G1383" t="s">
        <v>504</v>
      </c>
      <c r="H1383" t="s">
        <v>1677</v>
      </c>
      <c r="I1383" s="4" t="b">
        <v>0</v>
      </c>
      <c r="J1383" s="4" t="str">
        <f>CONCATENATE(Orte[[#This Row],[Ort]]," - ",Orte[[#This Row],[Landkreis]])</f>
        <v>Castrop-Rauxel - Kreis Recklinghausen</v>
      </c>
      <c r="L1383" s="3" t="s">
        <v>7997</v>
      </c>
      <c r="M1383" s="3"/>
      <c r="N1383" t="str">
        <f>Orte[[#This Row],[Ort]]</f>
        <v>Castrop-Rauxel</v>
      </c>
      <c r="O1383" t="s">
        <v>3471</v>
      </c>
      <c r="P1383" t="s">
        <v>6994</v>
      </c>
    </row>
    <row r="1384" spans="1:16" x14ac:dyDescent="0.35">
      <c r="A1384" t="s">
        <v>5701</v>
      </c>
      <c r="B1384" s="3" t="s">
        <v>13893</v>
      </c>
      <c r="C1384" s="4">
        <v>51.575890959600002</v>
      </c>
      <c r="D1384" s="4">
        <v>7.28904193216</v>
      </c>
      <c r="E1384" s="4">
        <f>Orte[[#This Row],[Lat_dez]]*PI()/180</f>
        <v>0.9001691118945977</v>
      </c>
      <c r="F1384" s="4">
        <f>Orte[[#This Row],[Lon_dez]]*PI()/180</f>
        <v>0.12721778103212114</v>
      </c>
      <c r="G1384" t="s">
        <v>504</v>
      </c>
      <c r="H1384" t="s">
        <v>1677</v>
      </c>
      <c r="I1384" s="4" t="b">
        <v>0</v>
      </c>
      <c r="J1384" s="4" t="str">
        <f>CONCATENATE(Orte[[#This Row],[Ort]]," - ",Orte[[#This Row],[Landkreis]])</f>
        <v>Castrop-Rauxel - Kreis Recklinghausen</v>
      </c>
      <c r="L1384" s="3" t="s">
        <v>8006</v>
      </c>
      <c r="M1384" s="3"/>
      <c r="N1384" t="str">
        <f>Orte[[#This Row],[Ort]]</f>
        <v>Castrop-Rauxel</v>
      </c>
      <c r="O1384" t="s">
        <v>6062</v>
      </c>
      <c r="P1384" t="s">
        <v>5260</v>
      </c>
    </row>
    <row r="1385" spans="1:16" x14ac:dyDescent="0.35">
      <c r="A1385" t="s">
        <v>5701</v>
      </c>
      <c r="B1385" s="3" t="s">
        <v>14122</v>
      </c>
      <c r="C1385" s="4">
        <v>51.599173878499997</v>
      </c>
      <c r="D1385" s="4">
        <v>7.3245929964899998</v>
      </c>
      <c r="E1385" s="4">
        <f>Orte[[#This Row],[Lat_dez]]*PI()/180</f>
        <v>0.9005754754888774</v>
      </c>
      <c r="F1385" s="4">
        <f>Orte[[#This Row],[Lon_dez]]*PI()/180</f>
        <v>0.12783826415726796</v>
      </c>
      <c r="G1385" t="s">
        <v>504</v>
      </c>
      <c r="H1385" t="s">
        <v>1677</v>
      </c>
      <c r="I1385" s="4" t="b">
        <v>0</v>
      </c>
      <c r="J1385" s="4" t="str">
        <f>CONCATENATE(Orte[[#This Row],[Ort]]," - ",Orte[[#This Row],[Landkreis]])</f>
        <v>Castrop-Rauxel - Kreis Recklinghausen</v>
      </c>
      <c r="L1385" s="3" t="s">
        <v>9710</v>
      </c>
      <c r="M1385" s="3"/>
      <c r="N1385" t="str">
        <f>Orte[[#This Row],[Ort]]</f>
        <v>Castrop-Rauxel</v>
      </c>
      <c r="O1385" t="s">
        <v>3183</v>
      </c>
      <c r="P1385" t="s">
        <v>5860</v>
      </c>
    </row>
    <row r="1386" spans="1:16" x14ac:dyDescent="0.35">
      <c r="A1386" t="s">
        <v>2752</v>
      </c>
      <c r="B1386" s="3" t="s">
        <v>13362</v>
      </c>
      <c r="C1386" s="4">
        <v>52.616888942999999</v>
      </c>
      <c r="D1386" s="4">
        <v>10.082384449999999</v>
      </c>
      <c r="E1386" s="4">
        <f>Orte[[#This Row],[Lat_dez]]*PI()/180</f>
        <v>0.91833795421154885</v>
      </c>
      <c r="F1386" s="4">
        <f>Orte[[#This Row],[Lon_dez]]*PI()/180</f>
        <v>0.1759708051043776</v>
      </c>
      <c r="G1386" t="s">
        <v>554</v>
      </c>
      <c r="H1386" t="s">
        <v>1027</v>
      </c>
      <c r="I1386" s="4" t="b">
        <v>0</v>
      </c>
      <c r="J1386" s="4" t="str">
        <f>CONCATENATE(Orte[[#This Row],[Ort]]," - ",Orte[[#This Row],[Landkreis]])</f>
        <v>Celle - Landkreis Celle</v>
      </c>
      <c r="L1386" s="3" t="s">
        <v>8410</v>
      </c>
      <c r="M1386" s="3"/>
      <c r="N1386" t="str">
        <f>Orte[[#This Row],[Ort]]</f>
        <v>Celle</v>
      </c>
      <c r="O1386" t="s">
        <v>2797</v>
      </c>
      <c r="P1386" t="s">
        <v>6726</v>
      </c>
    </row>
    <row r="1387" spans="1:16" x14ac:dyDescent="0.35">
      <c r="A1387" t="s">
        <v>2752</v>
      </c>
      <c r="B1387" s="3" t="s">
        <v>14226</v>
      </c>
      <c r="C1387" s="4">
        <v>52.633910626099997</v>
      </c>
      <c r="D1387" s="4">
        <v>10.096501183100001</v>
      </c>
      <c r="E1387" s="4">
        <f>Orte[[#This Row],[Lat_dez]]*PI()/180</f>
        <v>0.91863503862587503</v>
      </c>
      <c r="F1387" s="4">
        <f>Orte[[#This Row],[Lon_dez]]*PI()/180</f>
        <v>0.17621718857659788</v>
      </c>
      <c r="G1387" t="s">
        <v>554</v>
      </c>
      <c r="H1387" t="s">
        <v>1027</v>
      </c>
      <c r="I1387" s="4" t="b">
        <v>0</v>
      </c>
      <c r="J1387" s="4" t="str">
        <f>CONCATENATE(Orte[[#This Row],[Ort]]," - ",Orte[[#This Row],[Landkreis]])</f>
        <v>Celle - Landkreis Celle</v>
      </c>
      <c r="L1387" s="3" t="s">
        <v>13699</v>
      </c>
      <c r="M1387" s="3"/>
      <c r="N1387" t="str">
        <f>Orte[[#This Row],[Ort]]</f>
        <v>Celle</v>
      </c>
      <c r="O1387" t="s">
        <v>4276</v>
      </c>
      <c r="P1387" t="s">
        <v>2869</v>
      </c>
    </row>
    <row r="1388" spans="1:16" x14ac:dyDescent="0.35">
      <c r="A1388" t="s">
        <v>2752</v>
      </c>
      <c r="B1388" s="3" t="s">
        <v>13913</v>
      </c>
      <c r="C1388" s="4">
        <v>52.607919148199997</v>
      </c>
      <c r="D1388" s="4">
        <v>10.0237039501</v>
      </c>
      <c r="E1388" s="4">
        <f>Orte[[#This Row],[Lat_dez]]*PI()/180</f>
        <v>0.9181814017590606</v>
      </c>
      <c r="F1388" s="4">
        <f>Orte[[#This Row],[Lon_dez]]*PI()/180</f>
        <v>0.17494663717440639</v>
      </c>
      <c r="G1388" t="s">
        <v>554</v>
      </c>
      <c r="H1388" t="s">
        <v>1027</v>
      </c>
      <c r="I1388" s="4" t="b">
        <v>0</v>
      </c>
      <c r="J1388" s="4" t="str">
        <f>CONCATENATE(Orte[[#This Row],[Ort]]," - ",Orte[[#This Row],[Landkreis]])</f>
        <v>Celle - Landkreis Celle</v>
      </c>
      <c r="L1388" s="3" t="s">
        <v>7791</v>
      </c>
      <c r="M1388" s="3"/>
      <c r="N1388" t="str">
        <f>Orte[[#This Row],[Ort]]</f>
        <v>Celle</v>
      </c>
      <c r="O1388" t="s">
        <v>1243</v>
      </c>
      <c r="P1388" t="s">
        <v>2779</v>
      </c>
    </row>
    <row r="1389" spans="1:16" x14ac:dyDescent="0.35">
      <c r="A1389" t="s">
        <v>2752</v>
      </c>
      <c r="B1389" s="3" t="s">
        <v>9894</v>
      </c>
      <c r="C1389" s="4">
        <v>52.594294982800001</v>
      </c>
      <c r="D1389" s="4">
        <v>10.1120733397</v>
      </c>
      <c r="E1389" s="4">
        <f>Orte[[#This Row],[Lat_dez]]*PI()/180</f>
        <v>0.91794361521499435</v>
      </c>
      <c r="F1389" s="4">
        <f>Orte[[#This Row],[Lon_dez]]*PI()/180</f>
        <v>0.17648897398090402</v>
      </c>
      <c r="G1389" t="s">
        <v>554</v>
      </c>
      <c r="H1389" t="s">
        <v>1027</v>
      </c>
      <c r="I1389" s="4" t="b">
        <v>0</v>
      </c>
      <c r="J1389" s="4" t="str">
        <f>CONCATENATE(Orte[[#This Row],[Ort]]," - ",Orte[[#This Row],[Landkreis]])</f>
        <v>Celle - Landkreis Celle</v>
      </c>
      <c r="L1389" s="3" t="s">
        <v>9264</v>
      </c>
      <c r="M1389" s="3"/>
      <c r="N1389" t="str">
        <f>Orte[[#This Row],[Ort]]</f>
        <v>Celle</v>
      </c>
      <c r="O1389" t="s">
        <v>3381</v>
      </c>
      <c r="P1389" t="s">
        <v>2125</v>
      </c>
    </row>
    <row r="1390" spans="1:16" x14ac:dyDescent="0.35">
      <c r="A1390" t="s">
        <v>3063</v>
      </c>
      <c r="B1390" s="3" t="s">
        <v>10276</v>
      </c>
      <c r="C1390" s="4">
        <v>52.678264857999999</v>
      </c>
      <c r="D1390" s="4">
        <v>10.100564240900001</v>
      </c>
      <c r="E1390" s="4">
        <f>Orte[[#This Row],[Lat_dez]]*PI()/180</f>
        <v>0.91940916600972322</v>
      </c>
      <c r="F1390" s="4">
        <f>Orte[[#This Row],[Lon_dez]]*PI()/180</f>
        <v>0.1762881023129067</v>
      </c>
      <c r="G1390" t="s">
        <v>554</v>
      </c>
      <c r="H1390" t="s">
        <v>1027</v>
      </c>
      <c r="I1390" s="4" t="b">
        <v>0</v>
      </c>
      <c r="J1390" s="4" t="str">
        <f>CONCATENATE(Orte[[#This Row],[Ort]]," - ",Orte[[#This Row],[Landkreis]])</f>
        <v>Celle, Wittbeck - Landkreis Celle</v>
      </c>
      <c r="L1390" s="3" t="s">
        <v>11627</v>
      </c>
      <c r="M1390" s="3"/>
      <c r="N1390" t="str">
        <f>Orte[[#This Row],[Ort]]</f>
        <v>Celle, Wittbeck</v>
      </c>
      <c r="O1390" t="s">
        <v>3948</v>
      </c>
      <c r="P1390" t="s">
        <v>42</v>
      </c>
    </row>
    <row r="1391" spans="1:16" x14ac:dyDescent="0.35">
      <c r="A1391" t="s">
        <v>1227</v>
      </c>
      <c r="B1391" s="3" t="s">
        <v>8175</v>
      </c>
      <c r="C1391" s="4">
        <v>49.209972225400001</v>
      </c>
      <c r="D1391" s="4">
        <v>12.6656670562</v>
      </c>
      <c r="E1391" s="4">
        <f>Orte[[#This Row],[Lat_dez]]*PI()/180</f>
        <v>0.85887604014819108</v>
      </c>
      <c r="F1391" s="4">
        <f>Orte[[#This Row],[Lon_dez]]*PI()/180</f>
        <v>0.22105759209206768</v>
      </c>
      <c r="G1391" t="s">
        <v>665</v>
      </c>
      <c r="H1391" t="s">
        <v>915</v>
      </c>
      <c r="I1391" s="4" t="b">
        <v>0</v>
      </c>
      <c r="J1391" s="4" t="str">
        <f>CONCATENATE(Orte[[#This Row],[Ort]]," - ",Orte[[#This Row],[Landkreis]])</f>
        <v>Cham - Landkreis Cham</v>
      </c>
      <c r="L1391" s="3" t="s">
        <v>14240</v>
      </c>
      <c r="M1391" s="3"/>
      <c r="N1391" t="str">
        <f>Orte[[#This Row],[Ort]]</f>
        <v>Cham</v>
      </c>
      <c r="O1391" t="s">
        <v>5948</v>
      </c>
      <c r="P1391" t="s">
        <v>4273</v>
      </c>
    </row>
    <row r="1392" spans="1:16" x14ac:dyDescent="0.35">
      <c r="A1392" t="s">
        <v>5206</v>
      </c>
      <c r="B1392" s="3" t="s">
        <v>13029</v>
      </c>
      <c r="C1392" s="4">
        <v>49.196442428300003</v>
      </c>
      <c r="D1392" s="4">
        <v>12.7694991144</v>
      </c>
      <c r="E1392" s="4">
        <f>Orte[[#This Row],[Lat_dez]]*PI()/180</f>
        <v>0.8586399006416694</v>
      </c>
      <c r="F1392" s="4">
        <f>Orte[[#This Row],[Lon_dez]]*PI()/180</f>
        <v>0.22286980337678003</v>
      </c>
      <c r="G1392" t="s">
        <v>665</v>
      </c>
      <c r="H1392" t="s">
        <v>915</v>
      </c>
      <c r="I1392" s="4" t="b">
        <v>0</v>
      </c>
      <c r="J1392" s="4" t="str">
        <f>CONCATENATE(Orte[[#This Row],[Ort]]," - ",Orte[[#This Row],[Landkreis]])</f>
        <v>Chamerau - Landkreis Cham</v>
      </c>
      <c r="L1392" s="3" t="s">
        <v>13383</v>
      </c>
      <c r="M1392" s="3"/>
      <c r="N1392" t="str">
        <f>Orte[[#This Row],[Ort]]</f>
        <v>Chamerau</v>
      </c>
      <c r="O1392" t="s">
        <v>1189</v>
      </c>
      <c r="P1392" t="s">
        <v>4808</v>
      </c>
    </row>
    <row r="1393" spans="1:16" x14ac:dyDescent="0.35">
      <c r="A1393" t="s">
        <v>102</v>
      </c>
      <c r="B1393" s="3" t="s">
        <v>15038</v>
      </c>
      <c r="C1393" s="4">
        <v>50.835055050199998</v>
      </c>
      <c r="D1393" s="4">
        <v>12.924247951</v>
      </c>
      <c r="E1393" s="4">
        <f>Orte[[#This Row],[Lat_dez]]*PI()/180</f>
        <v>0.88723908605856128</v>
      </c>
      <c r="F1393" s="4">
        <f>Orte[[#This Row],[Lon_dez]]*PI()/180</f>
        <v>0.22557068008908077</v>
      </c>
      <c r="G1393" t="s">
        <v>869</v>
      </c>
      <c r="H1393" t="s">
        <v>911</v>
      </c>
      <c r="I1393" s="4" t="b">
        <v>0</v>
      </c>
      <c r="J1393" s="4" t="str">
        <f>CONCATENATE(Orte[[#This Row],[Ort]]," - ",Orte[[#This Row],[Landkreis]])</f>
        <v>Chemnitz - Kreisfreie Stadt Chemnitz</v>
      </c>
      <c r="L1393" s="3" t="s">
        <v>13380</v>
      </c>
      <c r="M1393" s="3"/>
      <c r="N1393" t="str">
        <f>Orte[[#This Row],[Ort]]</f>
        <v>Chemnitz</v>
      </c>
      <c r="O1393" t="s">
        <v>6331</v>
      </c>
      <c r="P1393" t="s">
        <v>15932</v>
      </c>
    </row>
    <row r="1394" spans="1:16" x14ac:dyDescent="0.35">
      <c r="A1394" t="s">
        <v>102</v>
      </c>
      <c r="B1394" s="3" t="s">
        <v>15037</v>
      </c>
      <c r="C1394" s="4">
        <v>50.831430982699999</v>
      </c>
      <c r="D1394" s="4">
        <v>12.904953715</v>
      </c>
      <c r="E1394" s="4">
        <f>Orte[[#This Row],[Lat_dez]]*PI()/180</f>
        <v>0.88717583414837164</v>
      </c>
      <c r="F1394" s="4">
        <f>Orte[[#This Row],[Lon_dez]]*PI()/180</f>
        <v>0.22523393214422391</v>
      </c>
      <c r="G1394" t="s">
        <v>869</v>
      </c>
      <c r="H1394" t="s">
        <v>911</v>
      </c>
      <c r="I1394" s="4" t="b">
        <v>0</v>
      </c>
      <c r="J1394" s="4" t="str">
        <f>CONCATENATE(Orte[[#This Row],[Ort]]," - ",Orte[[#This Row],[Landkreis]])</f>
        <v>Chemnitz - Kreisfreie Stadt Chemnitz</v>
      </c>
      <c r="L1394" s="3" t="s">
        <v>8022</v>
      </c>
      <c r="M1394" s="3"/>
      <c r="N1394" t="str">
        <f>Orte[[#This Row],[Ort]]</f>
        <v>Chemnitz</v>
      </c>
      <c r="O1394" t="s">
        <v>1933</v>
      </c>
      <c r="P1394" t="s">
        <v>2316</v>
      </c>
    </row>
    <row r="1395" spans="1:16" x14ac:dyDescent="0.35">
      <c r="A1395" t="s">
        <v>102</v>
      </c>
      <c r="B1395" s="3" t="s">
        <v>14782</v>
      </c>
      <c r="C1395" s="4">
        <v>50.846942995299997</v>
      </c>
      <c r="D1395" s="4">
        <v>12.91048007</v>
      </c>
      <c r="E1395" s="4">
        <f>Orte[[#This Row],[Lat_dez]]*PI()/180</f>
        <v>0.88744656984185266</v>
      </c>
      <c r="F1395" s="4">
        <f>Orte[[#This Row],[Lon_dez]]*PI()/180</f>
        <v>0.22533038523460799</v>
      </c>
      <c r="G1395" t="s">
        <v>869</v>
      </c>
      <c r="H1395" t="s">
        <v>911</v>
      </c>
      <c r="I1395" s="4" t="b">
        <v>0</v>
      </c>
      <c r="J1395" s="4" t="str">
        <f>CONCATENATE(Orte[[#This Row],[Ort]]," - ",Orte[[#This Row],[Landkreis]])</f>
        <v>Chemnitz - Kreisfreie Stadt Chemnitz</v>
      </c>
      <c r="L1395" s="3" t="s">
        <v>8016</v>
      </c>
      <c r="M1395" s="3"/>
      <c r="N1395" t="str">
        <f>Orte[[#This Row],[Ort]]</f>
        <v>Chemnitz</v>
      </c>
      <c r="O1395" t="s">
        <v>3646</v>
      </c>
      <c r="P1395" t="s">
        <v>5097</v>
      </c>
    </row>
    <row r="1396" spans="1:16" x14ac:dyDescent="0.35">
      <c r="A1396" t="s">
        <v>102</v>
      </c>
      <c r="B1396" s="3" t="s">
        <v>10773</v>
      </c>
      <c r="C1396" s="4">
        <v>50.870957833600002</v>
      </c>
      <c r="D1396" s="4">
        <v>12.9093581222</v>
      </c>
      <c r="E1396" s="4">
        <f>Orte[[#This Row],[Lat_dez]]*PI()/180</f>
        <v>0.88786570783952168</v>
      </c>
      <c r="F1396" s="4">
        <f>Orte[[#This Row],[Lon_dez]]*PI()/180</f>
        <v>0.22531080355146246</v>
      </c>
      <c r="G1396" t="s">
        <v>869</v>
      </c>
      <c r="H1396" t="s">
        <v>911</v>
      </c>
      <c r="I1396" s="4" t="b">
        <v>0</v>
      </c>
      <c r="J1396" s="4" t="str">
        <f>CONCATENATE(Orte[[#This Row],[Ort]]," - ",Orte[[#This Row],[Landkreis]])</f>
        <v>Chemnitz - Kreisfreie Stadt Chemnitz</v>
      </c>
      <c r="L1396" s="3" t="s">
        <v>13145</v>
      </c>
      <c r="M1396" s="3"/>
      <c r="N1396" t="str">
        <f>Orte[[#This Row],[Ort]]</f>
        <v>Chemnitz</v>
      </c>
      <c r="O1396" t="s">
        <v>2070</v>
      </c>
      <c r="P1396" t="s">
        <v>576</v>
      </c>
    </row>
    <row r="1397" spans="1:16" x14ac:dyDescent="0.35">
      <c r="A1397" t="s">
        <v>102</v>
      </c>
      <c r="B1397" s="3" t="s">
        <v>9200</v>
      </c>
      <c r="C1397" s="4">
        <v>50.825185220500003</v>
      </c>
      <c r="D1397" s="4">
        <v>12.868505453299999</v>
      </c>
      <c r="E1397" s="4">
        <f>Orte[[#This Row],[Lat_dez]]*PI()/180</f>
        <v>0.88706682503368517</v>
      </c>
      <c r="F1397" s="4">
        <f>Orte[[#This Row],[Lon_dez]]*PI()/180</f>
        <v>0.22459778997093036</v>
      </c>
      <c r="G1397" t="s">
        <v>869</v>
      </c>
      <c r="H1397" t="s">
        <v>911</v>
      </c>
      <c r="I1397" s="4" t="b">
        <v>0</v>
      </c>
      <c r="J1397" s="4" t="str">
        <f>CONCATENATE(Orte[[#This Row],[Ort]]," - ",Orte[[#This Row],[Landkreis]])</f>
        <v>Chemnitz - Kreisfreie Stadt Chemnitz</v>
      </c>
      <c r="L1397" s="3" t="s">
        <v>14945</v>
      </c>
      <c r="M1397" s="3"/>
      <c r="N1397" t="str">
        <f>Orte[[#This Row],[Ort]]</f>
        <v>Chemnitz</v>
      </c>
      <c r="O1397" t="s">
        <v>4865</v>
      </c>
      <c r="P1397" t="s">
        <v>3596</v>
      </c>
    </row>
    <row r="1398" spans="1:16" x14ac:dyDescent="0.35">
      <c r="A1398" t="s">
        <v>102</v>
      </c>
      <c r="B1398" s="3" t="s">
        <v>8182</v>
      </c>
      <c r="C1398" s="4">
        <v>50.823099422200002</v>
      </c>
      <c r="D1398" s="4">
        <v>12.832062109200001</v>
      </c>
      <c r="E1398" s="4">
        <f>Orte[[#This Row],[Lat_dez]]*PI()/180</f>
        <v>0.88703042098581775</v>
      </c>
      <c r="F1398" s="4">
        <f>Orte[[#This Row],[Lon_dez]]*PI()/180</f>
        <v>0.22396173362594815</v>
      </c>
      <c r="G1398" t="s">
        <v>869</v>
      </c>
      <c r="H1398" t="s">
        <v>911</v>
      </c>
      <c r="I1398" s="4" t="b">
        <v>0</v>
      </c>
      <c r="J1398" s="4" t="str">
        <f>CONCATENATE(Orte[[#This Row],[Ort]]," - ",Orte[[#This Row],[Landkreis]])</f>
        <v>Chemnitz - Kreisfreie Stadt Chemnitz</v>
      </c>
      <c r="L1398" s="3" t="s">
        <v>15728</v>
      </c>
      <c r="M1398" s="3"/>
      <c r="N1398" t="str">
        <f>Orte[[#This Row],[Ort]]</f>
        <v>Chemnitz</v>
      </c>
      <c r="O1398" t="s">
        <v>6647</v>
      </c>
      <c r="P1398" t="s">
        <v>6073</v>
      </c>
    </row>
    <row r="1399" spans="1:16" x14ac:dyDescent="0.35">
      <c r="A1399" t="s">
        <v>102</v>
      </c>
      <c r="B1399" s="3" t="s">
        <v>15597</v>
      </c>
      <c r="C1399" s="4">
        <v>50.815252295800001</v>
      </c>
      <c r="D1399" s="4">
        <v>12.894349057199999</v>
      </c>
      <c r="E1399" s="4">
        <f>Orte[[#This Row],[Lat_dez]]*PI()/180</f>
        <v>0.88689346279331749</v>
      </c>
      <c r="F1399" s="4">
        <f>Orte[[#This Row],[Lon_dez]]*PI()/180</f>
        <v>0.22504884594956664</v>
      </c>
      <c r="G1399" t="s">
        <v>869</v>
      </c>
      <c r="H1399" t="s">
        <v>911</v>
      </c>
      <c r="I1399" s="4" t="b">
        <v>0</v>
      </c>
      <c r="J1399" s="4" t="str">
        <f>CONCATENATE(Orte[[#This Row],[Ort]]," - ",Orte[[#This Row],[Landkreis]])</f>
        <v>Chemnitz - Kreisfreie Stadt Chemnitz</v>
      </c>
      <c r="L1399" s="3" t="s">
        <v>14677</v>
      </c>
      <c r="M1399" s="3"/>
      <c r="N1399" t="str">
        <f>Orte[[#This Row],[Ort]]</f>
        <v>Chemnitz</v>
      </c>
      <c r="O1399" t="s">
        <v>5351</v>
      </c>
      <c r="P1399" t="s">
        <v>7153</v>
      </c>
    </row>
    <row r="1400" spans="1:16" x14ac:dyDescent="0.35">
      <c r="A1400" t="s">
        <v>102</v>
      </c>
      <c r="B1400" s="3" t="s">
        <v>9202</v>
      </c>
      <c r="C1400" s="4">
        <v>50.809561554299997</v>
      </c>
      <c r="D1400" s="4">
        <v>12.9104347205</v>
      </c>
      <c r="E1400" s="4">
        <f>Orte[[#This Row],[Lat_dez]]*PI()/180</f>
        <v>0.88679414061726258</v>
      </c>
      <c r="F1400" s="4">
        <f>Orte[[#This Row],[Lon_dez]]*PI()/180</f>
        <v>0.22532959373651884</v>
      </c>
      <c r="G1400" t="s">
        <v>869</v>
      </c>
      <c r="H1400" t="s">
        <v>911</v>
      </c>
      <c r="I1400" s="4" t="b">
        <v>0</v>
      </c>
      <c r="J1400" s="4" t="str">
        <f>CONCATENATE(Orte[[#This Row],[Ort]]," - ",Orte[[#This Row],[Landkreis]])</f>
        <v>Chemnitz - Kreisfreie Stadt Chemnitz</v>
      </c>
      <c r="L1400" s="3" t="s">
        <v>9914</v>
      </c>
      <c r="M1400" s="3"/>
      <c r="N1400" t="str">
        <f>Orte[[#This Row],[Ort]]</f>
        <v>Chemnitz</v>
      </c>
      <c r="O1400" t="s">
        <v>6772</v>
      </c>
      <c r="P1400" t="s">
        <v>4452</v>
      </c>
    </row>
    <row r="1401" spans="1:16" x14ac:dyDescent="0.35">
      <c r="A1401" t="s">
        <v>102</v>
      </c>
      <c r="B1401" s="3" t="s">
        <v>9528</v>
      </c>
      <c r="C1401" s="4">
        <v>50.7968261774</v>
      </c>
      <c r="D1401" s="4">
        <v>12.884111537700001</v>
      </c>
      <c r="E1401" s="4">
        <f>Orte[[#This Row],[Lat_dez]]*PI()/180</f>
        <v>0.88657186635887508</v>
      </c>
      <c r="F1401" s="4">
        <f>Orte[[#This Row],[Lon_dez]]*PI()/180</f>
        <v>0.22487016752705455</v>
      </c>
      <c r="G1401" t="s">
        <v>869</v>
      </c>
      <c r="H1401" t="s">
        <v>911</v>
      </c>
      <c r="I1401" s="4" t="b">
        <v>0</v>
      </c>
      <c r="J1401" s="4" t="str">
        <f>CONCATENATE(Orte[[#This Row],[Ort]]," - ",Orte[[#This Row],[Landkreis]])</f>
        <v>Chemnitz - Kreisfreie Stadt Chemnitz</v>
      </c>
      <c r="L1401" s="3" t="s">
        <v>11716</v>
      </c>
      <c r="M1401" s="3"/>
      <c r="N1401" t="str">
        <f>Orte[[#This Row],[Ort]]</f>
        <v>Chemnitz</v>
      </c>
      <c r="O1401" t="s">
        <v>6805</v>
      </c>
      <c r="P1401" t="s">
        <v>15933</v>
      </c>
    </row>
    <row r="1402" spans="1:16" x14ac:dyDescent="0.35">
      <c r="A1402" t="s">
        <v>102</v>
      </c>
      <c r="B1402" s="3" t="s">
        <v>14485</v>
      </c>
      <c r="C1402" s="4">
        <v>50.768264336999998</v>
      </c>
      <c r="D1402" s="4">
        <v>12.9337743748</v>
      </c>
      <c r="E1402" s="4">
        <f>Orte[[#This Row],[Lat_dez]]*PI()/180</f>
        <v>0.88607336820346605</v>
      </c>
      <c r="F1402" s="4">
        <f>Orte[[#This Row],[Lon_dez]]*PI()/180</f>
        <v>0.22573694755033111</v>
      </c>
      <c r="G1402" t="s">
        <v>869</v>
      </c>
      <c r="H1402" t="s">
        <v>911</v>
      </c>
      <c r="I1402" s="4" t="b">
        <v>0</v>
      </c>
      <c r="J1402" s="4" t="str">
        <f>CONCATENATE(Orte[[#This Row],[Ort]]," - ",Orte[[#This Row],[Landkreis]])</f>
        <v>Chemnitz - Kreisfreie Stadt Chemnitz</v>
      </c>
      <c r="L1402" s="3" t="s">
        <v>11562</v>
      </c>
      <c r="M1402" s="3"/>
      <c r="N1402" t="str">
        <f>Orte[[#This Row],[Ort]]</f>
        <v>Chemnitz</v>
      </c>
      <c r="O1402" t="s">
        <v>5212</v>
      </c>
      <c r="P1402" t="s">
        <v>2433</v>
      </c>
    </row>
    <row r="1403" spans="1:16" x14ac:dyDescent="0.35">
      <c r="A1403" t="s">
        <v>102</v>
      </c>
      <c r="B1403" s="3" t="s">
        <v>11683</v>
      </c>
      <c r="C1403" s="4">
        <v>50.787469606099997</v>
      </c>
      <c r="D1403" s="4">
        <v>12.939216266300001</v>
      </c>
      <c r="E1403" s="4">
        <f>Orte[[#This Row],[Lat_dez]]*PI()/180</f>
        <v>0.88640856338299256</v>
      </c>
      <c r="F1403" s="4">
        <f>Orte[[#This Row],[Lon_dez]]*PI()/180</f>
        <v>0.22583192647454239</v>
      </c>
      <c r="G1403" t="s">
        <v>869</v>
      </c>
      <c r="H1403" t="s">
        <v>911</v>
      </c>
      <c r="I1403" s="4" t="b">
        <v>0</v>
      </c>
      <c r="J1403" s="4" t="str">
        <f>CONCATENATE(Orte[[#This Row],[Ort]]," - ",Orte[[#This Row],[Landkreis]])</f>
        <v>Chemnitz - Kreisfreie Stadt Chemnitz</v>
      </c>
      <c r="L1403" s="3" t="s">
        <v>9064</v>
      </c>
      <c r="M1403" s="3"/>
      <c r="N1403" t="str">
        <f>Orte[[#This Row],[Ort]]</f>
        <v>Chemnitz</v>
      </c>
      <c r="O1403" t="s">
        <v>2154</v>
      </c>
      <c r="P1403" t="s">
        <v>1977</v>
      </c>
    </row>
    <row r="1404" spans="1:16" x14ac:dyDescent="0.35">
      <c r="A1404" t="s">
        <v>102</v>
      </c>
      <c r="B1404" s="3" t="s">
        <v>14164</v>
      </c>
      <c r="C1404" s="4">
        <v>50.817284450599999</v>
      </c>
      <c r="D1404" s="4">
        <v>12.9396288923</v>
      </c>
      <c r="E1404" s="4">
        <f>Orte[[#This Row],[Lat_dez]]*PI()/180</f>
        <v>0.88692893058548761</v>
      </c>
      <c r="F1404" s="4">
        <f>Orte[[#This Row],[Lon_dez]]*PI()/180</f>
        <v>0.22583912815682175</v>
      </c>
      <c r="G1404" t="s">
        <v>869</v>
      </c>
      <c r="H1404" t="s">
        <v>911</v>
      </c>
      <c r="I1404" s="4" t="b">
        <v>0</v>
      </c>
      <c r="J1404" s="4" t="str">
        <f>CONCATENATE(Orte[[#This Row],[Ort]]," - ",Orte[[#This Row],[Landkreis]])</f>
        <v>Chemnitz - Kreisfreie Stadt Chemnitz</v>
      </c>
      <c r="L1404" s="3" t="s">
        <v>10393</v>
      </c>
      <c r="M1404" s="3"/>
      <c r="N1404" t="str">
        <f>Orte[[#This Row],[Ort]]</f>
        <v>Chemnitz</v>
      </c>
      <c r="O1404" t="s">
        <v>5413</v>
      </c>
      <c r="P1404" t="s">
        <v>1909</v>
      </c>
    </row>
    <row r="1405" spans="1:16" x14ac:dyDescent="0.35">
      <c r="A1405" t="s">
        <v>102</v>
      </c>
      <c r="B1405" s="3" t="s">
        <v>13549</v>
      </c>
      <c r="C1405" s="4">
        <v>50.815460849799997</v>
      </c>
      <c r="D1405" s="4">
        <v>12.983233349600001</v>
      </c>
      <c r="E1405" s="4">
        <f>Orte[[#This Row],[Lat_dez]]*PI()/180</f>
        <v>0.88689710274728562</v>
      </c>
      <c r="F1405" s="4">
        <f>Orte[[#This Row],[Lon_dez]]*PI()/180</f>
        <v>0.226600169505252</v>
      </c>
      <c r="G1405" t="s">
        <v>869</v>
      </c>
      <c r="H1405" t="s">
        <v>911</v>
      </c>
      <c r="I1405" s="4" t="b">
        <v>0</v>
      </c>
      <c r="J1405" s="4" t="str">
        <f>CONCATENATE(Orte[[#This Row],[Ort]]," - ",Orte[[#This Row],[Landkreis]])</f>
        <v>Chemnitz - Kreisfreie Stadt Chemnitz</v>
      </c>
      <c r="L1405" s="3" t="s">
        <v>8254</v>
      </c>
      <c r="M1405" s="3"/>
      <c r="N1405" t="str">
        <f>Orte[[#This Row],[Ort]]</f>
        <v>Chemnitz</v>
      </c>
      <c r="O1405" t="s">
        <v>4822</v>
      </c>
      <c r="P1405" t="s">
        <v>3378</v>
      </c>
    </row>
    <row r="1406" spans="1:16" x14ac:dyDescent="0.35">
      <c r="A1406" t="s">
        <v>102</v>
      </c>
      <c r="B1406" s="3" t="s">
        <v>15039</v>
      </c>
      <c r="C1406" s="4">
        <v>50.814857042</v>
      </c>
      <c r="D1406" s="4">
        <v>13.0182283987</v>
      </c>
      <c r="E1406" s="4">
        <f>Orte[[#This Row],[Lat_dez]]*PI()/180</f>
        <v>0.8868865643131264</v>
      </c>
      <c r="F1406" s="4">
        <f>Orte[[#This Row],[Lon_dez]]*PI()/180</f>
        <v>0.22721094833394409</v>
      </c>
      <c r="G1406" t="s">
        <v>869</v>
      </c>
      <c r="H1406" t="s">
        <v>911</v>
      </c>
      <c r="I1406" s="4" t="b">
        <v>0</v>
      </c>
      <c r="J1406" s="4" t="str">
        <f>CONCATENATE(Orte[[#This Row],[Ort]]," - ",Orte[[#This Row],[Landkreis]])</f>
        <v>Chemnitz - Kreisfreie Stadt Chemnitz</v>
      </c>
      <c r="L1406" s="3" t="s">
        <v>15741</v>
      </c>
      <c r="M1406" s="3"/>
      <c r="N1406" t="str">
        <f>Orte[[#This Row],[Ort]]</f>
        <v>Chemnitz</v>
      </c>
      <c r="O1406" t="s">
        <v>1896</v>
      </c>
      <c r="P1406" t="s">
        <v>2306</v>
      </c>
    </row>
    <row r="1407" spans="1:16" x14ac:dyDescent="0.35">
      <c r="A1407" t="s">
        <v>102</v>
      </c>
      <c r="B1407" s="3" t="s">
        <v>11684</v>
      </c>
      <c r="C1407" s="4">
        <v>50.837485966400003</v>
      </c>
      <c r="D1407" s="4">
        <v>12.949840635999999</v>
      </c>
      <c r="E1407" s="4">
        <f>Orte[[#This Row],[Lat_dez]]*PI()/180</f>
        <v>0.88728151355009144</v>
      </c>
      <c r="F1407" s="4">
        <f>Orte[[#This Row],[Lon_dez]]*PI()/180</f>
        <v>0.22601735670675652</v>
      </c>
      <c r="G1407" t="s">
        <v>869</v>
      </c>
      <c r="H1407" t="s">
        <v>911</v>
      </c>
      <c r="I1407" s="4" t="b">
        <v>0</v>
      </c>
      <c r="J1407" s="4" t="str">
        <f>CONCATENATE(Orte[[#This Row],[Ort]]," - ",Orte[[#This Row],[Landkreis]])</f>
        <v>Chemnitz - Kreisfreie Stadt Chemnitz</v>
      </c>
      <c r="L1407" s="3" t="s">
        <v>12392</v>
      </c>
      <c r="M1407" s="3"/>
      <c r="N1407" t="str">
        <f>Orte[[#This Row],[Ort]]</f>
        <v>Chemnitz</v>
      </c>
      <c r="O1407" t="s">
        <v>5414</v>
      </c>
      <c r="P1407" t="s">
        <v>4833</v>
      </c>
    </row>
    <row r="1408" spans="1:16" x14ac:dyDescent="0.35">
      <c r="A1408" t="s">
        <v>102</v>
      </c>
      <c r="B1408" s="3" t="s">
        <v>9959</v>
      </c>
      <c r="C1408" s="4">
        <v>50.864108497899998</v>
      </c>
      <c r="D1408" s="4">
        <v>12.965902959199999</v>
      </c>
      <c r="E1408" s="4">
        <f>Orte[[#This Row],[Lat_dez]]*PI()/180</f>
        <v>0.88774616437998222</v>
      </c>
      <c r="F1408" s="4">
        <f>Orte[[#This Row],[Lon_dez]]*PI()/180</f>
        <v>0.22629769713211598</v>
      </c>
      <c r="G1408" t="s">
        <v>869</v>
      </c>
      <c r="H1408" t="s">
        <v>911</v>
      </c>
      <c r="I1408" s="4" t="b">
        <v>0</v>
      </c>
      <c r="J1408" s="4" t="str">
        <f>CONCATENATE(Orte[[#This Row],[Ort]]," - ",Orte[[#This Row],[Landkreis]])</f>
        <v>Chemnitz - Kreisfreie Stadt Chemnitz</v>
      </c>
      <c r="L1408" s="3" t="s">
        <v>8471</v>
      </c>
      <c r="M1408" s="3"/>
      <c r="N1408" t="str">
        <f>Orte[[#This Row],[Ort]]</f>
        <v>Chemnitz</v>
      </c>
      <c r="O1408" t="s">
        <v>6018</v>
      </c>
      <c r="P1408" t="s">
        <v>6806</v>
      </c>
    </row>
    <row r="1409" spans="1:16" x14ac:dyDescent="0.35">
      <c r="A1409" t="s">
        <v>102</v>
      </c>
      <c r="B1409" s="3" t="s">
        <v>7921</v>
      </c>
      <c r="C1409" s="4">
        <v>50.813639439100001</v>
      </c>
      <c r="D1409" s="4">
        <v>12.789785705</v>
      </c>
      <c r="E1409" s="4">
        <f>Orte[[#This Row],[Lat_dez]]*PI()/180</f>
        <v>0.88686531313353967</v>
      </c>
      <c r="F1409" s="4">
        <f>Orte[[#This Row],[Lon_dez]]*PI()/180</f>
        <v>0.22322387117675418</v>
      </c>
      <c r="G1409" t="s">
        <v>869</v>
      </c>
      <c r="H1409" t="s">
        <v>911</v>
      </c>
      <c r="I1409" s="4" t="b">
        <v>0</v>
      </c>
      <c r="J1409" s="4" t="str">
        <f>CONCATENATE(Orte[[#This Row],[Ort]]," - ",Orte[[#This Row],[Landkreis]])</f>
        <v>Chemnitz - Kreisfreie Stadt Chemnitz</v>
      </c>
      <c r="L1409" s="3" t="s">
        <v>14968</v>
      </c>
      <c r="M1409" s="3"/>
      <c r="N1409" t="str">
        <f>Orte[[#This Row],[Ort]]</f>
        <v>Chemnitz</v>
      </c>
      <c r="O1409" t="s">
        <v>6530</v>
      </c>
      <c r="P1409" t="s">
        <v>5251</v>
      </c>
    </row>
    <row r="1410" spans="1:16" x14ac:dyDescent="0.35">
      <c r="A1410" t="s">
        <v>102</v>
      </c>
      <c r="B1410" s="3" t="s">
        <v>10239</v>
      </c>
      <c r="C1410" s="4">
        <v>50.8863138631</v>
      </c>
      <c r="D1410" s="4">
        <v>12.8638698885</v>
      </c>
      <c r="E1410" s="4">
        <f>Orte[[#This Row],[Lat_dez]]*PI()/180</f>
        <v>0.88813372111433009</v>
      </c>
      <c r="F1410" s="4">
        <f>Orte[[#This Row],[Lon_dez]]*PI()/180</f>
        <v>0.22451688410248083</v>
      </c>
      <c r="G1410" t="s">
        <v>869</v>
      </c>
      <c r="H1410" t="s">
        <v>911</v>
      </c>
      <c r="I1410" s="4" t="b">
        <v>0</v>
      </c>
      <c r="J1410" s="4" t="str">
        <f>CONCATENATE(Orte[[#This Row],[Ort]]," - ",Orte[[#This Row],[Landkreis]])</f>
        <v>Chemnitz - Kreisfreie Stadt Chemnitz</v>
      </c>
      <c r="L1410" s="3" t="s">
        <v>8262</v>
      </c>
      <c r="M1410" s="3"/>
      <c r="N1410" t="str">
        <f>Orte[[#This Row],[Ort]]</f>
        <v>Chemnitz</v>
      </c>
      <c r="O1410" t="s">
        <v>6829</v>
      </c>
      <c r="P1410" t="s">
        <v>3674</v>
      </c>
    </row>
    <row r="1411" spans="1:16" x14ac:dyDescent="0.35">
      <c r="A1411" t="s">
        <v>7118</v>
      </c>
      <c r="B1411" s="3" t="s">
        <v>15590</v>
      </c>
      <c r="C1411" s="4">
        <v>47.914088335199999</v>
      </c>
      <c r="D1411" s="4">
        <v>12.539413103899999</v>
      </c>
      <c r="E1411" s="4">
        <f>Orte[[#This Row],[Lat_dez]]*PI()/180</f>
        <v>0.83625859954064841</v>
      </c>
      <c r="F1411" s="4">
        <f>Orte[[#This Row],[Lon_dez]]*PI()/180</f>
        <v>0.21885404493077679</v>
      </c>
      <c r="G1411" t="s">
        <v>665</v>
      </c>
      <c r="H1411" t="s">
        <v>913</v>
      </c>
      <c r="I1411" s="4" t="b">
        <v>0</v>
      </c>
      <c r="J1411" s="4" t="str">
        <f>CONCATENATE(Orte[[#This Row],[Ort]]," - ",Orte[[#This Row],[Landkreis]])</f>
        <v>Chieming - Landkreis Traunstein</v>
      </c>
      <c r="L1411" s="3" t="s">
        <v>10633</v>
      </c>
      <c r="M1411" s="3"/>
      <c r="N1411" t="str">
        <f>Orte[[#This Row],[Ort]]</f>
        <v>Chieming</v>
      </c>
      <c r="O1411" t="s">
        <v>2806</v>
      </c>
      <c r="P1411" t="s">
        <v>40</v>
      </c>
    </row>
    <row r="1412" spans="1:16" x14ac:dyDescent="0.35">
      <c r="A1412" t="s">
        <v>4932</v>
      </c>
      <c r="B1412" s="3" t="s">
        <v>12659</v>
      </c>
      <c r="C1412" s="4">
        <v>47.883912867100001</v>
      </c>
      <c r="D1412" s="4">
        <v>12.4694038606</v>
      </c>
      <c r="E1412" s="4">
        <f>Orte[[#This Row],[Lat_dez]]*PI()/180</f>
        <v>0.83573193826897296</v>
      </c>
      <c r="F1412" s="4">
        <f>Orte[[#This Row],[Lon_dez]]*PI()/180</f>
        <v>0.21763215312836204</v>
      </c>
      <c r="G1412" t="s">
        <v>665</v>
      </c>
      <c r="H1412" t="s">
        <v>877</v>
      </c>
      <c r="I1412" s="4" t="b">
        <v>0</v>
      </c>
      <c r="J1412" s="4" t="str">
        <f>CONCATENATE(Orte[[#This Row],[Ort]]," - ",Orte[[#This Row],[Landkreis]])</f>
        <v>Chiemsee - Landkreis Rosenheim</v>
      </c>
      <c r="L1412" s="3" t="s">
        <v>12390</v>
      </c>
      <c r="M1412" s="3"/>
      <c r="N1412" t="str">
        <f>Orte[[#This Row],[Ort]]</f>
        <v>Chiemsee</v>
      </c>
      <c r="O1412" t="s">
        <v>4807</v>
      </c>
      <c r="P1412" t="s">
        <v>548</v>
      </c>
    </row>
    <row r="1413" spans="1:16" x14ac:dyDescent="0.35">
      <c r="A1413" t="s">
        <v>5234</v>
      </c>
      <c r="B1413" s="3" t="s">
        <v>13063</v>
      </c>
      <c r="C1413" s="4">
        <v>49.265138263700003</v>
      </c>
      <c r="D1413" s="4">
        <v>7.7503814917999998</v>
      </c>
      <c r="E1413" s="4">
        <f>Orte[[#This Row],[Lat_dez]]*PI()/180</f>
        <v>0.85983886915180741</v>
      </c>
      <c r="F1413" s="4">
        <f>Orte[[#This Row],[Lon_dez]]*PI()/180</f>
        <v>0.13526967531753989</v>
      </c>
      <c r="G1413" t="s">
        <v>514</v>
      </c>
      <c r="H1413" t="s">
        <v>629</v>
      </c>
      <c r="I1413" s="4" t="b">
        <v>0</v>
      </c>
      <c r="J1413" s="4" t="str">
        <f>CONCATENATE(Orte[[#This Row],[Ort]]," - ",Orte[[#This Row],[Landkreis]])</f>
        <v>Clausen - Landkreis Südwestpfalz</v>
      </c>
      <c r="L1413" s="3" t="s">
        <v>11559</v>
      </c>
      <c r="M1413" s="3"/>
      <c r="N1413" t="str">
        <f>Orte[[#This Row],[Ort]]</f>
        <v>Clausen</v>
      </c>
      <c r="O1413" t="s">
        <v>6785</v>
      </c>
      <c r="P1413" t="s">
        <v>5924</v>
      </c>
    </row>
    <row r="1414" spans="1:16" x14ac:dyDescent="0.35">
      <c r="A1414" t="s">
        <v>6156</v>
      </c>
      <c r="B1414" s="3" t="s">
        <v>14278</v>
      </c>
      <c r="C1414" s="4">
        <v>50.938873105799999</v>
      </c>
      <c r="D1414" s="4">
        <v>12.879916314200001</v>
      </c>
      <c r="E1414" s="4">
        <f>Orte[[#This Row],[Lat_dez]]*PI()/180</f>
        <v>0.88905105295179976</v>
      </c>
      <c r="F1414" s="4">
        <f>Orte[[#This Row],[Lon_dez]]*PI()/180</f>
        <v>0.22479694706412248</v>
      </c>
      <c r="G1414" t="s">
        <v>869</v>
      </c>
      <c r="H1414" t="s">
        <v>935</v>
      </c>
      <c r="I1414" s="4" t="b">
        <v>0</v>
      </c>
      <c r="J1414" s="4" t="str">
        <f>CONCATENATE(Orte[[#This Row],[Ort]]," - ",Orte[[#This Row],[Landkreis]])</f>
        <v>Claußnitz - Landkreis Mittelsachsen</v>
      </c>
      <c r="L1414" s="3" t="s">
        <v>11633</v>
      </c>
      <c r="M1414" s="3"/>
      <c r="N1414" t="str">
        <f>Orte[[#This Row],[Ort]]</f>
        <v>Claußnitz</v>
      </c>
      <c r="O1414" t="s">
        <v>5853</v>
      </c>
      <c r="P1414" t="s">
        <v>3933</v>
      </c>
    </row>
    <row r="1415" spans="1:16" x14ac:dyDescent="0.35">
      <c r="A1415" t="s">
        <v>7216</v>
      </c>
      <c r="B1415" s="3" t="s">
        <v>15725</v>
      </c>
      <c r="C1415" s="4">
        <v>51.808941926400003</v>
      </c>
      <c r="D1415" s="4">
        <v>10.336329492400001</v>
      </c>
      <c r="E1415" s="4">
        <f>Orte[[#This Row],[Lat_dez]]*PI()/180</f>
        <v>0.90423661859021376</v>
      </c>
      <c r="F1415" s="4">
        <f>Orte[[#This Row],[Lon_dez]]*PI()/180</f>
        <v>0.18040298221337422</v>
      </c>
      <c r="G1415" t="s">
        <v>554</v>
      </c>
      <c r="H1415" t="s">
        <v>692</v>
      </c>
      <c r="I1415" s="4" t="b">
        <v>0</v>
      </c>
      <c r="J1415" s="4" t="str">
        <f>CONCATENATE(Orte[[#This Row],[Ort]]," - ",Orte[[#This Row],[Landkreis]])</f>
        <v>Clausthal-Zellerfeld, Oberschulenberg - Landkreis Goslar</v>
      </c>
      <c r="L1415" s="3" t="s">
        <v>12090</v>
      </c>
      <c r="M1415" s="3"/>
      <c r="N1415" t="str">
        <f>Orte[[#This Row],[Ort]]</f>
        <v>Clausthal-Zellerfeld, Oberschulenberg</v>
      </c>
      <c r="O1415" t="s">
        <v>2244</v>
      </c>
      <c r="P1415" t="s">
        <v>4917</v>
      </c>
    </row>
    <row r="1416" spans="1:16" x14ac:dyDescent="0.35">
      <c r="A1416" t="s">
        <v>7143</v>
      </c>
      <c r="B1416" s="3" t="s">
        <v>15629</v>
      </c>
      <c r="C1416" s="4">
        <v>49.041871981600003</v>
      </c>
      <c r="D1416" s="4">
        <v>9.0279850296700008</v>
      </c>
      <c r="E1416" s="4">
        <f>Orte[[#This Row],[Lat_dez]]*PI()/180</f>
        <v>0.85594213742047598</v>
      </c>
      <c r="F1416" s="4">
        <f>Orte[[#This Row],[Lon_dez]]*PI()/180</f>
        <v>0.15756806358849945</v>
      </c>
      <c r="G1416" t="s">
        <v>546</v>
      </c>
      <c r="H1416" t="s">
        <v>759</v>
      </c>
      <c r="I1416" s="4" t="b">
        <v>0</v>
      </c>
      <c r="J1416" s="4" t="str">
        <f>CONCATENATE(Orte[[#This Row],[Ort]]," - ",Orte[[#This Row],[Landkreis]])</f>
        <v>Cleebronn - Landkreis Heilbronn</v>
      </c>
      <c r="L1416" s="3" t="s">
        <v>9773</v>
      </c>
      <c r="M1416" s="3"/>
      <c r="N1416" t="str">
        <f>Orte[[#This Row],[Ort]]</f>
        <v>Cleebronn</v>
      </c>
      <c r="O1416" t="s">
        <v>6180</v>
      </c>
      <c r="P1416" t="s">
        <v>217</v>
      </c>
    </row>
    <row r="1417" spans="1:16" x14ac:dyDescent="0.35">
      <c r="A1417" t="s">
        <v>7053</v>
      </c>
      <c r="B1417" s="3" t="s">
        <v>15500</v>
      </c>
      <c r="C1417" s="4">
        <v>52.949927131599999</v>
      </c>
      <c r="D1417" s="4">
        <v>10.930997340499999</v>
      </c>
      <c r="E1417" s="4">
        <f>Orte[[#This Row],[Lat_dez]]*PI()/180</f>
        <v>0.92415056713749677</v>
      </c>
      <c r="F1417" s="4">
        <f>Orte[[#This Row],[Lon_dez]]*PI()/180</f>
        <v>0.19078189411846869</v>
      </c>
      <c r="G1417" t="s">
        <v>554</v>
      </c>
      <c r="H1417" t="s">
        <v>962</v>
      </c>
      <c r="I1417" s="4" t="b">
        <v>0</v>
      </c>
      <c r="J1417" s="4" t="str">
        <f>CONCATENATE(Orte[[#This Row],[Ort]]," - ",Orte[[#This Row],[Landkreis]])</f>
        <v>Clenze - Landkreis Lüchow-Dannenberg</v>
      </c>
      <c r="L1417" s="3" t="s">
        <v>13727</v>
      </c>
      <c r="M1417" s="3"/>
      <c r="N1417" t="str">
        <f>Orte[[#This Row],[Ort]]</f>
        <v>Clenze</v>
      </c>
      <c r="O1417" t="s">
        <v>4936</v>
      </c>
      <c r="P1417" t="s">
        <v>6238</v>
      </c>
    </row>
    <row r="1418" spans="1:16" x14ac:dyDescent="0.35">
      <c r="A1418" t="s">
        <v>4518</v>
      </c>
      <c r="B1418" s="3" t="s">
        <v>12123</v>
      </c>
      <c r="C1418" s="4">
        <v>52.856296946000001</v>
      </c>
      <c r="D1418" s="4">
        <v>8.03659088737</v>
      </c>
      <c r="E1418" s="4">
        <f>Orte[[#This Row],[Lat_dez]]*PI()/180</f>
        <v>0.92251641211952351</v>
      </c>
      <c r="F1418" s="4">
        <f>Orte[[#This Row],[Lon_dez]]*PI()/180</f>
        <v>0.14026497162037926</v>
      </c>
      <c r="G1418" t="s">
        <v>554</v>
      </c>
      <c r="H1418" t="s">
        <v>1173</v>
      </c>
      <c r="I1418" s="4" t="b">
        <v>0</v>
      </c>
      <c r="J1418" s="4" t="str">
        <f>CONCATENATE(Orte[[#This Row],[Ort]]," - ",Orte[[#This Row],[Landkreis]])</f>
        <v>Cloppenburg - Landkreis Cloppenburg</v>
      </c>
      <c r="L1418" s="3" t="s">
        <v>11241</v>
      </c>
      <c r="M1418" s="3"/>
      <c r="N1418" t="str">
        <f>Orte[[#This Row],[Ort]]</f>
        <v>Cloppenburg</v>
      </c>
      <c r="O1418" t="s">
        <v>4873</v>
      </c>
      <c r="P1418" t="s">
        <v>518</v>
      </c>
    </row>
    <row r="1419" spans="1:16" x14ac:dyDescent="0.35">
      <c r="A1419" t="s">
        <v>6663</v>
      </c>
      <c r="B1419" s="3" t="s">
        <v>14978</v>
      </c>
      <c r="C1419" s="4">
        <v>50.264075754899999</v>
      </c>
      <c r="D1419" s="4">
        <v>10.9641534611</v>
      </c>
      <c r="E1419" s="4">
        <f>Orte[[#This Row],[Lat_dez]]*PI()/180</f>
        <v>0.87727361739485932</v>
      </c>
      <c r="F1419" s="4">
        <f>Orte[[#This Row],[Lon_dez]]*PI()/180</f>
        <v>0.19136057759012703</v>
      </c>
      <c r="G1419" t="s">
        <v>665</v>
      </c>
      <c r="H1419" t="s">
        <v>6664</v>
      </c>
      <c r="I1419" s="4" t="b">
        <v>0</v>
      </c>
      <c r="J1419" s="4" t="str">
        <f>CONCATENATE(Orte[[#This Row],[Ort]]," - ",Orte[[#This Row],[Landkreis]])</f>
        <v>Coburg - Kreisfreie Stadt Coburg</v>
      </c>
      <c r="L1419" s="3" t="s">
        <v>9424</v>
      </c>
      <c r="M1419" s="3"/>
      <c r="N1419" t="str">
        <f>Orte[[#This Row],[Ort]]</f>
        <v>Coburg</v>
      </c>
      <c r="O1419" t="s">
        <v>6635</v>
      </c>
      <c r="P1419" t="s">
        <v>5840</v>
      </c>
    </row>
    <row r="1420" spans="1:16" x14ac:dyDescent="0.35">
      <c r="A1420" t="s">
        <v>2166</v>
      </c>
      <c r="B1420" s="3" t="s">
        <v>9168</v>
      </c>
      <c r="C1420" s="4">
        <v>50.143567862399998</v>
      </c>
      <c r="D1420" s="4">
        <v>7.1663725965999996</v>
      </c>
      <c r="E1420" s="4">
        <f>Orte[[#This Row],[Lat_dez]]*PI()/180</f>
        <v>0.87517035789609487</v>
      </c>
      <c r="F1420" s="4">
        <f>Orte[[#This Row],[Lon_dez]]*PI()/180</f>
        <v>0.12507679723536538</v>
      </c>
      <c r="G1420" t="s">
        <v>514</v>
      </c>
      <c r="H1420" t="s">
        <v>538</v>
      </c>
      <c r="I1420" s="4" t="b">
        <v>0</v>
      </c>
      <c r="J1420" s="4" t="str">
        <f>CONCATENATE(Orte[[#This Row],[Ort]]," - ",Orte[[#This Row],[Landkreis]])</f>
        <v>Cochem - Landkreis Cochem-Zell</v>
      </c>
      <c r="L1420" s="3" t="s">
        <v>12550</v>
      </c>
      <c r="M1420" s="3"/>
      <c r="N1420" t="str">
        <f>Orte[[#This Row],[Ort]]</f>
        <v>Cochem</v>
      </c>
      <c r="O1420" t="s">
        <v>3573</v>
      </c>
      <c r="P1420" t="s">
        <v>4477</v>
      </c>
    </row>
    <row r="1421" spans="1:16" x14ac:dyDescent="0.35">
      <c r="A1421" t="s">
        <v>5697</v>
      </c>
      <c r="B1421" s="3" t="s">
        <v>13663</v>
      </c>
      <c r="C1421" s="4">
        <v>51.917429391900001</v>
      </c>
      <c r="D1421" s="4">
        <v>7.1526443501000001</v>
      </c>
      <c r="E1421" s="4">
        <f>Orte[[#This Row],[Lat_dez]]*PI()/180</f>
        <v>0.90613008206033241</v>
      </c>
      <c r="F1421" s="4">
        <f>Orte[[#This Row],[Lon_dez]]*PI()/180</f>
        <v>0.124837194133415</v>
      </c>
      <c r="G1421" t="s">
        <v>504</v>
      </c>
      <c r="H1421" t="s">
        <v>544</v>
      </c>
      <c r="I1421" s="4" t="b">
        <v>0</v>
      </c>
      <c r="J1421" s="4" t="str">
        <f>CONCATENATE(Orte[[#This Row],[Ort]]," - ",Orte[[#This Row],[Landkreis]])</f>
        <v>Coesfeld - Kreis Coesfeld</v>
      </c>
      <c r="L1421" s="3" t="s">
        <v>15743</v>
      </c>
      <c r="M1421" s="3"/>
      <c r="N1421" t="str">
        <f>Orte[[#This Row],[Ort]]</f>
        <v>Coesfeld</v>
      </c>
      <c r="O1421" t="s">
        <v>6722</v>
      </c>
      <c r="P1421" t="s">
        <v>6091</v>
      </c>
    </row>
    <row r="1422" spans="1:16" x14ac:dyDescent="0.35">
      <c r="A1422" t="s">
        <v>4254</v>
      </c>
      <c r="B1422" s="3" t="s">
        <v>11773</v>
      </c>
      <c r="C1422" s="4">
        <v>50.874765159699997</v>
      </c>
      <c r="D1422" s="4">
        <v>8.8182787496599992</v>
      </c>
      <c r="E1422" s="4">
        <f>Orte[[#This Row],[Lat_dez]]*PI()/180</f>
        <v>0.88793215821566363</v>
      </c>
      <c r="F1422" s="4">
        <f>Orte[[#This Row],[Lon_dez]]*PI()/180</f>
        <v>0.15390799854021578</v>
      </c>
      <c r="G1422" t="s">
        <v>549</v>
      </c>
      <c r="H1422" t="s">
        <v>761</v>
      </c>
      <c r="I1422" s="4" t="b">
        <v>0</v>
      </c>
      <c r="J1422" s="4" t="str">
        <f>CONCATENATE(Orte[[#This Row],[Ort]]," - ",Orte[[#This Row],[Landkreis]])</f>
        <v>Cölbe - Landkreis Marburg-Biedenkopf</v>
      </c>
      <c r="L1422" s="3" t="s">
        <v>13722</v>
      </c>
      <c r="M1422" s="3"/>
      <c r="N1422" t="str">
        <f>Orte[[#This Row],[Ort]]</f>
        <v>Cölbe</v>
      </c>
      <c r="O1422" t="s">
        <v>716</v>
      </c>
      <c r="P1422" t="s">
        <v>3848</v>
      </c>
    </row>
    <row r="1423" spans="1:16" x14ac:dyDescent="0.35">
      <c r="A1423" t="s">
        <v>1964</v>
      </c>
      <c r="B1423" s="3" t="s">
        <v>8939</v>
      </c>
      <c r="C1423" s="4">
        <v>51.130772693200001</v>
      </c>
      <c r="D1423" s="4">
        <v>12.799672128499999</v>
      </c>
      <c r="E1423" s="4">
        <f>Orte[[#This Row],[Lat_dez]]*PI()/180</f>
        <v>0.89240033258514839</v>
      </c>
      <c r="F1423" s="4">
        <f>Orte[[#This Row],[Lon_dez]]*PI()/180</f>
        <v>0.2233964218180757</v>
      </c>
      <c r="G1423" t="s">
        <v>869</v>
      </c>
      <c r="H1423" t="s">
        <v>1405</v>
      </c>
      <c r="I1423" s="4" t="b">
        <v>0</v>
      </c>
      <c r="J1423" s="4" t="str">
        <f>CONCATENATE(Orte[[#This Row],[Ort]]," - ",Orte[[#This Row],[Landkreis]])</f>
        <v>Colditz - Landkreis Leipzig</v>
      </c>
      <c r="L1423" s="3" t="s">
        <v>12102</v>
      </c>
      <c r="M1423" s="3"/>
      <c r="N1423" t="str">
        <f>Orte[[#This Row],[Ort]]</f>
        <v>Colditz</v>
      </c>
      <c r="O1423" t="s">
        <v>3445</v>
      </c>
      <c r="P1423" t="s">
        <v>521</v>
      </c>
    </row>
    <row r="1424" spans="1:16" x14ac:dyDescent="0.35">
      <c r="A1424" t="s">
        <v>4455</v>
      </c>
      <c r="B1424" s="3" t="s">
        <v>12043</v>
      </c>
      <c r="C1424" s="4">
        <v>49.785862354999999</v>
      </c>
      <c r="D1424" s="4">
        <v>9.3293569650000006</v>
      </c>
      <c r="E1424" s="4">
        <f>Orte[[#This Row],[Lat_dez]]*PI()/180</f>
        <v>0.86892721903944792</v>
      </c>
      <c r="F1424" s="4">
        <f>Orte[[#This Row],[Lon_dez]]*PI()/180</f>
        <v>0.16282799613311538</v>
      </c>
      <c r="G1424" t="s">
        <v>665</v>
      </c>
      <c r="H1424" t="s">
        <v>1095</v>
      </c>
      <c r="I1424" s="4" t="b">
        <v>0</v>
      </c>
      <c r="J1424" s="4" t="str">
        <f>CONCATENATE(Orte[[#This Row],[Ort]]," - ",Orte[[#This Row],[Landkreis]])</f>
        <v>Collenberg - Landkreis Miltenberg</v>
      </c>
      <c r="L1424" s="3" t="s">
        <v>10626</v>
      </c>
      <c r="M1424" s="3"/>
      <c r="N1424" t="str">
        <f>Orte[[#This Row],[Ort]]</f>
        <v>Collenberg</v>
      </c>
      <c r="O1424" t="s">
        <v>46</v>
      </c>
      <c r="P1424" t="s">
        <v>3945</v>
      </c>
    </row>
    <row r="1425" spans="1:16" x14ac:dyDescent="0.35">
      <c r="A1425" t="s">
        <v>7223</v>
      </c>
      <c r="B1425" s="3" t="s">
        <v>15732</v>
      </c>
      <c r="C1425" s="4">
        <v>49.3667759541</v>
      </c>
      <c r="D1425" s="4">
        <v>10.4011569249</v>
      </c>
      <c r="E1425" s="4">
        <f>Orte[[#This Row],[Lat_dez]]*PI()/180</f>
        <v>0.86161278149341003</v>
      </c>
      <c r="F1425" s="4">
        <f>Orte[[#This Row],[Lon_dez]]*PI()/180</f>
        <v>0.18153443435611358</v>
      </c>
      <c r="G1425" t="s">
        <v>665</v>
      </c>
      <c r="H1425" t="s">
        <v>784</v>
      </c>
      <c r="I1425" s="4" t="b">
        <v>0</v>
      </c>
      <c r="J1425" s="4" t="str">
        <f>CONCATENATE(Orte[[#This Row],[Ort]]," - ",Orte[[#This Row],[Landkreis]])</f>
        <v>Colmberg - Landkreis Ansbach</v>
      </c>
      <c r="L1425" s="3" t="s">
        <v>11166</v>
      </c>
      <c r="M1425" s="3"/>
      <c r="N1425" t="str">
        <f>Orte[[#This Row],[Ort]]</f>
        <v>Colmberg</v>
      </c>
      <c r="O1425" t="s">
        <v>7270</v>
      </c>
      <c r="P1425" t="s">
        <v>4352</v>
      </c>
    </row>
    <row r="1426" spans="1:16" x14ac:dyDescent="0.35">
      <c r="A1426" t="s">
        <v>6526</v>
      </c>
      <c r="B1426" s="3" t="s">
        <v>14785</v>
      </c>
      <c r="C1426" s="4">
        <v>53.4863715376</v>
      </c>
      <c r="D1426" s="4">
        <v>13.325586087</v>
      </c>
      <c r="E1426" s="4">
        <f>Orte[[#This Row],[Lat_dez]]*PI()/180</f>
        <v>0.93351328827610203</v>
      </c>
      <c r="F1426" s="4">
        <f>Orte[[#This Row],[Lon_dez]]*PI()/180</f>
        <v>0.23257535197609755</v>
      </c>
      <c r="G1426" t="s">
        <v>834</v>
      </c>
      <c r="H1426" t="s">
        <v>921</v>
      </c>
      <c r="I1426" s="4" t="b">
        <v>0</v>
      </c>
      <c r="J1426" s="4" t="str">
        <f>CONCATENATE(Orte[[#This Row],[Ort]]," - ",Orte[[#This Row],[Landkreis]])</f>
        <v>Cölpin - Landkreis Mecklenburgische Seenplatte</v>
      </c>
      <c r="L1426" s="3" t="s">
        <v>10931</v>
      </c>
      <c r="M1426" s="3"/>
      <c r="N1426" t="str">
        <f>Orte[[#This Row],[Ort]]</f>
        <v>Cölpin</v>
      </c>
      <c r="O1426" t="s">
        <v>5816</v>
      </c>
      <c r="P1426" t="s">
        <v>15934</v>
      </c>
    </row>
    <row r="1427" spans="1:16" x14ac:dyDescent="0.35">
      <c r="A1427" t="s">
        <v>6268</v>
      </c>
      <c r="B1427" s="3" t="s">
        <v>14429</v>
      </c>
      <c r="C1427" s="4">
        <v>49.242832865499999</v>
      </c>
      <c r="D1427" s="4">
        <v>7.43959689307</v>
      </c>
      <c r="E1427" s="4">
        <f>Orte[[#This Row],[Lat_dez]]*PI()/180</f>
        <v>0.85944956651224891</v>
      </c>
      <c r="F1427" s="4">
        <f>Orte[[#This Row],[Lon_dez]]*PI()/180</f>
        <v>0.129845460805212</v>
      </c>
      <c r="G1427" t="s">
        <v>514</v>
      </c>
      <c r="H1427" t="s">
        <v>629</v>
      </c>
      <c r="I1427" s="4" t="b">
        <v>0</v>
      </c>
      <c r="J1427" s="4" t="str">
        <f>CONCATENATE(Orte[[#This Row],[Ort]]," - ",Orte[[#This Row],[Landkreis]])</f>
        <v>Contwig - Landkreis Südwestpfalz</v>
      </c>
      <c r="L1427" s="3" t="s">
        <v>14544</v>
      </c>
      <c r="M1427" s="3"/>
      <c r="N1427" t="str">
        <f>Orte[[#This Row],[Ort]]</f>
        <v>Contwig</v>
      </c>
      <c r="O1427" t="s">
        <v>3493</v>
      </c>
      <c r="P1427" t="s">
        <v>3696</v>
      </c>
    </row>
    <row r="1428" spans="1:16" x14ac:dyDescent="0.35">
      <c r="A1428" t="s">
        <v>3840</v>
      </c>
      <c r="B1428" s="3" t="s">
        <v>11256</v>
      </c>
      <c r="C1428" s="4">
        <v>52.106928702399998</v>
      </c>
      <c r="D1428" s="4">
        <v>9.5164722338699992</v>
      </c>
      <c r="E1428" s="4">
        <f>Orte[[#This Row],[Lat_dez]]*PI()/180</f>
        <v>0.9094374689588165</v>
      </c>
      <c r="F1428" s="4">
        <f>Orte[[#This Row],[Lon_dez]]*PI()/180</f>
        <v>0.16609377365565131</v>
      </c>
      <c r="G1428" t="s">
        <v>554</v>
      </c>
      <c r="H1428" t="s">
        <v>2634</v>
      </c>
      <c r="I1428" s="4" t="b">
        <v>0</v>
      </c>
      <c r="J1428" s="4" t="str">
        <f>CONCATENATE(Orte[[#This Row],[Ort]]," - ",Orte[[#This Row],[Landkreis]])</f>
        <v>Coppenbrügge - Landkreis Hameln-Pyrmont</v>
      </c>
      <c r="L1428" s="3" t="s">
        <v>13935</v>
      </c>
      <c r="M1428" s="3"/>
      <c r="N1428" t="str">
        <f>Orte[[#This Row],[Ort]]</f>
        <v>Coppenbrügge</v>
      </c>
      <c r="O1428" t="s">
        <v>4478</v>
      </c>
      <c r="P1428" t="s">
        <v>3093</v>
      </c>
    </row>
    <row r="1429" spans="1:16" x14ac:dyDescent="0.35">
      <c r="A1429" t="s">
        <v>2740</v>
      </c>
      <c r="B1429" s="3" t="s">
        <v>9871</v>
      </c>
      <c r="C1429" s="4">
        <v>51.0533442511</v>
      </c>
      <c r="D1429" s="4">
        <v>9.8338287255600001</v>
      </c>
      <c r="E1429" s="4">
        <f>Orte[[#This Row],[Lat_dez]]*PI()/180</f>
        <v>0.89104895133581374</v>
      </c>
      <c r="F1429" s="4">
        <f>Orte[[#This Row],[Lon_dez]]*PI()/180</f>
        <v>0.17163268933821985</v>
      </c>
      <c r="G1429" t="s">
        <v>549</v>
      </c>
      <c r="H1429" t="s">
        <v>647</v>
      </c>
      <c r="I1429" s="4" t="b">
        <v>0</v>
      </c>
      <c r="J1429" s="4" t="str">
        <f>CONCATENATE(Orte[[#This Row],[Ort]]," - ",Orte[[#This Row],[Landkreis]])</f>
        <v>Cornberg - Landkreis Hersfeld-Rotenburg</v>
      </c>
      <c r="L1429" s="3" t="s">
        <v>13996</v>
      </c>
      <c r="M1429" s="3"/>
      <c r="N1429" t="str">
        <f>Orte[[#This Row],[Ort]]</f>
        <v>Cornberg</v>
      </c>
      <c r="O1429" t="s">
        <v>3665</v>
      </c>
      <c r="P1429" t="s">
        <v>6742</v>
      </c>
    </row>
    <row r="1430" spans="1:16" x14ac:dyDescent="0.35">
      <c r="A1430" t="s">
        <v>4997</v>
      </c>
      <c r="B1430" s="3" t="s">
        <v>12742</v>
      </c>
      <c r="C1430" s="4">
        <v>51.137711074400002</v>
      </c>
      <c r="D1430" s="4">
        <v>13.5769409806</v>
      </c>
      <c r="E1430" s="4">
        <f>Orte[[#This Row],[Lat_dez]]*PI()/180</f>
        <v>0.89252143018184693</v>
      </c>
      <c r="F1430" s="4">
        <f>Orte[[#This Row],[Lon_dez]]*PI()/180</f>
        <v>0.23696232246041757</v>
      </c>
      <c r="G1430" t="s">
        <v>869</v>
      </c>
      <c r="H1430" t="s">
        <v>985</v>
      </c>
      <c r="I1430" s="4" t="b">
        <v>0</v>
      </c>
      <c r="J1430" s="4" t="str">
        <f>CONCATENATE(Orte[[#This Row],[Ort]]," - ",Orte[[#This Row],[Landkreis]])</f>
        <v>Coswig - Landkreis Meißen</v>
      </c>
      <c r="L1430" s="3" t="s">
        <v>14548</v>
      </c>
      <c r="M1430" s="3"/>
      <c r="N1430" t="str">
        <f>Orte[[#This Row],[Ort]]</f>
        <v>Coswig</v>
      </c>
      <c r="O1430" t="s">
        <v>5943</v>
      </c>
      <c r="P1430" t="s">
        <v>3925</v>
      </c>
    </row>
    <row r="1431" spans="1:16" x14ac:dyDescent="0.35">
      <c r="A1431" t="s">
        <v>3451</v>
      </c>
      <c r="B1431" s="3" t="s">
        <v>13014</v>
      </c>
      <c r="C1431" s="4">
        <v>51.986935879199997</v>
      </c>
      <c r="D1431" s="4">
        <v>12.363442982900001</v>
      </c>
      <c r="E1431" s="4">
        <f>Orte[[#This Row],[Lat_dez]]*PI()/180</f>
        <v>0.90734319911521311</v>
      </c>
      <c r="F1431" s="4">
        <f>Orte[[#This Row],[Lon_dez]]*PI()/180</f>
        <v>0.215782786934194</v>
      </c>
      <c r="G1431" t="s">
        <v>809</v>
      </c>
      <c r="H1431" t="s">
        <v>896</v>
      </c>
      <c r="I1431" s="4" t="b">
        <v>0</v>
      </c>
      <c r="J1431" s="4" t="str">
        <f>CONCATENATE(Orte[[#This Row],[Ort]]," - ",Orte[[#This Row],[Landkreis]])</f>
        <v>Coswig (Anhalt) - Landkreis Wittenberg</v>
      </c>
      <c r="L1431" s="3" t="s">
        <v>14979</v>
      </c>
      <c r="M1431" s="3"/>
      <c r="N1431" t="str">
        <f>Orte[[#This Row],[Ort]]</f>
        <v>Coswig (Anhalt)</v>
      </c>
      <c r="O1431" t="s">
        <v>3056</v>
      </c>
      <c r="P1431" t="s">
        <v>5511</v>
      </c>
    </row>
    <row r="1432" spans="1:16" x14ac:dyDescent="0.35">
      <c r="A1432" t="s">
        <v>3451</v>
      </c>
      <c r="B1432" s="3" t="s">
        <v>10751</v>
      </c>
      <c r="C1432" s="4">
        <v>51.932800485199998</v>
      </c>
      <c r="D1432" s="4">
        <v>12.4531049102</v>
      </c>
      <c r="E1432" s="4">
        <f>Orte[[#This Row],[Lat_dez]]*PI()/180</f>
        <v>0.9063983582480486</v>
      </c>
      <c r="F1432" s="4">
        <f>Orte[[#This Row],[Lon_dez]]*PI()/180</f>
        <v>0.21734768277926281</v>
      </c>
      <c r="G1432" t="s">
        <v>809</v>
      </c>
      <c r="H1432" t="s">
        <v>896</v>
      </c>
      <c r="I1432" s="4" t="b">
        <v>0</v>
      </c>
      <c r="J1432" s="4" t="str">
        <f>CONCATENATE(Orte[[#This Row],[Ort]]," - ",Orte[[#This Row],[Landkreis]])</f>
        <v>Coswig (Anhalt) - Landkreis Wittenberg</v>
      </c>
      <c r="L1432" s="3" t="s">
        <v>8260</v>
      </c>
      <c r="M1432" s="3"/>
      <c r="N1432" t="str">
        <f>Orte[[#This Row],[Ort]]</f>
        <v>Coswig (Anhalt)</v>
      </c>
      <c r="O1432" t="s">
        <v>5542</v>
      </c>
      <c r="P1432" t="s">
        <v>5506</v>
      </c>
    </row>
    <row r="1433" spans="1:16" x14ac:dyDescent="0.35">
      <c r="A1433" t="s">
        <v>1597</v>
      </c>
      <c r="B1433" s="3" t="s">
        <v>13652</v>
      </c>
      <c r="C1433" s="4">
        <v>51.762475797</v>
      </c>
      <c r="D1433" s="4">
        <v>14.3765621277</v>
      </c>
      <c r="E1433" s="4">
        <f>Orte[[#This Row],[Lat_dez]]*PI()/180</f>
        <v>0.90342563164152601</v>
      </c>
      <c r="F1433" s="4">
        <f>Orte[[#This Row],[Lon_dez]]*PI()/180</f>
        <v>0.25091834424588644</v>
      </c>
      <c r="G1433" t="s">
        <v>885</v>
      </c>
      <c r="H1433" t="s">
        <v>1598</v>
      </c>
      <c r="I1433" s="4" t="b">
        <v>0</v>
      </c>
      <c r="J1433" s="4" t="str">
        <f>CONCATENATE(Orte[[#This Row],[Ort]]," - ",Orte[[#This Row],[Landkreis]])</f>
        <v>Cottbus - Kreisfreie Stadt Cottbus</v>
      </c>
      <c r="L1433" s="3" t="s">
        <v>12562</v>
      </c>
      <c r="M1433" s="3"/>
      <c r="N1433" t="str">
        <f>Orte[[#This Row],[Ort]]</f>
        <v>Cottbus</v>
      </c>
      <c r="O1433" t="s">
        <v>643</v>
      </c>
      <c r="P1433" t="s">
        <v>1660</v>
      </c>
    </row>
    <row r="1434" spans="1:16" x14ac:dyDescent="0.35">
      <c r="A1434" t="s">
        <v>1597</v>
      </c>
      <c r="B1434" s="3" t="s">
        <v>9552</v>
      </c>
      <c r="C1434" s="4">
        <v>51.7813733785</v>
      </c>
      <c r="D1434" s="4">
        <v>14.3327043258</v>
      </c>
      <c r="E1434" s="4">
        <f>Orte[[#This Row],[Lat_dez]]*PI()/180</f>
        <v>0.90375545665936496</v>
      </c>
      <c r="F1434" s="4">
        <f>Orte[[#This Row],[Lon_dez]]*PI()/180</f>
        <v>0.25015288120004409</v>
      </c>
      <c r="G1434" t="s">
        <v>885</v>
      </c>
      <c r="H1434" t="s">
        <v>1598</v>
      </c>
      <c r="I1434" s="4" t="b">
        <v>0</v>
      </c>
      <c r="J1434" s="4" t="str">
        <f>CONCATENATE(Orte[[#This Row],[Ort]]," - ",Orte[[#This Row],[Landkreis]])</f>
        <v>Cottbus - Kreisfreie Stadt Cottbus</v>
      </c>
      <c r="L1434" s="3" t="s">
        <v>13617</v>
      </c>
      <c r="M1434" s="3"/>
      <c r="N1434" t="str">
        <f>Orte[[#This Row],[Ort]]</f>
        <v>Cottbus</v>
      </c>
      <c r="O1434" t="s">
        <v>589</v>
      </c>
      <c r="P1434" t="s">
        <v>5711</v>
      </c>
    </row>
    <row r="1435" spans="1:16" x14ac:dyDescent="0.35">
      <c r="A1435" t="s">
        <v>1597</v>
      </c>
      <c r="B1435" s="3" t="s">
        <v>8547</v>
      </c>
      <c r="C1435" s="4">
        <v>51.758849332300002</v>
      </c>
      <c r="D1435" s="4">
        <v>14.3109083893</v>
      </c>
      <c r="E1435" s="4">
        <f>Orte[[#This Row],[Lat_dez]]*PI()/180</f>
        <v>0.90336233789230358</v>
      </c>
      <c r="F1435" s="4">
        <f>Orte[[#This Row],[Lon_dez]]*PI()/180</f>
        <v>0.24977247034456343</v>
      </c>
      <c r="G1435" t="s">
        <v>885</v>
      </c>
      <c r="H1435" t="s">
        <v>1598</v>
      </c>
      <c r="I1435" s="4" t="b">
        <v>0</v>
      </c>
      <c r="J1435" s="4" t="str">
        <f>CONCATENATE(Orte[[#This Row],[Ort]]," - ",Orte[[#This Row],[Landkreis]])</f>
        <v>Cottbus - Kreisfreie Stadt Cottbus</v>
      </c>
      <c r="L1435" s="3" t="s">
        <v>12560</v>
      </c>
      <c r="M1435" s="3"/>
      <c r="N1435" t="str">
        <f>Orte[[#This Row],[Ort]]</f>
        <v>Cottbus</v>
      </c>
      <c r="O1435" t="s">
        <v>4652</v>
      </c>
      <c r="P1435" t="s">
        <v>3213</v>
      </c>
    </row>
    <row r="1436" spans="1:16" x14ac:dyDescent="0.35">
      <c r="A1436" t="s">
        <v>1597</v>
      </c>
      <c r="B1436" s="3" t="s">
        <v>12771</v>
      </c>
      <c r="C1436" s="4">
        <v>51.7372793993</v>
      </c>
      <c r="D1436" s="4">
        <v>14.305179134199999</v>
      </c>
      <c r="E1436" s="4">
        <f>Orte[[#This Row],[Lat_dez]]*PI()/180</f>
        <v>0.90298587154201893</v>
      </c>
      <c r="F1436" s="4">
        <f>Orte[[#This Row],[Lon_dez]]*PI()/180</f>
        <v>0.24967247597938175</v>
      </c>
      <c r="G1436" t="s">
        <v>885</v>
      </c>
      <c r="H1436" t="s">
        <v>1598</v>
      </c>
      <c r="I1436" s="4" t="b">
        <v>0</v>
      </c>
      <c r="J1436" s="4" t="str">
        <f>CONCATENATE(Orte[[#This Row],[Ort]]," - ",Orte[[#This Row],[Landkreis]])</f>
        <v>Cottbus - Kreisfreie Stadt Cottbus</v>
      </c>
      <c r="L1436" s="3" t="s">
        <v>12921</v>
      </c>
      <c r="M1436" s="3"/>
      <c r="N1436" t="str">
        <f>Orte[[#This Row],[Ort]]</f>
        <v>Cottbus</v>
      </c>
      <c r="O1436" t="s">
        <v>4107</v>
      </c>
      <c r="P1436" t="s">
        <v>5836</v>
      </c>
    </row>
    <row r="1437" spans="1:16" x14ac:dyDescent="0.35">
      <c r="A1437" t="s">
        <v>1597</v>
      </c>
      <c r="B1437" s="3" t="s">
        <v>15670</v>
      </c>
      <c r="C1437" s="4">
        <v>51.731991399100004</v>
      </c>
      <c r="D1437" s="4">
        <v>14.3399784743</v>
      </c>
      <c r="E1437" s="4">
        <f>Orte[[#This Row],[Lat_dez]]*PI()/180</f>
        <v>0.90289357852768293</v>
      </c>
      <c r="F1437" s="4">
        <f>Orte[[#This Row],[Lon_dez]]*PI()/180</f>
        <v>0.25027983904164808</v>
      </c>
      <c r="G1437" t="s">
        <v>885</v>
      </c>
      <c r="H1437" t="s">
        <v>1598</v>
      </c>
      <c r="I1437" s="4" t="b">
        <v>0</v>
      </c>
      <c r="J1437" s="4" t="str">
        <f>CONCATENATE(Orte[[#This Row],[Ort]]," - ",Orte[[#This Row],[Landkreis]])</f>
        <v>Cottbus - Kreisfreie Stadt Cottbus</v>
      </c>
      <c r="L1437" s="3" t="s">
        <v>10659</v>
      </c>
      <c r="M1437" s="3"/>
      <c r="N1437" t="str">
        <f>Orte[[#This Row],[Ort]]</f>
        <v>Cottbus</v>
      </c>
      <c r="O1437" t="s">
        <v>5262</v>
      </c>
      <c r="P1437" t="s">
        <v>5585</v>
      </c>
    </row>
    <row r="1438" spans="1:16" x14ac:dyDescent="0.35">
      <c r="A1438" t="s">
        <v>1597</v>
      </c>
      <c r="B1438" s="3" t="s">
        <v>9344</v>
      </c>
      <c r="C1438" s="4">
        <v>51.715320029600001</v>
      </c>
      <c r="D1438" s="4">
        <v>14.380584948599999</v>
      </c>
      <c r="E1438" s="4">
        <f>Orte[[#This Row],[Lat_dez]]*PI()/180</f>
        <v>0.90260260823909133</v>
      </c>
      <c r="F1438" s="4">
        <f>Orte[[#This Row],[Lon_dez]]*PI()/180</f>
        <v>0.25098855571580952</v>
      </c>
      <c r="G1438" t="s">
        <v>885</v>
      </c>
      <c r="H1438" t="s">
        <v>1598</v>
      </c>
      <c r="I1438" s="4" t="b">
        <v>0</v>
      </c>
      <c r="J1438" s="4" t="str">
        <f>CONCATENATE(Orte[[#This Row],[Ort]]," - ",Orte[[#This Row],[Landkreis]])</f>
        <v>Cottbus - Kreisfreie Stadt Cottbus</v>
      </c>
      <c r="L1438" s="3" t="s">
        <v>10636</v>
      </c>
      <c r="M1438" s="3"/>
      <c r="N1438" t="str">
        <f>Orte[[#This Row],[Ort]]</f>
        <v>Cottbus</v>
      </c>
      <c r="O1438" t="s">
        <v>6332</v>
      </c>
      <c r="P1438" t="s">
        <v>15935</v>
      </c>
    </row>
    <row r="1439" spans="1:16" x14ac:dyDescent="0.35">
      <c r="A1439" t="s">
        <v>1597</v>
      </c>
      <c r="B1439" s="3" t="s">
        <v>12772</v>
      </c>
      <c r="C1439" s="4">
        <v>51.777837503699999</v>
      </c>
      <c r="D1439" s="4">
        <v>14.440556299700001</v>
      </c>
      <c r="E1439" s="4">
        <f>Orte[[#This Row],[Lat_dez]]*PI()/180</f>
        <v>0.90369374400216662</v>
      </c>
      <c r="F1439" s="4">
        <f>Orte[[#This Row],[Lon_dez]]*PI()/180</f>
        <v>0.25203525324937404</v>
      </c>
      <c r="G1439" t="s">
        <v>885</v>
      </c>
      <c r="H1439" t="s">
        <v>1598</v>
      </c>
      <c r="I1439" s="4" t="b">
        <v>0</v>
      </c>
      <c r="J1439" s="4" t="str">
        <f>CONCATENATE(Orte[[#This Row],[Ort]]," - ",Orte[[#This Row],[Landkreis]])</f>
        <v>Cottbus - Kreisfreie Stadt Cottbus</v>
      </c>
      <c r="L1439" s="3" t="s">
        <v>11008</v>
      </c>
      <c r="M1439" s="3"/>
      <c r="N1439" t="str">
        <f>Orte[[#This Row],[Ort]]</f>
        <v>Cottbus</v>
      </c>
      <c r="O1439" t="s">
        <v>3992</v>
      </c>
      <c r="P1439" t="s">
        <v>583</v>
      </c>
    </row>
    <row r="1440" spans="1:16" x14ac:dyDescent="0.35">
      <c r="A1440" t="s">
        <v>1597</v>
      </c>
      <c r="B1440" s="3" t="s">
        <v>8549</v>
      </c>
      <c r="C1440" s="4">
        <v>51.804502264</v>
      </c>
      <c r="D1440" s="4">
        <v>14.385807524500001</v>
      </c>
      <c r="E1440" s="4">
        <f>Orte[[#This Row],[Lat_dez]]*PI()/180</f>
        <v>0.90415913186365671</v>
      </c>
      <c r="F1440" s="4">
        <f>Orte[[#This Row],[Lon_dez]]*PI()/180</f>
        <v>0.25107970686069986</v>
      </c>
      <c r="G1440" t="s">
        <v>885</v>
      </c>
      <c r="H1440" t="s">
        <v>1598</v>
      </c>
      <c r="I1440" s="4" t="b">
        <v>0</v>
      </c>
      <c r="J1440" s="4" t="str">
        <f>CONCATENATE(Orte[[#This Row],[Ort]]," - ",Orte[[#This Row],[Landkreis]])</f>
        <v>Cottbus - Kreisfreie Stadt Cottbus</v>
      </c>
      <c r="L1440" s="3" t="s">
        <v>13741</v>
      </c>
      <c r="M1440" s="3"/>
      <c r="N1440" t="str">
        <f>Orte[[#This Row],[Ort]]</f>
        <v>Cottbus</v>
      </c>
      <c r="O1440" t="s">
        <v>4048</v>
      </c>
      <c r="P1440" t="s">
        <v>3996</v>
      </c>
    </row>
    <row r="1441" spans="1:16" x14ac:dyDescent="0.35">
      <c r="A1441" t="s">
        <v>1597</v>
      </c>
      <c r="B1441" s="3" t="s">
        <v>13519</v>
      </c>
      <c r="C1441" s="4">
        <v>51.831485469699999</v>
      </c>
      <c r="D1441" s="4">
        <v>14.351295649500001</v>
      </c>
      <c r="E1441" s="4">
        <f>Orte[[#This Row],[Lat_dez]]*PI()/180</f>
        <v>0.90463007764586456</v>
      </c>
      <c r="F1441" s="4">
        <f>Orte[[#This Row],[Lon_dez]]*PI()/180</f>
        <v>0.25047736101091311</v>
      </c>
      <c r="G1441" t="s">
        <v>885</v>
      </c>
      <c r="H1441" t="s">
        <v>1598</v>
      </c>
      <c r="I1441" s="4" t="b">
        <v>0</v>
      </c>
      <c r="J1441" s="4" t="str">
        <f>CONCATENATE(Orte[[#This Row],[Ort]]," - ",Orte[[#This Row],[Landkreis]])</f>
        <v>Cottbus - Kreisfreie Stadt Cottbus</v>
      </c>
      <c r="L1441" s="3" t="s">
        <v>12931</v>
      </c>
      <c r="M1441" s="3"/>
      <c r="N1441" t="str">
        <f>Orte[[#This Row],[Ort]]</f>
        <v>Cottbus</v>
      </c>
      <c r="O1441" t="s">
        <v>6455</v>
      </c>
      <c r="P1441" t="s">
        <v>4136</v>
      </c>
    </row>
    <row r="1442" spans="1:16" x14ac:dyDescent="0.35">
      <c r="A1442" t="s">
        <v>1597</v>
      </c>
      <c r="B1442" s="3" t="s">
        <v>10680</v>
      </c>
      <c r="C1442" s="4">
        <v>51.813523736999997</v>
      </c>
      <c r="D1442" s="4">
        <v>14.3090505005</v>
      </c>
      <c r="E1442" s="4">
        <f>Orte[[#This Row],[Lat_dez]]*PI()/180</f>
        <v>0.9043165862708864</v>
      </c>
      <c r="F1442" s="4">
        <f>Orte[[#This Row],[Lon_dez]]*PI()/180</f>
        <v>0.24974004406786751</v>
      </c>
      <c r="G1442" t="s">
        <v>885</v>
      </c>
      <c r="H1442" t="s">
        <v>1598</v>
      </c>
      <c r="I1442" s="4" t="b">
        <v>0</v>
      </c>
      <c r="J1442" s="4" t="str">
        <f>CONCATENATE(Orte[[#This Row],[Ort]]," - ",Orte[[#This Row],[Landkreis]])</f>
        <v>Cottbus - Kreisfreie Stadt Cottbus</v>
      </c>
      <c r="L1442" s="3" t="s">
        <v>9053</v>
      </c>
      <c r="M1442" s="3"/>
      <c r="N1442" t="str">
        <f>Orte[[#This Row],[Ort]]</f>
        <v>Cottbus</v>
      </c>
      <c r="O1442" t="s">
        <v>3913</v>
      </c>
      <c r="P1442" t="s">
        <v>44</v>
      </c>
    </row>
    <row r="1443" spans="1:16" x14ac:dyDescent="0.35">
      <c r="A1443" t="s">
        <v>3744</v>
      </c>
      <c r="B1443" s="3" t="s">
        <v>11139</v>
      </c>
      <c r="C1443" s="4">
        <v>49.131129397800002</v>
      </c>
      <c r="D1443" s="4">
        <v>10.0553819973</v>
      </c>
      <c r="E1443" s="4">
        <f>Orte[[#This Row],[Lat_dez]]*PI()/180</f>
        <v>0.85749997321498894</v>
      </c>
      <c r="F1443" s="4">
        <f>Orte[[#This Row],[Lon_dez]]*PI()/180</f>
        <v>0.17549952339864855</v>
      </c>
      <c r="G1443" t="s">
        <v>546</v>
      </c>
      <c r="H1443" t="s">
        <v>1008</v>
      </c>
      <c r="I1443" s="4" t="b">
        <v>0</v>
      </c>
      <c r="J1443" s="4" t="str">
        <f>CONCATENATE(Orte[[#This Row],[Ort]]," - ",Orte[[#This Row],[Landkreis]])</f>
        <v>Crailsheim - Landkreis Schwäbisch Hall</v>
      </c>
      <c r="L1443" s="3" t="s">
        <v>7770</v>
      </c>
      <c r="M1443" s="3"/>
      <c r="N1443" t="str">
        <f>Orte[[#This Row],[Ort]]</f>
        <v>Crailsheim</v>
      </c>
      <c r="O1443" t="s">
        <v>3981</v>
      </c>
      <c r="P1443" t="s">
        <v>3608</v>
      </c>
    </row>
    <row r="1444" spans="1:16" x14ac:dyDescent="0.35">
      <c r="A1444" t="s">
        <v>5873</v>
      </c>
      <c r="B1444" s="3" t="s">
        <v>13911</v>
      </c>
      <c r="C1444" s="4">
        <v>49.4535060734</v>
      </c>
      <c r="D1444" s="4">
        <v>10.0685018004</v>
      </c>
      <c r="E1444" s="4">
        <f>Orte[[#This Row],[Lat_dez]]*PI()/180</f>
        <v>0.86312650763584253</v>
      </c>
      <c r="F1444" s="4">
        <f>Orte[[#This Row],[Lon_dez]]*PI()/180</f>
        <v>0.17572850715995691</v>
      </c>
      <c r="G1444" t="s">
        <v>546</v>
      </c>
      <c r="H1444" t="s">
        <v>830</v>
      </c>
      <c r="I1444" s="4" t="b">
        <v>0</v>
      </c>
      <c r="J1444" s="4" t="str">
        <f>CONCATENATE(Orte[[#This Row],[Ort]]," - ",Orte[[#This Row],[Landkreis]])</f>
        <v>Creglingen - Landkreis Main-Tauber-Kreis</v>
      </c>
      <c r="L1444" s="3" t="s">
        <v>8761</v>
      </c>
      <c r="M1444" s="3"/>
      <c r="N1444" t="str">
        <f>Orte[[#This Row],[Ort]]</f>
        <v>Creglingen</v>
      </c>
      <c r="O1444" t="s">
        <v>5485</v>
      </c>
      <c r="P1444" t="s">
        <v>15937</v>
      </c>
    </row>
    <row r="1445" spans="1:16" x14ac:dyDescent="0.35">
      <c r="A1445" t="s">
        <v>785</v>
      </c>
      <c r="B1445" s="3" t="s">
        <v>7842</v>
      </c>
      <c r="C1445" s="4">
        <v>52.262842708000001</v>
      </c>
      <c r="D1445" s="4">
        <v>10.681815498300001</v>
      </c>
      <c r="E1445" s="4">
        <f>Orte[[#This Row],[Lat_dez]]*PI()/180</f>
        <v>0.91215868170650938</v>
      </c>
      <c r="F1445" s="4">
        <f>Orte[[#This Row],[Lon_dez]]*PI()/180</f>
        <v>0.18643285053589378</v>
      </c>
      <c r="G1445" t="s">
        <v>554</v>
      </c>
      <c r="H1445" t="s">
        <v>786</v>
      </c>
      <c r="I1445" s="4" t="b">
        <v>0</v>
      </c>
      <c r="J1445" s="4" t="str">
        <f>CONCATENATE(Orte[[#This Row],[Ort]]," - ",Orte[[#This Row],[Landkreis]])</f>
        <v>Cremlingen - Landkreis Wolfenbüttel</v>
      </c>
      <c r="L1445" s="3" t="s">
        <v>13153</v>
      </c>
      <c r="M1445" s="3"/>
      <c r="N1445" t="str">
        <f>Orte[[#This Row],[Ort]]</f>
        <v>Cremlingen</v>
      </c>
      <c r="O1445" t="s">
        <v>1011</v>
      </c>
      <c r="P1445" t="s">
        <v>4145</v>
      </c>
    </row>
    <row r="1446" spans="1:16" x14ac:dyDescent="0.35">
      <c r="A1446" t="s">
        <v>3484</v>
      </c>
      <c r="B1446" s="3" t="s">
        <v>10799</v>
      </c>
      <c r="C1446" s="4">
        <v>49.846872517500003</v>
      </c>
      <c r="D1446" s="4">
        <v>11.623649651199999</v>
      </c>
      <c r="E1446" s="4">
        <f>Orte[[#This Row],[Lat_dez]]*PI()/180</f>
        <v>0.86999204725224977</v>
      </c>
      <c r="F1446" s="4">
        <f>Orte[[#This Row],[Lon_dez]]*PI()/180</f>
        <v>0.20287095751173045</v>
      </c>
      <c r="G1446" t="s">
        <v>665</v>
      </c>
      <c r="H1446" t="s">
        <v>837</v>
      </c>
      <c r="I1446" s="4" t="b">
        <v>0</v>
      </c>
      <c r="J1446" s="4" t="str">
        <f>CONCATENATE(Orte[[#This Row],[Ort]]," - ",Orte[[#This Row],[Landkreis]])</f>
        <v>Creußen - Landkreis Bayreuth</v>
      </c>
      <c r="L1446" s="3" t="s">
        <v>11150</v>
      </c>
      <c r="M1446" s="3"/>
      <c r="N1446" t="str">
        <f>Orte[[#This Row],[Ort]]</f>
        <v>Creußen</v>
      </c>
      <c r="O1446" t="s">
        <v>5248</v>
      </c>
      <c r="P1446" t="s">
        <v>4841</v>
      </c>
    </row>
    <row r="1447" spans="1:16" x14ac:dyDescent="0.35">
      <c r="A1447" t="s">
        <v>4827</v>
      </c>
      <c r="B1447" s="3" t="s">
        <v>12531</v>
      </c>
      <c r="C1447" s="4">
        <v>51.060217983100003</v>
      </c>
      <c r="D1447" s="4">
        <v>10.241142507399999</v>
      </c>
      <c r="E1447" s="4">
        <f>Orte[[#This Row],[Lat_dez]]*PI()/180</f>
        <v>0.89116892059111341</v>
      </c>
      <c r="F1447" s="4">
        <f>Orte[[#This Row],[Lon_dez]]*PI()/180</f>
        <v>0.17874165592007774</v>
      </c>
      <c r="G1447" t="s">
        <v>678</v>
      </c>
      <c r="H1447" t="s">
        <v>679</v>
      </c>
      <c r="I1447" s="4" t="b">
        <v>0</v>
      </c>
      <c r="J1447" s="4" t="str">
        <f>CONCATENATE(Orte[[#This Row],[Ort]]," - ",Orte[[#This Row],[Landkreis]])</f>
        <v>Creuzburg - Landkreis Wartburgkreis</v>
      </c>
      <c r="L1447" s="3" t="s">
        <v>15394</v>
      </c>
      <c r="M1447" s="3"/>
      <c r="N1447" t="str">
        <f>Orte[[#This Row],[Ort]]</f>
        <v>Creuzburg</v>
      </c>
      <c r="O1447" t="s">
        <v>7052</v>
      </c>
      <c r="P1447" t="s">
        <v>1820</v>
      </c>
    </row>
    <row r="1448" spans="1:16" x14ac:dyDescent="0.35">
      <c r="A1448" t="s">
        <v>1219</v>
      </c>
      <c r="B1448" s="3" t="s">
        <v>8167</v>
      </c>
      <c r="C1448" s="4">
        <v>50.811838917099998</v>
      </c>
      <c r="D1448" s="4">
        <v>12.358071706900001</v>
      </c>
      <c r="E1448" s="4">
        <f>Orte[[#This Row],[Lat_dez]]*PI()/180</f>
        <v>0.88683388809638508</v>
      </c>
      <c r="F1448" s="4">
        <f>Orte[[#This Row],[Lon_dez]]*PI()/180</f>
        <v>0.21568904048296064</v>
      </c>
      <c r="G1448" t="s">
        <v>869</v>
      </c>
      <c r="H1448" t="s">
        <v>901</v>
      </c>
      <c r="I1448" s="4" t="b">
        <v>0</v>
      </c>
      <c r="J1448" s="4" t="str">
        <f>CONCATENATE(Orte[[#This Row],[Ort]]," - ",Orte[[#This Row],[Landkreis]])</f>
        <v>Crimmitschau - Landkreis Zwickau</v>
      </c>
      <c r="L1448" s="3" t="s">
        <v>8770</v>
      </c>
      <c r="M1448" s="3"/>
      <c r="N1448" t="str">
        <f>Orte[[#This Row],[Ort]]</f>
        <v>Crimmitschau</v>
      </c>
      <c r="O1448" t="s">
        <v>4056</v>
      </c>
      <c r="P1448" t="s">
        <v>5980</v>
      </c>
    </row>
    <row r="1449" spans="1:16" x14ac:dyDescent="0.35">
      <c r="A1449" t="s">
        <v>2302</v>
      </c>
      <c r="B1449" s="3" t="s">
        <v>9337</v>
      </c>
      <c r="C1449" s="4">
        <v>51.719876858100001</v>
      </c>
      <c r="D1449" s="4">
        <v>13.7655979453</v>
      </c>
      <c r="E1449" s="4">
        <f>Orte[[#This Row],[Lat_dez]]*PI()/180</f>
        <v>0.90268213989986512</v>
      </c>
      <c r="F1449" s="4">
        <f>Orte[[#This Row],[Lon_dez]]*PI()/180</f>
        <v>0.24025500765125127</v>
      </c>
      <c r="G1449" t="s">
        <v>885</v>
      </c>
      <c r="H1449" t="s">
        <v>983</v>
      </c>
      <c r="I1449" s="4" t="b">
        <v>0</v>
      </c>
      <c r="J1449" s="4" t="str">
        <f>CONCATENATE(Orte[[#This Row],[Ort]]," - ",Orte[[#This Row],[Landkreis]])</f>
        <v>Crinitz - Landkreis Elbe-Elster</v>
      </c>
      <c r="L1449" s="3" t="s">
        <v>13152</v>
      </c>
      <c r="M1449" s="3"/>
      <c r="N1449" t="str">
        <f>Orte[[#This Row],[Ort]]</f>
        <v>Crinitz</v>
      </c>
      <c r="O1449" t="s">
        <v>1460</v>
      </c>
      <c r="P1449" t="s">
        <v>1086</v>
      </c>
    </row>
    <row r="1450" spans="1:16" x14ac:dyDescent="0.35">
      <c r="A1450" t="s">
        <v>902</v>
      </c>
      <c r="B1450" s="3" t="s">
        <v>7916</v>
      </c>
      <c r="C1450" s="4">
        <v>50.570946351899998</v>
      </c>
      <c r="D1450" s="4">
        <v>12.502156118</v>
      </c>
      <c r="E1450" s="4">
        <f>Orte[[#This Row],[Lat_dez]]*PI()/180</f>
        <v>0.88262951969006986</v>
      </c>
      <c r="F1450" s="4">
        <f>Orte[[#This Row],[Lon_dez]]*PI()/180</f>
        <v>0.2182037878574527</v>
      </c>
      <c r="G1450" t="s">
        <v>869</v>
      </c>
      <c r="H1450" t="s">
        <v>901</v>
      </c>
      <c r="I1450" s="4" t="b">
        <v>0</v>
      </c>
      <c r="J1450" s="4" t="str">
        <f>CONCATENATE(Orte[[#This Row],[Ort]]," - ",Orte[[#This Row],[Landkreis]])</f>
        <v>Crinitzberg - Landkreis Zwickau</v>
      </c>
      <c r="L1450" s="3" t="s">
        <v>9273</v>
      </c>
      <c r="M1450" s="3"/>
      <c r="N1450" t="str">
        <f>Orte[[#This Row],[Ort]]</f>
        <v>Crinitzberg</v>
      </c>
      <c r="O1450" t="s">
        <v>7190</v>
      </c>
      <c r="P1450" t="s">
        <v>5353</v>
      </c>
    </row>
    <row r="1451" spans="1:16" x14ac:dyDescent="0.35">
      <c r="A1451" t="s">
        <v>7091</v>
      </c>
      <c r="B1451" s="3" t="s">
        <v>15555</v>
      </c>
      <c r="C1451" s="4">
        <v>53.575165469600002</v>
      </c>
      <c r="D1451" s="4">
        <v>11.691708933399999</v>
      </c>
      <c r="E1451" s="4">
        <f>Orte[[#This Row],[Lat_dez]]*PI()/180</f>
        <v>0.93506303474529406</v>
      </c>
      <c r="F1451" s="4">
        <f>Orte[[#This Row],[Lon_dez]]*PI()/180</f>
        <v>0.20405881607266443</v>
      </c>
      <c r="G1451" t="s">
        <v>834</v>
      </c>
      <c r="H1451" t="s">
        <v>953</v>
      </c>
      <c r="I1451" s="4" t="b">
        <v>0</v>
      </c>
      <c r="J1451" s="4" t="str">
        <f>CONCATENATE(Orte[[#This Row],[Ort]]," - ",Orte[[#This Row],[Landkreis]])</f>
        <v>Crivitz, Friedrichsruhe u.a. - Landkreis Ludwigslust-Parchim</v>
      </c>
      <c r="L1451" s="3" t="s">
        <v>9271</v>
      </c>
      <c r="M1451" s="3"/>
      <c r="N1451" t="str">
        <f>Orte[[#This Row],[Ort]]</f>
        <v>Crivitz, Friedrichsruhe u.a.</v>
      </c>
      <c r="O1451" t="s">
        <v>6725</v>
      </c>
      <c r="P1451" t="s">
        <v>4959</v>
      </c>
    </row>
    <row r="1452" spans="1:16" x14ac:dyDescent="0.35">
      <c r="A1452" t="s">
        <v>1877</v>
      </c>
      <c r="B1452" s="3" t="s">
        <v>8847</v>
      </c>
      <c r="C1452" s="4">
        <v>50.987443342500001</v>
      </c>
      <c r="D1452" s="4">
        <v>11.939461354400001</v>
      </c>
      <c r="E1452" s="4">
        <f>Orte[[#This Row],[Lat_dez]]*PI()/180</f>
        <v>0.88989876350068786</v>
      </c>
      <c r="F1452" s="4">
        <f>Orte[[#This Row],[Lon_dez]]*PI()/180</f>
        <v>0.20838291154890157</v>
      </c>
      <c r="G1452" t="s">
        <v>678</v>
      </c>
      <c r="H1452" t="s">
        <v>1291</v>
      </c>
      <c r="I1452" s="4" t="b">
        <v>0</v>
      </c>
      <c r="J1452" s="4" t="str">
        <f>CONCATENATE(Orte[[#This Row],[Ort]]," - ",Orte[[#This Row],[Landkreis]])</f>
        <v>Crossen, Heideland u.a. - Landkreis Saale-Holzland-Kreis</v>
      </c>
      <c r="L1452" s="3" t="s">
        <v>12965</v>
      </c>
      <c r="M1452" s="3"/>
      <c r="N1452" t="str">
        <f>Orte[[#This Row],[Ort]]</f>
        <v>Crossen, Heideland u.a.</v>
      </c>
      <c r="O1452" t="s">
        <v>5272</v>
      </c>
      <c r="P1452" t="s">
        <v>2216</v>
      </c>
    </row>
    <row r="1453" spans="1:16" x14ac:dyDescent="0.35">
      <c r="A1453" t="s">
        <v>4944</v>
      </c>
      <c r="B1453" s="3" t="s">
        <v>12671</v>
      </c>
      <c r="C1453" s="4">
        <v>50.503083859599997</v>
      </c>
      <c r="D1453" s="4">
        <v>12.9298879961</v>
      </c>
      <c r="E1453" s="4">
        <f>Orte[[#This Row],[Lat_dez]]*PI()/180</f>
        <v>0.88144509576082553</v>
      </c>
      <c r="F1453" s="4">
        <f>Orte[[#This Row],[Lon_dez]]*PI()/180</f>
        <v>0.22566911744603671</v>
      </c>
      <c r="G1453" t="s">
        <v>869</v>
      </c>
      <c r="H1453" t="s">
        <v>910</v>
      </c>
      <c r="I1453" s="4" t="b">
        <v>0</v>
      </c>
      <c r="J1453" s="4" t="str">
        <f>CONCATENATE(Orte[[#This Row],[Ort]]," - ",Orte[[#This Row],[Landkreis]])</f>
        <v>Crottendorf - Landkreis Erzgebirgskreis</v>
      </c>
      <c r="L1453" s="3" t="s">
        <v>13925</v>
      </c>
      <c r="M1453" s="3"/>
      <c r="N1453" t="str">
        <f>Orte[[#This Row],[Ort]]</f>
        <v>Crottendorf</v>
      </c>
      <c r="O1453" t="s">
        <v>6721</v>
      </c>
      <c r="P1453" t="s">
        <v>7102</v>
      </c>
    </row>
    <row r="1454" spans="1:16" x14ac:dyDescent="0.35">
      <c r="A1454" t="s">
        <v>6242</v>
      </c>
      <c r="B1454" s="3" t="s">
        <v>14384</v>
      </c>
      <c r="C1454" s="4">
        <v>51.099754089199998</v>
      </c>
      <c r="D1454" s="4">
        <v>14.524867952299999</v>
      </c>
      <c r="E1454" s="4">
        <f>Orte[[#This Row],[Lat_dez]]*PI()/180</f>
        <v>0.89185895581597618</v>
      </c>
      <c r="F1454" s="4">
        <f>Orte[[#This Row],[Lon_dez]]*PI()/180</f>
        <v>0.25350676918504167</v>
      </c>
      <c r="G1454" t="s">
        <v>869</v>
      </c>
      <c r="H1454" t="s">
        <v>972</v>
      </c>
      <c r="I1454" s="4" t="b">
        <v>0</v>
      </c>
      <c r="J1454" s="4" t="str">
        <f>CONCATENATE(Orte[[#This Row],[Ort]]," - ",Orte[[#This Row],[Landkreis]])</f>
        <v>Cunewalde - Landkreis Bautzen</v>
      </c>
      <c r="L1454" s="3" t="s">
        <v>8010</v>
      </c>
      <c r="M1454" s="3"/>
      <c r="N1454" t="str">
        <f>Orte[[#This Row],[Ort]]</f>
        <v>Cunewalde</v>
      </c>
      <c r="O1454" t="s">
        <v>3410</v>
      </c>
      <c r="P1454" t="s">
        <v>4957</v>
      </c>
    </row>
    <row r="1455" spans="1:16" x14ac:dyDescent="0.35">
      <c r="A1455" t="s">
        <v>47</v>
      </c>
      <c r="B1455" s="3" t="s">
        <v>13198</v>
      </c>
      <c r="C1455" s="4">
        <v>53.853182927100001</v>
      </c>
      <c r="D1455" s="4">
        <v>8.7102316659600003</v>
      </c>
      <c r="E1455" s="4">
        <f>Orte[[#This Row],[Lat_dez]]*PI()/180</f>
        <v>0.93991535475669241</v>
      </c>
      <c r="F1455" s="4">
        <f>Orte[[#This Row],[Lon_dez]]*PI()/180</f>
        <v>0.15202222118247291</v>
      </c>
      <c r="G1455" t="s">
        <v>554</v>
      </c>
      <c r="H1455" t="s">
        <v>729</v>
      </c>
      <c r="I1455" s="4" t="b">
        <v>0</v>
      </c>
      <c r="J1455" s="4" t="str">
        <f>CONCATENATE(Orte[[#This Row],[Ort]]," - ",Orte[[#This Row],[Landkreis]])</f>
        <v>Cuxhaven - Landkreis Cuxhaven</v>
      </c>
      <c r="L1455" s="3" t="s">
        <v>9707</v>
      </c>
      <c r="M1455" s="3"/>
      <c r="N1455" t="str">
        <f>Orte[[#This Row],[Ort]]</f>
        <v>Cuxhaven</v>
      </c>
      <c r="O1455" t="s">
        <v>1642</v>
      </c>
      <c r="P1455" t="s">
        <v>2653</v>
      </c>
    </row>
    <row r="1456" spans="1:16" x14ac:dyDescent="0.35">
      <c r="A1456" t="s">
        <v>47</v>
      </c>
      <c r="B1456" s="3" t="s">
        <v>14592</v>
      </c>
      <c r="C1456" s="4">
        <v>53.857391623200002</v>
      </c>
      <c r="D1456" s="4">
        <v>8.6769276252399994</v>
      </c>
      <c r="E1456" s="4">
        <f>Orte[[#This Row],[Lat_dez]]*PI()/180</f>
        <v>0.93998881036085324</v>
      </c>
      <c r="F1456" s="4">
        <f>Orte[[#This Row],[Lon_dez]]*PI()/180</f>
        <v>0.15144095601769061</v>
      </c>
      <c r="G1456" t="s">
        <v>554</v>
      </c>
      <c r="H1456" t="s">
        <v>729</v>
      </c>
      <c r="I1456" s="4" t="b">
        <v>0</v>
      </c>
      <c r="J1456" s="4" t="str">
        <f>CONCATENATE(Orte[[#This Row],[Ort]]," - ",Orte[[#This Row],[Landkreis]])</f>
        <v>Cuxhaven - Landkreis Cuxhaven</v>
      </c>
      <c r="L1456" s="3" t="s">
        <v>8402</v>
      </c>
      <c r="M1456" s="3"/>
      <c r="N1456" t="str">
        <f>Orte[[#This Row],[Ort]]</f>
        <v>Cuxhaven</v>
      </c>
      <c r="O1456" t="s">
        <v>5755</v>
      </c>
      <c r="P1456" t="s">
        <v>2916</v>
      </c>
    </row>
    <row r="1457" spans="1:16" x14ac:dyDescent="0.35">
      <c r="A1457" t="s">
        <v>47</v>
      </c>
      <c r="B1457" s="3" t="s">
        <v>8672</v>
      </c>
      <c r="C1457" s="4">
        <v>53.848270221</v>
      </c>
      <c r="D1457" s="4">
        <v>8.6213371230100009</v>
      </c>
      <c r="E1457" s="4">
        <f>Orte[[#This Row],[Lat_dez]]*PI()/180</f>
        <v>0.93982961186006453</v>
      </c>
      <c r="F1457" s="4">
        <f>Orte[[#This Row],[Lon_dez]]*PI()/180</f>
        <v>0.15047071872093989</v>
      </c>
      <c r="G1457" t="s">
        <v>554</v>
      </c>
      <c r="H1457" t="s">
        <v>729</v>
      </c>
      <c r="I1457" s="4" t="b">
        <v>0</v>
      </c>
      <c r="J1457" s="4" t="str">
        <f>CONCATENATE(Orte[[#This Row],[Ort]]," - ",Orte[[#This Row],[Landkreis]])</f>
        <v>Cuxhaven - Landkreis Cuxhaven</v>
      </c>
      <c r="L1457" s="3" t="s">
        <v>8017</v>
      </c>
      <c r="M1457" s="3"/>
      <c r="N1457" t="str">
        <f>Orte[[#This Row],[Ort]]</f>
        <v>Cuxhaven</v>
      </c>
      <c r="O1457" t="s">
        <v>2870</v>
      </c>
      <c r="P1457" t="s">
        <v>5221</v>
      </c>
    </row>
    <row r="1458" spans="1:16" x14ac:dyDescent="0.35">
      <c r="A1458" t="s">
        <v>47</v>
      </c>
      <c r="B1458" s="3" t="s">
        <v>10508</v>
      </c>
      <c r="C1458" s="4">
        <v>53.805049009699999</v>
      </c>
      <c r="D1458" s="4">
        <v>8.7297893924899999</v>
      </c>
      <c r="E1458" s="4">
        <f>Orte[[#This Row],[Lat_dez]]*PI()/180</f>
        <v>0.93907525941617942</v>
      </c>
      <c r="F1458" s="4">
        <f>Orte[[#This Row],[Lon_dez]]*PI()/180</f>
        <v>0.15236356790462605</v>
      </c>
      <c r="G1458" t="s">
        <v>554</v>
      </c>
      <c r="H1458" t="s">
        <v>729</v>
      </c>
      <c r="I1458" s="4" t="b">
        <v>0</v>
      </c>
      <c r="J1458" s="4" t="str">
        <f>CONCATENATE(Orte[[#This Row],[Ort]]," - ",Orte[[#This Row],[Landkreis]])</f>
        <v>Cuxhaven - Landkreis Cuxhaven</v>
      </c>
      <c r="L1458" s="3" t="s">
        <v>10928</v>
      </c>
      <c r="M1458" s="3"/>
      <c r="N1458" t="str">
        <f>Orte[[#This Row],[Ort]]</f>
        <v>Cuxhaven</v>
      </c>
      <c r="O1458" t="s">
        <v>6356</v>
      </c>
      <c r="P1458" t="s">
        <v>978</v>
      </c>
    </row>
    <row r="1459" spans="1:16" x14ac:dyDescent="0.35">
      <c r="A1459" t="s">
        <v>2496</v>
      </c>
      <c r="B1459" s="3" t="s">
        <v>9562</v>
      </c>
      <c r="C1459" s="4">
        <v>50.741956378099999</v>
      </c>
      <c r="D1459" s="4">
        <v>7.9735872704600004</v>
      </c>
      <c r="E1459" s="4">
        <f>Orte[[#This Row],[Lat_dez]]*PI()/180</f>
        <v>0.88561420770118171</v>
      </c>
      <c r="F1459" s="4">
        <f>Orte[[#This Row],[Lon_dez]]*PI()/180</f>
        <v>0.1391653510646346</v>
      </c>
      <c r="G1459" t="s">
        <v>514</v>
      </c>
      <c r="H1459" t="s">
        <v>582</v>
      </c>
      <c r="I1459" s="4" t="b">
        <v>0</v>
      </c>
      <c r="J1459" s="4" t="str">
        <f>CONCATENATE(Orte[[#This Row],[Ort]]," - ",Orte[[#This Row],[Landkreis]])</f>
        <v>Daaden - Landkreis Altenkirchen (Westerwald)</v>
      </c>
      <c r="L1459" s="3" t="s">
        <v>8251</v>
      </c>
      <c r="M1459" s="3"/>
      <c r="N1459" t="str">
        <f>Orte[[#This Row],[Ort]]</f>
        <v>Daaden</v>
      </c>
      <c r="O1459" t="s">
        <v>6414</v>
      </c>
      <c r="P1459" t="s">
        <v>5033</v>
      </c>
    </row>
    <row r="1460" spans="1:16" x14ac:dyDescent="0.35">
      <c r="A1460" t="s">
        <v>1988</v>
      </c>
      <c r="B1460" s="3" t="s">
        <v>8965</v>
      </c>
      <c r="C1460" s="4">
        <v>48.268064172300001</v>
      </c>
      <c r="D1460" s="4">
        <v>11.4398945932</v>
      </c>
      <c r="E1460" s="4">
        <f>Orte[[#This Row],[Lat_dez]]*PI()/180</f>
        <v>0.84243664337054658</v>
      </c>
      <c r="F1460" s="4">
        <f>Orte[[#This Row],[Lon_dez]]*PI()/180</f>
        <v>0.19966382673243729</v>
      </c>
      <c r="G1460" t="s">
        <v>665</v>
      </c>
      <c r="H1460" t="s">
        <v>841</v>
      </c>
      <c r="I1460" s="4" t="b">
        <v>0</v>
      </c>
      <c r="J1460" s="4" t="str">
        <f>CONCATENATE(Orte[[#This Row],[Ort]]," - ",Orte[[#This Row],[Landkreis]])</f>
        <v>Dachau - Landkreis Dachau</v>
      </c>
      <c r="L1460" s="3" t="s">
        <v>8002</v>
      </c>
      <c r="M1460" s="3"/>
      <c r="N1460" t="str">
        <f>Orte[[#This Row],[Ort]]</f>
        <v>Dachau</v>
      </c>
      <c r="O1460" t="s">
        <v>5309</v>
      </c>
      <c r="P1460" t="s">
        <v>3556</v>
      </c>
    </row>
    <row r="1461" spans="1:16" x14ac:dyDescent="0.35">
      <c r="A1461" t="s">
        <v>2074</v>
      </c>
      <c r="B1461" s="3" t="s">
        <v>9066</v>
      </c>
      <c r="C1461" s="4">
        <v>49.644270824499998</v>
      </c>
      <c r="D1461" s="4">
        <v>10.716489535899999</v>
      </c>
      <c r="E1461" s="4">
        <f>Orte[[#This Row],[Lat_dez]]*PI()/180</f>
        <v>0.86645598063928497</v>
      </c>
      <c r="F1461" s="4">
        <f>Orte[[#This Row],[Lon_dez]]*PI()/180</f>
        <v>0.18703802665697403</v>
      </c>
      <c r="G1461" t="s">
        <v>665</v>
      </c>
      <c r="H1461" t="s">
        <v>706</v>
      </c>
      <c r="I1461" s="4" t="b">
        <v>0</v>
      </c>
      <c r="J1461" s="4" t="str">
        <f>CONCATENATE(Orte[[#This Row],[Ort]]," - ",Orte[[#This Row],[Landkreis]])</f>
        <v>Dachsbach - Landkreis Neustadt a.d. Aisch-Bad Windsheim</v>
      </c>
      <c r="L1461" s="3" t="s">
        <v>11616</v>
      </c>
      <c r="M1461" s="3"/>
      <c r="N1461" t="str">
        <f>Orte[[#This Row],[Ort]]</f>
        <v>Dachsbach</v>
      </c>
      <c r="O1461" t="s">
        <v>4474</v>
      </c>
      <c r="P1461" t="s">
        <v>6335</v>
      </c>
    </row>
    <row r="1462" spans="1:16" x14ac:dyDescent="0.35">
      <c r="A1462" t="s">
        <v>2424</v>
      </c>
      <c r="B1462" s="3" t="s">
        <v>9475</v>
      </c>
      <c r="C1462" s="4">
        <v>47.711476561700003</v>
      </c>
      <c r="D1462" s="4">
        <v>8.0986761402299994</v>
      </c>
      <c r="E1462" s="4">
        <f>Orte[[#This Row],[Lat_dez]]*PI()/180</f>
        <v>0.83272235698976849</v>
      </c>
      <c r="F1462" s="4">
        <f>Orte[[#This Row],[Lon_dez]]*PI()/180</f>
        <v>0.14134856369971949</v>
      </c>
      <c r="G1462" t="s">
        <v>546</v>
      </c>
      <c r="H1462" t="s">
        <v>561</v>
      </c>
      <c r="I1462" s="4" t="b">
        <v>0</v>
      </c>
      <c r="J1462" s="4" t="str">
        <f>CONCATENATE(Orte[[#This Row],[Ort]]," - ",Orte[[#This Row],[Landkreis]])</f>
        <v>Dachsberg - Landkreis Waldshut</v>
      </c>
      <c r="L1462" s="3" t="s">
        <v>9052</v>
      </c>
      <c r="M1462" s="3"/>
      <c r="N1462" t="str">
        <f>Orte[[#This Row],[Ort]]</f>
        <v>Dachsberg</v>
      </c>
      <c r="O1462" t="s">
        <v>5730</v>
      </c>
      <c r="P1462" t="s">
        <v>5302</v>
      </c>
    </row>
    <row r="1463" spans="1:16" x14ac:dyDescent="0.35">
      <c r="A1463" t="s">
        <v>5181</v>
      </c>
      <c r="B1463" s="3" t="s">
        <v>12995</v>
      </c>
      <c r="C1463" s="4">
        <v>53.8675446421</v>
      </c>
      <c r="D1463" s="4">
        <v>9.5284747874899995</v>
      </c>
      <c r="E1463" s="4">
        <f>Orte[[#This Row],[Lat_dez]]*PI()/180</f>
        <v>0.94016601396967536</v>
      </c>
      <c r="F1463" s="4">
        <f>Orte[[#This Row],[Lon_dez]]*PI()/180</f>
        <v>0.16630325773496749</v>
      </c>
      <c r="G1463" t="s">
        <v>641</v>
      </c>
      <c r="H1463" t="s">
        <v>1005</v>
      </c>
      <c r="I1463" s="4" t="b">
        <v>0</v>
      </c>
      <c r="J1463" s="4" t="str">
        <f>CONCATENATE(Orte[[#This Row],[Ort]]," - ",Orte[[#This Row],[Landkreis]])</f>
        <v>Dägeling, Neuenbrook - Kreis Steinburg</v>
      </c>
      <c r="L1463" s="3" t="s">
        <v>9705</v>
      </c>
      <c r="M1463" s="3"/>
      <c r="N1463" t="str">
        <f>Orte[[#This Row],[Ort]]</f>
        <v>Dägeling, Neuenbrook</v>
      </c>
      <c r="O1463" t="s">
        <v>2598</v>
      </c>
      <c r="P1463" t="s">
        <v>5928</v>
      </c>
    </row>
    <row r="1464" spans="1:16" x14ac:dyDescent="0.35">
      <c r="A1464" t="s">
        <v>4898</v>
      </c>
      <c r="B1464" s="3" t="s">
        <v>12611</v>
      </c>
      <c r="C1464" s="4">
        <v>50.395965425699998</v>
      </c>
      <c r="D1464" s="4">
        <v>6.5109913540199997</v>
      </c>
      <c r="E1464" s="4">
        <f>Orte[[#This Row],[Lat_dez]]*PI()/180</f>
        <v>0.87957552639969061</v>
      </c>
      <c r="F1464" s="4">
        <f>Orte[[#This Row],[Lon_dez]]*PI()/180</f>
        <v>0.11363823669653272</v>
      </c>
      <c r="G1464" t="s">
        <v>504</v>
      </c>
      <c r="H1464" t="s">
        <v>2121</v>
      </c>
      <c r="I1464" s="4" t="b">
        <v>0</v>
      </c>
      <c r="J1464" s="4" t="str">
        <f>CONCATENATE(Orte[[#This Row],[Ort]]," - ",Orte[[#This Row],[Landkreis]])</f>
        <v>Dahlem - Kreis Euskirchen</v>
      </c>
      <c r="L1464" s="3" t="s">
        <v>14543</v>
      </c>
      <c r="M1464" s="3"/>
      <c r="N1464" t="str">
        <f>Orte[[#This Row],[Ort]]</f>
        <v>Dahlem</v>
      </c>
      <c r="O1464" t="s">
        <v>6047</v>
      </c>
      <c r="P1464" t="s">
        <v>2101</v>
      </c>
    </row>
    <row r="1465" spans="1:16" x14ac:dyDescent="0.35">
      <c r="A1465" t="s">
        <v>3037</v>
      </c>
      <c r="B1465" s="3" t="s">
        <v>10241</v>
      </c>
      <c r="C1465" s="4">
        <v>51.382139577399997</v>
      </c>
      <c r="D1465" s="4">
        <v>12.985599059</v>
      </c>
      <c r="E1465" s="4">
        <f>Orte[[#This Row],[Lat_dez]]*PI()/180</f>
        <v>0.89678751234491771</v>
      </c>
      <c r="F1465" s="4">
        <f>Orte[[#This Row],[Lon_dez]]*PI()/180</f>
        <v>0.22664145892342738</v>
      </c>
      <c r="G1465" t="s">
        <v>869</v>
      </c>
      <c r="H1465" t="s">
        <v>1237</v>
      </c>
      <c r="I1465" s="4" t="b">
        <v>0</v>
      </c>
      <c r="J1465" s="4" t="str">
        <f>CONCATENATE(Orte[[#This Row],[Ort]]," - ",Orte[[#This Row],[Landkreis]])</f>
        <v>Dahlen - Landkreis Nordsachsen</v>
      </c>
      <c r="L1465" s="3" t="s">
        <v>11242</v>
      </c>
      <c r="M1465" s="3"/>
      <c r="N1465" t="str">
        <f>Orte[[#This Row],[Ort]]</f>
        <v>Dahlen</v>
      </c>
      <c r="O1465" t="s">
        <v>827</v>
      </c>
      <c r="P1465" t="s">
        <v>4734</v>
      </c>
    </row>
    <row r="1466" spans="1:16" x14ac:dyDescent="0.35">
      <c r="A1466" t="s">
        <v>6208</v>
      </c>
      <c r="B1466" s="3" t="s">
        <v>14343</v>
      </c>
      <c r="C1466" s="4">
        <v>53.187526549300003</v>
      </c>
      <c r="D1466" s="4">
        <v>10.721717830899999</v>
      </c>
      <c r="E1466" s="4">
        <f>Orte[[#This Row],[Lat_dez]]*PI()/180</f>
        <v>0.92829745927718321</v>
      </c>
      <c r="F1466" s="4">
        <f>Orte[[#This Row],[Lon_dez]]*PI()/180</f>
        <v>0.18712927761898959</v>
      </c>
      <c r="G1466" t="s">
        <v>554</v>
      </c>
      <c r="H1466" t="s">
        <v>1040</v>
      </c>
      <c r="I1466" s="4" t="b">
        <v>0</v>
      </c>
      <c r="J1466" s="4" t="str">
        <f>CONCATENATE(Orte[[#This Row],[Ort]]," - ",Orte[[#This Row],[Landkreis]])</f>
        <v>Dahlenburg - Landkreis Lüneburg</v>
      </c>
      <c r="L1466" s="3" t="s">
        <v>9771</v>
      </c>
      <c r="M1466" s="3"/>
      <c r="N1466" t="str">
        <f>Orte[[#This Row],[Ort]]</f>
        <v>Dahlenburg</v>
      </c>
      <c r="O1466" t="s">
        <v>5812</v>
      </c>
      <c r="P1466" t="s">
        <v>3262</v>
      </c>
    </row>
    <row r="1467" spans="1:16" x14ac:dyDescent="0.35">
      <c r="A1467" t="s">
        <v>5662</v>
      </c>
      <c r="B1467" s="3" t="s">
        <v>13617</v>
      </c>
      <c r="C1467" s="4">
        <v>54.220085916899997</v>
      </c>
      <c r="D1467" s="4">
        <v>11.074467861800001</v>
      </c>
      <c r="E1467" s="4">
        <f>Orte[[#This Row],[Lat_dez]]*PI()/180</f>
        <v>0.94631901996411349</v>
      </c>
      <c r="F1467" s="4">
        <f>Orte[[#This Row],[Lon_dez]]*PI()/180</f>
        <v>0.19328592709470638</v>
      </c>
      <c r="G1467" t="s">
        <v>641</v>
      </c>
      <c r="H1467" t="s">
        <v>1323</v>
      </c>
      <c r="I1467" s="4" t="b">
        <v>0</v>
      </c>
      <c r="J1467" s="4" t="str">
        <f>CONCATENATE(Orte[[#This Row],[Ort]]," - ",Orte[[#This Row],[Landkreis]])</f>
        <v>Dahme - Kreis Ostholstein</v>
      </c>
      <c r="L1467" s="3" t="s">
        <v>14537</v>
      </c>
      <c r="M1467" s="3"/>
      <c r="N1467" t="str">
        <f>Orte[[#This Row],[Ort]]</f>
        <v>Dahme</v>
      </c>
      <c r="O1467" t="s">
        <v>3401</v>
      </c>
      <c r="P1467" t="s">
        <v>1878</v>
      </c>
    </row>
    <row r="1468" spans="1:16" x14ac:dyDescent="0.35">
      <c r="A1468" t="s">
        <v>6162</v>
      </c>
      <c r="B1468" s="3" t="s">
        <v>14285</v>
      </c>
      <c r="C1468" s="4">
        <v>51.881367953199998</v>
      </c>
      <c r="D1468" s="4">
        <v>13.4273141453</v>
      </c>
      <c r="E1468" s="4">
        <f>Orte[[#This Row],[Lat_dez]]*PI()/180</f>
        <v>0.90550069122201127</v>
      </c>
      <c r="F1468" s="4">
        <f>Orte[[#This Row],[Lon_dez]]*PI()/180</f>
        <v>0.23435084153509331</v>
      </c>
      <c r="G1468" t="s">
        <v>885</v>
      </c>
      <c r="H1468" t="s">
        <v>1241</v>
      </c>
      <c r="I1468" s="4" t="b">
        <v>0</v>
      </c>
      <c r="J1468" s="4" t="str">
        <f>CONCATENATE(Orte[[#This Row],[Ort]]," - ",Orte[[#This Row],[Landkreis]])</f>
        <v>Dahme u.a. - Landkreis Teltow-Fläming</v>
      </c>
      <c r="L1468" s="3" t="s">
        <v>9925</v>
      </c>
      <c r="M1468" s="3"/>
      <c r="N1468" t="str">
        <f>Orte[[#This Row],[Ort]]</f>
        <v>Dahme u.a.</v>
      </c>
      <c r="O1468" t="s">
        <v>6857</v>
      </c>
      <c r="P1468" t="s">
        <v>2608</v>
      </c>
    </row>
    <row r="1469" spans="1:16" x14ac:dyDescent="0.35">
      <c r="A1469" t="s">
        <v>6295</v>
      </c>
      <c r="B1469" s="3" t="s">
        <v>14469</v>
      </c>
      <c r="C1469" s="4">
        <v>53.747631098200003</v>
      </c>
      <c r="D1469" s="4">
        <v>12.5634052383</v>
      </c>
      <c r="E1469" s="4">
        <f>Orte[[#This Row],[Lat_dez]]*PI()/180</f>
        <v>0.9380731278108857</v>
      </c>
      <c r="F1469" s="4">
        <f>Orte[[#This Row],[Lon_dez]]*PI()/180</f>
        <v>0.21927278667063779</v>
      </c>
      <c r="G1469" t="s">
        <v>834</v>
      </c>
      <c r="H1469" t="s">
        <v>1302</v>
      </c>
      <c r="I1469" s="4" t="b">
        <v>0</v>
      </c>
      <c r="J1469" s="4" t="str">
        <f>CONCATENATE(Orte[[#This Row],[Ort]]," - ",Orte[[#This Row],[Landkreis]])</f>
        <v>Dahmen, Groß Wokern, Teterow - Landkreis Rostock</v>
      </c>
      <c r="L1469" s="3" t="s">
        <v>13479</v>
      </c>
      <c r="M1469" s="3"/>
      <c r="N1469" t="str">
        <f>Orte[[#This Row],[Ort]]</f>
        <v>Dahmen, Groß Wokern, Teterow</v>
      </c>
      <c r="O1469" t="s">
        <v>6537</v>
      </c>
      <c r="P1469" t="s">
        <v>5964</v>
      </c>
    </row>
    <row r="1470" spans="1:16" x14ac:dyDescent="0.35">
      <c r="A1470" t="s">
        <v>1590</v>
      </c>
      <c r="B1470" s="3" t="s">
        <v>8536</v>
      </c>
      <c r="C1470" s="4">
        <v>49.146888930700001</v>
      </c>
      <c r="D1470" s="4">
        <v>7.7598527691700001</v>
      </c>
      <c r="E1470" s="4">
        <f>Orte[[#This Row],[Lat_dez]]*PI()/180</f>
        <v>0.85777502895267033</v>
      </c>
      <c r="F1470" s="4">
        <f>Orte[[#This Row],[Lon_dez]]*PI()/180</f>
        <v>0.13543498029201603</v>
      </c>
      <c r="G1470" t="s">
        <v>514</v>
      </c>
      <c r="H1470" t="s">
        <v>629</v>
      </c>
      <c r="I1470" s="4" t="b">
        <v>0</v>
      </c>
      <c r="J1470" s="4" t="str">
        <f>CONCATENATE(Orte[[#This Row],[Ort]]," - ",Orte[[#This Row],[Landkreis]])</f>
        <v>Dahn - Landkreis Südwestpfalz</v>
      </c>
      <c r="L1470" s="3" t="s">
        <v>14967</v>
      </c>
      <c r="M1470" s="3"/>
      <c r="N1470" t="str">
        <f>Orte[[#This Row],[Ort]]</f>
        <v>Dahn</v>
      </c>
      <c r="O1470" t="s">
        <v>2860</v>
      </c>
      <c r="P1470" t="s">
        <v>4255</v>
      </c>
    </row>
    <row r="1471" spans="1:16" x14ac:dyDescent="0.35">
      <c r="A1471" t="s">
        <v>3170</v>
      </c>
      <c r="B1471" s="3" t="s">
        <v>10400</v>
      </c>
      <c r="C1471" s="4">
        <v>52.779073281400002</v>
      </c>
      <c r="D1471" s="4">
        <v>10.888589597899999</v>
      </c>
      <c r="E1471" s="4">
        <f>Orte[[#This Row],[Lat_dez]]*PI()/180</f>
        <v>0.92116860491179764</v>
      </c>
      <c r="F1471" s="4">
        <f>Orte[[#This Row],[Lon_dez]]*PI()/180</f>
        <v>0.19004173938176044</v>
      </c>
      <c r="G1471" t="s">
        <v>809</v>
      </c>
      <c r="H1471" t="s">
        <v>1191</v>
      </c>
      <c r="I1471" s="4" t="b">
        <v>0</v>
      </c>
      <c r="J1471" s="4" t="str">
        <f>CONCATENATE(Orte[[#This Row],[Ort]]," - ",Orte[[#This Row],[Landkreis]])</f>
        <v>Dähre, Diesdorf, Wallstawe - Landkreis Altmarkkreis Salzwedel</v>
      </c>
      <c r="L1471" s="3" t="s">
        <v>8775</v>
      </c>
      <c r="M1471" s="3"/>
      <c r="N1471" t="str">
        <f>Orte[[#This Row],[Ort]]</f>
        <v>Dähre, Diesdorf, Wallstawe</v>
      </c>
      <c r="O1471" t="s">
        <v>1143</v>
      </c>
      <c r="P1471" t="s">
        <v>5885</v>
      </c>
    </row>
    <row r="1472" spans="1:16" x14ac:dyDescent="0.35">
      <c r="A1472" t="s">
        <v>5926</v>
      </c>
      <c r="B1472" s="3" t="s">
        <v>13982</v>
      </c>
      <c r="C1472" s="4">
        <v>47.711809428800002</v>
      </c>
      <c r="D1472" s="4">
        <v>9.2714040295399993</v>
      </c>
      <c r="E1472" s="4">
        <f>Orte[[#This Row],[Lat_dez]]*PI()/180</f>
        <v>0.83272816661663507</v>
      </c>
      <c r="F1472" s="4">
        <f>Orte[[#This Row],[Lon_dez]]*PI()/180</f>
        <v>0.16181652659814258</v>
      </c>
      <c r="G1472" t="s">
        <v>546</v>
      </c>
      <c r="H1472" t="s">
        <v>1154</v>
      </c>
      <c r="I1472" s="4" t="b">
        <v>0</v>
      </c>
      <c r="J1472" s="4" t="str">
        <f>CONCATENATE(Orte[[#This Row],[Ort]]," - ",Orte[[#This Row],[Landkreis]])</f>
        <v>Daisendorf - Landkreis Bodenseekreis</v>
      </c>
      <c r="L1472" s="3" t="s">
        <v>8468</v>
      </c>
      <c r="M1472" s="3"/>
      <c r="N1472" t="str">
        <f>Orte[[#This Row],[Ort]]</f>
        <v>Daisendorf</v>
      </c>
      <c r="O1472" t="s">
        <v>1214</v>
      </c>
      <c r="P1472" t="s">
        <v>846</v>
      </c>
    </row>
    <row r="1473" spans="1:16" x14ac:dyDescent="0.35">
      <c r="A1473" t="s">
        <v>3701</v>
      </c>
      <c r="B1473" s="3" t="s">
        <v>11079</v>
      </c>
      <c r="C1473" s="4">
        <v>50.062728155800002</v>
      </c>
      <c r="D1473" s="4">
        <v>6.1780456214699999</v>
      </c>
      <c r="E1473" s="4">
        <f>Orte[[#This Row],[Lat_dez]]*PI()/180</f>
        <v>0.87375943884957874</v>
      </c>
      <c r="F1473" s="4">
        <f>Orte[[#This Row],[Lon_dez]]*PI()/180</f>
        <v>0.10782723743307078</v>
      </c>
      <c r="G1473" t="s">
        <v>514</v>
      </c>
      <c r="H1473" t="s">
        <v>515</v>
      </c>
      <c r="I1473" s="4" t="b">
        <v>0</v>
      </c>
      <c r="J1473" s="4" t="str">
        <f>CONCATENATE(Orte[[#This Row],[Ort]]," - ",Orte[[#This Row],[Landkreis]])</f>
        <v>Daleiden, Preischeid u.a. - Landkreis Eifelkreis Bitburg-Prüm</v>
      </c>
      <c r="L1473" s="3" t="s">
        <v>12923</v>
      </c>
      <c r="M1473" s="3"/>
      <c r="N1473" t="str">
        <f>Orte[[#This Row],[Ort]]</f>
        <v>Daleiden, Preischeid u.a.</v>
      </c>
      <c r="O1473" t="s">
        <v>6500</v>
      </c>
      <c r="P1473" t="s">
        <v>1928</v>
      </c>
    </row>
    <row r="1474" spans="1:16" x14ac:dyDescent="0.35">
      <c r="A1474" t="s">
        <v>2473</v>
      </c>
      <c r="B1474" s="3" t="s">
        <v>9529</v>
      </c>
      <c r="C1474" s="4">
        <v>52.512278407399997</v>
      </c>
      <c r="D1474" s="4">
        <v>13.0712227254</v>
      </c>
      <c r="E1474" s="4">
        <f>Orte[[#This Row],[Lat_dez]]*PI()/180</f>
        <v>0.91651215593305424</v>
      </c>
      <c r="F1474" s="4">
        <f>Orte[[#This Row],[Lon_dez]]*PI()/180</f>
        <v>0.22813587381973663</v>
      </c>
      <c r="G1474" t="s">
        <v>885</v>
      </c>
      <c r="H1474" t="s">
        <v>894</v>
      </c>
      <c r="I1474" s="4" t="b">
        <v>0</v>
      </c>
      <c r="J1474" s="4" t="str">
        <f>CONCATENATE(Orte[[#This Row],[Ort]]," - ",Orte[[#This Row],[Landkreis]])</f>
        <v>Dallgow-Döberitz - Landkreis Havelland</v>
      </c>
      <c r="L1474" s="3" t="s">
        <v>12932</v>
      </c>
      <c r="M1474" s="3"/>
      <c r="N1474" t="str">
        <f>Orte[[#This Row],[Ort]]</f>
        <v>Dallgow-Döberitz</v>
      </c>
      <c r="O1474" t="s">
        <v>2984</v>
      </c>
      <c r="P1474" t="s">
        <v>4022</v>
      </c>
    </row>
    <row r="1475" spans="1:16" x14ac:dyDescent="0.35">
      <c r="A1475" t="s">
        <v>3294</v>
      </c>
      <c r="B1475" s="3" t="s">
        <v>10554</v>
      </c>
      <c r="C1475" s="4">
        <v>49.864968260099999</v>
      </c>
      <c r="D1475" s="4">
        <v>9.3434211988300007</v>
      </c>
      <c r="E1475" s="4">
        <f>Orte[[#This Row],[Lat_dez]]*PI()/180</f>
        <v>0.87030787754121319</v>
      </c>
      <c r="F1475" s="4">
        <f>Orte[[#This Row],[Lon_dez]]*PI()/180</f>
        <v>0.16307346332021927</v>
      </c>
      <c r="G1475" t="s">
        <v>665</v>
      </c>
      <c r="H1475" t="s">
        <v>771</v>
      </c>
      <c r="I1475" s="4" t="b">
        <v>0</v>
      </c>
      <c r="J1475" s="4" t="str">
        <f>CONCATENATE(Orte[[#This Row],[Ort]]," - ",Orte[[#This Row],[Landkreis]])</f>
        <v>Dammbach - Landkreis Aschaffenburg</v>
      </c>
      <c r="L1475" s="3" t="s">
        <v>15752</v>
      </c>
      <c r="M1475" s="3"/>
      <c r="N1475" t="str">
        <f>Orte[[#This Row],[Ort]]</f>
        <v>Dammbach</v>
      </c>
      <c r="O1475" t="s">
        <v>1595</v>
      </c>
      <c r="P1475" t="s">
        <v>2554</v>
      </c>
    </row>
    <row r="1476" spans="1:16" x14ac:dyDescent="0.35">
      <c r="A1476" t="s">
        <v>7082</v>
      </c>
      <c r="B1476" s="3" t="s">
        <v>15542</v>
      </c>
      <c r="C1476" s="4">
        <v>52.5266799889</v>
      </c>
      <c r="D1476" s="4">
        <v>8.2404571959199995</v>
      </c>
      <c r="E1476" s="4">
        <f>Orte[[#This Row],[Lat_dez]]*PI()/180</f>
        <v>0.91676351094772346</v>
      </c>
      <c r="F1476" s="4">
        <f>Orte[[#This Row],[Lon_dez]]*PI()/180</f>
        <v>0.14382310993846342</v>
      </c>
      <c r="G1476" t="s">
        <v>554</v>
      </c>
      <c r="H1476" t="s">
        <v>1638</v>
      </c>
      <c r="I1476" s="4" t="b">
        <v>0</v>
      </c>
      <c r="J1476" s="4" t="str">
        <f>CONCATENATE(Orte[[#This Row],[Ort]]," - ",Orte[[#This Row],[Landkreis]])</f>
        <v>Damme - Landkreis Vechta</v>
      </c>
      <c r="L1476" s="3" t="s">
        <v>9662</v>
      </c>
      <c r="M1476" s="3"/>
      <c r="N1476" t="str">
        <f>Orte[[#This Row],[Ort]]</f>
        <v>Damme</v>
      </c>
      <c r="O1476" t="s">
        <v>3163</v>
      </c>
      <c r="P1476" t="s">
        <v>4649</v>
      </c>
    </row>
    <row r="1477" spans="1:16" x14ac:dyDescent="0.35">
      <c r="A1477" t="s">
        <v>6338</v>
      </c>
      <c r="B1477" s="3" t="s">
        <v>14527</v>
      </c>
      <c r="C1477" s="4">
        <v>53.1423848652</v>
      </c>
      <c r="D1477" s="4">
        <v>11.1638854397</v>
      </c>
      <c r="E1477" s="4">
        <f>Orte[[#This Row],[Lat_dez]]*PI()/180</f>
        <v>0.92750958825974295</v>
      </c>
      <c r="F1477" s="4">
        <f>Orte[[#This Row],[Lon_dez]]*PI()/180</f>
        <v>0.19484655823821986</v>
      </c>
      <c r="G1477" t="s">
        <v>554</v>
      </c>
      <c r="H1477" t="s">
        <v>962</v>
      </c>
      <c r="I1477" s="4" t="b">
        <v>0</v>
      </c>
      <c r="J1477" s="4" t="str">
        <f>CONCATENATE(Orte[[#This Row],[Ort]]," - ",Orte[[#This Row],[Landkreis]])</f>
        <v>Damnatz - Landkreis Lüchow-Dannenberg</v>
      </c>
      <c r="L1477" s="3" t="s">
        <v>13745</v>
      </c>
      <c r="M1477" s="3"/>
      <c r="N1477" t="str">
        <f>Orte[[#This Row],[Ort]]</f>
        <v>Damnatz</v>
      </c>
      <c r="O1477" t="s">
        <v>2143</v>
      </c>
      <c r="P1477" t="s">
        <v>3052</v>
      </c>
    </row>
    <row r="1478" spans="1:16" x14ac:dyDescent="0.35">
      <c r="A1478" t="s">
        <v>5157</v>
      </c>
      <c r="B1478" s="3" t="s">
        <v>12956</v>
      </c>
      <c r="C1478" s="4">
        <v>54.583173611799999</v>
      </c>
      <c r="D1478" s="4">
        <v>9.9347579430599993</v>
      </c>
      <c r="E1478" s="4">
        <f>Orte[[#This Row],[Lat_dez]]*PI()/180</f>
        <v>0.95265609571359511</v>
      </c>
      <c r="F1478" s="4">
        <f>Orte[[#This Row],[Lon_dez]]*PI()/180</f>
        <v>0.17339423649505631</v>
      </c>
      <c r="G1478" t="s">
        <v>641</v>
      </c>
      <c r="H1478" t="s">
        <v>642</v>
      </c>
      <c r="I1478" s="4" t="b">
        <v>0</v>
      </c>
      <c r="J1478" s="4" t="str">
        <f>CONCATENATE(Orte[[#This Row],[Ort]]," - ",Orte[[#This Row],[Landkreis]])</f>
        <v>Damp - Kreis Rendsburg-Eckernförde</v>
      </c>
      <c r="L1478" s="3" t="s">
        <v>8966</v>
      </c>
      <c r="M1478" s="3"/>
      <c r="N1478" t="str">
        <f>Orte[[#This Row],[Ort]]</f>
        <v>Damp</v>
      </c>
      <c r="O1478" t="s">
        <v>5817</v>
      </c>
      <c r="P1478" t="s">
        <v>7087</v>
      </c>
    </row>
    <row r="1479" spans="1:16" x14ac:dyDescent="0.35">
      <c r="A1479" t="s">
        <v>1021</v>
      </c>
      <c r="B1479" s="3" t="s">
        <v>7998</v>
      </c>
      <c r="C1479" s="4">
        <v>54.452338578300001</v>
      </c>
      <c r="D1479" s="4">
        <v>10.1122794205</v>
      </c>
      <c r="E1479" s="4">
        <f>Orte[[#This Row],[Lat_dez]]*PI()/180</f>
        <v>0.95037259360206305</v>
      </c>
      <c r="F1479" s="4">
        <f>Orte[[#This Row],[Lon_dez]]*PI()/180</f>
        <v>0.17649257076938918</v>
      </c>
      <c r="G1479" t="s">
        <v>641</v>
      </c>
      <c r="H1479" t="s">
        <v>642</v>
      </c>
      <c r="I1479" s="4" t="b">
        <v>0</v>
      </c>
      <c r="J1479" s="4" t="str">
        <f>CONCATENATE(Orte[[#This Row],[Ort]]," - ",Orte[[#This Row],[Landkreis]])</f>
        <v>Dänischenhagen - Kreis Rendsburg-Eckernförde</v>
      </c>
      <c r="L1479" s="3" t="s">
        <v>9860</v>
      </c>
      <c r="M1479" s="3"/>
      <c r="N1479" t="str">
        <f>Orte[[#This Row],[Ort]]</f>
        <v>Dänischenhagen</v>
      </c>
      <c r="O1479" t="s">
        <v>1833</v>
      </c>
      <c r="P1479" t="s">
        <v>2632</v>
      </c>
    </row>
    <row r="1480" spans="1:16" x14ac:dyDescent="0.35">
      <c r="A1480" t="s">
        <v>6662</v>
      </c>
      <c r="B1480" s="3" t="s">
        <v>14977</v>
      </c>
      <c r="C1480" s="4">
        <v>52.435715142699998</v>
      </c>
      <c r="D1480" s="4">
        <v>10.9059543905</v>
      </c>
      <c r="E1480" s="4">
        <f>Orte[[#This Row],[Lat_dez]]*PI()/180</f>
        <v>0.91517587487796326</v>
      </c>
      <c r="F1480" s="4">
        <f>Orte[[#This Row],[Lon_dez]]*PI()/180</f>
        <v>0.19034481218655636</v>
      </c>
      <c r="G1480" t="s">
        <v>554</v>
      </c>
      <c r="H1480" t="s">
        <v>789</v>
      </c>
      <c r="I1480" s="4" t="b">
        <v>0</v>
      </c>
      <c r="J1480" s="4" t="str">
        <f>CONCATENATE(Orte[[#This Row],[Ort]]," - ",Orte[[#This Row],[Landkreis]])</f>
        <v>Danndorf - Landkreis Helmstedt</v>
      </c>
      <c r="L1480" s="3" t="s">
        <v>14069</v>
      </c>
      <c r="M1480" s="3"/>
      <c r="N1480" t="str">
        <f>Orte[[#This Row],[Ort]]</f>
        <v>Danndorf</v>
      </c>
      <c r="O1480" t="s">
        <v>6475</v>
      </c>
      <c r="P1480" t="s">
        <v>15938</v>
      </c>
    </row>
    <row r="1481" spans="1:16" x14ac:dyDescent="0.35">
      <c r="A1481" t="s">
        <v>4511</v>
      </c>
      <c r="B1481" s="3" t="s">
        <v>12117</v>
      </c>
      <c r="C1481" s="4">
        <v>53.093932666299999</v>
      </c>
      <c r="D1481" s="4">
        <v>11.1045220043</v>
      </c>
      <c r="E1481" s="4">
        <f>Orte[[#This Row],[Lat_dez]]*PI()/180</f>
        <v>0.92666393785910672</v>
      </c>
      <c r="F1481" s="4">
        <f>Orte[[#This Row],[Lon_dez]]*PI()/180</f>
        <v>0.19381047083519493</v>
      </c>
      <c r="G1481" t="s">
        <v>554</v>
      </c>
      <c r="H1481" t="s">
        <v>962</v>
      </c>
      <c r="I1481" s="4" t="b">
        <v>0</v>
      </c>
      <c r="J1481" s="4" t="str">
        <f>CONCATENATE(Orte[[#This Row],[Ort]]," - ",Orte[[#This Row],[Landkreis]])</f>
        <v>Dannenberg - Landkreis Lüchow-Dannenberg</v>
      </c>
      <c r="L1481" s="3" t="s">
        <v>9639</v>
      </c>
      <c r="M1481" s="3"/>
      <c r="N1481" t="str">
        <f>Orte[[#This Row],[Ort]]</f>
        <v>Dannenberg</v>
      </c>
      <c r="O1481" t="s">
        <v>6405</v>
      </c>
      <c r="P1481" t="s">
        <v>4596</v>
      </c>
    </row>
    <row r="1482" spans="1:16" x14ac:dyDescent="0.35">
      <c r="A1482" t="s">
        <v>7264</v>
      </c>
      <c r="B1482" s="3" t="s">
        <v>15793</v>
      </c>
      <c r="C1482" s="4">
        <v>49.625320228100001</v>
      </c>
      <c r="D1482" s="4">
        <v>7.93353274563</v>
      </c>
      <c r="E1482" s="4">
        <f>Orte[[#This Row],[Lat_dez]]*PI()/180</f>
        <v>0.86612523033688849</v>
      </c>
      <c r="F1482" s="4">
        <f>Orte[[#This Row],[Lon_dez]]*PI()/180</f>
        <v>0.13846626772602927</v>
      </c>
      <c r="G1482" t="s">
        <v>514</v>
      </c>
      <c r="H1482" t="s">
        <v>595</v>
      </c>
      <c r="I1482" s="4" t="b">
        <v>0</v>
      </c>
      <c r="J1482" s="4" t="str">
        <f>CONCATENATE(Orte[[#This Row],[Ort]]," - ",Orte[[#This Row],[Landkreis]])</f>
        <v>Dannenfels - Landkreis Donnersbergkreis</v>
      </c>
      <c r="L1482" s="3" t="s">
        <v>10190</v>
      </c>
      <c r="M1482" s="3"/>
      <c r="N1482" t="str">
        <f>Orte[[#This Row],[Ort]]</f>
        <v>Dannenfels</v>
      </c>
      <c r="O1482" t="s">
        <v>5301</v>
      </c>
      <c r="P1482" t="s">
        <v>2240</v>
      </c>
    </row>
    <row r="1483" spans="1:16" x14ac:dyDescent="0.35">
      <c r="A1483" t="s">
        <v>812</v>
      </c>
      <c r="B1483" s="3" t="s">
        <v>7859</v>
      </c>
      <c r="C1483" s="4">
        <v>54.476525001100001</v>
      </c>
      <c r="D1483" s="4">
        <v>9.4926578976199991</v>
      </c>
      <c r="E1483" s="4">
        <f>Orte[[#This Row],[Lat_dez]]*PI()/180</f>
        <v>0.95079472631420259</v>
      </c>
      <c r="F1483" s="4">
        <f>Orte[[#This Row],[Lon_dez]]*PI()/180</f>
        <v>0.16567813507891177</v>
      </c>
      <c r="G1483" t="s">
        <v>641</v>
      </c>
      <c r="H1483" t="s">
        <v>660</v>
      </c>
      <c r="I1483" s="4" t="b">
        <v>0</v>
      </c>
      <c r="J1483" s="4" t="str">
        <f>CONCATENATE(Orte[[#This Row],[Ort]]," - ",Orte[[#This Row],[Landkreis]])</f>
        <v>Dannewerk - Kreis Schleswig-Flensburg</v>
      </c>
      <c r="L1483" s="3" t="s">
        <v>10803</v>
      </c>
      <c r="M1483" s="3"/>
      <c r="N1483" t="str">
        <f>Orte[[#This Row],[Ort]]</f>
        <v>Dannewerk</v>
      </c>
      <c r="O1483" t="s">
        <v>1696</v>
      </c>
      <c r="P1483" t="s">
        <v>4892</v>
      </c>
    </row>
    <row r="1484" spans="1:16" x14ac:dyDescent="0.35">
      <c r="A1484" t="s">
        <v>4744</v>
      </c>
      <c r="B1484" s="3" t="s">
        <v>12415</v>
      </c>
      <c r="C1484" s="4">
        <v>49.421640633099997</v>
      </c>
      <c r="D1484" s="4">
        <v>8.3146512274299997</v>
      </c>
      <c r="E1484" s="4">
        <f>Orte[[#This Row],[Lat_dez]]*PI()/180</f>
        <v>0.86257035078500988</v>
      </c>
      <c r="F1484" s="4">
        <f>Orte[[#This Row],[Lon_dez]]*PI()/180</f>
        <v>0.14511804007364135</v>
      </c>
      <c r="G1484" t="s">
        <v>514</v>
      </c>
      <c r="H1484" t="s">
        <v>580</v>
      </c>
      <c r="I1484" s="4" t="b">
        <v>0</v>
      </c>
      <c r="J1484" s="4" t="str">
        <f>CONCATENATE(Orte[[#This Row],[Ort]]," - ",Orte[[#This Row],[Landkreis]])</f>
        <v>Dannstadt-Schauernheim - Landkreis Rhein-Pfalz-Kreis</v>
      </c>
      <c r="L1484" s="3" t="s">
        <v>9666</v>
      </c>
      <c r="M1484" s="3"/>
      <c r="N1484" t="str">
        <f>Orte[[#This Row],[Ort]]</f>
        <v>Dannstadt-Schauernheim</v>
      </c>
      <c r="O1484" t="s">
        <v>7077</v>
      </c>
      <c r="P1484" t="s">
        <v>5889</v>
      </c>
    </row>
    <row r="1485" spans="1:16" x14ac:dyDescent="0.35">
      <c r="A1485" t="s">
        <v>6709</v>
      </c>
      <c r="B1485" s="3" t="s">
        <v>15033</v>
      </c>
      <c r="C1485" s="4">
        <v>53.913076519500002</v>
      </c>
      <c r="D1485" s="4">
        <v>12.8473937695</v>
      </c>
      <c r="E1485" s="4">
        <f>Orte[[#This Row],[Lat_dez]]*PI()/180</f>
        <v>0.94096069514491998</v>
      </c>
      <c r="F1485" s="4">
        <f>Orte[[#This Row],[Lon_dez]]*PI()/180</f>
        <v>0.22422932157798045</v>
      </c>
      <c r="G1485" t="s">
        <v>834</v>
      </c>
      <c r="H1485" t="s">
        <v>921</v>
      </c>
      <c r="I1485" s="4" t="b">
        <v>0</v>
      </c>
      <c r="J1485" s="4" t="str">
        <f>CONCATENATE(Orte[[#This Row],[Ort]]," - ",Orte[[#This Row],[Landkreis]])</f>
        <v>Dargun - Landkreis Mecklenburgische Seenplatte</v>
      </c>
      <c r="L1485" s="3" t="s">
        <v>11640</v>
      </c>
      <c r="M1485" s="3"/>
      <c r="N1485" t="str">
        <f>Orte[[#This Row],[Ort]]</f>
        <v>Dargun</v>
      </c>
      <c r="O1485" t="s">
        <v>5746</v>
      </c>
      <c r="P1485" t="s">
        <v>2365</v>
      </c>
    </row>
    <row r="1486" spans="1:16" x14ac:dyDescent="0.35">
      <c r="A1486" t="s">
        <v>1484</v>
      </c>
      <c r="B1486" s="3" t="s">
        <v>9373</v>
      </c>
      <c r="C1486" s="4">
        <v>49.8704963944</v>
      </c>
      <c r="D1486" s="4">
        <v>8.6523647843500004</v>
      </c>
      <c r="E1486" s="4">
        <f>Orte[[#This Row],[Lat_dez]]*PI()/180</f>
        <v>0.87040436168624058</v>
      </c>
      <c r="F1486" s="4">
        <f>Orte[[#This Row],[Lon_dez]]*PI()/180</f>
        <v>0.15101225357051665</v>
      </c>
      <c r="G1486" t="s">
        <v>549</v>
      </c>
      <c r="H1486" t="s">
        <v>1485</v>
      </c>
      <c r="I1486" s="4" t="b">
        <v>0</v>
      </c>
      <c r="J1486" s="4" t="str">
        <f>CONCATENATE(Orte[[#This Row],[Ort]]," - ",Orte[[#This Row],[Landkreis]])</f>
        <v>Darmstadt - Kreisfreie Stadt Darmstadt</v>
      </c>
      <c r="L1486" s="3" t="s">
        <v>15384</v>
      </c>
      <c r="M1486" s="3"/>
      <c r="N1486" t="str">
        <f>Orte[[#This Row],[Ort]]</f>
        <v>Darmstadt</v>
      </c>
      <c r="O1486" t="s">
        <v>5453</v>
      </c>
      <c r="P1486" t="s">
        <v>4269</v>
      </c>
    </row>
    <row r="1487" spans="1:16" x14ac:dyDescent="0.35">
      <c r="A1487" t="s">
        <v>1484</v>
      </c>
      <c r="B1487" s="3" t="s">
        <v>8424</v>
      </c>
      <c r="C1487" s="4">
        <v>49.851796163800003</v>
      </c>
      <c r="D1487" s="4">
        <v>8.6591324081100005</v>
      </c>
      <c r="E1487" s="4">
        <f>Orte[[#This Row],[Lat_dez]]*PI()/180</f>
        <v>0.87007798109138845</v>
      </c>
      <c r="F1487" s="4">
        <f>Orte[[#This Row],[Lon_dez]]*PI()/180</f>
        <v>0.15113037088766484</v>
      </c>
      <c r="G1487" t="s">
        <v>549</v>
      </c>
      <c r="H1487" t="s">
        <v>1485</v>
      </c>
      <c r="I1487" s="4" t="b">
        <v>0</v>
      </c>
      <c r="J1487" s="4" t="str">
        <f>CONCATENATE(Orte[[#This Row],[Ort]]," - ",Orte[[#This Row],[Landkreis]])</f>
        <v>Darmstadt - Kreisfreie Stadt Darmstadt</v>
      </c>
      <c r="L1487" s="3" t="s">
        <v>10916</v>
      </c>
      <c r="M1487" s="3"/>
      <c r="N1487" t="str">
        <f>Orte[[#This Row],[Ort]]</f>
        <v>Darmstadt</v>
      </c>
      <c r="O1487" t="s">
        <v>4994</v>
      </c>
      <c r="P1487" t="s">
        <v>4296</v>
      </c>
    </row>
    <row r="1488" spans="1:16" x14ac:dyDescent="0.35">
      <c r="A1488" t="s">
        <v>1484</v>
      </c>
      <c r="B1488" s="3" t="s">
        <v>12320</v>
      </c>
      <c r="C1488" s="4">
        <v>49.884944446799999</v>
      </c>
      <c r="D1488" s="4">
        <v>8.7059244640400006</v>
      </c>
      <c r="E1488" s="4">
        <f>Orte[[#This Row],[Lat_dez]]*PI()/180</f>
        <v>0.87065652777112124</v>
      </c>
      <c r="F1488" s="4">
        <f>Orte[[#This Row],[Lon_dez]]*PI()/180</f>
        <v>0.15194704632742068</v>
      </c>
      <c r="G1488" t="s">
        <v>549</v>
      </c>
      <c r="H1488" t="s">
        <v>1485</v>
      </c>
      <c r="I1488" s="4" t="b">
        <v>0</v>
      </c>
      <c r="J1488" s="4" t="str">
        <f>CONCATENATE(Orte[[#This Row],[Ort]]," - ",Orte[[#This Row],[Landkreis]])</f>
        <v>Darmstadt - Kreisfreie Stadt Darmstadt</v>
      </c>
      <c r="L1488" s="3" t="s">
        <v>15382</v>
      </c>
      <c r="M1488" s="3"/>
      <c r="N1488" t="str">
        <f>Orte[[#This Row],[Ort]]</f>
        <v>Darmstadt</v>
      </c>
      <c r="O1488" t="s">
        <v>6878</v>
      </c>
      <c r="P1488" t="s">
        <v>4513</v>
      </c>
    </row>
    <row r="1489" spans="1:16" x14ac:dyDescent="0.35">
      <c r="A1489" t="s">
        <v>1484</v>
      </c>
      <c r="B1489" s="3" t="s">
        <v>12460</v>
      </c>
      <c r="C1489" s="4">
        <v>49.898453079799999</v>
      </c>
      <c r="D1489" s="4">
        <v>8.6800080269900004</v>
      </c>
      <c r="E1489" s="4">
        <f>Orte[[#This Row],[Lat_dez]]*PI()/180</f>
        <v>0.8708922978944148</v>
      </c>
      <c r="F1489" s="4">
        <f>Orte[[#This Row],[Lon_dez]]*PI()/180</f>
        <v>0.15149471917051233</v>
      </c>
      <c r="G1489" t="s">
        <v>549</v>
      </c>
      <c r="H1489" t="s">
        <v>1485</v>
      </c>
      <c r="I1489" s="4" t="b">
        <v>0</v>
      </c>
      <c r="J1489" s="4" t="str">
        <f>CONCATENATE(Orte[[#This Row],[Ort]]," - ",Orte[[#This Row],[Landkreis]])</f>
        <v>Darmstadt - Kreisfreie Stadt Darmstadt</v>
      </c>
      <c r="L1489" s="3" t="s">
        <v>9242</v>
      </c>
      <c r="M1489" s="3"/>
      <c r="N1489" t="str">
        <f>Orte[[#This Row],[Ort]]</f>
        <v>Darmstadt</v>
      </c>
      <c r="O1489" t="s">
        <v>6649</v>
      </c>
      <c r="P1489" t="s">
        <v>1257</v>
      </c>
    </row>
    <row r="1490" spans="1:16" x14ac:dyDescent="0.35">
      <c r="A1490" t="s">
        <v>1484</v>
      </c>
      <c r="B1490" s="3" t="s">
        <v>11763</v>
      </c>
      <c r="C1490" s="4">
        <v>49.927402380799997</v>
      </c>
      <c r="D1490" s="4">
        <v>8.6737156250599998</v>
      </c>
      <c r="E1490" s="4">
        <f>Orte[[#This Row],[Lat_dez]]*PI()/180</f>
        <v>0.87139755851301559</v>
      </c>
      <c r="F1490" s="4">
        <f>Orte[[#This Row],[Lon_dez]]*PI()/180</f>
        <v>0.15138489603897498</v>
      </c>
      <c r="G1490" t="s">
        <v>549</v>
      </c>
      <c r="H1490" t="s">
        <v>1485</v>
      </c>
      <c r="I1490" s="4" t="b">
        <v>0</v>
      </c>
      <c r="J1490" s="4" t="str">
        <f>CONCATENATE(Orte[[#This Row],[Ort]]," - ",Orte[[#This Row],[Landkreis]])</f>
        <v>Darmstadt - Kreisfreie Stadt Darmstadt</v>
      </c>
      <c r="L1490" s="3" t="s">
        <v>8743</v>
      </c>
      <c r="M1490" s="3"/>
      <c r="N1490" t="str">
        <f>Orte[[#This Row],[Ort]]</f>
        <v>Darmstadt</v>
      </c>
      <c r="O1490" t="s">
        <v>6553</v>
      </c>
      <c r="P1490" t="s">
        <v>192</v>
      </c>
    </row>
    <row r="1491" spans="1:16" x14ac:dyDescent="0.35">
      <c r="A1491" t="s">
        <v>1484</v>
      </c>
      <c r="B1491" s="3" t="s">
        <v>14588</v>
      </c>
      <c r="C1491" s="4">
        <v>49.882315025899999</v>
      </c>
      <c r="D1491" s="4">
        <v>8.6289623284600001</v>
      </c>
      <c r="E1491" s="4">
        <f>Orte[[#This Row],[Lat_dez]]*PI()/180</f>
        <v>0.87061063571899555</v>
      </c>
      <c r="F1491" s="4">
        <f>Orte[[#This Row],[Lon_dez]]*PI()/180</f>
        <v>0.1506038036621834</v>
      </c>
      <c r="G1491" t="s">
        <v>549</v>
      </c>
      <c r="H1491" t="s">
        <v>1485</v>
      </c>
      <c r="I1491" s="4" t="b">
        <v>0</v>
      </c>
      <c r="J1491" s="4" t="str">
        <f>CONCATENATE(Orte[[#This Row],[Ort]]," - ",Orte[[#This Row],[Landkreis]])</f>
        <v>Darmstadt - Kreisfreie Stadt Darmstadt</v>
      </c>
      <c r="L1491" s="3" t="s">
        <v>11439</v>
      </c>
      <c r="M1491" s="3"/>
      <c r="N1491" t="str">
        <f>Orte[[#This Row],[Ort]]</f>
        <v>Darmstadt</v>
      </c>
      <c r="O1491" t="s">
        <v>3158</v>
      </c>
      <c r="P1491" t="s">
        <v>1062</v>
      </c>
    </row>
    <row r="1492" spans="1:16" x14ac:dyDescent="0.35">
      <c r="A1492" t="s">
        <v>1484</v>
      </c>
      <c r="B1492" s="3" t="s">
        <v>13398</v>
      </c>
      <c r="C1492" s="4">
        <v>49.851317214799998</v>
      </c>
      <c r="D1492" s="4">
        <v>8.6080307841299994</v>
      </c>
      <c r="E1492" s="4">
        <f>Orte[[#This Row],[Lat_dez]]*PI()/180</f>
        <v>0.87006962185438919</v>
      </c>
      <c r="F1492" s="4">
        <f>Orte[[#This Row],[Lon_dez]]*PI()/180</f>
        <v>0.15023847929609774</v>
      </c>
      <c r="G1492" t="s">
        <v>549</v>
      </c>
      <c r="H1492" t="s">
        <v>1485</v>
      </c>
      <c r="I1492" s="4" t="b">
        <v>0</v>
      </c>
      <c r="J1492" s="4" t="str">
        <f>CONCATENATE(Orte[[#This Row],[Ort]]," - ",Orte[[#This Row],[Landkreis]])</f>
        <v>Darmstadt - Kreisfreie Stadt Darmstadt</v>
      </c>
      <c r="L1492" s="3" t="s">
        <v>7771</v>
      </c>
      <c r="M1492" s="3"/>
      <c r="N1492" t="str">
        <f>Orte[[#This Row],[Ort]]</f>
        <v>Darmstadt</v>
      </c>
      <c r="O1492" t="s">
        <v>3134</v>
      </c>
      <c r="P1492" t="s">
        <v>6286</v>
      </c>
    </row>
    <row r="1493" spans="1:16" x14ac:dyDescent="0.35">
      <c r="A1493" t="s">
        <v>1484</v>
      </c>
      <c r="B1493" s="3" t="s">
        <v>9728</v>
      </c>
      <c r="C1493" s="4">
        <v>49.823306349699997</v>
      </c>
      <c r="D1493" s="4">
        <v>8.6447654135800001</v>
      </c>
      <c r="E1493" s="4">
        <f>Orte[[#This Row],[Lat_dez]]*PI()/180</f>
        <v>0.8695807400320622</v>
      </c>
      <c r="F1493" s="4">
        <f>Orte[[#This Row],[Lon_dez]]*PI()/180</f>
        <v>0.15087961952950033</v>
      </c>
      <c r="G1493" t="s">
        <v>549</v>
      </c>
      <c r="H1493" t="s">
        <v>1485</v>
      </c>
      <c r="I1493" s="4" t="b">
        <v>0</v>
      </c>
      <c r="J1493" s="4" t="str">
        <f>CONCATENATE(Orte[[#This Row],[Ort]]," - ",Orte[[#This Row],[Landkreis]])</f>
        <v>Darmstadt - Kreisfreie Stadt Darmstadt</v>
      </c>
      <c r="L1493" s="3" t="s">
        <v>13920</v>
      </c>
      <c r="M1493" s="3"/>
      <c r="N1493" t="str">
        <f>Orte[[#This Row],[Ort]]</f>
        <v>Darmstadt</v>
      </c>
      <c r="O1493" t="s">
        <v>6516</v>
      </c>
      <c r="P1493" t="s">
        <v>4195</v>
      </c>
    </row>
    <row r="1494" spans="1:16" x14ac:dyDescent="0.35">
      <c r="A1494" t="s">
        <v>5761</v>
      </c>
      <c r="B1494" s="3" t="s">
        <v>13743</v>
      </c>
      <c r="C1494" s="4">
        <v>48.387221398999998</v>
      </c>
      <c r="D1494" s="4">
        <v>11.0667980778</v>
      </c>
      <c r="E1494" s="4">
        <f>Orte[[#This Row],[Lat_dez]]*PI()/180</f>
        <v>0.84451632930400677</v>
      </c>
      <c r="F1494" s="4">
        <f>Orte[[#This Row],[Lon_dez]]*PI()/180</f>
        <v>0.19315206411098956</v>
      </c>
      <c r="G1494" t="s">
        <v>665</v>
      </c>
      <c r="H1494" t="s">
        <v>947</v>
      </c>
      <c r="I1494" s="4" t="b">
        <v>0</v>
      </c>
      <c r="J1494" s="4" t="str">
        <f>CONCATENATE(Orte[[#This Row],[Ort]]," - ",Orte[[#This Row],[Landkreis]])</f>
        <v>Dasing - Landkreis Aichach-Friedberg</v>
      </c>
      <c r="L1494" s="3" t="s">
        <v>12526</v>
      </c>
      <c r="M1494" s="3"/>
      <c r="N1494" t="str">
        <f>Orte[[#This Row],[Ort]]</f>
        <v>Dasing</v>
      </c>
      <c r="O1494" t="s">
        <v>605</v>
      </c>
      <c r="P1494" t="s">
        <v>5044</v>
      </c>
    </row>
    <row r="1495" spans="1:16" x14ac:dyDescent="0.35">
      <c r="A1495" t="s">
        <v>4530</v>
      </c>
      <c r="B1495" s="3" t="s">
        <v>12138</v>
      </c>
      <c r="C1495" s="4">
        <v>51.784452395899997</v>
      </c>
      <c r="D1495" s="4">
        <v>9.6903523860000007</v>
      </c>
      <c r="E1495" s="4">
        <f>Orte[[#This Row],[Lat_dez]]*PI()/180</f>
        <v>0.90380919565072104</v>
      </c>
      <c r="F1495" s="4">
        <f>Orte[[#This Row],[Lon_dez]]*PI()/180</f>
        <v>0.16912855481418848</v>
      </c>
      <c r="G1495" t="s">
        <v>554</v>
      </c>
      <c r="H1495" t="s">
        <v>1440</v>
      </c>
      <c r="I1495" s="4" t="b">
        <v>0</v>
      </c>
      <c r="J1495" s="4" t="str">
        <f>CONCATENATE(Orte[[#This Row],[Ort]]," - ",Orte[[#This Row],[Landkreis]])</f>
        <v>Dassel - Landkreis Northeim</v>
      </c>
      <c r="L1495" s="3" t="s">
        <v>12966</v>
      </c>
      <c r="M1495" s="3"/>
      <c r="N1495" t="str">
        <f>Orte[[#This Row],[Ort]]</f>
        <v>Dassel</v>
      </c>
      <c r="O1495" t="s">
        <v>1489</v>
      </c>
      <c r="P1495" t="s">
        <v>1358</v>
      </c>
    </row>
    <row r="1496" spans="1:16" x14ac:dyDescent="0.35">
      <c r="A1496" t="s">
        <v>7240</v>
      </c>
      <c r="B1496" s="3" t="s">
        <v>15752</v>
      </c>
      <c r="C1496" s="4">
        <v>53.939601715800002</v>
      </c>
      <c r="D1496" s="4">
        <v>10.991057593500001</v>
      </c>
      <c r="E1496" s="4">
        <f>Orte[[#This Row],[Lat_dez]]*PI()/180</f>
        <v>0.94142364715509264</v>
      </c>
      <c r="F1496" s="4">
        <f>Orte[[#This Row],[Lon_dez]]*PI()/180</f>
        <v>0.19183014328289952</v>
      </c>
      <c r="G1496" t="s">
        <v>834</v>
      </c>
      <c r="H1496" t="s">
        <v>1367</v>
      </c>
      <c r="I1496" s="4" t="b">
        <v>0</v>
      </c>
      <c r="J1496" s="4" t="str">
        <f>CONCATENATE(Orte[[#This Row],[Ort]]," - ",Orte[[#This Row],[Landkreis]])</f>
        <v>Dassow - Landkreis Nordwestmecklenburg</v>
      </c>
      <c r="L1496" s="3" t="s">
        <v>9895</v>
      </c>
      <c r="M1496" s="3"/>
      <c r="N1496" t="str">
        <f>Orte[[#This Row],[Ort]]</f>
        <v>Dassow</v>
      </c>
      <c r="O1496" t="s">
        <v>6381</v>
      </c>
      <c r="P1496" t="s">
        <v>4661</v>
      </c>
    </row>
    <row r="1497" spans="1:16" x14ac:dyDescent="0.35">
      <c r="A1497" t="s">
        <v>7033</v>
      </c>
      <c r="B1497" s="3" t="s">
        <v>15478</v>
      </c>
      <c r="C1497" s="4">
        <v>51.666396162600002</v>
      </c>
      <c r="D1497" s="4">
        <v>7.3215493763400001</v>
      </c>
      <c r="E1497" s="4">
        <f>Orte[[#This Row],[Lat_dez]]*PI()/180</f>
        <v>0.90174872567713349</v>
      </c>
      <c r="F1497" s="4">
        <f>Orte[[#This Row],[Lon_dez]]*PI()/180</f>
        <v>0.12778514296447044</v>
      </c>
      <c r="G1497" t="s">
        <v>504</v>
      </c>
      <c r="H1497" t="s">
        <v>1677</v>
      </c>
      <c r="I1497" s="4" t="b">
        <v>0</v>
      </c>
      <c r="J1497" s="4" t="str">
        <f>CONCATENATE(Orte[[#This Row],[Ort]]," - ",Orte[[#This Row],[Landkreis]])</f>
        <v>Datteln - Kreis Recklinghausen</v>
      </c>
      <c r="L1497" s="3" t="s">
        <v>15073</v>
      </c>
      <c r="M1497" s="3"/>
      <c r="N1497" t="str">
        <f>Orte[[#This Row],[Ort]]</f>
        <v>Datteln</v>
      </c>
      <c r="O1497" t="s">
        <v>2168</v>
      </c>
      <c r="P1497" t="s">
        <v>1482</v>
      </c>
    </row>
    <row r="1498" spans="1:16" x14ac:dyDescent="0.35">
      <c r="A1498" t="s">
        <v>5499</v>
      </c>
      <c r="B1498" s="3" t="s">
        <v>13393</v>
      </c>
      <c r="C1498" s="4">
        <v>48.0931436248</v>
      </c>
      <c r="D1498" s="4">
        <v>8.5498554709099999</v>
      </c>
      <c r="E1498" s="4">
        <f>Orte[[#This Row],[Lat_dez]]*PI()/180</f>
        <v>0.83938370388728045</v>
      </c>
      <c r="F1498" s="4">
        <f>Orte[[#This Row],[Lon_dez]]*PI()/180</f>
        <v>0.14922312853702976</v>
      </c>
      <c r="G1498" t="s">
        <v>546</v>
      </c>
      <c r="H1498" t="s">
        <v>1147</v>
      </c>
      <c r="I1498" s="4" t="b">
        <v>0</v>
      </c>
      <c r="J1498" s="4" t="str">
        <f>CONCATENATE(Orte[[#This Row],[Ort]]," - ",Orte[[#This Row],[Landkreis]])</f>
        <v>Dauchingen - Landkreis Schwarzwald-Baar-Kreis</v>
      </c>
      <c r="L1498" s="3" t="s">
        <v>9692</v>
      </c>
      <c r="M1498" s="3"/>
      <c r="N1498" t="str">
        <f>Orte[[#This Row],[Ort]]</f>
        <v>Dauchingen</v>
      </c>
      <c r="O1498" t="s">
        <v>6560</v>
      </c>
      <c r="P1498" t="s">
        <v>7196</v>
      </c>
    </row>
    <row r="1499" spans="1:16" x14ac:dyDescent="0.35">
      <c r="A1499" t="s">
        <v>3708</v>
      </c>
      <c r="B1499" s="3" t="s">
        <v>11090</v>
      </c>
      <c r="C1499" s="4">
        <v>50.205873730500002</v>
      </c>
      <c r="D1499" s="4">
        <v>6.8137062934100001</v>
      </c>
      <c r="E1499" s="4">
        <f>Orte[[#This Row],[Lat_dez]]*PI()/180</f>
        <v>0.87625780043775325</v>
      </c>
      <c r="F1499" s="4">
        <f>Orte[[#This Row],[Lon_dez]]*PI()/180</f>
        <v>0.1189216090838633</v>
      </c>
      <c r="G1499" t="s">
        <v>514</v>
      </c>
      <c r="H1499" t="s">
        <v>527</v>
      </c>
      <c r="I1499" s="4" t="b">
        <v>0</v>
      </c>
      <c r="J1499" s="4" t="str">
        <f>CONCATENATE(Orte[[#This Row],[Ort]]," - ",Orte[[#This Row],[Landkreis]])</f>
        <v>Daun - Landkreis Vulkaneifel</v>
      </c>
      <c r="L1499" s="3" t="s">
        <v>8754</v>
      </c>
      <c r="M1499" s="3"/>
      <c r="N1499" t="str">
        <f>Orte[[#This Row],[Ort]]</f>
        <v>Daun</v>
      </c>
      <c r="O1499" t="s">
        <v>4081</v>
      </c>
      <c r="P1499" t="s">
        <v>2023</v>
      </c>
    </row>
    <row r="1500" spans="1:16" x14ac:dyDescent="0.35">
      <c r="A1500" t="s">
        <v>7004</v>
      </c>
      <c r="B1500" s="3" t="s">
        <v>15434</v>
      </c>
      <c r="C1500" s="4">
        <v>48.2418737773</v>
      </c>
      <c r="D1500" s="4">
        <v>8.7479604093900001</v>
      </c>
      <c r="E1500" s="4">
        <f>Orte[[#This Row],[Lat_dez]]*PI()/180</f>
        <v>0.84197953474539877</v>
      </c>
      <c r="F1500" s="4">
        <f>Orte[[#This Row],[Lon_dez]]*PI()/180</f>
        <v>0.15268071197796657</v>
      </c>
      <c r="G1500" t="s">
        <v>546</v>
      </c>
      <c r="H1500" t="s">
        <v>1492</v>
      </c>
      <c r="I1500" s="4" t="b">
        <v>0</v>
      </c>
      <c r="J1500" s="4" t="str">
        <f>CONCATENATE(Orte[[#This Row],[Ort]]," - ",Orte[[#This Row],[Landkreis]])</f>
        <v>Dautmergen - Landkreis Zollernalbkreis</v>
      </c>
      <c r="L1500" s="3" t="s">
        <v>10281</v>
      </c>
      <c r="M1500" s="3"/>
      <c r="N1500" t="str">
        <f>Orte[[#This Row],[Ort]]</f>
        <v>Dautmergen</v>
      </c>
      <c r="O1500" t="s">
        <v>6456</v>
      </c>
      <c r="P1500" t="s">
        <v>4132</v>
      </c>
    </row>
    <row r="1501" spans="1:16" x14ac:dyDescent="0.35">
      <c r="A1501" t="s">
        <v>6995</v>
      </c>
      <c r="B1501" s="3" t="s">
        <v>15419</v>
      </c>
      <c r="C1501" s="4">
        <v>50.845935091400001</v>
      </c>
      <c r="D1501" s="4">
        <v>8.5572207112100003</v>
      </c>
      <c r="E1501" s="4">
        <f>Orte[[#This Row],[Lat_dez]]*PI()/180</f>
        <v>0.88742897860025394</v>
      </c>
      <c r="F1501" s="4">
        <f>Orte[[#This Row],[Lon_dez]]*PI()/180</f>
        <v>0.14935167623046533</v>
      </c>
      <c r="G1501" t="s">
        <v>549</v>
      </c>
      <c r="H1501" t="s">
        <v>761</v>
      </c>
      <c r="I1501" s="4" t="b">
        <v>0</v>
      </c>
      <c r="J1501" s="4" t="str">
        <f>CONCATENATE(Orte[[#This Row],[Ort]]," - ",Orte[[#This Row],[Landkreis]])</f>
        <v>Dautphetal - Landkreis Marburg-Biedenkopf</v>
      </c>
      <c r="L1501" s="3" t="s">
        <v>9048</v>
      </c>
      <c r="M1501" s="3"/>
      <c r="N1501" t="str">
        <f>Orte[[#This Row],[Ort]]</f>
        <v>Dautphetal</v>
      </c>
      <c r="O1501" t="s">
        <v>3489</v>
      </c>
      <c r="P1501" t="s">
        <v>1516</v>
      </c>
    </row>
    <row r="1502" spans="1:16" x14ac:dyDescent="0.35">
      <c r="A1502" t="s">
        <v>4018</v>
      </c>
      <c r="B1502" s="3" t="s">
        <v>11482</v>
      </c>
      <c r="C1502" s="4">
        <v>48.649466309799998</v>
      </c>
      <c r="D1502" s="4">
        <v>8.8230696768999994</v>
      </c>
      <c r="E1502" s="4">
        <f>Orte[[#This Row],[Lat_dez]]*PI()/180</f>
        <v>0.84909336644406563</v>
      </c>
      <c r="F1502" s="4">
        <f>Orte[[#This Row],[Lon_dez]]*PI()/180</f>
        <v>0.15399161599477726</v>
      </c>
      <c r="G1502" t="s">
        <v>546</v>
      </c>
      <c r="H1502" t="s">
        <v>749</v>
      </c>
      <c r="I1502" s="4" t="b">
        <v>0</v>
      </c>
      <c r="J1502" s="4" t="str">
        <f>CONCATENATE(Orte[[#This Row],[Ort]]," - ",Orte[[#This Row],[Landkreis]])</f>
        <v>Deckenpfronn - Landkreis Böblingen</v>
      </c>
      <c r="L1502" s="3" t="s">
        <v>9903</v>
      </c>
      <c r="M1502" s="3"/>
      <c r="N1502" t="str">
        <f>Orte[[#This Row],[Ort]]</f>
        <v>Deckenpfronn</v>
      </c>
      <c r="O1502" t="s">
        <v>4617</v>
      </c>
      <c r="P1502" t="s">
        <v>6913</v>
      </c>
    </row>
    <row r="1503" spans="1:16" x14ac:dyDescent="0.35">
      <c r="A1503" t="s">
        <v>2193</v>
      </c>
      <c r="B1503" s="3" t="s">
        <v>9201</v>
      </c>
      <c r="C1503" s="4">
        <v>48.837413068300002</v>
      </c>
      <c r="D1503" s="4">
        <v>12.9754497404</v>
      </c>
      <c r="E1503" s="4">
        <f>Orte[[#This Row],[Lat_dez]]*PI()/180</f>
        <v>0.85237365619834138</v>
      </c>
      <c r="F1503" s="4">
        <f>Orte[[#This Row],[Lon_dez]]*PI()/180</f>
        <v>0.22646431989702348</v>
      </c>
      <c r="G1503" t="s">
        <v>665</v>
      </c>
      <c r="H1503" t="s">
        <v>917</v>
      </c>
      <c r="I1503" s="4" t="b">
        <v>0</v>
      </c>
      <c r="J1503" s="4" t="str">
        <f>CONCATENATE(Orte[[#This Row],[Ort]]," - ",Orte[[#This Row],[Landkreis]])</f>
        <v>Deggendorf - Landkreis Deggendorf</v>
      </c>
      <c r="L1503" s="3" t="s">
        <v>8001</v>
      </c>
      <c r="M1503" s="3"/>
      <c r="N1503" t="str">
        <f>Orte[[#This Row],[Ort]]</f>
        <v>Deggendorf</v>
      </c>
      <c r="O1503" t="s">
        <v>7187</v>
      </c>
      <c r="P1503" t="s">
        <v>3206</v>
      </c>
    </row>
    <row r="1504" spans="1:16" x14ac:dyDescent="0.35">
      <c r="A1504" t="s">
        <v>2647</v>
      </c>
      <c r="B1504" s="3" t="s">
        <v>9762</v>
      </c>
      <c r="C1504" s="4">
        <v>47.783692894799998</v>
      </c>
      <c r="D1504" s="4">
        <v>9.4006979773600001</v>
      </c>
      <c r="E1504" s="4">
        <f>Orte[[#This Row],[Lat_dez]]*PI()/180</f>
        <v>0.83398276977608043</v>
      </c>
      <c r="F1504" s="4">
        <f>Orte[[#This Row],[Lon_dez]]*PI()/180</f>
        <v>0.16407313169050336</v>
      </c>
      <c r="G1504" t="s">
        <v>546</v>
      </c>
      <c r="H1504" t="s">
        <v>1154</v>
      </c>
      <c r="I1504" s="4" t="b">
        <v>0</v>
      </c>
      <c r="J1504" s="4" t="str">
        <f>CONCATENATE(Orte[[#This Row],[Ort]]," - ",Orte[[#This Row],[Landkreis]])</f>
        <v>Deggenhausertal - Landkreis Bodenseekreis</v>
      </c>
      <c r="L1504" s="3" t="s">
        <v>10277</v>
      </c>
      <c r="M1504" s="3"/>
      <c r="N1504" t="str">
        <f>Orte[[#This Row],[Ort]]</f>
        <v>Deggenhausertal</v>
      </c>
      <c r="O1504" t="s">
        <v>4360</v>
      </c>
      <c r="P1504" t="s">
        <v>1050</v>
      </c>
    </row>
    <row r="1505" spans="1:16" x14ac:dyDescent="0.35">
      <c r="A1505" t="s">
        <v>4104</v>
      </c>
      <c r="B1505" s="3" t="s">
        <v>11587</v>
      </c>
      <c r="C1505" s="4">
        <v>48.607598725800003</v>
      </c>
      <c r="D1505" s="4">
        <v>9.7208160501199998</v>
      </c>
      <c r="E1505" s="4">
        <f>Orte[[#This Row],[Lat_dez]]*PI()/180</f>
        <v>0.84836263925341038</v>
      </c>
      <c r="F1505" s="4">
        <f>Orte[[#This Row],[Lon_dez]]*PI()/180</f>
        <v>0.16966024605530411</v>
      </c>
      <c r="G1505" t="s">
        <v>546</v>
      </c>
      <c r="H1505" t="s">
        <v>644</v>
      </c>
      <c r="I1505" s="4" t="b">
        <v>0</v>
      </c>
      <c r="J1505" s="4" t="str">
        <f>CONCATENATE(Orte[[#This Row],[Ort]]," - ",Orte[[#This Row],[Landkreis]])</f>
        <v>Deggingen - Landkreis Göppingen</v>
      </c>
      <c r="L1505" s="3" t="s">
        <v>15387</v>
      </c>
      <c r="M1505" s="3"/>
      <c r="N1505" t="str">
        <f>Orte[[#This Row],[Ort]]</f>
        <v>Deggingen</v>
      </c>
      <c r="O1505" t="s">
        <v>3103</v>
      </c>
      <c r="P1505" t="s">
        <v>4386</v>
      </c>
    </row>
    <row r="1506" spans="1:16" x14ac:dyDescent="0.35">
      <c r="A1506" t="s">
        <v>5803</v>
      </c>
      <c r="B1506" s="3" t="s">
        <v>13804</v>
      </c>
      <c r="C1506" s="4">
        <v>49.415892935199999</v>
      </c>
      <c r="D1506" s="4">
        <v>8.1807130309100007</v>
      </c>
      <c r="E1506" s="4">
        <f>Orte[[#This Row],[Lat_dez]]*PI()/180</f>
        <v>0.86247003453224491</v>
      </c>
      <c r="F1506" s="4">
        <f>Orte[[#This Row],[Lon_dez]]*PI()/180</f>
        <v>0.14278037755018416</v>
      </c>
      <c r="G1506" t="s">
        <v>514</v>
      </c>
      <c r="H1506" t="s">
        <v>624</v>
      </c>
      <c r="I1506" s="4" t="b">
        <v>0</v>
      </c>
      <c r="J1506" s="4" t="str">
        <f>CONCATENATE(Orte[[#This Row],[Ort]]," - ",Orte[[#This Row],[Landkreis]])</f>
        <v>Deidesheim - Landkreis Bad Dürkheim</v>
      </c>
      <c r="L1506" s="3" t="s">
        <v>11136</v>
      </c>
      <c r="M1506" s="3"/>
      <c r="N1506" t="str">
        <f>Orte[[#This Row],[Ort]]</f>
        <v>Deidesheim</v>
      </c>
      <c r="O1506" t="s">
        <v>7023</v>
      </c>
      <c r="P1506" t="s">
        <v>3566</v>
      </c>
    </row>
    <row r="1507" spans="1:16" x14ac:dyDescent="0.35">
      <c r="A1507" t="s">
        <v>1730</v>
      </c>
      <c r="B1507" s="3" t="s">
        <v>8685</v>
      </c>
      <c r="C1507" s="4">
        <v>48.169749631800002</v>
      </c>
      <c r="D1507" s="4">
        <v>8.7874737776600007</v>
      </c>
      <c r="E1507" s="4">
        <f>Orte[[#This Row],[Lat_dez]]*PI()/180</f>
        <v>0.84072073093623634</v>
      </c>
      <c r="F1507" s="4">
        <f>Orte[[#This Row],[Lon_dez]]*PI()/180</f>
        <v>0.15337035035283114</v>
      </c>
      <c r="G1507" t="s">
        <v>546</v>
      </c>
      <c r="H1507" t="s">
        <v>1084</v>
      </c>
      <c r="I1507" s="4" t="b">
        <v>0</v>
      </c>
      <c r="J1507" s="4" t="str">
        <f>CONCATENATE(Orte[[#This Row],[Ort]]," - ",Orte[[#This Row],[Landkreis]])</f>
        <v>Deilingen - Landkreis Tuttlingen</v>
      </c>
      <c r="L1507" s="3" t="s">
        <v>12084</v>
      </c>
      <c r="M1507" s="3"/>
      <c r="N1507" t="str">
        <f>Orte[[#This Row],[Ort]]</f>
        <v>Deilingen</v>
      </c>
      <c r="O1507" t="s">
        <v>7029</v>
      </c>
      <c r="P1507" t="s">
        <v>2445</v>
      </c>
    </row>
    <row r="1508" spans="1:16" x14ac:dyDescent="0.35">
      <c r="A1508" t="s">
        <v>3771</v>
      </c>
      <c r="B1508" s="3" t="s">
        <v>11169</v>
      </c>
      <c r="C1508" s="4">
        <v>49.212941137500003</v>
      </c>
      <c r="D1508" s="4">
        <v>11.5393760754</v>
      </c>
      <c r="E1508" s="4">
        <f>Orte[[#This Row],[Lat_dez]]*PI()/180</f>
        <v>0.85892785743953837</v>
      </c>
      <c r="F1508" s="4">
        <f>Orte[[#This Row],[Lon_dez]]*PI()/180</f>
        <v>0.20140010614159146</v>
      </c>
      <c r="G1508" t="s">
        <v>665</v>
      </c>
      <c r="H1508" t="s">
        <v>832</v>
      </c>
      <c r="I1508" s="4" t="b">
        <v>0</v>
      </c>
      <c r="J1508" s="4" t="str">
        <f>CONCATENATE(Orte[[#This Row],[Ort]]," - ",Orte[[#This Row],[Landkreis]])</f>
        <v>Deining - Landkreis Neumarkt i.d. OPf.</v>
      </c>
      <c r="L1508" s="3" t="s">
        <v>10913</v>
      </c>
      <c r="M1508" s="3"/>
      <c r="N1508" t="str">
        <f>Orte[[#This Row],[Ort]]</f>
        <v>Deining</v>
      </c>
      <c r="O1508" t="s">
        <v>4581</v>
      </c>
      <c r="P1508" t="s">
        <v>3471</v>
      </c>
    </row>
    <row r="1509" spans="1:16" x14ac:dyDescent="0.35">
      <c r="A1509" t="s">
        <v>1529</v>
      </c>
      <c r="B1509" s="3" t="s">
        <v>8466</v>
      </c>
      <c r="C1509" s="4">
        <v>48.864983949600003</v>
      </c>
      <c r="D1509" s="4">
        <v>10.5716087368</v>
      </c>
      <c r="E1509" s="4">
        <f>Orte[[#This Row],[Lat_dez]]*PI()/180</f>
        <v>0.8528548588547028</v>
      </c>
      <c r="F1509" s="4">
        <f>Orte[[#This Row],[Lon_dez]]*PI()/180</f>
        <v>0.18450937968975864</v>
      </c>
      <c r="G1509" t="s">
        <v>665</v>
      </c>
      <c r="H1509" t="s">
        <v>698</v>
      </c>
      <c r="I1509" s="4" t="b">
        <v>0</v>
      </c>
      <c r="J1509" s="4" t="str">
        <f>CONCATENATE(Orte[[#This Row],[Ort]]," - ",Orte[[#This Row],[Landkreis]])</f>
        <v>Deiningen - Landkreis Donau-Ries</v>
      </c>
      <c r="L1509" s="3" t="s">
        <v>12081</v>
      </c>
      <c r="M1509" s="3"/>
      <c r="N1509" t="str">
        <f>Orte[[#This Row],[Ort]]</f>
        <v>Deiningen</v>
      </c>
      <c r="O1509" t="s">
        <v>4014</v>
      </c>
      <c r="P1509" t="s">
        <v>6062</v>
      </c>
    </row>
    <row r="1510" spans="1:16" x14ac:dyDescent="0.35">
      <c r="A1510" t="s">
        <v>1801</v>
      </c>
      <c r="B1510" s="3" t="s">
        <v>8762</v>
      </c>
      <c r="C1510" s="4">
        <v>48.263803847200002</v>
      </c>
      <c r="D1510" s="4">
        <v>10.3266900563</v>
      </c>
      <c r="E1510" s="4">
        <f>Orte[[#This Row],[Lat_dez]]*PI()/180</f>
        <v>0.84236228667034618</v>
      </c>
      <c r="F1510" s="4">
        <f>Orte[[#This Row],[Lon_dez]]*PI()/180</f>
        <v>0.1802347423153936</v>
      </c>
      <c r="G1510" t="s">
        <v>665</v>
      </c>
      <c r="H1510" t="s">
        <v>694</v>
      </c>
      <c r="I1510" s="4" t="b">
        <v>0</v>
      </c>
      <c r="J1510" s="4" t="str">
        <f>CONCATENATE(Orte[[#This Row],[Ort]]," - ",Orte[[#This Row],[Landkreis]])</f>
        <v>Deisenhausen - Landkreis Günzburg</v>
      </c>
      <c r="L1510" s="3" t="s">
        <v>11449</v>
      </c>
      <c r="M1510" s="3"/>
      <c r="N1510" t="str">
        <f>Orte[[#This Row],[Ort]]</f>
        <v>Deisenhausen</v>
      </c>
      <c r="O1510" t="s">
        <v>1710</v>
      </c>
      <c r="P1510" t="s">
        <v>3183</v>
      </c>
    </row>
    <row r="1511" spans="1:16" x14ac:dyDescent="0.35">
      <c r="A1511" t="s">
        <v>2830</v>
      </c>
      <c r="B1511" s="3" t="s">
        <v>9986</v>
      </c>
      <c r="C1511" s="4">
        <v>48.109794291900002</v>
      </c>
      <c r="D1511" s="4">
        <v>8.5999213565799995</v>
      </c>
      <c r="E1511" s="4">
        <f>Orte[[#This Row],[Lat_dez]]*PI()/180</f>
        <v>0.83967431285082894</v>
      </c>
      <c r="F1511" s="4">
        <f>Orte[[#This Row],[Lon_dez]]*PI()/180</f>
        <v>0.15009694308489829</v>
      </c>
      <c r="G1511" t="s">
        <v>546</v>
      </c>
      <c r="H1511" t="s">
        <v>719</v>
      </c>
      <c r="I1511" s="4" t="b">
        <v>0</v>
      </c>
      <c r="J1511" s="4" t="str">
        <f>CONCATENATE(Orte[[#This Row],[Ort]]," - ",Orte[[#This Row],[Landkreis]])</f>
        <v>Deißlingen - Landkreis Rottweil</v>
      </c>
      <c r="L1511" s="3" t="s">
        <v>13700</v>
      </c>
      <c r="M1511" s="3"/>
      <c r="N1511" t="str">
        <f>Orte[[#This Row],[Ort]]</f>
        <v>Deißlingen</v>
      </c>
      <c r="O1511" t="s">
        <v>6826</v>
      </c>
      <c r="P1511" t="s">
        <v>2797</v>
      </c>
    </row>
    <row r="1512" spans="1:16" x14ac:dyDescent="0.35">
      <c r="A1512" t="s">
        <v>2369</v>
      </c>
      <c r="B1512" s="3" t="s">
        <v>9416</v>
      </c>
      <c r="C1512" s="4">
        <v>48.709775047999997</v>
      </c>
      <c r="D1512" s="4">
        <v>9.3854798112399997</v>
      </c>
      <c r="E1512" s="4">
        <f>Orte[[#This Row],[Lat_dez]]*PI()/180</f>
        <v>0.85014595249337899</v>
      </c>
      <c r="F1512" s="4">
        <f>Orte[[#This Row],[Lon_dez]]*PI()/180</f>
        <v>0.16380752458559389</v>
      </c>
      <c r="G1512" t="s">
        <v>546</v>
      </c>
      <c r="H1512" t="s">
        <v>781</v>
      </c>
      <c r="I1512" s="4" t="b">
        <v>0</v>
      </c>
      <c r="J1512" s="4" t="str">
        <f>CONCATENATE(Orte[[#This Row],[Ort]]," - ",Orte[[#This Row],[Landkreis]])</f>
        <v>Deizisau - Landkreis Esslingen</v>
      </c>
      <c r="L1512" s="3" t="s">
        <v>7998</v>
      </c>
      <c r="M1512" s="3"/>
      <c r="N1512" t="str">
        <f>Orte[[#This Row],[Ort]]</f>
        <v>Deizisau</v>
      </c>
      <c r="O1512" t="s">
        <v>4687</v>
      </c>
      <c r="P1512" t="s">
        <v>4276</v>
      </c>
    </row>
    <row r="1513" spans="1:16" x14ac:dyDescent="0.35">
      <c r="A1513" t="s">
        <v>6168</v>
      </c>
      <c r="B1513" s="3" t="s">
        <v>14296</v>
      </c>
      <c r="C1513" s="4">
        <v>51.765450257700003</v>
      </c>
      <c r="D1513" s="4">
        <v>8.5408952214900005</v>
      </c>
      <c r="E1513" s="4">
        <f>Orte[[#This Row],[Lat_dez]]*PI()/180</f>
        <v>0.90347754577421224</v>
      </c>
      <c r="F1513" s="4">
        <f>Orte[[#This Row],[Lon_dez]]*PI()/180</f>
        <v>0.14906674268285086</v>
      </c>
      <c r="G1513" t="s">
        <v>504</v>
      </c>
      <c r="H1513" t="s">
        <v>714</v>
      </c>
      <c r="I1513" s="4" t="b">
        <v>0</v>
      </c>
      <c r="J1513" s="4" t="str">
        <f>CONCATENATE(Orte[[#This Row],[Ort]]," - ",Orte[[#This Row],[Landkreis]])</f>
        <v>Delbrück - Kreis Paderborn</v>
      </c>
      <c r="L1513" s="3" t="s">
        <v>12532</v>
      </c>
      <c r="M1513" s="3"/>
      <c r="N1513" t="str">
        <f>Orte[[#This Row],[Ort]]</f>
        <v>Delbrück</v>
      </c>
      <c r="O1513" t="s">
        <v>2493</v>
      </c>
      <c r="P1513" t="s">
        <v>1243</v>
      </c>
    </row>
    <row r="1514" spans="1:16" x14ac:dyDescent="0.35">
      <c r="A1514" t="s">
        <v>6699</v>
      </c>
      <c r="B1514" s="3" t="s">
        <v>15022</v>
      </c>
      <c r="C1514" s="4">
        <v>51.513106433499999</v>
      </c>
      <c r="D1514" s="4">
        <v>12.362698465699999</v>
      </c>
      <c r="E1514" s="4">
        <f>Orte[[#This Row],[Lat_dez]]*PI()/180</f>
        <v>0.89907331519484834</v>
      </c>
      <c r="F1514" s="4">
        <f>Orte[[#This Row],[Lon_dez]]*PI()/180</f>
        <v>0.21576979265771626</v>
      </c>
      <c r="G1514" t="s">
        <v>869</v>
      </c>
      <c r="H1514" t="s">
        <v>1237</v>
      </c>
      <c r="I1514" s="4" t="b">
        <v>0</v>
      </c>
      <c r="J1514" s="4" t="str">
        <f>CONCATENATE(Orte[[#This Row],[Ort]]," - ",Orte[[#This Row],[Landkreis]])</f>
        <v>Delitzsch, Krostitz u.a. - Landkreis Nordsachsen</v>
      </c>
      <c r="L1514" s="3" t="s">
        <v>11151</v>
      </c>
      <c r="M1514" s="3"/>
      <c r="N1514" t="str">
        <f>Orte[[#This Row],[Ort]]</f>
        <v>Delitzsch, Krostitz u.a.</v>
      </c>
      <c r="O1514" t="s">
        <v>4637</v>
      </c>
      <c r="P1514" t="s">
        <v>3381</v>
      </c>
    </row>
    <row r="1515" spans="1:16" x14ac:dyDescent="0.35">
      <c r="A1515" t="s">
        <v>4992</v>
      </c>
      <c r="B1515" s="3" t="s">
        <v>12737</v>
      </c>
      <c r="C1515" s="4">
        <v>49.236452978300001</v>
      </c>
      <c r="D1515" s="4">
        <v>7.4786840322600003</v>
      </c>
      <c r="E1515" s="4">
        <f>Orte[[#This Row],[Lat_dez]]*PI()/180</f>
        <v>0.8593382164747031</v>
      </c>
      <c r="F1515" s="4">
        <f>Orte[[#This Row],[Lon_dez]]*PI()/180</f>
        <v>0.13052766007926284</v>
      </c>
      <c r="G1515" t="s">
        <v>514</v>
      </c>
      <c r="H1515" t="s">
        <v>629</v>
      </c>
      <c r="I1515" s="4" t="b">
        <v>0</v>
      </c>
      <c r="J1515" s="4" t="str">
        <f>CONCATENATE(Orte[[#This Row],[Ort]]," - ",Orte[[#This Row],[Landkreis]])</f>
        <v>Dellfeld - Landkreis Südwestpfalz</v>
      </c>
      <c r="L1515" s="3" t="s">
        <v>7787</v>
      </c>
      <c r="M1515" s="3"/>
      <c r="N1515" t="str">
        <f>Orte[[#This Row],[Ort]]</f>
        <v>Dellfeld</v>
      </c>
      <c r="O1515" t="s">
        <v>7192</v>
      </c>
      <c r="P1515" t="s">
        <v>3948</v>
      </c>
    </row>
    <row r="1516" spans="1:16" x14ac:dyDescent="0.35">
      <c r="A1516" t="s">
        <v>2044</v>
      </c>
      <c r="B1516" s="3" t="s">
        <v>9031</v>
      </c>
      <c r="C1516" s="4">
        <v>54.243086526200003</v>
      </c>
      <c r="D1516" s="4">
        <v>9.3888377197599997</v>
      </c>
      <c r="E1516" s="4">
        <f>Orte[[#This Row],[Lat_dez]]*PI()/180</f>
        <v>0.94672045632636337</v>
      </c>
      <c r="F1516" s="4">
        <f>Orte[[#This Row],[Lon_dez]]*PI()/180</f>
        <v>0.16386613114524867</v>
      </c>
      <c r="G1516" t="s">
        <v>641</v>
      </c>
      <c r="H1516" t="s">
        <v>751</v>
      </c>
      <c r="I1516" s="4" t="b">
        <v>0</v>
      </c>
      <c r="J1516" s="4" t="str">
        <f>CONCATENATE(Orte[[#This Row],[Ort]]," - ",Orte[[#This Row],[Landkreis]])</f>
        <v>Dellstedt - Kreis Dithmarschen</v>
      </c>
      <c r="L1516" s="3" t="s">
        <v>15373</v>
      </c>
      <c r="M1516" s="3"/>
      <c r="N1516" t="str">
        <f>Orte[[#This Row],[Ort]]</f>
        <v>Dellstedt</v>
      </c>
      <c r="O1516" t="s">
        <v>2943</v>
      </c>
      <c r="P1516" t="s">
        <v>5948</v>
      </c>
    </row>
    <row r="1517" spans="1:16" x14ac:dyDescent="0.35">
      <c r="A1517" t="s">
        <v>1724</v>
      </c>
      <c r="B1517" s="3" t="s">
        <v>11203</v>
      </c>
      <c r="C1517" s="4">
        <v>53.048283604200002</v>
      </c>
      <c r="D1517" s="4">
        <v>8.6396895175200008</v>
      </c>
      <c r="E1517" s="4">
        <f>Orte[[#This Row],[Lat_dez]]*PI()/180</f>
        <v>0.92586721142501449</v>
      </c>
      <c r="F1517" s="4">
        <f>Orte[[#This Row],[Lon_dez]]*PI()/180</f>
        <v>0.15079102843076433</v>
      </c>
      <c r="G1517" t="s">
        <v>554</v>
      </c>
      <c r="H1517" t="s">
        <v>1725</v>
      </c>
      <c r="I1517" s="4" t="b">
        <v>0</v>
      </c>
      <c r="J1517" s="4" t="str">
        <f>CONCATENATE(Orte[[#This Row],[Ort]]," - ",Orte[[#This Row],[Landkreis]])</f>
        <v>Delmenhorst - Kreisfreie Stadt Delmenhorst</v>
      </c>
      <c r="L1517" s="3" t="s">
        <v>8388</v>
      </c>
      <c r="M1517" s="3"/>
      <c r="N1517" t="str">
        <f>Orte[[#This Row],[Ort]]</f>
        <v>Delmenhorst</v>
      </c>
      <c r="O1517" t="s">
        <v>2004</v>
      </c>
      <c r="P1517" t="s">
        <v>1189</v>
      </c>
    </row>
    <row r="1518" spans="1:16" x14ac:dyDescent="0.35">
      <c r="A1518" t="s">
        <v>1724</v>
      </c>
      <c r="B1518" s="3" t="s">
        <v>12318</v>
      </c>
      <c r="C1518" s="4">
        <v>53.067227305199999</v>
      </c>
      <c r="D1518" s="4">
        <v>8.6695833712500008</v>
      </c>
      <c r="E1518" s="4">
        <f>Orte[[#This Row],[Lat_dez]]*PI()/180</f>
        <v>0.92619784137997785</v>
      </c>
      <c r="F1518" s="4">
        <f>Orte[[#This Row],[Lon_dez]]*PI()/180</f>
        <v>0.15131277460446241</v>
      </c>
      <c r="G1518" t="s">
        <v>554</v>
      </c>
      <c r="H1518" t="s">
        <v>1725</v>
      </c>
      <c r="I1518" s="4" t="b">
        <v>0</v>
      </c>
      <c r="J1518" s="4" t="str">
        <f>CONCATENATE(Orte[[#This Row],[Ort]]," - ",Orte[[#This Row],[Landkreis]])</f>
        <v>Delmenhorst - Kreisfreie Stadt Delmenhorst</v>
      </c>
      <c r="L1518" s="3" t="s">
        <v>14216</v>
      </c>
      <c r="M1518" s="3"/>
      <c r="N1518" t="str">
        <f>Orte[[#This Row],[Ort]]</f>
        <v>Delmenhorst</v>
      </c>
      <c r="O1518" t="s">
        <v>610</v>
      </c>
      <c r="P1518" t="s">
        <v>6331</v>
      </c>
    </row>
    <row r="1519" spans="1:16" x14ac:dyDescent="0.35">
      <c r="A1519" t="s">
        <v>1724</v>
      </c>
      <c r="B1519" s="3" t="s">
        <v>10509</v>
      </c>
      <c r="C1519" s="4">
        <v>53.054392297600003</v>
      </c>
      <c r="D1519" s="4">
        <v>8.6114640057099994</v>
      </c>
      <c r="E1519" s="4">
        <f>Orte[[#This Row],[Lat_dez]]*PI()/180</f>
        <v>0.92597382823783936</v>
      </c>
      <c r="F1519" s="4">
        <f>Orte[[#This Row],[Lon_dez]]*PI()/180</f>
        <v>0.15029840031661926</v>
      </c>
      <c r="G1519" t="s">
        <v>554</v>
      </c>
      <c r="H1519" t="s">
        <v>1725</v>
      </c>
      <c r="I1519" s="4" t="b">
        <v>0</v>
      </c>
      <c r="J1519" s="4" t="str">
        <f>CONCATENATE(Orte[[#This Row],[Ort]]," - ",Orte[[#This Row],[Landkreis]])</f>
        <v>Delmenhorst - Kreisfreie Stadt Delmenhorst</v>
      </c>
      <c r="L1519" s="3" t="s">
        <v>15379</v>
      </c>
      <c r="M1519" s="3"/>
      <c r="N1519" t="str">
        <f>Orte[[#This Row],[Ort]]</f>
        <v>Delmenhorst</v>
      </c>
      <c r="O1519" t="s">
        <v>6799</v>
      </c>
      <c r="P1519" t="s">
        <v>1933</v>
      </c>
    </row>
    <row r="1520" spans="1:16" x14ac:dyDescent="0.35">
      <c r="A1520" t="s">
        <v>1724</v>
      </c>
      <c r="B1520" s="3" t="s">
        <v>8680</v>
      </c>
      <c r="C1520" s="4">
        <v>53.041755726300003</v>
      </c>
      <c r="D1520" s="4">
        <v>8.6770888963699999</v>
      </c>
      <c r="E1520" s="4">
        <f>Orte[[#This Row],[Lat_dez]]*PI()/180</f>
        <v>0.92575327846249122</v>
      </c>
      <c r="F1520" s="4">
        <f>Orte[[#This Row],[Lon_dez]]*PI()/180</f>
        <v>0.15144377072989754</v>
      </c>
      <c r="G1520" t="s">
        <v>554</v>
      </c>
      <c r="H1520" t="s">
        <v>1725</v>
      </c>
      <c r="I1520" s="4" t="b">
        <v>0</v>
      </c>
      <c r="J1520" s="4" t="str">
        <f>CONCATENATE(Orte[[#This Row],[Ort]]," - ",Orte[[#This Row],[Landkreis]])</f>
        <v>Delmenhorst - Kreisfreie Stadt Delmenhorst</v>
      </c>
      <c r="L1520" s="3" t="s">
        <v>13368</v>
      </c>
      <c r="M1520" s="3"/>
      <c r="N1520" t="str">
        <f>Orte[[#This Row],[Ort]]</f>
        <v>Delmenhorst</v>
      </c>
      <c r="O1520" t="s">
        <v>6812</v>
      </c>
      <c r="P1520" t="s">
        <v>3646</v>
      </c>
    </row>
    <row r="1521" spans="1:16" x14ac:dyDescent="0.35">
      <c r="A1521" t="s">
        <v>1512</v>
      </c>
      <c r="B1521" s="3" t="s">
        <v>8450</v>
      </c>
      <c r="C1521" s="4">
        <v>54.305613499899998</v>
      </c>
      <c r="D1521" s="4">
        <v>9.2418529032999999</v>
      </c>
      <c r="E1521" s="4">
        <f>Orte[[#This Row],[Lat_dez]]*PI()/180</f>
        <v>0.94781175788873628</v>
      </c>
      <c r="F1521" s="4">
        <f>Orte[[#This Row],[Lon_dez]]*PI()/180</f>
        <v>0.16130076214758213</v>
      </c>
      <c r="G1521" t="s">
        <v>641</v>
      </c>
      <c r="H1521" t="s">
        <v>751</v>
      </c>
      <c r="I1521" s="4" t="b">
        <v>0</v>
      </c>
      <c r="J1521" s="4" t="str">
        <f>CONCATENATE(Orte[[#This Row],[Ort]]," - ",Orte[[#This Row],[Landkreis]])</f>
        <v>Delve - Kreis Dithmarschen</v>
      </c>
      <c r="L1521" s="3" t="s">
        <v>9245</v>
      </c>
      <c r="M1521" s="3"/>
      <c r="N1521" t="str">
        <f>Orte[[#This Row],[Ort]]</f>
        <v>Delve</v>
      </c>
      <c r="O1521" t="s">
        <v>3587</v>
      </c>
      <c r="P1521" t="s">
        <v>2070</v>
      </c>
    </row>
    <row r="1522" spans="1:16" x14ac:dyDescent="0.35">
      <c r="A1522" t="s">
        <v>920</v>
      </c>
      <c r="B1522" s="3" t="s">
        <v>7927</v>
      </c>
      <c r="C1522" s="4">
        <v>53.919880340200002</v>
      </c>
      <c r="D1522" s="4">
        <v>13.0280003139</v>
      </c>
      <c r="E1522" s="4">
        <f>Orte[[#This Row],[Lat_dez]]*PI()/180</f>
        <v>0.94107944421785028</v>
      </c>
      <c r="F1522" s="4">
        <f>Orte[[#This Row],[Lon_dez]]*PI()/180</f>
        <v>0.22738150042840977</v>
      </c>
      <c r="G1522" t="s">
        <v>834</v>
      </c>
      <c r="H1522" t="s">
        <v>921</v>
      </c>
      <c r="I1522" s="4" t="b">
        <v>0</v>
      </c>
      <c r="J1522" s="4" t="str">
        <f>CONCATENATE(Orte[[#This Row],[Ort]]," - ",Orte[[#This Row],[Landkreis]])</f>
        <v>Demmin - Landkreis Mecklenburgische Seenplatte</v>
      </c>
      <c r="L1522" s="3" t="s">
        <v>15078</v>
      </c>
      <c r="M1522" s="3"/>
      <c r="N1522" t="str">
        <f>Orte[[#This Row],[Ort]]</f>
        <v>Demmin</v>
      </c>
      <c r="O1522" t="s">
        <v>3408</v>
      </c>
      <c r="P1522" t="s">
        <v>4865</v>
      </c>
    </row>
    <row r="1523" spans="1:16" x14ac:dyDescent="0.35">
      <c r="A1523" t="s">
        <v>6524</v>
      </c>
      <c r="B1523" s="3" t="s">
        <v>14780</v>
      </c>
      <c r="C1523" s="4">
        <v>53.852996016100001</v>
      </c>
      <c r="D1523" s="4">
        <v>13.0346895775</v>
      </c>
      <c r="E1523" s="4">
        <f>Orte[[#This Row],[Lat_dez]]*PI()/180</f>
        <v>0.93991209254433417</v>
      </c>
      <c r="F1523" s="4">
        <f>Orte[[#This Row],[Lon_dez]]*PI()/180</f>
        <v>0.22749825010276359</v>
      </c>
      <c r="G1523" t="s">
        <v>834</v>
      </c>
      <c r="H1523" t="s">
        <v>921</v>
      </c>
      <c r="I1523" s="4" t="b">
        <v>0</v>
      </c>
      <c r="J1523" s="4" t="str">
        <f>CONCATENATE(Orte[[#This Row],[Ort]]," - ",Orte[[#This Row],[Landkreis]])</f>
        <v>Demmin u.a. - Landkreis Mecklenburgische Seenplatte</v>
      </c>
      <c r="L1523" s="3" t="s">
        <v>15072</v>
      </c>
      <c r="M1523" s="3"/>
      <c r="N1523" t="str">
        <f>Orte[[#This Row],[Ort]]</f>
        <v>Demmin u.a.</v>
      </c>
      <c r="O1523" t="s">
        <v>5505</v>
      </c>
      <c r="P1523" t="s">
        <v>6647</v>
      </c>
    </row>
    <row r="1524" spans="1:16" x14ac:dyDescent="0.35">
      <c r="A1524" t="s">
        <v>3302</v>
      </c>
      <c r="B1524" s="3" t="s">
        <v>11513</v>
      </c>
      <c r="C1524" s="4">
        <v>48.693763100200002</v>
      </c>
      <c r="D1524" s="4">
        <v>9.3209865824199998</v>
      </c>
      <c r="E1524" s="4">
        <f>Orte[[#This Row],[Lat_dez]]*PI()/180</f>
        <v>0.84986649128461156</v>
      </c>
      <c r="F1524" s="4">
        <f>Orte[[#This Row],[Lon_dez]]*PI()/180</f>
        <v>0.16268190539744282</v>
      </c>
      <c r="G1524" t="s">
        <v>546</v>
      </c>
      <c r="H1524" t="s">
        <v>781</v>
      </c>
      <c r="I1524" s="4" t="b">
        <v>0</v>
      </c>
      <c r="J1524" s="4" t="str">
        <f>CONCATENATE(Orte[[#This Row],[Ort]]," - ",Orte[[#This Row],[Landkreis]])</f>
        <v>Denkendorf - Landkreis Esslingen</v>
      </c>
      <c r="L1524" s="3" t="s">
        <v>10274</v>
      </c>
      <c r="M1524" s="3"/>
      <c r="N1524" t="str">
        <f>Orte[[#This Row],[Ort]]</f>
        <v>Denkendorf</v>
      </c>
      <c r="O1524" t="s">
        <v>5215</v>
      </c>
      <c r="P1524" t="s">
        <v>5351</v>
      </c>
    </row>
    <row r="1525" spans="1:16" x14ac:dyDescent="0.35">
      <c r="A1525" t="s">
        <v>3302</v>
      </c>
      <c r="B1525" s="3" t="s">
        <v>10563</v>
      </c>
      <c r="C1525" s="4">
        <v>48.927593840500002</v>
      </c>
      <c r="D1525" s="4">
        <v>11.4693775804</v>
      </c>
      <c r="E1525" s="4">
        <f>Orte[[#This Row],[Lat_dez]]*PI()/180</f>
        <v>0.85394760759522226</v>
      </c>
      <c r="F1525" s="4">
        <f>Orte[[#This Row],[Lon_dez]]*PI()/180</f>
        <v>0.20017840193240066</v>
      </c>
      <c r="G1525" t="s">
        <v>665</v>
      </c>
      <c r="H1525" t="s">
        <v>1867</v>
      </c>
      <c r="I1525" s="4" t="b">
        <v>0</v>
      </c>
      <c r="J1525" s="4" t="str">
        <f>CONCATENATE(Orte[[#This Row],[Ort]]," - ",Orte[[#This Row],[Landkreis]])</f>
        <v>Denkendorf - Landkreis Eichstätt</v>
      </c>
      <c r="L1525" s="3" t="s">
        <v>10919</v>
      </c>
      <c r="M1525" s="3"/>
      <c r="N1525" t="str">
        <f>Orte[[#This Row],[Ort]]</f>
        <v>Denkendorf</v>
      </c>
      <c r="O1525" t="s">
        <v>4185</v>
      </c>
      <c r="P1525" t="s">
        <v>6772</v>
      </c>
    </row>
    <row r="1526" spans="1:16" x14ac:dyDescent="0.35">
      <c r="A1526" t="s">
        <v>2334</v>
      </c>
      <c r="B1526" s="3" t="s">
        <v>9377</v>
      </c>
      <c r="C1526" s="4">
        <v>48.110073124099998</v>
      </c>
      <c r="D1526" s="4">
        <v>8.7410367356199998</v>
      </c>
      <c r="E1526" s="4">
        <f>Orte[[#This Row],[Lat_dez]]*PI()/180</f>
        <v>0.83967917939077952</v>
      </c>
      <c r="F1526" s="4">
        <f>Orte[[#This Row],[Lon_dez]]*PI()/180</f>
        <v>0.1525598710743461</v>
      </c>
      <c r="G1526" t="s">
        <v>546</v>
      </c>
      <c r="H1526" t="s">
        <v>1084</v>
      </c>
      <c r="I1526" s="4" t="b">
        <v>0</v>
      </c>
      <c r="J1526" s="4" t="str">
        <f>CONCATENATE(Orte[[#This Row],[Ort]]," - ",Orte[[#This Row],[Landkreis]])</f>
        <v>Denkingen - Landkreis Tuttlingen</v>
      </c>
      <c r="L1526" s="3" t="s">
        <v>11434</v>
      </c>
      <c r="M1526" s="3"/>
      <c r="N1526" t="str">
        <f>Orte[[#This Row],[Ort]]</f>
        <v>Denkingen</v>
      </c>
      <c r="O1526" t="s">
        <v>5509</v>
      </c>
      <c r="P1526" t="s">
        <v>6805</v>
      </c>
    </row>
    <row r="1527" spans="1:16" x14ac:dyDescent="0.35">
      <c r="A1527" t="s">
        <v>2388</v>
      </c>
      <c r="B1527" s="3" t="s">
        <v>9435</v>
      </c>
      <c r="C1527" s="4">
        <v>47.888478336600002</v>
      </c>
      <c r="D1527" s="4">
        <v>10.840170115999999</v>
      </c>
      <c r="E1527" s="4">
        <f>Orte[[#This Row],[Lat_dez]]*PI()/180</f>
        <v>0.83581162074364734</v>
      </c>
      <c r="F1527" s="4">
        <f>Orte[[#This Row],[Lon_dez]]*PI()/180</f>
        <v>0.18919666000049565</v>
      </c>
      <c r="G1527" t="s">
        <v>665</v>
      </c>
      <c r="H1527" t="s">
        <v>802</v>
      </c>
      <c r="I1527" s="4" t="b">
        <v>0</v>
      </c>
      <c r="J1527" s="4" t="str">
        <f>CONCATENATE(Orte[[#This Row],[Ort]]," - ",Orte[[#This Row],[Landkreis]])</f>
        <v>Denklingen - Landkreis Landsberg am Lech</v>
      </c>
      <c r="L1527" s="3" t="s">
        <v>10924</v>
      </c>
      <c r="M1527" s="3"/>
      <c r="N1527" t="str">
        <f>Orte[[#This Row],[Ort]]</f>
        <v>Denklingen</v>
      </c>
      <c r="O1527" t="s">
        <v>6391</v>
      </c>
      <c r="P1527" t="s">
        <v>5212</v>
      </c>
    </row>
    <row r="1528" spans="1:16" x14ac:dyDescent="0.35">
      <c r="A1528" t="s">
        <v>6764</v>
      </c>
      <c r="B1528" s="3" t="s">
        <v>15108</v>
      </c>
      <c r="C1528" s="4">
        <v>52.138191964000001</v>
      </c>
      <c r="D1528" s="4">
        <v>10.606557305999999</v>
      </c>
      <c r="E1528" s="4">
        <f>Orte[[#This Row],[Lat_dez]]*PI()/180</f>
        <v>0.90998311580864877</v>
      </c>
      <c r="F1528" s="4">
        <f>Orte[[#This Row],[Lon_dez]]*PI()/180</f>
        <v>0.18511934729115967</v>
      </c>
      <c r="G1528" t="s">
        <v>554</v>
      </c>
      <c r="H1528" t="s">
        <v>786</v>
      </c>
      <c r="I1528" s="4" t="b">
        <v>0</v>
      </c>
      <c r="J1528" s="4" t="str">
        <f>CONCATENATE(Orte[[#This Row],[Ort]]," - ",Orte[[#This Row],[Landkreis]])</f>
        <v>Denkte - Landkreis Wolfenbüttel</v>
      </c>
      <c r="L1528" s="3" t="s">
        <v>11163</v>
      </c>
      <c r="M1528" s="3"/>
      <c r="N1528" t="str">
        <f>Orte[[#This Row],[Ort]]</f>
        <v>Denkte</v>
      </c>
      <c r="O1528" t="s">
        <v>2611</v>
      </c>
      <c r="P1528" t="s">
        <v>2154</v>
      </c>
    </row>
    <row r="1529" spans="1:16" x14ac:dyDescent="0.35">
      <c r="A1529" t="s">
        <v>5738</v>
      </c>
      <c r="B1529" s="3" t="s">
        <v>13715</v>
      </c>
      <c r="C1529" s="4">
        <v>49.1439954031</v>
      </c>
      <c r="D1529" s="4">
        <v>10.422074246199999</v>
      </c>
      <c r="E1529" s="4">
        <f>Orte[[#This Row],[Lat_dez]]*PI()/180</f>
        <v>0.8577245273690528</v>
      </c>
      <c r="F1529" s="4">
        <f>Orte[[#This Row],[Lon_dez]]*PI()/180</f>
        <v>0.18189951048349609</v>
      </c>
      <c r="G1529" t="s">
        <v>665</v>
      </c>
      <c r="H1529" t="s">
        <v>784</v>
      </c>
      <c r="I1529" s="4" t="b">
        <v>0</v>
      </c>
      <c r="J1529" s="4" t="str">
        <f>CONCATENATE(Orte[[#This Row],[Ort]]," - ",Orte[[#This Row],[Landkreis]])</f>
        <v>Dentlein a. Forst - Landkreis Ansbach</v>
      </c>
      <c r="L1529" s="3" t="s">
        <v>15368</v>
      </c>
      <c r="M1529" s="3"/>
      <c r="N1529" t="str">
        <f>Orte[[#This Row],[Ort]]</f>
        <v>Dentlein a. Forst</v>
      </c>
      <c r="O1529" t="s">
        <v>6463</v>
      </c>
      <c r="P1529" t="s">
        <v>5413</v>
      </c>
    </row>
    <row r="1530" spans="1:16" x14ac:dyDescent="0.35">
      <c r="A1530" t="s">
        <v>5016</v>
      </c>
      <c r="B1530" s="3" t="s">
        <v>12764</v>
      </c>
      <c r="C1530" s="4">
        <v>48.070497251699997</v>
      </c>
      <c r="D1530" s="4">
        <v>7.88432795723</v>
      </c>
      <c r="E1530" s="4">
        <f>Orte[[#This Row],[Lat_dez]]*PI()/180</f>
        <v>0.83898845011305034</v>
      </c>
      <c r="F1530" s="4">
        <f>Orte[[#This Row],[Lon_dez]]*PI()/180</f>
        <v>0.13760748216070215</v>
      </c>
      <c r="G1530" t="s">
        <v>546</v>
      </c>
      <c r="H1530" t="s">
        <v>1583</v>
      </c>
      <c r="I1530" s="4" t="b">
        <v>0</v>
      </c>
      <c r="J1530" s="4" t="str">
        <f>CONCATENATE(Orte[[#This Row],[Ort]]," - ",Orte[[#This Row],[Landkreis]])</f>
        <v>Denzlingen - Landkreis Emmendingen</v>
      </c>
      <c r="L1530" s="3" t="s">
        <v>10293</v>
      </c>
      <c r="M1530" s="3"/>
      <c r="N1530" t="str">
        <f>Orte[[#This Row],[Ort]]</f>
        <v>Denzlingen</v>
      </c>
      <c r="O1530" t="s">
        <v>4462</v>
      </c>
      <c r="P1530" t="s">
        <v>4822</v>
      </c>
    </row>
    <row r="1531" spans="1:16" x14ac:dyDescent="0.35">
      <c r="A1531" t="s">
        <v>6437</v>
      </c>
      <c r="B1531" s="3" t="s">
        <v>14671</v>
      </c>
      <c r="C1531" s="4">
        <v>50.709905680699997</v>
      </c>
      <c r="D1531" s="4">
        <v>10.1347499491</v>
      </c>
      <c r="E1531" s="4">
        <f>Orte[[#This Row],[Lat_dez]]*PI()/180</f>
        <v>0.88505481750399118</v>
      </c>
      <c r="F1531" s="4">
        <f>Orte[[#This Row],[Lon_dez]]*PI()/180</f>
        <v>0.17688475547812271</v>
      </c>
      <c r="G1531" t="s">
        <v>678</v>
      </c>
      <c r="H1531" t="s">
        <v>679</v>
      </c>
      <c r="I1531" s="4" t="b">
        <v>0</v>
      </c>
      <c r="J1531" s="4" t="str">
        <f>CONCATENATE(Orte[[#This Row],[Ort]]," - ",Orte[[#This Row],[Landkreis]])</f>
        <v>Dermbach, Wiesenthal - Landkreis Wartburgkreis</v>
      </c>
      <c r="L1531" s="3" t="s">
        <v>8768</v>
      </c>
      <c r="M1531" s="3"/>
      <c r="N1531" t="str">
        <f>Orte[[#This Row],[Ort]]</f>
        <v>Dermbach, Wiesenthal</v>
      </c>
      <c r="O1531" t="s">
        <v>3223</v>
      </c>
      <c r="P1531" t="s">
        <v>1896</v>
      </c>
    </row>
    <row r="1532" spans="1:16" x14ac:dyDescent="0.35">
      <c r="A1532" t="s">
        <v>6031</v>
      </c>
      <c r="B1532" s="3" t="s">
        <v>14113</v>
      </c>
      <c r="C1532" s="4">
        <v>50.527690581800002</v>
      </c>
      <c r="D1532" s="4">
        <v>7.0452760841400002</v>
      </c>
      <c r="E1532" s="4">
        <f>Orte[[#This Row],[Lat_dez]]*PI()/180</f>
        <v>0.88187456408133924</v>
      </c>
      <c r="F1532" s="4">
        <f>Orte[[#This Row],[Lon_dez]]*PI()/180</f>
        <v>0.12296326438025607</v>
      </c>
      <c r="G1532" t="s">
        <v>514</v>
      </c>
      <c r="H1532" t="s">
        <v>1271</v>
      </c>
      <c r="I1532" s="4" t="b">
        <v>0</v>
      </c>
      <c r="J1532" s="4" t="str">
        <f>CONCATENATE(Orte[[#This Row],[Ort]]," - ",Orte[[#This Row],[Landkreis]])</f>
        <v>Dernau - Landkreis Ahrweiler</v>
      </c>
      <c r="L1532" s="3" t="s">
        <v>12083</v>
      </c>
      <c r="M1532" s="3"/>
      <c r="N1532" t="str">
        <f>Orte[[#This Row],[Ort]]</f>
        <v>Dernau</v>
      </c>
      <c r="O1532" t="s">
        <v>2003</v>
      </c>
      <c r="P1532" t="s">
        <v>5414</v>
      </c>
    </row>
    <row r="1533" spans="1:16" x14ac:dyDescent="0.35">
      <c r="A1533" t="s">
        <v>6486</v>
      </c>
      <c r="B1533" s="3" t="s">
        <v>14731</v>
      </c>
      <c r="C1533" s="4">
        <v>50.449511417399997</v>
      </c>
      <c r="D1533" s="4">
        <v>7.7751835459600001</v>
      </c>
      <c r="E1533" s="4">
        <f>Orte[[#This Row],[Lat_dez]]*PI()/180</f>
        <v>0.88051008025610134</v>
      </c>
      <c r="F1533" s="4">
        <f>Orte[[#This Row],[Lon_dez]]*PI()/180</f>
        <v>0.13570255282388985</v>
      </c>
      <c r="G1533" t="s">
        <v>514</v>
      </c>
      <c r="H1533" t="s">
        <v>590</v>
      </c>
      <c r="I1533" s="4" t="b">
        <v>0</v>
      </c>
      <c r="J1533" s="4" t="str">
        <f>CONCATENATE(Orte[[#This Row],[Ort]]," - ",Orte[[#This Row],[Landkreis]])</f>
        <v>Dernbach (Westerwald) - Landkreis Westerwaldkreis</v>
      </c>
      <c r="L1533" s="3" t="s">
        <v>13475</v>
      </c>
      <c r="M1533" s="3"/>
      <c r="N1533" t="str">
        <f>Orte[[#This Row],[Ort]]</f>
        <v>Dernbach (Westerwald)</v>
      </c>
      <c r="O1533" t="s">
        <v>4044</v>
      </c>
      <c r="P1533" t="s">
        <v>6018</v>
      </c>
    </row>
    <row r="1534" spans="1:16" x14ac:dyDescent="0.35">
      <c r="A1534" t="s">
        <v>2720</v>
      </c>
      <c r="B1534" s="3" t="s">
        <v>9850</v>
      </c>
      <c r="C1534" s="4">
        <v>52.961658080200003</v>
      </c>
      <c r="D1534" s="4">
        <v>7.2404680960899999</v>
      </c>
      <c r="E1534" s="4">
        <f>Orte[[#This Row],[Lat_dez]]*PI()/180</f>
        <v>0.92435531081494904</v>
      </c>
      <c r="F1534" s="4">
        <f>Orte[[#This Row],[Lon_dez]]*PI()/180</f>
        <v>0.12637000766237566</v>
      </c>
      <c r="G1534" t="s">
        <v>554</v>
      </c>
      <c r="H1534" t="s">
        <v>626</v>
      </c>
      <c r="I1534" s="4" t="b">
        <v>0</v>
      </c>
      <c r="J1534" s="4" t="str">
        <f>CONCATENATE(Orte[[#This Row],[Ort]]," - ",Orte[[#This Row],[Landkreis]])</f>
        <v>Dersum - Landkreis Emsland</v>
      </c>
      <c r="L1534" s="3" t="s">
        <v>9926</v>
      </c>
      <c r="M1534" s="3"/>
      <c r="N1534" t="str">
        <f>Orte[[#This Row],[Ort]]</f>
        <v>Dersum</v>
      </c>
      <c r="O1534" t="s">
        <v>1935</v>
      </c>
      <c r="P1534" t="s">
        <v>6530</v>
      </c>
    </row>
    <row r="1535" spans="1:16" x14ac:dyDescent="0.35">
      <c r="A1535" t="s">
        <v>891</v>
      </c>
      <c r="B1535" s="3" t="s">
        <v>7908</v>
      </c>
      <c r="C1535" s="4">
        <v>51.789579443599997</v>
      </c>
      <c r="D1535" s="4">
        <v>12.3002644893</v>
      </c>
      <c r="E1535" s="4">
        <f>Orte[[#This Row],[Lat_dez]]*PI()/180</f>
        <v>0.90389867951399294</v>
      </c>
      <c r="F1535" s="4">
        <f>Orte[[#This Row],[Lon_dez]]*PI()/180</f>
        <v>0.21468011420442382</v>
      </c>
      <c r="G1535" t="s">
        <v>809</v>
      </c>
      <c r="H1535" t="s">
        <v>892</v>
      </c>
      <c r="I1535" s="4" t="b">
        <v>0</v>
      </c>
      <c r="J1535" s="4" t="str">
        <f>CONCATENATE(Orte[[#This Row],[Ort]]," - ",Orte[[#This Row],[Landkreis]])</f>
        <v>Dessau-Roßlau - Kreisfreie Stadt Dessau-Roßlau</v>
      </c>
      <c r="L1535" s="3" t="s">
        <v>10260</v>
      </c>
      <c r="M1535" s="3"/>
      <c r="N1535" t="str">
        <f>Orte[[#This Row],[Ort]]</f>
        <v>Dessau-Roßlau</v>
      </c>
      <c r="O1535" t="s">
        <v>7060</v>
      </c>
      <c r="P1535" t="s">
        <v>6829</v>
      </c>
    </row>
    <row r="1536" spans="1:16" x14ac:dyDescent="0.35">
      <c r="A1536" t="s">
        <v>891</v>
      </c>
      <c r="B1536" s="3" t="s">
        <v>11908</v>
      </c>
      <c r="C1536" s="4">
        <v>51.851268498800003</v>
      </c>
      <c r="D1536" s="4">
        <v>12.269830172100001</v>
      </c>
      <c r="E1536" s="4">
        <f>Orte[[#This Row],[Lat_dez]]*PI()/180</f>
        <v>0.90497535663967754</v>
      </c>
      <c r="F1536" s="4">
        <f>Orte[[#This Row],[Lon_dez]]*PI()/180</f>
        <v>0.21414893516368749</v>
      </c>
      <c r="G1536" t="s">
        <v>809</v>
      </c>
      <c r="H1536" t="s">
        <v>892</v>
      </c>
      <c r="I1536" s="4" t="b">
        <v>0</v>
      </c>
      <c r="J1536" s="4" t="str">
        <f>CONCATENATE(Orte[[#This Row],[Ort]]," - ",Orte[[#This Row],[Landkreis]])</f>
        <v>Dessau-Roßlau - Kreisfreie Stadt Dessau-Roßlau</v>
      </c>
      <c r="L1536" s="3" t="s">
        <v>12956</v>
      </c>
      <c r="M1536" s="3"/>
      <c r="N1536" t="str">
        <f>Orte[[#This Row],[Ort]]</f>
        <v>Dessau-Roßlau</v>
      </c>
      <c r="O1536" t="s">
        <v>5534</v>
      </c>
      <c r="P1536" t="s">
        <v>2806</v>
      </c>
    </row>
    <row r="1537" spans="1:16" x14ac:dyDescent="0.35">
      <c r="A1537" t="s">
        <v>891</v>
      </c>
      <c r="B1537" s="3" t="s">
        <v>15021</v>
      </c>
      <c r="C1537" s="4">
        <v>51.8472645071</v>
      </c>
      <c r="D1537" s="4">
        <v>12.180205427500001</v>
      </c>
      <c r="E1537" s="4">
        <f>Orte[[#This Row],[Lat_dez]]*PI()/180</f>
        <v>0.90490547380128983</v>
      </c>
      <c r="F1537" s="4">
        <f>Orte[[#This Row],[Lon_dez]]*PI()/180</f>
        <v>0.2125846882791585</v>
      </c>
      <c r="G1537" t="s">
        <v>809</v>
      </c>
      <c r="H1537" t="s">
        <v>892</v>
      </c>
      <c r="I1537" s="4" t="b">
        <v>0</v>
      </c>
      <c r="J1537" s="4" t="str">
        <f>CONCATENATE(Orte[[#This Row],[Ort]]," - ",Orte[[#This Row],[Landkreis]])</f>
        <v>Dessau-Roßlau - Kreisfreie Stadt Dessau-Roßlau</v>
      </c>
      <c r="L1537" s="3" t="s">
        <v>7977</v>
      </c>
      <c r="M1537" s="3"/>
      <c r="N1537" t="str">
        <f>Orte[[#This Row],[Ort]]</f>
        <v>Dessau-Roßlau</v>
      </c>
      <c r="O1537" t="s">
        <v>3905</v>
      </c>
      <c r="P1537" t="s">
        <v>4807</v>
      </c>
    </row>
    <row r="1538" spans="1:16" x14ac:dyDescent="0.35">
      <c r="A1538" t="s">
        <v>891</v>
      </c>
      <c r="B1538" s="3" t="s">
        <v>8332</v>
      </c>
      <c r="C1538" s="4">
        <v>51.795819030899999</v>
      </c>
      <c r="D1538" s="4">
        <v>12.186272416</v>
      </c>
      <c r="E1538" s="4">
        <f>Orte[[#This Row],[Lat_dez]]*PI()/180</f>
        <v>0.90400758085634358</v>
      </c>
      <c r="F1538" s="4">
        <f>Orte[[#This Row],[Lon_dez]]*PI()/180</f>
        <v>0.21269057720416409</v>
      </c>
      <c r="G1538" t="s">
        <v>809</v>
      </c>
      <c r="H1538" t="s">
        <v>892</v>
      </c>
      <c r="I1538" s="4" t="b">
        <v>0</v>
      </c>
      <c r="J1538" s="4" t="str">
        <f>CONCATENATE(Orte[[#This Row],[Ort]]," - ",Orte[[#This Row],[Landkreis]])</f>
        <v>Dessau-Roßlau - Kreisfreie Stadt Dessau-Roßlau</v>
      </c>
      <c r="L1538" s="3" t="s">
        <v>8827</v>
      </c>
      <c r="M1538" s="3"/>
      <c r="N1538" t="str">
        <f>Orte[[#This Row],[Ort]]</f>
        <v>Dessau-Roßlau</v>
      </c>
      <c r="O1538" t="s">
        <v>944</v>
      </c>
      <c r="P1538" t="s">
        <v>6785</v>
      </c>
    </row>
    <row r="1539" spans="1:16" x14ac:dyDescent="0.35">
      <c r="A1539" t="s">
        <v>891</v>
      </c>
      <c r="B1539" s="3" t="s">
        <v>15295</v>
      </c>
      <c r="C1539" s="4">
        <v>51.798111945700001</v>
      </c>
      <c r="D1539" s="4">
        <v>12.255886505699999</v>
      </c>
      <c r="E1539" s="4">
        <f>Orte[[#This Row],[Lat_dez]]*PI()/180</f>
        <v>0.90404759976907123</v>
      </c>
      <c r="F1539" s="4">
        <f>Orte[[#This Row],[Lon_dez]]*PI()/180</f>
        <v>0.21390557227520779</v>
      </c>
      <c r="G1539" t="s">
        <v>809</v>
      </c>
      <c r="H1539" t="s">
        <v>892</v>
      </c>
      <c r="I1539" s="4" t="b">
        <v>0</v>
      </c>
      <c r="J1539" s="4" t="str">
        <f>CONCATENATE(Orte[[#This Row],[Ort]]," - ",Orte[[#This Row],[Landkreis]])</f>
        <v>Dessau-Roßlau - Kreisfreie Stadt Dessau-Roßlau</v>
      </c>
      <c r="L1539" s="3" t="s">
        <v>10255</v>
      </c>
      <c r="M1539" s="3"/>
      <c r="N1539" t="str">
        <f>Orte[[#This Row],[Ort]]</f>
        <v>Dessau-Roßlau</v>
      </c>
      <c r="O1539" t="s">
        <v>6969</v>
      </c>
      <c r="P1539" t="s">
        <v>5853</v>
      </c>
    </row>
    <row r="1540" spans="1:16" x14ac:dyDescent="0.35">
      <c r="A1540" t="s">
        <v>891</v>
      </c>
      <c r="B1540" s="3" t="s">
        <v>14461</v>
      </c>
      <c r="C1540" s="4">
        <v>51.907434654200003</v>
      </c>
      <c r="D1540" s="4">
        <v>12.201774889699999</v>
      </c>
      <c r="E1540" s="4">
        <f>Orte[[#This Row],[Lat_dez]]*PI()/180</f>
        <v>0.90595564097959425</v>
      </c>
      <c r="F1540" s="4">
        <f>Orte[[#This Row],[Lon_dez]]*PI()/180</f>
        <v>0.21296114641243291</v>
      </c>
      <c r="G1540" t="s">
        <v>809</v>
      </c>
      <c r="H1540" t="s">
        <v>892</v>
      </c>
      <c r="I1540" s="4" t="b">
        <v>0</v>
      </c>
      <c r="J1540" s="4" t="str">
        <f>CONCATENATE(Orte[[#This Row],[Ort]]," - ",Orte[[#This Row],[Landkreis]])</f>
        <v>Dessau-Roßlau - Kreisfreie Stadt Dessau-Roßlau</v>
      </c>
      <c r="L1540" s="3" t="s">
        <v>15706</v>
      </c>
      <c r="M1540" s="3"/>
      <c r="N1540" t="str">
        <f>Orte[[#This Row],[Ort]]</f>
        <v>Dessau-Roßlau</v>
      </c>
      <c r="O1540" t="s">
        <v>1950</v>
      </c>
      <c r="P1540" t="s">
        <v>2244</v>
      </c>
    </row>
    <row r="1541" spans="1:16" x14ac:dyDescent="0.35">
      <c r="A1541" t="s">
        <v>891</v>
      </c>
      <c r="B1541" s="3" t="s">
        <v>11661</v>
      </c>
      <c r="C1541" s="4">
        <v>51.8870899016</v>
      </c>
      <c r="D1541" s="4">
        <v>12.150203936900001</v>
      </c>
      <c r="E1541" s="4">
        <f>Orte[[#This Row],[Lat_dez]]*PI()/180</f>
        <v>0.90560055806122053</v>
      </c>
      <c r="F1541" s="4">
        <f>Orte[[#This Row],[Lon_dez]]*PI()/180</f>
        <v>0.21206106348768236</v>
      </c>
      <c r="G1541" t="s">
        <v>809</v>
      </c>
      <c r="H1541" t="s">
        <v>892</v>
      </c>
      <c r="I1541" s="4" t="b">
        <v>0</v>
      </c>
      <c r="J1541" s="4" t="str">
        <f>CONCATENATE(Orte[[#This Row],[Ort]]," - ",Orte[[#This Row],[Landkreis]])</f>
        <v>Dessau-Roßlau - Kreisfreie Stadt Dessau-Roßlau</v>
      </c>
      <c r="L1541" s="3" t="s">
        <v>11124</v>
      </c>
      <c r="M1541" s="3"/>
      <c r="N1541" t="str">
        <f>Orte[[#This Row],[Ort]]</f>
        <v>Dessau-Roßlau</v>
      </c>
      <c r="O1541" t="s">
        <v>4549</v>
      </c>
      <c r="P1541" t="s">
        <v>6180</v>
      </c>
    </row>
    <row r="1542" spans="1:16" x14ac:dyDescent="0.35">
      <c r="A1542" t="s">
        <v>4408</v>
      </c>
      <c r="B1542" s="3" t="s">
        <v>11983</v>
      </c>
      <c r="C1542" s="4">
        <v>53.211145802200001</v>
      </c>
      <c r="D1542" s="4">
        <v>7.6381831899700003</v>
      </c>
      <c r="E1542" s="4">
        <f>Orte[[#This Row],[Lat_dez]]*PI()/180</f>
        <v>0.92870969300714923</v>
      </c>
      <c r="F1542" s="4">
        <f>Orte[[#This Row],[Lon_dez]]*PI()/180</f>
        <v>0.13331144553546001</v>
      </c>
      <c r="G1542" t="s">
        <v>554</v>
      </c>
      <c r="H1542" t="s">
        <v>2151</v>
      </c>
      <c r="I1542" s="4" t="b">
        <v>0</v>
      </c>
      <c r="J1542" s="4" t="str">
        <f>CONCATENATE(Orte[[#This Row],[Ort]]," - ",Orte[[#This Row],[Landkreis]])</f>
        <v>Detern - Landkreis Leer</v>
      </c>
      <c r="L1542" s="3" t="s">
        <v>13106</v>
      </c>
      <c r="M1542" s="3"/>
      <c r="N1542" t="str">
        <f>Orte[[#This Row],[Ort]]</f>
        <v>Detern</v>
      </c>
      <c r="O1542" t="s">
        <v>1424</v>
      </c>
      <c r="P1542" t="s">
        <v>4936</v>
      </c>
    </row>
    <row r="1543" spans="1:16" x14ac:dyDescent="0.35">
      <c r="A1543" t="s">
        <v>2337</v>
      </c>
      <c r="B1543" s="3" t="s">
        <v>15174</v>
      </c>
      <c r="C1543" s="4">
        <v>51.938426204800002</v>
      </c>
      <c r="D1543" s="4">
        <v>8.8744974744499991</v>
      </c>
      <c r="E1543" s="4">
        <f>Orte[[#This Row],[Lat_dez]]*PI()/180</f>
        <v>0.90649654557786274</v>
      </c>
      <c r="F1543" s="4">
        <f>Orte[[#This Row],[Lon_dez]]*PI()/180</f>
        <v>0.15488920038907383</v>
      </c>
      <c r="G1543" t="s">
        <v>504</v>
      </c>
      <c r="H1543" t="s">
        <v>1069</v>
      </c>
      <c r="I1543" s="4" t="b">
        <v>0</v>
      </c>
      <c r="J1543" s="4" t="str">
        <f>CONCATENATE(Orte[[#This Row],[Ort]]," - ",Orte[[#This Row],[Landkreis]])</f>
        <v>Detmold - Kreis Lippe</v>
      </c>
      <c r="L1543" s="3" t="s">
        <v>13347</v>
      </c>
      <c r="M1543" s="3"/>
      <c r="N1543" t="str">
        <f>Orte[[#This Row],[Ort]]</f>
        <v>Detmold</v>
      </c>
      <c r="O1543" t="s">
        <v>4866</v>
      </c>
      <c r="P1543" t="s">
        <v>4873</v>
      </c>
    </row>
    <row r="1544" spans="1:16" x14ac:dyDescent="0.35">
      <c r="A1544" t="s">
        <v>2337</v>
      </c>
      <c r="B1544" s="3" t="s">
        <v>9381</v>
      </c>
      <c r="C1544" s="4">
        <v>51.957856445300003</v>
      </c>
      <c r="D1544" s="4">
        <v>8.8750580215999992</v>
      </c>
      <c r="E1544" s="4">
        <f>Orte[[#This Row],[Lat_dez]]*PI()/180</f>
        <v>0.90683566724904208</v>
      </c>
      <c r="F1544" s="4">
        <f>Orte[[#This Row],[Lon_dez]]*PI()/180</f>
        <v>0.15489898378245401</v>
      </c>
      <c r="G1544" t="s">
        <v>504</v>
      </c>
      <c r="H1544" t="s">
        <v>1069</v>
      </c>
      <c r="I1544" s="4" t="b">
        <v>0</v>
      </c>
      <c r="J1544" s="4" t="str">
        <f>CONCATENATE(Orte[[#This Row],[Ort]]," - ",Orte[[#This Row],[Landkreis]])</f>
        <v>Detmold - Kreis Lippe</v>
      </c>
      <c r="L1544" s="3" t="s">
        <v>8737</v>
      </c>
      <c r="M1544" s="3"/>
      <c r="N1544" t="str">
        <f>Orte[[#This Row],[Ort]]</f>
        <v>Detmold</v>
      </c>
      <c r="O1544" t="s">
        <v>6835</v>
      </c>
      <c r="P1544" t="s">
        <v>6635</v>
      </c>
    </row>
    <row r="1545" spans="1:16" x14ac:dyDescent="0.35">
      <c r="A1545" t="s">
        <v>2337</v>
      </c>
      <c r="B1545" s="3" t="s">
        <v>14602</v>
      </c>
      <c r="C1545" s="4">
        <v>51.909899411700003</v>
      </c>
      <c r="D1545" s="4">
        <v>8.8890848949300008</v>
      </c>
      <c r="E1545" s="4">
        <f>Orte[[#This Row],[Lat_dez]]*PI()/180</f>
        <v>0.90599865911323241</v>
      </c>
      <c r="F1545" s="4">
        <f>Orte[[#This Row],[Lon_dez]]*PI()/180</f>
        <v>0.15514379890582269</v>
      </c>
      <c r="G1545" t="s">
        <v>504</v>
      </c>
      <c r="H1545" t="s">
        <v>1069</v>
      </c>
      <c r="I1545" s="4" t="b">
        <v>0</v>
      </c>
      <c r="J1545" s="4" t="str">
        <f>CONCATENATE(Orte[[#This Row],[Ort]]," - ",Orte[[#This Row],[Landkreis]])</f>
        <v>Detmold - Kreis Lippe</v>
      </c>
      <c r="L1545" s="3" t="s">
        <v>7981</v>
      </c>
      <c r="M1545" s="3"/>
      <c r="N1545" t="str">
        <f>Orte[[#This Row],[Ort]]</f>
        <v>Detmold</v>
      </c>
      <c r="O1545" t="s">
        <v>2371</v>
      </c>
      <c r="P1545" t="s">
        <v>3573</v>
      </c>
    </row>
    <row r="1546" spans="1:16" x14ac:dyDescent="0.35">
      <c r="A1546" t="s">
        <v>3750</v>
      </c>
      <c r="B1546" s="3" t="s">
        <v>11147</v>
      </c>
      <c r="C1546" s="4">
        <v>49.8113872224</v>
      </c>
      <c r="D1546" s="4">
        <v>10.1309447954</v>
      </c>
      <c r="E1546" s="4">
        <f>Orte[[#This Row],[Lat_dez]]*PI()/180</f>
        <v>0.86937271201671296</v>
      </c>
      <c r="F1546" s="4">
        <f>Orte[[#This Row],[Lon_dez]]*PI()/180</f>
        <v>0.17681834301751329</v>
      </c>
      <c r="G1546" t="s">
        <v>665</v>
      </c>
      <c r="H1546" t="s">
        <v>700</v>
      </c>
      <c r="I1546" s="4" t="b">
        <v>0</v>
      </c>
      <c r="J1546" s="4" t="str">
        <f>CONCATENATE(Orte[[#This Row],[Ort]]," - ",Orte[[#This Row],[Landkreis]])</f>
        <v>Dettelbach - Landkreis Kitzingen</v>
      </c>
      <c r="L1546" s="3" t="s">
        <v>9879</v>
      </c>
      <c r="M1546" s="3"/>
      <c r="N1546" t="str">
        <f>Orte[[#This Row],[Ort]]</f>
        <v>Dettelbach</v>
      </c>
      <c r="O1546" t="s">
        <v>2768</v>
      </c>
      <c r="P1546" t="s">
        <v>6722</v>
      </c>
    </row>
    <row r="1547" spans="1:16" x14ac:dyDescent="0.35">
      <c r="A1547" t="s">
        <v>3611</v>
      </c>
      <c r="B1547" s="3" t="s">
        <v>10966</v>
      </c>
      <c r="C1547" s="4">
        <v>48.5981150693</v>
      </c>
      <c r="D1547" s="4">
        <v>9.1041136358399992</v>
      </c>
      <c r="E1547" s="4">
        <f>Orte[[#This Row],[Lat_dez]]*PI()/180</f>
        <v>0.84819711822235733</v>
      </c>
      <c r="F1547" s="4">
        <f>Orte[[#This Row],[Lon_dez]]*PI()/180</f>
        <v>0.15889675842112003</v>
      </c>
      <c r="G1547" t="s">
        <v>546</v>
      </c>
      <c r="H1547" t="s">
        <v>1499</v>
      </c>
      <c r="I1547" s="4" t="b">
        <v>0</v>
      </c>
      <c r="J1547" s="4" t="str">
        <f>CONCATENATE(Orte[[#This Row],[Ort]]," - ",Orte[[#This Row],[Landkreis]])</f>
        <v>Dettenhausen - Landkreis Tübingen</v>
      </c>
      <c r="L1547" s="3" t="s">
        <v>12062</v>
      </c>
      <c r="M1547" s="3"/>
      <c r="N1547" t="str">
        <f>Orte[[#This Row],[Ort]]</f>
        <v>Dettenhausen</v>
      </c>
      <c r="O1547" t="s">
        <v>4227</v>
      </c>
      <c r="P1547" t="s">
        <v>312</v>
      </c>
    </row>
    <row r="1548" spans="1:16" x14ac:dyDescent="0.35">
      <c r="A1548" t="s">
        <v>3921</v>
      </c>
      <c r="B1548" s="3" t="s">
        <v>11357</v>
      </c>
      <c r="C1548" s="4">
        <v>49.172065979499997</v>
      </c>
      <c r="D1548" s="4">
        <v>8.4210061809500001</v>
      </c>
      <c r="E1548" s="4">
        <f>Orte[[#This Row],[Lat_dez]]*PI()/180</f>
        <v>0.85821445135016561</v>
      </c>
      <c r="F1548" s="4">
        <f>Orte[[#This Row],[Lon_dez]]*PI()/180</f>
        <v>0.14697428418837089</v>
      </c>
      <c r="G1548" t="s">
        <v>546</v>
      </c>
      <c r="H1548" t="s">
        <v>723</v>
      </c>
      <c r="I1548" s="4" t="b">
        <v>0</v>
      </c>
      <c r="J1548" s="4" t="str">
        <f>CONCATENATE(Orte[[#This Row],[Ort]]," - ",Orte[[#This Row],[Landkreis]])</f>
        <v>Dettenheim - Landkreis Karlsruhe</v>
      </c>
      <c r="L1548" s="3" t="s">
        <v>15048</v>
      </c>
      <c r="M1548" s="3"/>
      <c r="N1548" t="str">
        <f>Orte[[#This Row],[Ort]]</f>
        <v>Dettenheim</v>
      </c>
      <c r="O1548" t="s">
        <v>3520</v>
      </c>
      <c r="P1548" t="s">
        <v>716</v>
      </c>
    </row>
    <row r="1549" spans="1:16" x14ac:dyDescent="0.35">
      <c r="A1549" t="s">
        <v>4655</v>
      </c>
      <c r="B1549" s="3" t="s">
        <v>12309</v>
      </c>
      <c r="C1549" s="4">
        <v>47.632592409899999</v>
      </c>
      <c r="D1549" s="4">
        <v>8.4945980499899996</v>
      </c>
      <c r="E1549" s="4">
        <f>Orte[[#This Row],[Lat_dez]]*PI()/180</f>
        <v>0.83134556881321542</v>
      </c>
      <c r="F1549" s="4">
        <f>Orte[[#This Row],[Lon_dez]]*PI()/180</f>
        <v>0.14825870460581536</v>
      </c>
      <c r="G1549" t="s">
        <v>546</v>
      </c>
      <c r="H1549" t="s">
        <v>561</v>
      </c>
      <c r="I1549" s="4" t="b">
        <v>0</v>
      </c>
      <c r="J1549" s="4" t="str">
        <f>CONCATENATE(Orte[[#This Row],[Ort]]," - ",Orte[[#This Row],[Landkreis]])</f>
        <v>Dettighofen - Landkreis Waldshut</v>
      </c>
      <c r="L1549" s="3" t="s">
        <v>7985</v>
      </c>
      <c r="M1549" s="3"/>
      <c r="N1549" t="str">
        <f>Orte[[#This Row],[Ort]]</f>
        <v>Dettighofen</v>
      </c>
      <c r="O1549" t="s">
        <v>4110</v>
      </c>
      <c r="P1549" t="s">
        <v>3445</v>
      </c>
    </row>
    <row r="1550" spans="1:16" x14ac:dyDescent="0.35">
      <c r="A1550" t="s">
        <v>4693</v>
      </c>
      <c r="B1550" s="3" t="s">
        <v>12353</v>
      </c>
      <c r="C1550" s="4">
        <v>48.526587547299997</v>
      </c>
      <c r="D1550" s="4">
        <v>9.3539063482000007</v>
      </c>
      <c r="E1550" s="4">
        <f>Orte[[#This Row],[Lat_dez]]*PI()/180</f>
        <v>0.84694872745766459</v>
      </c>
      <c r="F1550" s="4">
        <f>Orte[[#This Row],[Lon_dez]]*PI()/180</f>
        <v>0.16325646369928917</v>
      </c>
      <c r="G1550" t="s">
        <v>546</v>
      </c>
      <c r="H1550" t="s">
        <v>1098</v>
      </c>
      <c r="I1550" s="4" t="b">
        <v>0</v>
      </c>
      <c r="J1550" s="4" t="str">
        <f>CONCATENATE(Orte[[#This Row],[Ort]]," - ",Orte[[#This Row],[Landkreis]])</f>
        <v>Dettingen an der Erms - Landkreis Reutlingen</v>
      </c>
      <c r="L1550" s="3" t="s">
        <v>15058</v>
      </c>
      <c r="M1550" s="3"/>
      <c r="N1550" t="str">
        <f>Orte[[#This Row],[Ort]]</f>
        <v>Dettingen an der Erms</v>
      </c>
      <c r="O1550" t="s">
        <v>1547</v>
      </c>
      <c r="P1550" t="s">
        <v>46</v>
      </c>
    </row>
    <row r="1551" spans="1:16" x14ac:dyDescent="0.35">
      <c r="A1551" t="s">
        <v>5470</v>
      </c>
      <c r="B1551" s="3" t="s">
        <v>13360</v>
      </c>
      <c r="C1551" s="4">
        <v>48.107798004000003</v>
      </c>
      <c r="D1551" s="4">
        <v>10.108412122500001</v>
      </c>
      <c r="E1551" s="4">
        <f>Orte[[#This Row],[Lat_dez]]*PI()/180</f>
        <v>0.83963947105415615</v>
      </c>
      <c r="F1551" s="4">
        <f>Orte[[#This Row],[Lon_dez]]*PI()/180</f>
        <v>0.17642507368613339</v>
      </c>
      <c r="G1551" t="s">
        <v>546</v>
      </c>
      <c r="H1551" t="s">
        <v>649</v>
      </c>
      <c r="I1551" s="4" t="b">
        <v>0</v>
      </c>
      <c r="J1551" s="4" t="str">
        <f>CONCATENATE(Orte[[#This Row],[Ort]]," - ",Orte[[#This Row],[Landkreis]])</f>
        <v>Dettingen an der Iller - Landkreis Biberach</v>
      </c>
      <c r="L1551" s="3" t="s">
        <v>7763</v>
      </c>
      <c r="M1551" s="3"/>
      <c r="N1551" t="str">
        <f>Orte[[#This Row],[Ort]]</f>
        <v>Dettingen an der Iller</v>
      </c>
      <c r="O1551" t="s">
        <v>1415</v>
      </c>
      <c r="P1551" t="s">
        <v>7270</v>
      </c>
    </row>
    <row r="1552" spans="1:16" x14ac:dyDescent="0.35">
      <c r="A1552" t="s">
        <v>4285</v>
      </c>
      <c r="B1552" s="3" t="s">
        <v>11811</v>
      </c>
      <c r="C1552" s="4">
        <v>48.6116946271</v>
      </c>
      <c r="D1552" s="4">
        <v>9.4436958223600005</v>
      </c>
      <c r="E1552" s="4">
        <f>Orte[[#This Row],[Lat_dez]]*PI()/180</f>
        <v>0.84843412621693215</v>
      </c>
      <c r="F1552" s="4">
        <f>Orte[[#This Row],[Lon_dez]]*PI()/180</f>
        <v>0.16482358565701552</v>
      </c>
      <c r="G1552" t="s">
        <v>546</v>
      </c>
      <c r="H1552" t="s">
        <v>781</v>
      </c>
      <c r="I1552" s="4" t="b">
        <v>0</v>
      </c>
      <c r="J1552" s="4" t="str">
        <f>CONCATENATE(Orte[[#This Row],[Ort]]," - ",Orte[[#This Row],[Landkreis]])</f>
        <v>Dettingen unter Teck - Landkreis Esslingen</v>
      </c>
      <c r="L1552" s="3" t="s">
        <v>9867</v>
      </c>
      <c r="M1552" s="3"/>
      <c r="N1552" t="str">
        <f>Orte[[#This Row],[Ort]]</f>
        <v>Dettingen unter Teck</v>
      </c>
      <c r="O1552" t="s">
        <v>6824</v>
      </c>
      <c r="P1552" t="s">
        <v>5816</v>
      </c>
    </row>
    <row r="1553" spans="1:16" x14ac:dyDescent="0.35">
      <c r="A1553" t="s">
        <v>3780</v>
      </c>
      <c r="B1553" s="3" t="s">
        <v>11179</v>
      </c>
      <c r="C1553" s="4">
        <v>49.029641102699998</v>
      </c>
      <c r="D1553" s="4">
        <v>11.9018666377</v>
      </c>
      <c r="E1553" s="4">
        <f>Orte[[#This Row],[Lat_dez]]*PI()/180</f>
        <v>0.85572866831325822</v>
      </c>
      <c r="F1553" s="4">
        <f>Orte[[#This Row],[Lon_dez]]*PI()/180</f>
        <v>0.20772675996113207</v>
      </c>
      <c r="G1553" t="s">
        <v>665</v>
      </c>
      <c r="H1553" t="s">
        <v>874</v>
      </c>
      <c r="I1553" s="4" t="b">
        <v>0</v>
      </c>
      <c r="J1553" s="4" t="str">
        <f>CONCATENATE(Orte[[#This Row],[Ort]]," - ",Orte[[#This Row],[Landkreis]])</f>
        <v>Deuerling - Landkreis Regensburg</v>
      </c>
      <c r="L1553" s="3" t="s">
        <v>10263</v>
      </c>
      <c r="M1553" s="3"/>
      <c r="N1553" t="str">
        <f>Orte[[#This Row],[Ort]]</f>
        <v>Deuerling</v>
      </c>
      <c r="O1553" t="s">
        <v>5362</v>
      </c>
      <c r="P1553" t="s">
        <v>3493</v>
      </c>
    </row>
    <row r="1554" spans="1:16" x14ac:dyDescent="0.35">
      <c r="A1554" t="s">
        <v>3909</v>
      </c>
      <c r="B1554" s="3" t="s">
        <v>11343</v>
      </c>
      <c r="C1554" s="4">
        <v>49.762125835900001</v>
      </c>
      <c r="D1554" s="4">
        <v>7.0510902416199999</v>
      </c>
      <c r="E1554" s="4">
        <f>Orte[[#This Row],[Lat_dez]]*PI()/180</f>
        <v>0.86851293862819057</v>
      </c>
      <c r="F1554" s="4">
        <f>Orte[[#This Row],[Lon_dez]]*PI()/180</f>
        <v>0.1230647405715115</v>
      </c>
      <c r="G1554" t="s">
        <v>514</v>
      </c>
      <c r="H1554" t="s">
        <v>520</v>
      </c>
      <c r="I1554" s="4" t="b">
        <v>0</v>
      </c>
      <c r="J1554" s="4" t="str">
        <f>CONCATENATE(Orte[[#This Row],[Ort]]," - ",Orte[[#This Row],[Landkreis]])</f>
        <v>Deuselbach, Hermeskeil, Rorodt - Landkreis Trier-Saarburg</v>
      </c>
      <c r="L1554" s="3" t="s">
        <v>11144</v>
      </c>
      <c r="M1554" s="3"/>
      <c r="N1554" t="str">
        <f>Orte[[#This Row],[Ort]]</f>
        <v>Deuselbach, Hermeskeil, Rorodt</v>
      </c>
      <c r="O1554" t="s">
        <v>1157</v>
      </c>
      <c r="P1554" t="s">
        <v>4478</v>
      </c>
    </row>
    <row r="1555" spans="1:16" x14ac:dyDescent="0.35">
      <c r="A1555" t="s">
        <v>4831</v>
      </c>
      <c r="B1555" s="3" t="s">
        <v>12535</v>
      </c>
      <c r="C1555" s="4">
        <v>53.191358365699998</v>
      </c>
      <c r="D1555" s="4">
        <v>10.4419341119</v>
      </c>
      <c r="E1555" s="4">
        <f>Orte[[#This Row],[Lat_dez]]*PI()/180</f>
        <v>0.92836433708969501</v>
      </c>
      <c r="F1555" s="4">
        <f>Orte[[#This Row],[Lon_dez]]*PI()/180</f>
        <v>0.18224613052896502</v>
      </c>
      <c r="G1555" t="s">
        <v>554</v>
      </c>
      <c r="H1555" t="s">
        <v>1040</v>
      </c>
      <c r="I1555" s="4" t="b">
        <v>0</v>
      </c>
      <c r="J1555" s="4" t="str">
        <f>CONCATENATE(Orte[[#This Row],[Ort]]," - ",Orte[[#This Row],[Landkreis]])</f>
        <v>Deutsch Evern - Landkreis Lüneburg</v>
      </c>
      <c r="L1555" s="3" t="s">
        <v>13897</v>
      </c>
      <c r="M1555" s="3"/>
      <c r="N1555" t="str">
        <f>Orte[[#This Row],[Ort]]</f>
        <v>Deutsch Evern</v>
      </c>
      <c r="O1555" t="s">
        <v>3606</v>
      </c>
      <c r="P1555" t="s">
        <v>3665</v>
      </c>
    </row>
    <row r="1556" spans="1:16" x14ac:dyDescent="0.35">
      <c r="A1556" t="s">
        <v>638</v>
      </c>
      <c r="B1556" s="3" t="s">
        <v>7751</v>
      </c>
      <c r="C1556" s="4">
        <v>49.888058373200003</v>
      </c>
      <c r="D1556" s="4">
        <v>7.2480746950199997</v>
      </c>
      <c r="E1556" s="4">
        <f>Orte[[#This Row],[Lat_dez]]*PI()/180</f>
        <v>0.87071087603946606</v>
      </c>
      <c r="F1556" s="4">
        <f>Orte[[#This Row],[Lon_dez]]*PI()/180</f>
        <v>0.12650276785858283</v>
      </c>
      <c r="G1556" t="s">
        <v>514</v>
      </c>
      <c r="H1556" t="s">
        <v>542</v>
      </c>
      <c r="I1556" s="4" t="b">
        <v>0</v>
      </c>
      <c r="J1556" s="4" t="str">
        <f>CONCATENATE(Orte[[#This Row],[Ort]]," - ",Orte[[#This Row],[Landkreis]])</f>
        <v>Dickenschied u.a. - Landkreis Birkenfeld</v>
      </c>
      <c r="L1556" s="3" t="s">
        <v>14218</v>
      </c>
      <c r="M1556" s="3"/>
      <c r="N1556" t="str">
        <f>Orte[[#This Row],[Ort]]</f>
        <v>Dickenschied u.a.</v>
      </c>
      <c r="O1556" t="s">
        <v>5523</v>
      </c>
      <c r="P1556" t="s">
        <v>5943</v>
      </c>
    </row>
    <row r="1557" spans="1:16" x14ac:dyDescent="0.35">
      <c r="A1557" t="s">
        <v>2776</v>
      </c>
      <c r="B1557" s="3" t="s">
        <v>9921</v>
      </c>
      <c r="C1557" s="4">
        <v>52.384146103900001</v>
      </c>
      <c r="D1557" s="4">
        <v>10.4061483634</v>
      </c>
      <c r="E1557" s="4">
        <f>Orte[[#This Row],[Lat_dez]]*PI()/180</f>
        <v>0.91427582535881458</v>
      </c>
      <c r="F1557" s="4">
        <f>Orte[[#This Row],[Lon_dez]]*PI()/180</f>
        <v>0.1816215513923494</v>
      </c>
      <c r="G1557" t="s">
        <v>554</v>
      </c>
      <c r="H1557" t="s">
        <v>1314</v>
      </c>
      <c r="I1557" s="4" t="b">
        <v>0</v>
      </c>
      <c r="J1557" s="4" t="str">
        <f>CONCATENATE(Orte[[#This Row],[Ort]]," - ",Orte[[#This Row],[Landkreis]])</f>
        <v>Didderse - Landkreis Gifhorn</v>
      </c>
      <c r="L1557" s="3" t="s">
        <v>8385</v>
      </c>
      <c r="M1557" s="3"/>
      <c r="N1557" t="str">
        <f>Orte[[#This Row],[Ort]]</f>
        <v>Didderse</v>
      </c>
      <c r="O1557" t="s">
        <v>4738</v>
      </c>
      <c r="P1557" t="s">
        <v>3056</v>
      </c>
    </row>
    <row r="1558" spans="1:16" x14ac:dyDescent="0.35">
      <c r="A1558" t="s">
        <v>4016</v>
      </c>
      <c r="B1558" s="3" t="s">
        <v>11480</v>
      </c>
      <c r="C1558" s="4">
        <v>49.905778972500002</v>
      </c>
      <c r="D1558" s="4">
        <v>8.8205687969700008</v>
      </c>
      <c r="E1558" s="4">
        <f>Orte[[#This Row],[Lat_dez]]*PI()/180</f>
        <v>0.87102015884267758</v>
      </c>
      <c r="F1558" s="4">
        <f>Orte[[#This Row],[Lon_dez]]*PI()/180</f>
        <v>0.15394796740580174</v>
      </c>
      <c r="G1558" t="s">
        <v>549</v>
      </c>
      <c r="H1558" t="s">
        <v>745</v>
      </c>
      <c r="I1558" s="4" t="b">
        <v>0</v>
      </c>
      <c r="J1558" s="4" t="str">
        <f>CONCATENATE(Orte[[#This Row],[Ort]]," - ",Orte[[#This Row],[Landkreis]])</f>
        <v>Dieburg - Landkreis Darmstadt-Dieburg</v>
      </c>
      <c r="L1558" s="3" t="s">
        <v>9243</v>
      </c>
      <c r="M1558" s="3"/>
      <c r="N1558" t="str">
        <f>Orte[[#This Row],[Ort]]</f>
        <v>Dieburg</v>
      </c>
      <c r="O1558" t="s">
        <v>2556</v>
      </c>
      <c r="P1558" t="s">
        <v>5542</v>
      </c>
    </row>
    <row r="1559" spans="1:16" x14ac:dyDescent="0.35">
      <c r="A1559" t="s">
        <v>5384</v>
      </c>
      <c r="B1559" s="3" t="s">
        <v>13246</v>
      </c>
      <c r="C1559" s="4">
        <v>48.351929741100001</v>
      </c>
      <c r="D1559" s="4">
        <v>10.7632644586</v>
      </c>
      <c r="E1559" s="4">
        <f>Orte[[#This Row],[Lat_dez]]*PI()/180</f>
        <v>0.84390037367516446</v>
      </c>
      <c r="F1559" s="4">
        <f>Orte[[#This Row],[Lon_dez]]*PI()/180</f>
        <v>0.18785440306545489</v>
      </c>
      <c r="G1559" t="s">
        <v>665</v>
      </c>
      <c r="H1559" t="s">
        <v>798</v>
      </c>
      <c r="I1559" s="4" t="b">
        <v>0</v>
      </c>
      <c r="J1559" s="4" t="str">
        <f>CONCATENATE(Orte[[#This Row],[Ort]]," - ",Orte[[#This Row],[Landkreis]])</f>
        <v>Diedorf - Landkreis Augsburg</v>
      </c>
      <c r="L1559" s="3" t="s">
        <v>9885</v>
      </c>
      <c r="M1559" s="3"/>
      <c r="N1559" t="str">
        <f>Orte[[#This Row],[Ort]]</f>
        <v>Diedorf</v>
      </c>
      <c r="O1559" t="s">
        <v>6729</v>
      </c>
      <c r="P1559" t="s">
        <v>643</v>
      </c>
    </row>
    <row r="1560" spans="1:16" x14ac:dyDescent="0.35">
      <c r="A1560" t="s">
        <v>3331</v>
      </c>
      <c r="B1560" s="3" t="s">
        <v>10600</v>
      </c>
      <c r="C1560" s="4">
        <v>52.0923324225</v>
      </c>
      <c r="D1560" s="4">
        <v>9.9449600458000003</v>
      </c>
      <c r="E1560" s="4">
        <f>Orte[[#This Row],[Lat_dez]]*PI()/180</f>
        <v>0.90918271581601884</v>
      </c>
      <c r="F1560" s="4">
        <f>Orte[[#This Row],[Lon_dez]]*PI()/180</f>
        <v>0.17357229677849609</v>
      </c>
      <c r="G1560" t="s">
        <v>554</v>
      </c>
      <c r="H1560" t="s">
        <v>658</v>
      </c>
      <c r="I1560" s="4" t="b">
        <v>0</v>
      </c>
      <c r="J1560" s="4" t="str">
        <f>CONCATENATE(Orte[[#This Row],[Ort]]," - ",Orte[[#This Row],[Landkreis]])</f>
        <v>Diekholzen - Landkreis Hildesheim</v>
      </c>
      <c r="L1560" s="3" t="s">
        <v>9882</v>
      </c>
      <c r="M1560" s="3"/>
      <c r="N1560" t="str">
        <f>Orte[[#This Row],[Ort]]</f>
        <v>Diekholzen</v>
      </c>
      <c r="O1560" t="s">
        <v>7191</v>
      </c>
      <c r="P1560" t="s">
        <v>589</v>
      </c>
    </row>
    <row r="1561" spans="1:16" x14ac:dyDescent="0.35">
      <c r="A1561" t="s">
        <v>7003</v>
      </c>
      <c r="B1561" s="3" t="s">
        <v>15433</v>
      </c>
      <c r="C1561" s="4">
        <v>49.282331050300002</v>
      </c>
      <c r="D1561" s="4">
        <v>8.7644113511100006</v>
      </c>
      <c r="E1561" s="4">
        <f>Orte[[#This Row],[Lat_dez]]*PI()/180</f>
        <v>0.86013893988557011</v>
      </c>
      <c r="F1561" s="4">
        <f>Orte[[#This Row],[Lon_dez]]*PI()/180</f>
        <v>0.15296783507603429</v>
      </c>
      <c r="G1561" t="s">
        <v>546</v>
      </c>
      <c r="H1561" t="s">
        <v>726</v>
      </c>
      <c r="I1561" s="4" t="b">
        <v>0</v>
      </c>
      <c r="J1561" s="4" t="str">
        <f>CONCATENATE(Orte[[#This Row],[Ort]]," - ",Orte[[#This Row],[Landkreis]])</f>
        <v>Dielheim - Landkreis Rhein-Neckar-Kreis</v>
      </c>
      <c r="L1561" s="3" t="s">
        <v>7992</v>
      </c>
      <c r="M1561" s="3"/>
      <c r="N1561" t="str">
        <f>Orte[[#This Row],[Ort]]</f>
        <v>Dielheim</v>
      </c>
      <c r="O1561" t="s">
        <v>2706</v>
      </c>
      <c r="P1561" t="s">
        <v>4652</v>
      </c>
    </row>
    <row r="1562" spans="1:16" x14ac:dyDescent="0.35">
      <c r="A1562" t="s">
        <v>5243</v>
      </c>
      <c r="B1562" s="3" t="s">
        <v>13072</v>
      </c>
      <c r="C1562" s="4">
        <v>49.665446286700003</v>
      </c>
      <c r="D1562" s="4">
        <v>7.8275721198200001</v>
      </c>
      <c r="E1562" s="4">
        <f>Orte[[#This Row],[Lat_dez]]*PI()/180</f>
        <v>0.8668255621753066</v>
      </c>
      <c r="F1562" s="4">
        <f>Orte[[#This Row],[Lon_dez]]*PI()/180</f>
        <v>0.13661690592817108</v>
      </c>
      <c r="G1562" t="s">
        <v>514</v>
      </c>
      <c r="H1562" t="s">
        <v>595</v>
      </c>
      <c r="I1562" s="4" t="b">
        <v>0</v>
      </c>
      <c r="J1562" s="4" t="str">
        <f>CONCATENATE(Orte[[#This Row],[Ort]]," - ",Orte[[#This Row],[Landkreis]])</f>
        <v>Dielkirchen - Landkreis Donnersbergkreis</v>
      </c>
      <c r="L1562" s="3" t="s">
        <v>12960</v>
      </c>
      <c r="M1562" s="3"/>
      <c r="N1562" t="str">
        <f>Orte[[#This Row],[Ort]]</f>
        <v>Dielkirchen</v>
      </c>
      <c r="O1562" t="s">
        <v>6415</v>
      </c>
      <c r="P1562" t="s">
        <v>4107</v>
      </c>
    </row>
    <row r="1563" spans="1:16" x14ac:dyDescent="0.35">
      <c r="A1563" t="s">
        <v>4767</v>
      </c>
      <c r="B1563" s="3" t="s">
        <v>12443</v>
      </c>
      <c r="C1563" s="4">
        <v>51.968680498200001</v>
      </c>
      <c r="D1563" s="4">
        <v>9.6079291415900006</v>
      </c>
      <c r="E1563" s="4">
        <f>Orte[[#This Row],[Lat_dez]]*PI()/180</f>
        <v>0.90702458261055707</v>
      </c>
      <c r="F1563" s="4">
        <f>Orte[[#This Row],[Lon_dez]]*PI()/180</f>
        <v>0.16768999781905797</v>
      </c>
      <c r="G1563" t="s">
        <v>554</v>
      </c>
      <c r="H1563" t="s">
        <v>1519</v>
      </c>
      <c r="I1563" s="4" t="b">
        <v>0</v>
      </c>
      <c r="J1563" s="4" t="str">
        <f>CONCATENATE(Orte[[#This Row],[Ort]]," - ",Orte[[#This Row],[Landkreis]])</f>
        <v>Dielmissen - Landkreis Holzminden</v>
      </c>
      <c r="L1563" s="3" t="s">
        <v>13348</v>
      </c>
      <c r="M1563" s="3"/>
      <c r="N1563" t="str">
        <f>Orte[[#This Row],[Ort]]</f>
        <v>Dielmissen</v>
      </c>
      <c r="O1563" t="s">
        <v>2540</v>
      </c>
      <c r="P1563" t="s">
        <v>5262</v>
      </c>
    </row>
    <row r="1564" spans="1:16" x14ac:dyDescent="0.35">
      <c r="A1564" t="s">
        <v>4778</v>
      </c>
      <c r="B1564" s="3" t="s">
        <v>12461</v>
      </c>
      <c r="C1564" s="4">
        <v>51.347835967400002</v>
      </c>
      <c r="D1564" s="4">
        <v>8.7819824105799995</v>
      </c>
      <c r="E1564" s="4">
        <f>Orte[[#This Row],[Lat_dez]]*PI()/180</f>
        <v>0.89618880140509782</v>
      </c>
      <c r="F1564" s="4">
        <f>Orte[[#This Row],[Lon_dez]]*PI()/180</f>
        <v>0.15327450791684949</v>
      </c>
      <c r="G1564" t="s">
        <v>549</v>
      </c>
      <c r="H1564" t="s">
        <v>1078</v>
      </c>
      <c r="I1564" s="4" t="b">
        <v>0</v>
      </c>
      <c r="J1564" s="4" t="str">
        <f>CONCATENATE(Orte[[#This Row],[Ort]]," - ",Orte[[#This Row],[Landkreis]])</f>
        <v>Diemelsee - Landkreis Waldeck-Frankenberg</v>
      </c>
      <c r="L1564" s="3" t="s">
        <v>8734</v>
      </c>
      <c r="M1564" s="3"/>
      <c r="N1564" t="str">
        <f>Orte[[#This Row],[Ort]]</f>
        <v>Diemelsee</v>
      </c>
      <c r="O1564" t="s">
        <v>2291</v>
      </c>
      <c r="P1564" t="s">
        <v>6332</v>
      </c>
    </row>
    <row r="1565" spans="1:16" x14ac:dyDescent="0.35">
      <c r="A1565" t="s">
        <v>4266</v>
      </c>
      <c r="B1565" s="3" t="s">
        <v>11786</v>
      </c>
      <c r="C1565" s="4">
        <v>51.474775656600002</v>
      </c>
      <c r="D1565" s="4">
        <v>8.9950175837799993</v>
      </c>
      <c r="E1565" s="4">
        <f>Orte[[#This Row],[Lat_dez]]*PI()/180</f>
        <v>0.89840431693309597</v>
      </c>
      <c r="F1565" s="4">
        <f>Orte[[#This Row],[Lon_dez]]*PI()/180</f>
        <v>0.15699267311174586</v>
      </c>
      <c r="G1565" t="s">
        <v>549</v>
      </c>
      <c r="H1565" t="s">
        <v>1078</v>
      </c>
      <c r="I1565" s="4" t="b">
        <v>0</v>
      </c>
      <c r="J1565" s="4" t="str">
        <f>CONCATENATE(Orte[[#This Row],[Ort]]," - ",Orte[[#This Row],[Landkreis]])</f>
        <v>Diemelstadt - Landkreis Waldeck-Frankenberg</v>
      </c>
      <c r="L1565" s="3" t="s">
        <v>12517</v>
      </c>
      <c r="M1565" s="3"/>
      <c r="N1565" t="str">
        <f>Orte[[#This Row],[Ort]]</f>
        <v>Diemelstadt</v>
      </c>
      <c r="O1565" t="s">
        <v>2331</v>
      </c>
      <c r="P1565" t="s">
        <v>15939</v>
      </c>
    </row>
    <row r="1566" spans="1:16" x14ac:dyDescent="0.35">
      <c r="A1566" t="s">
        <v>4433</v>
      </c>
      <c r="B1566" s="3" t="s">
        <v>12016</v>
      </c>
      <c r="C1566" s="4">
        <v>52.455090968</v>
      </c>
      <c r="D1566" s="4">
        <v>8.7465140606199991</v>
      </c>
      <c r="E1566" s="4">
        <f>Orte[[#This Row],[Lat_dez]]*PI()/180</f>
        <v>0.91551404682473958</v>
      </c>
      <c r="F1566" s="4">
        <f>Orte[[#This Row],[Lon_dez]]*PI()/180</f>
        <v>0.15265546842979788</v>
      </c>
      <c r="G1566" t="s">
        <v>554</v>
      </c>
      <c r="H1566" t="s">
        <v>747</v>
      </c>
      <c r="I1566" s="4" t="b">
        <v>0</v>
      </c>
      <c r="J1566" s="4" t="str">
        <f>CONCATENATE(Orte[[#This Row],[Ort]]," - ",Orte[[#This Row],[Landkreis]])</f>
        <v>Diepenau - Landkreis Nienburg (Weser)</v>
      </c>
      <c r="L1566" s="3" t="s">
        <v>13903</v>
      </c>
      <c r="M1566" s="3"/>
      <c r="N1566" t="str">
        <f>Orte[[#This Row],[Ort]]</f>
        <v>Diepenau</v>
      </c>
      <c r="O1566" t="s">
        <v>7248</v>
      </c>
      <c r="P1566" t="s">
        <v>3992</v>
      </c>
    </row>
    <row r="1567" spans="1:16" x14ac:dyDescent="0.35">
      <c r="A1567" t="s">
        <v>6682</v>
      </c>
      <c r="B1567" s="3" t="s">
        <v>15003</v>
      </c>
      <c r="C1567" s="4">
        <v>52.6097512666</v>
      </c>
      <c r="D1567" s="4">
        <v>8.3638459150299997</v>
      </c>
      <c r="E1567" s="4">
        <f>Orte[[#This Row],[Lat_dez]]*PI()/180</f>
        <v>0.91821337825742699</v>
      </c>
      <c r="F1567" s="4">
        <f>Orte[[#This Row],[Lon_dez]]*PI()/180</f>
        <v>0.14597664934675139</v>
      </c>
      <c r="G1567" t="s">
        <v>554</v>
      </c>
      <c r="H1567" t="s">
        <v>737</v>
      </c>
      <c r="I1567" s="4" t="b">
        <v>0</v>
      </c>
      <c r="J1567" s="4" t="str">
        <f>CONCATENATE(Orte[[#This Row],[Ort]]," - ",Orte[[#This Row],[Landkreis]])</f>
        <v>Diepholz - Landkreis Diepholz</v>
      </c>
      <c r="L1567" s="3" t="s">
        <v>13506</v>
      </c>
      <c r="M1567" s="3"/>
      <c r="N1567" t="str">
        <f>Orte[[#This Row],[Ort]]</f>
        <v>Diepholz</v>
      </c>
      <c r="O1567" t="s">
        <v>6609</v>
      </c>
      <c r="P1567" t="s">
        <v>4048</v>
      </c>
    </row>
    <row r="1568" spans="1:16" x14ac:dyDescent="0.35">
      <c r="A1568" t="s">
        <v>2147</v>
      </c>
      <c r="B1568" s="3" t="s">
        <v>9148</v>
      </c>
      <c r="C1568" s="4">
        <v>50.5506107163</v>
      </c>
      <c r="D1568" s="4">
        <v>7.6570612536100002</v>
      </c>
      <c r="E1568" s="4">
        <f>Orte[[#This Row],[Lat_dez]]*PI()/180</f>
        <v>0.8822745958933641</v>
      </c>
      <c r="F1568" s="4">
        <f>Orte[[#This Row],[Lon_dez]]*PI()/180</f>
        <v>0.13364092990237905</v>
      </c>
      <c r="G1568" t="s">
        <v>514</v>
      </c>
      <c r="H1568" t="s">
        <v>584</v>
      </c>
      <c r="I1568" s="4" t="b">
        <v>0</v>
      </c>
      <c r="J1568" s="4" t="str">
        <f>CONCATENATE(Orte[[#This Row],[Ort]]," - ",Orte[[#This Row],[Landkreis]])</f>
        <v>Dierdorf - Landkreis Neuwied</v>
      </c>
      <c r="L1568" s="3" t="s">
        <v>15375</v>
      </c>
      <c r="M1568" s="3"/>
      <c r="N1568" t="str">
        <f>Orte[[#This Row],[Ort]]</f>
        <v>Dierdorf</v>
      </c>
      <c r="O1568" t="s">
        <v>4275</v>
      </c>
      <c r="P1568" t="s">
        <v>15940</v>
      </c>
    </row>
    <row r="1569" spans="1:16" x14ac:dyDescent="0.35">
      <c r="A1569" t="s">
        <v>6054</v>
      </c>
      <c r="B1569" s="3" t="s">
        <v>14145</v>
      </c>
      <c r="C1569" s="4">
        <v>54.302398308500003</v>
      </c>
      <c r="D1569" s="4">
        <v>12.3598613775</v>
      </c>
      <c r="E1569" s="4">
        <f>Orte[[#This Row],[Lat_dez]]*PI()/180</f>
        <v>0.94775564221272457</v>
      </c>
      <c r="F1569" s="4">
        <f>Orte[[#This Row],[Lon_dez]]*PI()/180</f>
        <v>0.21572027612745678</v>
      </c>
      <c r="G1569" t="s">
        <v>834</v>
      </c>
      <c r="H1569" t="s">
        <v>923</v>
      </c>
      <c r="I1569" s="4" t="b">
        <v>0</v>
      </c>
      <c r="J1569" s="4" t="str">
        <f>CONCATENATE(Orte[[#This Row],[Ort]]," - ",Orte[[#This Row],[Landkreis]])</f>
        <v>Dierhagen - Landkreis Vorpommern-Rügen</v>
      </c>
      <c r="L1569" s="3" t="s">
        <v>14233</v>
      </c>
      <c r="M1569" s="3"/>
      <c r="N1569" t="str">
        <f>Orte[[#This Row],[Ort]]</f>
        <v>Dierhagen</v>
      </c>
      <c r="O1569" t="s">
        <v>4875</v>
      </c>
      <c r="P1569" t="s">
        <v>6455</v>
      </c>
    </row>
    <row r="1570" spans="1:16" x14ac:dyDescent="0.35">
      <c r="A1570" t="s">
        <v>5374</v>
      </c>
      <c r="B1570" s="3" t="s">
        <v>13237</v>
      </c>
      <c r="C1570" s="4">
        <v>49.598476785599999</v>
      </c>
      <c r="D1570" s="4">
        <v>10.6256183689</v>
      </c>
      <c r="E1570" s="4">
        <f>Orte[[#This Row],[Lat_dez]]*PI()/180</f>
        <v>0.86565672388269366</v>
      </c>
      <c r="F1570" s="4">
        <f>Orte[[#This Row],[Lon_dez]]*PI()/180</f>
        <v>0.18545202559769444</v>
      </c>
      <c r="G1570" t="s">
        <v>665</v>
      </c>
      <c r="H1570" t="s">
        <v>706</v>
      </c>
      <c r="I1570" s="4" t="b">
        <v>0</v>
      </c>
      <c r="J1570" s="4" t="str">
        <f>CONCATENATE(Orte[[#This Row],[Ort]]," - ",Orte[[#This Row],[Landkreis]])</f>
        <v>Diespeck - Landkreis Neustadt a.d. Aisch-Bad Windsheim</v>
      </c>
      <c r="L1570" s="3" t="s">
        <v>13369</v>
      </c>
      <c r="M1570" s="3"/>
      <c r="N1570" t="str">
        <f>Orte[[#This Row],[Ort]]</f>
        <v>Diespeck</v>
      </c>
      <c r="O1570" t="s">
        <v>5628</v>
      </c>
      <c r="P1570" t="s">
        <v>15941</v>
      </c>
    </row>
    <row r="1571" spans="1:16" x14ac:dyDescent="0.35">
      <c r="A1571" t="s">
        <v>7058</v>
      </c>
      <c r="B1571" s="3" t="s">
        <v>15505</v>
      </c>
      <c r="C1571" s="4">
        <v>47.955346222599999</v>
      </c>
      <c r="D1571" s="4">
        <v>11.057161992299999</v>
      </c>
      <c r="E1571" s="4">
        <f>Orte[[#This Row],[Lat_dez]]*PI()/180</f>
        <v>0.83697868551819554</v>
      </c>
      <c r="F1571" s="4">
        <f>Orte[[#This Row],[Lon_dez]]*PI()/180</f>
        <v>0.19298388269201089</v>
      </c>
      <c r="G1571" t="s">
        <v>665</v>
      </c>
      <c r="H1571" t="s">
        <v>802</v>
      </c>
      <c r="I1571" s="4" t="b">
        <v>0</v>
      </c>
      <c r="J1571" s="4" t="str">
        <f>CONCATENATE(Orte[[#This Row],[Ort]]," - ",Orte[[#This Row],[Landkreis]])</f>
        <v>Dießen a. Ammersee - Landkreis Landsberg am Lech</v>
      </c>
      <c r="L1571" s="3" t="s">
        <v>9035</v>
      </c>
      <c r="M1571" s="3"/>
      <c r="N1571" t="str">
        <f>Orte[[#This Row],[Ort]]</f>
        <v>Dießen a. Ammersee</v>
      </c>
      <c r="O1571" t="s">
        <v>2826</v>
      </c>
      <c r="P1571" t="s">
        <v>3913</v>
      </c>
    </row>
    <row r="1572" spans="1:16" x14ac:dyDescent="0.35">
      <c r="A1572" t="s">
        <v>4121</v>
      </c>
      <c r="B1572" s="3" t="s">
        <v>11608</v>
      </c>
      <c r="C1572" s="4">
        <v>48.223786966799999</v>
      </c>
      <c r="D1572" s="4">
        <v>10.051276849200001</v>
      </c>
      <c r="E1572" s="4">
        <f>Orte[[#This Row],[Lat_dez]]*PI()/180</f>
        <v>0.84166386035098939</v>
      </c>
      <c r="F1572" s="4">
        <f>Orte[[#This Row],[Lon_dez]]*PI()/180</f>
        <v>0.17542787504802157</v>
      </c>
      <c r="G1572" t="s">
        <v>546</v>
      </c>
      <c r="H1572" t="s">
        <v>649</v>
      </c>
      <c r="I1572" s="4" t="b">
        <v>0</v>
      </c>
      <c r="J1572" s="4" t="str">
        <f>CONCATENATE(Orte[[#This Row],[Ort]]," - ",Orte[[#This Row],[Landkreis]])</f>
        <v>Dietenheim - Landkreis Biberach</v>
      </c>
      <c r="L1572" s="3" t="s">
        <v>7984</v>
      </c>
      <c r="M1572" s="3"/>
      <c r="N1572" t="str">
        <f>Orte[[#This Row],[Ort]]</f>
        <v>Dietenheim</v>
      </c>
      <c r="O1572" t="s">
        <v>6421</v>
      </c>
      <c r="P1572" t="s">
        <v>3981</v>
      </c>
    </row>
    <row r="1573" spans="1:16" x14ac:dyDescent="0.35">
      <c r="A1573" t="s">
        <v>6766</v>
      </c>
      <c r="B1573" s="3" t="s">
        <v>15110</v>
      </c>
      <c r="C1573" s="4">
        <v>49.400963236700001</v>
      </c>
      <c r="D1573" s="4">
        <v>10.684914746</v>
      </c>
      <c r="E1573" s="4">
        <f>Orte[[#This Row],[Lat_dez]]*PI()/180</f>
        <v>0.86220946213708971</v>
      </c>
      <c r="F1573" s="4">
        <f>Orte[[#This Row],[Lon_dez]]*PI()/180</f>
        <v>0.18648694261259363</v>
      </c>
      <c r="G1573" t="s">
        <v>665</v>
      </c>
      <c r="H1573" t="s">
        <v>784</v>
      </c>
      <c r="I1573" s="4" t="b">
        <v>0</v>
      </c>
      <c r="J1573" s="4" t="str">
        <f>CONCATENATE(Orte[[#This Row],[Ort]]," - ",Orte[[#This Row],[Landkreis]])</f>
        <v>Dietenhofen - Landkreis Ansbach</v>
      </c>
      <c r="L1573" s="3" t="s">
        <v>8396</v>
      </c>
      <c r="M1573" s="3"/>
      <c r="N1573" t="str">
        <f>Orte[[#This Row],[Ort]]</f>
        <v>Dietenhofen</v>
      </c>
      <c r="O1573" t="s">
        <v>2757</v>
      </c>
      <c r="P1573" t="s">
        <v>5485</v>
      </c>
    </row>
    <row r="1574" spans="1:16" x14ac:dyDescent="0.35">
      <c r="A1574" t="s">
        <v>4567</v>
      </c>
      <c r="B1574" s="3" t="s">
        <v>12181</v>
      </c>
      <c r="C1574" s="4">
        <v>48.498575998</v>
      </c>
      <c r="D1574" s="4">
        <v>12.9508874935</v>
      </c>
      <c r="E1574" s="4">
        <f>Orte[[#This Row],[Lat_dez]]*PI()/180</f>
        <v>0.84645983369379485</v>
      </c>
      <c r="F1574" s="4">
        <f>Orte[[#This Row],[Lon_dez]]*PI()/180</f>
        <v>0.22603562781693071</v>
      </c>
      <c r="G1574" t="s">
        <v>665</v>
      </c>
      <c r="H1574" t="s">
        <v>930</v>
      </c>
      <c r="I1574" s="4" t="b">
        <v>0</v>
      </c>
      <c r="J1574" s="4" t="str">
        <f>CONCATENATE(Orte[[#This Row],[Ort]]," - ",Orte[[#This Row],[Landkreis]])</f>
        <v>Dietersburg - Landkreis Rottal-Inn</v>
      </c>
      <c r="L1574" s="3" t="s">
        <v>13916</v>
      </c>
      <c r="M1574" s="3"/>
      <c r="N1574" t="str">
        <f>Orte[[#This Row],[Ort]]</f>
        <v>Dietersburg</v>
      </c>
      <c r="O1574" t="s">
        <v>4261</v>
      </c>
      <c r="P1574" t="s">
        <v>15942</v>
      </c>
    </row>
    <row r="1575" spans="1:16" x14ac:dyDescent="0.35">
      <c r="A1575" t="s">
        <v>705</v>
      </c>
      <c r="B1575" s="3" t="s">
        <v>7793</v>
      </c>
      <c r="C1575" s="4">
        <v>49.547123847100004</v>
      </c>
      <c r="D1575" s="4">
        <v>10.5398668007</v>
      </c>
      <c r="E1575" s="4">
        <f>Orte[[#This Row],[Lat_dez]]*PI()/180</f>
        <v>0.86476044602529456</v>
      </c>
      <c r="F1575" s="4">
        <f>Orte[[#This Row],[Lon_dez]]*PI()/180</f>
        <v>0.18395537839385598</v>
      </c>
      <c r="G1575" t="s">
        <v>665</v>
      </c>
      <c r="H1575" t="s">
        <v>706</v>
      </c>
      <c r="I1575" s="4" t="b">
        <v>0</v>
      </c>
      <c r="J1575" s="4" t="str">
        <f>CONCATENATE(Orte[[#This Row],[Ort]]," - ",Orte[[#This Row],[Landkreis]])</f>
        <v>Dietersheim - Landkreis Neustadt a.d. Aisch-Bad Windsheim</v>
      </c>
      <c r="L1575" s="3" t="s">
        <v>9231</v>
      </c>
      <c r="M1575" s="3"/>
      <c r="N1575" t="str">
        <f>Orte[[#This Row],[Ort]]</f>
        <v>Dietersheim</v>
      </c>
      <c r="O1575" t="s">
        <v>4696</v>
      </c>
      <c r="P1575" t="s">
        <v>1011</v>
      </c>
    </row>
    <row r="1576" spans="1:16" x14ac:dyDescent="0.35">
      <c r="A1576" t="s">
        <v>1406</v>
      </c>
      <c r="B1576" s="3" t="s">
        <v>8340</v>
      </c>
      <c r="C1576" s="4">
        <v>49.406607606800002</v>
      </c>
      <c r="D1576" s="4">
        <v>12.410795432</v>
      </c>
      <c r="E1576" s="4">
        <f>Orte[[#This Row],[Lat_dez]]*PI()/180</f>
        <v>0.86230797497953593</v>
      </c>
      <c r="F1576" s="4">
        <f>Orte[[#This Row],[Lon_dez]]*PI()/180</f>
        <v>0.216609243079872</v>
      </c>
      <c r="G1576" t="s">
        <v>665</v>
      </c>
      <c r="H1576" t="s">
        <v>906</v>
      </c>
      <c r="I1576" s="4" t="b">
        <v>0</v>
      </c>
      <c r="J1576" s="4" t="str">
        <f>CONCATENATE(Orte[[#This Row],[Ort]]," - ",Orte[[#This Row],[Landkreis]])</f>
        <v>Dieterskirchen - Landkreis Schwandorf</v>
      </c>
      <c r="L1576" s="3" t="s">
        <v>14662</v>
      </c>
      <c r="M1576" s="3"/>
      <c r="N1576" t="str">
        <f>Orte[[#This Row],[Ort]]</f>
        <v>Dieterskirchen</v>
      </c>
      <c r="O1576" t="s">
        <v>6536</v>
      </c>
      <c r="P1576" t="s">
        <v>15943</v>
      </c>
    </row>
    <row r="1577" spans="1:16" x14ac:dyDescent="0.35">
      <c r="A1577" t="s">
        <v>6928</v>
      </c>
      <c r="B1577" s="3" t="s">
        <v>15327</v>
      </c>
      <c r="C1577" s="4">
        <v>49.029050875300001</v>
      </c>
      <c r="D1577" s="4">
        <v>11.5908064821</v>
      </c>
      <c r="E1577" s="4">
        <f>Orte[[#This Row],[Lat_dez]]*PI()/180</f>
        <v>0.85571836690179282</v>
      </c>
      <c r="F1577" s="4">
        <f>Orte[[#This Row],[Lon_dez]]*PI()/180</f>
        <v>0.20229773607414619</v>
      </c>
      <c r="G1577" t="s">
        <v>665</v>
      </c>
      <c r="H1577" t="s">
        <v>832</v>
      </c>
      <c r="I1577" s="4" t="b">
        <v>0</v>
      </c>
      <c r="J1577" s="4" t="str">
        <f>CONCATENATE(Orte[[#This Row],[Ort]]," - ",Orte[[#This Row],[Landkreis]])</f>
        <v>Dietfurt a.d. Altmühl - Landkreis Neumarkt i.d. OPf.</v>
      </c>
      <c r="L1577" s="3" t="s">
        <v>8745</v>
      </c>
      <c r="M1577" s="3"/>
      <c r="N1577" t="str">
        <f>Orte[[#This Row],[Ort]]</f>
        <v>Dietfurt a.d. Altmühl</v>
      </c>
      <c r="O1577" t="s">
        <v>1849</v>
      </c>
      <c r="P1577" t="s">
        <v>5248</v>
      </c>
    </row>
    <row r="1578" spans="1:16" x14ac:dyDescent="0.35">
      <c r="A1578" t="s">
        <v>3102</v>
      </c>
      <c r="B1578" s="3" t="s">
        <v>10318</v>
      </c>
      <c r="C1578" s="4">
        <v>48.227844406899997</v>
      </c>
      <c r="D1578" s="4">
        <v>8.6591282188599994</v>
      </c>
      <c r="E1578" s="4">
        <f>Orte[[#This Row],[Lat_dez]]*PI()/180</f>
        <v>0.8417346760399369</v>
      </c>
      <c r="F1578" s="4">
        <f>Orte[[#This Row],[Lon_dez]]*PI()/180</f>
        <v>0.15113029777145914</v>
      </c>
      <c r="G1578" t="s">
        <v>546</v>
      </c>
      <c r="H1578" t="s">
        <v>719</v>
      </c>
      <c r="I1578" s="4" t="b">
        <v>0</v>
      </c>
      <c r="J1578" s="4" t="str">
        <f>CONCATENATE(Orte[[#This Row],[Ort]]," - ",Orte[[#This Row],[Landkreis]])</f>
        <v>Dietingen - Landkreis Rottweil</v>
      </c>
      <c r="L1578" s="3" t="s">
        <v>7996</v>
      </c>
      <c r="M1578" s="3"/>
      <c r="N1578" t="str">
        <f>Orte[[#This Row],[Ort]]</f>
        <v>Dietingen</v>
      </c>
      <c r="O1578" t="s">
        <v>3383</v>
      </c>
      <c r="P1578" t="s">
        <v>7052</v>
      </c>
    </row>
    <row r="1579" spans="1:16" x14ac:dyDescent="0.35">
      <c r="A1579" t="s">
        <v>2059</v>
      </c>
      <c r="B1579" s="3" t="s">
        <v>9051</v>
      </c>
      <c r="C1579" s="4">
        <v>47.828925077900003</v>
      </c>
      <c r="D1579" s="4">
        <v>10.2830490005</v>
      </c>
      <c r="E1579" s="4">
        <f>Orte[[#This Row],[Lat_dez]]*PI()/180</f>
        <v>0.8347722202990403</v>
      </c>
      <c r="F1579" s="4">
        <f>Orte[[#This Row],[Lon_dez]]*PI()/180</f>
        <v>0.17947306220263703</v>
      </c>
      <c r="G1579" t="s">
        <v>665</v>
      </c>
      <c r="H1579" t="s">
        <v>1457</v>
      </c>
      <c r="I1579" s="4" t="b">
        <v>0</v>
      </c>
      <c r="J1579" s="4" t="str">
        <f>CONCATENATE(Orte[[#This Row],[Ort]]," - ",Orte[[#This Row],[Landkreis]])</f>
        <v>Dietmannsried - Landkreis Oberallgäu</v>
      </c>
      <c r="L1579" s="3" t="s">
        <v>14932</v>
      </c>
      <c r="M1579" s="3"/>
      <c r="N1579" t="str">
        <f>Orte[[#This Row],[Ort]]</f>
        <v>Dietmannsried</v>
      </c>
      <c r="O1579" t="s">
        <v>1971</v>
      </c>
      <c r="P1579" t="s">
        <v>4056</v>
      </c>
    </row>
    <row r="1580" spans="1:16" x14ac:dyDescent="0.35">
      <c r="A1580" t="s">
        <v>1289</v>
      </c>
      <c r="B1580" s="3" t="s">
        <v>8233</v>
      </c>
      <c r="C1580" s="4">
        <v>47.869092762100003</v>
      </c>
      <c r="D1580" s="4">
        <v>11.575419587300001</v>
      </c>
      <c r="E1580" s="4">
        <f>Orte[[#This Row],[Lat_dez]]*PI()/180</f>
        <v>0.83547327864123166</v>
      </c>
      <c r="F1580" s="4">
        <f>Orte[[#This Row],[Lon_dez]]*PI()/180</f>
        <v>0.20202918409822823</v>
      </c>
      <c r="G1580" t="s">
        <v>665</v>
      </c>
      <c r="H1580" t="s">
        <v>1288</v>
      </c>
      <c r="I1580" s="4" t="b">
        <v>0</v>
      </c>
      <c r="J1580" s="4" t="str">
        <f>CONCATENATE(Orte[[#This Row],[Ort]]," - ",Orte[[#This Row],[Landkreis]])</f>
        <v>Dietramszell - Landkreis Bad Tölz-Wolfratshausen</v>
      </c>
      <c r="L1580" s="3" t="s">
        <v>14224</v>
      </c>
      <c r="M1580" s="3"/>
      <c r="N1580" t="str">
        <f>Orte[[#This Row],[Ort]]</f>
        <v>Dietramszell</v>
      </c>
      <c r="O1580" t="s">
        <v>5872</v>
      </c>
      <c r="P1580" t="s">
        <v>1460</v>
      </c>
    </row>
    <row r="1581" spans="1:16" x14ac:dyDescent="0.35">
      <c r="A1581" t="s">
        <v>6810</v>
      </c>
      <c r="B1581" s="3" t="s">
        <v>15169</v>
      </c>
      <c r="C1581" s="4">
        <v>50.0111553805</v>
      </c>
      <c r="D1581" s="4">
        <v>8.7844663488400005</v>
      </c>
      <c r="E1581" s="4">
        <f>Orte[[#This Row],[Lat_dez]]*PI()/180</f>
        <v>0.87285932411620248</v>
      </c>
      <c r="F1581" s="4">
        <f>Orte[[#This Row],[Lon_dez]]*PI()/180</f>
        <v>0.15331786081790277</v>
      </c>
      <c r="G1581" t="s">
        <v>549</v>
      </c>
      <c r="H1581" t="s">
        <v>739</v>
      </c>
      <c r="I1581" s="4" t="b">
        <v>0</v>
      </c>
      <c r="J1581" s="4" t="str">
        <f>CONCATENATE(Orte[[#This Row],[Ort]]," - ",Orte[[#This Row],[Landkreis]])</f>
        <v>Dietzenbach - Landkreis Offenbach</v>
      </c>
      <c r="L1581" s="3" t="s">
        <v>10272</v>
      </c>
      <c r="M1581" s="3"/>
      <c r="N1581" t="str">
        <f>Orte[[#This Row],[Ort]]</f>
        <v>Dietzenbach</v>
      </c>
      <c r="O1581" t="s">
        <v>1557</v>
      </c>
      <c r="P1581" t="s">
        <v>7190</v>
      </c>
    </row>
    <row r="1582" spans="1:16" x14ac:dyDescent="0.35">
      <c r="A1582" t="s">
        <v>5411</v>
      </c>
      <c r="B1582" s="3" t="s">
        <v>13286</v>
      </c>
      <c r="C1582" s="4">
        <v>50.8484578865</v>
      </c>
      <c r="D1582" s="4">
        <v>8.2967667323899992</v>
      </c>
      <c r="E1582" s="4">
        <f>Orte[[#This Row],[Lat_dez]]*PI()/180</f>
        <v>0.8874730096811021</v>
      </c>
      <c r="F1582" s="4">
        <f>Orte[[#This Row],[Lon_dez]]*PI()/180</f>
        <v>0.14480589675013675</v>
      </c>
      <c r="G1582" t="s">
        <v>549</v>
      </c>
      <c r="H1582" t="s">
        <v>550</v>
      </c>
      <c r="I1582" s="4" t="b">
        <v>0</v>
      </c>
      <c r="J1582" s="4" t="str">
        <f>CONCATENATE(Orte[[#This Row],[Ort]]," - ",Orte[[#This Row],[Landkreis]])</f>
        <v>Dietzhölztal - Landkreis Lahn-Dill-Kreis</v>
      </c>
      <c r="L1582" s="3" t="s">
        <v>12366</v>
      </c>
      <c r="M1582" s="3"/>
      <c r="N1582" t="str">
        <f>Orte[[#This Row],[Ort]]</f>
        <v>Dietzhölztal</v>
      </c>
      <c r="O1582" t="s">
        <v>3713</v>
      </c>
      <c r="P1582" t="s">
        <v>6725</v>
      </c>
    </row>
    <row r="1583" spans="1:16" x14ac:dyDescent="0.35">
      <c r="A1583" t="s">
        <v>611</v>
      </c>
      <c r="B1583" s="3" t="s">
        <v>7733</v>
      </c>
      <c r="C1583" s="4">
        <v>50.374485894899998</v>
      </c>
      <c r="D1583" s="4">
        <v>8.0134322888499998</v>
      </c>
      <c r="E1583" s="4">
        <f>Orte[[#This Row],[Lat_dez]]*PI()/180</f>
        <v>0.87920063786544711</v>
      </c>
      <c r="F1583" s="4">
        <f>Orte[[#This Row],[Lon_dez]]*PI()/180</f>
        <v>0.13986077782605777</v>
      </c>
      <c r="G1583" t="s">
        <v>514</v>
      </c>
      <c r="H1583" t="s">
        <v>593</v>
      </c>
      <c r="I1583" s="4" t="b">
        <v>0</v>
      </c>
      <c r="J1583" s="4" t="str">
        <f>CONCATENATE(Orte[[#This Row],[Ort]]," - ",Orte[[#This Row],[Landkreis]])</f>
        <v>Diez, Hambach, Aull - Landkreis Rhein-Lahn-Kreis</v>
      </c>
      <c r="L1583" s="3" t="s">
        <v>15055</v>
      </c>
      <c r="M1583" s="3"/>
      <c r="N1583" t="str">
        <f>Orte[[#This Row],[Ort]]</f>
        <v>Diez, Hambach, Aull</v>
      </c>
      <c r="O1583" t="s">
        <v>3054</v>
      </c>
      <c r="P1583" t="s">
        <v>5272</v>
      </c>
    </row>
    <row r="1584" spans="1:16" x14ac:dyDescent="0.35">
      <c r="A1584" t="s">
        <v>566</v>
      </c>
      <c r="B1584" s="3" t="s">
        <v>8104</v>
      </c>
      <c r="C1584" s="4">
        <v>50.7430688651</v>
      </c>
      <c r="D1584" s="4">
        <v>8.2815323961799994</v>
      </c>
      <c r="E1584" s="4">
        <f>Orte[[#This Row],[Lat_dez]]*PI()/180</f>
        <v>0.88563362426221737</v>
      </c>
      <c r="F1584" s="4">
        <f>Orte[[#This Row],[Lon_dez]]*PI()/180</f>
        <v>0.14454000742391646</v>
      </c>
      <c r="G1584" t="s">
        <v>549</v>
      </c>
      <c r="H1584" t="s">
        <v>550</v>
      </c>
      <c r="I1584" s="4" t="b">
        <v>0</v>
      </c>
      <c r="J1584" s="4" t="str">
        <f>CONCATENATE(Orte[[#This Row],[Ort]]," - ",Orte[[#This Row],[Landkreis]])</f>
        <v>Dillenburg - Landkreis Lahn-Dill-Kreis</v>
      </c>
      <c r="L1584" s="3" t="s">
        <v>13367</v>
      </c>
      <c r="M1584" s="3"/>
      <c r="N1584" t="str">
        <f>Orte[[#This Row],[Ort]]</f>
        <v>Dillenburg</v>
      </c>
      <c r="O1584" t="s">
        <v>1223</v>
      </c>
      <c r="P1584" t="s">
        <v>6721</v>
      </c>
    </row>
    <row r="1585" spans="1:16" x14ac:dyDescent="0.35">
      <c r="A1585" t="s">
        <v>566</v>
      </c>
      <c r="B1585" s="3" t="s">
        <v>7703</v>
      </c>
      <c r="C1585" s="4">
        <v>50.783015256900001</v>
      </c>
      <c r="D1585" s="4">
        <v>8.2921964268699995</v>
      </c>
      <c r="E1585" s="4">
        <f>Orte[[#This Row],[Lat_dez]]*PI()/180</f>
        <v>0.88633082032341892</v>
      </c>
      <c r="F1585" s="4">
        <f>Orte[[#This Row],[Lon_dez]]*PI()/180</f>
        <v>0.14472612987099068</v>
      </c>
      <c r="G1585" t="s">
        <v>549</v>
      </c>
      <c r="H1585" t="s">
        <v>550</v>
      </c>
      <c r="I1585" s="4" t="b">
        <v>0</v>
      </c>
      <c r="J1585" s="4" t="str">
        <f>CONCATENATE(Orte[[#This Row],[Ort]]," - ",Orte[[#This Row],[Landkreis]])</f>
        <v>Dillenburg - Landkreis Lahn-Dill-Kreis</v>
      </c>
      <c r="L1585" s="3" t="s">
        <v>14230</v>
      </c>
      <c r="M1585" s="3"/>
      <c r="N1585" t="str">
        <f>Orte[[#This Row],[Ort]]</f>
        <v>Dillenburg</v>
      </c>
      <c r="O1585" t="s">
        <v>2500</v>
      </c>
      <c r="P1585" t="s">
        <v>3410</v>
      </c>
    </row>
    <row r="1586" spans="1:16" x14ac:dyDescent="0.35">
      <c r="A1586" t="s">
        <v>566</v>
      </c>
      <c r="B1586" s="3" t="s">
        <v>8103</v>
      </c>
      <c r="C1586" s="4">
        <v>50.771206691000003</v>
      </c>
      <c r="D1586" s="4">
        <v>8.2613444279900001</v>
      </c>
      <c r="E1586" s="4">
        <f>Orte[[#This Row],[Lat_dez]]*PI()/180</f>
        <v>0.88612472196852532</v>
      </c>
      <c r="F1586" s="4">
        <f>Orte[[#This Row],[Lon_dez]]*PI()/180</f>
        <v>0.14418766090971308</v>
      </c>
      <c r="G1586" t="s">
        <v>549</v>
      </c>
      <c r="H1586" t="s">
        <v>550</v>
      </c>
      <c r="I1586" s="4" t="b">
        <v>0</v>
      </c>
      <c r="J1586" s="4" t="str">
        <f>CONCATENATE(Orte[[#This Row],[Ort]]," - ",Orte[[#This Row],[Landkreis]])</f>
        <v>Dillenburg - Landkreis Lahn-Dill-Kreis</v>
      </c>
      <c r="L1586" s="3" t="s">
        <v>7783</v>
      </c>
      <c r="M1586" s="3"/>
      <c r="N1586" t="str">
        <f>Orte[[#This Row],[Ort]]</f>
        <v>Dillenburg</v>
      </c>
      <c r="O1586" t="s">
        <v>5093</v>
      </c>
      <c r="P1586" t="s">
        <v>1642</v>
      </c>
    </row>
    <row r="1587" spans="1:16" x14ac:dyDescent="0.35">
      <c r="A1587" t="s">
        <v>566</v>
      </c>
      <c r="B1587" s="3" t="s">
        <v>15803</v>
      </c>
      <c r="C1587" s="4">
        <v>50.720589728900002</v>
      </c>
      <c r="D1587" s="4">
        <v>8.2274492799699992</v>
      </c>
      <c r="E1587" s="4">
        <f>Orte[[#This Row],[Lat_dez]]*PI()/180</f>
        <v>0.88524128932252311</v>
      </c>
      <c r="F1587" s="4">
        <f>Orte[[#This Row],[Lon_dez]]*PI()/180</f>
        <v>0.14359607897631324</v>
      </c>
      <c r="G1587" t="s">
        <v>549</v>
      </c>
      <c r="H1587" t="s">
        <v>550</v>
      </c>
      <c r="I1587" s="4" t="b">
        <v>0</v>
      </c>
      <c r="J1587" s="4" t="str">
        <f>CONCATENATE(Orte[[#This Row],[Ort]]," - ",Orte[[#This Row],[Landkreis]])</f>
        <v>Dillenburg - Landkreis Lahn-Dill-Kreis</v>
      </c>
      <c r="L1587" s="3" t="s">
        <v>9884</v>
      </c>
      <c r="M1587" s="3"/>
      <c r="N1587" t="str">
        <f>Orte[[#This Row],[Ort]]</f>
        <v>Dillenburg</v>
      </c>
      <c r="O1587" t="s">
        <v>5779</v>
      </c>
      <c r="P1587" t="s">
        <v>5755</v>
      </c>
    </row>
    <row r="1588" spans="1:16" x14ac:dyDescent="0.35">
      <c r="A1588" t="s">
        <v>566</v>
      </c>
      <c r="B1588" s="3" t="s">
        <v>9491</v>
      </c>
      <c r="C1588" s="4">
        <v>50.719713672899999</v>
      </c>
      <c r="D1588" s="4">
        <v>8.2952164863799993</v>
      </c>
      <c r="E1588" s="4">
        <f>Orte[[#This Row],[Lat_dez]]*PI()/180</f>
        <v>0.88522599926089118</v>
      </c>
      <c r="F1588" s="4">
        <f>Orte[[#This Row],[Lon_dez]]*PI()/180</f>
        <v>0.14477883985304635</v>
      </c>
      <c r="G1588" t="s">
        <v>549</v>
      </c>
      <c r="H1588" t="s">
        <v>550</v>
      </c>
      <c r="I1588" s="4" t="b">
        <v>0</v>
      </c>
      <c r="J1588" s="4" t="str">
        <f>CONCATENATE(Orte[[#This Row],[Ort]]," - ",Orte[[#This Row],[Landkreis]])</f>
        <v>Dillenburg - Landkreis Lahn-Dill-Kreis</v>
      </c>
      <c r="L1588" s="3" t="s">
        <v>9252</v>
      </c>
      <c r="M1588" s="3"/>
      <c r="N1588" t="str">
        <f>Orte[[#This Row],[Ort]]</f>
        <v>Dillenburg</v>
      </c>
      <c r="O1588" t="s">
        <v>1630</v>
      </c>
      <c r="P1588" t="s">
        <v>2870</v>
      </c>
    </row>
    <row r="1589" spans="1:16" x14ac:dyDescent="0.35">
      <c r="A1589" t="s">
        <v>566</v>
      </c>
      <c r="B1589" s="3" t="s">
        <v>13859</v>
      </c>
      <c r="C1589" s="4">
        <v>50.741818104399997</v>
      </c>
      <c r="D1589" s="4">
        <v>8.3620048819499999</v>
      </c>
      <c r="E1589" s="4">
        <f>Orte[[#This Row],[Lat_dez]]*PI()/180</f>
        <v>0.88561179436984772</v>
      </c>
      <c r="F1589" s="4">
        <f>Orte[[#This Row],[Lon_dez]]*PI()/180</f>
        <v>0.14594451725786725</v>
      </c>
      <c r="G1589" t="s">
        <v>549</v>
      </c>
      <c r="H1589" t="s">
        <v>550</v>
      </c>
      <c r="I1589" s="4" t="b">
        <v>0</v>
      </c>
      <c r="J1589" s="4" t="str">
        <f>CONCATENATE(Orte[[#This Row],[Ort]]," - ",Orte[[#This Row],[Landkreis]])</f>
        <v>Dillenburg - Landkreis Lahn-Dill-Kreis</v>
      </c>
      <c r="L1589" s="3" t="s">
        <v>13124</v>
      </c>
      <c r="M1589" s="3"/>
      <c r="N1589" t="str">
        <f>Orte[[#This Row],[Ort]]</f>
        <v>Dillenburg</v>
      </c>
      <c r="O1589" t="s">
        <v>1282</v>
      </c>
      <c r="P1589" t="s">
        <v>6356</v>
      </c>
    </row>
    <row r="1590" spans="1:16" x14ac:dyDescent="0.35">
      <c r="A1590" t="s">
        <v>566</v>
      </c>
      <c r="B1590" s="3" t="s">
        <v>11063</v>
      </c>
      <c r="C1590" s="4">
        <v>50.753287907500003</v>
      </c>
      <c r="D1590" s="4">
        <v>8.3303366627600006</v>
      </c>
      <c r="E1590" s="4">
        <f>Orte[[#This Row],[Lat_dez]]*PI()/180</f>
        <v>0.88581198019849838</v>
      </c>
      <c r="F1590" s="4">
        <f>Orte[[#This Row],[Lon_dez]]*PI()/180</f>
        <v>0.1453918025647585</v>
      </c>
      <c r="G1590" t="s">
        <v>549</v>
      </c>
      <c r="H1590" t="s">
        <v>550</v>
      </c>
      <c r="I1590" s="4" t="b">
        <v>0</v>
      </c>
      <c r="J1590" s="4" t="str">
        <f>CONCATENATE(Orte[[#This Row],[Ort]]," - ",Orte[[#This Row],[Landkreis]])</f>
        <v>Dillenburg - Landkreis Lahn-Dill-Kreis</v>
      </c>
      <c r="L1590" s="3" t="s">
        <v>14917</v>
      </c>
      <c r="M1590" s="3"/>
      <c r="N1590" t="str">
        <f>Orte[[#This Row],[Ort]]</f>
        <v>Dillenburg</v>
      </c>
      <c r="O1590" t="s">
        <v>4310</v>
      </c>
      <c r="P1590" t="s">
        <v>6414</v>
      </c>
    </row>
    <row r="1591" spans="1:16" x14ac:dyDescent="0.35">
      <c r="A1591" t="s">
        <v>566</v>
      </c>
      <c r="B1591" s="3" t="s">
        <v>10434</v>
      </c>
      <c r="C1591" s="4">
        <v>50.7748081652</v>
      </c>
      <c r="D1591" s="4">
        <v>8.3488919126100001</v>
      </c>
      <c r="E1591" s="4">
        <f>Orte[[#This Row],[Lat_dez]]*PI()/180</f>
        <v>0.88618757955124083</v>
      </c>
      <c r="F1591" s="4">
        <f>Orte[[#This Row],[Lon_dez]]*PI()/180</f>
        <v>0.14571565276817119</v>
      </c>
      <c r="G1591" t="s">
        <v>549</v>
      </c>
      <c r="H1591" t="s">
        <v>550</v>
      </c>
      <c r="I1591" s="4" t="b">
        <v>0</v>
      </c>
      <c r="J1591" s="4" t="str">
        <f>CONCATENATE(Orte[[#This Row],[Ort]]," - ",Orte[[#This Row],[Landkreis]])</f>
        <v>Dillenburg - Landkreis Lahn-Dill-Kreis</v>
      </c>
      <c r="L1591" s="3" t="s">
        <v>9236</v>
      </c>
      <c r="M1591" s="3"/>
      <c r="N1591" t="str">
        <f>Orte[[#This Row],[Ort]]</f>
        <v>Dillenburg</v>
      </c>
      <c r="O1591" t="s">
        <v>6904</v>
      </c>
      <c r="P1591" t="s">
        <v>5309</v>
      </c>
    </row>
    <row r="1592" spans="1:16" x14ac:dyDescent="0.35">
      <c r="A1592" t="s">
        <v>5493</v>
      </c>
      <c r="B1592" s="3" t="s">
        <v>13385</v>
      </c>
      <c r="C1592" s="4">
        <v>48.574864074300002</v>
      </c>
      <c r="D1592" s="4">
        <v>10.531274760400001</v>
      </c>
      <c r="E1592" s="4">
        <f>Orte[[#This Row],[Lat_dez]]*PI()/180</f>
        <v>0.84779131180524259</v>
      </c>
      <c r="F1592" s="4">
        <f>Orte[[#This Row],[Lon_dez]]*PI()/180</f>
        <v>0.18380541900115696</v>
      </c>
      <c r="G1592" t="s">
        <v>665</v>
      </c>
      <c r="H1592" t="s">
        <v>687</v>
      </c>
      <c r="I1592" s="4" t="b">
        <v>0</v>
      </c>
      <c r="J1592" s="4" t="str">
        <f>CONCATENATE(Orte[[#This Row],[Ort]]," - ",Orte[[#This Row],[Landkreis]])</f>
        <v>Dillingen a.d. Donau - Landkreis Dillingen a.d. Donau</v>
      </c>
      <c r="L1592" s="3" t="s">
        <v>14915</v>
      </c>
      <c r="M1592" s="3"/>
      <c r="N1592" t="str">
        <f>Orte[[#This Row],[Ort]]</f>
        <v>Dillingen a.d. Donau</v>
      </c>
      <c r="O1592" t="s">
        <v>2295</v>
      </c>
      <c r="P1592" t="s">
        <v>4474</v>
      </c>
    </row>
    <row r="1593" spans="1:16" x14ac:dyDescent="0.35">
      <c r="A1593" t="s">
        <v>4292</v>
      </c>
      <c r="B1593" s="3" t="s">
        <v>11824</v>
      </c>
      <c r="C1593" s="4">
        <v>49.366012076899999</v>
      </c>
      <c r="D1593" s="4">
        <v>6.73228898116</v>
      </c>
      <c r="E1593" s="4">
        <f>Orte[[#This Row],[Lat_dez]]*PI()/180</f>
        <v>0.86159944932118904</v>
      </c>
      <c r="F1593" s="4">
        <f>Orte[[#This Row],[Lon_dez]]*PI()/180</f>
        <v>0.11750060891697649</v>
      </c>
      <c r="G1593" t="s">
        <v>534</v>
      </c>
      <c r="H1593" t="s">
        <v>1276</v>
      </c>
      <c r="I1593" s="4" t="b">
        <v>0</v>
      </c>
      <c r="J1593" s="4" t="str">
        <f>CONCATENATE(Orte[[#This Row],[Ort]]," - ",Orte[[#This Row],[Landkreis]])</f>
        <v>Dillingen/Saar - Landkreis Saarlouis</v>
      </c>
      <c r="L1593" s="3" t="s">
        <v>14919</v>
      </c>
      <c r="M1593" s="3"/>
      <c r="N1593" t="str">
        <f>Orte[[#This Row],[Ort]]</f>
        <v>Dillingen/Saar</v>
      </c>
      <c r="O1593" t="s">
        <v>4119</v>
      </c>
      <c r="P1593" t="s">
        <v>5730</v>
      </c>
    </row>
    <row r="1594" spans="1:16" x14ac:dyDescent="0.35">
      <c r="A1594" t="s">
        <v>5726</v>
      </c>
      <c r="B1594" s="3" t="s">
        <v>13702</v>
      </c>
      <c r="C1594" s="4">
        <v>51.319563818900001</v>
      </c>
      <c r="D1594" s="4">
        <v>10.301717486799999</v>
      </c>
      <c r="E1594" s="4">
        <f>Orte[[#This Row],[Lat_dez]]*PI()/180</f>
        <v>0.89569535932716005</v>
      </c>
      <c r="F1594" s="4">
        <f>Orte[[#This Row],[Lon_dez]]*PI()/180</f>
        <v>0.17979888875493547</v>
      </c>
      <c r="G1594" t="s">
        <v>678</v>
      </c>
      <c r="H1594" t="s">
        <v>2593</v>
      </c>
      <c r="I1594" s="4" t="b">
        <v>0</v>
      </c>
      <c r="J1594" s="4" t="str">
        <f>CONCATENATE(Orte[[#This Row],[Ort]]," - ",Orte[[#This Row],[Landkreis]])</f>
        <v>Dingelstädt - Landkreis Eichsfeld</v>
      </c>
      <c r="L1594" s="3" t="s">
        <v>15534</v>
      </c>
      <c r="M1594" s="3"/>
      <c r="N1594" t="str">
        <f>Orte[[#This Row],[Ort]]</f>
        <v>Dingelstädt</v>
      </c>
      <c r="O1594" t="s">
        <v>4801</v>
      </c>
      <c r="P1594" t="s">
        <v>2598</v>
      </c>
    </row>
    <row r="1595" spans="1:16" x14ac:dyDescent="0.35">
      <c r="A1595" t="s">
        <v>4934</v>
      </c>
      <c r="B1595" s="3" t="s">
        <v>12661</v>
      </c>
      <c r="C1595" s="4">
        <v>48.621047963000002</v>
      </c>
      <c r="D1595" s="4">
        <v>12.4796394011</v>
      </c>
      <c r="E1595" s="4">
        <f>Orte[[#This Row],[Lat_dez]]*PI()/180</f>
        <v>0.84859737272443225</v>
      </c>
      <c r="F1595" s="4">
        <f>Orte[[#This Row],[Lon_dez]]*PI()/180</f>
        <v>0.21781079701080827</v>
      </c>
      <c r="G1595" t="s">
        <v>665</v>
      </c>
      <c r="H1595" t="s">
        <v>1895</v>
      </c>
      <c r="I1595" s="4" t="b">
        <v>0</v>
      </c>
      <c r="J1595" s="4" t="str">
        <f>CONCATENATE(Orte[[#This Row],[Ort]]," - ",Orte[[#This Row],[Landkreis]])</f>
        <v>Dingolfing - Landkreis Dingolfing-Landau</v>
      </c>
      <c r="L1595" s="3" t="s">
        <v>13052</v>
      </c>
      <c r="M1595" s="3"/>
      <c r="N1595" t="str">
        <f>Orte[[#This Row],[Ort]]</f>
        <v>Dingolfing</v>
      </c>
      <c r="O1595" t="s">
        <v>6036</v>
      </c>
      <c r="P1595" t="s">
        <v>6047</v>
      </c>
    </row>
    <row r="1596" spans="1:16" x14ac:dyDescent="0.35">
      <c r="A1596" t="s">
        <v>4139</v>
      </c>
      <c r="B1596" s="3" t="s">
        <v>11630</v>
      </c>
      <c r="C1596" s="4">
        <v>49.910437907999999</v>
      </c>
      <c r="D1596" s="4">
        <v>10.3977636336</v>
      </c>
      <c r="E1596" s="4">
        <f>Orte[[#This Row],[Lat_dez]]*PI()/180</f>
        <v>0.87110147260679061</v>
      </c>
      <c r="F1596" s="4">
        <f>Orte[[#This Row],[Lon_dez]]*PI()/180</f>
        <v>0.18147521025044933</v>
      </c>
      <c r="G1596" t="s">
        <v>665</v>
      </c>
      <c r="H1596" t="s">
        <v>674</v>
      </c>
      <c r="I1596" s="4" t="b">
        <v>0</v>
      </c>
      <c r="J1596" s="4" t="str">
        <f>CONCATENATE(Orte[[#This Row],[Ort]]," - ",Orte[[#This Row],[Landkreis]])</f>
        <v>Dingolshausen - Landkreis Schweinfurt</v>
      </c>
      <c r="L1596" s="3" t="s">
        <v>7753</v>
      </c>
      <c r="M1596" s="3"/>
      <c r="N1596" t="str">
        <f>Orte[[#This Row],[Ort]]</f>
        <v>Dingolshausen</v>
      </c>
      <c r="O1596" t="s">
        <v>7210</v>
      </c>
      <c r="P1596" t="s">
        <v>827</v>
      </c>
    </row>
    <row r="1597" spans="1:16" x14ac:dyDescent="0.35">
      <c r="A1597" t="s">
        <v>5481</v>
      </c>
      <c r="B1597" s="3" t="s">
        <v>13373</v>
      </c>
      <c r="C1597" s="4">
        <v>49.075265773700004</v>
      </c>
      <c r="D1597" s="4">
        <v>10.3103761122</v>
      </c>
      <c r="E1597" s="4">
        <f>Orte[[#This Row],[Lat_dez]]*PI()/180</f>
        <v>0.85652496904234743</v>
      </c>
      <c r="F1597" s="4">
        <f>Orte[[#This Row],[Lon_dez]]*PI()/180</f>
        <v>0.1799500102768623</v>
      </c>
      <c r="G1597" t="s">
        <v>665</v>
      </c>
      <c r="H1597" t="s">
        <v>784</v>
      </c>
      <c r="I1597" s="4" t="b">
        <v>0</v>
      </c>
      <c r="J1597" s="4" t="str">
        <f>CONCATENATE(Orte[[#This Row],[Ort]]," - ",Orte[[#This Row],[Landkreis]])</f>
        <v>Dinkelsbühl - Landkreis Ansbach</v>
      </c>
      <c r="L1597" s="3" t="s">
        <v>15248</v>
      </c>
      <c r="M1597" s="3"/>
      <c r="N1597" t="str">
        <f>Orte[[#This Row],[Ort]]</f>
        <v>Dinkelsbühl</v>
      </c>
      <c r="O1597" t="s">
        <v>3714</v>
      </c>
      <c r="P1597" t="s">
        <v>5812</v>
      </c>
    </row>
    <row r="1598" spans="1:16" x14ac:dyDescent="0.35">
      <c r="A1598" t="s">
        <v>6137</v>
      </c>
      <c r="B1598" s="3" t="s">
        <v>14253</v>
      </c>
      <c r="C1598" s="4">
        <v>48.340425051899999</v>
      </c>
      <c r="D1598" s="4">
        <v>10.582381699000001</v>
      </c>
      <c r="E1598" s="4">
        <f>Orte[[#This Row],[Lat_dez]]*PI()/180</f>
        <v>0.84369957896920578</v>
      </c>
      <c r="F1598" s="4">
        <f>Orte[[#This Row],[Lon_dez]]*PI()/180</f>
        <v>0.18469740335034154</v>
      </c>
      <c r="G1598" t="s">
        <v>665</v>
      </c>
      <c r="H1598" t="s">
        <v>798</v>
      </c>
      <c r="I1598" s="4" t="b">
        <v>0</v>
      </c>
      <c r="J1598" s="4" t="str">
        <f>CONCATENATE(Orte[[#This Row],[Ort]]," - ",Orte[[#This Row],[Landkreis]])</f>
        <v>Dinkelscherben - Landkreis Augsburg</v>
      </c>
      <c r="L1598" s="3" t="s">
        <v>11742</v>
      </c>
      <c r="M1598" s="3"/>
      <c r="N1598" t="str">
        <f>Orte[[#This Row],[Ort]]</f>
        <v>Dinkelscherben</v>
      </c>
      <c r="O1598" t="s">
        <v>3502</v>
      </c>
      <c r="P1598" t="s">
        <v>3401</v>
      </c>
    </row>
    <row r="1599" spans="1:16" x14ac:dyDescent="0.35">
      <c r="A1599" t="s">
        <v>1838</v>
      </c>
      <c r="B1599" s="3" t="s">
        <v>8804</v>
      </c>
      <c r="C1599" s="4">
        <v>52.660789538800003</v>
      </c>
      <c r="D1599" s="4">
        <v>8.10019370907</v>
      </c>
      <c r="E1599" s="4">
        <f>Orte[[#This Row],[Lat_dez]]*PI()/180</f>
        <v>0.91910416415184626</v>
      </c>
      <c r="F1599" s="4">
        <f>Orte[[#This Row],[Lon_dez]]*PI()/180</f>
        <v>0.14137505027260316</v>
      </c>
      <c r="G1599" t="s">
        <v>554</v>
      </c>
      <c r="H1599" t="s">
        <v>1638</v>
      </c>
      <c r="I1599" s="4" t="b">
        <v>0</v>
      </c>
      <c r="J1599" s="4" t="str">
        <f>CONCATENATE(Orte[[#This Row],[Ort]]," - ",Orte[[#This Row],[Landkreis]])</f>
        <v>Dinklage - Landkreis Vechta</v>
      </c>
      <c r="L1599" s="3" t="s">
        <v>12361</v>
      </c>
      <c r="M1599" s="3"/>
      <c r="N1599" t="str">
        <f>Orte[[#This Row],[Ort]]</f>
        <v>Dinklage</v>
      </c>
      <c r="O1599" t="s">
        <v>1506</v>
      </c>
      <c r="P1599" t="s">
        <v>6857</v>
      </c>
    </row>
    <row r="1600" spans="1:16" x14ac:dyDescent="0.35">
      <c r="A1600" t="s">
        <v>4400</v>
      </c>
      <c r="B1600" s="3" t="s">
        <v>11968</v>
      </c>
      <c r="C1600" s="4">
        <v>51.557753833699998</v>
      </c>
      <c r="D1600" s="4">
        <v>6.7269320954799996</v>
      </c>
      <c r="E1600" s="4">
        <f>Orte[[#This Row],[Lat_dez]]*PI()/180</f>
        <v>0.899852559330794</v>
      </c>
      <c r="F1600" s="4">
        <f>Orte[[#This Row],[Lon_dez]]*PI()/180</f>
        <v>0.11740711362420754</v>
      </c>
      <c r="G1600" t="s">
        <v>504</v>
      </c>
      <c r="H1600" t="s">
        <v>517</v>
      </c>
      <c r="I1600" s="4" t="b">
        <v>0</v>
      </c>
      <c r="J1600" s="4" t="str">
        <f>CONCATENATE(Orte[[#This Row],[Ort]]," - ",Orte[[#This Row],[Landkreis]])</f>
        <v>Dinslaken - Kreis Wesel</v>
      </c>
      <c r="L1600" s="3" t="s">
        <v>12137</v>
      </c>
      <c r="M1600" s="3"/>
      <c r="N1600" t="str">
        <f>Orte[[#This Row],[Ort]]</f>
        <v>Dinslaken</v>
      </c>
      <c r="O1600" t="s">
        <v>4730</v>
      </c>
      <c r="P1600" t="s">
        <v>6537</v>
      </c>
    </row>
    <row r="1601" spans="1:16" x14ac:dyDescent="0.35">
      <c r="A1601" t="s">
        <v>4400</v>
      </c>
      <c r="B1601" s="3" t="s">
        <v>14398</v>
      </c>
      <c r="C1601" s="4">
        <v>51.578311857700001</v>
      </c>
      <c r="D1601" s="4">
        <v>6.73926067888</v>
      </c>
      <c r="E1601" s="4">
        <f>Orte[[#This Row],[Lat_dez]]*PI()/180</f>
        <v>0.900211364537298</v>
      </c>
      <c r="F1601" s="4">
        <f>Orte[[#This Row],[Lon_dez]]*PI()/180</f>
        <v>0.11762228799664429</v>
      </c>
      <c r="G1601" t="s">
        <v>504</v>
      </c>
      <c r="H1601" t="s">
        <v>517</v>
      </c>
      <c r="I1601" s="4" t="b">
        <v>0</v>
      </c>
      <c r="J1601" s="4" t="str">
        <f>CONCATENATE(Orte[[#This Row],[Ort]]," - ",Orte[[#This Row],[Landkreis]])</f>
        <v>Dinslaken - Kreis Wesel</v>
      </c>
      <c r="L1601" s="3" t="s">
        <v>14655</v>
      </c>
      <c r="M1601" s="3"/>
      <c r="N1601" t="str">
        <f>Orte[[#This Row],[Ort]]</f>
        <v>Dinslaken</v>
      </c>
      <c r="O1601" t="s">
        <v>4620</v>
      </c>
      <c r="P1601" t="s">
        <v>2860</v>
      </c>
    </row>
    <row r="1602" spans="1:16" x14ac:dyDescent="0.35">
      <c r="A1602" t="s">
        <v>4400</v>
      </c>
      <c r="B1602" s="3" t="s">
        <v>12617</v>
      </c>
      <c r="C1602" s="4">
        <v>51.5751636711</v>
      </c>
      <c r="D1602" s="4">
        <v>6.7977181413899999</v>
      </c>
      <c r="E1602" s="4">
        <f>Orte[[#This Row],[Lat_dez]]*PI()/180</f>
        <v>0.90015641831566073</v>
      </c>
      <c r="F1602" s="4">
        <f>Orte[[#This Row],[Lon_dez]]*PI()/180</f>
        <v>0.11864256318980491</v>
      </c>
      <c r="G1602" t="s">
        <v>504</v>
      </c>
      <c r="H1602" t="s">
        <v>517</v>
      </c>
      <c r="I1602" s="4" t="b">
        <v>0</v>
      </c>
      <c r="J1602" s="4" t="str">
        <f>CONCATENATE(Orte[[#This Row],[Ort]]," - ",Orte[[#This Row],[Landkreis]])</f>
        <v>Dinslaken - Kreis Wesel</v>
      </c>
      <c r="L1602" s="3" t="s">
        <v>10593</v>
      </c>
      <c r="M1602" s="3"/>
      <c r="N1602" t="str">
        <f>Orte[[#This Row],[Ort]]</f>
        <v>Dinslaken</v>
      </c>
      <c r="O1602" t="s">
        <v>3961</v>
      </c>
      <c r="P1602" t="s">
        <v>1143</v>
      </c>
    </row>
    <row r="1603" spans="1:16" x14ac:dyDescent="0.35">
      <c r="A1603" t="s">
        <v>5457</v>
      </c>
      <c r="B1603" s="3" t="s">
        <v>13343</v>
      </c>
      <c r="C1603" s="4">
        <v>50.533910025099999</v>
      </c>
      <c r="D1603" s="4">
        <v>9.8137083957000009</v>
      </c>
      <c r="E1603" s="4">
        <f>Orte[[#This Row],[Lat_dez]]*PI()/180</f>
        <v>0.88198311384456529</v>
      </c>
      <c r="F1603" s="4">
        <f>Orte[[#This Row],[Lon_dez]]*PI()/180</f>
        <v>0.17128152333557553</v>
      </c>
      <c r="G1603" t="s">
        <v>549</v>
      </c>
      <c r="H1603" t="s">
        <v>815</v>
      </c>
      <c r="I1603" s="4" t="b">
        <v>0</v>
      </c>
      <c r="J1603" s="4" t="str">
        <f>CONCATENATE(Orte[[#This Row],[Ort]]," - ",Orte[[#This Row],[Landkreis]])</f>
        <v>Dipperz - Landkreis Fulda</v>
      </c>
      <c r="L1603" s="3" t="s">
        <v>12365</v>
      </c>
      <c r="M1603" s="3"/>
      <c r="N1603" t="str">
        <f>Orte[[#This Row],[Ort]]</f>
        <v>Dipperz</v>
      </c>
      <c r="O1603" t="s">
        <v>6465</v>
      </c>
      <c r="P1603" t="s">
        <v>1214</v>
      </c>
    </row>
    <row r="1604" spans="1:16" x14ac:dyDescent="0.35">
      <c r="A1604" t="s">
        <v>5998</v>
      </c>
      <c r="B1604" s="3" t="s">
        <v>14064</v>
      </c>
      <c r="C1604" s="4">
        <v>50.864354679599998</v>
      </c>
      <c r="D1604" s="4">
        <v>13.6476455497</v>
      </c>
      <c r="E1604" s="4">
        <f>Orte[[#This Row],[Lat_dez]]*PI()/180</f>
        <v>0.88775046106120548</v>
      </c>
      <c r="F1604" s="4">
        <f>Orte[[#This Row],[Lon_dez]]*PI()/180</f>
        <v>0.2381963499874164</v>
      </c>
      <c r="G1604" t="s">
        <v>869</v>
      </c>
      <c r="H1604" t="s">
        <v>968</v>
      </c>
      <c r="I1604" s="4" t="b">
        <v>0</v>
      </c>
      <c r="J1604" s="4" t="str">
        <f>CONCATENATE(Orte[[#This Row],[Ort]]," - ",Orte[[#This Row],[Landkreis]])</f>
        <v>Dippoldiswalde - Landkreis Sächsische Schweiz-Osterzgebirge</v>
      </c>
      <c r="L1604" s="3" t="s">
        <v>8573</v>
      </c>
      <c r="M1604" s="3"/>
      <c r="N1604" t="str">
        <f>Orte[[#This Row],[Ort]]</f>
        <v>Dippoldiswalde</v>
      </c>
      <c r="O1604" t="s">
        <v>4840</v>
      </c>
      <c r="P1604" t="s">
        <v>6500</v>
      </c>
    </row>
    <row r="1605" spans="1:16" x14ac:dyDescent="0.35">
      <c r="A1605" t="s">
        <v>4300</v>
      </c>
      <c r="B1605" s="3" t="s">
        <v>11841</v>
      </c>
      <c r="C1605" s="4">
        <v>49.572664571799997</v>
      </c>
      <c r="D1605" s="4">
        <v>8.2513349981299999</v>
      </c>
      <c r="E1605" s="4">
        <f>Orte[[#This Row],[Lat_dez]]*PI()/180</f>
        <v>0.86520621576465484</v>
      </c>
      <c r="F1605" s="4">
        <f>Orte[[#This Row],[Lon_dez]]*PI()/180</f>
        <v>0.14401296340240866</v>
      </c>
      <c r="G1605" t="s">
        <v>514</v>
      </c>
      <c r="H1605" t="s">
        <v>624</v>
      </c>
      <c r="I1605" s="4" t="b">
        <v>0</v>
      </c>
      <c r="J1605" s="4" t="str">
        <f>CONCATENATE(Orte[[#This Row],[Ort]]," - ",Orte[[#This Row],[Landkreis]])</f>
        <v>Dirmstein - Landkreis Bad Dürkheim</v>
      </c>
      <c r="L1605" s="3" t="s">
        <v>10036</v>
      </c>
      <c r="M1605" s="3"/>
      <c r="N1605" t="str">
        <f>Orte[[#This Row],[Ort]]</f>
        <v>Dirmstein</v>
      </c>
      <c r="O1605" t="s">
        <v>1869</v>
      </c>
      <c r="P1605" t="s">
        <v>2984</v>
      </c>
    </row>
    <row r="1606" spans="1:16" x14ac:dyDescent="0.35">
      <c r="A1606" t="s">
        <v>6971</v>
      </c>
      <c r="B1606" s="3" t="s">
        <v>15390</v>
      </c>
      <c r="C1606" s="4">
        <v>48.703161129199998</v>
      </c>
      <c r="D1606" s="4">
        <v>10.401932885100001</v>
      </c>
      <c r="E1606" s="4">
        <f>Orte[[#This Row],[Lat_dez]]*PI()/180</f>
        <v>0.85003051783385941</v>
      </c>
      <c r="F1606" s="4">
        <f>Orte[[#This Row],[Lon_dez]]*PI()/180</f>
        <v>0.181547977416468</v>
      </c>
      <c r="G1606" t="s">
        <v>546</v>
      </c>
      <c r="H1606" t="s">
        <v>676</v>
      </c>
      <c r="I1606" s="4" t="b">
        <v>0</v>
      </c>
      <c r="J1606" s="4" t="str">
        <f>CONCATENATE(Orte[[#This Row],[Ort]]," - ",Orte[[#This Row],[Landkreis]])</f>
        <v>Dischingen - Landkreis Heidenheim</v>
      </c>
      <c r="L1606" s="3" t="s">
        <v>15235</v>
      </c>
      <c r="M1606" s="3"/>
      <c r="N1606" t="str">
        <f>Orte[[#This Row],[Ort]]</f>
        <v>Dischingen</v>
      </c>
      <c r="O1606" t="s">
        <v>4922</v>
      </c>
      <c r="P1606" t="s">
        <v>1595</v>
      </c>
    </row>
    <row r="1607" spans="1:16" x14ac:dyDescent="0.35">
      <c r="A1607" t="s">
        <v>3910</v>
      </c>
      <c r="B1607" s="3" t="s">
        <v>11344</v>
      </c>
      <c r="C1607" s="4">
        <v>52.121191919600001</v>
      </c>
      <c r="D1607" s="4">
        <v>8.2064444909500001</v>
      </c>
      <c r="E1607" s="4">
        <f>Orte[[#This Row],[Lat_dez]]*PI()/180</f>
        <v>0.90968640906088361</v>
      </c>
      <c r="F1607" s="4">
        <f>Orte[[#This Row],[Lon_dez]]*PI()/180</f>
        <v>0.14322947624922749</v>
      </c>
      <c r="G1607" t="s">
        <v>554</v>
      </c>
      <c r="H1607" t="s">
        <v>555</v>
      </c>
      <c r="I1607" s="4" t="b">
        <v>0</v>
      </c>
      <c r="J1607" s="4" t="str">
        <f>CONCATENATE(Orte[[#This Row],[Ort]]," - ",Orte[[#This Row],[Landkreis]])</f>
        <v>Dissen - Landkreis Osnabrück</v>
      </c>
      <c r="L1607" s="3" t="s">
        <v>13339</v>
      </c>
      <c r="M1607" s="3"/>
      <c r="N1607" t="str">
        <f>Orte[[#This Row],[Ort]]</f>
        <v>Dissen</v>
      </c>
      <c r="O1607" t="s">
        <v>2055</v>
      </c>
      <c r="P1607" t="s">
        <v>3163</v>
      </c>
    </row>
    <row r="1608" spans="1:16" x14ac:dyDescent="0.35">
      <c r="A1608" t="s">
        <v>1794</v>
      </c>
      <c r="B1608" s="3" t="s">
        <v>8755</v>
      </c>
      <c r="C1608" s="4">
        <v>50.111932384500001</v>
      </c>
      <c r="D1608" s="4">
        <v>10.205888888700001</v>
      </c>
      <c r="E1608" s="4">
        <f>Orte[[#This Row],[Lat_dez]]*PI()/180</f>
        <v>0.87461821464629808</v>
      </c>
      <c r="F1608" s="4">
        <f>Orte[[#This Row],[Lon_dez]]*PI()/180</f>
        <v>0.17812636420052008</v>
      </c>
      <c r="G1608" t="s">
        <v>665</v>
      </c>
      <c r="H1608" t="s">
        <v>674</v>
      </c>
      <c r="I1608" s="4" t="b">
        <v>0</v>
      </c>
      <c r="J1608" s="4" t="str">
        <f>CONCATENATE(Orte[[#This Row],[Ort]]," - ",Orte[[#This Row],[Landkreis]])</f>
        <v>Dittelbrunn - Landkreis Schweinfurt</v>
      </c>
      <c r="L1608" s="3" t="s">
        <v>13438</v>
      </c>
      <c r="M1608" s="3"/>
      <c r="N1608" t="str">
        <f>Orte[[#This Row],[Ort]]</f>
        <v>Dittelbrunn</v>
      </c>
      <c r="O1608" t="s">
        <v>3747</v>
      </c>
      <c r="P1608" t="s">
        <v>2143</v>
      </c>
    </row>
    <row r="1609" spans="1:16" x14ac:dyDescent="0.35">
      <c r="A1609" t="s">
        <v>4299</v>
      </c>
      <c r="B1609" s="3" t="s">
        <v>11839</v>
      </c>
      <c r="C1609" s="4">
        <v>49.747780789899998</v>
      </c>
      <c r="D1609" s="4">
        <v>8.2442680753200008</v>
      </c>
      <c r="E1609" s="4">
        <f>Orte[[#This Row],[Lat_dez]]*PI()/180</f>
        <v>0.86826257034414045</v>
      </c>
      <c r="F1609" s="4">
        <f>Orte[[#This Row],[Lon_dez]]*PI()/180</f>
        <v>0.14388962233138988</v>
      </c>
      <c r="G1609" t="s">
        <v>514</v>
      </c>
      <c r="H1609" t="s">
        <v>570</v>
      </c>
      <c r="I1609" s="4" t="b">
        <v>0</v>
      </c>
      <c r="J1609" s="4" t="str">
        <f>CONCATENATE(Orte[[#This Row],[Ort]]," - ",Orte[[#This Row],[Landkreis]])</f>
        <v>Dittelsheim-Heßloch - Landkreis Alzey-Worms</v>
      </c>
      <c r="L1609" s="3" t="s">
        <v>8820</v>
      </c>
      <c r="M1609" s="3"/>
      <c r="N1609" t="str">
        <f>Orte[[#This Row],[Ort]]</f>
        <v>Dittelsheim-Heßloch</v>
      </c>
      <c r="O1609" t="s">
        <v>946</v>
      </c>
      <c r="P1609" t="s">
        <v>5817</v>
      </c>
    </row>
    <row r="1610" spans="1:16" x14ac:dyDescent="0.35">
      <c r="A1610" t="s">
        <v>5751</v>
      </c>
      <c r="B1610" s="3" t="s">
        <v>13730</v>
      </c>
      <c r="C1610" s="4">
        <v>49.057683360799999</v>
      </c>
      <c r="D1610" s="4">
        <v>10.7781332699</v>
      </c>
      <c r="E1610" s="4">
        <f>Orte[[#This Row],[Lat_dez]]*PI()/180</f>
        <v>0.85621809804679727</v>
      </c>
      <c r="F1610" s="4">
        <f>Orte[[#This Row],[Lon_dez]]*PI()/180</f>
        <v>0.18811391277849765</v>
      </c>
      <c r="G1610" t="s">
        <v>665</v>
      </c>
      <c r="H1610" t="s">
        <v>1551</v>
      </c>
      <c r="I1610" s="4" t="b">
        <v>0</v>
      </c>
      <c r="J1610" s="4" t="str">
        <f>CONCATENATE(Orte[[#This Row],[Ort]]," - ",Orte[[#This Row],[Landkreis]])</f>
        <v>Dittenheim - Landkreis Weißenburg-Gunzenhausen</v>
      </c>
      <c r="L1610" s="3" t="s">
        <v>13990</v>
      </c>
      <c r="M1610" s="3"/>
      <c r="N1610" t="str">
        <f>Orte[[#This Row],[Ort]]</f>
        <v>Dittenheim</v>
      </c>
      <c r="O1610" t="s">
        <v>2120</v>
      </c>
      <c r="P1610" t="s">
        <v>1833</v>
      </c>
    </row>
    <row r="1611" spans="1:16" x14ac:dyDescent="0.35">
      <c r="A1611" t="s">
        <v>4442</v>
      </c>
      <c r="B1611" s="3" t="s">
        <v>7642</v>
      </c>
      <c r="C1611" s="4">
        <v>48.838586832300003</v>
      </c>
      <c r="D1611" s="4">
        <v>9.0234857686800005</v>
      </c>
      <c r="E1611" s="4">
        <f>Orte[[#This Row],[Lat_dez]]*PI()/180</f>
        <v>0.85239414224478272</v>
      </c>
      <c r="F1611" s="4">
        <f>Orte[[#This Row],[Lon_dez]]*PI()/180</f>
        <v>0.15748953667031743</v>
      </c>
      <c r="G1611" t="s">
        <v>546</v>
      </c>
      <c r="H1611" t="s">
        <v>757</v>
      </c>
      <c r="I1611" s="4" t="b">
        <v>0</v>
      </c>
      <c r="J1611" s="4" t="str">
        <f>CONCATENATE(Orte[[#This Row],[Ort]]," - ",Orte[[#This Row],[Landkreis]])</f>
        <v>Ditzingen - Landkreis Ludwigsburg</v>
      </c>
      <c r="L1611" s="3" t="s">
        <v>12447</v>
      </c>
      <c r="M1611" s="3"/>
      <c r="N1611" t="str">
        <f>Orte[[#This Row],[Ort]]</f>
        <v>Ditzingen</v>
      </c>
      <c r="O1611" t="s">
        <v>4703</v>
      </c>
      <c r="P1611" t="s">
        <v>6475</v>
      </c>
    </row>
    <row r="1612" spans="1:16" x14ac:dyDescent="0.35">
      <c r="A1612" t="s">
        <v>6572</v>
      </c>
      <c r="B1612" s="3" t="s">
        <v>14864</v>
      </c>
      <c r="C1612" s="4">
        <v>48.790179037800002</v>
      </c>
      <c r="D1612" s="4">
        <v>8.4937533147900002</v>
      </c>
      <c r="E1612" s="4">
        <f>Orte[[#This Row],[Lat_dez]]*PI()/180</f>
        <v>0.85154926684712895</v>
      </c>
      <c r="F1612" s="4">
        <f>Orte[[#This Row],[Lon_dez]]*PI()/180</f>
        <v>0.14824396119526786</v>
      </c>
      <c r="G1612" t="s">
        <v>546</v>
      </c>
      <c r="H1612" t="s">
        <v>1061</v>
      </c>
      <c r="I1612" s="4" t="b">
        <v>0</v>
      </c>
      <c r="J1612" s="4" t="str">
        <f>CONCATENATE(Orte[[#This Row],[Ort]]," - ",Orte[[#This Row],[Landkreis]])</f>
        <v>Dobel - Landkreis Calw</v>
      </c>
      <c r="L1612" s="3" t="s">
        <v>10452</v>
      </c>
      <c r="M1612" s="3"/>
      <c r="N1612" t="str">
        <f>Orte[[#This Row],[Ort]]</f>
        <v>Dobel</v>
      </c>
      <c r="O1612" t="s">
        <v>3353</v>
      </c>
      <c r="P1612" t="s">
        <v>6405</v>
      </c>
    </row>
    <row r="1613" spans="1:16" x14ac:dyDescent="0.35">
      <c r="A1613" t="s">
        <v>5213</v>
      </c>
      <c r="B1613" s="3" t="s">
        <v>13036</v>
      </c>
      <c r="C1613" s="4">
        <v>51.141775772099997</v>
      </c>
      <c r="D1613" s="4">
        <v>13.1261239927</v>
      </c>
      <c r="E1613" s="4">
        <f>Orte[[#This Row],[Lat_dez]]*PI()/180</f>
        <v>0.89259237253981005</v>
      </c>
      <c r="F1613" s="4">
        <f>Orte[[#This Row],[Lon_dez]]*PI()/180</f>
        <v>0.22909408169763915</v>
      </c>
      <c r="G1613" t="s">
        <v>869</v>
      </c>
      <c r="H1613" t="s">
        <v>935</v>
      </c>
      <c r="I1613" s="4" t="b">
        <v>0</v>
      </c>
      <c r="J1613" s="4" t="str">
        <f>CONCATENATE(Orte[[#This Row],[Ort]]," - ",Orte[[#This Row],[Landkreis]])</f>
        <v>Döbeln, Großweitzschen u.a. - Landkreis Mittelsachsen</v>
      </c>
      <c r="L1613" s="3" t="s">
        <v>15239</v>
      </c>
      <c r="M1613" s="3"/>
      <c r="N1613" t="str">
        <f>Orte[[#This Row],[Ort]]</f>
        <v>Döbeln, Großweitzschen u.a.</v>
      </c>
      <c r="O1613" t="s">
        <v>7134</v>
      </c>
      <c r="P1613" t="s">
        <v>5301</v>
      </c>
    </row>
    <row r="1614" spans="1:16" x14ac:dyDescent="0.35">
      <c r="A1614" t="s">
        <v>6165</v>
      </c>
      <c r="B1614" s="3" t="s">
        <v>14290</v>
      </c>
      <c r="C1614" s="4">
        <v>51.629891313999998</v>
      </c>
      <c r="D1614" s="4">
        <v>13.4933625242</v>
      </c>
      <c r="E1614" s="4">
        <f>Orte[[#This Row],[Lat_dez]]*PI()/180</f>
        <v>0.90111159587612144</v>
      </c>
      <c r="F1614" s="4">
        <f>Orte[[#This Row],[Lon_dez]]*PI()/180</f>
        <v>0.23550360321250305</v>
      </c>
      <c r="G1614" t="s">
        <v>885</v>
      </c>
      <c r="H1614" t="s">
        <v>983</v>
      </c>
      <c r="I1614" s="4" t="b">
        <v>0</v>
      </c>
      <c r="J1614" s="4" t="str">
        <f>CONCATENATE(Orte[[#This Row],[Ort]]," - ",Orte[[#This Row],[Landkreis]])</f>
        <v>Doberlug-Kirchhain - Landkreis Elbe-Elster</v>
      </c>
      <c r="L1614" s="3" t="s">
        <v>15245</v>
      </c>
      <c r="M1614" s="3"/>
      <c r="N1614" t="str">
        <f>Orte[[#This Row],[Ort]]</f>
        <v>Doberlug-Kirchhain</v>
      </c>
      <c r="O1614" t="s">
        <v>6257</v>
      </c>
      <c r="P1614" t="s">
        <v>1696</v>
      </c>
    </row>
    <row r="1615" spans="1:16" x14ac:dyDescent="0.35">
      <c r="A1615" t="s">
        <v>2308</v>
      </c>
      <c r="B1615" s="3" t="s">
        <v>9346</v>
      </c>
      <c r="C1615" s="4">
        <v>51.6319872459</v>
      </c>
      <c r="D1615" s="4">
        <v>14.656246963099999</v>
      </c>
      <c r="E1615" s="4">
        <f>Orte[[#This Row],[Lat_dez]]*PI()/180</f>
        <v>0.90114817678867398</v>
      </c>
      <c r="F1615" s="4">
        <f>Orte[[#This Row],[Lon_dez]]*PI()/180</f>
        <v>0.25579976549151484</v>
      </c>
      <c r="G1615" t="s">
        <v>885</v>
      </c>
      <c r="H1615" t="s">
        <v>977</v>
      </c>
      <c r="I1615" s="4" t="b">
        <v>0</v>
      </c>
      <c r="J1615" s="4" t="str">
        <f>CONCATENATE(Orte[[#This Row],[Ort]]," - ",Orte[[#This Row],[Landkreis]])</f>
        <v>Döbern - Landkreis Spree-Neiße</v>
      </c>
      <c r="L1615" s="3" t="s">
        <v>8383</v>
      </c>
      <c r="M1615" s="3"/>
      <c r="N1615" t="str">
        <f>Orte[[#This Row],[Ort]]</f>
        <v>Döbern</v>
      </c>
      <c r="O1615" t="s">
        <v>1501</v>
      </c>
      <c r="P1615" t="s">
        <v>7077</v>
      </c>
    </row>
    <row r="1616" spans="1:16" x14ac:dyDescent="0.35">
      <c r="A1616" t="s">
        <v>6367</v>
      </c>
      <c r="B1616" s="3" t="s">
        <v>14570</v>
      </c>
      <c r="C1616" s="4">
        <v>51.1355052304</v>
      </c>
      <c r="D1616" s="4">
        <v>14.416931355299999</v>
      </c>
      <c r="E1616" s="4">
        <f>Orte[[#This Row],[Lat_dez]]*PI()/180</f>
        <v>0.89248293094126152</v>
      </c>
      <c r="F1616" s="4">
        <f>Orte[[#This Row],[Lon_dez]]*PI()/180</f>
        <v>0.2516229201839934</v>
      </c>
      <c r="G1616" t="s">
        <v>869</v>
      </c>
      <c r="H1616" t="s">
        <v>972</v>
      </c>
      <c r="I1616" s="4" t="b">
        <v>0</v>
      </c>
      <c r="J1616" s="4" t="str">
        <f>CONCATENATE(Orte[[#This Row],[Ort]]," - ",Orte[[#This Row],[Landkreis]])</f>
        <v>Doberschau-Gaußig, Großpostwitz, Obergurig - Landkreis Bautzen</v>
      </c>
      <c r="L1616" s="3" t="s">
        <v>15014</v>
      </c>
      <c r="M1616" s="3"/>
      <c r="N1616" t="str">
        <f>Orte[[#This Row],[Ort]]</f>
        <v>Doberschau-Gaußig, Großpostwitz, Obergurig</v>
      </c>
      <c r="O1616" t="s">
        <v>2038</v>
      </c>
      <c r="P1616" t="s">
        <v>5746</v>
      </c>
    </row>
    <row r="1617" spans="1:16" x14ac:dyDescent="0.35">
      <c r="A1617" t="s">
        <v>5972</v>
      </c>
      <c r="B1617" s="3" t="s">
        <v>14031</v>
      </c>
      <c r="C1617" s="4">
        <v>47.611275807399998</v>
      </c>
      <c r="D1617" s="4">
        <v>8.1678913257199994</v>
      </c>
      <c r="E1617" s="4">
        <f>Orte[[#This Row],[Lat_dez]]*PI()/180</f>
        <v>0.8309735239142515</v>
      </c>
      <c r="F1617" s="4">
        <f>Orte[[#This Row],[Lon_dez]]*PI()/180</f>
        <v>0.14255659657889858</v>
      </c>
      <c r="G1617" t="s">
        <v>546</v>
      </c>
      <c r="H1617" t="s">
        <v>561</v>
      </c>
      <c r="I1617" s="4" t="b">
        <v>0</v>
      </c>
      <c r="J1617" s="4" t="str">
        <f>CONCATENATE(Orte[[#This Row],[Ort]]," - ",Orte[[#This Row],[Landkreis]])</f>
        <v>Dogern - Landkreis Waldshut</v>
      </c>
      <c r="L1617" s="3" t="s">
        <v>13992</v>
      </c>
      <c r="M1617" s="3"/>
      <c r="N1617" t="str">
        <f>Orte[[#This Row],[Ort]]</f>
        <v>Dogern</v>
      </c>
      <c r="O1617" t="s">
        <v>2528</v>
      </c>
      <c r="P1617" t="s">
        <v>5453</v>
      </c>
    </row>
    <row r="1618" spans="1:16" x14ac:dyDescent="0.35">
      <c r="A1618" t="s">
        <v>5417</v>
      </c>
      <c r="B1618" s="3" t="s">
        <v>13297</v>
      </c>
      <c r="C1618" s="4">
        <v>50.285662513200002</v>
      </c>
      <c r="D1618" s="4">
        <v>11.9645733449</v>
      </c>
      <c r="E1618" s="4">
        <f>Orte[[#This Row],[Lat_dez]]*PI()/180</f>
        <v>0.87765037740202656</v>
      </c>
      <c r="F1618" s="4">
        <f>Orte[[#This Row],[Lon_dez]]*PI()/180</f>
        <v>0.20882119846485608</v>
      </c>
      <c r="G1618" t="s">
        <v>665</v>
      </c>
      <c r="H1618" t="s">
        <v>852</v>
      </c>
      <c r="I1618" s="4" t="b">
        <v>0</v>
      </c>
      <c r="J1618" s="4" t="str">
        <f>CONCATENATE(Orte[[#This Row],[Ort]]," - ",Orte[[#This Row],[Landkreis]])</f>
        <v>Döhlau - Landkreis Hof</v>
      </c>
      <c r="L1618" s="3" t="s">
        <v>7863</v>
      </c>
      <c r="M1618" s="3"/>
      <c r="N1618" t="str">
        <f>Orte[[#This Row],[Ort]]</f>
        <v>Döhlau</v>
      </c>
      <c r="O1618" t="s">
        <v>4531</v>
      </c>
      <c r="P1618" t="s">
        <v>4994</v>
      </c>
    </row>
    <row r="1619" spans="1:16" x14ac:dyDescent="0.35">
      <c r="A1619" t="s">
        <v>4862</v>
      </c>
      <c r="B1619" s="3" t="s">
        <v>12569</v>
      </c>
      <c r="C1619" s="4">
        <v>53.5381902293</v>
      </c>
      <c r="D1619" s="4">
        <v>9.5383050294099991</v>
      </c>
      <c r="E1619" s="4">
        <f>Orte[[#This Row],[Lat_dez]]*PI()/180</f>
        <v>0.93441769506034289</v>
      </c>
      <c r="F1619" s="4">
        <f>Orte[[#This Row],[Lon_dez]]*PI()/180</f>
        <v>0.16647482782273904</v>
      </c>
      <c r="G1619" t="s">
        <v>554</v>
      </c>
      <c r="H1619" t="s">
        <v>1507</v>
      </c>
      <c r="I1619" s="4" t="b">
        <v>0</v>
      </c>
      <c r="J1619" s="4" t="str">
        <f>CONCATENATE(Orte[[#This Row],[Ort]]," - ",Orte[[#This Row],[Landkreis]])</f>
        <v>Dollern - Landkreis Stade</v>
      </c>
      <c r="L1619" s="3" t="s">
        <v>8578</v>
      </c>
      <c r="M1619" s="3"/>
      <c r="N1619" t="str">
        <f>Orte[[#This Row],[Ort]]</f>
        <v>Dollern</v>
      </c>
      <c r="O1619" t="s">
        <v>3807</v>
      </c>
      <c r="P1619" t="s">
        <v>15944</v>
      </c>
    </row>
    <row r="1620" spans="1:16" x14ac:dyDescent="0.35">
      <c r="A1620" t="s">
        <v>3732</v>
      </c>
      <c r="B1620" s="3" t="s">
        <v>11122</v>
      </c>
      <c r="C1620" s="4">
        <v>54.781672401199998</v>
      </c>
      <c r="D1620" s="4">
        <v>9.6829619292100002</v>
      </c>
      <c r="E1620" s="4">
        <f>Orte[[#This Row],[Lat_dez]]*PI()/180</f>
        <v>0.9561205531498479</v>
      </c>
      <c r="F1620" s="4">
        <f>Orte[[#This Row],[Lon_dez]]*PI()/180</f>
        <v>0.16899956700997659</v>
      </c>
      <c r="G1620" t="s">
        <v>641</v>
      </c>
      <c r="H1620" t="s">
        <v>660</v>
      </c>
      <c r="I1620" s="4" t="b">
        <v>0</v>
      </c>
      <c r="J1620" s="4" t="str">
        <f>CONCATENATE(Orte[[#This Row],[Ort]]," - ",Orte[[#This Row],[Landkreis]])</f>
        <v>Dollerup - Kreis Schleswig-Flensburg</v>
      </c>
      <c r="L1620" s="3" t="s">
        <v>15199</v>
      </c>
      <c r="M1620" s="3"/>
      <c r="N1620" t="str">
        <f>Orte[[#This Row],[Ort]]</f>
        <v>Dollerup</v>
      </c>
      <c r="O1620" t="s">
        <v>6755</v>
      </c>
      <c r="P1620" t="s">
        <v>6878</v>
      </c>
    </row>
    <row r="1621" spans="1:16" x14ac:dyDescent="0.35">
      <c r="A1621" t="s">
        <v>3148</v>
      </c>
      <c r="B1621" s="3" t="s">
        <v>10372</v>
      </c>
      <c r="C1621" s="4">
        <v>48.8706708056</v>
      </c>
      <c r="D1621" s="4">
        <v>11.0909002692</v>
      </c>
      <c r="E1621" s="4">
        <f>Orte[[#This Row],[Lat_dez]]*PI()/180</f>
        <v>0.85295411321598968</v>
      </c>
      <c r="F1621" s="4">
        <f>Orte[[#This Row],[Lon_dez]]*PI()/180</f>
        <v>0.19357272670786543</v>
      </c>
      <c r="G1621" t="s">
        <v>665</v>
      </c>
      <c r="H1621" t="s">
        <v>1867</v>
      </c>
      <c r="I1621" s="4" t="b">
        <v>0</v>
      </c>
      <c r="J1621" s="4" t="str">
        <f>CONCATENATE(Orte[[#This Row],[Ort]]," - ",Orte[[#This Row],[Landkreis]])</f>
        <v>Dollnstein - Landkreis Eichstätt</v>
      </c>
      <c r="L1621" s="3" t="s">
        <v>11515</v>
      </c>
      <c r="M1621" s="3"/>
      <c r="N1621" t="str">
        <f>Orte[[#This Row],[Ort]]</f>
        <v>Dollnstein</v>
      </c>
      <c r="O1621" t="s">
        <v>400</v>
      </c>
      <c r="P1621" t="s">
        <v>6649</v>
      </c>
    </row>
    <row r="1622" spans="1:16" x14ac:dyDescent="0.35">
      <c r="A1622" t="s">
        <v>3758</v>
      </c>
      <c r="B1622" s="3" t="s">
        <v>11156</v>
      </c>
      <c r="C1622" s="4">
        <v>49.255041716800001</v>
      </c>
      <c r="D1622" s="4">
        <v>10.297703556</v>
      </c>
      <c r="E1622" s="4">
        <f>Orte[[#This Row],[Lat_dez]]*PI()/180</f>
        <v>0.85966265116532048</v>
      </c>
      <c r="F1622" s="4">
        <f>Orte[[#This Row],[Lon_dez]]*PI()/180</f>
        <v>0.17972883244652829</v>
      </c>
      <c r="G1622" t="s">
        <v>665</v>
      </c>
      <c r="H1622" t="s">
        <v>784</v>
      </c>
      <c r="I1622" s="4" t="b">
        <v>0</v>
      </c>
      <c r="J1622" s="4" t="str">
        <f>CONCATENATE(Orte[[#This Row],[Ort]]," - ",Orte[[#This Row],[Landkreis]])</f>
        <v>Dombühl - Landkreis Ansbach</v>
      </c>
      <c r="L1622" s="3" t="s">
        <v>8454</v>
      </c>
      <c r="M1622" s="3"/>
      <c r="N1622" t="str">
        <f>Orte[[#This Row],[Ort]]</f>
        <v>Dombühl</v>
      </c>
      <c r="O1622" t="s">
        <v>5214</v>
      </c>
      <c r="P1622" t="s">
        <v>6553</v>
      </c>
    </row>
    <row r="1623" spans="1:16" x14ac:dyDescent="0.35">
      <c r="A1623" t="s">
        <v>4955</v>
      </c>
      <c r="B1623" s="3" t="s">
        <v>12692</v>
      </c>
      <c r="C1623" s="4">
        <v>53.196515265199999</v>
      </c>
      <c r="D1623" s="4">
        <v>11.222345621200001</v>
      </c>
      <c r="E1623" s="4">
        <f>Orte[[#This Row],[Lat_dez]]*PI()/180</f>
        <v>0.92845434196516441</v>
      </c>
      <c r="F1623" s="4">
        <f>Orte[[#This Row],[Lon_dez]]*PI()/180</f>
        <v>0.19586688088670837</v>
      </c>
      <c r="G1623" t="s">
        <v>834</v>
      </c>
      <c r="H1623" t="s">
        <v>953</v>
      </c>
      <c r="I1623" s="4" t="b">
        <v>0</v>
      </c>
      <c r="J1623" s="4" t="str">
        <f>CONCATENATE(Orte[[#This Row],[Ort]]," - ",Orte[[#This Row],[Landkreis]])</f>
        <v>Dömitz - Landkreis Ludwigslust-Parchim</v>
      </c>
      <c r="L1623" s="3" t="s">
        <v>9415</v>
      </c>
      <c r="M1623" s="3"/>
      <c r="N1623" t="str">
        <f>Orte[[#This Row],[Ort]]</f>
        <v>Dömitz</v>
      </c>
      <c r="O1623" t="s">
        <v>5202</v>
      </c>
      <c r="P1623" t="s">
        <v>3158</v>
      </c>
    </row>
    <row r="1624" spans="1:16" x14ac:dyDescent="0.35">
      <c r="A1624" t="s">
        <v>2189</v>
      </c>
      <c r="B1624" s="3" t="s">
        <v>9196</v>
      </c>
      <c r="C1624" s="4">
        <v>51.6187358731</v>
      </c>
      <c r="D1624" s="4">
        <v>12.8452341951</v>
      </c>
      <c r="E1624" s="4">
        <f>Orte[[#This Row],[Lat_dez]]*PI()/180</f>
        <v>0.90091689670290487</v>
      </c>
      <c r="F1624" s="4">
        <f>Orte[[#This Row],[Lon_dez]]*PI()/180</f>
        <v>0.22419162989425867</v>
      </c>
      <c r="G1624" t="s">
        <v>869</v>
      </c>
      <c r="H1624" t="s">
        <v>1237</v>
      </c>
      <c r="I1624" s="4" t="b">
        <v>0</v>
      </c>
      <c r="J1624" s="4" t="str">
        <f>CONCATENATE(Orte[[#This Row],[Ort]]," - ",Orte[[#This Row],[Landkreis]])</f>
        <v>Dommitzsch - Landkreis Nordsachsen</v>
      </c>
      <c r="L1624" s="3" t="s">
        <v>12139</v>
      </c>
      <c r="M1624" s="3"/>
      <c r="N1624" t="str">
        <f>Orte[[#This Row],[Ort]]</f>
        <v>Dommitzsch</v>
      </c>
      <c r="O1624" t="s">
        <v>1974</v>
      </c>
      <c r="P1624" t="s">
        <v>3134</v>
      </c>
    </row>
    <row r="1625" spans="1:16" x14ac:dyDescent="0.35">
      <c r="A1625" t="s">
        <v>1997</v>
      </c>
      <c r="B1625" s="3" t="s">
        <v>8976</v>
      </c>
      <c r="C1625" s="4">
        <v>53.525736361200003</v>
      </c>
      <c r="D1625" s="4">
        <v>11.824535690899999</v>
      </c>
      <c r="E1625" s="4">
        <f>Orte[[#This Row],[Lat_dez]]*PI()/180</f>
        <v>0.93420033405738878</v>
      </c>
      <c r="F1625" s="4">
        <f>Orte[[#This Row],[Lon_dez]]*PI()/180</f>
        <v>0.20637708032578747</v>
      </c>
      <c r="G1625" t="s">
        <v>834</v>
      </c>
      <c r="H1625" t="s">
        <v>953</v>
      </c>
      <c r="I1625" s="4" t="b">
        <v>0</v>
      </c>
      <c r="J1625" s="4" t="str">
        <f>CONCATENATE(Orte[[#This Row],[Ort]]," - ",Orte[[#This Row],[Landkreis]])</f>
        <v>Domsühl, Mestlin, Obere Warnow u.a. - Landkreis Ludwigslust-Parchim</v>
      </c>
      <c r="L1625" s="3" t="s">
        <v>11260</v>
      </c>
      <c r="M1625" s="3"/>
      <c r="N1625" t="str">
        <f>Orte[[#This Row],[Ort]]</f>
        <v>Domsühl, Mestlin, Obere Warnow u.a.</v>
      </c>
      <c r="O1625" t="s">
        <v>2571</v>
      </c>
      <c r="P1625" t="s">
        <v>6516</v>
      </c>
    </row>
    <row r="1626" spans="1:16" x14ac:dyDescent="0.35">
      <c r="A1626" t="s">
        <v>3692</v>
      </c>
      <c r="B1626" s="3" t="s">
        <v>11064</v>
      </c>
      <c r="C1626" s="4">
        <v>47.9639132446</v>
      </c>
      <c r="D1626" s="4">
        <v>8.3217439705299991</v>
      </c>
      <c r="E1626" s="4">
        <f>Orte[[#This Row],[Lat_dez]]*PI()/180</f>
        <v>0.83712820825918632</v>
      </c>
      <c r="F1626" s="4">
        <f>Orte[[#This Row],[Lon_dez]]*PI()/180</f>
        <v>0.14524183179373445</v>
      </c>
      <c r="G1626" t="s">
        <v>546</v>
      </c>
      <c r="H1626" t="s">
        <v>1147</v>
      </c>
      <c r="I1626" s="4" t="b">
        <v>0</v>
      </c>
      <c r="J1626" s="4" t="str">
        <f>CONCATENATE(Orte[[#This Row],[Ort]]," - ",Orte[[#This Row],[Landkreis]])</f>
        <v>Donaueschingen - Landkreis Schwarzwald-Baar-Kreis</v>
      </c>
      <c r="L1626" s="3" t="s">
        <v>15194</v>
      </c>
      <c r="M1626" s="3"/>
      <c r="N1626" t="str">
        <f>Orte[[#This Row],[Ort]]</f>
        <v>Donaueschingen</v>
      </c>
      <c r="O1626" t="s">
        <v>7111</v>
      </c>
      <c r="P1626" t="s">
        <v>605</v>
      </c>
    </row>
    <row r="1627" spans="1:16" x14ac:dyDescent="0.35">
      <c r="A1627" t="s">
        <v>4551</v>
      </c>
      <c r="B1627" s="3" t="s">
        <v>12164</v>
      </c>
      <c r="C1627" s="4">
        <v>49.029131480499998</v>
      </c>
      <c r="D1627" s="4">
        <v>12.226082808499999</v>
      </c>
      <c r="E1627" s="4">
        <f>Orte[[#This Row],[Lat_dez]]*PI()/180</f>
        <v>0.85571977372792685</v>
      </c>
      <c r="F1627" s="4">
        <f>Orte[[#This Row],[Lon_dez]]*PI()/180</f>
        <v>0.21338539962980035</v>
      </c>
      <c r="G1627" t="s">
        <v>665</v>
      </c>
      <c r="H1627" t="s">
        <v>874</v>
      </c>
      <c r="I1627" s="4" t="b">
        <v>0</v>
      </c>
      <c r="J1627" s="4" t="str">
        <f>CONCATENATE(Orte[[#This Row],[Ort]]," - ",Orte[[#This Row],[Landkreis]])</f>
        <v>Donaustauf - Landkreis Regensburg</v>
      </c>
      <c r="L1627" s="3" t="s">
        <v>12355</v>
      </c>
      <c r="M1627" s="3"/>
      <c r="N1627" t="str">
        <f>Orte[[#This Row],[Ort]]</f>
        <v>Donaustauf</v>
      </c>
      <c r="O1627" t="s">
        <v>6092</v>
      </c>
      <c r="P1627" t="s">
        <v>1489</v>
      </c>
    </row>
    <row r="1628" spans="1:16" x14ac:dyDescent="0.35">
      <c r="A1628" t="s">
        <v>6768</v>
      </c>
      <c r="B1628" s="3" t="s">
        <v>15112</v>
      </c>
      <c r="C1628" s="4">
        <v>48.7239048737</v>
      </c>
      <c r="D1628" s="4">
        <v>10.772218044200001</v>
      </c>
      <c r="E1628" s="4">
        <f>Orte[[#This Row],[Lat_dez]]*PI()/180</f>
        <v>0.8503925644745769</v>
      </c>
      <c r="F1628" s="4">
        <f>Orte[[#This Row],[Lon_dez]]*PI()/180</f>
        <v>0.18801067261403406</v>
      </c>
      <c r="G1628" t="s">
        <v>665</v>
      </c>
      <c r="H1628" t="s">
        <v>698</v>
      </c>
      <c r="I1628" s="4" t="b">
        <v>0</v>
      </c>
      <c r="J1628" s="4" t="str">
        <f>CONCATENATE(Orte[[#This Row],[Ort]]," - ",Orte[[#This Row],[Landkreis]])</f>
        <v>Donauwörth - Landkreis Donau-Ries</v>
      </c>
      <c r="L1628" s="3" t="s">
        <v>13337</v>
      </c>
      <c r="M1628" s="3"/>
      <c r="N1628" t="str">
        <f>Orte[[#This Row],[Ort]]</f>
        <v>Donauwörth</v>
      </c>
      <c r="O1628" t="s">
        <v>3576</v>
      </c>
      <c r="P1628" t="s">
        <v>6381</v>
      </c>
    </row>
    <row r="1629" spans="1:16" x14ac:dyDescent="0.35">
      <c r="A1629" t="s">
        <v>2065</v>
      </c>
      <c r="B1629" s="3" t="s">
        <v>9057</v>
      </c>
      <c r="C1629" s="4">
        <v>49.964191595499997</v>
      </c>
      <c r="D1629" s="4">
        <v>10.406448144800001</v>
      </c>
      <c r="E1629" s="4">
        <f>Orte[[#This Row],[Lat_dez]]*PI()/180</f>
        <v>0.87203965143875373</v>
      </c>
      <c r="F1629" s="4">
        <f>Orte[[#This Row],[Lon_dez]]*PI()/180</f>
        <v>0.18162678356481562</v>
      </c>
      <c r="G1629" t="s">
        <v>665</v>
      </c>
      <c r="H1629" t="s">
        <v>674</v>
      </c>
      <c r="I1629" s="4" t="b">
        <v>0</v>
      </c>
      <c r="J1629" s="4" t="str">
        <f>CONCATENATE(Orte[[#This Row],[Ort]]," - ",Orte[[#This Row],[Landkreis]])</f>
        <v>Donnersdorf - Landkreis Schweinfurt</v>
      </c>
      <c r="L1629" s="3" t="s">
        <v>14044</v>
      </c>
      <c r="M1629" s="3"/>
      <c r="N1629" t="str">
        <f>Orte[[#This Row],[Ort]]</f>
        <v>Donnersdorf</v>
      </c>
      <c r="O1629" t="s">
        <v>3985</v>
      </c>
      <c r="P1629" t="s">
        <v>2168</v>
      </c>
    </row>
    <row r="1630" spans="1:16" x14ac:dyDescent="0.35">
      <c r="A1630" t="s">
        <v>1443</v>
      </c>
      <c r="B1630" s="3" t="s">
        <v>8381</v>
      </c>
      <c r="C1630" s="4">
        <v>48.692733052299999</v>
      </c>
      <c r="D1630" s="4">
        <v>9.8137870284200002</v>
      </c>
      <c r="E1630" s="4">
        <f>Orte[[#This Row],[Lat_dez]]*PI()/180</f>
        <v>0.84984851355730329</v>
      </c>
      <c r="F1630" s="4">
        <f>Orte[[#This Row],[Lon_dez]]*PI()/180</f>
        <v>0.17128289573543934</v>
      </c>
      <c r="G1630" t="s">
        <v>546</v>
      </c>
      <c r="H1630" t="s">
        <v>644</v>
      </c>
      <c r="I1630" s="4" t="b">
        <v>0</v>
      </c>
      <c r="J1630" s="4" t="str">
        <f>CONCATENATE(Orte[[#This Row],[Ort]]," - ",Orte[[#This Row],[Landkreis]])</f>
        <v>Donzdorf - Landkreis Göppingen</v>
      </c>
      <c r="L1630" s="3" t="s">
        <v>7859</v>
      </c>
      <c r="M1630" s="3"/>
      <c r="N1630" t="str">
        <f>Orte[[#This Row],[Ort]]</f>
        <v>Donzdorf</v>
      </c>
      <c r="O1630" t="s">
        <v>1150</v>
      </c>
      <c r="P1630" t="s">
        <v>6560</v>
      </c>
    </row>
    <row r="1631" spans="1:16" x14ac:dyDescent="0.35">
      <c r="A1631" t="s">
        <v>3278</v>
      </c>
      <c r="B1631" s="3" t="s">
        <v>10534</v>
      </c>
      <c r="C1631" s="4">
        <v>52.033832317200002</v>
      </c>
      <c r="D1631" s="4">
        <v>9.0324606647600003</v>
      </c>
      <c r="E1631" s="4">
        <f>Orte[[#This Row],[Lat_dez]]*PI()/180</f>
        <v>0.9081616963657706</v>
      </c>
      <c r="F1631" s="4">
        <f>Orte[[#This Row],[Lon_dez]]*PI()/180</f>
        <v>0.15764617815693777</v>
      </c>
      <c r="G1631" t="s">
        <v>504</v>
      </c>
      <c r="H1631" t="s">
        <v>1069</v>
      </c>
      <c r="I1631" s="4" t="b">
        <v>0</v>
      </c>
      <c r="J1631" s="4" t="str">
        <f>CONCATENATE(Orte[[#This Row],[Ort]]," - ",Orte[[#This Row],[Landkreis]])</f>
        <v>Dörentrup - Kreis Lippe</v>
      </c>
      <c r="L1631" s="3" t="s">
        <v>10029</v>
      </c>
      <c r="M1631" s="3"/>
      <c r="N1631" t="str">
        <f>Orte[[#This Row],[Ort]]</f>
        <v>Dörentrup</v>
      </c>
      <c r="O1631" t="s">
        <v>3380</v>
      </c>
      <c r="P1631" t="s">
        <v>4081</v>
      </c>
    </row>
    <row r="1632" spans="1:16" x14ac:dyDescent="0.35">
      <c r="A1632" t="s">
        <v>2550</v>
      </c>
      <c r="B1632" s="3" t="s">
        <v>9639</v>
      </c>
      <c r="C1632" s="4">
        <v>53.839671417700004</v>
      </c>
      <c r="D1632" s="4">
        <v>11.4954311269</v>
      </c>
      <c r="E1632" s="4">
        <f>Orte[[#This Row],[Lat_dez]]*PI()/180</f>
        <v>0.93967953443074825</v>
      </c>
      <c r="F1632" s="4">
        <f>Orte[[#This Row],[Lon_dez]]*PI()/180</f>
        <v>0.2006331221006471</v>
      </c>
      <c r="G1632" t="s">
        <v>834</v>
      </c>
      <c r="H1632" t="s">
        <v>1367</v>
      </c>
      <c r="I1632" s="4" t="b">
        <v>0</v>
      </c>
      <c r="J1632" s="4" t="str">
        <f>CONCATENATE(Orte[[#This Row],[Ort]]," - ",Orte[[#This Row],[Landkreis]])</f>
        <v>Dorf Mecklenburg, Lübow u.a. - Landkreis Nordwestmecklenburg</v>
      </c>
      <c r="L1632" s="3" t="s">
        <v>14633</v>
      </c>
      <c r="M1632" s="3"/>
      <c r="N1632" t="str">
        <f>Orte[[#This Row],[Ort]]</f>
        <v>Dorf Mecklenburg, Lübow u.a.</v>
      </c>
      <c r="O1632" t="s">
        <v>1900</v>
      </c>
      <c r="P1632" t="s">
        <v>6456</v>
      </c>
    </row>
    <row r="1633" spans="1:16" x14ac:dyDescent="0.35">
      <c r="A1633" t="s">
        <v>3877</v>
      </c>
      <c r="B1633" s="3" t="s">
        <v>11299</v>
      </c>
      <c r="C1633" s="4">
        <v>50.757989938999998</v>
      </c>
      <c r="D1633" s="4">
        <v>13.4141011847</v>
      </c>
      <c r="E1633" s="4">
        <f>Orte[[#This Row],[Lat_dez]]*PI()/180</f>
        <v>0.88589404612970568</v>
      </c>
      <c r="F1633" s="4">
        <f>Orte[[#This Row],[Lon_dez]]*PI()/180</f>
        <v>0.234120231868687</v>
      </c>
      <c r="G1633" t="s">
        <v>869</v>
      </c>
      <c r="H1633" t="s">
        <v>935</v>
      </c>
      <c r="I1633" s="4" t="b">
        <v>0</v>
      </c>
      <c r="J1633" s="4" t="str">
        <f>CONCATENATE(Orte[[#This Row],[Ort]]," - ",Orte[[#This Row],[Landkreis]])</f>
        <v>Dorfchemnitz, Mulda, Sayda - Landkreis Mittelsachsen</v>
      </c>
      <c r="L1633" s="3" t="s">
        <v>13234</v>
      </c>
      <c r="M1633" s="3"/>
      <c r="N1633" t="str">
        <f>Orte[[#This Row],[Ort]]</f>
        <v>Dorfchemnitz, Mulda, Sayda</v>
      </c>
      <c r="O1633" t="s">
        <v>1416</v>
      </c>
      <c r="P1633" t="s">
        <v>3489</v>
      </c>
    </row>
    <row r="1634" spans="1:16" x14ac:dyDescent="0.35">
      <c r="A1634" t="s">
        <v>3227</v>
      </c>
      <c r="B1634" s="3" t="s">
        <v>10462</v>
      </c>
      <c r="C1634" s="4">
        <v>48.280202008899998</v>
      </c>
      <c r="D1634" s="4">
        <v>12.1657453929</v>
      </c>
      <c r="E1634" s="4">
        <f>Orte[[#This Row],[Lat_dez]]*PI()/180</f>
        <v>0.84264848858328556</v>
      </c>
      <c r="F1634" s="4">
        <f>Orte[[#This Row],[Lon_dez]]*PI()/180</f>
        <v>0.21233231306543618</v>
      </c>
      <c r="G1634" t="s">
        <v>665</v>
      </c>
      <c r="H1634" t="s">
        <v>879</v>
      </c>
      <c r="I1634" s="4" t="b">
        <v>0</v>
      </c>
      <c r="J1634" s="4" t="str">
        <f>CONCATENATE(Orte[[#This Row],[Ort]]," - ",Orte[[#This Row],[Landkreis]])</f>
        <v>Dorfen - Landkreis Erding</v>
      </c>
      <c r="L1634" s="3" t="s">
        <v>12994</v>
      </c>
      <c r="M1634" s="3"/>
      <c r="N1634" t="str">
        <f>Orte[[#This Row],[Ort]]</f>
        <v>Dorfen</v>
      </c>
      <c r="O1634" t="s">
        <v>907</v>
      </c>
      <c r="P1634" t="s">
        <v>4617</v>
      </c>
    </row>
    <row r="1635" spans="1:16" x14ac:dyDescent="0.35">
      <c r="A1635" t="s">
        <v>4382</v>
      </c>
      <c r="B1635" s="3" t="s">
        <v>11943</v>
      </c>
      <c r="C1635" s="4">
        <v>50.935285177799997</v>
      </c>
      <c r="D1635" s="4">
        <v>13.5529622076</v>
      </c>
      <c r="E1635" s="4">
        <f>Orte[[#This Row],[Lat_dez]]*PI()/180</f>
        <v>0.8889884317948753</v>
      </c>
      <c r="F1635" s="4">
        <f>Orte[[#This Row],[Lon_dez]]*PI()/180</f>
        <v>0.23654381392097923</v>
      </c>
      <c r="G1635" t="s">
        <v>869</v>
      </c>
      <c r="H1635" t="s">
        <v>968</v>
      </c>
      <c r="I1635" s="4" t="b">
        <v>0</v>
      </c>
      <c r="J1635" s="4" t="str">
        <f>CONCATENATE(Orte[[#This Row],[Ort]]," - ",Orte[[#This Row],[Landkreis]])</f>
        <v>Dorfhain - Landkreis Sächsische Schweiz-Osterzgebirge</v>
      </c>
      <c r="L1635" s="3" t="s">
        <v>15196</v>
      </c>
      <c r="M1635" s="3"/>
      <c r="N1635" t="str">
        <f>Orte[[#This Row],[Ort]]</f>
        <v>Dorfhain</v>
      </c>
      <c r="O1635" t="s">
        <v>4329</v>
      </c>
      <c r="P1635" t="s">
        <v>7187</v>
      </c>
    </row>
    <row r="1636" spans="1:16" x14ac:dyDescent="0.35">
      <c r="A1636" t="s">
        <v>4223</v>
      </c>
      <c r="B1636" s="3" t="s">
        <v>11731</v>
      </c>
      <c r="C1636" s="4">
        <v>50.2870085789</v>
      </c>
      <c r="D1636" s="4">
        <v>10.9991551905</v>
      </c>
      <c r="E1636" s="4">
        <f>Orte[[#This Row],[Lat_dez]]*PI()/180</f>
        <v>0.87767387068043956</v>
      </c>
      <c r="F1636" s="4">
        <f>Orte[[#This Row],[Lon_dez]]*PI()/180</f>
        <v>0.19197147301204914</v>
      </c>
      <c r="G1636" t="s">
        <v>665</v>
      </c>
      <c r="H1636" t="s">
        <v>1540</v>
      </c>
      <c r="I1636" s="4" t="b">
        <v>0</v>
      </c>
      <c r="J1636" s="4" t="str">
        <f>CONCATENATE(Orte[[#This Row],[Ort]]," - ",Orte[[#This Row],[Landkreis]])</f>
        <v>Dörfles-Esbach - Landkreis Coburg</v>
      </c>
      <c r="L1636" s="3" t="s">
        <v>11015</v>
      </c>
      <c r="M1636" s="3"/>
      <c r="N1636" t="str">
        <f>Orte[[#This Row],[Ort]]</f>
        <v>Dörfles-Esbach</v>
      </c>
      <c r="O1636" t="s">
        <v>3959</v>
      </c>
      <c r="P1636" t="s">
        <v>15945</v>
      </c>
    </row>
    <row r="1637" spans="1:16" x14ac:dyDescent="0.35">
      <c r="A1637" t="s">
        <v>4045</v>
      </c>
      <c r="B1637" s="3" t="s">
        <v>11514</v>
      </c>
      <c r="C1637" s="4">
        <v>49.791302299400002</v>
      </c>
      <c r="D1637" s="4">
        <v>9.3726250138899996</v>
      </c>
      <c r="E1637" s="4">
        <f>Orte[[#This Row],[Lat_dez]]*PI()/180</f>
        <v>0.86902216398035348</v>
      </c>
      <c r="F1637" s="4">
        <f>Orte[[#This Row],[Lon_dez]]*PI()/180</f>
        <v>0.16358316604715975</v>
      </c>
      <c r="G1637" t="s">
        <v>665</v>
      </c>
      <c r="H1637" t="s">
        <v>1095</v>
      </c>
      <c r="I1637" s="4" t="b">
        <v>0</v>
      </c>
      <c r="J1637" s="4" t="str">
        <f>CONCATENATE(Orte[[#This Row],[Ort]]," - ",Orte[[#This Row],[Landkreis]])</f>
        <v>Dorfprozelten - Landkreis Miltenberg</v>
      </c>
      <c r="L1637" s="3" t="s">
        <v>11577</v>
      </c>
      <c r="M1637" s="3"/>
      <c r="N1637" t="str">
        <f>Orte[[#This Row],[Ort]]</f>
        <v>Dorfprozelten</v>
      </c>
      <c r="O1637" t="s">
        <v>1195</v>
      </c>
      <c r="P1637" t="s">
        <v>4360</v>
      </c>
    </row>
    <row r="1638" spans="1:16" x14ac:dyDescent="0.35">
      <c r="A1638" t="s">
        <v>1280</v>
      </c>
      <c r="B1638" s="3" t="s">
        <v>8224</v>
      </c>
      <c r="C1638" s="4">
        <v>51.101552737299997</v>
      </c>
      <c r="D1638" s="4">
        <v>6.8474592339100004</v>
      </c>
      <c r="E1638" s="4">
        <f>Orte[[#This Row],[Lat_dez]]*PI()/180</f>
        <v>0.89189034814740598</v>
      </c>
      <c r="F1638" s="4">
        <f>Orte[[#This Row],[Lon_dez]]*PI()/180</f>
        <v>0.11951070902781805</v>
      </c>
      <c r="G1638" t="s">
        <v>504</v>
      </c>
      <c r="H1638" t="s">
        <v>1278</v>
      </c>
      <c r="I1638" s="4" t="b">
        <v>0</v>
      </c>
      <c r="J1638" s="4" t="str">
        <f>CONCATENATE(Orte[[#This Row],[Ort]]," - ",Orte[[#This Row],[Landkreis]])</f>
        <v>Dormagen - Kreis Rhein-Kreis Neuss</v>
      </c>
      <c r="L1638" s="3" t="s">
        <v>14043</v>
      </c>
      <c r="M1638" s="3"/>
      <c r="N1638" t="str">
        <f>Orte[[#This Row],[Ort]]</f>
        <v>Dormagen</v>
      </c>
      <c r="O1638" t="s">
        <v>1096</v>
      </c>
      <c r="P1638" t="s">
        <v>3103</v>
      </c>
    </row>
    <row r="1639" spans="1:16" x14ac:dyDescent="0.35">
      <c r="A1639" t="s">
        <v>1280</v>
      </c>
      <c r="B1639" s="3" t="s">
        <v>14399</v>
      </c>
      <c r="C1639" s="4">
        <v>51.075708836300002</v>
      </c>
      <c r="D1639" s="4">
        <v>6.7989496228800004</v>
      </c>
      <c r="E1639" s="4">
        <f>Orte[[#This Row],[Lat_dez]]*PI()/180</f>
        <v>0.89143928698339658</v>
      </c>
      <c r="F1639" s="4">
        <f>Orte[[#This Row],[Lon_dez]]*PI()/180</f>
        <v>0.1186640565964828</v>
      </c>
      <c r="G1639" t="s">
        <v>504</v>
      </c>
      <c r="H1639" t="s">
        <v>1278</v>
      </c>
      <c r="I1639" s="4" t="b">
        <v>0</v>
      </c>
      <c r="J1639" s="4" t="str">
        <f>CONCATENATE(Orte[[#This Row],[Ort]]," - ",Orte[[#This Row],[Landkreis]])</f>
        <v>Dormagen - Kreis Rhein-Kreis Neuss</v>
      </c>
      <c r="L1639" s="3" t="s">
        <v>9793</v>
      </c>
      <c r="M1639" s="3"/>
      <c r="N1639" t="str">
        <f>Orte[[#This Row],[Ort]]</f>
        <v>Dormagen</v>
      </c>
      <c r="O1639" t="s">
        <v>4313</v>
      </c>
      <c r="P1639" t="s">
        <v>7023</v>
      </c>
    </row>
    <row r="1640" spans="1:16" x14ac:dyDescent="0.35">
      <c r="A1640" t="s">
        <v>1280</v>
      </c>
      <c r="B1640" s="3" t="s">
        <v>13271</v>
      </c>
      <c r="C1640" s="4">
        <v>51.132483356800002</v>
      </c>
      <c r="D1640" s="4">
        <v>6.8299836964400003</v>
      </c>
      <c r="E1640" s="4">
        <f>Orte[[#This Row],[Lat_dez]]*PI()/180</f>
        <v>0.89243018929736251</v>
      </c>
      <c r="F1640" s="4">
        <f>Orte[[#This Row],[Lon_dez]]*PI()/180</f>
        <v>0.11920570336041091</v>
      </c>
      <c r="G1640" t="s">
        <v>504</v>
      </c>
      <c r="H1640" t="s">
        <v>1278</v>
      </c>
      <c r="I1640" s="4" t="b">
        <v>0</v>
      </c>
      <c r="J1640" s="4" t="str">
        <f>CONCATENATE(Orte[[#This Row],[Ort]]," - ",Orte[[#This Row],[Landkreis]])</f>
        <v>Dormagen - Kreis Rhein-Kreis Neuss</v>
      </c>
      <c r="L1640" s="3" t="s">
        <v>10644</v>
      </c>
      <c r="M1640" s="3"/>
      <c r="N1640" t="str">
        <f>Orte[[#This Row],[Ort]]</f>
        <v>Dormagen</v>
      </c>
      <c r="O1640" t="s">
        <v>4184</v>
      </c>
      <c r="P1640" t="s">
        <v>7029</v>
      </c>
    </row>
    <row r="1641" spans="1:16" x14ac:dyDescent="0.35">
      <c r="A1641" t="s">
        <v>1280</v>
      </c>
      <c r="B1641" s="3" t="s">
        <v>15211</v>
      </c>
      <c r="C1641" s="4">
        <v>51.106995855299999</v>
      </c>
      <c r="D1641" s="4">
        <v>6.7565125905899999</v>
      </c>
      <c r="E1641" s="4">
        <f>Orte[[#This Row],[Lat_dez]]*PI()/180</f>
        <v>0.89198534847808053</v>
      </c>
      <c r="F1641" s="4">
        <f>Orte[[#This Row],[Lon_dez]]*PI()/180</f>
        <v>0.11792339065824715</v>
      </c>
      <c r="G1641" t="s">
        <v>504</v>
      </c>
      <c r="H1641" t="s">
        <v>1278</v>
      </c>
      <c r="I1641" s="4" t="b">
        <v>0</v>
      </c>
      <c r="J1641" s="4" t="str">
        <f>CONCATENATE(Orte[[#This Row],[Ort]]," - ",Orte[[#This Row],[Landkreis]])</f>
        <v>Dormagen - Kreis Rhein-Kreis Neuss</v>
      </c>
      <c r="L1641" s="3" t="s">
        <v>14635</v>
      </c>
      <c r="M1641" s="3"/>
      <c r="N1641" t="str">
        <f>Orte[[#This Row],[Ort]]</f>
        <v>Dormagen</v>
      </c>
      <c r="O1641" t="s">
        <v>6111</v>
      </c>
      <c r="P1641" t="s">
        <v>4581</v>
      </c>
    </row>
    <row r="1642" spans="1:16" x14ac:dyDescent="0.35">
      <c r="A1642" t="s">
        <v>6177</v>
      </c>
      <c r="B1642" s="3" t="s">
        <v>14307</v>
      </c>
      <c r="C1642" s="4">
        <v>48.243389096999998</v>
      </c>
      <c r="D1642" s="4">
        <v>8.7742373849399993</v>
      </c>
      <c r="E1642" s="4">
        <f>Orte[[#This Row],[Lat_dez]]*PI()/180</f>
        <v>0.84200598206338395</v>
      </c>
      <c r="F1642" s="4">
        <f>Orte[[#This Row],[Lon_dez]]*PI()/180</f>
        <v>0.15313933171878011</v>
      </c>
      <c r="G1642" t="s">
        <v>546</v>
      </c>
      <c r="H1642" t="s">
        <v>1492</v>
      </c>
      <c r="I1642" s="4" t="b">
        <v>0</v>
      </c>
      <c r="J1642" s="4" t="str">
        <f>CONCATENATE(Orte[[#This Row],[Ort]]," - ",Orte[[#This Row],[Landkreis]])</f>
        <v>Dormettingen - Landkreis Zollernalbkreis</v>
      </c>
      <c r="L1642" s="3" t="s">
        <v>13442</v>
      </c>
      <c r="M1642" s="3"/>
      <c r="N1642" t="str">
        <f>Orte[[#This Row],[Ort]]</f>
        <v>Dormettingen</v>
      </c>
      <c r="O1642" t="s">
        <v>5330</v>
      </c>
      <c r="P1642" t="s">
        <v>4014</v>
      </c>
    </row>
    <row r="1643" spans="1:16" x14ac:dyDescent="0.35">
      <c r="A1643" t="s">
        <v>6886</v>
      </c>
      <c r="B1643" s="3" t="s">
        <v>15268</v>
      </c>
      <c r="C1643" s="4">
        <v>50.511756644400002</v>
      </c>
      <c r="D1643" s="4">
        <v>8.02253660485</v>
      </c>
      <c r="E1643" s="4">
        <f>Orte[[#This Row],[Lat_dez]]*PI()/180</f>
        <v>0.88159646441090256</v>
      </c>
      <c r="F1643" s="4">
        <f>Orte[[#This Row],[Lon_dez]]*PI()/180</f>
        <v>0.14001967811639979</v>
      </c>
      <c r="G1643" t="s">
        <v>549</v>
      </c>
      <c r="H1643" t="s">
        <v>1130</v>
      </c>
      <c r="I1643" s="4" t="b">
        <v>0</v>
      </c>
      <c r="J1643" s="4" t="str">
        <f>CONCATENATE(Orte[[#This Row],[Ort]]," - ",Orte[[#This Row],[Landkreis]])</f>
        <v>Dornburg - Landkreis Limburg-Weilburg</v>
      </c>
      <c r="L1643" s="3" t="s">
        <v>13338</v>
      </c>
      <c r="M1643" s="3"/>
      <c r="N1643" t="str">
        <f>Orte[[#This Row],[Ort]]</f>
        <v>Dornburg</v>
      </c>
      <c r="O1643" t="s">
        <v>1381</v>
      </c>
      <c r="P1643" t="s">
        <v>1710</v>
      </c>
    </row>
    <row r="1644" spans="1:16" x14ac:dyDescent="0.35">
      <c r="A1644" t="s">
        <v>2558</v>
      </c>
      <c r="B1644" s="3" t="s">
        <v>9649</v>
      </c>
      <c r="C1644" s="4">
        <v>51.029600434300001</v>
      </c>
      <c r="D1644" s="4">
        <v>11.7058481105</v>
      </c>
      <c r="E1644" s="4">
        <f>Orte[[#This Row],[Lat_dez]]*PI()/180</f>
        <v>0.8906345435556634</v>
      </c>
      <c r="F1644" s="4">
        <f>Orte[[#This Row],[Lon_dez]]*PI()/180</f>
        <v>0.20430559126658202</v>
      </c>
      <c r="G1644" t="s">
        <v>678</v>
      </c>
      <c r="H1644" t="s">
        <v>1291</v>
      </c>
      <c r="I1644" s="4" t="b">
        <v>0</v>
      </c>
      <c r="J1644" s="4" t="str">
        <f>CONCATENATE(Orte[[#This Row],[Ort]]," - ",Orte[[#This Row],[Landkreis]])</f>
        <v>Dornburg-Camburg u.a. - Landkreis Saale-Holzland-Kreis</v>
      </c>
      <c r="L1644" s="3" t="s">
        <v>10445</v>
      </c>
      <c r="M1644" s="3"/>
      <c r="N1644" t="str">
        <f>Orte[[#This Row],[Ort]]</f>
        <v>Dornburg-Camburg u.a.</v>
      </c>
      <c r="O1644" t="s">
        <v>7250</v>
      </c>
      <c r="P1644" t="s">
        <v>6826</v>
      </c>
    </row>
    <row r="1645" spans="1:16" x14ac:dyDescent="0.35">
      <c r="A1645" t="s">
        <v>2441</v>
      </c>
      <c r="B1645" s="3" t="s">
        <v>9492</v>
      </c>
      <c r="C1645" s="4">
        <v>49.764586619100001</v>
      </c>
      <c r="D1645" s="4">
        <v>8.2782466662999994</v>
      </c>
      <c r="E1645" s="4">
        <f>Orte[[#This Row],[Lat_dez]]*PI()/180</f>
        <v>0.86855588739720824</v>
      </c>
      <c r="F1645" s="4">
        <f>Orte[[#This Row],[Lon_dez]]*PI()/180</f>
        <v>0.1444826606191793</v>
      </c>
      <c r="G1645" t="s">
        <v>514</v>
      </c>
      <c r="H1645" t="s">
        <v>1682</v>
      </c>
      <c r="I1645" s="4" t="b">
        <v>0</v>
      </c>
      <c r="J1645" s="4" t="str">
        <f>CONCATENATE(Orte[[#This Row],[Ort]]," - ",Orte[[#This Row],[Landkreis]])</f>
        <v>Dorn-Dürkheim - Landkreis Mainz-Bingen</v>
      </c>
      <c r="L1645" s="3" t="s">
        <v>12445</v>
      </c>
      <c r="M1645" s="3"/>
      <c r="N1645" t="str">
        <f>Orte[[#This Row],[Ort]]</f>
        <v>Dorn-Dürkheim</v>
      </c>
      <c r="O1645" t="s">
        <v>3290</v>
      </c>
      <c r="P1645" t="s">
        <v>4687</v>
      </c>
    </row>
    <row r="1646" spans="1:16" x14ac:dyDescent="0.35">
      <c r="A1646" t="s">
        <v>5497</v>
      </c>
      <c r="B1646" s="3" t="s">
        <v>13391</v>
      </c>
      <c r="C1646" s="4">
        <v>48.357153660999998</v>
      </c>
      <c r="D1646" s="4">
        <v>8.5300480181699996</v>
      </c>
      <c r="E1646" s="4">
        <f>Orte[[#This Row],[Lat_dez]]*PI()/180</f>
        <v>0.84399154827727974</v>
      </c>
      <c r="F1646" s="4">
        <f>Orte[[#This Row],[Lon_dez]]*PI()/180</f>
        <v>0.14887742327028358</v>
      </c>
      <c r="G1646" t="s">
        <v>546</v>
      </c>
      <c r="H1646" t="s">
        <v>719</v>
      </c>
      <c r="I1646" s="4" t="b">
        <v>0</v>
      </c>
      <c r="J1646" s="4" t="str">
        <f>CONCATENATE(Orte[[#This Row],[Ort]]," - ",Orte[[#This Row],[Landkreis]])</f>
        <v>Dornhan - Landkreis Rottweil</v>
      </c>
      <c r="L1646" s="3" t="s">
        <v>13100</v>
      </c>
      <c r="M1646" s="3"/>
      <c r="N1646" t="str">
        <f>Orte[[#This Row],[Ort]]</f>
        <v>Dornhan</v>
      </c>
      <c r="O1646" t="s">
        <v>1628</v>
      </c>
      <c r="P1646" t="s">
        <v>2493</v>
      </c>
    </row>
    <row r="1647" spans="1:16" x14ac:dyDescent="0.35">
      <c r="A1647" t="s">
        <v>5267</v>
      </c>
      <c r="B1647" s="3" t="s">
        <v>13104</v>
      </c>
      <c r="C1647" s="4">
        <v>48.4846689321</v>
      </c>
      <c r="D1647" s="4">
        <v>9.8911773493599995</v>
      </c>
      <c r="E1647" s="4">
        <f>Orte[[#This Row],[Lat_dez]]*PI()/180</f>
        <v>0.8462171096045481</v>
      </c>
      <c r="F1647" s="4">
        <f>Orte[[#This Row],[Lon_dez]]*PI()/180</f>
        <v>0.17263361164501742</v>
      </c>
      <c r="G1647" t="s">
        <v>546</v>
      </c>
      <c r="H1647" t="s">
        <v>2230</v>
      </c>
      <c r="I1647" s="4" t="b">
        <v>0</v>
      </c>
      <c r="J1647" s="4" t="str">
        <f>CONCATENATE(Orte[[#This Row],[Ort]]," - ",Orte[[#This Row],[Landkreis]])</f>
        <v>Dornstadt - Stadtkreis Ulm</v>
      </c>
      <c r="L1647" s="3" t="s">
        <v>13508</v>
      </c>
      <c r="M1647" s="3"/>
      <c r="N1647" t="str">
        <f>Orte[[#This Row],[Ort]]</f>
        <v>Dornstadt</v>
      </c>
      <c r="O1647" t="s">
        <v>2758</v>
      </c>
      <c r="P1647" t="s">
        <v>4637</v>
      </c>
    </row>
    <row r="1648" spans="1:16" x14ac:dyDescent="0.35">
      <c r="A1648" t="s">
        <v>6994</v>
      </c>
      <c r="B1648" s="3" t="s">
        <v>15417</v>
      </c>
      <c r="C1648" s="4">
        <v>48.4797040041</v>
      </c>
      <c r="D1648" s="4">
        <v>8.5029651102500008</v>
      </c>
      <c r="E1648" s="4">
        <f>Orte[[#This Row],[Lat_dez]]*PI()/180</f>
        <v>0.84613045526382358</v>
      </c>
      <c r="F1648" s="4">
        <f>Orte[[#This Row],[Lon_dez]]*PI()/180</f>
        <v>0.14840473735606516</v>
      </c>
      <c r="G1648" t="s">
        <v>546</v>
      </c>
      <c r="H1648" t="s">
        <v>2016</v>
      </c>
      <c r="I1648" s="4" t="b">
        <v>0</v>
      </c>
      <c r="J1648" s="4" t="str">
        <f>CONCATENATE(Orte[[#This Row],[Ort]]," - ",Orte[[#This Row],[Landkreis]])</f>
        <v>Dornstetten - Landkreis Freudenstadt</v>
      </c>
      <c r="L1648" s="3" t="s">
        <v>8074</v>
      </c>
      <c r="M1648" s="3"/>
      <c r="N1648" t="str">
        <f>Orte[[#This Row],[Ort]]</f>
        <v>Dornstetten</v>
      </c>
      <c r="O1648" t="s">
        <v>6963</v>
      </c>
      <c r="P1648" t="s">
        <v>7192</v>
      </c>
    </row>
    <row r="1649" spans="1:16" x14ac:dyDescent="0.35">
      <c r="A1649" t="s">
        <v>5260</v>
      </c>
      <c r="B1649" s="3" t="s">
        <v>13095</v>
      </c>
      <c r="C1649" s="4">
        <v>53.655702122599997</v>
      </c>
      <c r="D1649" s="4">
        <v>7.4151080006200001</v>
      </c>
      <c r="E1649" s="4">
        <f>Orte[[#This Row],[Lat_dez]]*PI()/180</f>
        <v>0.93646866450868016</v>
      </c>
      <c r="F1649" s="4">
        <f>Orte[[#This Row],[Lon_dez]]*PI()/180</f>
        <v>0.12941804900179271</v>
      </c>
      <c r="G1649" t="s">
        <v>554</v>
      </c>
      <c r="H1649" t="s">
        <v>1178</v>
      </c>
      <c r="I1649" s="4" t="b">
        <v>0</v>
      </c>
      <c r="J1649" s="4" t="str">
        <f>CONCATENATE(Orte[[#This Row],[Ort]]," - ",Orte[[#This Row],[Landkreis]])</f>
        <v>Dornum - Landkreis Aurich</v>
      </c>
      <c r="L1649" s="3" t="s">
        <v>12507</v>
      </c>
      <c r="M1649" s="3"/>
      <c r="N1649" t="str">
        <f>Orte[[#This Row],[Ort]]</f>
        <v>Dornum</v>
      </c>
      <c r="O1649" t="s">
        <v>1521</v>
      </c>
      <c r="P1649" t="s">
        <v>2943</v>
      </c>
    </row>
    <row r="1650" spans="1:16" x14ac:dyDescent="0.35">
      <c r="A1650" t="s">
        <v>5860</v>
      </c>
      <c r="B1650" s="3" t="s">
        <v>13892</v>
      </c>
      <c r="C1650" s="4">
        <v>52.966703743399997</v>
      </c>
      <c r="D1650" s="4">
        <v>7.3410660219899997</v>
      </c>
      <c r="E1650" s="4">
        <f>Orte[[#This Row],[Lat_dez]]*PI()/180</f>
        <v>0.92444337425073575</v>
      </c>
      <c r="F1650" s="4">
        <f>Orte[[#This Row],[Lon_dez]]*PI()/180</f>
        <v>0.12812577269000794</v>
      </c>
      <c r="G1650" t="s">
        <v>554</v>
      </c>
      <c r="H1650" t="s">
        <v>626</v>
      </c>
      <c r="I1650" s="4" t="b">
        <v>0</v>
      </c>
      <c r="J1650" s="4" t="str">
        <f>CONCATENATE(Orte[[#This Row],[Ort]]," - ",Orte[[#This Row],[Landkreis]])</f>
        <v>Dörpen, Lehe, u.a. - Landkreis Emsland</v>
      </c>
      <c r="L1650" s="3" t="s">
        <v>14628</v>
      </c>
      <c r="M1650" s="3"/>
      <c r="N1650" t="str">
        <f>Orte[[#This Row],[Ort]]</f>
        <v>Dörpen, Lehe, u.a.</v>
      </c>
      <c r="O1650" t="s">
        <v>3011</v>
      </c>
      <c r="P1650" t="s">
        <v>15946</v>
      </c>
    </row>
    <row r="1651" spans="1:16" x14ac:dyDescent="0.35">
      <c r="A1651" t="s">
        <v>6726</v>
      </c>
      <c r="B1651" s="3" t="s">
        <v>15058</v>
      </c>
      <c r="C1651" s="4">
        <v>54.615448220399998</v>
      </c>
      <c r="D1651" s="4">
        <v>9.9766803163900004</v>
      </c>
      <c r="E1651" s="4">
        <f>Orte[[#This Row],[Lat_dez]]*PI()/180</f>
        <v>0.95321939389845767</v>
      </c>
      <c r="F1651" s="4">
        <f>Orte[[#This Row],[Lon_dez]]*PI()/180</f>
        <v>0.17412591993991511</v>
      </c>
      <c r="G1651" t="s">
        <v>641</v>
      </c>
      <c r="H1651" t="s">
        <v>642</v>
      </c>
      <c r="I1651" s="4" t="b">
        <v>0</v>
      </c>
      <c r="J1651" s="4" t="str">
        <f>CONCATENATE(Orte[[#This Row],[Ort]]," - ",Orte[[#This Row],[Landkreis]])</f>
        <v>Dörphof - Kreis Rendsburg-Eckernförde</v>
      </c>
      <c r="L1651" s="3" t="s">
        <v>15202</v>
      </c>
      <c r="M1651" s="3"/>
      <c r="N1651" t="str">
        <f>Orte[[#This Row],[Ort]]</f>
        <v>Dörphof</v>
      </c>
      <c r="O1651" t="s">
        <v>7169</v>
      </c>
      <c r="P1651" t="s">
        <v>2004</v>
      </c>
    </row>
    <row r="1652" spans="1:16" x14ac:dyDescent="0.35">
      <c r="A1652" t="s">
        <v>2869</v>
      </c>
      <c r="B1652" s="3" t="s">
        <v>10029</v>
      </c>
      <c r="C1652" s="4">
        <v>54.432373846499999</v>
      </c>
      <c r="D1652" s="4">
        <v>9.3554424832900001</v>
      </c>
      <c r="E1652" s="4">
        <f>Orte[[#This Row],[Lat_dez]]*PI()/180</f>
        <v>0.95002414329787543</v>
      </c>
      <c r="F1652" s="4">
        <f>Orte[[#This Row],[Lon_dez]]*PI()/180</f>
        <v>0.1632832743143651</v>
      </c>
      <c r="G1652" t="s">
        <v>641</v>
      </c>
      <c r="H1652" t="s">
        <v>660</v>
      </c>
      <c r="I1652" s="4" t="b">
        <v>0</v>
      </c>
      <c r="J1652" s="4" t="str">
        <f>CONCATENATE(Orte[[#This Row],[Ort]]," - ",Orte[[#This Row],[Landkreis]])</f>
        <v>Dörpstedt - Kreis Schleswig-Flensburg</v>
      </c>
      <c r="L1652" s="3" t="s">
        <v>12048</v>
      </c>
      <c r="M1652" s="3"/>
      <c r="N1652" t="str">
        <f>Orte[[#This Row],[Ort]]</f>
        <v>Dörpstedt</v>
      </c>
      <c r="O1652" t="s">
        <v>2839</v>
      </c>
      <c r="P1652" t="s">
        <v>610</v>
      </c>
    </row>
    <row r="1653" spans="1:16" x14ac:dyDescent="0.35">
      <c r="A1653" t="s">
        <v>2779</v>
      </c>
      <c r="B1653" s="3" t="s">
        <v>9924</v>
      </c>
      <c r="C1653" s="4">
        <v>52.086028939899997</v>
      </c>
      <c r="D1653" s="4">
        <v>10.545132564799999</v>
      </c>
      <c r="E1653" s="4">
        <f>Orte[[#This Row],[Lat_dez]]*PI()/180</f>
        <v>0.90907269929030654</v>
      </c>
      <c r="F1653" s="4">
        <f>Orte[[#This Row],[Lon_dez]]*PI()/180</f>
        <v>0.18404728331503428</v>
      </c>
      <c r="G1653" t="s">
        <v>554</v>
      </c>
      <c r="H1653" t="s">
        <v>786</v>
      </c>
      <c r="I1653" s="4" t="b">
        <v>0</v>
      </c>
      <c r="J1653" s="4" t="str">
        <f>CONCATENATE(Orte[[#This Row],[Ort]]," - ",Orte[[#This Row],[Landkreis]])</f>
        <v>Dorstadt, Flöthe, Börßum u.a. - Landkreis Wolfenbüttel</v>
      </c>
      <c r="L1653" s="3" t="s">
        <v>14334</v>
      </c>
      <c r="M1653" s="3"/>
      <c r="N1653" t="str">
        <f>Orte[[#This Row],[Ort]]</f>
        <v>Dorstadt, Flöthe, Börßum u.a.</v>
      </c>
      <c r="O1653" t="s">
        <v>2506</v>
      </c>
      <c r="P1653" t="s">
        <v>6799</v>
      </c>
    </row>
    <row r="1654" spans="1:16" x14ac:dyDescent="0.35">
      <c r="A1654" t="s">
        <v>2125</v>
      </c>
      <c r="B1654" s="3" t="s">
        <v>10844</v>
      </c>
      <c r="C1654" s="4">
        <v>51.648893173099999</v>
      </c>
      <c r="D1654" s="4">
        <v>6.9730703778600001</v>
      </c>
      <c r="E1654" s="4">
        <f>Orte[[#This Row],[Lat_dez]]*PI()/180</f>
        <v>0.90144324088141647</v>
      </c>
      <c r="F1654" s="4">
        <f>Orte[[#This Row],[Lon_dez]]*PI()/180</f>
        <v>0.1217030370669421</v>
      </c>
      <c r="G1654" t="s">
        <v>504</v>
      </c>
      <c r="H1654" t="s">
        <v>1677</v>
      </c>
      <c r="I1654" s="4" t="b">
        <v>0</v>
      </c>
      <c r="J1654" s="4" t="str">
        <f>CONCATENATE(Orte[[#This Row],[Ort]]," - ",Orte[[#This Row],[Landkreis]])</f>
        <v>Dorsten - Kreis Recklinghausen</v>
      </c>
      <c r="L1654" s="3" t="s">
        <v>10080</v>
      </c>
      <c r="M1654" s="3"/>
      <c r="N1654" t="str">
        <f>Orte[[#This Row],[Ort]]</f>
        <v>Dorsten</v>
      </c>
      <c r="O1654" t="s">
        <v>5483</v>
      </c>
      <c r="P1654" t="s">
        <v>6812</v>
      </c>
    </row>
    <row r="1655" spans="1:16" x14ac:dyDescent="0.35">
      <c r="A1655" t="s">
        <v>2125</v>
      </c>
      <c r="B1655" s="3" t="s">
        <v>12267</v>
      </c>
      <c r="C1655" s="4">
        <v>51.682611164800001</v>
      </c>
      <c r="D1655" s="4">
        <v>6.9747572812199996</v>
      </c>
      <c r="E1655" s="4">
        <f>Orte[[#This Row],[Lat_dez]]*PI()/180</f>
        <v>0.90203173085374166</v>
      </c>
      <c r="F1655" s="4">
        <f>Orte[[#This Row],[Lon_dez]]*PI()/180</f>
        <v>0.12173247908473704</v>
      </c>
      <c r="G1655" t="s">
        <v>504</v>
      </c>
      <c r="H1655" t="s">
        <v>1677</v>
      </c>
      <c r="I1655" s="4" t="b">
        <v>0</v>
      </c>
      <c r="J1655" s="4" t="str">
        <f>CONCATENATE(Orte[[#This Row],[Ort]]," - ",Orte[[#This Row],[Landkreis]])</f>
        <v>Dorsten - Kreis Recklinghausen</v>
      </c>
      <c r="L1655" s="3" t="s">
        <v>15781</v>
      </c>
      <c r="M1655" s="3"/>
      <c r="N1655" t="str">
        <f>Orte[[#This Row],[Ort]]</f>
        <v>Dorsten</v>
      </c>
      <c r="O1655" t="s">
        <v>862</v>
      </c>
      <c r="P1655" t="s">
        <v>3587</v>
      </c>
    </row>
    <row r="1656" spans="1:16" x14ac:dyDescent="0.35">
      <c r="A1656" t="s">
        <v>2125</v>
      </c>
      <c r="B1656" s="3" t="s">
        <v>9123</v>
      </c>
      <c r="C1656" s="4">
        <v>51.744025485999998</v>
      </c>
      <c r="D1656" s="4">
        <v>7.0001949657300004</v>
      </c>
      <c r="E1656" s="4">
        <f>Orte[[#This Row],[Lat_dez]]*PI()/180</f>
        <v>0.90310361296655894</v>
      </c>
      <c r="F1656" s="4">
        <f>Orte[[#This Row],[Lon_dez]]*PI()/180</f>
        <v>0.12217645043352013</v>
      </c>
      <c r="G1656" t="s">
        <v>504</v>
      </c>
      <c r="H1656" t="s">
        <v>1677</v>
      </c>
      <c r="I1656" s="4" t="b">
        <v>0</v>
      </c>
      <c r="J1656" s="4" t="str">
        <f>CONCATENATE(Orte[[#This Row],[Ort]]," - ",Orte[[#This Row],[Landkreis]])</f>
        <v>Dorsten - Kreis Recklinghausen</v>
      </c>
      <c r="L1656" s="3" t="s">
        <v>13986</v>
      </c>
      <c r="M1656" s="3"/>
      <c r="N1656" t="str">
        <f>Orte[[#This Row],[Ort]]</f>
        <v>Dorsten</v>
      </c>
      <c r="O1656" t="s">
        <v>2589</v>
      </c>
      <c r="P1656" t="s">
        <v>3408</v>
      </c>
    </row>
    <row r="1657" spans="1:16" x14ac:dyDescent="0.35">
      <c r="A1657" t="s">
        <v>42</v>
      </c>
      <c r="B1657" s="3" t="s">
        <v>12806</v>
      </c>
      <c r="C1657" s="4">
        <v>51.513228171999998</v>
      </c>
      <c r="D1657" s="4">
        <v>7.4754369547800001</v>
      </c>
      <c r="E1657" s="4">
        <f>Orte[[#This Row],[Lat_dez]]*PI()/180</f>
        <v>0.89907543993249972</v>
      </c>
      <c r="F1657" s="4">
        <f>Orte[[#This Row],[Lon_dez]]*PI()/180</f>
        <v>0.13047098788616945</v>
      </c>
      <c r="G1657" t="s">
        <v>504</v>
      </c>
      <c r="H1657" t="s">
        <v>1162</v>
      </c>
      <c r="I1657" s="4" t="b">
        <v>0</v>
      </c>
      <c r="J1657" s="4" t="str">
        <f>CONCATENATE(Orte[[#This Row],[Ort]]," - ",Orte[[#This Row],[Landkreis]])</f>
        <v>Dortmund - Kreisfreie Stadt Dortmund</v>
      </c>
      <c r="L1657" s="3" t="s">
        <v>13499</v>
      </c>
      <c r="M1657" s="3"/>
      <c r="N1657" t="str">
        <f>Orte[[#This Row],[Ort]]</f>
        <v>Dortmund</v>
      </c>
      <c r="O1657" t="s">
        <v>2735</v>
      </c>
      <c r="P1657" t="s">
        <v>5505</v>
      </c>
    </row>
    <row r="1658" spans="1:16" x14ac:dyDescent="0.35">
      <c r="A1658" t="s">
        <v>42</v>
      </c>
      <c r="B1658" s="3" t="s">
        <v>13895</v>
      </c>
      <c r="C1658" s="4">
        <v>51.508204532999997</v>
      </c>
      <c r="D1658" s="4">
        <v>7.4487821795800002</v>
      </c>
      <c r="E1658" s="4">
        <f>Orte[[#This Row],[Lat_dez]]*PI()/180</f>
        <v>0.89898776089151811</v>
      </c>
      <c r="F1658" s="4">
        <f>Orte[[#This Row],[Lon_dez]]*PI()/180</f>
        <v>0.13000577429755053</v>
      </c>
      <c r="G1658" t="s">
        <v>504</v>
      </c>
      <c r="H1658" t="s">
        <v>1162</v>
      </c>
      <c r="I1658" s="4" t="b">
        <v>0</v>
      </c>
      <c r="J1658" s="4" t="str">
        <f>CONCATENATE(Orte[[#This Row],[Ort]]," - ",Orte[[#This Row],[Landkreis]])</f>
        <v>Dortmund - Kreisfreie Stadt Dortmund</v>
      </c>
      <c r="L1658" s="3" t="s">
        <v>14630</v>
      </c>
      <c r="M1658" s="3"/>
      <c r="N1658" t="str">
        <f>Orte[[#This Row],[Ort]]</f>
        <v>Dortmund</v>
      </c>
      <c r="O1658" t="s">
        <v>3128</v>
      </c>
      <c r="P1658" t="s">
        <v>5215</v>
      </c>
    </row>
    <row r="1659" spans="1:16" x14ac:dyDescent="0.35">
      <c r="A1659" t="s">
        <v>42</v>
      </c>
      <c r="B1659" s="3" t="s">
        <v>8553</v>
      </c>
      <c r="C1659" s="4">
        <v>51.4971776748</v>
      </c>
      <c r="D1659" s="4">
        <v>7.4626667374300002</v>
      </c>
      <c r="E1659" s="4">
        <f>Orte[[#This Row],[Lat_dez]]*PI()/180</f>
        <v>0.89879530590977763</v>
      </c>
      <c r="F1659" s="4">
        <f>Orte[[#This Row],[Lon_dez]]*PI()/180</f>
        <v>0.13024810554721666</v>
      </c>
      <c r="G1659" t="s">
        <v>504</v>
      </c>
      <c r="H1659" t="s">
        <v>1162</v>
      </c>
      <c r="I1659" s="4" t="b">
        <v>0</v>
      </c>
      <c r="J1659" s="4" t="str">
        <f>CONCATENATE(Orte[[#This Row],[Ort]]," - ",Orte[[#This Row],[Landkreis]])</f>
        <v>Dortmund - Kreisfreie Stadt Dortmund</v>
      </c>
      <c r="L1659" s="3" t="s">
        <v>10646</v>
      </c>
      <c r="M1659" s="3"/>
      <c r="N1659" t="str">
        <f>Orte[[#This Row],[Ort]]</f>
        <v>Dortmund</v>
      </c>
      <c r="O1659" t="s">
        <v>5144</v>
      </c>
      <c r="P1659" t="s">
        <v>4185</v>
      </c>
    </row>
    <row r="1660" spans="1:16" x14ac:dyDescent="0.35">
      <c r="A1660" t="s">
        <v>42</v>
      </c>
      <c r="B1660" s="3" t="s">
        <v>8123</v>
      </c>
      <c r="C1660" s="4">
        <v>51.504056481100001</v>
      </c>
      <c r="D1660" s="4">
        <v>7.4998524399799997</v>
      </c>
      <c r="E1660" s="4">
        <f>Orte[[#This Row],[Lat_dez]]*PI()/180</f>
        <v>0.89891536372831971</v>
      </c>
      <c r="F1660" s="4">
        <f>Orte[[#This Row],[Lon_dez]]*PI()/180</f>
        <v>0.13089711849138141</v>
      </c>
      <c r="G1660" t="s">
        <v>504</v>
      </c>
      <c r="H1660" t="s">
        <v>1162</v>
      </c>
      <c r="I1660" s="4" t="b">
        <v>0</v>
      </c>
      <c r="J1660" s="4" t="str">
        <f>CONCATENATE(Orte[[#This Row],[Ort]]," - ",Orte[[#This Row],[Landkreis]])</f>
        <v>Dortmund - Kreisfreie Stadt Dortmund</v>
      </c>
      <c r="L1660" s="3" t="s">
        <v>13971</v>
      </c>
      <c r="M1660" s="3"/>
      <c r="N1660" t="str">
        <f>Orte[[#This Row],[Ort]]</f>
        <v>Dortmund</v>
      </c>
      <c r="O1660" t="s">
        <v>1608</v>
      </c>
      <c r="P1660" t="s">
        <v>5509</v>
      </c>
    </row>
    <row r="1661" spans="1:16" x14ac:dyDescent="0.35">
      <c r="A1661" t="s">
        <v>42</v>
      </c>
      <c r="B1661" s="3" t="s">
        <v>15139</v>
      </c>
      <c r="C1661" s="4">
        <v>51.517502988499999</v>
      </c>
      <c r="D1661" s="4">
        <v>7.5165375991500003</v>
      </c>
      <c r="E1661" s="4">
        <f>Orte[[#This Row],[Lat_dez]]*PI()/180</f>
        <v>0.89915004955534339</v>
      </c>
      <c r="F1661" s="4">
        <f>Orte[[#This Row],[Lon_dez]]*PI()/180</f>
        <v>0.13118832945511724</v>
      </c>
      <c r="G1661" t="s">
        <v>504</v>
      </c>
      <c r="H1661" t="s">
        <v>1162</v>
      </c>
      <c r="I1661" s="4" t="b">
        <v>0</v>
      </c>
      <c r="J1661" s="4" t="str">
        <f>CONCATENATE(Orte[[#This Row],[Ort]]," - ",Orte[[#This Row],[Landkreis]])</f>
        <v>Dortmund - Kreisfreie Stadt Dortmund</v>
      </c>
      <c r="L1661" s="3" t="s">
        <v>10258</v>
      </c>
      <c r="M1661" s="3"/>
      <c r="N1661" t="str">
        <f>Orte[[#This Row],[Ort]]</f>
        <v>Dortmund</v>
      </c>
      <c r="O1661" t="s">
        <v>3838</v>
      </c>
      <c r="P1661" t="s">
        <v>6391</v>
      </c>
    </row>
    <row r="1662" spans="1:16" x14ac:dyDescent="0.35">
      <c r="A1662" t="s">
        <v>42</v>
      </c>
      <c r="B1662" s="3" t="s">
        <v>9820</v>
      </c>
      <c r="C1662" s="4">
        <v>51.532671473900002</v>
      </c>
      <c r="D1662" s="4">
        <v>7.4835361053499998</v>
      </c>
      <c r="E1662" s="4">
        <f>Orte[[#This Row],[Lat_dez]]*PI()/180</f>
        <v>0.89941478956811416</v>
      </c>
      <c r="F1662" s="4">
        <f>Orte[[#This Row],[Lon_dez]]*PI()/180</f>
        <v>0.13061234473023073</v>
      </c>
      <c r="G1662" t="s">
        <v>504</v>
      </c>
      <c r="H1662" t="s">
        <v>1162</v>
      </c>
      <c r="I1662" s="4" t="b">
        <v>0</v>
      </c>
      <c r="J1662" s="4" t="str">
        <f>CONCATENATE(Orte[[#This Row],[Ort]]," - ",Orte[[#This Row],[Landkreis]])</f>
        <v>Dortmund - Kreisfreie Stadt Dortmund</v>
      </c>
      <c r="L1662" s="3" t="s">
        <v>15782</v>
      </c>
      <c r="M1662" s="3"/>
      <c r="N1662" t="str">
        <f>Orte[[#This Row],[Ort]]</f>
        <v>Dortmund</v>
      </c>
      <c r="O1662" t="s">
        <v>2067</v>
      </c>
      <c r="P1662" t="s">
        <v>2611</v>
      </c>
    </row>
    <row r="1663" spans="1:16" x14ac:dyDescent="0.35">
      <c r="A1663" t="s">
        <v>42</v>
      </c>
      <c r="B1663" s="3" t="s">
        <v>15479</v>
      </c>
      <c r="C1663" s="4">
        <v>51.528048248200001</v>
      </c>
      <c r="D1663" s="4">
        <v>7.4412156555799998</v>
      </c>
      <c r="E1663" s="4">
        <f>Orte[[#This Row],[Lat_dez]]*PI()/180</f>
        <v>0.89933409905758621</v>
      </c>
      <c r="F1663" s="4">
        <f>Orte[[#This Row],[Lon_dez]]*PI()/180</f>
        <v>0.12987371354081934</v>
      </c>
      <c r="G1663" t="s">
        <v>504</v>
      </c>
      <c r="H1663" t="s">
        <v>1162</v>
      </c>
      <c r="I1663" s="4" t="b">
        <v>0</v>
      </c>
      <c r="J1663" s="4" t="str">
        <f>CONCATENATE(Orte[[#This Row],[Ort]]," - ",Orte[[#This Row],[Landkreis]])</f>
        <v>Dortmund - Kreisfreie Stadt Dortmund</v>
      </c>
      <c r="L1663" s="3" t="s">
        <v>12046</v>
      </c>
      <c r="M1663" s="3"/>
      <c r="N1663" t="str">
        <f>Orte[[#This Row],[Ort]]</f>
        <v>Dortmund</v>
      </c>
      <c r="O1663" t="s">
        <v>1378</v>
      </c>
      <c r="P1663" t="s">
        <v>6463</v>
      </c>
    </row>
    <row r="1664" spans="1:16" x14ac:dyDescent="0.35">
      <c r="A1664" t="s">
        <v>42</v>
      </c>
      <c r="B1664" s="3" t="s">
        <v>14857</v>
      </c>
      <c r="C1664" s="4">
        <v>51.499645868100004</v>
      </c>
      <c r="D1664" s="4">
        <v>7.3963576770100001</v>
      </c>
      <c r="E1664" s="4">
        <f>Orte[[#This Row],[Lat_dez]]*PI()/180</f>
        <v>0.89883838400943838</v>
      </c>
      <c r="F1664" s="4">
        <f>Orte[[#This Row],[Lon_dez]]*PI()/180</f>
        <v>0.1290907941189838</v>
      </c>
      <c r="G1664" t="s">
        <v>504</v>
      </c>
      <c r="H1664" t="s">
        <v>1162</v>
      </c>
      <c r="I1664" s="4" t="b">
        <v>0</v>
      </c>
      <c r="J1664" s="4" t="str">
        <f>CONCATENATE(Orte[[#This Row],[Ort]]," - ",Orte[[#This Row],[Landkreis]])</f>
        <v>Dortmund - Kreisfreie Stadt Dortmund</v>
      </c>
      <c r="L1664" s="3" t="s">
        <v>15241</v>
      </c>
      <c r="M1664" s="3"/>
      <c r="N1664" t="str">
        <f>Orte[[#This Row],[Ort]]</f>
        <v>Dortmund</v>
      </c>
      <c r="O1664" t="s">
        <v>982</v>
      </c>
      <c r="P1664" t="s">
        <v>4462</v>
      </c>
    </row>
    <row r="1665" spans="1:16" x14ac:dyDescent="0.35">
      <c r="A1665" t="s">
        <v>42</v>
      </c>
      <c r="B1665" s="3" t="s">
        <v>9130</v>
      </c>
      <c r="C1665" s="4">
        <v>51.477712972399999</v>
      </c>
      <c r="D1665" s="4">
        <v>7.4499291120700004</v>
      </c>
      <c r="E1665" s="4">
        <f>Orte[[#This Row],[Lat_dez]]*PI()/180</f>
        <v>0.89845558276497683</v>
      </c>
      <c r="F1665" s="4">
        <f>Orte[[#This Row],[Lon_dez]]*PI()/180</f>
        <v>0.13002579204579914</v>
      </c>
      <c r="G1665" t="s">
        <v>504</v>
      </c>
      <c r="H1665" t="s">
        <v>1162</v>
      </c>
      <c r="I1665" s="4" t="b">
        <v>0</v>
      </c>
      <c r="J1665" s="4" t="str">
        <f>CONCATENATE(Orte[[#This Row],[Ort]]," - ",Orte[[#This Row],[Landkreis]])</f>
        <v>Dortmund - Kreisfreie Stadt Dortmund</v>
      </c>
      <c r="L1665" s="3" t="s">
        <v>15444</v>
      </c>
      <c r="M1665" s="3"/>
      <c r="N1665" t="str">
        <f>Orte[[#This Row],[Ort]]</f>
        <v>Dortmund</v>
      </c>
      <c r="O1665" t="s">
        <v>5979</v>
      </c>
      <c r="P1665" t="s">
        <v>3223</v>
      </c>
    </row>
    <row r="1666" spans="1:16" x14ac:dyDescent="0.35">
      <c r="A1666" t="s">
        <v>42</v>
      </c>
      <c r="B1666" s="3" t="s">
        <v>11884</v>
      </c>
      <c r="C1666" s="4">
        <v>51.465613417599997</v>
      </c>
      <c r="D1666" s="4">
        <v>7.4215790256499998</v>
      </c>
      <c r="E1666" s="4">
        <f>Orte[[#This Row],[Lat_dez]]*PI()/180</f>
        <v>0.89824440569569119</v>
      </c>
      <c r="F1666" s="4">
        <f>Orte[[#This Row],[Lon_dez]]*PI()/180</f>
        <v>0.12953098969454518</v>
      </c>
      <c r="G1666" t="s">
        <v>504</v>
      </c>
      <c r="H1666" t="s">
        <v>1162</v>
      </c>
      <c r="I1666" s="4" t="b">
        <v>0</v>
      </c>
      <c r="J1666" s="4" t="str">
        <f>CONCATENATE(Orte[[#This Row],[Ort]]," - ",Orte[[#This Row],[Landkreis]])</f>
        <v>Dortmund - Kreisfreie Stadt Dortmund</v>
      </c>
      <c r="L1666" s="3" t="s">
        <v>8070</v>
      </c>
      <c r="M1666" s="3"/>
      <c r="N1666" t="str">
        <f>Orte[[#This Row],[Ort]]</f>
        <v>Dortmund</v>
      </c>
      <c r="O1666" t="s">
        <v>3354</v>
      </c>
      <c r="P1666" t="s">
        <v>2003</v>
      </c>
    </row>
    <row r="1667" spans="1:16" x14ac:dyDescent="0.35">
      <c r="A1667" t="s">
        <v>42</v>
      </c>
      <c r="B1667" s="3" t="s">
        <v>10710</v>
      </c>
      <c r="C1667" s="4">
        <v>51.455327846300001</v>
      </c>
      <c r="D1667" s="4">
        <v>7.46131958419</v>
      </c>
      <c r="E1667" s="4">
        <f>Orte[[#This Row],[Lat_dez]]*PI()/180</f>
        <v>0.89806488861105771</v>
      </c>
      <c r="F1667" s="4">
        <f>Orte[[#This Row],[Lon_dez]]*PI()/180</f>
        <v>0.13022459328764974</v>
      </c>
      <c r="G1667" t="s">
        <v>504</v>
      </c>
      <c r="H1667" t="s">
        <v>1162</v>
      </c>
      <c r="I1667" s="4" t="b">
        <v>0</v>
      </c>
      <c r="J1667" s="4" t="str">
        <f>CONCATENATE(Orte[[#This Row],[Ort]]," - ",Orte[[#This Row],[Landkreis]])</f>
        <v>Dortmund - Kreisfreie Stadt Dortmund</v>
      </c>
      <c r="L1667" s="3" t="s">
        <v>11740</v>
      </c>
      <c r="M1667" s="3"/>
      <c r="N1667" t="str">
        <f>Orte[[#This Row],[Ort]]</f>
        <v>Dortmund</v>
      </c>
      <c r="O1667" t="s">
        <v>3673</v>
      </c>
      <c r="P1667" t="s">
        <v>4044</v>
      </c>
    </row>
    <row r="1668" spans="1:16" x14ac:dyDescent="0.35">
      <c r="A1668" t="s">
        <v>42</v>
      </c>
      <c r="B1668" s="3" t="s">
        <v>15673</v>
      </c>
      <c r="C1668" s="4">
        <v>51.488351510699999</v>
      </c>
      <c r="D1668" s="4">
        <v>7.4988240262200003</v>
      </c>
      <c r="E1668" s="4">
        <f>Orte[[#This Row],[Lat_dez]]*PI()/180</f>
        <v>0.8986412602859114</v>
      </c>
      <c r="F1668" s="4">
        <f>Orte[[#This Row],[Lon_dez]]*PI()/180</f>
        <v>0.13087916928519661</v>
      </c>
      <c r="G1668" t="s">
        <v>504</v>
      </c>
      <c r="H1668" t="s">
        <v>1162</v>
      </c>
      <c r="I1668" s="4" t="b">
        <v>0</v>
      </c>
      <c r="J1668" s="4" t="str">
        <f>CONCATENATE(Orte[[#This Row],[Ort]]," - ",Orte[[#This Row],[Landkreis]])</f>
        <v>Dortmund - Kreisfreie Stadt Dortmund</v>
      </c>
      <c r="L1668" s="3" t="s">
        <v>8075</v>
      </c>
      <c r="M1668" s="3"/>
      <c r="N1668" t="str">
        <f>Orte[[#This Row],[Ort]]</f>
        <v>Dortmund</v>
      </c>
      <c r="O1668" t="s">
        <v>6695</v>
      </c>
      <c r="P1668" t="s">
        <v>1935</v>
      </c>
    </row>
    <row r="1669" spans="1:16" x14ac:dyDescent="0.35">
      <c r="A1669" t="s">
        <v>42</v>
      </c>
      <c r="B1669" s="3" t="s">
        <v>13656</v>
      </c>
      <c r="C1669" s="4">
        <v>51.442443289700002</v>
      </c>
      <c r="D1669" s="4">
        <v>7.49073247883</v>
      </c>
      <c r="E1669" s="4">
        <f>Orte[[#This Row],[Lat_dez]]*PI()/180</f>
        <v>0.89784001067572816</v>
      </c>
      <c r="F1669" s="4">
        <f>Orte[[#This Row],[Lon_dez]]*PI()/180</f>
        <v>0.13073794514165993</v>
      </c>
      <c r="G1669" t="s">
        <v>504</v>
      </c>
      <c r="H1669" t="s">
        <v>1162</v>
      </c>
      <c r="I1669" s="4" t="b">
        <v>0</v>
      </c>
      <c r="J1669" s="4" t="str">
        <f>CONCATENATE(Orte[[#This Row],[Ort]]," - ",Orte[[#This Row],[Landkreis]])</f>
        <v>Dortmund - Kreisfreie Stadt Dortmund</v>
      </c>
      <c r="L1669" s="3" t="s">
        <v>11122</v>
      </c>
      <c r="M1669" s="3"/>
      <c r="N1669" t="str">
        <f>Orte[[#This Row],[Ort]]</f>
        <v>Dortmund</v>
      </c>
      <c r="O1669" t="s">
        <v>3112</v>
      </c>
      <c r="P1669" t="s">
        <v>7060</v>
      </c>
    </row>
    <row r="1670" spans="1:16" x14ac:dyDescent="0.35">
      <c r="A1670" t="s">
        <v>42</v>
      </c>
      <c r="B1670" s="3" t="s">
        <v>11817</v>
      </c>
      <c r="C1670" s="4">
        <v>51.4579490964</v>
      </c>
      <c r="D1670" s="4">
        <v>7.52426319952</v>
      </c>
      <c r="E1670" s="4">
        <f>Orte[[#This Row],[Lat_dez]]*PI()/180</f>
        <v>0.89811063805582103</v>
      </c>
      <c r="F1670" s="4">
        <f>Orte[[#This Row],[Lon_dez]]*PI()/180</f>
        <v>0.13132316661826701</v>
      </c>
      <c r="G1670" t="s">
        <v>504</v>
      </c>
      <c r="H1670" t="s">
        <v>1162</v>
      </c>
      <c r="I1670" s="4" t="b">
        <v>0</v>
      </c>
      <c r="J1670" s="4" t="str">
        <f>CONCATENATE(Orte[[#This Row],[Ort]]," - ",Orte[[#This Row],[Landkreis]])</f>
        <v>Dortmund - Kreisfreie Stadt Dortmund</v>
      </c>
      <c r="L1670" s="3" t="s">
        <v>8114</v>
      </c>
      <c r="M1670" s="3"/>
      <c r="N1670" t="str">
        <f>Orte[[#This Row],[Ort]]</f>
        <v>Dortmund</v>
      </c>
      <c r="O1670" t="s">
        <v>6964</v>
      </c>
      <c r="P1670" t="s">
        <v>5534</v>
      </c>
    </row>
    <row r="1671" spans="1:16" x14ac:dyDescent="0.35">
      <c r="A1671" t="s">
        <v>42</v>
      </c>
      <c r="B1671" s="3" t="s">
        <v>9823</v>
      </c>
      <c r="C1671" s="4">
        <v>51.4866531431</v>
      </c>
      <c r="D1671" s="4">
        <v>7.5285053791600003</v>
      </c>
      <c r="E1671" s="4">
        <f>Orte[[#This Row],[Lat_dez]]*PI()/180</f>
        <v>0.89861161817938218</v>
      </c>
      <c r="F1671" s="4">
        <f>Orte[[#This Row],[Lon_dez]]*PI()/180</f>
        <v>0.1313972066204461</v>
      </c>
      <c r="G1671" t="s">
        <v>504</v>
      </c>
      <c r="H1671" t="s">
        <v>1162</v>
      </c>
      <c r="I1671" s="4" t="b">
        <v>0</v>
      </c>
      <c r="J1671" s="4" t="str">
        <f>CONCATENATE(Orte[[#This Row],[Ort]]," - ",Orte[[#This Row],[Landkreis]])</f>
        <v>Dortmund - Kreisfreie Stadt Dortmund</v>
      </c>
      <c r="L1671" s="3" t="s">
        <v>9753</v>
      </c>
      <c r="M1671" s="3"/>
      <c r="N1671" t="str">
        <f>Orte[[#This Row],[Ort]]</f>
        <v>Dortmund</v>
      </c>
      <c r="O1671" t="s">
        <v>5819</v>
      </c>
      <c r="P1671" t="s">
        <v>3905</v>
      </c>
    </row>
    <row r="1672" spans="1:16" x14ac:dyDescent="0.35">
      <c r="A1672" t="s">
        <v>42</v>
      </c>
      <c r="B1672" s="3" t="s">
        <v>11103</v>
      </c>
      <c r="C1672" s="4">
        <v>51.490818257100003</v>
      </c>
      <c r="D1672" s="4">
        <v>7.5605744066899998</v>
      </c>
      <c r="E1672" s="4">
        <f>Orte[[#This Row],[Lat_dez]]*PI()/180</f>
        <v>0.89868431313240316</v>
      </c>
      <c r="F1672" s="4">
        <f>Orte[[#This Row],[Lon_dez]]*PI()/180</f>
        <v>0.13195691673875729</v>
      </c>
      <c r="G1672" t="s">
        <v>504</v>
      </c>
      <c r="H1672" t="s">
        <v>1162</v>
      </c>
      <c r="I1672" s="4" t="b">
        <v>0</v>
      </c>
      <c r="J1672" s="4" t="str">
        <f>CONCATENATE(Orte[[#This Row],[Ort]]," - ",Orte[[#This Row],[Landkreis]])</f>
        <v>Dortmund - Kreisfreie Stadt Dortmund</v>
      </c>
      <c r="L1672" s="3" t="s">
        <v>13220</v>
      </c>
      <c r="M1672" s="3"/>
      <c r="N1672" t="str">
        <f>Orte[[#This Row],[Ort]]</f>
        <v>Dortmund</v>
      </c>
      <c r="O1672" t="s">
        <v>6483</v>
      </c>
      <c r="P1672" t="s">
        <v>944</v>
      </c>
    </row>
    <row r="1673" spans="1:16" x14ac:dyDescent="0.35">
      <c r="A1673" t="s">
        <v>42</v>
      </c>
      <c r="B1673" s="3" t="s">
        <v>10699</v>
      </c>
      <c r="C1673" s="4">
        <v>51.486385439599999</v>
      </c>
      <c r="D1673" s="4">
        <v>7.5895559130099999</v>
      </c>
      <c r="E1673" s="4">
        <f>Orte[[#This Row],[Lat_dez]]*PI()/180</f>
        <v>0.89860694587188816</v>
      </c>
      <c r="F1673" s="4">
        <f>Orte[[#This Row],[Lon_dez]]*PI()/180</f>
        <v>0.13246273944622883</v>
      </c>
      <c r="G1673" t="s">
        <v>504</v>
      </c>
      <c r="H1673" t="s">
        <v>1162</v>
      </c>
      <c r="I1673" s="4" t="b">
        <v>0</v>
      </c>
      <c r="J1673" s="4" t="str">
        <f>CONCATENATE(Orte[[#This Row],[Ort]]," - ",Orte[[#This Row],[Landkreis]])</f>
        <v>Dortmund - Kreisfreie Stadt Dortmund</v>
      </c>
      <c r="L1673" s="3" t="s">
        <v>11125</v>
      </c>
      <c r="M1673" s="3"/>
      <c r="N1673" t="str">
        <f>Orte[[#This Row],[Ort]]</f>
        <v>Dortmund</v>
      </c>
      <c r="O1673" t="s">
        <v>1442</v>
      </c>
      <c r="P1673" t="s">
        <v>6969</v>
      </c>
    </row>
    <row r="1674" spans="1:16" x14ac:dyDescent="0.35">
      <c r="A1674" t="s">
        <v>42</v>
      </c>
      <c r="B1674" s="3" t="s">
        <v>14453</v>
      </c>
      <c r="C1674" s="4">
        <v>51.527063863199999</v>
      </c>
      <c r="D1674" s="4">
        <v>7.5560681813699997</v>
      </c>
      <c r="E1674" s="4">
        <f>Orte[[#This Row],[Lat_dez]]*PI()/180</f>
        <v>0.89931691829822902</v>
      </c>
      <c r="F1674" s="4">
        <f>Orte[[#This Row],[Lon_dez]]*PI()/180</f>
        <v>0.13187826827008656</v>
      </c>
      <c r="G1674" t="s">
        <v>504</v>
      </c>
      <c r="H1674" t="s">
        <v>1162</v>
      </c>
      <c r="I1674" s="4" t="b">
        <v>0</v>
      </c>
      <c r="J1674" s="4" t="str">
        <f>CONCATENATE(Orte[[#This Row],[Ort]]," - ",Orte[[#This Row],[Landkreis]])</f>
        <v>Dortmund - Kreisfreie Stadt Dortmund</v>
      </c>
      <c r="L1674" s="3" t="s">
        <v>9755</v>
      </c>
      <c r="M1674" s="3"/>
      <c r="N1674" t="str">
        <f>Orte[[#This Row],[Ort]]</f>
        <v>Dortmund</v>
      </c>
      <c r="O1674" t="s">
        <v>3583</v>
      </c>
      <c r="P1674" t="s">
        <v>1950</v>
      </c>
    </row>
    <row r="1675" spans="1:16" x14ac:dyDescent="0.35">
      <c r="A1675" t="s">
        <v>42</v>
      </c>
      <c r="B1675" s="3" t="s">
        <v>10864</v>
      </c>
      <c r="C1675" s="4">
        <v>51.537165135400002</v>
      </c>
      <c r="D1675" s="4">
        <v>7.5989725800499999</v>
      </c>
      <c r="E1675" s="4">
        <f>Orte[[#This Row],[Lat_dez]]*PI()/180</f>
        <v>0.89949321875675925</v>
      </c>
      <c r="F1675" s="4">
        <f>Orte[[#This Row],[Lon_dez]]*PI()/180</f>
        <v>0.13262709129064085</v>
      </c>
      <c r="G1675" t="s">
        <v>504</v>
      </c>
      <c r="H1675" t="s">
        <v>1162</v>
      </c>
      <c r="I1675" s="4" t="b">
        <v>0</v>
      </c>
      <c r="J1675" s="4" t="str">
        <f>CONCATENATE(Orte[[#This Row],[Ort]]," - ",Orte[[#This Row],[Landkreis]])</f>
        <v>Dortmund - Kreisfreie Stadt Dortmund</v>
      </c>
      <c r="L1675" s="3" t="s">
        <v>13500</v>
      </c>
      <c r="M1675" s="3"/>
      <c r="N1675" t="str">
        <f>Orte[[#This Row],[Ort]]</f>
        <v>Dortmund</v>
      </c>
      <c r="O1675" t="s">
        <v>5286</v>
      </c>
      <c r="P1675" t="s">
        <v>4549</v>
      </c>
    </row>
    <row r="1676" spans="1:16" x14ac:dyDescent="0.35">
      <c r="A1676" t="s">
        <v>42</v>
      </c>
      <c r="B1676" s="3" t="s">
        <v>8641</v>
      </c>
      <c r="C1676" s="4">
        <v>51.5482482484</v>
      </c>
      <c r="D1676" s="4">
        <v>7.5355828965100002</v>
      </c>
      <c r="E1676" s="4">
        <f>Orte[[#This Row],[Lat_dez]]*PI()/180</f>
        <v>0.89968665556997973</v>
      </c>
      <c r="F1676" s="4">
        <f>Orte[[#This Row],[Lon_dez]]*PI()/180</f>
        <v>0.13152073260107061</v>
      </c>
      <c r="G1676" t="s">
        <v>504</v>
      </c>
      <c r="H1676" t="s">
        <v>1162</v>
      </c>
      <c r="I1676" s="4" t="b">
        <v>0</v>
      </c>
      <c r="J1676" s="4" t="str">
        <f>CONCATENATE(Orte[[#This Row],[Ort]]," - ",Orte[[#This Row],[Landkreis]])</f>
        <v>Dortmund - Kreisfreie Stadt Dortmund</v>
      </c>
      <c r="L1676" s="3" t="s">
        <v>12997</v>
      </c>
      <c r="M1676" s="3"/>
      <c r="N1676" t="str">
        <f>Orte[[#This Row],[Ort]]</f>
        <v>Dortmund</v>
      </c>
      <c r="O1676" t="s">
        <v>5691</v>
      </c>
      <c r="P1676" t="s">
        <v>1424</v>
      </c>
    </row>
    <row r="1677" spans="1:16" x14ac:dyDescent="0.35">
      <c r="A1677" t="s">
        <v>42</v>
      </c>
      <c r="B1677" s="3" t="s">
        <v>14847</v>
      </c>
      <c r="C1677" s="4">
        <v>51.5691751106</v>
      </c>
      <c r="D1677" s="4">
        <v>7.53874518744</v>
      </c>
      <c r="E1677" s="4">
        <f>Orte[[#This Row],[Lat_dez]]*PI()/180</f>
        <v>0.90005189821748088</v>
      </c>
      <c r="F1677" s="4">
        <f>Orte[[#This Row],[Lon_dez]]*PI()/180</f>
        <v>0.13157592498970508</v>
      </c>
      <c r="G1677" t="s">
        <v>504</v>
      </c>
      <c r="H1677" t="s">
        <v>1162</v>
      </c>
      <c r="I1677" s="4" t="b">
        <v>0</v>
      </c>
      <c r="J1677" s="4" t="str">
        <f>CONCATENATE(Orte[[#This Row],[Ort]]," - ",Orte[[#This Row],[Landkreis]])</f>
        <v>Dortmund - Kreisfreie Stadt Dortmund</v>
      </c>
      <c r="L1677" s="3" t="s">
        <v>7870</v>
      </c>
      <c r="M1677" s="3"/>
      <c r="N1677" t="str">
        <f>Orte[[#This Row],[Ort]]</f>
        <v>Dortmund</v>
      </c>
      <c r="O1677" t="s">
        <v>1860</v>
      </c>
      <c r="P1677" t="s">
        <v>4866</v>
      </c>
    </row>
    <row r="1678" spans="1:16" x14ac:dyDescent="0.35">
      <c r="A1678" t="s">
        <v>42</v>
      </c>
      <c r="B1678" s="3" t="s">
        <v>12736</v>
      </c>
      <c r="C1678" s="4">
        <v>51.566005386100002</v>
      </c>
      <c r="D1678" s="4">
        <v>7.4668611688700004</v>
      </c>
      <c r="E1678" s="4">
        <f>Orte[[#This Row],[Lat_dez]]*PI()/180</f>
        <v>0.89999657608857475</v>
      </c>
      <c r="F1678" s="4">
        <f>Orte[[#This Row],[Lon_dez]]*PI()/180</f>
        <v>0.13032131218609383</v>
      </c>
      <c r="G1678" t="s">
        <v>504</v>
      </c>
      <c r="H1678" t="s">
        <v>1162</v>
      </c>
      <c r="I1678" s="4" t="b">
        <v>0</v>
      </c>
      <c r="J1678" s="4" t="str">
        <f>CONCATENATE(Orte[[#This Row],[Ort]]," - ",Orte[[#This Row],[Landkreis]])</f>
        <v>Dortmund - Kreisfreie Stadt Dortmund</v>
      </c>
      <c r="L1678" s="3" t="s">
        <v>7976</v>
      </c>
      <c r="M1678" s="3"/>
      <c r="N1678" t="str">
        <f>Orte[[#This Row],[Ort]]</f>
        <v>Dortmund</v>
      </c>
      <c r="O1678" t="s">
        <v>2862</v>
      </c>
      <c r="P1678" t="s">
        <v>6835</v>
      </c>
    </row>
    <row r="1679" spans="1:16" x14ac:dyDescent="0.35">
      <c r="A1679" t="s">
        <v>42</v>
      </c>
      <c r="B1679" s="3" t="s">
        <v>10878</v>
      </c>
      <c r="C1679" s="4">
        <v>51.553051898299998</v>
      </c>
      <c r="D1679" s="4">
        <v>7.3666459092799998</v>
      </c>
      <c r="E1679" s="4">
        <f>Orte[[#This Row],[Lat_dez]]*PI()/180</f>
        <v>0.89977049507684781</v>
      </c>
      <c r="F1679" s="4">
        <f>Orte[[#This Row],[Lon_dez]]*PI()/180</f>
        <v>0.12857222594550749</v>
      </c>
      <c r="G1679" t="s">
        <v>504</v>
      </c>
      <c r="H1679" t="s">
        <v>1162</v>
      </c>
      <c r="I1679" s="4" t="b">
        <v>0</v>
      </c>
      <c r="J1679" s="4" t="str">
        <f>CONCATENATE(Orte[[#This Row],[Ort]]," - ",Orte[[#This Row],[Landkreis]])</f>
        <v>Dortmund - Kreisfreie Stadt Dortmund</v>
      </c>
      <c r="L1679" s="3" t="s">
        <v>10983</v>
      </c>
      <c r="M1679" s="3"/>
      <c r="N1679" t="str">
        <f>Orte[[#This Row],[Ort]]</f>
        <v>Dortmund</v>
      </c>
      <c r="O1679" t="s">
        <v>5781</v>
      </c>
      <c r="P1679" t="s">
        <v>2371</v>
      </c>
    </row>
    <row r="1680" spans="1:16" x14ac:dyDescent="0.35">
      <c r="A1680" t="s">
        <v>42</v>
      </c>
      <c r="B1680" s="3" t="s">
        <v>10877</v>
      </c>
      <c r="C1680" s="4">
        <v>51.571378704200001</v>
      </c>
      <c r="D1680" s="4">
        <v>7.3976566466599998</v>
      </c>
      <c r="E1680" s="4">
        <f>Orte[[#This Row],[Lat_dez]]*PI()/180</f>
        <v>0.90009035818117678</v>
      </c>
      <c r="F1680" s="4">
        <f>Orte[[#This Row],[Lon_dez]]*PI()/180</f>
        <v>0.12911346541625979</v>
      </c>
      <c r="G1680" t="s">
        <v>504</v>
      </c>
      <c r="H1680" t="s">
        <v>1162</v>
      </c>
      <c r="I1680" s="4" t="b">
        <v>0</v>
      </c>
      <c r="J1680" s="4" t="str">
        <f>CONCATENATE(Orte[[#This Row],[Ort]]," - ",Orte[[#This Row],[Landkreis]])</f>
        <v>Dortmund - Kreisfreie Stadt Dortmund</v>
      </c>
      <c r="L1680" s="3" t="s">
        <v>13101</v>
      </c>
      <c r="M1680" s="3"/>
      <c r="N1680" t="str">
        <f>Orte[[#This Row],[Ort]]</f>
        <v>Dortmund</v>
      </c>
      <c r="O1680" t="s">
        <v>51</v>
      </c>
      <c r="P1680" t="s">
        <v>2768</v>
      </c>
    </row>
    <row r="1681" spans="1:16" x14ac:dyDescent="0.35">
      <c r="A1681" t="s">
        <v>42</v>
      </c>
      <c r="B1681" s="3" t="s">
        <v>15468</v>
      </c>
      <c r="C1681" s="4">
        <v>51.534875771700001</v>
      </c>
      <c r="D1681" s="4">
        <v>7.4049264611399996</v>
      </c>
      <c r="E1681" s="4">
        <f>Orte[[#This Row],[Lat_dez]]*PI()/180</f>
        <v>0.89945326182241858</v>
      </c>
      <c r="F1681" s="4">
        <f>Orte[[#This Row],[Lon_dez]]*PI()/180</f>
        <v>0.12924034761494493</v>
      </c>
      <c r="G1681" t="s">
        <v>504</v>
      </c>
      <c r="H1681" t="s">
        <v>1162</v>
      </c>
      <c r="I1681" s="4" t="b">
        <v>0</v>
      </c>
      <c r="J1681" s="4" t="str">
        <f>CONCATENATE(Orte[[#This Row],[Ort]]," - ",Orte[[#This Row],[Landkreis]])</f>
        <v>Dortmund - Kreisfreie Stadt Dortmund</v>
      </c>
      <c r="L1681" s="3" t="s">
        <v>12437</v>
      </c>
      <c r="M1681" s="3"/>
      <c r="N1681" t="str">
        <f>Orte[[#This Row],[Ort]]</f>
        <v>Dortmund</v>
      </c>
      <c r="O1681" t="s">
        <v>2913</v>
      </c>
      <c r="P1681" t="s">
        <v>4227</v>
      </c>
    </row>
    <row r="1682" spans="1:16" x14ac:dyDescent="0.35">
      <c r="A1682" t="s">
        <v>42</v>
      </c>
      <c r="B1682" s="3" t="s">
        <v>9630</v>
      </c>
      <c r="C1682" s="4">
        <v>51.512467292300002</v>
      </c>
      <c r="D1682" s="4">
        <v>7.3745512298399998</v>
      </c>
      <c r="E1682" s="4">
        <f>Orte[[#This Row],[Lat_dez]]*PI()/180</f>
        <v>0.89906216007652329</v>
      </c>
      <c r="F1682" s="4">
        <f>Orte[[#This Row],[Lon_dez]]*PI()/180</f>
        <v>0.1287101998177051</v>
      </c>
      <c r="G1682" t="s">
        <v>504</v>
      </c>
      <c r="H1682" t="s">
        <v>1162</v>
      </c>
      <c r="I1682" s="4" t="b">
        <v>0</v>
      </c>
      <c r="J1682" s="4" t="str">
        <f>CONCATENATE(Orte[[#This Row],[Ort]]," - ",Orte[[#This Row],[Landkreis]])</f>
        <v>Dortmund - Kreisfreie Stadt Dortmund</v>
      </c>
      <c r="L1682" s="3" t="s">
        <v>10082</v>
      </c>
      <c r="M1682" s="3"/>
      <c r="N1682" t="str">
        <f>Orte[[#This Row],[Ort]]</f>
        <v>Dortmund</v>
      </c>
      <c r="O1682" t="s">
        <v>6688</v>
      </c>
      <c r="P1682" t="s">
        <v>3520</v>
      </c>
    </row>
    <row r="1683" spans="1:16" x14ac:dyDescent="0.35">
      <c r="A1683" t="s">
        <v>42</v>
      </c>
      <c r="B1683" s="3" t="s">
        <v>11118</v>
      </c>
      <c r="C1683" s="4">
        <v>51.5067576004</v>
      </c>
      <c r="D1683" s="4">
        <v>7.3346638881899997</v>
      </c>
      <c r="E1683" s="4">
        <f>Orte[[#This Row],[Lat_dez]]*PI()/180</f>
        <v>0.89896250715359383</v>
      </c>
      <c r="F1683" s="4">
        <f>Orte[[#This Row],[Lon_dez]]*PI()/180</f>
        <v>0.12801403437604472</v>
      </c>
      <c r="G1683" t="s">
        <v>504</v>
      </c>
      <c r="H1683" t="s">
        <v>1162</v>
      </c>
      <c r="I1683" s="4" t="b">
        <v>0</v>
      </c>
      <c r="J1683" s="4" t="str">
        <f>CONCATENATE(Orte[[#This Row],[Ort]]," - ",Orte[[#This Row],[Landkreis]])</f>
        <v>Dortmund - Kreisfreie Stadt Dortmund</v>
      </c>
      <c r="L1683" s="3" t="s">
        <v>15359</v>
      </c>
      <c r="M1683" s="3"/>
      <c r="N1683" t="str">
        <f>Orte[[#This Row],[Ort]]</f>
        <v>Dortmund</v>
      </c>
      <c r="O1683" t="s">
        <v>3567</v>
      </c>
      <c r="P1683" t="s">
        <v>4110</v>
      </c>
    </row>
    <row r="1684" spans="1:16" x14ac:dyDescent="0.35">
      <c r="A1684" t="s">
        <v>4273</v>
      </c>
      <c r="B1684" s="3" t="s">
        <v>11797</v>
      </c>
      <c r="C1684" s="4">
        <v>52.842612916999997</v>
      </c>
      <c r="D1684" s="4">
        <v>9.2682129931400006</v>
      </c>
      <c r="E1684" s="4">
        <f>Orte[[#This Row],[Lat_dez]]*PI()/180</f>
        <v>0.92227758075853505</v>
      </c>
      <c r="F1684" s="4">
        <f>Orte[[#This Row],[Lon_dez]]*PI()/180</f>
        <v>0.16176083250641163</v>
      </c>
      <c r="G1684" t="s">
        <v>554</v>
      </c>
      <c r="H1684" t="s">
        <v>1762</v>
      </c>
      <c r="I1684" s="4" t="b">
        <v>0</v>
      </c>
      <c r="J1684" s="4" t="str">
        <f>CONCATENATE(Orte[[#This Row],[Ort]]," - ",Orte[[#This Row],[Landkreis]])</f>
        <v>Dörverden - Landkreis Verden</v>
      </c>
      <c r="L1684" s="3" t="s">
        <v>14203</v>
      </c>
      <c r="M1684" s="3"/>
      <c r="N1684" t="str">
        <f>Orte[[#This Row],[Ort]]</f>
        <v>Dörverden</v>
      </c>
      <c r="O1684" t="s">
        <v>4160</v>
      </c>
      <c r="P1684" t="s">
        <v>1547</v>
      </c>
    </row>
    <row r="1685" spans="1:16" x14ac:dyDescent="0.35">
      <c r="A1685" t="s">
        <v>4808</v>
      </c>
      <c r="B1685" s="3" t="s">
        <v>12504</v>
      </c>
      <c r="C1685" s="4">
        <v>49.373994314000001</v>
      </c>
      <c r="D1685" s="4">
        <v>9.7172696495899995</v>
      </c>
      <c r="E1685" s="4">
        <f>Orte[[#This Row],[Lat_dez]]*PI()/180</f>
        <v>0.86173876564025897</v>
      </c>
      <c r="F1685" s="4">
        <f>Orte[[#This Row],[Lon_dez]]*PI()/180</f>
        <v>0.16959834968946114</v>
      </c>
      <c r="G1685" t="s">
        <v>546</v>
      </c>
      <c r="H1685" t="s">
        <v>2432</v>
      </c>
      <c r="I1685" s="4" t="b">
        <v>0</v>
      </c>
      <c r="J1685" s="4" t="str">
        <f>CONCATENATE(Orte[[#This Row],[Ort]]," - ",Orte[[#This Row],[Landkreis]])</f>
        <v>Dörzbach - Landkreis Hohenlohekreis</v>
      </c>
      <c r="L1685" s="3" t="s">
        <v>14367</v>
      </c>
      <c r="M1685" s="3"/>
      <c r="N1685" t="str">
        <f>Orte[[#This Row],[Ort]]</f>
        <v>Dörzbach</v>
      </c>
      <c r="O1685" t="s">
        <v>4370</v>
      </c>
      <c r="P1685" t="s">
        <v>1415</v>
      </c>
    </row>
    <row r="1686" spans="1:16" x14ac:dyDescent="0.35">
      <c r="A1686" t="s">
        <v>2316</v>
      </c>
      <c r="B1686" s="3" t="s">
        <v>9353</v>
      </c>
      <c r="C1686" s="4">
        <v>50.6149581297</v>
      </c>
      <c r="D1686" s="4">
        <v>11.205620092</v>
      </c>
      <c r="E1686" s="4">
        <f>Orte[[#This Row],[Lat_dez]]*PI()/180</f>
        <v>0.88339767012233605</v>
      </c>
      <c r="F1686" s="4">
        <f>Orte[[#This Row],[Lon_dez]]*PI()/180</f>
        <v>0.1955749653330299</v>
      </c>
      <c r="G1686" t="s">
        <v>678</v>
      </c>
      <c r="H1686" t="s">
        <v>1186</v>
      </c>
      <c r="I1686" s="4" t="b">
        <v>0</v>
      </c>
      <c r="J1686" s="4" t="str">
        <f>CONCATENATE(Orte[[#This Row],[Ort]]," - ",Orte[[#This Row],[Landkreis]])</f>
        <v>Döschnitz, Sitzendorf, Rohrbach - Landkreis Saalfeld-Rudolstadt</v>
      </c>
      <c r="L1686" s="3" t="s">
        <v>10645</v>
      </c>
      <c r="M1686" s="3"/>
      <c r="N1686" t="str">
        <f>Orte[[#This Row],[Ort]]</f>
        <v>Döschnitz, Sitzendorf, Rohrbach</v>
      </c>
      <c r="O1686" t="s">
        <v>2609</v>
      </c>
      <c r="P1686" t="s">
        <v>6824</v>
      </c>
    </row>
    <row r="1687" spans="1:16" x14ac:dyDescent="0.35">
      <c r="A1687" t="s">
        <v>5097</v>
      </c>
      <c r="B1687" s="3" t="s">
        <v>12873</v>
      </c>
      <c r="C1687" s="4">
        <v>49.451592223600002</v>
      </c>
      <c r="D1687" s="4">
        <v>8.6794057160700007</v>
      </c>
      <c r="E1687" s="4">
        <f>Orte[[#This Row],[Lat_dez]]*PI()/180</f>
        <v>0.86309310465544387</v>
      </c>
      <c r="F1687" s="4">
        <f>Orte[[#This Row],[Lon_dez]]*PI()/180</f>
        <v>0.15148420686183761</v>
      </c>
      <c r="G1687" t="s">
        <v>546</v>
      </c>
      <c r="H1687" t="s">
        <v>726</v>
      </c>
      <c r="I1687" s="4" t="b">
        <v>0</v>
      </c>
      <c r="J1687" s="4" t="str">
        <f>CONCATENATE(Orte[[#This Row],[Ort]]," - ",Orte[[#This Row],[Landkreis]])</f>
        <v>Dossenheim - Landkreis Rhein-Neckar-Kreis</v>
      </c>
      <c r="L1687" s="3" t="s">
        <v>14365</v>
      </c>
      <c r="M1687" s="3"/>
      <c r="N1687" t="str">
        <f>Orte[[#This Row],[Ort]]</f>
        <v>Dossenheim</v>
      </c>
      <c r="O1687" t="s">
        <v>4315</v>
      </c>
      <c r="P1687" t="s">
        <v>5362</v>
      </c>
    </row>
    <row r="1688" spans="1:16" x14ac:dyDescent="0.35">
      <c r="A1688" t="s">
        <v>576</v>
      </c>
      <c r="B1688" s="3" t="s">
        <v>7709</v>
      </c>
      <c r="C1688" s="4">
        <v>52.965721326400001</v>
      </c>
      <c r="D1688" s="4">
        <v>8.4197140962100008</v>
      </c>
      <c r="E1688" s="4">
        <f>Orte[[#This Row],[Lat_dez]]*PI()/180</f>
        <v>0.92442622783945816</v>
      </c>
      <c r="F1688" s="4">
        <f>Orte[[#This Row],[Lon_dez]]*PI()/180</f>
        <v>0.14695173305544312</v>
      </c>
      <c r="G1688" t="s">
        <v>554</v>
      </c>
      <c r="H1688" t="s">
        <v>577</v>
      </c>
      <c r="I1688" s="4" t="b">
        <v>0</v>
      </c>
      <c r="J1688" s="4" t="str">
        <f>CONCATENATE(Orte[[#This Row],[Ort]]," - ",Orte[[#This Row],[Landkreis]])</f>
        <v>Dötlingen - Landkreis Oldenburg</v>
      </c>
      <c r="L1688" s="3" t="s">
        <v>15051</v>
      </c>
      <c r="M1688" s="3"/>
      <c r="N1688" t="str">
        <f>Orte[[#This Row],[Ort]]</f>
        <v>Dötlingen</v>
      </c>
      <c r="O1688" t="s">
        <v>5658</v>
      </c>
      <c r="P1688" t="s">
        <v>1157</v>
      </c>
    </row>
    <row r="1689" spans="1:16" x14ac:dyDescent="0.35">
      <c r="A1689" t="s">
        <v>3596</v>
      </c>
      <c r="B1689" s="3" t="s">
        <v>10949</v>
      </c>
      <c r="C1689" s="4">
        <v>48.2235768436</v>
      </c>
      <c r="D1689" s="4">
        <v>8.7973336791300003</v>
      </c>
      <c r="E1689" s="4">
        <f>Orte[[#This Row],[Lat_dez]]*PI()/180</f>
        <v>0.84166019300931461</v>
      </c>
      <c r="F1689" s="4">
        <f>Orte[[#This Row],[Lon_dez]]*PI()/180</f>
        <v>0.15354243809740487</v>
      </c>
      <c r="G1689" t="s">
        <v>546</v>
      </c>
      <c r="H1689" t="s">
        <v>1492</v>
      </c>
      <c r="I1689" s="4" t="b">
        <v>0</v>
      </c>
      <c r="J1689" s="4" t="str">
        <f>CONCATENATE(Orte[[#This Row],[Ort]]," - ",Orte[[#This Row],[Landkreis]])</f>
        <v>Dotternhausen - Landkreis Zollernalbkreis</v>
      </c>
      <c r="L1689" s="3" t="s">
        <v>8461</v>
      </c>
      <c r="M1689" s="3"/>
      <c r="N1689" t="str">
        <f>Orte[[#This Row],[Ort]]</f>
        <v>Dotternhausen</v>
      </c>
      <c r="O1689" t="s">
        <v>4750</v>
      </c>
      <c r="P1689" t="s">
        <v>3606</v>
      </c>
    </row>
    <row r="1690" spans="1:16" x14ac:dyDescent="0.35">
      <c r="A1690" t="s">
        <v>6073</v>
      </c>
      <c r="B1690" s="3" t="s">
        <v>14165</v>
      </c>
      <c r="C1690" s="4">
        <v>49.102785647600001</v>
      </c>
      <c r="D1690" s="4">
        <v>13.0343455202</v>
      </c>
      <c r="E1690" s="4">
        <f>Orte[[#This Row],[Lat_dez]]*PI()/180</f>
        <v>0.85700528145163601</v>
      </c>
      <c r="F1690" s="4">
        <f>Orte[[#This Row],[Lon_dez]]*PI()/180</f>
        <v>0.22749224517006306</v>
      </c>
      <c r="G1690" t="s">
        <v>665</v>
      </c>
      <c r="H1690" t="s">
        <v>1419</v>
      </c>
      <c r="I1690" s="4" t="b">
        <v>0</v>
      </c>
      <c r="J1690" s="4" t="str">
        <f>CONCATENATE(Orte[[#This Row],[Ort]]," - ",Orte[[#This Row],[Landkreis]])</f>
        <v>Drachselsried - Landkreis Regen</v>
      </c>
      <c r="L1690" s="3" t="s">
        <v>10639</v>
      </c>
      <c r="M1690" s="3"/>
      <c r="N1690" t="str">
        <f>Orte[[#This Row],[Ort]]</f>
        <v>Drachselsried</v>
      </c>
      <c r="O1690" t="s">
        <v>2539</v>
      </c>
      <c r="P1690" t="s">
        <v>5523</v>
      </c>
    </row>
    <row r="1691" spans="1:16" x14ac:dyDescent="0.35">
      <c r="A1691" t="s">
        <v>7153</v>
      </c>
      <c r="B1691" s="3" t="s">
        <v>15639</v>
      </c>
      <c r="C1691" s="4">
        <v>54.359051835899997</v>
      </c>
      <c r="D1691" s="4">
        <v>9.1672827599800009</v>
      </c>
      <c r="E1691" s="4">
        <f>Orte[[#This Row],[Lat_dez]]*PI()/180</f>
        <v>0.94874443279872323</v>
      </c>
      <c r="F1691" s="4">
        <f>Orte[[#This Row],[Lon_dez]]*PI()/180</f>
        <v>0.15999926762296407</v>
      </c>
      <c r="G1691" t="s">
        <v>641</v>
      </c>
      <c r="H1691" t="s">
        <v>765</v>
      </c>
      <c r="I1691" s="4" t="b">
        <v>0</v>
      </c>
      <c r="J1691" s="4" t="str">
        <f>CONCATENATE(Orte[[#This Row],[Ort]]," - ",Orte[[#This Row],[Landkreis]])</f>
        <v>Drage, Seeth - Kreis Nordfriesland</v>
      </c>
      <c r="L1691" s="3" t="s">
        <v>13498</v>
      </c>
      <c r="M1691" s="3"/>
      <c r="N1691" t="str">
        <f>Orte[[#This Row],[Ort]]</f>
        <v>Drage, Seeth</v>
      </c>
      <c r="O1691" t="s">
        <v>3800</v>
      </c>
      <c r="P1691" t="s">
        <v>4738</v>
      </c>
    </row>
    <row r="1692" spans="1:16" x14ac:dyDescent="0.35">
      <c r="A1692" t="s">
        <v>4452</v>
      </c>
      <c r="B1692" s="3" t="s">
        <v>12040</v>
      </c>
      <c r="C1692" s="4">
        <v>52.690378287599998</v>
      </c>
      <c r="D1692" s="4">
        <v>9.2174313348600005</v>
      </c>
      <c r="E1692" s="4">
        <f>Orte[[#This Row],[Lat_dez]]*PI()/180</f>
        <v>0.91962058523995172</v>
      </c>
      <c r="F1692" s="4">
        <f>Orte[[#This Row],[Lon_dez]]*PI()/180</f>
        <v>0.16087452536980298</v>
      </c>
      <c r="G1692" t="s">
        <v>554</v>
      </c>
      <c r="H1692" t="s">
        <v>747</v>
      </c>
      <c r="I1692" s="4" t="b">
        <v>0</v>
      </c>
      <c r="J1692" s="4" t="str">
        <f>CONCATENATE(Orte[[#This Row],[Ort]]," - ",Orte[[#This Row],[Landkreis]])</f>
        <v>Drakenburg - Landkreis Nienburg (Weser)</v>
      </c>
      <c r="L1692" s="3" t="s">
        <v>14910</v>
      </c>
      <c r="M1692" s="3"/>
      <c r="N1692" t="str">
        <f>Orte[[#This Row],[Ort]]</f>
        <v>Drakenburg</v>
      </c>
      <c r="O1692" t="s">
        <v>3232</v>
      </c>
      <c r="P1692" t="s">
        <v>2556</v>
      </c>
    </row>
    <row r="1693" spans="1:16" x14ac:dyDescent="0.35">
      <c r="A1693" t="s">
        <v>2433</v>
      </c>
      <c r="B1693" s="3" t="s">
        <v>9483</v>
      </c>
      <c r="C1693" s="4">
        <v>51.484599320599997</v>
      </c>
      <c r="D1693" s="4">
        <v>9.7408188078400002</v>
      </c>
      <c r="E1693" s="4">
        <f>Orte[[#This Row],[Lat_dez]]*PI()/180</f>
        <v>0.89857577221450557</v>
      </c>
      <c r="F1693" s="4">
        <f>Orte[[#This Row],[Lon_dez]]*PI()/180</f>
        <v>0.17000936003699685</v>
      </c>
      <c r="G1693" t="s">
        <v>554</v>
      </c>
      <c r="H1693" t="s">
        <v>651</v>
      </c>
      <c r="I1693" s="4" t="b">
        <v>0</v>
      </c>
      <c r="J1693" s="4" t="str">
        <f>CONCATENATE(Orte[[#This Row],[Ort]]," - ",Orte[[#This Row],[Landkreis]])</f>
        <v>Dransfeld u.a. - Landkreis Göttingen</v>
      </c>
      <c r="L1693" s="3" t="s">
        <v>15242</v>
      </c>
      <c r="M1693" s="3"/>
      <c r="N1693" t="str">
        <f>Orte[[#This Row],[Ort]]</f>
        <v>Dransfeld u.a.</v>
      </c>
      <c r="O1693" t="s">
        <v>3859</v>
      </c>
      <c r="P1693" t="s">
        <v>6729</v>
      </c>
    </row>
    <row r="1694" spans="1:16" x14ac:dyDescent="0.35">
      <c r="A1694" t="s">
        <v>1977</v>
      </c>
      <c r="B1694" s="3" t="s">
        <v>8953</v>
      </c>
      <c r="C1694" s="4">
        <v>54.627996894699997</v>
      </c>
      <c r="D1694" s="4">
        <v>13.3187252095</v>
      </c>
      <c r="E1694" s="4">
        <f>Orte[[#This Row],[Lat_dez]]*PI()/180</f>
        <v>0.95343840958175308</v>
      </c>
      <c r="F1694" s="4">
        <f>Orte[[#This Row],[Lon_dez]]*PI()/180</f>
        <v>0.23245560707414653</v>
      </c>
      <c r="G1694" t="s">
        <v>834</v>
      </c>
      <c r="H1694" t="s">
        <v>923</v>
      </c>
      <c r="I1694" s="4" t="b">
        <v>0</v>
      </c>
      <c r="J1694" s="4" t="str">
        <f>CONCATENATE(Orte[[#This Row],[Ort]]," - ",Orte[[#This Row],[Landkreis]])</f>
        <v>Dranske - Landkreis Vorpommern-Rügen</v>
      </c>
      <c r="L1694" s="3" t="s">
        <v>11597</v>
      </c>
      <c r="M1694" s="3"/>
      <c r="N1694" t="str">
        <f>Orte[[#This Row],[Ort]]</f>
        <v>Dranske</v>
      </c>
      <c r="O1694" t="s">
        <v>1706</v>
      </c>
      <c r="P1694" t="s">
        <v>7191</v>
      </c>
    </row>
    <row r="1695" spans="1:16" x14ac:dyDescent="0.35">
      <c r="A1695" t="s">
        <v>1909</v>
      </c>
      <c r="B1695" s="3" t="s">
        <v>8881</v>
      </c>
      <c r="C1695" s="4">
        <v>50.687509276699998</v>
      </c>
      <c r="D1695" s="4">
        <v>13.0206465849</v>
      </c>
      <c r="E1695" s="4">
        <f>Orte[[#This Row],[Lat_dez]]*PI()/180</f>
        <v>0.88466392651358439</v>
      </c>
      <c r="F1695" s="4">
        <f>Orte[[#This Row],[Lon_dez]]*PI()/180</f>
        <v>0.22725315364506038</v>
      </c>
      <c r="G1695" t="s">
        <v>869</v>
      </c>
      <c r="H1695" t="s">
        <v>910</v>
      </c>
      <c r="I1695" s="4" t="b">
        <v>0</v>
      </c>
      <c r="J1695" s="4" t="str">
        <f>CONCATENATE(Orte[[#This Row],[Ort]]," - ",Orte[[#This Row],[Landkreis]])</f>
        <v>Drebach - Landkreis Erzgebirgskreis</v>
      </c>
      <c r="L1695" s="3" t="s">
        <v>12057</v>
      </c>
      <c r="M1695" s="3"/>
      <c r="N1695" t="str">
        <f>Orte[[#This Row],[Ort]]</f>
        <v>Drebach</v>
      </c>
      <c r="O1695" t="s">
        <v>4233</v>
      </c>
      <c r="P1695" t="s">
        <v>2706</v>
      </c>
    </row>
    <row r="1696" spans="1:16" x14ac:dyDescent="0.35">
      <c r="A1696" t="s">
        <v>3378</v>
      </c>
      <c r="B1696" s="3" t="s">
        <v>10657</v>
      </c>
      <c r="C1696" s="4">
        <v>52.675021575000002</v>
      </c>
      <c r="D1696" s="4">
        <v>8.4127924224600008</v>
      </c>
      <c r="E1696" s="4">
        <f>Orte[[#This Row],[Lat_dez]]*PI()/180</f>
        <v>0.91935256004279919</v>
      </c>
      <c r="F1696" s="4">
        <f>Orte[[#This Row],[Lon_dez]]*PI()/180</f>
        <v>0.14683092705875675</v>
      </c>
      <c r="G1696" t="s">
        <v>554</v>
      </c>
      <c r="H1696" t="s">
        <v>737</v>
      </c>
      <c r="I1696" s="4" t="b">
        <v>0</v>
      </c>
      <c r="J1696" s="4" t="str">
        <f>CONCATENATE(Orte[[#This Row],[Ort]]," - ",Orte[[#This Row],[Landkreis]])</f>
        <v>Drebber - Landkreis Diepholz</v>
      </c>
      <c r="L1696" s="3" t="s">
        <v>13346</v>
      </c>
      <c r="M1696" s="3"/>
      <c r="N1696" t="str">
        <f>Orte[[#This Row],[Ort]]</f>
        <v>Drebber</v>
      </c>
      <c r="O1696" t="s">
        <v>2009</v>
      </c>
      <c r="P1696" t="s">
        <v>6415</v>
      </c>
    </row>
    <row r="1697" spans="1:16" x14ac:dyDescent="0.35">
      <c r="A1697" t="s">
        <v>2306</v>
      </c>
      <c r="B1697" s="3" t="s">
        <v>9343</v>
      </c>
      <c r="C1697" s="4">
        <v>51.665124937100003</v>
      </c>
      <c r="D1697" s="4">
        <v>14.216772945400001</v>
      </c>
      <c r="E1697" s="4">
        <f>Orte[[#This Row],[Lat_dez]]*PI()/180</f>
        <v>0.90172653860662322</v>
      </c>
      <c r="F1697" s="4">
        <f>Orte[[#This Row],[Lon_dez]]*PI()/180</f>
        <v>0.24812949690568203</v>
      </c>
      <c r="G1697" t="s">
        <v>885</v>
      </c>
      <c r="H1697" t="s">
        <v>977</v>
      </c>
      <c r="I1697" s="4" t="b">
        <v>0</v>
      </c>
      <c r="J1697" s="4" t="str">
        <f>CONCATENATE(Orte[[#This Row],[Ort]]," - ",Orte[[#This Row],[Landkreis]])</f>
        <v>Drebkau - Landkreis Spree-Neiße</v>
      </c>
      <c r="L1697" s="3" t="s">
        <v>13109</v>
      </c>
      <c r="M1697" s="3"/>
      <c r="N1697" t="str">
        <f>Orte[[#This Row],[Ort]]</f>
        <v>Drebkau</v>
      </c>
      <c r="O1697" t="s">
        <v>7249</v>
      </c>
      <c r="P1697" t="s">
        <v>2540</v>
      </c>
    </row>
    <row r="1698" spans="1:16" x14ac:dyDescent="0.35">
      <c r="A1698" t="s">
        <v>4833</v>
      </c>
      <c r="B1698" s="3" t="s">
        <v>12538</v>
      </c>
      <c r="C1698" s="4">
        <v>50.960189382800003</v>
      </c>
      <c r="D1698" s="4">
        <v>10.7242662605</v>
      </c>
      <c r="E1698" s="4">
        <f>Orte[[#This Row],[Lat_dez]]*PI()/180</f>
        <v>0.88942309216971704</v>
      </c>
      <c r="F1698" s="4">
        <f>Orte[[#This Row],[Lon_dez]]*PI()/180</f>
        <v>0.18717375610626491</v>
      </c>
      <c r="G1698" t="s">
        <v>678</v>
      </c>
      <c r="H1698" t="s">
        <v>800</v>
      </c>
      <c r="I1698" s="4" t="b">
        <v>0</v>
      </c>
      <c r="J1698" s="4" t="str">
        <f>CONCATENATE(Orte[[#This Row],[Ort]]," - ",Orte[[#This Row],[Landkreis]])</f>
        <v>Drei Gleichen - Landkreis Gotha</v>
      </c>
      <c r="L1698" s="3" t="s">
        <v>15057</v>
      </c>
      <c r="M1698" s="3"/>
      <c r="N1698" t="str">
        <f>Orte[[#This Row],[Ort]]</f>
        <v>Drei Gleichen</v>
      </c>
      <c r="O1698" t="s">
        <v>5409</v>
      </c>
      <c r="P1698" t="s">
        <v>2291</v>
      </c>
    </row>
    <row r="1699" spans="1:16" x14ac:dyDescent="0.35">
      <c r="A1699" t="s">
        <v>6806</v>
      </c>
      <c r="B1699" s="3" t="s">
        <v>15163</v>
      </c>
      <c r="C1699" s="4">
        <v>50.010217178799998</v>
      </c>
      <c r="D1699" s="4">
        <v>8.7164764910999999</v>
      </c>
      <c r="E1699" s="4">
        <f>Orte[[#This Row],[Lat_dez]]*PI()/180</f>
        <v>0.87284294940748974</v>
      </c>
      <c r="F1699" s="4">
        <f>Orte[[#This Row],[Lon_dez]]*PI()/180</f>
        <v>0.15213121394237722</v>
      </c>
      <c r="G1699" t="s">
        <v>549</v>
      </c>
      <c r="H1699" t="s">
        <v>739</v>
      </c>
      <c r="I1699" s="4" t="b">
        <v>0</v>
      </c>
      <c r="J1699" s="4" t="str">
        <f>CONCATENATE(Orte[[#This Row],[Ort]]," - ",Orte[[#This Row],[Landkreis]])</f>
        <v>Dreieich - Landkreis Offenbach</v>
      </c>
      <c r="L1699" s="3" t="s">
        <v>11588</v>
      </c>
      <c r="M1699" s="3"/>
      <c r="N1699" t="str">
        <f>Orte[[#This Row],[Ort]]</f>
        <v>Dreieich</v>
      </c>
      <c r="O1699" t="s">
        <v>2406</v>
      </c>
      <c r="P1699" t="s">
        <v>2331</v>
      </c>
    </row>
    <row r="1700" spans="1:16" x14ac:dyDescent="0.35">
      <c r="A1700" t="s">
        <v>5251</v>
      </c>
      <c r="B1700" s="3" t="s">
        <v>13080</v>
      </c>
      <c r="C1700" s="4">
        <v>49.598141380000001</v>
      </c>
      <c r="D1700" s="4">
        <v>7.9998161133399996</v>
      </c>
      <c r="E1700" s="4">
        <f>Orte[[#This Row],[Lat_dez]]*PI()/180</f>
        <v>0.865650869950644</v>
      </c>
      <c r="F1700" s="4">
        <f>Orte[[#This Row],[Lon_dez]]*PI()/180</f>
        <v>0.13962313073187885</v>
      </c>
      <c r="G1700" t="s">
        <v>514</v>
      </c>
      <c r="H1700" t="s">
        <v>595</v>
      </c>
      <c r="I1700" s="4" t="b">
        <v>0</v>
      </c>
      <c r="J1700" s="4" t="str">
        <f>CONCATENATE(Orte[[#This Row],[Ort]]," - ",Orte[[#This Row],[Landkreis]])</f>
        <v>Dreisen, Standenbühl - Landkreis Donnersbergkreis</v>
      </c>
      <c r="L1700" s="3" t="s">
        <v>13345</v>
      </c>
      <c r="M1700" s="3"/>
      <c r="N1700" t="str">
        <f>Orte[[#This Row],[Ort]]</f>
        <v>Dreisen, Standenbühl</v>
      </c>
      <c r="O1700" t="s">
        <v>3841</v>
      </c>
      <c r="P1700" t="s">
        <v>7248</v>
      </c>
    </row>
    <row r="1701" spans="1:16" x14ac:dyDescent="0.35">
      <c r="A1701" t="s">
        <v>3674</v>
      </c>
      <c r="B1701" s="3" t="s">
        <v>11038</v>
      </c>
      <c r="C1701" s="4">
        <v>51.801176309500001</v>
      </c>
      <c r="D1701" s="4">
        <v>7.7271242097300004</v>
      </c>
      <c r="E1701" s="4">
        <f>Orte[[#This Row],[Lat_dez]]*PI()/180</f>
        <v>0.90410108300686021</v>
      </c>
      <c r="F1701" s="4">
        <f>Orte[[#This Row],[Lon_dez]]*PI()/180</f>
        <v>0.13486375917035337</v>
      </c>
      <c r="G1701" t="s">
        <v>504</v>
      </c>
      <c r="H1701" t="s">
        <v>1122</v>
      </c>
      <c r="I1701" s="4" t="b">
        <v>0</v>
      </c>
      <c r="J1701" s="4" t="str">
        <f>CONCATENATE(Orte[[#This Row],[Ort]]," - ",Orte[[#This Row],[Landkreis]])</f>
        <v>Drensteinfurt - Kreis Warendorf</v>
      </c>
      <c r="L1701" s="3" t="s">
        <v>11134</v>
      </c>
      <c r="M1701" s="3"/>
      <c r="N1701" t="str">
        <f>Orte[[#This Row],[Ort]]</f>
        <v>Drensteinfurt</v>
      </c>
      <c r="O1701" t="s">
        <v>1717</v>
      </c>
      <c r="P1701" t="s">
        <v>6609</v>
      </c>
    </row>
    <row r="1702" spans="1:16" x14ac:dyDescent="0.35">
      <c r="A1702" t="s">
        <v>40</v>
      </c>
      <c r="B1702" s="3" t="s">
        <v>13646</v>
      </c>
      <c r="C1702" s="4">
        <v>51.060256705599997</v>
      </c>
      <c r="D1702" s="4">
        <v>13.717802217399999</v>
      </c>
      <c r="E1702" s="4">
        <f>Orte[[#This Row],[Lat_dez]]*PI()/180</f>
        <v>0.89116959642623295</v>
      </c>
      <c r="F1702" s="4">
        <f>Orte[[#This Row],[Lon_dez]]*PI()/180</f>
        <v>0.23942081483100894</v>
      </c>
      <c r="G1702" t="s">
        <v>869</v>
      </c>
      <c r="H1702" t="s">
        <v>1349</v>
      </c>
      <c r="I1702" s="4" t="b">
        <v>0</v>
      </c>
      <c r="J1702" s="4" t="str">
        <f>CONCATENATE(Orte[[#This Row],[Ort]]," - ",Orte[[#This Row],[Landkreis]])</f>
        <v>Dresden - Kreisfreie Stadt Dresden</v>
      </c>
      <c r="L1702" s="3" t="s">
        <v>7975</v>
      </c>
      <c r="M1702" s="3"/>
      <c r="N1702" t="str">
        <f>Orte[[#This Row],[Ort]]</f>
        <v>Dresden</v>
      </c>
      <c r="O1702" t="s">
        <v>6677</v>
      </c>
      <c r="P1702" t="s">
        <v>4275</v>
      </c>
    </row>
    <row r="1703" spans="1:16" x14ac:dyDescent="0.35">
      <c r="A1703" t="s">
        <v>40</v>
      </c>
      <c r="B1703" s="3" t="s">
        <v>7649</v>
      </c>
      <c r="C1703" s="4">
        <v>51.020851037200003</v>
      </c>
      <c r="D1703" s="4">
        <v>13.7281700576</v>
      </c>
      <c r="E1703" s="4">
        <f>Orte[[#This Row],[Lat_dez]]*PI()/180</f>
        <v>0.89048183776870393</v>
      </c>
      <c r="F1703" s="4">
        <f>Orte[[#This Row],[Lon_dez]]*PI()/180</f>
        <v>0.23960176777881961</v>
      </c>
      <c r="G1703" t="s">
        <v>869</v>
      </c>
      <c r="H1703" t="s">
        <v>1349</v>
      </c>
      <c r="I1703" s="4" t="b">
        <v>0</v>
      </c>
      <c r="J1703" s="4" t="str">
        <f>CONCATENATE(Orte[[#This Row],[Ort]]," - ",Orte[[#This Row],[Landkreis]])</f>
        <v>Dresden - Kreisfreie Stadt Dresden</v>
      </c>
      <c r="L1703" s="3" t="s">
        <v>9082</v>
      </c>
      <c r="M1703" s="3"/>
      <c r="N1703" t="str">
        <f>Orte[[#This Row],[Ort]]</f>
        <v>Dresden</v>
      </c>
      <c r="O1703" t="s">
        <v>976</v>
      </c>
      <c r="P1703" t="s">
        <v>4875</v>
      </c>
    </row>
    <row r="1704" spans="1:16" x14ac:dyDescent="0.35">
      <c r="A1704" t="s">
        <v>40</v>
      </c>
      <c r="B1704" s="3" t="s">
        <v>10675</v>
      </c>
      <c r="C1704" s="4">
        <v>51.066815602699997</v>
      </c>
      <c r="D1704" s="4">
        <v>13.7412926873</v>
      </c>
      <c r="E1704" s="4">
        <f>Orte[[#This Row],[Lat_dez]]*PI()/180</f>
        <v>0.89128407077592742</v>
      </c>
      <c r="F1704" s="4">
        <f>Orte[[#This Row],[Lon_dez]]*PI()/180</f>
        <v>0.23983080087360456</v>
      </c>
      <c r="G1704" t="s">
        <v>869</v>
      </c>
      <c r="H1704" t="s">
        <v>1349</v>
      </c>
      <c r="I1704" s="4" t="b">
        <v>0</v>
      </c>
      <c r="J1704" s="4" t="str">
        <f>CONCATENATE(Orte[[#This Row],[Ort]]," - ",Orte[[#This Row],[Landkreis]])</f>
        <v>Dresden - Kreisfreie Stadt Dresden</v>
      </c>
      <c r="L1704" s="3" t="s">
        <v>11741</v>
      </c>
      <c r="M1704" s="3"/>
      <c r="N1704" t="str">
        <f>Orte[[#This Row],[Ort]]</f>
        <v>Dresden</v>
      </c>
      <c r="O1704" t="s">
        <v>878</v>
      </c>
      <c r="P1704" t="s">
        <v>5628</v>
      </c>
    </row>
    <row r="1705" spans="1:16" x14ac:dyDescent="0.35">
      <c r="A1705" t="s">
        <v>40</v>
      </c>
      <c r="B1705" s="3" t="s">
        <v>15149</v>
      </c>
      <c r="C1705" s="4">
        <v>51.091776878799998</v>
      </c>
      <c r="D1705" s="4">
        <v>13.827657695099999</v>
      </c>
      <c r="E1705" s="4">
        <f>Orte[[#This Row],[Lat_dez]]*PI()/180</f>
        <v>0.89171972722937187</v>
      </c>
      <c r="F1705" s="4">
        <f>Orte[[#This Row],[Lon_dez]]*PI()/180</f>
        <v>0.24133815461822516</v>
      </c>
      <c r="G1705" t="s">
        <v>869</v>
      </c>
      <c r="H1705" t="s">
        <v>1349</v>
      </c>
      <c r="I1705" s="4" t="b">
        <v>0</v>
      </c>
      <c r="J1705" s="4" t="str">
        <f>CONCATENATE(Orte[[#This Row],[Ort]]," - ",Orte[[#This Row],[Landkreis]])</f>
        <v>Dresden - Kreisfreie Stadt Dresden</v>
      </c>
      <c r="L1705" s="3" t="s">
        <v>11585</v>
      </c>
      <c r="M1705" s="3"/>
      <c r="N1705" t="str">
        <f>Orte[[#This Row],[Ort]]</f>
        <v>Dresden</v>
      </c>
      <c r="O1705" t="s">
        <v>6493</v>
      </c>
      <c r="P1705" t="s">
        <v>2826</v>
      </c>
    </row>
    <row r="1706" spans="1:16" x14ac:dyDescent="0.35">
      <c r="A1706" t="s">
        <v>40</v>
      </c>
      <c r="B1706" s="3" t="s">
        <v>13648</v>
      </c>
      <c r="C1706" s="4">
        <v>51.152484101500001</v>
      </c>
      <c r="D1706" s="4">
        <v>13.787343052400001</v>
      </c>
      <c r="E1706" s="4">
        <f>Orte[[#This Row],[Lat_dez]]*PI()/180</f>
        <v>0.89277926814522823</v>
      </c>
      <c r="F1706" s="4">
        <f>Orte[[#This Row],[Lon_dez]]*PI()/180</f>
        <v>0.24063453136634508</v>
      </c>
      <c r="G1706" t="s">
        <v>869</v>
      </c>
      <c r="H1706" t="s">
        <v>1349</v>
      </c>
      <c r="I1706" s="4" t="b">
        <v>0</v>
      </c>
      <c r="J1706" s="4" t="str">
        <f>CONCATENATE(Orte[[#This Row],[Ort]]," - ",Orte[[#This Row],[Landkreis]])</f>
        <v>Dresden - Kreisfreie Stadt Dresden</v>
      </c>
      <c r="L1706" s="3" t="s">
        <v>12510</v>
      </c>
      <c r="M1706" s="3"/>
      <c r="N1706" t="str">
        <f>Orte[[#This Row],[Ort]]</f>
        <v>Dresden</v>
      </c>
      <c r="O1706" t="s">
        <v>6412</v>
      </c>
      <c r="P1706" t="s">
        <v>6421</v>
      </c>
    </row>
    <row r="1707" spans="1:16" x14ac:dyDescent="0.35">
      <c r="A1707" t="s">
        <v>40</v>
      </c>
      <c r="B1707" s="3" t="s">
        <v>15659</v>
      </c>
      <c r="C1707" s="4">
        <v>51.120462809000003</v>
      </c>
      <c r="D1707" s="4">
        <v>13.7551956788</v>
      </c>
      <c r="E1707" s="4">
        <f>Orte[[#This Row],[Lat_dez]]*PI()/180</f>
        <v>0.89222039116035923</v>
      </c>
      <c r="F1707" s="4">
        <f>Orte[[#This Row],[Lon_dez]]*PI()/180</f>
        <v>0.24007345385115639</v>
      </c>
      <c r="G1707" t="s">
        <v>869</v>
      </c>
      <c r="H1707" t="s">
        <v>1349</v>
      </c>
      <c r="I1707" s="4" t="b">
        <v>0</v>
      </c>
      <c r="J1707" s="4" t="str">
        <f>CONCATENATE(Orte[[#This Row],[Ort]]," - ",Orte[[#This Row],[Landkreis]])</f>
        <v>Dresden - Kreisfreie Stadt Dresden</v>
      </c>
      <c r="L1707" s="3" t="s">
        <v>9230</v>
      </c>
      <c r="M1707" s="3"/>
      <c r="N1707" t="str">
        <f>Orte[[#This Row],[Ort]]</f>
        <v>Dresden</v>
      </c>
      <c r="O1707" t="s">
        <v>3113</v>
      </c>
      <c r="P1707" t="s">
        <v>2757</v>
      </c>
    </row>
    <row r="1708" spans="1:16" x14ac:dyDescent="0.35">
      <c r="A1708" t="s">
        <v>40</v>
      </c>
      <c r="B1708" s="3" t="s">
        <v>13056</v>
      </c>
      <c r="C1708" s="4">
        <v>51.079465346200003</v>
      </c>
      <c r="D1708" s="4">
        <v>13.729911428499999</v>
      </c>
      <c r="E1708" s="4">
        <f>Orte[[#This Row],[Lat_dez]]*PI()/180</f>
        <v>0.8915048504495352</v>
      </c>
      <c r="F1708" s="4">
        <f>Orte[[#This Row],[Lon_dez]]*PI()/180</f>
        <v>0.23963216043452301</v>
      </c>
      <c r="G1708" t="s">
        <v>869</v>
      </c>
      <c r="H1708" t="s">
        <v>1349</v>
      </c>
      <c r="I1708" s="4" t="b">
        <v>0</v>
      </c>
      <c r="J1708" s="4" t="str">
        <f>CONCATENATE(Orte[[#This Row],[Ort]]," - ",Orte[[#This Row],[Landkreis]])</f>
        <v>Dresden - Kreisfreie Stadt Dresden</v>
      </c>
      <c r="L1708" s="3" t="s">
        <v>12052</v>
      </c>
      <c r="M1708" s="3"/>
      <c r="N1708" t="str">
        <f>Orte[[#This Row],[Ort]]</f>
        <v>Dresden</v>
      </c>
      <c r="O1708" t="s">
        <v>3245</v>
      </c>
      <c r="P1708" t="s">
        <v>4261</v>
      </c>
    </row>
    <row r="1709" spans="1:16" x14ac:dyDescent="0.35">
      <c r="A1709" t="s">
        <v>40</v>
      </c>
      <c r="B1709" s="3" t="s">
        <v>13647</v>
      </c>
      <c r="C1709" s="4">
        <v>51.096960976600002</v>
      </c>
      <c r="D1709" s="4">
        <v>13.7234848528</v>
      </c>
      <c r="E1709" s="4">
        <f>Orte[[#This Row],[Lat_dez]]*PI()/180</f>
        <v>0.89181020680472722</v>
      </c>
      <c r="F1709" s="4">
        <f>Orte[[#This Row],[Lon_dez]]*PI()/180</f>
        <v>0.23951999552892936</v>
      </c>
      <c r="G1709" t="s">
        <v>869</v>
      </c>
      <c r="H1709" t="s">
        <v>1349</v>
      </c>
      <c r="I1709" s="4" t="b">
        <v>0</v>
      </c>
      <c r="J1709" s="4" t="str">
        <f>CONCATENATE(Orte[[#This Row],[Ort]]," - ",Orte[[#This Row],[Landkreis]])</f>
        <v>Dresden - Kreisfreie Stadt Dresden</v>
      </c>
      <c r="L1709" s="3" t="s">
        <v>9040</v>
      </c>
      <c r="M1709" s="3"/>
      <c r="N1709" t="str">
        <f>Orte[[#This Row],[Ort]]</f>
        <v>Dresden</v>
      </c>
      <c r="O1709" t="s">
        <v>5759</v>
      </c>
      <c r="P1709" t="s">
        <v>4696</v>
      </c>
    </row>
    <row r="1710" spans="1:16" x14ac:dyDescent="0.35">
      <c r="A1710" t="s">
        <v>40</v>
      </c>
      <c r="B1710" s="3" t="s">
        <v>8544</v>
      </c>
      <c r="C1710" s="4">
        <v>51.080604657800002</v>
      </c>
      <c r="D1710" s="4">
        <v>13.688443292500001</v>
      </c>
      <c r="E1710" s="4">
        <f>Orte[[#This Row],[Lat_dez]]*PI()/180</f>
        <v>0.89152473518816144</v>
      </c>
      <c r="F1710" s="4">
        <f>Orte[[#This Row],[Lon_dez]]*PI()/180</f>
        <v>0.23890840492665824</v>
      </c>
      <c r="G1710" t="s">
        <v>869</v>
      </c>
      <c r="H1710" t="s">
        <v>1349</v>
      </c>
      <c r="I1710" s="4" t="b">
        <v>0</v>
      </c>
      <c r="J1710" s="4" t="str">
        <f>CONCATENATE(Orte[[#This Row],[Ort]]," - ",Orte[[#This Row],[Landkreis]])</f>
        <v>Dresden - Kreisfreie Stadt Dresden</v>
      </c>
      <c r="L1710" s="3" t="s">
        <v>14038</v>
      </c>
      <c r="M1710" s="3"/>
      <c r="N1710" t="str">
        <f>Orte[[#This Row],[Ort]]</f>
        <v>Dresden</v>
      </c>
      <c r="O1710" t="s">
        <v>3332</v>
      </c>
      <c r="P1710" t="s">
        <v>6536</v>
      </c>
    </row>
    <row r="1711" spans="1:16" x14ac:dyDescent="0.35">
      <c r="A1711" t="s">
        <v>40</v>
      </c>
      <c r="B1711" s="3" t="s">
        <v>8281</v>
      </c>
      <c r="C1711" s="4">
        <v>51.065827837900002</v>
      </c>
      <c r="D1711" s="4">
        <v>13.6212717295</v>
      </c>
      <c r="E1711" s="4">
        <f>Orte[[#This Row],[Lat_dez]]*PI()/180</f>
        <v>0.89126683102793214</v>
      </c>
      <c r="F1711" s="4">
        <f>Orte[[#This Row],[Lon_dez]]*PI()/180</f>
        <v>0.23773603998859744</v>
      </c>
      <c r="G1711" t="s">
        <v>869</v>
      </c>
      <c r="H1711" t="s">
        <v>1349</v>
      </c>
      <c r="I1711" s="4" t="b">
        <v>0</v>
      </c>
      <c r="J1711" s="4" t="str">
        <f>CONCATENATE(Orte[[#This Row],[Ort]]," - ",Orte[[#This Row],[Landkreis]])</f>
        <v>Dresden - Kreisfreie Stadt Dresden</v>
      </c>
      <c r="L1711" s="3" t="s">
        <v>10964</v>
      </c>
      <c r="M1711" s="3"/>
      <c r="N1711" t="str">
        <f>Orte[[#This Row],[Ort]]</f>
        <v>Dresden</v>
      </c>
      <c r="O1711" t="s">
        <v>613</v>
      </c>
      <c r="P1711" t="s">
        <v>1849</v>
      </c>
    </row>
    <row r="1712" spans="1:16" x14ac:dyDescent="0.35">
      <c r="A1712" t="s">
        <v>40</v>
      </c>
      <c r="B1712" s="3" t="s">
        <v>13515</v>
      </c>
      <c r="C1712" s="4">
        <v>51.064356119800003</v>
      </c>
      <c r="D1712" s="4">
        <v>13.667678602800001</v>
      </c>
      <c r="E1712" s="4">
        <f>Orte[[#This Row],[Lat_dez]]*PI()/180</f>
        <v>0.89124114470142601</v>
      </c>
      <c r="F1712" s="4">
        <f>Orte[[#This Row],[Lon_dez]]*PI()/180</f>
        <v>0.23854599272323829</v>
      </c>
      <c r="G1712" t="s">
        <v>869</v>
      </c>
      <c r="H1712" t="s">
        <v>1349</v>
      </c>
      <c r="I1712" s="4" t="b">
        <v>0</v>
      </c>
      <c r="J1712" s="4" t="str">
        <f>CONCATENATE(Orte[[#This Row],[Ort]]," - ",Orte[[#This Row],[Landkreis]])</f>
        <v>Dresden - Kreisfreie Stadt Dresden</v>
      </c>
      <c r="L1712" s="3" t="s">
        <v>12143</v>
      </c>
      <c r="M1712" s="3"/>
      <c r="N1712" t="str">
        <f>Orte[[#This Row],[Ort]]</f>
        <v>Dresden</v>
      </c>
      <c r="O1712" t="s">
        <v>3203</v>
      </c>
      <c r="P1712" t="s">
        <v>3383</v>
      </c>
    </row>
    <row r="1713" spans="1:16" x14ac:dyDescent="0.35">
      <c r="A1713" t="s">
        <v>40</v>
      </c>
      <c r="B1713" s="3" t="s">
        <v>10175</v>
      </c>
      <c r="C1713" s="4">
        <v>51.043424296600001</v>
      </c>
      <c r="D1713" s="4">
        <v>13.697700668</v>
      </c>
      <c r="E1713" s="4">
        <f>Orte[[#This Row],[Lat_dez]]*PI()/180</f>
        <v>0.89087581546814065</v>
      </c>
      <c r="F1713" s="4">
        <f>Orte[[#This Row],[Lon_dez]]*PI()/180</f>
        <v>0.23906997660922669</v>
      </c>
      <c r="G1713" t="s">
        <v>869</v>
      </c>
      <c r="H1713" t="s">
        <v>1349</v>
      </c>
      <c r="I1713" s="4" t="b">
        <v>0</v>
      </c>
      <c r="J1713" s="4" t="str">
        <f>CONCATENATE(Orte[[#This Row],[Ort]]," - ",Orte[[#This Row],[Landkreis]])</f>
        <v>Dresden - Kreisfreie Stadt Dresden</v>
      </c>
      <c r="L1713" s="3" t="s">
        <v>8117</v>
      </c>
      <c r="M1713" s="3"/>
      <c r="N1713" t="str">
        <f>Orte[[#This Row],[Ort]]</f>
        <v>Dresden</v>
      </c>
      <c r="O1713" t="s">
        <v>56</v>
      </c>
      <c r="P1713" t="s">
        <v>1971</v>
      </c>
    </row>
    <row r="1714" spans="1:16" x14ac:dyDescent="0.35">
      <c r="A1714" t="s">
        <v>40</v>
      </c>
      <c r="B1714" s="3" t="s">
        <v>10174</v>
      </c>
      <c r="C1714" s="4">
        <v>51.039623132700001</v>
      </c>
      <c r="D1714" s="4">
        <v>13.666692685599999</v>
      </c>
      <c r="E1714" s="4">
        <f>Orte[[#This Row],[Lat_dez]]*PI()/180</f>
        <v>0.89080947264267774</v>
      </c>
      <c r="F1714" s="4">
        <f>Orte[[#This Row],[Lon_dez]]*PI()/180</f>
        <v>0.2385287852219462</v>
      </c>
      <c r="G1714" t="s">
        <v>869</v>
      </c>
      <c r="H1714" t="s">
        <v>1349</v>
      </c>
      <c r="I1714" s="4" t="b">
        <v>0</v>
      </c>
      <c r="J1714" s="4" t="str">
        <f>CONCATENATE(Orte[[#This Row],[Ort]]," - ",Orte[[#This Row],[Landkreis]])</f>
        <v>Dresden - Kreisfreie Stadt Dresden</v>
      </c>
      <c r="L1714" s="3" t="s">
        <v>11511</v>
      </c>
      <c r="M1714" s="3"/>
      <c r="N1714" t="str">
        <f>Orte[[#This Row],[Ort]]</f>
        <v>Dresden</v>
      </c>
      <c r="O1714" t="s">
        <v>730</v>
      </c>
      <c r="P1714" t="s">
        <v>5872</v>
      </c>
    </row>
    <row r="1715" spans="1:16" x14ac:dyDescent="0.35">
      <c r="A1715" t="s">
        <v>40</v>
      </c>
      <c r="B1715" s="3" t="s">
        <v>9093</v>
      </c>
      <c r="C1715" s="4">
        <v>51.026691368599998</v>
      </c>
      <c r="D1715" s="4">
        <v>13.700537328699999</v>
      </c>
      <c r="E1715" s="4">
        <f>Orte[[#This Row],[Lat_dez]]*PI()/180</f>
        <v>0.89058377078104134</v>
      </c>
      <c r="F1715" s="4">
        <f>Orte[[#This Row],[Lon_dez]]*PI()/180</f>
        <v>0.2391194856782036</v>
      </c>
      <c r="G1715" t="s">
        <v>869</v>
      </c>
      <c r="H1715" t="s">
        <v>1349</v>
      </c>
      <c r="I1715" s="4" t="b">
        <v>0</v>
      </c>
      <c r="J1715" s="4" t="str">
        <f>CONCATENATE(Orte[[#This Row],[Ort]]," - ",Orte[[#This Row],[Landkreis]])</f>
        <v>Dresden - Kreisfreie Stadt Dresden</v>
      </c>
      <c r="L1715" s="3" t="s">
        <v>11806</v>
      </c>
      <c r="M1715" s="3"/>
      <c r="N1715" t="str">
        <f>Orte[[#This Row],[Ort]]</f>
        <v>Dresden</v>
      </c>
      <c r="O1715" t="s">
        <v>6807</v>
      </c>
      <c r="P1715" t="s">
        <v>1557</v>
      </c>
    </row>
    <row r="1716" spans="1:16" x14ac:dyDescent="0.35">
      <c r="A1716" t="s">
        <v>40</v>
      </c>
      <c r="B1716" s="3" t="s">
        <v>9095</v>
      </c>
      <c r="C1716" s="4">
        <v>51.014173663299999</v>
      </c>
      <c r="D1716" s="4">
        <v>13.7015652088</v>
      </c>
      <c r="E1716" s="4">
        <f>Orte[[#This Row],[Lat_dez]]*PI()/180</f>
        <v>0.8903652956087621</v>
      </c>
      <c r="F1716" s="4">
        <f>Orte[[#This Row],[Lon_dez]]*PI()/180</f>
        <v>0.23913742557026435</v>
      </c>
      <c r="G1716" t="s">
        <v>869</v>
      </c>
      <c r="H1716" t="s">
        <v>1349</v>
      </c>
      <c r="I1716" s="4" t="b">
        <v>0</v>
      </c>
      <c r="J1716" s="4" t="str">
        <f>CONCATENATE(Orte[[#This Row],[Ort]]," - ",Orte[[#This Row],[Landkreis]])</f>
        <v>Dresden - Kreisfreie Stadt Dresden</v>
      </c>
      <c r="L1716" s="3" t="s">
        <v>13613</v>
      </c>
      <c r="M1716" s="3"/>
      <c r="N1716" t="str">
        <f>Orte[[#This Row],[Ort]]</f>
        <v>Dresden</v>
      </c>
      <c r="O1716" t="s">
        <v>4664</v>
      </c>
      <c r="P1716" t="s">
        <v>3713</v>
      </c>
    </row>
    <row r="1717" spans="1:16" x14ac:dyDescent="0.35">
      <c r="A1717" t="s">
        <v>40</v>
      </c>
      <c r="B1717" s="3" t="s">
        <v>12236</v>
      </c>
      <c r="C1717" s="4">
        <v>51.016266466499999</v>
      </c>
      <c r="D1717" s="4">
        <v>13.743128818900001</v>
      </c>
      <c r="E1717" s="4">
        <f>Orte[[#This Row],[Lat_dez]]*PI()/180</f>
        <v>0.89040182191519834</v>
      </c>
      <c r="F1717" s="4">
        <f>Orte[[#This Row],[Lon_dez]]*PI()/180</f>
        <v>0.23986284741552452</v>
      </c>
      <c r="G1717" t="s">
        <v>869</v>
      </c>
      <c r="H1717" t="s">
        <v>1349</v>
      </c>
      <c r="I1717" s="4" t="b">
        <v>0</v>
      </c>
      <c r="J1717" s="4" t="str">
        <f>CONCATENATE(Orte[[#This Row],[Ort]]," - ",Orte[[#This Row],[Landkreis]])</f>
        <v>Dresden - Kreisfreie Stadt Dresden</v>
      </c>
      <c r="L1717" s="3" t="s">
        <v>8373</v>
      </c>
      <c r="M1717" s="3"/>
      <c r="N1717" t="str">
        <f>Orte[[#This Row],[Ort]]</f>
        <v>Dresden</v>
      </c>
      <c r="O1717" t="s">
        <v>2491</v>
      </c>
      <c r="P1717" t="s">
        <v>3054</v>
      </c>
    </row>
    <row r="1718" spans="1:16" x14ac:dyDescent="0.35">
      <c r="A1718" t="s">
        <v>40</v>
      </c>
      <c r="B1718" s="3" t="s">
        <v>14378</v>
      </c>
      <c r="C1718" s="4">
        <v>51.023176815299998</v>
      </c>
      <c r="D1718" s="4">
        <v>13.765912590999999</v>
      </c>
      <c r="E1718" s="4">
        <f>Orte[[#This Row],[Lat_dez]]*PI()/180</f>
        <v>0.89052243025421962</v>
      </c>
      <c r="F1718" s="4">
        <f>Orte[[#This Row],[Lon_dez]]*PI()/180</f>
        <v>0.24026049925469353</v>
      </c>
      <c r="G1718" t="s">
        <v>869</v>
      </c>
      <c r="H1718" t="s">
        <v>1349</v>
      </c>
      <c r="I1718" s="4" t="b">
        <v>0</v>
      </c>
      <c r="J1718" s="4" t="str">
        <f>CONCATENATE(Orte[[#This Row],[Ort]]," - ",Orte[[#This Row],[Landkreis]])</f>
        <v>Dresden - Kreisfreie Stadt Dresden</v>
      </c>
      <c r="L1718" s="3" t="s">
        <v>10088</v>
      </c>
      <c r="M1718" s="3"/>
      <c r="N1718" t="str">
        <f>Orte[[#This Row],[Ort]]</f>
        <v>Dresden</v>
      </c>
      <c r="O1718" t="s">
        <v>5103</v>
      </c>
      <c r="P1718" t="s">
        <v>1223</v>
      </c>
    </row>
    <row r="1719" spans="1:16" x14ac:dyDescent="0.35">
      <c r="A1719" t="s">
        <v>40</v>
      </c>
      <c r="B1719" s="3" t="s">
        <v>8285</v>
      </c>
      <c r="C1719" s="4">
        <v>51.017572393999998</v>
      </c>
      <c r="D1719" s="4">
        <v>13.798705785299999</v>
      </c>
      <c r="E1719" s="4">
        <f>Orte[[#This Row],[Lat_dez]]*PI()/180</f>
        <v>0.89042461464986566</v>
      </c>
      <c r="F1719" s="4">
        <f>Orte[[#This Row],[Lon_dez]]*PI()/180</f>
        <v>0.24083284846747474</v>
      </c>
      <c r="G1719" t="s">
        <v>869</v>
      </c>
      <c r="H1719" t="s">
        <v>1349</v>
      </c>
      <c r="I1719" s="4" t="b">
        <v>0</v>
      </c>
      <c r="J1719" s="4" t="str">
        <f>CONCATENATE(Orte[[#This Row],[Ort]]," - ",Orte[[#This Row],[Landkreis]])</f>
        <v>Dresden - Kreisfreie Stadt Dresden</v>
      </c>
      <c r="L1719" s="3" t="s">
        <v>8078</v>
      </c>
      <c r="M1719" s="3"/>
      <c r="N1719" t="str">
        <f>Orte[[#This Row],[Ort]]</f>
        <v>Dresden</v>
      </c>
      <c r="O1719" t="s">
        <v>4345</v>
      </c>
      <c r="P1719" t="s">
        <v>2500</v>
      </c>
    </row>
    <row r="1720" spans="1:16" x14ac:dyDescent="0.35">
      <c r="A1720" t="s">
        <v>40</v>
      </c>
      <c r="B1720" s="3" t="s">
        <v>15660</v>
      </c>
      <c r="C1720" s="4">
        <v>50.9995572196</v>
      </c>
      <c r="D1720" s="4">
        <v>13.7851876369</v>
      </c>
      <c r="E1720" s="4">
        <f>Orte[[#This Row],[Lat_dez]]*PI()/180</f>
        <v>0.89011019054126483</v>
      </c>
      <c r="F1720" s="4">
        <f>Orte[[#This Row],[Lon_dez]]*PI()/180</f>
        <v>0.24059691226912155</v>
      </c>
      <c r="G1720" t="s">
        <v>869</v>
      </c>
      <c r="H1720" t="s">
        <v>1349</v>
      </c>
      <c r="I1720" s="4" t="b">
        <v>0</v>
      </c>
      <c r="J1720" s="4" t="str">
        <f>CONCATENATE(Orte[[#This Row],[Ort]]," - ",Orte[[#This Row],[Landkreis]])</f>
        <v>Dresden - Kreisfreie Stadt Dresden</v>
      </c>
      <c r="L1720" s="3" t="s">
        <v>10972</v>
      </c>
      <c r="M1720" s="3"/>
      <c r="N1720" t="str">
        <f>Orte[[#This Row],[Ort]]</f>
        <v>Dresden</v>
      </c>
      <c r="O1720" t="s">
        <v>1836</v>
      </c>
      <c r="P1720" t="s">
        <v>5093</v>
      </c>
    </row>
    <row r="1721" spans="1:16" x14ac:dyDescent="0.35">
      <c r="A1721" t="s">
        <v>40</v>
      </c>
      <c r="B1721" s="3" t="s">
        <v>9546</v>
      </c>
      <c r="C1721" s="4">
        <v>50.997807487400003</v>
      </c>
      <c r="D1721" s="4">
        <v>13.8153468604</v>
      </c>
      <c r="E1721" s="4">
        <f>Orte[[#This Row],[Lat_dez]]*PI()/180</f>
        <v>0.8900796519533466</v>
      </c>
      <c r="F1721" s="4">
        <f>Orte[[#This Row],[Lon_dez]]*PI()/180</f>
        <v>0.2411232900190414</v>
      </c>
      <c r="G1721" t="s">
        <v>869</v>
      </c>
      <c r="H1721" t="s">
        <v>1349</v>
      </c>
      <c r="I1721" s="4" t="b">
        <v>0</v>
      </c>
      <c r="J1721" s="4" t="str">
        <f>CONCATENATE(Orte[[#This Row],[Ort]]," - ",Orte[[#This Row],[Landkreis]])</f>
        <v>Dresden - Kreisfreie Stadt Dresden</v>
      </c>
      <c r="L1721" s="3" t="s">
        <v>13988</v>
      </c>
      <c r="M1721" s="3"/>
      <c r="N1721" t="str">
        <f>Orte[[#This Row],[Ort]]</f>
        <v>Dresden</v>
      </c>
      <c r="O1721" t="s">
        <v>3465</v>
      </c>
      <c r="P1721" t="s">
        <v>5779</v>
      </c>
    </row>
    <row r="1722" spans="1:16" x14ac:dyDescent="0.35">
      <c r="A1722" t="s">
        <v>40</v>
      </c>
      <c r="B1722" s="3" t="s">
        <v>10180</v>
      </c>
      <c r="C1722" s="4">
        <v>50.995525129000001</v>
      </c>
      <c r="D1722" s="4">
        <v>13.847562788799999</v>
      </c>
      <c r="E1722" s="4">
        <f>Orte[[#This Row],[Lat_dez]]*PI()/180</f>
        <v>0.89003981728455606</v>
      </c>
      <c r="F1722" s="4">
        <f>Orte[[#This Row],[Lon_dez]]*PI()/180</f>
        <v>0.24168556404120814</v>
      </c>
      <c r="G1722" t="s">
        <v>869</v>
      </c>
      <c r="H1722" t="s">
        <v>1349</v>
      </c>
      <c r="I1722" s="4" t="b">
        <v>0</v>
      </c>
      <c r="J1722" s="4" t="str">
        <f>CONCATENATE(Orte[[#This Row],[Ort]]," - ",Orte[[#This Row],[Landkreis]])</f>
        <v>Dresden - Kreisfreie Stadt Dresden</v>
      </c>
      <c r="L1722" s="3" t="s">
        <v>13045</v>
      </c>
      <c r="M1722" s="3"/>
      <c r="N1722" t="str">
        <f>Orte[[#This Row],[Ort]]</f>
        <v>Dresden</v>
      </c>
      <c r="O1722" t="s">
        <v>6504</v>
      </c>
      <c r="P1722" t="s">
        <v>15947</v>
      </c>
    </row>
    <row r="1723" spans="1:16" x14ac:dyDescent="0.35">
      <c r="A1723" t="s">
        <v>40</v>
      </c>
      <c r="B1723" s="3" t="s">
        <v>14379</v>
      </c>
      <c r="C1723" s="4">
        <v>51.036128523099997</v>
      </c>
      <c r="D1723" s="4">
        <v>13.7971935401</v>
      </c>
      <c r="E1723" s="4">
        <f>Orte[[#This Row],[Lat_dez]]*PI()/180</f>
        <v>0.89074848019908581</v>
      </c>
      <c r="F1723" s="4">
        <f>Orte[[#This Row],[Lon_dez]]*PI()/180</f>
        <v>0.24080645480963728</v>
      </c>
      <c r="G1723" t="s">
        <v>869</v>
      </c>
      <c r="H1723" t="s">
        <v>1349</v>
      </c>
      <c r="I1723" s="4" t="b">
        <v>0</v>
      </c>
      <c r="J1723" s="4" t="str">
        <f>CONCATENATE(Orte[[#This Row],[Ort]]," - ",Orte[[#This Row],[Landkreis]])</f>
        <v>Dresden - Kreisfreie Stadt Dresden</v>
      </c>
      <c r="L1723" s="3" t="s">
        <v>11803</v>
      </c>
      <c r="M1723" s="3"/>
      <c r="N1723" t="str">
        <f>Orte[[#This Row],[Ort]]</f>
        <v>Dresden</v>
      </c>
      <c r="O1723" t="s">
        <v>1978</v>
      </c>
      <c r="P1723" t="s">
        <v>1630</v>
      </c>
    </row>
    <row r="1724" spans="1:16" x14ac:dyDescent="0.35">
      <c r="A1724" t="s">
        <v>40</v>
      </c>
      <c r="B1724" s="3" t="s">
        <v>15150</v>
      </c>
      <c r="C1724" s="4">
        <v>51.027268436999996</v>
      </c>
      <c r="D1724" s="4">
        <v>13.8265868979</v>
      </c>
      <c r="E1724" s="4">
        <f>Orte[[#This Row],[Lat_dez]]*PI()/180</f>
        <v>0.89059384252463059</v>
      </c>
      <c r="F1724" s="4">
        <f>Orte[[#This Row],[Lon_dez]]*PI()/180</f>
        <v>0.24131946568146406</v>
      </c>
      <c r="G1724" t="s">
        <v>869</v>
      </c>
      <c r="H1724" t="s">
        <v>1349</v>
      </c>
      <c r="I1724" s="4" t="b">
        <v>0</v>
      </c>
      <c r="J1724" s="4" t="str">
        <f>CONCATENATE(Orte[[#This Row],[Ort]]," - ",Orte[[#This Row],[Landkreis]])</f>
        <v>Dresden - Kreisfreie Stadt Dresden</v>
      </c>
      <c r="L1724" s="3" t="s">
        <v>12995</v>
      </c>
      <c r="M1724" s="3"/>
      <c r="N1724" t="str">
        <f>Orte[[#This Row],[Ort]]</f>
        <v>Dresden</v>
      </c>
      <c r="O1724" t="s">
        <v>6696</v>
      </c>
      <c r="P1724" t="s">
        <v>1282</v>
      </c>
    </row>
    <row r="1725" spans="1:16" x14ac:dyDescent="0.35">
      <c r="A1725" t="s">
        <v>40</v>
      </c>
      <c r="B1725" s="3" t="s">
        <v>9338</v>
      </c>
      <c r="C1725" s="4">
        <v>51.054182689000001</v>
      </c>
      <c r="D1725" s="4">
        <v>13.770221923699999</v>
      </c>
      <c r="E1725" s="4">
        <f>Orte[[#This Row],[Lat_dez]]*PI()/180</f>
        <v>0.89106358483774217</v>
      </c>
      <c r="F1725" s="4">
        <f>Orte[[#This Row],[Lon_dez]]*PI()/180</f>
        <v>0.24033571129887238</v>
      </c>
      <c r="G1725" t="s">
        <v>869</v>
      </c>
      <c r="H1725" t="s">
        <v>1349</v>
      </c>
      <c r="I1725" s="4" t="b">
        <v>0</v>
      </c>
      <c r="J1725" s="4" t="str">
        <f>CONCATENATE(Orte[[#This Row],[Ort]]," - ",Orte[[#This Row],[Landkreis]])</f>
        <v>Dresden - Kreisfreie Stadt Dresden</v>
      </c>
      <c r="L1725" s="3" t="s">
        <v>8379</v>
      </c>
      <c r="M1725" s="3"/>
      <c r="N1725" t="str">
        <f>Orte[[#This Row],[Ort]]</f>
        <v>Dresden</v>
      </c>
      <c r="O1725" t="s">
        <v>2299</v>
      </c>
      <c r="P1725" t="s">
        <v>4310</v>
      </c>
    </row>
    <row r="1726" spans="1:16" x14ac:dyDescent="0.35">
      <c r="A1726" t="s">
        <v>40</v>
      </c>
      <c r="B1726" s="3" t="s">
        <v>15661</v>
      </c>
      <c r="C1726" s="4">
        <v>51.049220261400002</v>
      </c>
      <c r="D1726" s="4">
        <v>13.7894318759</v>
      </c>
      <c r="E1726" s="4">
        <f>Orte[[#This Row],[Lat_dez]]*PI()/180</f>
        <v>0.89097697413723043</v>
      </c>
      <c r="F1726" s="4">
        <f>Orte[[#This Row],[Lon_dez]]*PI()/180</f>
        <v>0.24067098821391311</v>
      </c>
      <c r="G1726" t="s">
        <v>869</v>
      </c>
      <c r="H1726" t="s">
        <v>1349</v>
      </c>
      <c r="I1726" s="4" t="b">
        <v>0</v>
      </c>
      <c r="J1726" s="4" t="str">
        <f>CONCATENATE(Orte[[#This Row],[Ort]]," - ",Orte[[#This Row],[Landkreis]])</f>
        <v>Dresden - Kreisfreie Stadt Dresden</v>
      </c>
      <c r="L1726" s="3" t="s">
        <v>8371</v>
      </c>
      <c r="M1726" s="3"/>
      <c r="N1726" t="str">
        <f>Orte[[#This Row],[Ort]]</f>
        <v>Dresden</v>
      </c>
      <c r="O1726" t="s">
        <v>3220</v>
      </c>
      <c r="P1726" t="s">
        <v>6904</v>
      </c>
    </row>
    <row r="1727" spans="1:16" x14ac:dyDescent="0.35">
      <c r="A1727" t="s">
        <v>40</v>
      </c>
      <c r="B1727" s="3" t="s">
        <v>10181</v>
      </c>
      <c r="C1727" s="4">
        <v>51.060130125599997</v>
      </c>
      <c r="D1727" s="4">
        <v>13.8462512571</v>
      </c>
      <c r="E1727" s="4">
        <f>Orte[[#This Row],[Lat_dez]]*PI()/180</f>
        <v>0.89116738718846578</v>
      </c>
      <c r="F1727" s="4">
        <f>Orte[[#This Row],[Lon_dez]]*PI()/180</f>
        <v>0.24166267349479886</v>
      </c>
      <c r="G1727" t="s">
        <v>869</v>
      </c>
      <c r="H1727" t="s">
        <v>1349</v>
      </c>
      <c r="I1727" s="4" t="b">
        <v>0</v>
      </c>
      <c r="J1727" s="4" t="str">
        <f>CONCATENATE(Orte[[#This Row],[Ort]]," - ",Orte[[#This Row],[Landkreis]])</f>
        <v>Dresden - Kreisfreie Stadt Dresden</v>
      </c>
      <c r="L1727" s="3" t="s">
        <v>11737</v>
      </c>
      <c r="M1727" s="3"/>
      <c r="N1727" t="str">
        <f>Orte[[#This Row],[Ort]]</f>
        <v>Dresden</v>
      </c>
      <c r="O1727" t="s">
        <v>6907</v>
      </c>
      <c r="P1727" t="s">
        <v>2295</v>
      </c>
    </row>
    <row r="1728" spans="1:16" x14ac:dyDescent="0.35">
      <c r="A1728" t="s">
        <v>40</v>
      </c>
      <c r="B1728" s="3" t="s">
        <v>10676</v>
      </c>
      <c r="C1728" s="4">
        <v>51.026086301100001</v>
      </c>
      <c r="D1728" s="4">
        <v>13.857563514800001</v>
      </c>
      <c r="E1728" s="4">
        <f>Orte[[#This Row],[Lat_dez]]*PI()/180</f>
        <v>0.8905732103609697</v>
      </c>
      <c r="F1728" s="4">
        <f>Orte[[#This Row],[Lon_dez]]*PI()/180</f>
        <v>0.24186010963749796</v>
      </c>
      <c r="G1728" t="s">
        <v>869</v>
      </c>
      <c r="H1728" t="s">
        <v>1349</v>
      </c>
      <c r="I1728" s="4" t="b">
        <v>0</v>
      </c>
      <c r="J1728" s="4" t="str">
        <f>CONCATENATE(Orte[[#This Row],[Ort]]," - ",Orte[[#This Row],[Landkreis]])</f>
        <v>Dresden - Kreisfreie Stadt Dresden</v>
      </c>
      <c r="L1728" s="3" t="s">
        <v>12909</v>
      </c>
      <c r="M1728" s="3"/>
      <c r="N1728" t="str">
        <f>Orte[[#This Row],[Ort]]</f>
        <v>Dresden</v>
      </c>
      <c r="O1728" t="s">
        <v>1666</v>
      </c>
      <c r="P1728" t="s">
        <v>4119</v>
      </c>
    </row>
    <row r="1729" spans="1:16" x14ac:dyDescent="0.35">
      <c r="A1729" t="s">
        <v>40</v>
      </c>
      <c r="B1729" s="3" t="s">
        <v>9340</v>
      </c>
      <c r="C1729" s="4">
        <v>51.042171377499997</v>
      </c>
      <c r="D1729" s="4">
        <v>13.907671774400001</v>
      </c>
      <c r="E1729" s="4">
        <f>Orte[[#This Row],[Lat_dez]]*PI()/180</f>
        <v>0.89085394790458439</v>
      </c>
      <c r="F1729" s="4">
        <f>Orte[[#This Row],[Lon_dez]]*PI()/180</f>
        <v>0.24273466374996203</v>
      </c>
      <c r="G1729" t="s">
        <v>869</v>
      </c>
      <c r="H1729" t="s">
        <v>1349</v>
      </c>
      <c r="I1729" s="4" t="b">
        <v>0</v>
      </c>
      <c r="J1729" s="4" t="str">
        <f>CONCATENATE(Orte[[#This Row],[Ort]]," - ",Orte[[#This Row],[Landkreis]])</f>
        <v>Dresden - Kreisfreie Stadt Dresden</v>
      </c>
      <c r="L1729" s="3" t="s">
        <v>11011</v>
      </c>
      <c r="M1729" s="3"/>
      <c r="N1729" t="str">
        <f>Orte[[#This Row],[Ort]]</f>
        <v>Dresden</v>
      </c>
      <c r="O1729" t="s">
        <v>1012</v>
      </c>
      <c r="P1729" t="s">
        <v>4801</v>
      </c>
    </row>
    <row r="1730" spans="1:16" x14ac:dyDescent="0.35">
      <c r="A1730" t="s">
        <v>40</v>
      </c>
      <c r="B1730" s="3" t="s">
        <v>11027</v>
      </c>
      <c r="C1730" s="4">
        <v>51.1116874111</v>
      </c>
      <c r="D1730" s="4">
        <v>13.8313714843</v>
      </c>
      <c r="E1730" s="4">
        <f>Orte[[#This Row],[Lat_dez]]*PI()/180</f>
        <v>0.8920672315738315</v>
      </c>
      <c r="F1730" s="4">
        <f>Orte[[#This Row],[Lon_dez]]*PI()/180</f>
        <v>0.24140297246749018</v>
      </c>
      <c r="G1730" t="s">
        <v>869</v>
      </c>
      <c r="H1730" t="s">
        <v>1349</v>
      </c>
      <c r="I1730" s="4" t="b">
        <v>0</v>
      </c>
      <c r="J1730" s="4" t="str">
        <f>CONCATENATE(Orte[[#This Row],[Ort]]," - ",Orte[[#This Row],[Landkreis]])</f>
        <v>Dresden - Kreisfreie Stadt Dresden</v>
      </c>
      <c r="L1730" s="3" t="s">
        <v>10086</v>
      </c>
      <c r="M1730" s="3"/>
      <c r="N1730" t="str">
        <f>Orte[[#This Row],[Ort]]</f>
        <v>Dresden</v>
      </c>
      <c r="O1730" t="s">
        <v>2366</v>
      </c>
      <c r="P1730" t="s">
        <v>6036</v>
      </c>
    </row>
    <row r="1731" spans="1:16" x14ac:dyDescent="0.35">
      <c r="A1731" t="s">
        <v>548</v>
      </c>
      <c r="B1731" s="3" t="s">
        <v>7695</v>
      </c>
      <c r="C1731" s="4">
        <v>50.636399603599997</v>
      </c>
      <c r="D1731" s="4">
        <v>8.1738143493299997</v>
      </c>
      <c r="E1731" s="4">
        <f>Orte[[#This Row],[Lat_dez]]*PI()/180</f>
        <v>0.88377189443837145</v>
      </c>
      <c r="F1731" s="4">
        <f>Orte[[#This Row],[Lon_dez]]*PI()/180</f>
        <v>0.14265997284256646</v>
      </c>
      <c r="G1731" t="s">
        <v>549</v>
      </c>
      <c r="H1731" t="s">
        <v>550</v>
      </c>
      <c r="I1731" s="4" t="b">
        <v>0</v>
      </c>
      <c r="J1731" s="4" t="str">
        <f>CONCATENATE(Orte[[#This Row],[Ort]]," - ",Orte[[#This Row],[Landkreis]])</f>
        <v>Driedorf - Landkreis Lahn-Dill-Kreis</v>
      </c>
      <c r="L1731" s="3" t="s">
        <v>8462</v>
      </c>
      <c r="M1731" s="3"/>
      <c r="N1731" t="str">
        <f>Orte[[#This Row],[Ort]]</f>
        <v>Driedorf</v>
      </c>
      <c r="O1731" t="s">
        <v>2989</v>
      </c>
      <c r="P1731" t="s">
        <v>7210</v>
      </c>
    </row>
    <row r="1732" spans="1:16" x14ac:dyDescent="0.35">
      <c r="A1732" t="s">
        <v>5924</v>
      </c>
      <c r="B1732" s="3" t="s">
        <v>13980</v>
      </c>
      <c r="C1732" s="4">
        <v>53.708770288499998</v>
      </c>
      <c r="D1732" s="4">
        <v>9.3669144917799994</v>
      </c>
      <c r="E1732" s="4">
        <f>Orte[[#This Row],[Lat_dez]]*PI()/180</f>
        <v>0.93739487873162974</v>
      </c>
      <c r="F1732" s="4">
        <f>Orte[[#This Row],[Lon_dez]]*PI()/180</f>
        <v>0.16348349863433231</v>
      </c>
      <c r="G1732" t="s">
        <v>554</v>
      </c>
      <c r="H1732" t="s">
        <v>1507</v>
      </c>
      <c r="I1732" s="4" t="b">
        <v>0</v>
      </c>
      <c r="J1732" s="4" t="str">
        <f>CONCATENATE(Orte[[#This Row],[Ort]]," - ",Orte[[#This Row],[Landkreis]])</f>
        <v>Drochtersen - Landkreis Stade</v>
      </c>
      <c r="L1732" s="3" t="s">
        <v>11581</v>
      </c>
      <c r="M1732" s="3"/>
      <c r="N1732" t="str">
        <f>Orte[[#This Row],[Ort]]</f>
        <v>Drochtersen</v>
      </c>
      <c r="O1732" t="s">
        <v>6260</v>
      </c>
      <c r="P1732" t="s">
        <v>3714</v>
      </c>
    </row>
    <row r="1733" spans="1:16" x14ac:dyDescent="0.35">
      <c r="A1733" t="s">
        <v>3933</v>
      </c>
      <c r="B1733" s="3" t="s">
        <v>11376</v>
      </c>
      <c r="C1733" s="4">
        <v>51.031901810400001</v>
      </c>
      <c r="D1733" s="4">
        <v>7.7707755056099996</v>
      </c>
      <c r="E1733" s="4">
        <f>Orte[[#This Row],[Lat_dez]]*PI()/180</f>
        <v>0.89067471014593502</v>
      </c>
      <c r="F1733" s="4">
        <f>Orte[[#This Row],[Lon_dez]]*PI()/180</f>
        <v>0.13562561800622158</v>
      </c>
      <c r="G1733" t="s">
        <v>504</v>
      </c>
      <c r="H1733" t="s">
        <v>1609</v>
      </c>
      <c r="I1733" s="4" t="b">
        <v>0</v>
      </c>
      <c r="J1733" s="4" t="str">
        <f>CONCATENATE(Orte[[#This Row],[Ort]]," - ",Orte[[#This Row],[Landkreis]])</f>
        <v>Drolshagen - Kreis Olpe</v>
      </c>
      <c r="L1733" s="3" t="s">
        <v>11576</v>
      </c>
      <c r="M1733" s="3"/>
      <c r="N1733" t="str">
        <f>Orte[[#This Row],[Ort]]</f>
        <v>Drolshagen</v>
      </c>
      <c r="O1733" t="s">
        <v>1247</v>
      </c>
      <c r="P1733" t="s">
        <v>3502</v>
      </c>
    </row>
    <row r="1734" spans="1:16" x14ac:dyDescent="0.35">
      <c r="A1734" t="s">
        <v>4917</v>
      </c>
      <c r="B1734" s="3" t="s">
        <v>12641</v>
      </c>
      <c r="C1734" s="4">
        <v>51.012606026100002</v>
      </c>
      <c r="D1734" s="4">
        <v>12.028634178000001</v>
      </c>
      <c r="E1734" s="4">
        <f>Orte[[#This Row],[Lat_dez]]*PI()/180</f>
        <v>0.89033793517814541</v>
      </c>
      <c r="F1734" s="4">
        <f>Orte[[#This Row],[Lon_dez]]*PI()/180</f>
        <v>0.20993927092402168</v>
      </c>
      <c r="G1734" t="s">
        <v>809</v>
      </c>
      <c r="H1734" t="s">
        <v>850</v>
      </c>
      <c r="I1734" s="4" t="b">
        <v>0</v>
      </c>
      <c r="J1734" s="4" t="str">
        <f>CONCATENATE(Orte[[#This Row],[Ort]]," - ",Orte[[#This Row],[Landkreis]])</f>
        <v>Droyßig, Wetterzeube - Landkreis Burgenlandkreis</v>
      </c>
      <c r="L1734" s="3" t="s">
        <v>15784</v>
      </c>
      <c r="M1734" s="3"/>
      <c r="N1734" t="str">
        <f>Orte[[#This Row],[Ort]]</f>
        <v>Droyßig, Wetterzeube</v>
      </c>
      <c r="O1734" t="s">
        <v>5531</v>
      </c>
      <c r="P1734" t="s">
        <v>1506</v>
      </c>
    </row>
    <row r="1735" spans="1:16" x14ac:dyDescent="0.35">
      <c r="A1735" t="s">
        <v>6238</v>
      </c>
      <c r="B1735" s="3" t="s">
        <v>14377</v>
      </c>
      <c r="C1735" s="4">
        <v>53.776624052599999</v>
      </c>
      <c r="D1735" s="4">
        <v>13.7798543883</v>
      </c>
      <c r="E1735" s="4">
        <f>Orte[[#This Row],[Lat_dez]]*PI()/180</f>
        <v>0.93857915032504624</v>
      </c>
      <c r="F1735" s="4">
        <f>Orte[[#This Row],[Lon_dez]]*PI()/180</f>
        <v>0.24050382952122418</v>
      </c>
      <c r="G1735" t="s">
        <v>834</v>
      </c>
      <c r="H1735" t="s">
        <v>987</v>
      </c>
      <c r="I1735" s="4" t="b">
        <v>0</v>
      </c>
      <c r="J1735" s="4" t="str">
        <f>CONCATENATE(Orte[[#This Row],[Ort]]," - ",Orte[[#This Row],[Landkreis]])</f>
        <v>Ducherow - Landkreis Vorpommern-Greifswald</v>
      </c>
      <c r="L1735" s="3" t="s">
        <v>15646</v>
      </c>
      <c r="M1735" s="3"/>
      <c r="N1735" t="str">
        <f>Orte[[#This Row],[Ort]]</f>
        <v>Ducherow</v>
      </c>
      <c r="O1735" t="s">
        <v>2864</v>
      </c>
      <c r="P1735" t="s">
        <v>4730</v>
      </c>
    </row>
    <row r="1736" spans="1:16" x14ac:dyDescent="0.35">
      <c r="A1736" t="s">
        <v>518</v>
      </c>
      <c r="B1736" s="3" t="s">
        <v>7676</v>
      </c>
      <c r="C1736" s="4">
        <v>49.9766171148</v>
      </c>
      <c r="D1736" s="4">
        <v>6.6407713428799999</v>
      </c>
      <c r="E1736" s="4">
        <f>Orte[[#This Row],[Lat_dez]]*PI()/180</f>
        <v>0.87225651766180889</v>
      </c>
      <c r="F1736" s="4">
        <f>Orte[[#This Row],[Lon_dez]]*PI()/180</f>
        <v>0.1159033248053413</v>
      </c>
      <c r="G1736" t="s">
        <v>514</v>
      </c>
      <c r="H1736" t="s">
        <v>515</v>
      </c>
      <c r="I1736" s="4" t="b">
        <v>0</v>
      </c>
      <c r="J1736" s="4" t="str">
        <f>CONCATENATE(Orte[[#This Row],[Ort]]," - ",Orte[[#This Row],[Landkreis]])</f>
        <v>Dudeldorf - Landkreis Eifelkreis Bitburg-Prüm</v>
      </c>
      <c r="L1736" s="3" t="s">
        <v>10358</v>
      </c>
      <c r="M1736" s="3"/>
      <c r="N1736" t="str">
        <f>Orte[[#This Row],[Ort]]</f>
        <v>Dudeldorf</v>
      </c>
      <c r="O1736" t="s">
        <v>1119</v>
      </c>
      <c r="P1736" t="s">
        <v>4620</v>
      </c>
    </row>
    <row r="1737" spans="1:16" x14ac:dyDescent="0.35">
      <c r="A1737" t="s">
        <v>5840</v>
      </c>
      <c r="B1737" s="3" t="s">
        <v>13860</v>
      </c>
      <c r="C1737" s="4">
        <v>49.320958252200001</v>
      </c>
      <c r="D1737" s="4">
        <v>8.3805846102999997</v>
      </c>
      <c r="E1737" s="4">
        <f>Orte[[#This Row],[Lat_dez]]*PI()/180</f>
        <v>0.86081311173955777</v>
      </c>
      <c r="F1737" s="4">
        <f>Orte[[#This Row],[Lon_dez]]*PI()/180</f>
        <v>0.14626879469170087</v>
      </c>
      <c r="G1737" t="s">
        <v>514</v>
      </c>
      <c r="H1737" t="s">
        <v>580</v>
      </c>
      <c r="I1737" s="4" t="b">
        <v>0</v>
      </c>
      <c r="J1737" s="4" t="str">
        <f>CONCATENATE(Orte[[#This Row],[Ort]]," - ",Orte[[#This Row],[Landkreis]])</f>
        <v>Dudenhofen - Landkreis Rhein-Pfalz-Kreis</v>
      </c>
      <c r="L1737" s="3" t="s">
        <v>15243</v>
      </c>
      <c r="M1737" s="3"/>
      <c r="N1737" t="str">
        <f>Orte[[#This Row],[Ort]]</f>
        <v>Dudenhofen</v>
      </c>
      <c r="O1737" t="s">
        <v>5364</v>
      </c>
      <c r="P1737" t="s">
        <v>3961</v>
      </c>
    </row>
    <row r="1738" spans="1:16" x14ac:dyDescent="0.35">
      <c r="A1738" t="s">
        <v>4477</v>
      </c>
      <c r="B1738" s="3" t="s">
        <v>12077</v>
      </c>
      <c r="C1738" s="4">
        <v>51.518249391499999</v>
      </c>
      <c r="D1738" s="4">
        <v>10.246612304199999</v>
      </c>
      <c r="E1738" s="4">
        <f>Orte[[#This Row],[Lat_dez]]*PI()/180</f>
        <v>0.89916307674524021</v>
      </c>
      <c r="F1738" s="4">
        <f>Orte[[#This Row],[Lon_dez]]*PI()/180</f>
        <v>0.17883712188365278</v>
      </c>
      <c r="G1738" t="s">
        <v>554</v>
      </c>
      <c r="H1738" t="s">
        <v>651</v>
      </c>
      <c r="I1738" s="4" t="b">
        <v>0</v>
      </c>
      <c r="J1738" s="4" t="str">
        <f>CONCATENATE(Orte[[#This Row],[Ort]]," - ",Orte[[#This Row],[Landkreis]])</f>
        <v>Duderstadt - Landkreis Göttingen</v>
      </c>
      <c r="L1738" s="3" t="s">
        <v>11808</v>
      </c>
      <c r="M1738" s="3"/>
      <c r="N1738" t="str">
        <f>Orte[[#This Row],[Ort]]</f>
        <v>Duderstadt</v>
      </c>
      <c r="O1738" t="s">
        <v>2352</v>
      </c>
      <c r="P1738" t="s">
        <v>6465</v>
      </c>
    </row>
    <row r="1739" spans="1:16" x14ac:dyDescent="0.35">
      <c r="A1739" t="s">
        <v>6091</v>
      </c>
      <c r="B1739" s="3" t="s">
        <v>14191</v>
      </c>
      <c r="C1739" s="4">
        <v>49.123445319200002</v>
      </c>
      <c r="D1739" s="4">
        <v>11.9245893797</v>
      </c>
      <c r="E1739" s="4">
        <f>Orte[[#This Row],[Lat_dez]]*PI()/180</f>
        <v>0.8573658607434369</v>
      </c>
      <c r="F1739" s="4">
        <f>Orte[[#This Row],[Lon_dez]]*PI()/180</f>
        <v>0.20812334662411328</v>
      </c>
      <c r="G1739" t="s">
        <v>665</v>
      </c>
      <c r="H1739" t="s">
        <v>874</v>
      </c>
      <c r="I1739" s="4" t="b">
        <v>0</v>
      </c>
      <c r="J1739" s="4" t="str">
        <f>CONCATENATE(Orte[[#This Row],[Ort]]," - ",Orte[[#This Row],[Landkreis]])</f>
        <v>Duggendorf - Landkreis Regensburg</v>
      </c>
      <c r="L1739" s="3" t="s">
        <v>15630</v>
      </c>
      <c r="M1739" s="3"/>
      <c r="N1739" t="str">
        <f>Orte[[#This Row],[Ort]]</f>
        <v>Duggendorf</v>
      </c>
      <c r="O1739" t="s">
        <v>4343</v>
      </c>
      <c r="P1739" t="s">
        <v>4840</v>
      </c>
    </row>
    <row r="1740" spans="1:16" x14ac:dyDescent="0.35">
      <c r="A1740" t="s">
        <v>3848</v>
      </c>
      <c r="B1740" s="3" t="s">
        <v>11265</v>
      </c>
      <c r="C1740" s="4">
        <v>52.006650774000001</v>
      </c>
      <c r="D1740" s="4">
        <v>9.6974092593800005</v>
      </c>
      <c r="E1740" s="4">
        <f>Orte[[#This Row],[Lat_dez]]*PI()/180</f>
        <v>0.90768728894115736</v>
      </c>
      <c r="F1740" s="4">
        <f>Orte[[#This Row],[Lon_dez]]*PI()/180</f>
        <v>0.1692517204895658</v>
      </c>
      <c r="G1740" t="s">
        <v>554</v>
      </c>
      <c r="H1740" t="s">
        <v>658</v>
      </c>
      <c r="I1740" s="4" t="b">
        <v>0</v>
      </c>
      <c r="J1740" s="4" t="str">
        <f>CONCATENATE(Orte[[#This Row],[Ort]]," - ",Orte[[#This Row],[Landkreis]])</f>
        <v>Duingen - Landkreis Hildesheim</v>
      </c>
      <c r="L1740" s="3" t="s">
        <v>11215</v>
      </c>
      <c r="M1740" s="3"/>
      <c r="N1740" t="str">
        <f>Orte[[#This Row],[Ort]]</f>
        <v>Duingen</v>
      </c>
      <c r="O1740" t="s">
        <v>6525</v>
      </c>
      <c r="P1740" t="s">
        <v>1869</v>
      </c>
    </row>
    <row r="1741" spans="1:16" x14ac:dyDescent="0.35">
      <c r="A1741" t="s">
        <v>521</v>
      </c>
      <c r="B1741" s="3" t="s">
        <v>11335</v>
      </c>
      <c r="C1741" s="4">
        <v>51.4321281223</v>
      </c>
      <c r="D1741" s="4">
        <v>6.7680321537500001</v>
      </c>
      <c r="E1741" s="4">
        <f>Orte[[#This Row],[Lat_dez]]*PI()/180</f>
        <v>0.89765997704170375</v>
      </c>
      <c r="F1741" s="4">
        <f>Orte[[#This Row],[Lon_dez]]*PI()/180</f>
        <v>0.11812444496378058</v>
      </c>
      <c r="G1741" t="s">
        <v>504</v>
      </c>
      <c r="H1741" t="s">
        <v>522</v>
      </c>
      <c r="I1741" s="4" t="b">
        <v>0</v>
      </c>
      <c r="J1741" s="4" t="str">
        <f>CONCATENATE(Orte[[#This Row],[Ort]]," - ",Orte[[#This Row],[Landkreis]])</f>
        <v>Duisburg - Kreisfreie Stadt Duisburg</v>
      </c>
      <c r="L1741" s="3" t="s">
        <v>8433</v>
      </c>
      <c r="M1741" s="3"/>
      <c r="N1741" t="str">
        <f>Orte[[#This Row],[Ort]]</f>
        <v>Duisburg</v>
      </c>
      <c r="O1741" t="s">
        <v>2981</v>
      </c>
      <c r="P1741" t="s">
        <v>4922</v>
      </c>
    </row>
    <row r="1742" spans="1:16" x14ac:dyDescent="0.35">
      <c r="A1742" t="s">
        <v>521</v>
      </c>
      <c r="B1742" s="3" t="s">
        <v>12261</v>
      </c>
      <c r="C1742" s="4">
        <v>51.419676231099999</v>
      </c>
      <c r="D1742" s="4">
        <v>6.75199581678</v>
      </c>
      <c r="E1742" s="4">
        <f>Orte[[#This Row],[Lat_dez]]*PI()/180</f>
        <v>0.89744265054216354</v>
      </c>
      <c r="F1742" s="4">
        <f>Orte[[#This Row],[Lon_dez]]*PI()/180</f>
        <v>0.11784455808369479</v>
      </c>
      <c r="G1742" t="s">
        <v>504</v>
      </c>
      <c r="H1742" t="s">
        <v>522</v>
      </c>
      <c r="I1742" s="4" t="b">
        <v>0</v>
      </c>
      <c r="J1742" s="4" t="str">
        <f>CONCATENATE(Orte[[#This Row],[Ort]]," - ",Orte[[#This Row],[Landkreis]])</f>
        <v>Duisburg - Kreisfreie Stadt Duisburg</v>
      </c>
      <c r="L1742" s="3" t="s">
        <v>12903</v>
      </c>
      <c r="M1742" s="3"/>
      <c r="N1742" t="str">
        <f>Orte[[#This Row],[Ort]]</f>
        <v>Duisburg</v>
      </c>
      <c r="O1742" t="s">
        <v>6272</v>
      </c>
      <c r="P1742" t="s">
        <v>2055</v>
      </c>
    </row>
    <row r="1743" spans="1:16" x14ac:dyDescent="0.35">
      <c r="A1743" t="s">
        <v>521</v>
      </c>
      <c r="B1743" s="3" t="s">
        <v>9814</v>
      </c>
      <c r="C1743" s="4">
        <v>51.401813517100003</v>
      </c>
      <c r="D1743" s="4">
        <v>6.7724168546900003</v>
      </c>
      <c r="E1743" s="4">
        <f>Orte[[#This Row],[Lat_dez]]*PI()/180</f>
        <v>0.89713088736952173</v>
      </c>
      <c r="F1743" s="4">
        <f>Orte[[#This Row],[Lon_dez]]*PI()/180</f>
        <v>0.11820097243189888</v>
      </c>
      <c r="G1743" t="s">
        <v>504</v>
      </c>
      <c r="H1743" t="s">
        <v>522</v>
      </c>
      <c r="I1743" s="4" t="b">
        <v>0</v>
      </c>
      <c r="J1743" s="4" t="str">
        <f>CONCATENATE(Orte[[#This Row],[Ort]]," - ",Orte[[#This Row],[Landkreis]])</f>
        <v>Duisburg - Kreisfreie Stadt Duisburg</v>
      </c>
      <c r="L1743" s="3" t="s">
        <v>9745</v>
      </c>
      <c r="M1743" s="3"/>
      <c r="N1743" t="str">
        <f>Orte[[#This Row],[Ort]]</f>
        <v>Duisburg</v>
      </c>
      <c r="O1743" t="s">
        <v>4741</v>
      </c>
      <c r="P1743" t="s">
        <v>3747</v>
      </c>
    </row>
    <row r="1744" spans="1:16" x14ac:dyDescent="0.35">
      <c r="A1744" t="s">
        <v>521</v>
      </c>
      <c r="B1744" s="3" t="s">
        <v>15768</v>
      </c>
      <c r="C1744" s="4">
        <v>51.419712286799999</v>
      </c>
      <c r="D1744" s="4">
        <v>6.7988090326700004</v>
      </c>
      <c r="E1744" s="4">
        <f>Orte[[#This Row],[Lat_dez]]*PI()/180</f>
        <v>0.89744327983284267</v>
      </c>
      <c r="F1744" s="4">
        <f>Orte[[#This Row],[Lon_dez]]*PI()/180</f>
        <v>0.11866160283442223</v>
      </c>
      <c r="G1744" t="s">
        <v>504</v>
      </c>
      <c r="H1744" t="s">
        <v>522</v>
      </c>
      <c r="I1744" s="4" t="b">
        <v>0</v>
      </c>
      <c r="J1744" s="4" t="str">
        <f>CONCATENATE(Orte[[#This Row],[Ort]]," - ",Orte[[#This Row],[Landkreis]])</f>
        <v>Duisburg - Kreisfreie Stadt Duisburg</v>
      </c>
      <c r="L1744" s="3" t="s">
        <v>10335</v>
      </c>
      <c r="M1744" s="3"/>
      <c r="N1744" t="str">
        <f>Orte[[#This Row],[Ort]]</f>
        <v>Duisburg</v>
      </c>
      <c r="O1744" t="s">
        <v>4913</v>
      </c>
      <c r="P1744" t="s">
        <v>946</v>
      </c>
    </row>
    <row r="1745" spans="1:16" x14ac:dyDescent="0.35">
      <c r="A1745" t="s">
        <v>521</v>
      </c>
      <c r="B1745" s="3" t="s">
        <v>10688</v>
      </c>
      <c r="C1745" s="4">
        <v>51.440451361599997</v>
      </c>
      <c r="D1745" s="4">
        <v>6.7955820791799999</v>
      </c>
      <c r="E1745" s="4">
        <f>Orte[[#This Row],[Lat_dez]]*PI()/180</f>
        <v>0.89780524497192005</v>
      </c>
      <c r="F1745" s="4">
        <f>Orte[[#This Row],[Lon_dez]]*PI()/180</f>
        <v>0.11860528187121298</v>
      </c>
      <c r="G1745" t="s">
        <v>504</v>
      </c>
      <c r="H1745" t="s">
        <v>522</v>
      </c>
      <c r="I1745" s="4" t="b">
        <v>0</v>
      </c>
      <c r="J1745" s="4" t="str">
        <f>CONCATENATE(Orte[[#This Row],[Ort]]," - ",Orte[[#This Row],[Landkreis]])</f>
        <v>Duisburg - Kreisfreie Stadt Duisburg</v>
      </c>
      <c r="L1745" s="3" t="s">
        <v>10341</v>
      </c>
      <c r="M1745" s="3"/>
      <c r="N1745" t="str">
        <f>Orte[[#This Row],[Ort]]</f>
        <v>Duisburg</v>
      </c>
      <c r="O1745" t="s">
        <v>5029</v>
      </c>
      <c r="P1745" t="s">
        <v>2120</v>
      </c>
    </row>
    <row r="1746" spans="1:16" x14ac:dyDescent="0.35">
      <c r="A1746" t="s">
        <v>521</v>
      </c>
      <c r="B1746" s="3" t="s">
        <v>13266</v>
      </c>
      <c r="C1746" s="4">
        <v>51.439203087400003</v>
      </c>
      <c r="D1746" s="4">
        <v>6.7405327603399998</v>
      </c>
      <c r="E1746" s="4">
        <f>Orte[[#This Row],[Lat_dez]]*PI()/180</f>
        <v>0.89778345847716245</v>
      </c>
      <c r="F1746" s="4">
        <f>Orte[[#This Row],[Lon_dez]]*PI()/180</f>
        <v>0.11764449000647485</v>
      </c>
      <c r="G1746" t="s">
        <v>504</v>
      </c>
      <c r="H1746" t="s">
        <v>522</v>
      </c>
      <c r="I1746" s="4" t="b">
        <v>0</v>
      </c>
      <c r="J1746" s="4" t="str">
        <f>CONCATENATE(Orte[[#This Row],[Ort]]," - ",Orte[[#This Row],[Landkreis]])</f>
        <v>Duisburg - Kreisfreie Stadt Duisburg</v>
      </c>
      <c r="L1746" s="3" t="s">
        <v>11801</v>
      </c>
      <c r="M1746" s="3"/>
      <c r="N1746" t="str">
        <f>Orte[[#This Row],[Ort]]</f>
        <v>Duisburg</v>
      </c>
      <c r="O1746" t="s">
        <v>5630</v>
      </c>
      <c r="P1746" t="s">
        <v>4703</v>
      </c>
    </row>
    <row r="1747" spans="1:16" x14ac:dyDescent="0.35">
      <c r="A1747" t="s">
        <v>521</v>
      </c>
      <c r="B1747" s="3" t="s">
        <v>13267</v>
      </c>
      <c r="C1747" s="4">
        <v>51.458275769799997</v>
      </c>
      <c r="D1747" s="4">
        <v>6.7352172940599999</v>
      </c>
      <c r="E1747" s="4">
        <f>Orte[[#This Row],[Lat_dez]]*PI()/180</f>
        <v>0.89811633958222958</v>
      </c>
      <c r="F1747" s="4">
        <f>Orte[[#This Row],[Lon_dez]]*PI()/180</f>
        <v>0.11755171761861012</v>
      </c>
      <c r="G1747" t="s">
        <v>504</v>
      </c>
      <c r="H1747" t="s">
        <v>522</v>
      </c>
      <c r="I1747" s="4" t="b">
        <v>0</v>
      </c>
      <c r="J1747" s="4" t="str">
        <f>CONCATENATE(Orte[[#This Row],[Ort]]," - ",Orte[[#This Row],[Landkreis]])</f>
        <v>Duisburg - Kreisfreie Stadt Duisburg</v>
      </c>
      <c r="L1747" s="3" t="s">
        <v>10959</v>
      </c>
      <c r="M1747" s="3"/>
      <c r="N1747" t="str">
        <f>Orte[[#This Row],[Ort]]</f>
        <v>Duisburg</v>
      </c>
      <c r="O1747" t="s">
        <v>3881</v>
      </c>
      <c r="P1747" t="s">
        <v>3353</v>
      </c>
    </row>
    <row r="1748" spans="1:16" x14ac:dyDescent="0.35">
      <c r="A1748" t="s">
        <v>521</v>
      </c>
      <c r="B1748" s="3" t="s">
        <v>11089</v>
      </c>
      <c r="C1748" s="4">
        <v>51.471214282699997</v>
      </c>
      <c r="D1748" s="4">
        <v>6.76983699097</v>
      </c>
      <c r="E1748" s="4">
        <f>Orte[[#This Row],[Lat_dez]]*PI()/180</f>
        <v>0.89834215923264638</v>
      </c>
      <c r="F1748" s="4">
        <f>Orte[[#This Row],[Lon_dez]]*PI()/180</f>
        <v>0.11815594531573213</v>
      </c>
      <c r="G1748" t="s">
        <v>504</v>
      </c>
      <c r="H1748" t="s">
        <v>522</v>
      </c>
      <c r="I1748" s="4" t="b">
        <v>0</v>
      </c>
      <c r="J1748" s="4" t="str">
        <f>CONCATENATE(Orte[[#This Row],[Ort]]," - ",Orte[[#This Row],[Landkreis]])</f>
        <v>Duisburg - Kreisfreie Stadt Duisburg</v>
      </c>
      <c r="L1748" s="3" t="s">
        <v>14328</v>
      </c>
      <c r="M1748" s="3"/>
      <c r="N1748" t="str">
        <f>Orte[[#This Row],[Ort]]</f>
        <v>Duisburg</v>
      </c>
      <c r="O1748" t="s">
        <v>2606</v>
      </c>
      <c r="P1748" t="s">
        <v>7134</v>
      </c>
    </row>
    <row r="1749" spans="1:16" x14ac:dyDescent="0.35">
      <c r="A1749" t="s">
        <v>521</v>
      </c>
      <c r="B1749" s="3" t="s">
        <v>15520</v>
      </c>
      <c r="C1749" s="4">
        <v>51.463019921700003</v>
      </c>
      <c r="D1749" s="4">
        <v>6.7905273212599999</v>
      </c>
      <c r="E1749" s="4">
        <f>Orte[[#This Row],[Lat_dez]]*PI()/180</f>
        <v>0.89819914065309947</v>
      </c>
      <c r="F1749" s="4">
        <f>Orte[[#This Row],[Lon_dez]]*PI()/180</f>
        <v>0.11851705970261774</v>
      </c>
      <c r="G1749" t="s">
        <v>504</v>
      </c>
      <c r="H1749" t="s">
        <v>522</v>
      </c>
      <c r="I1749" s="4" t="b">
        <v>0</v>
      </c>
      <c r="J1749" s="4" t="str">
        <f>CONCATENATE(Orte[[#This Row],[Ort]]," - ",Orte[[#This Row],[Landkreis]])</f>
        <v>Duisburg - Kreisfreie Stadt Duisburg</v>
      </c>
      <c r="L1749" s="3" t="s">
        <v>11505</v>
      </c>
      <c r="M1749" s="3"/>
      <c r="N1749" t="str">
        <f>Orte[[#This Row],[Ort]]</f>
        <v>Duisburg</v>
      </c>
      <c r="O1749" t="s">
        <v>4215</v>
      </c>
      <c r="P1749" t="s">
        <v>6257</v>
      </c>
    </row>
    <row r="1750" spans="1:16" x14ac:dyDescent="0.35">
      <c r="A1750" t="s">
        <v>521</v>
      </c>
      <c r="B1750" s="3" t="s">
        <v>7678</v>
      </c>
      <c r="C1750" s="4">
        <v>51.480149811899999</v>
      </c>
      <c r="D1750" s="4">
        <v>6.7161556745100004</v>
      </c>
      <c r="E1750" s="4">
        <f>Orte[[#This Row],[Lat_dez]]*PI()/180</f>
        <v>0.89849811363759458</v>
      </c>
      <c r="F1750" s="4">
        <f>Orte[[#This Row],[Lon_dez]]*PI()/180</f>
        <v>0.11721902959670011</v>
      </c>
      <c r="G1750" t="s">
        <v>504</v>
      </c>
      <c r="H1750" t="s">
        <v>522</v>
      </c>
      <c r="I1750" s="4" t="b">
        <v>0</v>
      </c>
      <c r="J1750" s="4" t="str">
        <f>CONCATENATE(Orte[[#This Row],[Ort]]," - ",Orte[[#This Row],[Landkreis]])</f>
        <v>Duisburg - Kreisfreie Stadt Duisburg</v>
      </c>
      <c r="L1750" s="3" t="s">
        <v>13973</v>
      </c>
      <c r="M1750" s="3"/>
      <c r="N1750" t="str">
        <f>Orte[[#This Row],[Ort]]</f>
        <v>Duisburg</v>
      </c>
      <c r="O1750" t="s">
        <v>4344</v>
      </c>
      <c r="P1750" t="s">
        <v>7571</v>
      </c>
    </row>
    <row r="1751" spans="1:16" x14ac:dyDescent="0.35">
      <c r="A1751" t="s">
        <v>521</v>
      </c>
      <c r="B1751" s="3" t="s">
        <v>13834</v>
      </c>
      <c r="C1751" s="4">
        <v>51.492267452199997</v>
      </c>
      <c r="D1751" s="4">
        <v>6.7544760423400003</v>
      </c>
      <c r="E1751" s="4">
        <f>Orte[[#This Row],[Lat_dez]]*PI()/180</f>
        <v>0.8987096063584018</v>
      </c>
      <c r="F1751" s="4">
        <f>Orte[[#This Row],[Lon_dez]]*PI()/180</f>
        <v>0.11788784618590892</v>
      </c>
      <c r="G1751" t="s">
        <v>504</v>
      </c>
      <c r="H1751" t="s">
        <v>522</v>
      </c>
      <c r="I1751" s="4" t="b">
        <v>0</v>
      </c>
      <c r="J1751" s="4" t="str">
        <f>CONCATENATE(Orte[[#This Row],[Ort]]," - ",Orte[[#This Row],[Landkreis]])</f>
        <v>Duisburg - Kreisfreie Stadt Duisburg</v>
      </c>
      <c r="L1751" s="3" t="s">
        <v>14613</v>
      </c>
      <c r="M1751" s="3"/>
      <c r="N1751" t="str">
        <f>Orte[[#This Row],[Ort]]</f>
        <v>Duisburg</v>
      </c>
      <c r="O1751" t="s">
        <v>3817</v>
      </c>
      <c r="P1751" t="s">
        <v>1501</v>
      </c>
    </row>
    <row r="1752" spans="1:16" x14ac:dyDescent="0.35">
      <c r="A1752" t="s">
        <v>521</v>
      </c>
      <c r="B1752" s="3" t="s">
        <v>8222</v>
      </c>
      <c r="C1752" s="4">
        <v>51.5002064679</v>
      </c>
      <c r="D1752" s="4">
        <v>6.8002556534499998</v>
      </c>
      <c r="E1752" s="4">
        <f>Orte[[#This Row],[Lat_dez]]*PI()/180</f>
        <v>0.89884816832173442</v>
      </c>
      <c r="F1752" s="4">
        <f>Orte[[#This Row],[Lon_dez]]*PI()/180</f>
        <v>0.11868685113006099</v>
      </c>
      <c r="G1752" t="s">
        <v>504</v>
      </c>
      <c r="H1752" t="s">
        <v>522</v>
      </c>
      <c r="I1752" s="4" t="b">
        <v>0</v>
      </c>
      <c r="J1752" s="4" t="str">
        <f>CONCATENATE(Orte[[#This Row],[Ort]]," - ",Orte[[#This Row],[Landkreis]])</f>
        <v>Duisburg - Kreisfreie Stadt Duisburg</v>
      </c>
      <c r="L1752" s="3" t="s">
        <v>13207</v>
      </c>
      <c r="M1752" s="3"/>
      <c r="N1752" t="str">
        <f>Orte[[#This Row],[Ort]]</f>
        <v>Duisburg</v>
      </c>
      <c r="O1752" t="s">
        <v>6247</v>
      </c>
      <c r="P1752" t="s">
        <v>2038</v>
      </c>
    </row>
    <row r="1753" spans="1:16" x14ac:dyDescent="0.35">
      <c r="A1753" t="s">
        <v>521</v>
      </c>
      <c r="B1753" s="3" t="s">
        <v>11334</v>
      </c>
      <c r="C1753" s="4">
        <v>51.511769151999999</v>
      </c>
      <c r="D1753" s="4">
        <v>6.7569156658300003</v>
      </c>
      <c r="E1753" s="4">
        <f>Orte[[#This Row],[Lat_dez]]*PI()/180</f>
        <v>0.89904997522964736</v>
      </c>
      <c r="F1753" s="4">
        <f>Orte[[#This Row],[Lon_dez]]*PI()/180</f>
        <v>0.1179304256483184</v>
      </c>
      <c r="G1753" t="s">
        <v>504</v>
      </c>
      <c r="H1753" t="s">
        <v>522</v>
      </c>
      <c r="I1753" s="4" t="b">
        <v>0</v>
      </c>
      <c r="J1753" s="4" t="str">
        <f>CONCATENATE(Orte[[#This Row],[Ort]]," - ",Orte[[#This Row],[Landkreis]])</f>
        <v>Duisburg - Kreisfreie Stadt Duisburg</v>
      </c>
      <c r="L1753" s="3" t="s">
        <v>11486</v>
      </c>
      <c r="M1753" s="3"/>
      <c r="N1753" t="str">
        <f>Orte[[#This Row],[Ort]]</f>
        <v>Duisburg</v>
      </c>
      <c r="O1753" t="s">
        <v>3687</v>
      </c>
      <c r="P1753" t="s">
        <v>2528</v>
      </c>
    </row>
    <row r="1754" spans="1:16" x14ac:dyDescent="0.35">
      <c r="A1754" t="s">
        <v>521</v>
      </c>
      <c r="B1754" s="3" t="s">
        <v>10134</v>
      </c>
      <c r="C1754" s="4">
        <v>51.541896737499997</v>
      </c>
      <c r="D1754" s="4">
        <v>6.7053061767399997</v>
      </c>
      <c r="E1754" s="4">
        <f>Orte[[#This Row],[Lat_dez]]*PI()/180</f>
        <v>0.89957580079229837</v>
      </c>
      <c r="F1754" s="4">
        <f>Orte[[#This Row],[Lon_dez]]*PI()/180</f>
        <v>0.11702967013842581</v>
      </c>
      <c r="G1754" t="s">
        <v>504</v>
      </c>
      <c r="H1754" t="s">
        <v>522</v>
      </c>
      <c r="I1754" s="4" t="b">
        <v>0</v>
      </c>
      <c r="J1754" s="4" t="str">
        <f>CONCATENATE(Orte[[#This Row],[Ort]]," - ",Orte[[#This Row],[Landkreis]])</f>
        <v>Duisburg - Kreisfreie Stadt Duisburg</v>
      </c>
      <c r="L1754" s="3" t="s">
        <v>10352</v>
      </c>
      <c r="M1754" s="3"/>
      <c r="N1754" t="str">
        <f>Orte[[#This Row],[Ort]]</f>
        <v>Duisburg</v>
      </c>
      <c r="O1754" t="s">
        <v>5522</v>
      </c>
      <c r="P1754" t="s">
        <v>4531</v>
      </c>
    </row>
    <row r="1755" spans="1:16" x14ac:dyDescent="0.35">
      <c r="A1755" t="s">
        <v>521</v>
      </c>
      <c r="B1755" s="3" t="s">
        <v>13830</v>
      </c>
      <c r="C1755" s="4">
        <v>51.525610081799996</v>
      </c>
      <c r="D1755" s="4">
        <v>6.7369378759399998</v>
      </c>
      <c r="E1755" s="4">
        <f>Orte[[#This Row],[Lat_dez]]*PI()/180</f>
        <v>0.89929154502619468</v>
      </c>
      <c r="F1755" s="4">
        <f>Orte[[#This Row],[Lon_dez]]*PI()/180</f>
        <v>0.11758174743746627</v>
      </c>
      <c r="G1755" t="s">
        <v>504</v>
      </c>
      <c r="H1755" t="s">
        <v>522</v>
      </c>
      <c r="I1755" s="4" t="b">
        <v>0</v>
      </c>
      <c r="J1755" s="4" t="str">
        <f>CONCATENATE(Orte[[#This Row],[Ort]]," - ",Orte[[#This Row],[Landkreis]])</f>
        <v>Duisburg - Kreisfreie Stadt Duisburg</v>
      </c>
      <c r="L1755" s="3" t="s">
        <v>11498</v>
      </c>
      <c r="M1755" s="3"/>
      <c r="N1755" t="str">
        <f>Orte[[#This Row],[Ort]]</f>
        <v>Duisburg</v>
      </c>
      <c r="O1755" t="s">
        <v>3488</v>
      </c>
      <c r="P1755" t="s">
        <v>3807</v>
      </c>
    </row>
    <row r="1756" spans="1:16" x14ac:dyDescent="0.35">
      <c r="A1756" t="s">
        <v>521</v>
      </c>
      <c r="B1756" s="3" t="s">
        <v>15210</v>
      </c>
      <c r="C1756" s="4">
        <v>51.451795074499998</v>
      </c>
      <c r="D1756" s="4">
        <v>6.6985481882700002</v>
      </c>
      <c r="E1756" s="4">
        <f>Orte[[#This Row],[Lat_dez]]*PI()/180</f>
        <v>0.89800323011142602</v>
      </c>
      <c r="F1756" s="4">
        <f>Orte[[#This Row],[Lon_dez]]*PI()/180</f>
        <v>0.1169117209888125</v>
      </c>
      <c r="G1756" t="s">
        <v>504</v>
      </c>
      <c r="H1756" t="s">
        <v>522</v>
      </c>
      <c r="I1756" s="4" t="b">
        <v>0</v>
      </c>
      <c r="J1756" s="4" t="str">
        <f>CONCATENATE(Orte[[#This Row],[Ort]]," - ",Orte[[#This Row],[Landkreis]])</f>
        <v>Duisburg - Kreisfreie Stadt Duisburg</v>
      </c>
      <c r="L1756" s="3" t="s">
        <v>7819</v>
      </c>
      <c r="M1756" s="3"/>
      <c r="N1756" t="str">
        <f>Orte[[#This Row],[Ort]]</f>
        <v>Duisburg</v>
      </c>
      <c r="O1756" t="s">
        <v>6017</v>
      </c>
      <c r="P1756" t="s">
        <v>6755</v>
      </c>
    </row>
    <row r="1757" spans="1:16" x14ac:dyDescent="0.35">
      <c r="A1757" t="s">
        <v>521</v>
      </c>
      <c r="B1757" s="3" t="s">
        <v>15209</v>
      </c>
      <c r="C1757" s="4">
        <v>51.4965098574</v>
      </c>
      <c r="D1757" s="4">
        <v>6.6789980851899999</v>
      </c>
      <c r="E1757" s="4">
        <f>Orte[[#This Row],[Lat_dez]]*PI()/180</f>
        <v>0.89878365029734553</v>
      </c>
      <c r="F1757" s="4">
        <f>Orte[[#This Row],[Lon_dez]]*PI()/180</f>
        <v>0.11657050732096222</v>
      </c>
      <c r="G1757" t="s">
        <v>504</v>
      </c>
      <c r="H1757" t="s">
        <v>522</v>
      </c>
      <c r="I1757" s="4" t="b">
        <v>0</v>
      </c>
      <c r="J1757" s="4" t="str">
        <f>CONCATENATE(Orte[[#This Row],[Ort]]," - ",Orte[[#This Row],[Landkreis]])</f>
        <v>Duisburg - Kreisfreie Stadt Duisburg</v>
      </c>
      <c r="L1757" s="3" t="s">
        <v>11497</v>
      </c>
      <c r="M1757" s="3"/>
      <c r="N1757" t="str">
        <f>Orte[[#This Row],[Ort]]</f>
        <v>Duisburg</v>
      </c>
      <c r="O1757" t="s">
        <v>1347</v>
      </c>
      <c r="P1757" t="s">
        <v>400</v>
      </c>
    </row>
    <row r="1758" spans="1:16" x14ac:dyDescent="0.35">
      <c r="A1758" t="s">
        <v>521</v>
      </c>
      <c r="B1758" s="3" t="s">
        <v>14834</v>
      </c>
      <c r="C1758" s="4">
        <v>51.4067857645</v>
      </c>
      <c r="D1758" s="4">
        <v>6.7186820788099997</v>
      </c>
      <c r="E1758" s="4">
        <f>Orte[[#This Row],[Lat_dez]]*PI()/180</f>
        <v>0.89721766945787529</v>
      </c>
      <c r="F1758" s="4">
        <f>Orte[[#This Row],[Lon_dez]]*PI()/180</f>
        <v>0.11726312366997163</v>
      </c>
      <c r="G1758" t="s">
        <v>504</v>
      </c>
      <c r="H1758" t="s">
        <v>522</v>
      </c>
      <c r="I1758" s="4" t="b">
        <v>0</v>
      </c>
      <c r="J1758" s="4" t="str">
        <f>CONCATENATE(Orte[[#This Row],[Ort]]," - ",Orte[[#This Row],[Landkreis]])</f>
        <v>Duisburg - Kreisfreie Stadt Duisburg</v>
      </c>
      <c r="L1758" s="3" t="s">
        <v>8441</v>
      </c>
      <c r="M1758" s="3"/>
      <c r="N1758" t="str">
        <f>Orte[[#This Row],[Ort]]</f>
        <v>Duisburg</v>
      </c>
      <c r="O1758" t="s">
        <v>4125</v>
      </c>
      <c r="P1758" t="s">
        <v>5214</v>
      </c>
    </row>
    <row r="1759" spans="1:16" x14ac:dyDescent="0.35">
      <c r="A1759" t="s">
        <v>521</v>
      </c>
      <c r="B1759" s="3" t="s">
        <v>9584</v>
      </c>
      <c r="C1759" s="4">
        <v>51.420126314100003</v>
      </c>
      <c r="D1759" s="4">
        <v>6.69496876924</v>
      </c>
      <c r="E1759" s="4">
        <f>Orte[[#This Row],[Lat_dez]]*PI()/180</f>
        <v>0.89745050597242104</v>
      </c>
      <c r="F1759" s="4">
        <f>Orte[[#This Row],[Lon_dez]]*PI()/180</f>
        <v>0.11684924834143047</v>
      </c>
      <c r="G1759" t="s">
        <v>504</v>
      </c>
      <c r="H1759" t="s">
        <v>522</v>
      </c>
      <c r="I1759" s="4" t="b">
        <v>0</v>
      </c>
      <c r="J1759" s="4" t="str">
        <f>CONCATENATE(Orte[[#This Row],[Ort]]," - ",Orte[[#This Row],[Landkreis]])</f>
        <v>Duisburg - Kreisfreie Stadt Duisburg</v>
      </c>
      <c r="L1759" s="3" t="s">
        <v>9403</v>
      </c>
      <c r="M1759" s="3"/>
      <c r="N1759" t="str">
        <f>Orte[[#This Row],[Ort]]</f>
        <v>Duisburg</v>
      </c>
      <c r="O1759" t="s">
        <v>1757</v>
      </c>
      <c r="P1759" t="s">
        <v>5202</v>
      </c>
    </row>
    <row r="1760" spans="1:16" x14ac:dyDescent="0.35">
      <c r="A1760" t="s">
        <v>521</v>
      </c>
      <c r="B1760" s="3" t="s">
        <v>14395</v>
      </c>
      <c r="C1760" s="4">
        <v>51.387795658199998</v>
      </c>
      <c r="D1760" s="4">
        <v>6.7065896613899998</v>
      </c>
      <c r="E1760" s="4">
        <f>Orte[[#This Row],[Lat_dez]]*PI()/180</f>
        <v>0.89688622957763664</v>
      </c>
      <c r="F1760" s="4">
        <f>Orte[[#This Row],[Lon_dez]]*PI()/180</f>
        <v>0.11705207117146711</v>
      </c>
      <c r="G1760" t="s">
        <v>504</v>
      </c>
      <c r="H1760" t="s">
        <v>522</v>
      </c>
      <c r="I1760" s="4" t="b">
        <v>0</v>
      </c>
      <c r="J1760" s="4" t="str">
        <f>CONCATENATE(Orte[[#This Row],[Ort]]," - ",Orte[[#This Row],[Landkreis]])</f>
        <v>Duisburg - Kreisfreie Stadt Duisburg</v>
      </c>
      <c r="L1760" s="3" t="s">
        <v>7830</v>
      </c>
      <c r="M1760" s="3"/>
      <c r="N1760" t="str">
        <f>Orte[[#This Row],[Ort]]</f>
        <v>Duisburg</v>
      </c>
      <c r="O1760" t="s">
        <v>1083</v>
      </c>
      <c r="P1760" t="s">
        <v>1974</v>
      </c>
    </row>
    <row r="1761" spans="1:16" x14ac:dyDescent="0.35">
      <c r="A1761" t="s">
        <v>521</v>
      </c>
      <c r="B1761" s="3" t="s">
        <v>14638</v>
      </c>
      <c r="C1761" s="4">
        <v>51.400350892399999</v>
      </c>
      <c r="D1761" s="4">
        <v>6.6555745007700002</v>
      </c>
      <c r="E1761" s="4">
        <f>Orte[[#This Row],[Lat_dez]]*PI()/180</f>
        <v>0.8971053597527856</v>
      </c>
      <c r="F1761" s="4">
        <f>Orte[[#This Row],[Lon_dez]]*PI()/180</f>
        <v>0.11616168865021438</v>
      </c>
      <c r="G1761" t="s">
        <v>504</v>
      </c>
      <c r="H1761" t="s">
        <v>522</v>
      </c>
      <c r="I1761" s="4" t="b">
        <v>0</v>
      </c>
      <c r="J1761" s="4" t="str">
        <f>CONCATENATE(Orte[[#This Row],[Ort]]," - ",Orte[[#This Row],[Landkreis]])</f>
        <v>Duisburg - Kreisfreie Stadt Duisburg</v>
      </c>
      <c r="L1761" s="3" t="s">
        <v>9031</v>
      </c>
      <c r="M1761" s="3"/>
      <c r="N1761" t="str">
        <f>Orte[[#This Row],[Ort]]</f>
        <v>Duisburg</v>
      </c>
      <c r="O1761" t="s">
        <v>912</v>
      </c>
      <c r="P1761" t="s">
        <v>2571</v>
      </c>
    </row>
    <row r="1762" spans="1:16" x14ac:dyDescent="0.35">
      <c r="A1762" t="s">
        <v>521</v>
      </c>
      <c r="B1762" s="3" t="s">
        <v>15519</v>
      </c>
      <c r="C1762" s="4">
        <v>51.3824668512</v>
      </c>
      <c r="D1762" s="4">
        <v>6.7591835663399999</v>
      </c>
      <c r="E1762" s="4">
        <f>Orte[[#This Row],[Lat_dez]]*PI()/180</f>
        <v>0.8967932243502833</v>
      </c>
      <c r="F1762" s="4">
        <f>Orte[[#This Row],[Lon_dez]]*PI()/180</f>
        <v>0.11797000797932557</v>
      </c>
      <c r="G1762" t="s">
        <v>504</v>
      </c>
      <c r="H1762" t="s">
        <v>522</v>
      </c>
      <c r="I1762" s="4" t="b">
        <v>0</v>
      </c>
      <c r="J1762" s="4" t="str">
        <f>CONCATENATE(Orte[[#This Row],[Ort]]," - ",Orte[[#This Row],[Landkreis]])</f>
        <v>Duisburg - Kreisfreie Stadt Duisburg</v>
      </c>
      <c r="L1762" s="3" t="s">
        <v>8450</v>
      </c>
      <c r="M1762" s="3"/>
      <c r="N1762" t="str">
        <f>Orte[[#This Row],[Ort]]</f>
        <v>Duisburg</v>
      </c>
      <c r="O1762" t="s">
        <v>2082</v>
      </c>
      <c r="P1762" t="s">
        <v>7111</v>
      </c>
    </row>
    <row r="1763" spans="1:16" x14ac:dyDescent="0.35">
      <c r="A1763" t="s">
        <v>521</v>
      </c>
      <c r="B1763" s="3" t="s">
        <v>14639</v>
      </c>
      <c r="C1763" s="4">
        <v>51.358476149700003</v>
      </c>
      <c r="D1763" s="4">
        <v>6.71205784118</v>
      </c>
      <c r="E1763" s="4">
        <f>Orte[[#This Row],[Lat_dez]]*PI()/180</f>
        <v>0.89637450761924531</v>
      </c>
      <c r="F1763" s="4">
        <f>Orte[[#This Row],[Lon_dez]]*PI()/180</f>
        <v>0.11714750891289363</v>
      </c>
      <c r="G1763" t="s">
        <v>504</v>
      </c>
      <c r="H1763" t="s">
        <v>522</v>
      </c>
      <c r="I1763" s="4" t="b">
        <v>0</v>
      </c>
      <c r="J1763" s="4" t="str">
        <f>CONCATENATE(Orte[[#This Row],[Ort]]," - ",Orte[[#This Row],[Landkreis]])</f>
        <v>Duisburg - Kreisfreie Stadt Duisburg</v>
      </c>
      <c r="L1763" s="3" t="s">
        <v>14323</v>
      </c>
      <c r="M1763" s="3"/>
      <c r="N1763" t="str">
        <f>Orte[[#This Row],[Ort]]</f>
        <v>Duisburg</v>
      </c>
      <c r="O1763" t="s">
        <v>2835</v>
      </c>
      <c r="P1763" t="s">
        <v>6092</v>
      </c>
    </row>
    <row r="1764" spans="1:16" x14ac:dyDescent="0.35">
      <c r="A1764" t="s">
        <v>521</v>
      </c>
      <c r="B1764" s="3" t="s">
        <v>8510</v>
      </c>
      <c r="C1764" s="4">
        <v>51.3595889642</v>
      </c>
      <c r="D1764" s="4">
        <v>6.7916892439699996</v>
      </c>
      <c r="E1764" s="4">
        <f>Orte[[#This Row],[Lat_dez]]*PI()/180</f>
        <v>0.89639392989623412</v>
      </c>
      <c r="F1764" s="4">
        <f>Orte[[#This Row],[Lon_dez]]*PI()/180</f>
        <v>0.11853733907956092</v>
      </c>
      <c r="G1764" t="s">
        <v>504</v>
      </c>
      <c r="H1764" t="s">
        <v>522</v>
      </c>
      <c r="I1764" s="4" t="b">
        <v>0</v>
      </c>
      <c r="J1764" s="4" t="str">
        <f>CONCATENATE(Orte[[#This Row],[Ort]]," - ",Orte[[#This Row],[Landkreis]])</f>
        <v>Duisburg - Kreisfreie Stadt Duisburg</v>
      </c>
      <c r="L1764" s="3" t="s">
        <v>11787</v>
      </c>
      <c r="M1764" s="3"/>
      <c r="N1764" t="str">
        <f>Orte[[#This Row],[Ort]]</f>
        <v>Duisburg</v>
      </c>
      <c r="O1764" t="s">
        <v>3675</v>
      </c>
      <c r="P1764" t="s">
        <v>3576</v>
      </c>
    </row>
    <row r="1765" spans="1:16" x14ac:dyDescent="0.35">
      <c r="A1765" t="s">
        <v>521</v>
      </c>
      <c r="B1765" s="3" t="s">
        <v>15521</v>
      </c>
      <c r="C1765" s="4">
        <v>51.385070198800001</v>
      </c>
      <c r="D1765" s="4">
        <v>6.8022484324899999</v>
      </c>
      <c r="E1765" s="4">
        <f>Orte[[#This Row],[Lat_dez]]*PI()/180</f>
        <v>0.89683866133747725</v>
      </c>
      <c r="F1765" s="4">
        <f>Orte[[#This Row],[Lon_dez]]*PI()/180</f>
        <v>0.11872163168557373</v>
      </c>
      <c r="G1765" t="s">
        <v>504</v>
      </c>
      <c r="H1765" t="s">
        <v>522</v>
      </c>
      <c r="I1765" s="4" t="b">
        <v>0</v>
      </c>
      <c r="J1765" s="4" t="str">
        <f>CONCATENATE(Orte[[#This Row],[Ort]]," - ",Orte[[#This Row],[Landkreis]])</f>
        <v>Duisburg - Kreisfreie Stadt Duisburg</v>
      </c>
      <c r="L1765" s="3" t="s">
        <v>11230</v>
      </c>
      <c r="M1765" s="3"/>
      <c r="N1765" t="str">
        <f>Orte[[#This Row],[Ort]]</f>
        <v>Duisburg</v>
      </c>
      <c r="O1765" t="s">
        <v>2437</v>
      </c>
      <c r="P1765" t="s">
        <v>3985</v>
      </c>
    </row>
    <row r="1766" spans="1:16" x14ac:dyDescent="0.35">
      <c r="A1766" t="s">
        <v>3945</v>
      </c>
      <c r="B1766" s="3" t="s">
        <v>11388</v>
      </c>
      <c r="C1766" s="4">
        <v>51.847216230400001</v>
      </c>
      <c r="D1766" s="4">
        <v>7.2891147625399997</v>
      </c>
      <c r="E1766" s="4">
        <f>Orte[[#This Row],[Lat_dez]]*PI()/180</f>
        <v>0.90490463121392295</v>
      </c>
      <c r="F1766" s="4">
        <f>Orte[[#This Row],[Lon_dez]]*PI()/180</f>
        <v>0.12721905216204762</v>
      </c>
      <c r="G1766" t="s">
        <v>504</v>
      </c>
      <c r="H1766" t="s">
        <v>544</v>
      </c>
      <c r="I1766" s="4" t="b">
        <v>0</v>
      </c>
      <c r="J1766" s="4" t="str">
        <f>CONCATENATE(Orte[[#This Row],[Ort]]," - ",Orte[[#This Row],[Landkreis]])</f>
        <v>Dülmen - Kreis Coesfeld</v>
      </c>
      <c r="L1766" s="3" t="s">
        <v>13592</v>
      </c>
      <c r="M1766" s="3"/>
      <c r="N1766" t="str">
        <f>Orte[[#This Row],[Ort]]</f>
        <v>Dülmen</v>
      </c>
      <c r="O1766" t="s">
        <v>4350</v>
      </c>
      <c r="P1766" t="s">
        <v>1150</v>
      </c>
    </row>
    <row r="1767" spans="1:16" x14ac:dyDescent="0.35">
      <c r="A1767" t="s">
        <v>4352</v>
      </c>
      <c r="B1767" s="3" t="s">
        <v>11905</v>
      </c>
      <c r="C1767" s="4">
        <v>54.011932864400002</v>
      </c>
      <c r="D1767" s="4">
        <v>12.2300560548</v>
      </c>
      <c r="E1767" s="4">
        <f>Orte[[#This Row],[Lat_dez]]*PI()/180</f>
        <v>0.94268606384991205</v>
      </c>
      <c r="F1767" s="4">
        <f>Orte[[#This Row],[Lon_dez]]*PI()/180</f>
        <v>0.21345474585972804</v>
      </c>
      <c r="G1767" t="s">
        <v>834</v>
      </c>
      <c r="H1767" t="s">
        <v>1302</v>
      </c>
      <c r="I1767" s="4" t="b">
        <v>0</v>
      </c>
      <c r="J1767" s="4" t="str">
        <f>CONCATENATE(Orte[[#This Row],[Ort]]," - ",Orte[[#This Row],[Landkreis]])</f>
        <v>Dummerstorf - Landkreis Rostock</v>
      </c>
      <c r="L1767" s="3" t="s">
        <v>13589</v>
      </c>
      <c r="M1767" s="3"/>
      <c r="N1767" t="str">
        <f>Orte[[#This Row],[Ort]]</f>
        <v>Dummerstorf</v>
      </c>
      <c r="O1767" t="s">
        <v>3918</v>
      </c>
      <c r="P1767" t="s">
        <v>3380</v>
      </c>
    </row>
    <row r="1768" spans="1:16" x14ac:dyDescent="0.35">
      <c r="A1768" t="s">
        <v>3696</v>
      </c>
      <c r="B1768" s="3" t="s">
        <v>11068</v>
      </c>
      <c r="C1768" s="4">
        <v>50.217121782200003</v>
      </c>
      <c r="D1768" s="4">
        <v>7.0653467446500002</v>
      </c>
      <c r="E1768" s="4">
        <f>Orte[[#This Row],[Lat_dez]]*PI()/180</f>
        <v>0.87645411597435285</v>
      </c>
      <c r="F1768" s="4">
        <f>Orte[[#This Row],[Lon_dez]]*PI()/180</f>
        <v>0.12331356348920555</v>
      </c>
      <c r="G1768" t="s">
        <v>514</v>
      </c>
      <c r="H1768" t="s">
        <v>538</v>
      </c>
      <c r="I1768" s="4" t="b">
        <v>0</v>
      </c>
      <c r="J1768" s="4" t="str">
        <f>CONCATENATE(Orte[[#This Row],[Ort]]," - ",Orte[[#This Row],[Landkreis]])</f>
        <v>Düngenheim - Landkreis Cochem-Zell</v>
      </c>
      <c r="L1768" s="3" t="s">
        <v>11809</v>
      </c>
      <c r="M1768" s="3"/>
      <c r="N1768" t="str">
        <f>Orte[[#This Row],[Ort]]</f>
        <v>Düngenheim</v>
      </c>
      <c r="O1768" t="s">
        <v>5870</v>
      </c>
      <c r="P1768" t="s">
        <v>1900</v>
      </c>
    </row>
    <row r="1769" spans="1:16" x14ac:dyDescent="0.35">
      <c r="A1769" t="s">
        <v>3093</v>
      </c>
      <c r="B1769" s="3" t="s">
        <v>10308</v>
      </c>
      <c r="C1769" s="4">
        <v>48.220632475800002</v>
      </c>
      <c r="D1769" s="4">
        <v>8.4964104360999997</v>
      </c>
      <c r="E1769" s="4">
        <f>Orte[[#This Row],[Lat_dez]]*PI()/180</f>
        <v>0.84160880409681493</v>
      </c>
      <c r="F1769" s="4">
        <f>Orte[[#This Row],[Lon_dez]]*PI()/180</f>
        <v>0.14829033671075229</v>
      </c>
      <c r="G1769" t="s">
        <v>546</v>
      </c>
      <c r="H1769" t="s">
        <v>719</v>
      </c>
      <c r="I1769" s="4" t="b">
        <v>0</v>
      </c>
      <c r="J1769" s="4" t="str">
        <f>CONCATENATE(Orte[[#This Row],[Ort]]," - ",Orte[[#This Row],[Landkreis]])</f>
        <v>Dunningen - Landkreis Rottweil</v>
      </c>
      <c r="L1769" s="3" t="s">
        <v>12333</v>
      </c>
      <c r="M1769" s="3"/>
      <c r="N1769" t="str">
        <f>Orte[[#This Row],[Ort]]</f>
        <v>Dunningen</v>
      </c>
      <c r="O1769" t="s">
        <v>3739</v>
      </c>
      <c r="P1769" t="s">
        <v>1416</v>
      </c>
    </row>
    <row r="1770" spans="1:16" x14ac:dyDescent="0.35">
      <c r="A1770" t="s">
        <v>6742</v>
      </c>
      <c r="B1770" s="3" t="s">
        <v>15083</v>
      </c>
      <c r="C1770" s="4">
        <v>47.696146055200003</v>
      </c>
      <c r="D1770" s="4">
        <v>10.381151408699999</v>
      </c>
      <c r="E1770" s="4">
        <f>Orte[[#This Row],[Lat_dez]]*PI()/180</f>
        <v>0.8324547891753451</v>
      </c>
      <c r="F1770" s="4">
        <f>Orte[[#This Row],[Lon_dez]]*PI()/180</f>
        <v>0.1811852722298625</v>
      </c>
      <c r="G1770" t="s">
        <v>665</v>
      </c>
      <c r="H1770" t="s">
        <v>1457</v>
      </c>
      <c r="I1770" s="4" t="b">
        <v>0</v>
      </c>
      <c r="J1770" s="4" t="str">
        <f>CONCATENATE(Orte[[#This Row],[Ort]]," - ",Orte[[#This Row],[Landkreis]])</f>
        <v>Durach - Landkreis Oberallgäu</v>
      </c>
      <c r="L1770" s="3" t="s">
        <v>8045</v>
      </c>
      <c r="M1770" s="3"/>
      <c r="N1770" t="str">
        <f>Orte[[#This Row],[Ort]]</f>
        <v>Durach</v>
      </c>
      <c r="O1770" t="s">
        <v>4384</v>
      </c>
      <c r="P1770" t="s">
        <v>907</v>
      </c>
    </row>
    <row r="1771" spans="1:16" x14ac:dyDescent="0.35">
      <c r="A1771" t="s">
        <v>3925</v>
      </c>
      <c r="B1771" s="3" t="s">
        <v>11361</v>
      </c>
      <c r="C1771" s="4">
        <v>48.484804556</v>
      </c>
      <c r="D1771" s="4">
        <v>8.02871962619</v>
      </c>
      <c r="E1771" s="4">
        <f>Orte[[#This Row],[Lat_dez]]*PI()/180</f>
        <v>0.84621947668814734</v>
      </c>
      <c r="F1771" s="4">
        <f>Orte[[#This Row],[Lon_dez]]*PI()/180</f>
        <v>0.14012759219650384</v>
      </c>
      <c r="G1771" t="s">
        <v>546</v>
      </c>
      <c r="H1771" t="s">
        <v>622</v>
      </c>
      <c r="I1771" s="4" t="b">
        <v>0</v>
      </c>
      <c r="J1771" s="4" t="str">
        <f>CONCATENATE(Orte[[#This Row],[Ort]]," - ",Orte[[#This Row],[Landkreis]])</f>
        <v>Durbach - Landkreis Ortenaukreis</v>
      </c>
      <c r="L1771" s="3" t="s">
        <v>15424</v>
      </c>
      <c r="M1771" s="3"/>
      <c r="N1771" t="str">
        <f>Orte[[#This Row],[Ort]]</f>
        <v>Durbach</v>
      </c>
      <c r="O1771" t="s">
        <v>5629</v>
      </c>
      <c r="P1771" t="s">
        <v>4329</v>
      </c>
    </row>
    <row r="1772" spans="1:16" x14ac:dyDescent="0.35">
      <c r="A1772" t="s">
        <v>5511</v>
      </c>
      <c r="B1772" s="3" t="s">
        <v>13410</v>
      </c>
      <c r="C1772" s="4">
        <v>48.056416239299999</v>
      </c>
      <c r="D1772" s="4">
        <v>8.8018581602000001</v>
      </c>
      <c r="E1772" s="4">
        <f>Orte[[#This Row],[Lat_dez]]*PI()/180</f>
        <v>0.83874269008465618</v>
      </c>
      <c r="F1772" s="4">
        <f>Orte[[#This Row],[Lon_dez]]*PI()/180</f>
        <v>0.15362140518902051</v>
      </c>
      <c r="G1772" t="s">
        <v>546</v>
      </c>
      <c r="H1772" t="s">
        <v>1084</v>
      </c>
      <c r="I1772" s="4" t="b">
        <v>0</v>
      </c>
      <c r="J1772" s="4" t="str">
        <f>CONCATENATE(Orte[[#This Row],[Ort]]," - ",Orte[[#This Row],[Landkreis]])</f>
        <v>Dürbheim - Landkreis Tuttlingen</v>
      </c>
      <c r="L1772" s="3" t="s">
        <v>10527</v>
      </c>
      <c r="M1772" s="3"/>
      <c r="N1772" t="str">
        <f>Orte[[#This Row],[Ort]]</f>
        <v>Dürbheim</v>
      </c>
      <c r="O1772" t="s">
        <v>48</v>
      </c>
      <c r="P1772" t="s">
        <v>3959</v>
      </c>
    </row>
    <row r="1773" spans="1:16" x14ac:dyDescent="0.35">
      <c r="A1773" t="s">
        <v>5506</v>
      </c>
      <c r="B1773" s="3" t="s">
        <v>13402</v>
      </c>
      <c r="C1773" s="4">
        <v>48.038441075400002</v>
      </c>
      <c r="D1773" s="4">
        <v>8.6687707842799995</v>
      </c>
      <c r="E1773" s="4">
        <f>Orte[[#This Row],[Lat_dez]]*PI()/180</f>
        <v>0.83842896429101554</v>
      </c>
      <c r="F1773" s="4">
        <f>Orte[[#This Row],[Lon_dez]]*PI()/180</f>
        <v>0.1512985922863771</v>
      </c>
      <c r="G1773" t="s">
        <v>546</v>
      </c>
      <c r="H1773" t="s">
        <v>1084</v>
      </c>
      <c r="I1773" s="4" t="b">
        <v>0</v>
      </c>
      <c r="J1773" s="4" t="str">
        <f>CONCATENATE(Orte[[#This Row],[Ort]]," - ",Orte[[#This Row],[Landkreis]])</f>
        <v>Durchhausen - Landkreis Tuttlingen</v>
      </c>
      <c r="L1773" s="3" t="s">
        <v>13954</v>
      </c>
      <c r="M1773" s="3"/>
      <c r="N1773" t="str">
        <f>Orte[[#This Row],[Ort]]</f>
        <v>Durchhausen</v>
      </c>
      <c r="O1773" t="s">
        <v>3114</v>
      </c>
      <c r="P1773" t="s">
        <v>1195</v>
      </c>
    </row>
    <row r="1774" spans="1:16" x14ac:dyDescent="0.35">
      <c r="A1774" t="s">
        <v>1660</v>
      </c>
      <c r="B1774" s="3" t="s">
        <v>14829</v>
      </c>
      <c r="C1774" s="4">
        <v>50.800675101899998</v>
      </c>
      <c r="D1774" s="4">
        <v>6.4710272586300004</v>
      </c>
      <c r="E1774" s="4">
        <f>Orte[[#This Row],[Lat_dez]]*PI()/180</f>
        <v>0.8866390427640608</v>
      </c>
      <c r="F1774" s="4">
        <f>Orte[[#This Row],[Lon_dez]]*PI()/180</f>
        <v>0.11294073164939616</v>
      </c>
      <c r="G1774" t="s">
        <v>504</v>
      </c>
      <c r="H1774" t="s">
        <v>512</v>
      </c>
      <c r="I1774" s="4" t="b">
        <v>0</v>
      </c>
      <c r="J1774" s="4" t="str">
        <f>CONCATENATE(Orte[[#This Row],[Ort]]," - ",Orte[[#This Row],[Landkreis]])</f>
        <v>Düren - Kreis Düren</v>
      </c>
      <c r="L1774" s="3" t="s">
        <v>15184</v>
      </c>
      <c r="M1774" s="3"/>
      <c r="N1774" t="str">
        <f>Orte[[#This Row],[Ort]]</f>
        <v>Düren</v>
      </c>
      <c r="O1774" t="s">
        <v>6819</v>
      </c>
      <c r="P1774" t="s">
        <v>1096</v>
      </c>
    </row>
    <row r="1775" spans="1:16" x14ac:dyDescent="0.35">
      <c r="A1775" t="s">
        <v>1660</v>
      </c>
      <c r="B1775" s="3" t="s">
        <v>11966</v>
      </c>
      <c r="C1775" s="4">
        <v>50.7970548519</v>
      </c>
      <c r="D1775" s="4">
        <v>6.50923996607</v>
      </c>
      <c r="E1775" s="4">
        <f>Orte[[#This Row],[Lat_dez]]*PI()/180</f>
        <v>0.88657585748181555</v>
      </c>
      <c r="F1775" s="4">
        <f>Orte[[#This Row],[Lon_dez]]*PI()/180</f>
        <v>0.11360766921032547</v>
      </c>
      <c r="G1775" t="s">
        <v>504</v>
      </c>
      <c r="H1775" t="s">
        <v>512</v>
      </c>
      <c r="I1775" s="4" t="b">
        <v>0</v>
      </c>
      <c r="J1775" s="4" t="str">
        <f>CONCATENATE(Orte[[#This Row],[Ort]]," - ",Orte[[#This Row],[Landkreis]])</f>
        <v>Düren - Kreis Düren</v>
      </c>
      <c r="L1775" s="3" t="s">
        <v>13579</v>
      </c>
      <c r="M1775" s="3"/>
      <c r="N1775" t="str">
        <f>Orte[[#This Row],[Ort]]</f>
        <v>Düren</v>
      </c>
      <c r="O1775" t="s">
        <v>2962</v>
      </c>
      <c r="P1775" t="s">
        <v>4313</v>
      </c>
    </row>
    <row r="1776" spans="1:16" x14ac:dyDescent="0.35">
      <c r="A1776" t="s">
        <v>1660</v>
      </c>
      <c r="B1776" s="3" t="s">
        <v>8609</v>
      </c>
      <c r="C1776" s="4">
        <v>50.832763703600001</v>
      </c>
      <c r="D1776" s="4">
        <v>6.4527509367000002</v>
      </c>
      <c r="E1776" s="4">
        <f>Orte[[#This Row],[Lat_dez]]*PI()/180</f>
        <v>0.88719909451608692</v>
      </c>
      <c r="F1776" s="4">
        <f>Orte[[#This Row],[Lon_dez]]*PI()/180</f>
        <v>0.11262174965656321</v>
      </c>
      <c r="G1776" t="s">
        <v>504</v>
      </c>
      <c r="H1776" t="s">
        <v>512</v>
      </c>
      <c r="I1776" s="4" t="b">
        <v>0</v>
      </c>
      <c r="J1776" s="4" t="str">
        <f>CONCATENATE(Orte[[#This Row],[Ort]]," - ",Orte[[#This Row],[Landkreis]])</f>
        <v>Düren - Kreis Düren</v>
      </c>
      <c r="L1776" s="3" t="s">
        <v>9733</v>
      </c>
      <c r="M1776" s="3"/>
      <c r="N1776" t="str">
        <f>Orte[[#This Row],[Ort]]</f>
        <v>Düren</v>
      </c>
      <c r="O1776" t="s">
        <v>6409</v>
      </c>
      <c r="P1776" t="s">
        <v>4184</v>
      </c>
    </row>
    <row r="1777" spans="1:16" x14ac:dyDescent="0.35">
      <c r="A1777" t="s">
        <v>1660</v>
      </c>
      <c r="B1777" s="3" t="s">
        <v>11084</v>
      </c>
      <c r="C1777" s="4">
        <v>50.778913435900002</v>
      </c>
      <c r="D1777" s="4">
        <v>6.4482755225900004</v>
      </c>
      <c r="E1777" s="4">
        <f>Orte[[#This Row],[Lat_dez]]*PI()/180</f>
        <v>0.88625923004164153</v>
      </c>
      <c r="F1777" s="4">
        <f>Orte[[#This Row],[Lon_dez]]*PI()/180</f>
        <v>0.11254363894495349</v>
      </c>
      <c r="G1777" t="s">
        <v>504</v>
      </c>
      <c r="H1777" t="s">
        <v>512</v>
      </c>
      <c r="I1777" s="4" t="b">
        <v>0</v>
      </c>
      <c r="J1777" s="4" t="str">
        <f>CONCATENATE(Orte[[#This Row],[Ort]]," - ",Orte[[#This Row],[Landkreis]])</f>
        <v>Düren - Kreis Düren</v>
      </c>
      <c r="L1777" s="3" t="s">
        <v>8423</v>
      </c>
      <c r="M1777" s="3"/>
      <c r="N1777" t="str">
        <f>Orte[[#This Row],[Ort]]</f>
        <v>Düren</v>
      </c>
      <c r="O1777" t="s">
        <v>6298</v>
      </c>
      <c r="P1777" t="s">
        <v>6111</v>
      </c>
    </row>
    <row r="1778" spans="1:16" x14ac:dyDescent="0.35">
      <c r="A1778" t="s">
        <v>5711</v>
      </c>
      <c r="B1778" s="3" t="s">
        <v>13681</v>
      </c>
      <c r="C1778" s="4">
        <v>48.857381034299998</v>
      </c>
      <c r="D1778" s="4">
        <v>9.7901361336899999</v>
      </c>
      <c r="E1778" s="4">
        <f>Orte[[#This Row],[Lat_dez]]*PI()/180</f>
        <v>0.8527221629499675</v>
      </c>
      <c r="F1778" s="4">
        <f>Orte[[#This Row],[Lon_dez]]*PI()/180</f>
        <v>0.17087010975135825</v>
      </c>
      <c r="G1778" t="s">
        <v>546</v>
      </c>
      <c r="H1778" t="s">
        <v>662</v>
      </c>
      <c r="I1778" s="4" t="b">
        <v>0</v>
      </c>
      <c r="J1778" s="4" t="str">
        <f>CONCATENATE(Orte[[#This Row],[Ort]]," - ",Orte[[#This Row],[Landkreis]])</f>
        <v>Durlangen, Weggen-Ziegelhütte, Leinhäusle - Landkreis Ostalbkreis</v>
      </c>
      <c r="L1778" s="3" t="s">
        <v>11799</v>
      </c>
      <c r="M1778" s="3"/>
      <c r="N1778" t="str">
        <f>Orte[[#This Row],[Ort]]</f>
        <v>Durlangen, Weggen-Ziegelhütte, Leinhäusle</v>
      </c>
      <c r="O1778" t="s">
        <v>6874</v>
      </c>
      <c r="P1778" t="s">
        <v>5330</v>
      </c>
    </row>
    <row r="1779" spans="1:16" x14ac:dyDescent="0.35">
      <c r="A1779" t="s">
        <v>3213</v>
      </c>
      <c r="B1779" s="3" t="s">
        <v>10447</v>
      </c>
      <c r="C1779" s="4">
        <v>48.119117835499999</v>
      </c>
      <c r="D1779" s="4">
        <v>9.5342843623999993</v>
      </c>
      <c r="E1779" s="4">
        <f>Orte[[#This Row],[Lat_dez]]*PI()/180</f>
        <v>0.83983703938460208</v>
      </c>
      <c r="F1779" s="4">
        <f>Orte[[#This Row],[Lon_dez]]*PI()/180</f>
        <v>0.16640465394528825</v>
      </c>
      <c r="G1779" t="s">
        <v>546</v>
      </c>
      <c r="H1779" t="s">
        <v>649</v>
      </c>
      <c r="I1779" s="4" t="b">
        <v>0</v>
      </c>
      <c r="J1779" s="4" t="str">
        <f>CONCATENATE(Orte[[#This Row],[Ort]]," - ",Orte[[#This Row],[Landkreis]])</f>
        <v>Dürmentingen - Landkreis Biberach</v>
      </c>
      <c r="L1779" s="3" t="s">
        <v>10002</v>
      </c>
      <c r="M1779" s="3"/>
      <c r="N1779" t="str">
        <f>Orte[[#This Row],[Ort]]</f>
        <v>Dürmentingen</v>
      </c>
      <c r="O1779" t="s">
        <v>4752</v>
      </c>
      <c r="P1779" t="s">
        <v>1381</v>
      </c>
    </row>
    <row r="1780" spans="1:16" x14ac:dyDescent="0.35">
      <c r="A1780" t="s">
        <v>5836</v>
      </c>
      <c r="B1780" s="3" t="s">
        <v>13854</v>
      </c>
      <c r="C1780" s="4">
        <v>48.932316543299997</v>
      </c>
      <c r="D1780" s="4">
        <v>8.2889324619</v>
      </c>
      <c r="E1780" s="4">
        <f>Orte[[#This Row],[Lat_dez]]*PI()/180</f>
        <v>0.85403003430867541</v>
      </c>
      <c r="F1780" s="4">
        <f>Orte[[#This Row],[Lon_dez]]*PI()/180</f>
        <v>0.14466916293559443</v>
      </c>
      <c r="G1780" t="s">
        <v>546</v>
      </c>
      <c r="H1780" t="s">
        <v>552</v>
      </c>
      <c r="I1780" s="4" t="b">
        <v>0</v>
      </c>
      <c r="J1780" s="4" t="str">
        <f>CONCATENATE(Orte[[#This Row],[Ort]]," - ",Orte[[#This Row],[Landkreis]])</f>
        <v>Durmersheim - Landkreis Rastatt</v>
      </c>
      <c r="L1780" s="3" t="s">
        <v>8690</v>
      </c>
      <c r="M1780" s="3"/>
      <c r="N1780" t="str">
        <f>Orte[[#This Row],[Ort]]</f>
        <v>Durmersheim</v>
      </c>
      <c r="O1780" t="s">
        <v>2262</v>
      </c>
      <c r="P1780" t="s">
        <v>7250</v>
      </c>
    </row>
    <row r="1781" spans="1:16" x14ac:dyDescent="0.35">
      <c r="A1781" t="s">
        <v>5585</v>
      </c>
      <c r="B1781" s="3" t="s">
        <v>13509</v>
      </c>
      <c r="C1781" s="4">
        <v>48.639985157700004</v>
      </c>
      <c r="D1781" s="4">
        <v>9.6346330831200007</v>
      </c>
      <c r="E1781" s="4">
        <f>Orte[[#This Row],[Lat_dez]]*PI()/180</f>
        <v>0.8489278891230384</v>
      </c>
      <c r="F1781" s="4">
        <f>Orte[[#This Row],[Lon_dez]]*PI()/180</f>
        <v>0.1681560695220165</v>
      </c>
      <c r="G1781" t="s">
        <v>546</v>
      </c>
      <c r="H1781" t="s">
        <v>644</v>
      </c>
      <c r="I1781" s="4" t="b">
        <v>0</v>
      </c>
      <c r="J1781" s="4" t="str">
        <f>CONCATENATE(Orte[[#This Row],[Ort]]," - ",Orte[[#This Row],[Landkreis]])</f>
        <v>Dürnau - Landkreis Göppingen</v>
      </c>
      <c r="L1781" s="3" t="s">
        <v>8064</v>
      </c>
      <c r="M1781" s="3"/>
      <c r="N1781" t="str">
        <f>Orte[[#This Row],[Ort]]</f>
        <v>Dürnau</v>
      </c>
      <c r="O1781" t="s">
        <v>5854</v>
      </c>
      <c r="P1781" t="s">
        <v>3290</v>
      </c>
    </row>
    <row r="1782" spans="1:16" x14ac:dyDescent="0.35">
      <c r="A1782" t="s">
        <v>583</v>
      </c>
      <c r="B1782" s="3" t="s">
        <v>7713</v>
      </c>
      <c r="C1782" s="4">
        <v>50.546237586300002</v>
      </c>
      <c r="D1782" s="4">
        <v>7.5990359869299997</v>
      </c>
      <c r="E1782" s="4">
        <f>Orte[[#This Row],[Lat_dez]]*PI()/180</f>
        <v>0.88219827037624643</v>
      </c>
      <c r="F1782" s="4">
        <f>Orte[[#This Row],[Lon_dez]]*PI()/180</f>
        <v>0.13262819794946526</v>
      </c>
      <c r="G1782" t="s">
        <v>514</v>
      </c>
      <c r="H1782" t="s">
        <v>584</v>
      </c>
      <c r="I1782" s="4" t="b">
        <v>0</v>
      </c>
      <c r="J1782" s="4" t="str">
        <f>CONCATENATE(Orte[[#This Row],[Ort]]," - ",Orte[[#This Row],[Landkreis]])</f>
        <v>Dürrholz - Landkreis Neuwied</v>
      </c>
      <c r="L1782" s="3" t="s">
        <v>12890</v>
      </c>
      <c r="M1782" s="3"/>
      <c r="N1782" t="str">
        <f>Orte[[#This Row],[Ort]]</f>
        <v>Dürrholz</v>
      </c>
      <c r="O1782" t="s">
        <v>4784</v>
      </c>
      <c r="P1782" t="s">
        <v>1628</v>
      </c>
    </row>
    <row r="1783" spans="1:16" x14ac:dyDescent="0.35">
      <c r="A1783" t="s">
        <v>3996</v>
      </c>
      <c r="B1783" s="3" t="s">
        <v>11455</v>
      </c>
      <c r="C1783" s="4">
        <v>48.467210640499999</v>
      </c>
      <c r="D1783" s="4">
        <v>10.427236544099999</v>
      </c>
      <c r="E1783" s="4">
        <f>Orte[[#This Row],[Lat_dez]]*PI()/180</f>
        <v>0.84591240493435471</v>
      </c>
      <c r="F1783" s="4">
        <f>Orte[[#This Row],[Lon_dez]]*PI()/180</f>
        <v>0.18198960957881991</v>
      </c>
      <c r="G1783" t="s">
        <v>665</v>
      </c>
      <c r="H1783" t="s">
        <v>694</v>
      </c>
      <c r="I1783" s="4" t="b">
        <v>0</v>
      </c>
      <c r="J1783" s="4" t="str">
        <f>CONCATENATE(Orte[[#This Row],[Ort]]," - ",Orte[[#This Row],[Landkreis]])</f>
        <v>Dürrlauingen - Landkreis Günzburg</v>
      </c>
      <c r="L1783" s="3" t="s">
        <v>8054</v>
      </c>
      <c r="M1783" s="3"/>
      <c r="N1783" t="str">
        <f>Orte[[#This Row],[Ort]]</f>
        <v>Dürrlauingen</v>
      </c>
      <c r="O1783" t="s">
        <v>7002</v>
      </c>
      <c r="P1783" t="s">
        <v>2758</v>
      </c>
    </row>
    <row r="1784" spans="1:16" x14ac:dyDescent="0.35">
      <c r="A1784" t="s">
        <v>4136</v>
      </c>
      <c r="B1784" s="3" t="s">
        <v>11626</v>
      </c>
      <c r="C1784" s="4">
        <v>49.10270139</v>
      </c>
      <c r="D1784" s="4">
        <v>10.379239227699999</v>
      </c>
      <c r="E1784" s="4">
        <f>Orte[[#This Row],[Lat_dez]]*PI()/180</f>
        <v>0.85700381087909627</v>
      </c>
      <c r="F1784" s="4">
        <f>Orte[[#This Row],[Lon_dez]]*PI()/180</f>
        <v>0.1811518983755184</v>
      </c>
      <c r="G1784" t="s">
        <v>665</v>
      </c>
      <c r="H1784" t="s">
        <v>784</v>
      </c>
      <c r="I1784" s="4" t="b">
        <v>0</v>
      </c>
      <c r="J1784" s="4" t="str">
        <f>CONCATENATE(Orte[[#This Row],[Ort]]," - ",Orte[[#This Row],[Landkreis]])</f>
        <v>Dürrwangen - Landkreis Ansbach</v>
      </c>
      <c r="L1784" s="3" t="s">
        <v>8418</v>
      </c>
      <c r="M1784" s="3"/>
      <c r="N1784" t="str">
        <f>Orte[[#This Row],[Ort]]</f>
        <v>Dürrwangen</v>
      </c>
      <c r="O1784" t="s">
        <v>58</v>
      </c>
      <c r="P1784" t="s">
        <v>6963</v>
      </c>
    </row>
    <row r="1785" spans="1:16" x14ac:dyDescent="0.35">
      <c r="A1785" t="s">
        <v>44</v>
      </c>
      <c r="B1785" s="3" t="s">
        <v>9589</v>
      </c>
      <c r="C1785" s="4">
        <v>51.221364392399998</v>
      </c>
      <c r="D1785" s="4">
        <v>6.7898737127600004</v>
      </c>
      <c r="E1785" s="4">
        <f>Orte[[#This Row],[Lat_dez]]*PI()/180</f>
        <v>0.89398145601116474</v>
      </c>
      <c r="F1785" s="4">
        <f>Orte[[#This Row],[Lon_dez]]*PI()/180</f>
        <v>0.11850565208227373</v>
      </c>
      <c r="G1785" t="s">
        <v>504</v>
      </c>
      <c r="H1785" t="s">
        <v>525</v>
      </c>
      <c r="I1785" s="4" t="b">
        <v>0</v>
      </c>
      <c r="J1785" s="4" t="str">
        <f>CONCATENATE(Orte[[#This Row],[Ort]]," - ",Orte[[#This Row],[Landkreis]])</f>
        <v>Düsseldorf - Kreisfreie Stadt Düsseldorf</v>
      </c>
      <c r="L1785" s="3" t="s">
        <v>8692</v>
      </c>
      <c r="M1785" s="3"/>
      <c r="N1785" t="str">
        <f>Orte[[#This Row],[Ort]]</f>
        <v>Düsseldorf</v>
      </c>
      <c r="O1785" t="s">
        <v>2469</v>
      </c>
      <c r="P1785" t="s">
        <v>1521</v>
      </c>
    </row>
    <row r="1786" spans="1:16" x14ac:dyDescent="0.35">
      <c r="A1786" t="s">
        <v>44</v>
      </c>
      <c r="B1786" s="3" t="s">
        <v>9590</v>
      </c>
      <c r="C1786" s="4">
        <v>51.223373994100001</v>
      </c>
      <c r="D1786" s="4">
        <v>6.7965252118399997</v>
      </c>
      <c r="E1786" s="4">
        <f>Orte[[#This Row],[Lat_dez]]*PI()/180</f>
        <v>0.89401653017748339</v>
      </c>
      <c r="F1786" s="4">
        <f>Orte[[#This Row],[Lon_dez]]*PI()/180</f>
        <v>0.11862174264141309</v>
      </c>
      <c r="G1786" t="s">
        <v>504</v>
      </c>
      <c r="H1786" t="s">
        <v>525</v>
      </c>
      <c r="I1786" s="4" t="b">
        <v>0</v>
      </c>
      <c r="J1786" s="4" t="str">
        <f>CONCATENATE(Orte[[#This Row],[Ort]]," - ",Orte[[#This Row],[Landkreis]])</f>
        <v>Düsseldorf - Kreisfreie Stadt Düsseldorf</v>
      </c>
      <c r="L1786" s="3" t="s">
        <v>8442</v>
      </c>
      <c r="M1786" s="3"/>
      <c r="N1786" t="str">
        <f>Orte[[#This Row],[Ort]]</f>
        <v>Düsseldorf</v>
      </c>
      <c r="O1786" t="s">
        <v>2710</v>
      </c>
      <c r="P1786" t="s">
        <v>3011</v>
      </c>
    </row>
    <row r="1787" spans="1:16" x14ac:dyDescent="0.35">
      <c r="A1787" t="s">
        <v>44</v>
      </c>
      <c r="B1787" s="3" t="s">
        <v>12985</v>
      </c>
      <c r="C1787" s="4">
        <v>51.223866956099997</v>
      </c>
      <c r="D1787" s="4">
        <v>6.7813872345800004</v>
      </c>
      <c r="E1787" s="4">
        <f>Orte[[#This Row],[Lat_dez]]*PI()/180</f>
        <v>0.89402513398747063</v>
      </c>
      <c r="F1787" s="4">
        <f>Orte[[#This Row],[Lon_dez]]*PI()/180</f>
        <v>0.11835753509613407</v>
      </c>
      <c r="G1787" t="s">
        <v>504</v>
      </c>
      <c r="H1787" t="s">
        <v>525</v>
      </c>
      <c r="I1787" s="4" t="b">
        <v>0</v>
      </c>
      <c r="J1787" s="4" t="str">
        <f>CONCATENATE(Orte[[#This Row],[Ort]]," - ",Orte[[#This Row],[Landkreis]])</f>
        <v>Düsseldorf - Kreisfreie Stadt Düsseldorf</v>
      </c>
      <c r="L1787" s="3" t="s">
        <v>14869</v>
      </c>
      <c r="M1787" s="3"/>
      <c r="N1787" t="str">
        <f>Orte[[#This Row],[Ort]]</f>
        <v>Düsseldorf</v>
      </c>
      <c r="O1787" t="s">
        <v>7132</v>
      </c>
      <c r="P1787" t="s">
        <v>7169</v>
      </c>
    </row>
    <row r="1788" spans="1:16" x14ac:dyDescent="0.35">
      <c r="A1788" t="s">
        <v>44</v>
      </c>
      <c r="B1788" s="3" t="s">
        <v>8511</v>
      </c>
      <c r="C1788" s="4">
        <v>51.224426889699998</v>
      </c>
      <c r="D1788" s="4">
        <v>6.7724978407199998</v>
      </c>
      <c r="E1788" s="4">
        <f>Orte[[#This Row],[Lat_dez]]*PI()/180</f>
        <v>0.89403490667238317</v>
      </c>
      <c r="F1788" s="4">
        <f>Orte[[#This Row],[Lon_dez]]*PI()/180</f>
        <v>0.11820238590477049</v>
      </c>
      <c r="G1788" t="s">
        <v>504</v>
      </c>
      <c r="H1788" t="s">
        <v>525</v>
      </c>
      <c r="I1788" s="4" t="b">
        <v>0</v>
      </c>
      <c r="J1788" s="4" t="str">
        <f>CONCATENATE(Orte[[#This Row],[Ort]]," - ",Orte[[#This Row],[Landkreis]])</f>
        <v>Düsseldorf - Kreisfreie Stadt Düsseldorf</v>
      </c>
      <c r="L1788" s="3" t="s">
        <v>14620</v>
      </c>
      <c r="M1788" s="3"/>
      <c r="N1788" t="str">
        <f>Orte[[#This Row],[Ort]]</f>
        <v>Düsseldorf</v>
      </c>
      <c r="O1788" t="s">
        <v>4230</v>
      </c>
      <c r="P1788" t="s">
        <v>2839</v>
      </c>
    </row>
    <row r="1789" spans="1:16" x14ac:dyDescent="0.35">
      <c r="A1789" t="s">
        <v>44</v>
      </c>
      <c r="B1789" s="3" t="s">
        <v>10138</v>
      </c>
      <c r="C1789" s="4">
        <v>51.214458880999999</v>
      </c>
      <c r="D1789" s="4">
        <v>6.7841692672100002</v>
      </c>
      <c r="E1789" s="4">
        <f>Orte[[#This Row],[Lat_dez]]*PI()/180</f>
        <v>0.89386093210070072</v>
      </c>
      <c r="F1789" s="4">
        <f>Orte[[#This Row],[Lon_dez]]*PI()/180</f>
        <v>0.11840609072542549</v>
      </c>
      <c r="G1789" t="s">
        <v>504</v>
      </c>
      <c r="H1789" t="s">
        <v>525</v>
      </c>
      <c r="I1789" s="4" t="b">
        <v>0</v>
      </c>
      <c r="J1789" s="4" t="str">
        <f>CONCATENATE(Orte[[#This Row],[Ort]]," - ",Orte[[#This Row],[Landkreis]])</f>
        <v>Düsseldorf - Kreisfreie Stadt Düsseldorf</v>
      </c>
      <c r="L1789" s="3" t="s">
        <v>7828</v>
      </c>
      <c r="M1789" s="3"/>
      <c r="N1789" t="str">
        <f>Orte[[#This Row],[Ort]]</f>
        <v>Düsseldorf</v>
      </c>
      <c r="O1789" t="s">
        <v>1894</v>
      </c>
      <c r="P1789" t="s">
        <v>15948</v>
      </c>
    </row>
    <row r="1790" spans="1:16" x14ac:dyDescent="0.35">
      <c r="A1790" t="s">
        <v>44</v>
      </c>
      <c r="B1790" s="3" t="s">
        <v>12984</v>
      </c>
      <c r="C1790" s="4">
        <v>51.212681220900002</v>
      </c>
      <c r="D1790" s="4">
        <v>6.7742019538399996</v>
      </c>
      <c r="E1790" s="4">
        <f>Orte[[#This Row],[Lat_dez]]*PI()/180</f>
        <v>0.89382990607897439</v>
      </c>
      <c r="F1790" s="4">
        <f>Orte[[#This Row],[Lon_dez]]*PI()/180</f>
        <v>0.11823212828954091</v>
      </c>
      <c r="G1790" t="s">
        <v>504</v>
      </c>
      <c r="H1790" t="s">
        <v>525</v>
      </c>
      <c r="I1790" s="4" t="b">
        <v>0</v>
      </c>
      <c r="J1790" s="4" t="str">
        <f>CONCATENATE(Orte[[#This Row],[Ort]]," - ",Orte[[#This Row],[Landkreis]])</f>
        <v>Düsseldorf - Kreisfreie Stadt Düsseldorf</v>
      </c>
      <c r="L1790" s="3" t="s">
        <v>11477</v>
      </c>
      <c r="M1790" s="3"/>
      <c r="N1790" t="str">
        <f>Orte[[#This Row],[Ort]]</f>
        <v>Düsseldorf</v>
      </c>
      <c r="O1790" t="s">
        <v>6051</v>
      </c>
      <c r="P1790" t="s">
        <v>2506</v>
      </c>
    </row>
    <row r="1791" spans="1:16" x14ac:dyDescent="0.35">
      <c r="A1791" t="s">
        <v>44</v>
      </c>
      <c r="B1791" s="3" t="s">
        <v>10137</v>
      </c>
      <c r="C1791" s="4">
        <v>51.213600993599997</v>
      </c>
      <c r="D1791" s="4">
        <v>6.7624482336099998</v>
      </c>
      <c r="E1791" s="4">
        <f>Orte[[#This Row],[Lat_dez]]*PI()/180</f>
        <v>0.89384595914095932</v>
      </c>
      <c r="F1791" s="4">
        <f>Orte[[#This Row],[Lon_dez]]*PI()/180</f>
        <v>0.11802698717216915</v>
      </c>
      <c r="G1791" t="s">
        <v>504</v>
      </c>
      <c r="H1791" t="s">
        <v>525</v>
      </c>
      <c r="I1791" s="4" t="b">
        <v>0</v>
      </c>
      <c r="J1791" s="4" t="str">
        <f>CONCATENATE(Orte[[#This Row],[Ort]]," - ",Orte[[#This Row],[Landkreis]])</f>
        <v>Düsseldorf - Kreisfreie Stadt Düsseldorf</v>
      </c>
      <c r="L1791" s="3" t="s">
        <v>11208</v>
      </c>
      <c r="M1791" s="3"/>
      <c r="N1791" t="str">
        <f>Orte[[#This Row],[Ort]]</f>
        <v>Düsseldorf</v>
      </c>
      <c r="O1791" t="s">
        <v>5717</v>
      </c>
      <c r="P1791" t="s">
        <v>5483</v>
      </c>
    </row>
    <row r="1792" spans="1:16" x14ac:dyDescent="0.35">
      <c r="A1792" t="s">
        <v>44</v>
      </c>
      <c r="B1792" s="3" t="s">
        <v>8509</v>
      </c>
      <c r="C1792" s="4">
        <v>51.203609242299997</v>
      </c>
      <c r="D1792" s="4">
        <v>6.7458975800600003</v>
      </c>
      <c r="E1792" s="4">
        <f>Orte[[#This Row],[Lat_dez]]*PI()/180</f>
        <v>0.89367157018273391</v>
      </c>
      <c r="F1792" s="4">
        <f>Orte[[#This Row],[Lon_dez]]*PI()/180</f>
        <v>0.11773812377436478</v>
      </c>
      <c r="G1792" t="s">
        <v>504</v>
      </c>
      <c r="H1792" t="s">
        <v>525</v>
      </c>
      <c r="I1792" s="4" t="b">
        <v>0</v>
      </c>
      <c r="J1792" s="4" t="str">
        <f>CONCATENATE(Orte[[#This Row],[Ort]]," - ",Orte[[#This Row],[Landkreis]])</f>
        <v>Düsseldorf - Kreisfreie Stadt Düsseldorf</v>
      </c>
      <c r="L1792" s="3" t="s">
        <v>8047</v>
      </c>
      <c r="M1792" s="3"/>
      <c r="N1792" t="str">
        <f>Orte[[#This Row],[Ort]]</f>
        <v>Düsseldorf</v>
      </c>
      <c r="O1792" t="s">
        <v>801</v>
      </c>
      <c r="P1792" t="s">
        <v>862</v>
      </c>
    </row>
    <row r="1793" spans="1:16" x14ac:dyDescent="0.35">
      <c r="A1793" t="s">
        <v>44</v>
      </c>
      <c r="B1793" s="3" t="s">
        <v>11971</v>
      </c>
      <c r="C1793" s="4">
        <v>51.196874897199997</v>
      </c>
      <c r="D1793" s="4">
        <v>6.7770989414100002</v>
      </c>
      <c r="E1793" s="4">
        <f>Orte[[#This Row],[Lat_dez]]*PI()/180</f>
        <v>0.89355403368777342</v>
      </c>
      <c r="F1793" s="4">
        <f>Orte[[#This Row],[Lon_dez]]*PI()/180</f>
        <v>0.11828269026102678</v>
      </c>
      <c r="G1793" t="s">
        <v>504</v>
      </c>
      <c r="H1793" t="s">
        <v>525</v>
      </c>
      <c r="I1793" s="4" t="b">
        <v>0</v>
      </c>
      <c r="J1793" s="4" t="str">
        <f>CONCATENATE(Orte[[#This Row],[Ort]]," - ",Orte[[#This Row],[Landkreis]])</f>
        <v>Düsseldorf - Kreisfreie Stadt Düsseldorf</v>
      </c>
      <c r="L1793" s="3" t="s">
        <v>9750</v>
      </c>
      <c r="M1793" s="3"/>
      <c r="N1793" t="str">
        <f>Orte[[#This Row],[Ort]]</f>
        <v>Düsseldorf</v>
      </c>
      <c r="O1793" t="s">
        <v>1473</v>
      </c>
      <c r="P1793" t="s">
        <v>2589</v>
      </c>
    </row>
    <row r="1794" spans="1:16" x14ac:dyDescent="0.35">
      <c r="A1794" t="s">
        <v>44</v>
      </c>
      <c r="B1794" s="3" t="s">
        <v>13269</v>
      </c>
      <c r="C1794" s="4">
        <v>51.196979649200003</v>
      </c>
      <c r="D1794" s="4">
        <v>6.7942138160200001</v>
      </c>
      <c r="E1794" s="4">
        <f>Orte[[#This Row],[Lat_dez]]*PI()/180</f>
        <v>0.89355586195507153</v>
      </c>
      <c r="F1794" s="4">
        <f>Orte[[#This Row],[Lon_dez]]*PI()/180</f>
        <v>0.11858140117403726</v>
      </c>
      <c r="G1794" t="s">
        <v>504</v>
      </c>
      <c r="H1794" t="s">
        <v>525</v>
      </c>
      <c r="I1794" s="4" t="b">
        <v>0</v>
      </c>
      <c r="J1794" s="4" t="str">
        <f>CONCATENATE(Orte[[#This Row],[Ort]]," - ",Orte[[#This Row],[Landkreis]])</f>
        <v>Düsseldorf - Kreisfreie Stadt Düsseldorf</v>
      </c>
      <c r="L1794" s="3" t="s">
        <v>8697</v>
      </c>
      <c r="M1794" s="3"/>
      <c r="N1794" t="str">
        <f>Orte[[#This Row],[Ort]]</f>
        <v>Düsseldorf</v>
      </c>
      <c r="O1794" t="s">
        <v>2213</v>
      </c>
      <c r="P1794" t="s">
        <v>2735</v>
      </c>
    </row>
    <row r="1795" spans="1:16" x14ac:dyDescent="0.35">
      <c r="A1795" t="s">
        <v>44</v>
      </c>
      <c r="B1795" s="3" t="s">
        <v>8512</v>
      </c>
      <c r="C1795" s="4">
        <v>51.212993964100001</v>
      </c>
      <c r="D1795" s="4">
        <v>6.8038331723500001</v>
      </c>
      <c r="E1795" s="4">
        <f>Orte[[#This Row],[Lat_dez]]*PI()/180</f>
        <v>0.89383536447752765</v>
      </c>
      <c r="F1795" s="4">
        <f>Orte[[#This Row],[Lon_dez]]*PI()/180</f>
        <v>0.11874929061391831</v>
      </c>
      <c r="G1795" t="s">
        <v>504</v>
      </c>
      <c r="H1795" t="s">
        <v>525</v>
      </c>
      <c r="I1795" s="4" t="b">
        <v>0</v>
      </c>
      <c r="J1795" s="4" t="str">
        <f>CONCATENATE(Orte[[#This Row],[Ort]]," - ",Orte[[#This Row],[Landkreis]])</f>
        <v>Düsseldorf - Kreisfreie Stadt Düsseldorf</v>
      </c>
      <c r="L1795" s="3" t="s">
        <v>12342</v>
      </c>
      <c r="M1795" s="3"/>
      <c r="N1795" t="str">
        <f>Orte[[#This Row],[Ort]]</f>
        <v>Düsseldorf</v>
      </c>
      <c r="O1795" t="s">
        <v>2086</v>
      </c>
      <c r="P1795" t="s">
        <v>15949</v>
      </c>
    </row>
    <row r="1796" spans="1:16" x14ac:dyDescent="0.35">
      <c r="A1796" t="s">
        <v>44</v>
      </c>
      <c r="B1796" s="3" t="s">
        <v>10139</v>
      </c>
      <c r="C1796" s="4">
        <v>51.197268879900001</v>
      </c>
      <c r="D1796" s="4">
        <v>6.8444862186100002</v>
      </c>
      <c r="E1796" s="4">
        <f>Orte[[#This Row],[Lat_dez]]*PI()/180</f>
        <v>0.89356090998308435</v>
      </c>
      <c r="F1796" s="4">
        <f>Orte[[#This Row],[Lon_dez]]*PI()/180</f>
        <v>0.11945882012212089</v>
      </c>
      <c r="G1796" t="s">
        <v>504</v>
      </c>
      <c r="H1796" t="s">
        <v>525</v>
      </c>
      <c r="I1796" s="4" t="b">
        <v>0</v>
      </c>
      <c r="J1796" s="4" t="str">
        <f>CONCATENATE(Orte[[#This Row],[Ort]]," - ",Orte[[#This Row],[Landkreis]])</f>
        <v>Düsseldorf - Kreisfreie Stadt Düsseldorf</v>
      </c>
      <c r="L1796" s="3" t="s">
        <v>15639</v>
      </c>
      <c r="M1796" s="3"/>
      <c r="N1796" t="str">
        <f>Orte[[#This Row],[Ort]]</f>
        <v>Düsseldorf</v>
      </c>
      <c r="O1796" t="s">
        <v>6656</v>
      </c>
      <c r="P1796" t="s">
        <v>3128</v>
      </c>
    </row>
    <row r="1797" spans="1:16" x14ac:dyDescent="0.35">
      <c r="A1797" t="s">
        <v>44</v>
      </c>
      <c r="B1797" s="3" t="s">
        <v>13760</v>
      </c>
      <c r="C1797" s="4">
        <v>51.212212459100002</v>
      </c>
      <c r="D1797" s="4">
        <v>6.8319191740900003</v>
      </c>
      <c r="E1797" s="4">
        <f>Orte[[#This Row],[Lat_dez]]*PI()/180</f>
        <v>0.89382172464215681</v>
      </c>
      <c r="F1797" s="4">
        <f>Orte[[#This Row],[Lon_dez]]*PI()/180</f>
        <v>0.11923948381800217</v>
      </c>
      <c r="G1797" t="s">
        <v>504</v>
      </c>
      <c r="H1797" t="s">
        <v>525</v>
      </c>
      <c r="I1797" s="4" t="b">
        <v>0</v>
      </c>
      <c r="J1797" s="4" t="str">
        <f>CONCATENATE(Orte[[#This Row],[Ort]]," - ",Orte[[#This Row],[Landkreis]])</f>
        <v>Düsseldorf - Kreisfreie Stadt Düsseldorf</v>
      </c>
      <c r="L1797" s="3" t="s">
        <v>8447</v>
      </c>
      <c r="M1797" s="3"/>
      <c r="N1797" t="str">
        <f>Orte[[#This Row],[Ort]]</f>
        <v>Düsseldorf</v>
      </c>
      <c r="O1797" t="s">
        <v>4876</v>
      </c>
      <c r="P1797" t="s">
        <v>5144</v>
      </c>
    </row>
    <row r="1798" spans="1:16" x14ac:dyDescent="0.35">
      <c r="A1798" t="s">
        <v>44</v>
      </c>
      <c r="B1798" s="3" t="s">
        <v>8223</v>
      </c>
      <c r="C1798" s="4">
        <v>51.222077824199999</v>
      </c>
      <c r="D1798" s="4">
        <v>6.8111968548500004</v>
      </c>
      <c r="E1798" s="4">
        <f>Orte[[#This Row],[Lat_dez]]*PI()/180</f>
        <v>0.89399390774506315</v>
      </c>
      <c r="F1798" s="4">
        <f>Orte[[#This Row],[Lon_dez]]*PI()/180</f>
        <v>0.11887781111861481</v>
      </c>
      <c r="G1798" t="s">
        <v>504</v>
      </c>
      <c r="H1798" t="s">
        <v>525</v>
      </c>
      <c r="I1798" s="4" t="b">
        <v>0</v>
      </c>
      <c r="J1798" s="4" t="str">
        <f>CONCATENATE(Orte[[#This Row],[Ort]]," - ",Orte[[#This Row],[Landkreis]])</f>
        <v>Düsseldorf - Kreisfreie Stadt Düsseldorf</v>
      </c>
      <c r="L1798" s="3" t="s">
        <v>10321</v>
      </c>
      <c r="M1798" s="3"/>
      <c r="N1798" t="str">
        <f>Orte[[#This Row],[Ort]]</f>
        <v>Düsseldorf</v>
      </c>
      <c r="O1798" t="s">
        <v>6313</v>
      </c>
      <c r="P1798" t="s">
        <v>1608</v>
      </c>
    </row>
    <row r="1799" spans="1:16" x14ac:dyDescent="0.35">
      <c r="A1799" t="s">
        <v>44</v>
      </c>
      <c r="B1799" s="3" t="s">
        <v>8620</v>
      </c>
      <c r="C1799" s="4">
        <v>51.231041797700001</v>
      </c>
      <c r="D1799" s="4">
        <v>6.8249305626499996</v>
      </c>
      <c r="E1799" s="4">
        <f>Orte[[#This Row],[Lat_dez]]*PI()/180</f>
        <v>0.89415035859669967</v>
      </c>
      <c r="F1799" s="4">
        <f>Orte[[#This Row],[Lon_dez]]*PI()/180</f>
        <v>0.11911750953823162</v>
      </c>
      <c r="G1799" t="s">
        <v>504</v>
      </c>
      <c r="H1799" t="s">
        <v>525</v>
      </c>
      <c r="I1799" s="4" t="b">
        <v>0</v>
      </c>
      <c r="J1799" s="4" t="str">
        <f>CONCATENATE(Orte[[#This Row],[Ort]]," - ",Orte[[#This Row],[Landkreis]])</f>
        <v>Düsseldorf - Kreisfreie Stadt Düsseldorf</v>
      </c>
      <c r="L1799" s="3" t="s">
        <v>15622</v>
      </c>
      <c r="M1799" s="3"/>
      <c r="N1799" t="str">
        <f>Orte[[#This Row],[Ort]]</f>
        <v>Düsseldorf</v>
      </c>
      <c r="O1799" t="s">
        <v>2212</v>
      </c>
      <c r="P1799" t="s">
        <v>3838</v>
      </c>
    </row>
    <row r="1800" spans="1:16" x14ac:dyDescent="0.35">
      <c r="A1800" t="s">
        <v>44</v>
      </c>
      <c r="B1800" s="3" t="s">
        <v>13837</v>
      </c>
      <c r="C1800" s="4">
        <v>51.2370489921</v>
      </c>
      <c r="D1800" s="4">
        <v>6.8106376255700001</v>
      </c>
      <c r="E1800" s="4">
        <f>Orte[[#This Row],[Lat_dez]]*PI()/180</f>
        <v>0.89425520391778701</v>
      </c>
      <c r="F1800" s="4">
        <f>Orte[[#This Row],[Lon_dez]]*PI()/180</f>
        <v>0.11886805072640526</v>
      </c>
      <c r="G1800" t="s">
        <v>504</v>
      </c>
      <c r="H1800" t="s">
        <v>525</v>
      </c>
      <c r="I1800" s="4" t="b">
        <v>0</v>
      </c>
      <c r="J1800" s="4" t="str">
        <f>CONCATENATE(Orte[[#This Row],[Ort]]," - ",Orte[[#This Row],[Landkreis]])</f>
        <v>Düsseldorf - Kreisfreie Stadt Düsseldorf</v>
      </c>
      <c r="L1800" s="3" t="s">
        <v>10538</v>
      </c>
      <c r="M1800" s="3"/>
      <c r="N1800" t="str">
        <f>Orte[[#This Row],[Ort]]</f>
        <v>Düsseldorf</v>
      </c>
      <c r="O1800" t="s">
        <v>6541</v>
      </c>
      <c r="P1800" t="s">
        <v>2067</v>
      </c>
    </row>
    <row r="1801" spans="1:16" x14ac:dyDescent="0.35">
      <c r="A1801" t="s">
        <v>44</v>
      </c>
      <c r="B1801" s="3" t="s">
        <v>14102</v>
      </c>
      <c r="C1801" s="4">
        <v>51.244235710600002</v>
      </c>
      <c r="D1801" s="4">
        <v>6.8034250399199996</v>
      </c>
      <c r="E1801" s="4">
        <f>Orte[[#This Row],[Lat_dez]]*PI()/180</f>
        <v>0.89438063581802618</v>
      </c>
      <c r="F1801" s="4">
        <f>Orte[[#This Row],[Lon_dez]]*PI()/180</f>
        <v>0.11874216735923064</v>
      </c>
      <c r="G1801" t="s">
        <v>504</v>
      </c>
      <c r="H1801" t="s">
        <v>525</v>
      </c>
      <c r="I1801" s="4" t="b">
        <v>0</v>
      </c>
      <c r="J1801" s="4" t="str">
        <f>CONCATENATE(Orte[[#This Row],[Ort]]," - ",Orte[[#This Row],[Landkreis]])</f>
        <v>Düsseldorf - Kreisfreie Stadt Düsseldorf</v>
      </c>
      <c r="L1801" s="3" t="s">
        <v>15450</v>
      </c>
      <c r="M1801" s="3"/>
      <c r="N1801" t="str">
        <f>Orte[[#This Row],[Ort]]</f>
        <v>Düsseldorf</v>
      </c>
      <c r="O1801" t="s">
        <v>4374</v>
      </c>
      <c r="P1801" t="s">
        <v>1378</v>
      </c>
    </row>
    <row r="1802" spans="1:16" x14ac:dyDescent="0.35">
      <c r="A1802" t="s">
        <v>44</v>
      </c>
      <c r="B1802" s="3" t="s">
        <v>7680</v>
      </c>
      <c r="C1802" s="4">
        <v>51.2671087043</v>
      </c>
      <c r="D1802" s="4">
        <v>6.7766483368700001</v>
      </c>
      <c r="E1802" s="4">
        <f>Orte[[#This Row],[Lat_dez]]*PI()/180</f>
        <v>0.89477984486787898</v>
      </c>
      <c r="F1802" s="4">
        <f>Orte[[#This Row],[Lon_dez]]*PI()/180</f>
        <v>0.11827482572817935</v>
      </c>
      <c r="G1802" t="s">
        <v>504</v>
      </c>
      <c r="H1802" t="s">
        <v>525</v>
      </c>
      <c r="I1802" s="4" t="b">
        <v>0</v>
      </c>
      <c r="J1802" s="4" t="str">
        <f>CONCATENATE(Orte[[#This Row],[Ort]]," - ",Orte[[#This Row],[Landkreis]])</f>
        <v>Düsseldorf - Kreisfreie Stadt Düsseldorf</v>
      </c>
      <c r="L1802" s="3" t="s">
        <v>9751</v>
      </c>
      <c r="M1802" s="3"/>
      <c r="N1802" t="str">
        <f>Orte[[#This Row],[Ort]]</f>
        <v>Düsseldorf</v>
      </c>
      <c r="O1802" t="s">
        <v>6239</v>
      </c>
      <c r="P1802" t="s">
        <v>982</v>
      </c>
    </row>
    <row r="1803" spans="1:16" x14ac:dyDescent="0.35">
      <c r="A1803" t="s">
        <v>44</v>
      </c>
      <c r="B1803" s="3" t="s">
        <v>7682</v>
      </c>
      <c r="C1803" s="4">
        <v>51.254030294499998</v>
      </c>
      <c r="D1803" s="4">
        <v>6.8077321847699999</v>
      </c>
      <c r="E1803" s="4">
        <f>Orte[[#This Row],[Lat_dez]]*PI()/180</f>
        <v>0.89455158355594377</v>
      </c>
      <c r="F1803" s="4">
        <f>Orte[[#This Row],[Lon_dez]]*PI()/180</f>
        <v>0.11881734121822346</v>
      </c>
      <c r="G1803" t="s">
        <v>504</v>
      </c>
      <c r="H1803" t="s">
        <v>525</v>
      </c>
      <c r="I1803" s="4" t="b">
        <v>0</v>
      </c>
      <c r="J1803" s="4" t="str">
        <f>CONCATENATE(Orte[[#This Row],[Ort]]," - ",Orte[[#This Row],[Landkreis]])</f>
        <v>Düsseldorf - Kreisfreie Stadt Düsseldorf</v>
      </c>
      <c r="L1803" s="3" t="s">
        <v>13968</v>
      </c>
      <c r="M1803" s="3"/>
      <c r="N1803" t="str">
        <f>Orte[[#This Row],[Ort]]</f>
        <v>Düsseldorf</v>
      </c>
      <c r="O1803" t="s">
        <v>1980</v>
      </c>
      <c r="P1803" t="s">
        <v>5979</v>
      </c>
    </row>
    <row r="1804" spans="1:16" x14ac:dyDescent="0.35">
      <c r="A1804" t="s">
        <v>44</v>
      </c>
      <c r="B1804" s="3" t="s">
        <v>9816</v>
      </c>
      <c r="C1804" s="4">
        <v>51.269849380499998</v>
      </c>
      <c r="D1804" s="4">
        <v>6.8228307491100004</v>
      </c>
      <c r="E1804" s="4">
        <f>Orte[[#This Row],[Lat_dez]]*PI()/180</f>
        <v>0.89482767869129998</v>
      </c>
      <c r="F1804" s="4">
        <f>Orte[[#This Row],[Lon_dez]]*PI()/180</f>
        <v>0.11908086087828068</v>
      </c>
      <c r="G1804" t="s">
        <v>504</v>
      </c>
      <c r="H1804" t="s">
        <v>525</v>
      </c>
      <c r="I1804" s="4" t="b">
        <v>0</v>
      </c>
      <c r="J1804" s="4" t="str">
        <f>CONCATENATE(Orte[[#This Row],[Ort]]," - ",Orte[[#This Row],[Landkreis]])</f>
        <v>Düsseldorf - Kreisfreie Stadt Düsseldorf</v>
      </c>
      <c r="L1804" s="3" t="s">
        <v>13199</v>
      </c>
      <c r="M1804" s="3"/>
      <c r="N1804" t="str">
        <f>Orte[[#This Row],[Ort]]</f>
        <v>Düsseldorf</v>
      </c>
      <c r="O1804" t="s">
        <v>5059</v>
      </c>
      <c r="P1804" t="s">
        <v>3354</v>
      </c>
    </row>
    <row r="1805" spans="1:16" x14ac:dyDescent="0.35">
      <c r="A1805" t="s">
        <v>44</v>
      </c>
      <c r="B1805" s="3" t="s">
        <v>10687</v>
      </c>
      <c r="C1805" s="4">
        <v>51.275080805599998</v>
      </c>
      <c r="D1805" s="4">
        <v>6.74871300587</v>
      </c>
      <c r="E1805" s="4">
        <f>Orte[[#This Row],[Lat_dez]]*PI()/180</f>
        <v>0.89491898428386651</v>
      </c>
      <c r="F1805" s="4">
        <f>Orte[[#This Row],[Lon_dez]]*PI()/180</f>
        <v>0.11778726222459492</v>
      </c>
      <c r="G1805" t="s">
        <v>504</v>
      </c>
      <c r="H1805" t="s">
        <v>525</v>
      </c>
      <c r="I1805" s="4" t="b">
        <v>0</v>
      </c>
      <c r="J1805" s="4" t="str">
        <f>CONCATENATE(Orte[[#This Row],[Ort]]," - ",Orte[[#This Row],[Landkreis]])</f>
        <v>Düsseldorf - Kreisfreie Stadt Düsseldorf</v>
      </c>
      <c r="L1805" s="3" t="s">
        <v>8050</v>
      </c>
      <c r="M1805" s="3"/>
      <c r="N1805" t="str">
        <f>Orte[[#This Row],[Ort]]</f>
        <v>Düsseldorf</v>
      </c>
      <c r="O1805" t="s">
        <v>1341</v>
      </c>
      <c r="P1805" t="s">
        <v>3673</v>
      </c>
    </row>
    <row r="1806" spans="1:16" x14ac:dyDescent="0.35">
      <c r="A1806" t="s">
        <v>44</v>
      </c>
      <c r="B1806" s="3" t="s">
        <v>15213</v>
      </c>
      <c r="C1806" s="4">
        <v>51.247897928199997</v>
      </c>
      <c r="D1806" s="4">
        <v>6.7822420389799998</v>
      </c>
      <c r="E1806" s="4">
        <f>Orte[[#This Row],[Lat_dez]]*PI()/180</f>
        <v>0.89444455357307051</v>
      </c>
      <c r="F1806" s="4">
        <f>Orte[[#This Row],[Lon_dez]]*PI()/180</f>
        <v>0.11837245424737459</v>
      </c>
      <c r="G1806" t="s">
        <v>504</v>
      </c>
      <c r="H1806" t="s">
        <v>525</v>
      </c>
      <c r="I1806" s="4" t="b">
        <v>0</v>
      </c>
      <c r="J1806" s="4" t="str">
        <f>CONCATENATE(Orte[[#This Row],[Ort]]," - ",Orte[[#This Row],[Landkreis]])</f>
        <v>Düsseldorf - Kreisfreie Stadt Düsseldorf</v>
      </c>
      <c r="L1806" s="3" t="s">
        <v>11779</v>
      </c>
      <c r="M1806" s="3"/>
      <c r="N1806" t="str">
        <f>Orte[[#This Row],[Ort]]</f>
        <v>Düsseldorf</v>
      </c>
      <c r="O1806" t="s">
        <v>2190</v>
      </c>
      <c r="P1806" t="s">
        <v>6695</v>
      </c>
    </row>
    <row r="1807" spans="1:16" x14ac:dyDescent="0.35">
      <c r="A1807" t="s">
        <v>44</v>
      </c>
      <c r="B1807" s="3" t="s">
        <v>8618</v>
      </c>
      <c r="C1807" s="4">
        <v>51.2394526653</v>
      </c>
      <c r="D1807" s="4">
        <v>6.7857113440800001</v>
      </c>
      <c r="E1807" s="4">
        <f>Orte[[#This Row],[Lat_dez]]*PI()/180</f>
        <v>0.89429715592926895</v>
      </c>
      <c r="F1807" s="4">
        <f>Orte[[#This Row],[Lon_dez]]*PI()/180</f>
        <v>0.11843300504412582</v>
      </c>
      <c r="G1807" t="s">
        <v>504</v>
      </c>
      <c r="H1807" t="s">
        <v>525</v>
      </c>
      <c r="I1807" s="4" t="b">
        <v>0</v>
      </c>
      <c r="J1807" s="4" t="str">
        <f>CONCATENATE(Orte[[#This Row],[Ort]]," - ",Orte[[#This Row],[Landkreis]])</f>
        <v>Düsseldorf - Kreisfreie Stadt Düsseldorf</v>
      </c>
      <c r="L1807" s="3" t="s">
        <v>11483</v>
      </c>
      <c r="M1807" s="3"/>
      <c r="N1807" t="str">
        <f>Orte[[#This Row],[Ort]]</f>
        <v>Düsseldorf</v>
      </c>
      <c r="O1807" t="s">
        <v>4325</v>
      </c>
      <c r="P1807" t="s">
        <v>3112</v>
      </c>
    </row>
    <row r="1808" spans="1:16" x14ac:dyDescent="0.35">
      <c r="A1808" t="s">
        <v>44</v>
      </c>
      <c r="B1808" s="3" t="s">
        <v>8617</v>
      </c>
      <c r="C1808" s="4">
        <v>51.233710344499997</v>
      </c>
      <c r="D1808" s="4">
        <v>6.7805052435500004</v>
      </c>
      <c r="E1808" s="4">
        <f>Orte[[#This Row],[Lat_dez]]*PI()/180</f>
        <v>0.89419693352460317</v>
      </c>
      <c r="F1808" s="4">
        <f>Orte[[#This Row],[Lon_dez]]*PI()/180</f>
        <v>0.11834214144868752</v>
      </c>
      <c r="G1808" t="s">
        <v>504</v>
      </c>
      <c r="H1808" t="s">
        <v>525</v>
      </c>
      <c r="I1808" s="4" t="b">
        <v>0</v>
      </c>
      <c r="J1808" s="4" t="str">
        <f>CONCATENATE(Orte[[#This Row],[Ort]]," - ",Orte[[#This Row],[Landkreis]])</f>
        <v>Düsseldorf - Kreisfreie Stadt Düsseldorf</v>
      </c>
      <c r="L1808" s="3" t="s">
        <v>14584</v>
      </c>
      <c r="M1808" s="3"/>
      <c r="N1808" t="str">
        <f>Orte[[#This Row],[Ort]]</f>
        <v>Düsseldorf</v>
      </c>
      <c r="O1808" t="s">
        <v>6271</v>
      </c>
      <c r="P1808" t="s">
        <v>6964</v>
      </c>
    </row>
    <row r="1809" spans="1:16" x14ac:dyDescent="0.35">
      <c r="A1809" t="s">
        <v>44</v>
      </c>
      <c r="B1809" s="3" t="s">
        <v>12616</v>
      </c>
      <c r="C1809" s="4">
        <v>51.321372624699997</v>
      </c>
      <c r="D1809" s="4">
        <v>6.7654215504000002</v>
      </c>
      <c r="E1809" s="4">
        <f>Orte[[#This Row],[Lat_dez]]*PI()/180</f>
        <v>0.89572692894389916</v>
      </c>
      <c r="F1809" s="4">
        <f>Orte[[#This Row],[Lon_dez]]*PI()/180</f>
        <v>0.1180788813398595</v>
      </c>
      <c r="G1809" t="s">
        <v>504</v>
      </c>
      <c r="H1809" t="s">
        <v>525</v>
      </c>
      <c r="I1809" s="4" t="b">
        <v>0</v>
      </c>
      <c r="J1809" s="4" t="str">
        <f>CONCATENATE(Orte[[#This Row],[Ort]]," - ",Orte[[#This Row],[Landkreis]])</f>
        <v>Düsseldorf - Kreisfreie Stadt Düsseldorf</v>
      </c>
      <c r="L1809" s="3" t="s">
        <v>11789</v>
      </c>
      <c r="M1809" s="3"/>
      <c r="N1809" t="str">
        <f>Orte[[#This Row],[Ort]]</f>
        <v>Düsseldorf</v>
      </c>
      <c r="O1809" t="s">
        <v>5378</v>
      </c>
      <c r="P1809" t="s">
        <v>5819</v>
      </c>
    </row>
    <row r="1810" spans="1:16" x14ac:dyDescent="0.35">
      <c r="A1810" t="s">
        <v>44</v>
      </c>
      <c r="B1810" s="3" t="s">
        <v>9114</v>
      </c>
      <c r="C1810" s="4">
        <v>51.228674001900004</v>
      </c>
      <c r="D1810" s="4">
        <v>6.7557751003300002</v>
      </c>
      <c r="E1810" s="4">
        <f>Orte[[#This Row],[Lat_dez]]*PI()/180</f>
        <v>0.8941090327639748</v>
      </c>
      <c r="F1810" s="4">
        <f>Orte[[#This Row],[Lon_dez]]*PI()/180</f>
        <v>0.11791051902500875</v>
      </c>
      <c r="G1810" t="s">
        <v>504</v>
      </c>
      <c r="H1810" t="s">
        <v>525</v>
      </c>
      <c r="I1810" s="4" t="b">
        <v>0</v>
      </c>
      <c r="J1810" s="4" t="str">
        <f>CONCATENATE(Orte[[#This Row],[Ort]]," - ",Orte[[#This Row],[Landkreis]])</f>
        <v>Düsseldorf - Kreisfreie Stadt Düsseldorf</v>
      </c>
      <c r="L1810" s="3" t="s">
        <v>13953</v>
      </c>
      <c r="M1810" s="3"/>
      <c r="N1810" t="str">
        <f>Orte[[#This Row],[Ort]]</f>
        <v>Düsseldorf</v>
      </c>
      <c r="O1810" t="s">
        <v>6274</v>
      </c>
      <c r="P1810" t="s">
        <v>6483</v>
      </c>
    </row>
    <row r="1811" spans="1:16" x14ac:dyDescent="0.35">
      <c r="A1811" t="s">
        <v>44</v>
      </c>
      <c r="B1811" s="3" t="s">
        <v>13835</v>
      </c>
      <c r="C1811" s="4">
        <v>51.244559205900003</v>
      </c>
      <c r="D1811" s="4">
        <v>6.7412479163699999</v>
      </c>
      <c r="E1811" s="4">
        <f>Orte[[#This Row],[Lat_dez]]*PI()/180</f>
        <v>0.8943862818761259</v>
      </c>
      <c r="F1811" s="4">
        <f>Orte[[#This Row],[Lon_dez]]*PI()/180</f>
        <v>0.11765697183386384</v>
      </c>
      <c r="G1811" t="s">
        <v>504</v>
      </c>
      <c r="H1811" t="s">
        <v>525</v>
      </c>
      <c r="I1811" s="4" t="b">
        <v>0</v>
      </c>
      <c r="J1811" s="4" t="str">
        <f>CONCATENATE(Orte[[#This Row],[Ort]]," - ",Orte[[#This Row],[Landkreis]])</f>
        <v>Düsseldorf - Kreisfreie Stadt Düsseldorf</v>
      </c>
      <c r="L1811" s="3" t="s">
        <v>8990</v>
      </c>
      <c r="M1811" s="3"/>
      <c r="N1811" t="str">
        <f>Orte[[#This Row],[Ort]]</f>
        <v>Düsseldorf</v>
      </c>
      <c r="O1811" t="s">
        <v>2389</v>
      </c>
      <c r="P1811" t="s">
        <v>1442</v>
      </c>
    </row>
    <row r="1812" spans="1:16" x14ac:dyDescent="0.35">
      <c r="A1812" t="s">
        <v>44</v>
      </c>
      <c r="B1812" s="3" t="s">
        <v>15518</v>
      </c>
      <c r="C1812" s="4">
        <v>51.232937316700003</v>
      </c>
      <c r="D1812" s="4">
        <v>6.7165917054199999</v>
      </c>
      <c r="E1812" s="4">
        <f>Orte[[#This Row],[Lat_dez]]*PI()/180</f>
        <v>0.89418344164428387</v>
      </c>
      <c r="F1812" s="4">
        <f>Orte[[#This Row],[Lon_dez]]*PI()/180</f>
        <v>0.11722663977172007</v>
      </c>
      <c r="G1812" t="s">
        <v>504</v>
      </c>
      <c r="H1812" t="s">
        <v>525</v>
      </c>
      <c r="I1812" s="4" t="b">
        <v>0</v>
      </c>
      <c r="J1812" s="4" t="str">
        <f>CONCATENATE(Orte[[#This Row],[Ort]]," - ",Orte[[#This Row],[Landkreis]])</f>
        <v>Düsseldorf - Kreisfreie Stadt Düsseldorf</v>
      </c>
      <c r="L1812" s="3" t="s">
        <v>12756</v>
      </c>
      <c r="M1812" s="3"/>
      <c r="N1812" t="str">
        <f>Orte[[#This Row],[Ort]]</f>
        <v>Düsseldorf</v>
      </c>
      <c r="O1812" t="s">
        <v>5666</v>
      </c>
      <c r="P1812" t="s">
        <v>3583</v>
      </c>
    </row>
    <row r="1813" spans="1:16" x14ac:dyDescent="0.35">
      <c r="A1813" t="s">
        <v>44</v>
      </c>
      <c r="B1813" s="3" t="s">
        <v>15522</v>
      </c>
      <c r="C1813" s="4">
        <v>51.165989701299999</v>
      </c>
      <c r="D1813" s="4">
        <v>6.8206364970499997</v>
      </c>
      <c r="E1813" s="4">
        <f>Orte[[#This Row],[Lat_dez]]*PI()/180</f>
        <v>0.89301498532919499</v>
      </c>
      <c r="F1813" s="4">
        <f>Orte[[#This Row],[Lon_dez]]*PI()/180</f>
        <v>0.11904256395521499</v>
      </c>
      <c r="G1813" t="s">
        <v>504</v>
      </c>
      <c r="H1813" t="s">
        <v>525</v>
      </c>
      <c r="I1813" s="4" t="b">
        <v>0</v>
      </c>
      <c r="J1813" s="4" t="str">
        <f>CONCATENATE(Orte[[#This Row],[Ort]]," - ",Orte[[#This Row],[Landkreis]])</f>
        <v>Düsseldorf - Kreisfreie Stadt Düsseldorf</v>
      </c>
      <c r="L1813" s="3" t="s">
        <v>13811</v>
      </c>
      <c r="M1813" s="3"/>
      <c r="N1813" t="str">
        <f>Orte[[#This Row],[Ort]]</f>
        <v>Düsseldorf</v>
      </c>
      <c r="O1813" t="s">
        <v>6358</v>
      </c>
      <c r="P1813" t="s">
        <v>5286</v>
      </c>
    </row>
    <row r="1814" spans="1:16" x14ac:dyDescent="0.35">
      <c r="A1814" t="s">
        <v>44</v>
      </c>
      <c r="B1814" s="3" t="s">
        <v>9297</v>
      </c>
      <c r="C1814" s="4">
        <v>51.1900832237</v>
      </c>
      <c r="D1814" s="4">
        <v>6.8206098047000001</v>
      </c>
      <c r="E1814" s="4">
        <f>Orte[[#This Row],[Lat_dez]]*PI()/180</f>
        <v>0.89343549662347799</v>
      </c>
      <c r="F1814" s="4">
        <f>Orte[[#This Row],[Lon_dez]]*PI()/180</f>
        <v>0.1190420980858224</v>
      </c>
      <c r="G1814" t="s">
        <v>504</v>
      </c>
      <c r="H1814" t="s">
        <v>525</v>
      </c>
      <c r="I1814" s="4" t="b">
        <v>0</v>
      </c>
      <c r="J1814" s="4" t="str">
        <f>CONCATENATE(Orte[[#This Row],[Ort]]," - ",Orte[[#This Row],[Landkreis]])</f>
        <v>Düsseldorf - Kreisfreie Stadt Düsseldorf</v>
      </c>
      <c r="L1814" s="3" t="s">
        <v>14706</v>
      </c>
      <c r="M1814" s="3"/>
      <c r="N1814" t="str">
        <f>Orte[[#This Row],[Ort]]</f>
        <v>Düsseldorf</v>
      </c>
      <c r="O1814" t="s">
        <v>7222</v>
      </c>
      <c r="P1814" t="s">
        <v>5691</v>
      </c>
    </row>
    <row r="1815" spans="1:16" x14ac:dyDescent="0.35">
      <c r="A1815" t="s">
        <v>44</v>
      </c>
      <c r="B1815" s="3" t="s">
        <v>13838</v>
      </c>
      <c r="C1815" s="4">
        <v>51.142626549399999</v>
      </c>
      <c r="D1815" s="4">
        <v>6.8719727070000003</v>
      </c>
      <c r="E1815" s="4">
        <f>Orte[[#This Row],[Lat_dez]]*PI()/180</f>
        <v>0.89260722140489634</v>
      </c>
      <c r="F1815" s="4">
        <f>Orte[[#This Row],[Lon_dez]]*PI()/180</f>
        <v>0.11993854984433758</v>
      </c>
      <c r="G1815" t="s">
        <v>504</v>
      </c>
      <c r="H1815" t="s">
        <v>525</v>
      </c>
      <c r="I1815" s="4" t="b">
        <v>0</v>
      </c>
      <c r="J1815" s="4" t="str">
        <f>CONCATENATE(Orte[[#This Row],[Ort]]," - ",Orte[[#This Row],[Landkreis]])</f>
        <v>Düsseldorf - Kreisfreie Stadt Düsseldorf</v>
      </c>
      <c r="L1815" s="3" t="s">
        <v>12417</v>
      </c>
      <c r="M1815" s="3"/>
      <c r="N1815" t="str">
        <f>Orte[[#This Row],[Ort]]</f>
        <v>Düsseldorf</v>
      </c>
      <c r="O1815" t="s">
        <v>7085</v>
      </c>
      <c r="P1815" t="s">
        <v>1860</v>
      </c>
    </row>
    <row r="1816" spans="1:16" x14ac:dyDescent="0.35">
      <c r="A1816" t="s">
        <v>44</v>
      </c>
      <c r="B1816" s="3" t="s">
        <v>12266</v>
      </c>
      <c r="C1816" s="4">
        <v>51.1397117231</v>
      </c>
      <c r="D1816" s="4">
        <v>6.9031928482799998</v>
      </c>
      <c r="E1816" s="4">
        <f>Orte[[#This Row],[Lat_dez]]*PI()/180</f>
        <v>0.89255634808883755</v>
      </c>
      <c r="F1816" s="4">
        <f>Orte[[#This Row],[Lon_dez]]*PI()/180</f>
        <v>0.12048344410261137</v>
      </c>
      <c r="G1816" t="s">
        <v>504</v>
      </c>
      <c r="H1816" t="s">
        <v>525</v>
      </c>
      <c r="I1816" s="4" t="b">
        <v>0</v>
      </c>
      <c r="J1816" s="4" t="str">
        <f>CONCATENATE(Orte[[#This Row],[Ort]]," - ",Orte[[#This Row],[Landkreis]])</f>
        <v>Düsseldorf - Kreisfreie Stadt Düsseldorf</v>
      </c>
      <c r="L1816" s="3" t="s">
        <v>12129</v>
      </c>
      <c r="M1816" s="3"/>
      <c r="N1816" t="str">
        <f>Orte[[#This Row],[Ort]]</f>
        <v>Düsseldorf</v>
      </c>
      <c r="O1816" t="s">
        <v>1728</v>
      </c>
      <c r="P1816" t="s">
        <v>2862</v>
      </c>
    </row>
    <row r="1817" spans="1:16" x14ac:dyDescent="0.35">
      <c r="A1817" t="s">
        <v>44</v>
      </c>
      <c r="B1817" s="3" t="s">
        <v>8621</v>
      </c>
      <c r="C1817" s="4">
        <v>51.165157338199997</v>
      </c>
      <c r="D1817" s="4">
        <v>6.8771839215300004</v>
      </c>
      <c r="E1817" s="4">
        <f>Orte[[#This Row],[Lat_dez]]*PI()/180</f>
        <v>0.89300045785252791</v>
      </c>
      <c r="F1817" s="4">
        <f>Orte[[#This Row],[Lon_dez]]*PI()/180</f>
        <v>0.12002950269591385</v>
      </c>
      <c r="G1817" t="s">
        <v>504</v>
      </c>
      <c r="H1817" t="s">
        <v>525</v>
      </c>
      <c r="I1817" s="4" t="b">
        <v>0</v>
      </c>
      <c r="J1817" s="4" t="str">
        <f>CONCATENATE(Orte[[#This Row],[Ort]]," - ",Orte[[#This Row],[Landkreis]])</f>
        <v>Düsseldorf - Kreisfreie Stadt Düsseldorf</v>
      </c>
      <c r="L1817" s="3" t="s">
        <v>12420</v>
      </c>
      <c r="M1817" s="3"/>
      <c r="N1817" t="str">
        <f>Orte[[#This Row],[Ort]]</f>
        <v>Düsseldorf</v>
      </c>
      <c r="O1817" t="s">
        <v>7142</v>
      </c>
      <c r="P1817" t="s">
        <v>5781</v>
      </c>
    </row>
    <row r="1818" spans="1:16" x14ac:dyDescent="0.35">
      <c r="A1818" t="s">
        <v>44</v>
      </c>
      <c r="B1818" s="3" t="s">
        <v>7683</v>
      </c>
      <c r="C1818" s="4">
        <v>51.179897886299997</v>
      </c>
      <c r="D1818" s="4">
        <v>6.8705586082999996</v>
      </c>
      <c r="E1818" s="4">
        <f>Orte[[#This Row],[Lat_dez]]*PI()/180</f>
        <v>0.89325772895042144</v>
      </c>
      <c r="F1818" s="4">
        <f>Orte[[#This Row],[Lon_dez]]*PI()/180</f>
        <v>0.11991386916607441</v>
      </c>
      <c r="G1818" t="s">
        <v>504</v>
      </c>
      <c r="H1818" t="s">
        <v>525</v>
      </c>
      <c r="I1818" s="4" t="b">
        <v>0</v>
      </c>
      <c r="J1818" s="4" t="str">
        <f>CONCATENATE(Orte[[#This Row],[Ort]]," - ",Orte[[#This Row],[Landkreis]])</f>
        <v>Düsseldorf - Kreisfreie Stadt Düsseldorf</v>
      </c>
      <c r="L1818" s="3" t="s">
        <v>11052</v>
      </c>
      <c r="M1818" s="3"/>
      <c r="N1818" t="str">
        <f>Orte[[#This Row],[Ort]]</f>
        <v>Düsseldorf</v>
      </c>
      <c r="O1818" t="s">
        <v>6952</v>
      </c>
      <c r="P1818" t="s">
        <v>51</v>
      </c>
    </row>
    <row r="1819" spans="1:16" x14ac:dyDescent="0.35">
      <c r="A1819" t="s">
        <v>44</v>
      </c>
      <c r="B1819" s="3" t="s">
        <v>10141</v>
      </c>
      <c r="C1819" s="4">
        <v>51.231373124299999</v>
      </c>
      <c r="D1819" s="4">
        <v>6.85573562083</v>
      </c>
      <c r="E1819" s="4">
        <f>Orte[[#This Row],[Lat_dez]]*PI()/180</f>
        <v>0.89415614133676913</v>
      </c>
      <c r="F1819" s="4">
        <f>Orte[[#This Row],[Lon_dez]]*PI()/180</f>
        <v>0.11965515922974104</v>
      </c>
      <c r="G1819" t="s">
        <v>504</v>
      </c>
      <c r="H1819" t="s">
        <v>525</v>
      </c>
      <c r="I1819" s="4" t="b">
        <v>0</v>
      </c>
      <c r="J1819" s="4" t="str">
        <f>CONCATENATE(Orte[[#This Row],[Ort]]," - ",Orte[[#This Row],[Landkreis]])</f>
        <v>Düsseldorf - Kreisfreie Stadt Düsseldorf</v>
      </c>
      <c r="L1819" s="3" t="s">
        <v>7698</v>
      </c>
      <c r="M1819" s="3"/>
      <c r="N1819" t="str">
        <f>Orte[[#This Row],[Ort]]</f>
        <v>Düsseldorf</v>
      </c>
      <c r="O1819" t="s">
        <v>1071</v>
      </c>
      <c r="P1819" t="s">
        <v>2913</v>
      </c>
    </row>
    <row r="1820" spans="1:16" x14ac:dyDescent="0.35">
      <c r="A1820" t="s">
        <v>44</v>
      </c>
      <c r="B1820" s="3" t="s">
        <v>9120</v>
      </c>
      <c r="C1820" s="4">
        <v>51.205467331400001</v>
      </c>
      <c r="D1820" s="4">
        <v>6.8776930358100001</v>
      </c>
      <c r="E1820" s="4">
        <f>Orte[[#This Row],[Lat_dez]]*PI()/180</f>
        <v>0.89370399995532446</v>
      </c>
      <c r="F1820" s="4">
        <f>Orte[[#This Row],[Lon_dez]]*PI()/180</f>
        <v>0.12003838841636877</v>
      </c>
      <c r="G1820" t="s">
        <v>504</v>
      </c>
      <c r="H1820" t="s">
        <v>525</v>
      </c>
      <c r="I1820" s="4" t="b">
        <v>0</v>
      </c>
      <c r="J1820" s="4" t="str">
        <f>CONCATENATE(Orte[[#This Row],[Ort]]," - ",Orte[[#This Row],[Landkreis]])</f>
        <v>Düsseldorf - Kreisfreie Stadt Düsseldorf</v>
      </c>
      <c r="L1820" s="3" t="s">
        <v>8101</v>
      </c>
      <c r="M1820" s="3"/>
      <c r="N1820" t="str">
        <f>Orte[[#This Row],[Ort]]</f>
        <v>Düsseldorf</v>
      </c>
      <c r="O1820" t="s">
        <v>3790</v>
      </c>
      <c r="P1820" t="s">
        <v>6688</v>
      </c>
    </row>
    <row r="1821" spans="1:16" x14ac:dyDescent="0.35">
      <c r="A1821" t="s">
        <v>44</v>
      </c>
      <c r="B1821" s="3" t="s">
        <v>9298</v>
      </c>
      <c r="C1821" s="4">
        <v>51.254330965999998</v>
      </c>
      <c r="D1821" s="4">
        <v>6.8859086055500001</v>
      </c>
      <c r="E1821" s="4">
        <f>Orte[[#This Row],[Lat_dez]]*PI()/180</f>
        <v>0.89455683126358576</v>
      </c>
      <c r="F1821" s="4">
        <f>Orte[[#This Row],[Lon_dez]]*PI()/180</f>
        <v>0.12018177715825898</v>
      </c>
      <c r="G1821" t="s">
        <v>504</v>
      </c>
      <c r="H1821" t="s">
        <v>525</v>
      </c>
      <c r="I1821" s="4" t="b">
        <v>0</v>
      </c>
      <c r="J1821" s="4" t="str">
        <f>CONCATENATE(Orte[[#This Row],[Ort]]," - ",Orte[[#This Row],[Landkreis]])</f>
        <v>Düsseldorf - Kreisfreie Stadt Düsseldorf</v>
      </c>
      <c r="L1821" s="3" t="s">
        <v>12755</v>
      </c>
      <c r="M1821" s="3"/>
      <c r="N1821" t="str">
        <f>Orte[[#This Row],[Ort]]</f>
        <v>Düsseldorf</v>
      </c>
      <c r="O1821" t="s">
        <v>6322</v>
      </c>
      <c r="P1821" t="s">
        <v>3567</v>
      </c>
    </row>
    <row r="1822" spans="1:16" x14ac:dyDescent="0.35">
      <c r="A1822" t="s">
        <v>3608</v>
      </c>
      <c r="B1822" s="3" t="s">
        <v>10963</v>
      </c>
      <c r="C1822" s="4">
        <v>48.454169281799999</v>
      </c>
      <c r="D1822" s="4">
        <v>9.0478619179800006</v>
      </c>
      <c r="E1822" s="4">
        <f>Orte[[#This Row],[Lat_dez]]*PI()/180</f>
        <v>0.8456847902861061</v>
      </c>
      <c r="F1822" s="4">
        <f>Orte[[#This Row],[Lon_dez]]*PI()/180</f>
        <v>0.15791498073456015</v>
      </c>
      <c r="G1822" t="s">
        <v>546</v>
      </c>
      <c r="H1822" t="s">
        <v>1499</v>
      </c>
      <c r="I1822" s="4" t="b">
        <v>0</v>
      </c>
      <c r="J1822" s="4" t="str">
        <f>CONCATENATE(Orte[[#This Row],[Ort]]," - ",Orte[[#This Row],[Landkreis]])</f>
        <v>Dußlingen - Landkreis Tübingen</v>
      </c>
      <c r="L1822" s="3" t="s">
        <v>9620</v>
      </c>
      <c r="M1822" s="3"/>
      <c r="N1822" t="str">
        <f>Orte[[#This Row],[Ort]]</f>
        <v>Dußlingen</v>
      </c>
      <c r="O1822" t="s">
        <v>5727</v>
      </c>
      <c r="P1822" t="s">
        <v>4160</v>
      </c>
    </row>
    <row r="1823" spans="1:16" x14ac:dyDescent="0.35">
      <c r="A1823" t="s">
        <v>4145</v>
      </c>
      <c r="B1823" s="3" t="s">
        <v>11637</v>
      </c>
      <c r="C1823" s="4">
        <v>51.304798628</v>
      </c>
      <c r="D1823" s="4">
        <v>10.6677618575</v>
      </c>
      <c r="E1823" s="4">
        <f>Orte[[#This Row],[Lat_dez]]*PI()/180</f>
        <v>0.89543765813126952</v>
      </c>
      <c r="F1823" s="4">
        <f>Orte[[#This Row],[Lon_dez]]*PI()/180</f>
        <v>0.18618756823204113</v>
      </c>
      <c r="G1823" t="s">
        <v>678</v>
      </c>
      <c r="H1823" t="s">
        <v>958</v>
      </c>
      <c r="I1823" s="4" t="b">
        <v>0</v>
      </c>
      <c r="J1823" s="4" t="str">
        <f>CONCATENATE(Orte[[#This Row],[Ort]]," - ",Orte[[#This Row],[Landkreis]])</f>
        <v>Ebeleben - Landkreis Kyffhäuserkreis</v>
      </c>
      <c r="L1823" s="3" t="s">
        <v>15543</v>
      </c>
      <c r="M1823" s="3"/>
      <c r="N1823" t="str">
        <f>Orte[[#This Row],[Ort]]</f>
        <v>Ebeleben</v>
      </c>
      <c r="O1823" t="s">
        <v>4156</v>
      </c>
      <c r="P1823" t="s">
        <v>4370</v>
      </c>
    </row>
    <row r="1824" spans="1:16" x14ac:dyDescent="0.35">
      <c r="A1824" t="s">
        <v>4841</v>
      </c>
      <c r="B1824" s="3" t="s">
        <v>12546</v>
      </c>
      <c r="C1824" s="4">
        <v>49.997673069699999</v>
      </c>
      <c r="D1824" s="4">
        <v>10.690193303899999</v>
      </c>
      <c r="E1824" s="4">
        <f>Orte[[#This Row],[Lat_dez]]*PI()/180</f>
        <v>0.87262401340196538</v>
      </c>
      <c r="F1824" s="4">
        <f>Orte[[#This Row],[Lon_dez]]*PI()/180</f>
        <v>0.18657907082770575</v>
      </c>
      <c r="G1824" t="s">
        <v>665</v>
      </c>
      <c r="H1824" t="s">
        <v>796</v>
      </c>
      <c r="I1824" s="4" t="b">
        <v>0</v>
      </c>
      <c r="J1824" s="4" t="str">
        <f>CONCATENATE(Orte[[#This Row],[Ort]]," - ",Orte[[#This Row],[Landkreis]])</f>
        <v>Ebelsbach - Landkreis Haßberge</v>
      </c>
      <c r="L1824" s="3" t="s">
        <v>14695</v>
      </c>
      <c r="M1824" s="3"/>
      <c r="N1824" t="str">
        <f>Orte[[#This Row],[Ort]]</f>
        <v>Ebelsbach</v>
      </c>
      <c r="O1824" t="s">
        <v>2930</v>
      </c>
      <c r="P1824" t="s">
        <v>2609</v>
      </c>
    </row>
    <row r="1825" spans="1:16" x14ac:dyDescent="0.35">
      <c r="A1825" t="s">
        <v>1820</v>
      </c>
      <c r="B1825" s="3" t="s">
        <v>8784</v>
      </c>
      <c r="C1825" s="4">
        <v>50.063840194199997</v>
      </c>
      <c r="D1825" s="4">
        <v>10.961215320499999</v>
      </c>
      <c r="E1825" s="4">
        <f>Orte[[#This Row],[Lat_dez]]*PI()/180</f>
        <v>0.87377884758106728</v>
      </c>
      <c r="F1825" s="4">
        <f>Orte[[#This Row],[Lon_dez]]*PI()/180</f>
        <v>0.1913092973627705</v>
      </c>
      <c r="G1825" t="s">
        <v>665</v>
      </c>
      <c r="H1825" t="s">
        <v>1340</v>
      </c>
      <c r="I1825" s="4" t="b">
        <v>0</v>
      </c>
      <c r="J1825" s="4" t="str">
        <f>CONCATENATE(Orte[[#This Row],[Ort]]," - ",Orte[[#This Row],[Landkreis]])</f>
        <v>Ebensfeld - Landkreis Lichtenfels</v>
      </c>
      <c r="L1825" s="3" t="s">
        <v>14434</v>
      </c>
      <c r="M1825" s="3"/>
      <c r="N1825" t="str">
        <f>Orte[[#This Row],[Ort]]</f>
        <v>Ebensfeld</v>
      </c>
      <c r="O1825" t="s">
        <v>7018</v>
      </c>
      <c r="P1825" t="s">
        <v>4315</v>
      </c>
    </row>
    <row r="1826" spans="1:16" x14ac:dyDescent="0.35">
      <c r="A1826" t="s">
        <v>5980</v>
      </c>
      <c r="B1826" s="3" t="s">
        <v>14040</v>
      </c>
      <c r="C1826" s="4">
        <v>47.903592692700002</v>
      </c>
      <c r="D1826" s="4">
        <v>9.5143146193400003</v>
      </c>
      <c r="E1826" s="4">
        <f>Orte[[#This Row],[Lat_dez]]*PI()/180</f>
        <v>0.83607541602191127</v>
      </c>
      <c r="F1826" s="4">
        <f>Orte[[#This Row],[Lon_dez]]*PI()/180</f>
        <v>0.16605611617811397</v>
      </c>
      <c r="G1826" t="s">
        <v>546</v>
      </c>
      <c r="H1826" t="s">
        <v>656</v>
      </c>
      <c r="I1826" s="4" t="b">
        <v>0</v>
      </c>
      <c r="J1826" s="4" t="str">
        <f>CONCATENATE(Orte[[#This Row],[Ort]]," - ",Orte[[#This Row],[Landkreis]])</f>
        <v>Ebenweiler - Landkreis Ravensburg</v>
      </c>
      <c r="L1826" s="3" t="s">
        <v>10428</v>
      </c>
      <c r="M1826" s="3"/>
      <c r="N1826" t="str">
        <f>Orte[[#This Row],[Ort]]</f>
        <v>Ebenweiler</v>
      </c>
      <c r="O1826" t="s">
        <v>4421</v>
      </c>
      <c r="P1826" t="s">
        <v>243</v>
      </c>
    </row>
    <row r="1827" spans="1:16" x14ac:dyDescent="0.35">
      <c r="A1827" t="s">
        <v>1086</v>
      </c>
      <c r="B1827" s="3" t="s">
        <v>8051</v>
      </c>
      <c r="C1827" s="4">
        <v>49.470505293000002</v>
      </c>
      <c r="D1827" s="4">
        <v>9.00344772441</v>
      </c>
      <c r="E1827" s="4">
        <f>Orte[[#This Row],[Lat_dez]]*PI()/180</f>
        <v>0.86342319998813211</v>
      </c>
      <c r="F1827" s="4">
        <f>Orte[[#This Row],[Lon_dez]]*PI()/180</f>
        <v>0.15713980682214551</v>
      </c>
      <c r="G1827" t="s">
        <v>549</v>
      </c>
      <c r="H1827" t="s">
        <v>717</v>
      </c>
      <c r="I1827" s="4" t="b">
        <v>0</v>
      </c>
      <c r="J1827" s="4" t="str">
        <f>CONCATENATE(Orte[[#This Row],[Ort]]," - ",Orte[[#This Row],[Landkreis]])</f>
        <v>Eberbach - Landkreis Bergstraße</v>
      </c>
      <c r="L1827" s="3" t="s">
        <v>14422</v>
      </c>
      <c r="M1827" s="3"/>
      <c r="N1827" t="str">
        <f>Orte[[#This Row],[Ort]]</f>
        <v>Eberbach</v>
      </c>
      <c r="O1827" t="s">
        <v>5392</v>
      </c>
      <c r="P1827" t="s">
        <v>5658</v>
      </c>
    </row>
    <row r="1828" spans="1:16" x14ac:dyDescent="0.35">
      <c r="A1828" t="s">
        <v>5353</v>
      </c>
      <c r="B1828" s="3" t="s">
        <v>13213</v>
      </c>
      <c r="C1828" s="4">
        <v>48.8835017595</v>
      </c>
      <c r="D1828" s="4">
        <v>8.9618368571399998</v>
      </c>
      <c r="E1828" s="4">
        <f>Orte[[#This Row],[Lat_dez]]*PI()/180</f>
        <v>0.85317805560771631</v>
      </c>
      <c r="F1828" s="4">
        <f>Orte[[#This Row],[Lon_dez]]*PI()/180</f>
        <v>0.15641356018367367</v>
      </c>
      <c r="G1828" t="s">
        <v>546</v>
      </c>
      <c r="H1828" t="s">
        <v>757</v>
      </c>
      <c r="I1828" s="4" t="b">
        <v>0</v>
      </c>
      <c r="J1828" s="4" t="str">
        <f>CONCATENATE(Orte[[#This Row],[Ort]]," - ",Orte[[#This Row],[Landkreis]])</f>
        <v>Eberdingen - Landkreis Ludwigsburg</v>
      </c>
      <c r="L1828" s="3" t="s">
        <v>13881</v>
      </c>
      <c r="M1828" s="3"/>
      <c r="N1828" t="str">
        <f>Orte[[#This Row],[Ort]]</f>
        <v>Eberdingen</v>
      </c>
      <c r="O1828" t="s">
        <v>6063</v>
      </c>
      <c r="P1828" t="s">
        <v>4750</v>
      </c>
    </row>
    <row r="1829" spans="1:16" x14ac:dyDescent="0.35">
      <c r="A1829" t="s">
        <v>4959</v>
      </c>
      <c r="B1829" s="3" t="s">
        <v>12696</v>
      </c>
      <c r="C1829" s="4">
        <v>47.7873631983</v>
      </c>
      <c r="D1829" s="4">
        <v>11.2219250316</v>
      </c>
      <c r="E1829" s="4">
        <f>Orte[[#This Row],[Lat_dez]]*PI()/180</f>
        <v>0.83404682865670299</v>
      </c>
      <c r="F1829" s="4">
        <f>Orte[[#This Row],[Lon_dez]]*PI()/180</f>
        <v>0.19585954021338869</v>
      </c>
      <c r="G1829" t="s">
        <v>665</v>
      </c>
      <c r="H1829" t="s">
        <v>1338</v>
      </c>
      <c r="I1829" s="4" t="b">
        <v>0</v>
      </c>
      <c r="J1829" s="4" t="str">
        <f>CONCATENATE(Orte[[#This Row],[Ort]]," - ",Orte[[#This Row],[Landkreis]])</f>
        <v>Eberfing - Landkreis Weilheim-Schongau</v>
      </c>
      <c r="L1829" s="3" t="s">
        <v>13847</v>
      </c>
      <c r="M1829" s="3"/>
      <c r="N1829" t="str">
        <f>Orte[[#This Row],[Ort]]</f>
        <v>Eberfing</v>
      </c>
      <c r="O1829" t="s">
        <v>4096</v>
      </c>
      <c r="P1829" t="s">
        <v>2539</v>
      </c>
    </row>
    <row r="1830" spans="1:16" x14ac:dyDescent="0.35">
      <c r="A1830" t="s">
        <v>2216</v>
      </c>
      <c r="B1830" s="3" t="s">
        <v>9229</v>
      </c>
      <c r="C1830" s="4">
        <v>47.990507704800002</v>
      </c>
      <c r="D1830" s="4">
        <v>9.8337660233200008</v>
      </c>
      <c r="E1830" s="4">
        <f>Orte[[#This Row],[Lat_dez]]*PI()/180</f>
        <v>0.83759236915246693</v>
      </c>
      <c r="F1830" s="4">
        <f>Orte[[#This Row],[Lon_dez]]*PI()/180</f>
        <v>0.17163159497768349</v>
      </c>
      <c r="G1830" t="s">
        <v>546</v>
      </c>
      <c r="H1830" t="s">
        <v>649</v>
      </c>
      <c r="I1830" s="4" t="b">
        <v>0</v>
      </c>
      <c r="J1830" s="4" t="str">
        <f>CONCATENATE(Orte[[#This Row],[Ort]]," - ",Orte[[#This Row],[Landkreis]])</f>
        <v>Eberhardzell - Landkreis Biberach</v>
      </c>
      <c r="L1830" s="3" t="s">
        <v>12119</v>
      </c>
      <c r="M1830" s="3"/>
      <c r="N1830" t="str">
        <f>Orte[[#This Row],[Ort]]</f>
        <v>Eberhardzell</v>
      </c>
      <c r="O1830" t="s">
        <v>3460</v>
      </c>
      <c r="P1830" t="s">
        <v>3800</v>
      </c>
    </row>
    <row r="1831" spans="1:16" x14ac:dyDescent="0.35">
      <c r="A1831" t="s">
        <v>7102</v>
      </c>
      <c r="B1831" s="3" t="s">
        <v>15570</v>
      </c>
      <c r="C1831" s="4">
        <v>49.383273932599998</v>
      </c>
      <c r="D1831" s="4">
        <v>11.995465408299999</v>
      </c>
      <c r="E1831" s="4">
        <f>Orte[[#This Row],[Lat_dez]]*PI()/180</f>
        <v>0.86190072553815833</v>
      </c>
      <c r="F1831" s="4">
        <f>Orte[[#This Row],[Lon_dez]]*PI()/180</f>
        <v>0.20936036668392094</v>
      </c>
      <c r="G1831" t="s">
        <v>665</v>
      </c>
      <c r="H1831" t="s">
        <v>857</v>
      </c>
      <c r="I1831" s="4" t="b">
        <v>0</v>
      </c>
      <c r="J1831" s="4" t="str">
        <f>CONCATENATE(Orte[[#This Row],[Ort]]," - ",Orte[[#This Row],[Landkreis]])</f>
        <v>Ebermannsdorf - Landkreis Amberg-Sulzbach</v>
      </c>
      <c r="L1831" s="3" t="s">
        <v>15222</v>
      </c>
      <c r="M1831" s="3"/>
      <c r="N1831" t="str">
        <f>Orte[[#This Row],[Ort]]</f>
        <v>Ebermannsdorf</v>
      </c>
      <c r="O1831" t="s">
        <v>3001</v>
      </c>
      <c r="P1831" t="s">
        <v>3232</v>
      </c>
    </row>
    <row r="1832" spans="1:16" x14ac:dyDescent="0.35">
      <c r="A1832" t="s">
        <v>4957</v>
      </c>
      <c r="B1832" s="3" t="s">
        <v>12694</v>
      </c>
      <c r="C1832" s="4">
        <v>49.781586140599998</v>
      </c>
      <c r="D1832" s="4">
        <v>11.1951334053</v>
      </c>
      <c r="E1832" s="4">
        <f>Orte[[#This Row],[Lat_dez]]*PI()/180</f>
        <v>0.86885258501864671</v>
      </c>
      <c r="F1832" s="4">
        <f>Orte[[#This Row],[Lon_dez]]*PI()/180</f>
        <v>0.19539193812248981</v>
      </c>
      <c r="G1832" t="s">
        <v>665</v>
      </c>
      <c r="H1832" t="s">
        <v>807</v>
      </c>
      <c r="I1832" s="4" t="b">
        <v>0</v>
      </c>
      <c r="J1832" s="4" t="str">
        <f>CONCATENATE(Orte[[#This Row],[Ort]]," - ",Orte[[#This Row],[Landkreis]])</f>
        <v>Ebermannstadt - Landkreis Forchheim</v>
      </c>
      <c r="L1832" s="3" t="s">
        <v>10123</v>
      </c>
      <c r="M1832" s="3"/>
      <c r="N1832" t="str">
        <f>Orte[[#This Row],[Ort]]</f>
        <v>Ebermannstadt</v>
      </c>
      <c r="O1832" t="s">
        <v>3782</v>
      </c>
      <c r="P1832" t="s">
        <v>3859</v>
      </c>
    </row>
    <row r="1833" spans="1:16" x14ac:dyDescent="0.35">
      <c r="A1833" t="s">
        <v>2653</v>
      </c>
      <c r="B1833" s="3" t="s">
        <v>9768</v>
      </c>
      <c r="C1833" s="4">
        <v>50.096098885700002</v>
      </c>
      <c r="D1833" s="4">
        <v>10.7279232733</v>
      </c>
      <c r="E1833" s="4">
        <f>Orte[[#This Row],[Lat_dez]]*PI()/180</f>
        <v>0.87434186796012747</v>
      </c>
      <c r="F1833" s="4">
        <f>Orte[[#This Row],[Lon_dez]]*PI()/180</f>
        <v>0.18723758302041249</v>
      </c>
      <c r="G1833" t="s">
        <v>665</v>
      </c>
      <c r="H1833" t="s">
        <v>796</v>
      </c>
      <c r="I1833" s="4" t="b">
        <v>0</v>
      </c>
      <c r="J1833" s="4" t="str">
        <f>CONCATENATE(Orte[[#This Row],[Ort]]," - ",Orte[[#This Row],[Landkreis]])</f>
        <v>Ebern - Landkreis Haßberge</v>
      </c>
      <c r="L1833" s="3" t="s">
        <v>8809</v>
      </c>
      <c r="M1833" s="3"/>
      <c r="N1833" t="str">
        <f>Orte[[#This Row],[Ort]]</f>
        <v>Ebern</v>
      </c>
      <c r="O1833" t="s">
        <v>5901</v>
      </c>
      <c r="P1833" t="s">
        <v>1706</v>
      </c>
    </row>
    <row r="1834" spans="1:16" x14ac:dyDescent="0.35">
      <c r="A1834" t="s">
        <v>2916</v>
      </c>
      <c r="B1834" s="3" t="s">
        <v>10083</v>
      </c>
      <c r="C1834" s="4">
        <v>48.7124190189</v>
      </c>
      <c r="D1834" s="4">
        <v>9.5199594071</v>
      </c>
      <c r="E1834" s="4">
        <f>Orte[[#This Row],[Lat_dez]]*PI()/180</f>
        <v>0.85019209849091082</v>
      </c>
      <c r="F1834" s="4">
        <f>Orte[[#This Row],[Lon_dez]]*PI()/180</f>
        <v>0.16615463631010224</v>
      </c>
      <c r="G1834" t="s">
        <v>546</v>
      </c>
      <c r="H1834" t="s">
        <v>644</v>
      </c>
      <c r="I1834" s="4" t="b">
        <v>0</v>
      </c>
      <c r="J1834" s="4" t="str">
        <f>CONCATENATE(Orte[[#This Row],[Ort]]," - ",Orte[[#This Row],[Landkreis]])</f>
        <v>Ebersbach an der Fils - Landkreis Göppingen</v>
      </c>
      <c r="L1834" s="3" t="s">
        <v>12606</v>
      </c>
      <c r="M1834" s="3"/>
      <c r="N1834" t="str">
        <f>Orte[[#This Row],[Ort]]</f>
        <v>Ebersbach an der Fils</v>
      </c>
      <c r="O1834" t="s">
        <v>7239</v>
      </c>
      <c r="P1834" t="s">
        <v>4233</v>
      </c>
    </row>
    <row r="1835" spans="1:16" x14ac:dyDescent="0.35">
      <c r="A1835" t="s">
        <v>5221</v>
      </c>
      <c r="B1835" s="3" t="s">
        <v>13047</v>
      </c>
      <c r="C1835" s="4">
        <v>47.970429785199997</v>
      </c>
      <c r="D1835" s="4">
        <v>9.5819866135100007</v>
      </c>
      <c r="E1835" s="4">
        <f>Orte[[#This Row],[Lat_dez]]*PI()/180</f>
        <v>0.83724194334849611</v>
      </c>
      <c r="F1835" s="4">
        <f>Orte[[#This Row],[Lon_dez]]*PI()/180</f>
        <v>0.16723721528777089</v>
      </c>
      <c r="G1835" t="s">
        <v>546</v>
      </c>
      <c r="H1835" t="s">
        <v>656</v>
      </c>
      <c r="I1835" s="4" t="b">
        <v>0</v>
      </c>
      <c r="J1835" s="4" t="str">
        <f>CONCATENATE(Orte[[#This Row],[Ort]]," - ",Orte[[#This Row],[Landkreis]])</f>
        <v>Ebersbach-Musbach - Landkreis Ravensburg</v>
      </c>
      <c r="L1835" s="3" t="s">
        <v>14989</v>
      </c>
      <c r="M1835" s="3"/>
      <c r="N1835" t="str">
        <f>Orte[[#This Row],[Ort]]</f>
        <v>Ebersbach-Musbach</v>
      </c>
      <c r="O1835" t="s">
        <v>4852</v>
      </c>
      <c r="P1835" t="s">
        <v>15950</v>
      </c>
    </row>
    <row r="1836" spans="1:16" x14ac:dyDescent="0.35">
      <c r="A1836" t="s">
        <v>978</v>
      </c>
      <c r="B1836" s="3" t="s">
        <v>7964</v>
      </c>
      <c r="C1836" s="4">
        <v>50.974737202100002</v>
      </c>
      <c r="D1836" s="4">
        <v>14.610250242599999</v>
      </c>
      <c r="E1836" s="4">
        <f>Orte[[#This Row],[Lat_dez]]*PI()/180</f>
        <v>0.88967699951548707</v>
      </c>
      <c r="F1836" s="4">
        <f>Orte[[#This Row],[Lon_dez]]*PI()/180</f>
        <v>0.25499697127367027</v>
      </c>
      <c r="G1836" t="s">
        <v>869</v>
      </c>
      <c r="H1836" t="s">
        <v>979</v>
      </c>
      <c r="I1836" s="4" t="b">
        <v>0</v>
      </c>
      <c r="J1836" s="4" t="str">
        <f>CONCATENATE(Orte[[#This Row],[Ort]]," - ",Orte[[#This Row],[Landkreis]])</f>
        <v>Ebersbach-Neugersdorf - Landkreis Görlitz</v>
      </c>
      <c r="L1836" s="3" t="s">
        <v>14692</v>
      </c>
      <c r="M1836" s="3"/>
      <c r="N1836" t="str">
        <f>Orte[[#This Row],[Ort]]</f>
        <v>Ebersbach-Neugersdorf</v>
      </c>
      <c r="O1836" t="s">
        <v>4516</v>
      </c>
      <c r="P1836" t="s">
        <v>2009</v>
      </c>
    </row>
    <row r="1837" spans="1:16" x14ac:dyDescent="0.35">
      <c r="A1837" t="s">
        <v>978</v>
      </c>
      <c r="B1837" s="3" t="s">
        <v>15154</v>
      </c>
      <c r="C1837" s="4">
        <v>51.007197191099998</v>
      </c>
      <c r="D1837" s="4">
        <v>14.5993762683</v>
      </c>
      <c r="E1837" s="4">
        <f>Orte[[#This Row],[Lat_dez]]*PI()/180</f>
        <v>0.8902435331986982</v>
      </c>
      <c r="F1837" s="4">
        <f>Orte[[#This Row],[Lon_dez]]*PI()/180</f>
        <v>0.25480718461935808</v>
      </c>
      <c r="G1837" t="s">
        <v>869</v>
      </c>
      <c r="H1837" t="s">
        <v>979</v>
      </c>
      <c r="I1837" s="4" t="b">
        <v>0</v>
      </c>
      <c r="J1837" s="4" t="str">
        <f>CONCATENATE(Orte[[#This Row],[Ort]]," - ",Orte[[#This Row],[Landkreis]])</f>
        <v>Ebersbach-Neugersdorf - Landkreis Görlitz</v>
      </c>
      <c r="L1837" s="3" t="s">
        <v>9463</v>
      </c>
      <c r="M1837" s="3"/>
      <c r="N1837" t="str">
        <f>Orte[[#This Row],[Ort]]</f>
        <v>Ebersbach-Neugersdorf</v>
      </c>
      <c r="O1837" t="s">
        <v>1217</v>
      </c>
      <c r="P1837" t="s">
        <v>7249</v>
      </c>
    </row>
    <row r="1838" spans="1:16" x14ac:dyDescent="0.35">
      <c r="A1838" t="s">
        <v>5033</v>
      </c>
      <c r="B1838" s="3" t="s">
        <v>12789</v>
      </c>
      <c r="C1838" s="4">
        <v>48.106050729700002</v>
      </c>
      <c r="D1838" s="4">
        <v>11.9478232644</v>
      </c>
      <c r="E1838" s="4">
        <f>Orte[[#This Row],[Lat_dez]]*PI()/180</f>
        <v>0.83960897536468571</v>
      </c>
      <c r="F1838" s="4">
        <f>Orte[[#This Row],[Lon_dez]]*PI()/180</f>
        <v>0.20852885441015701</v>
      </c>
      <c r="G1838" t="s">
        <v>665</v>
      </c>
      <c r="H1838" t="s">
        <v>1203</v>
      </c>
      <c r="I1838" s="4" t="b">
        <v>0</v>
      </c>
      <c r="J1838" s="4" t="str">
        <f>CONCATENATE(Orte[[#This Row],[Ort]]," - ",Orte[[#This Row],[Landkreis]])</f>
        <v>Ebersberg - Landkreis Ebersberg</v>
      </c>
      <c r="L1838" s="3" t="s">
        <v>10585</v>
      </c>
      <c r="M1838" s="3"/>
      <c r="N1838" t="str">
        <f>Orte[[#This Row],[Ort]]</f>
        <v>Ebersberg</v>
      </c>
      <c r="O1838" t="s">
        <v>5430</v>
      </c>
      <c r="P1838" t="s">
        <v>5409</v>
      </c>
    </row>
    <row r="1839" spans="1:16" x14ac:dyDescent="0.35">
      <c r="A1839" t="s">
        <v>3556</v>
      </c>
      <c r="B1839" s="3" t="s">
        <v>10898</v>
      </c>
      <c r="C1839" s="4">
        <v>50.459793194</v>
      </c>
      <c r="D1839" s="4">
        <v>9.7933203623999994</v>
      </c>
      <c r="E1839" s="4">
        <f>Orte[[#This Row],[Lat_dez]]*PI()/180</f>
        <v>0.88068953111072579</v>
      </c>
      <c r="F1839" s="4">
        <f>Orte[[#This Row],[Lon_dez]]*PI()/180</f>
        <v>0.17092568502648428</v>
      </c>
      <c r="G1839" t="s">
        <v>549</v>
      </c>
      <c r="H1839" t="s">
        <v>815</v>
      </c>
      <c r="I1839" s="4" t="b">
        <v>0</v>
      </c>
      <c r="J1839" s="4" t="str">
        <f>CONCATENATE(Orte[[#This Row],[Ort]]," - ",Orte[[#This Row],[Landkreis]])</f>
        <v>Ebersburg - Landkreis Fulda</v>
      </c>
      <c r="L1839" s="3" t="s">
        <v>11345</v>
      </c>
      <c r="M1839" s="3"/>
      <c r="N1839" t="str">
        <f>Orte[[#This Row],[Ort]]</f>
        <v>Ebersburg</v>
      </c>
      <c r="O1839" t="s">
        <v>1025</v>
      </c>
      <c r="P1839" t="s">
        <v>2406</v>
      </c>
    </row>
    <row r="1840" spans="1:16" x14ac:dyDescent="0.35">
      <c r="A1840" t="s">
        <v>6335</v>
      </c>
      <c r="B1840" s="3" t="s">
        <v>14523</v>
      </c>
      <c r="C1840" s="4">
        <v>50.236501883999999</v>
      </c>
      <c r="D1840" s="4">
        <v>11.074670127699999</v>
      </c>
      <c r="E1840" s="4">
        <f>Orte[[#This Row],[Lat_dez]]*PI()/180</f>
        <v>0.87679236256013438</v>
      </c>
      <c r="F1840" s="4">
        <f>Orte[[#This Row],[Lon_dez]]*PI()/180</f>
        <v>0.19328945730062586</v>
      </c>
      <c r="G1840" t="s">
        <v>665</v>
      </c>
      <c r="H1840" t="s">
        <v>1540</v>
      </c>
      <c r="I1840" s="4" t="b">
        <v>0</v>
      </c>
      <c r="J1840" s="4" t="str">
        <f>CONCATENATE(Orte[[#This Row],[Ort]]," - ",Orte[[#This Row],[Landkreis]])</f>
        <v>Ebersdorf b. Coburg - Landkreis Coburg</v>
      </c>
      <c r="L1840" s="3" t="s">
        <v>10418</v>
      </c>
      <c r="M1840" s="3"/>
      <c r="N1840" t="str">
        <f>Orte[[#This Row],[Ort]]</f>
        <v>Ebersdorf b. Coburg</v>
      </c>
      <c r="O1840" t="s">
        <v>1940</v>
      </c>
      <c r="P1840" t="s">
        <v>3841</v>
      </c>
    </row>
    <row r="1841" spans="1:16" x14ac:dyDescent="0.35">
      <c r="A1841" t="s">
        <v>5302</v>
      </c>
      <c r="B1841" s="3" t="s">
        <v>13148</v>
      </c>
      <c r="C1841" s="4">
        <v>48.2076685802</v>
      </c>
      <c r="D1841" s="4">
        <v>10.3158799099</v>
      </c>
      <c r="E1841" s="4">
        <f>Orte[[#This Row],[Lat_dez]]*PI()/180</f>
        <v>0.84138254143471003</v>
      </c>
      <c r="F1841" s="4">
        <f>Orte[[#This Row],[Lon_dez]]*PI()/180</f>
        <v>0.18004606966809097</v>
      </c>
      <c r="G1841" t="s">
        <v>665</v>
      </c>
      <c r="H1841" t="s">
        <v>694</v>
      </c>
      <c r="I1841" s="4" t="b">
        <v>0</v>
      </c>
      <c r="J1841" s="4" t="str">
        <f>CONCATENATE(Orte[[#This Row],[Ort]]," - ",Orte[[#This Row],[Landkreis]])</f>
        <v>Ebershausen - Landkreis Günzburg</v>
      </c>
      <c r="L1841" s="3" t="s">
        <v>11046</v>
      </c>
      <c r="M1841" s="3"/>
      <c r="N1841" t="str">
        <f>Orte[[#This Row],[Ort]]</f>
        <v>Ebershausen</v>
      </c>
      <c r="O1841" t="s">
        <v>2842</v>
      </c>
      <c r="P1841" t="s">
        <v>15951</v>
      </c>
    </row>
    <row r="1842" spans="1:16" x14ac:dyDescent="0.35">
      <c r="A1842" t="s">
        <v>5928</v>
      </c>
      <c r="B1842" s="3" t="s">
        <v>13984</v>
      </c>
      <c r="C1842" s="4">
        <v>49.182948356099999</v>
      </c>
      <c r="D1842" s="4">
        <v>9.3257357945399999</v>
      </c>
      <c r="E1842" s="4">
        <f>Orte[[#This Row],[Lat_dez]]*PI()/180</f>
        <v>0.85840438465227753</v>
      </c>
      <c r="F1842" s="4">
        <f>Orte[[#This Row],[Lon_dez]]*PI()/180</f>
        <v>0.16276479478581243</v>
      </c>
      <c r="G1842" t="s">
        <v>546</v>
      </c>
      <c r="H1842" t="s">
        <v>759</v>
      </c>
      <c r="I1842" s="4" t="b">
        <v>0</v>
      </c>
      <c r="J1842" s="4" t="str">
        <f>CONCATENATE(Orte[[#This Row],[Ort]]," - ",Orte[[#This Row],[Landkreis]])</f>
        <v>Eberstadt - Landkreis Heilbronn</v>
      </c>
      <c r="L1842" s="3" t="s">
        <v>15799</v>
      </c>
      <c r="M1842" s="3"/>
      <c r="N1842" t="str">
        <f>Orte[[#This Row],[Ort]]</f>
        <v>Eberstadt</v>
      </c>
      <c r="O1842" t="s">
        <v>7176</v>
      </c>
      <c r="P1842" t="s">
        <v>1717</v>
      </c>
    </row>
    <row r="1843" spans="1:16" x14ac:dyDescent="0.35">
      <c r="A1843" t="s">
        <v>2101</v>
      </c>
      <c r="B1843" s="3" t="s">
        <v>9092</v>
      </c>
      <c r="C1843" s="4">
        <v>52.823594754299997</v>
      </c>
      <c r="D1843" s="4">
        <v>13.7929042415</v>
      </c>
      <c r="E1843" s="4">
        <f>Orte[[#This Row],[Lat_dez]]*PI()/180</f>
        <v>0.92194565120173999</v>
      </c>
      <c r="F1843" s="4">
        <f>Orte[[#This Row],[Lon_dez]]*PI()/180</f>
        <v>0.24073159242646611</v>
      </c>
      <c r="G1843" t="s">
        <v>885</v>
      </c>
      <c r="H1843" t="s">
        <v>2099</v>
      </c>
      <c r="I1843" s="4" t="b">
        <v>0</v>
      </c>
      <c r="J1843" s="4" t="str">
        <f>CONCATENATE(Orte[[#This Row],[Ort]]," - ",Orte[[#This Row],[Landkreis]])</f>
        <v>Eberswalde - Landkreis Barnim</v>
      </c>
      <c r="L1843" s="3" t="s">
        <v>14052</v>
      </c>
      <c r="M1843" s="3"/>
      <c r="N1843" t="str">
        <f>Orte[[#This Row],[Ort]]</f>
        <v>Eberswalde</v>
      </c>
      <c r="O1843" t="s">
        <v>932</v>
      </c>
      <c r="P1843" t="s">
        <v>6677</v>
      </c>
    </row>
    <row r="1844" spans="1:16" x14ac:dyDescent="0.35">
      <c r="A1844" t="s">
        <v>2101</v>
      </c>
      <c r="B1844" s="3" t="s">
        <v>14568</v>
      </c>
      <c r="C1844" s="4">
        <v>52.837661342300002</v>
      </c>
      <c r="D1844" s="4">
        <v>13.7348681057</v>
      </c>
      <c r="E1844" s="4">
        <f>Orte[[#This Row],[Lat_dez]]*PI()/180</f>
        <v>0.9221911594768617</v>
      </c>
      <c r="F1844" s="4">
        <f>Orte[[#This Row],[Lon_dez]]*PI()/180</f>
        <v>0.23971867077162154</v>
      </c>
      <c r="G1844" t="s">
        <v>885</v>
      </c>
      <c r="H1844" t="s">
        <v>2099</v>
      </c>
      <c r="I1844" s="4" t="b">
        <v>0</v>
      </c>
      <c r="J1844" s="4" t="str">
        <f>CONCATENATE(Orte[[#This Row],[Ort]]," - ",Orte[[#This Row],[Landkreis]])</f>
        <v>Eberswalde - Landkreis Barnim</v>
      </c>
      <c r="L1844" s="3" t="s">
        <v>15269</v>
      </c>
      <c r="M1844" s="3"/>
      <c r="N1844" t="str">
        <f>Orte[[#This Row],[Ort]]</f>
        <v>Eberswalde</v>
      </c>
      <c r="O1844" t="s">
        <v>3221</v>
      </c>
      <c r="P1844" t="s">
        <v>976</v>
      </c>
    </row>
    <row r="1845" spans="1:16" x14ac:dyDescent="0.35">
      <c r="A1845" t="s">
        <v>4734</v>
      </c>
      <c r="B1845" s="3" t="s">
        <v>12405</v>
      </c>
      <c r="C1845" s="4">
        <v>49.574672684699998</v>
      </c>
      <c r="D1845" s="4">
        <v>8.1152977548800003</v>
      </c>
      <c r="E1845" s="4">
        <f>Orte[[#This Row],[Lat_dez]]*PI()/180</f>
        <v>0.86524126394651169</v>
      </c>
      <c r="F1845" s="4">
        <f>Orte[[#This Row],[Lon_dez]]*PI()/180</f>
        <v>0.14163866560235971</v>
      </c>
      <c r="G1845" t="s">
        <v>514</v>
      </c>
      <c r="H1845" t="s">
        <v>624</v>
      </c>
      <c r="I1845" s="4" t="b">
        <v>0</v>
      </c>
      <c r="J1845" s="4" t="str">
        <f>CONCATENATE(Orte[[#This Row],[Ort]]," - ",Orte[[#This Row],[Landkreis]])</f>
        <v>Ebertsheim - Landkreis Bad Dürkheim</v>
      </c>
      <c r="L1845" s="3" t="s">
        <v>13791</v>
      </c>
      <c r="M1845" s="3"/>
      <c r="N1845" t="str">
        <f>Orte[[#This Row],[Ort]]</f>
        <v>Ebertsheim</v>
      </c>
      <c r="O1845" t="s">
        <v>2142</v>
      </c>
      <c r="P1845" t="s">
        <v>878</v>
      </c>
    </row>
    <row r="1846" spans="1:16" x14ac:dyDescent="0.35">
      <c r="A1846" t="s">
        <v>3262</v>
      </c>
      <c r="B1846" s="3" t="s">
        <v>10513</v>
      </c>
      <c r="C1846" s="4">
        <v>48.604976927300001</v>
      </c>
      <c r="D1846" s="4">
        <v>8.6763026142400008</v>
      </c>
      <c r="E1846" s="4">
        <f>Orte[[#This Row],[Lat_dez]]*PI()/180</f>
        <v>0.84831688023726159</v>
      </c>
      <c r="F1846" s="4">
        <f>Orte[[#This Row],[Lon_dez]]*PI()/180</f>
        <v>0.15143004751787947</v>
      </c>
      <c r="G1846" t="s">
        <v>546</v>
      </c>
      <c r="H1846" t="s">
        <v>1061</v>
      </c>
      <c r="I1846" s="4" t="b">
        <v>0</v>
      </c>
      <c r="J1846" s="4" t="str">
        <f>CONCATENATE(Orte[[#This Row],[Ort]]," - ",Orte[[#This Row],[Landkreis]])</f>
        <v>Ebhausen - Landkreis Calw</v>
      </c>
      <c r="L1846" s="3" t="s">
        <v>13075</v>
      </c>
      <c r="M1846" s="3"/>
      <c r="N1846" t="str">
        <f>Orte[[#This Row],[Ort]]</f>
        <v>Ebhausen</v>
      </c>
      <c r="O1846" t="s">
        <v>3926</v>
      </c>
      <c r="P1846" t="s">
        <v>6493</v>
      </c>
    </row>
    <row r="1847" spans="1:16" x14ac:dyDescent="0.35">
      <c r="A1847" t="s">
        <v>1878</v>
      </c>
      <c r="B1847" s="3" t="s">
        <v>8848</v>
      </c>
      <c r="C1847" s="4">
        <v>49.953316104800003</v>
      </c>
      <c r="D1847" s="4">
        <v>11.938662385700001</v>
      </c>
      <c r="E1847" s="4">
        <f>Orte[[#This Row],[Lat_dez]]*PI()/180</f>
        <v>0.87184983831826879</v>
      </c>
      <c r="F1847" s="4">
        <f>Orte[[#This Row],[Lon_dez]]*PI()/180</f>
        <v>0.20836896691446619</v>
      </c>
      <c r="G1847" t="s">
        <v>665</v>
      </c>
      <c r="H1847" t="s">
        <v>1307</v>
      </c>
      <c r="I1847" s="4" t="b">
        <v>0</v>
      </c>
      <c r="J1847" s="4" t="str">
        <f>CONCATENATE(Orte[[#This Row],[Ort]]," - ",Orte[[#This Row],[Landkreis]])</f>
        <v>Ebnath - Landkreis Tirschenreuth</v>
      </c>
      <c r="L1847" s="3" t="s">
        <v>11098</v>
      </c>
      <c r="M1847" s="3"/>
      <c r="N1847" t="str">
        <f>Orte[[#This Row],[Ort]]</f>
        <v>Ebnath</v>
      </c>
      <c r="O1847" t="s">
        <v>6388</v>
      </c>
      <c r="P1847" t="s">
        <v>6412</v>
      </c>
    </row>
    <row r="1848" spans="1:16" x14ac:dyDescent="0.35">
      <c r="A1848" t="s">
        <v>2608</v>
      </c>
      <c r="B1848" s="3" t="s">
        <v>9715</v>
      </c>
      <c r="C1848" s="4">
        <v>49.840992827100003</v>
      </c>
      <c r="D1848" s="4">
        <v>10.5054771813</v>
      </c>
      <c r="E1848" s="4">
        <f>Orte[[#This Row],[Lat_dez]]*PI()/180</f>
        <v>0.8698894272957719</v>
      </c>
      <c r="F1848" s="4">
        <f>Orte[[#This Row],[Lon_dez]]*PI()/180</f>
        <v>0.18335516630681825</v>
      </c>
      <c r="G1848" t="s">
        <v>665</v>
      </c>
      <c r="H1848" t="s">
        <v>1321</v>
      </c>
      <c r="I1848" s="4" t="b">
        <v>0</v>
      </c>
      <c r="J1848" s="4" t="str">
        <f>CONCATENATE(Orte[[#This Row],[Ort]]," - ",Orte[[#This Row],[Landkreis]])</f>
        <v>Ebrach - Landkreis Bamberg</v>
      </c>
      <c r="L1848" s="3" t="s">
        <v>9134</v>
      </c>
      <c r="M1848" s="3"/>
      <c r="N1848" t="str">
        <f>Orte[[#This Row],[Ort]]</f>
        <v>Ebrach</v>
      </c>
      <c r="O1848" t="s">
        <v>2585</v>
      </c>
      <c r="P1848" t="s">
        <v>3113</v>
      </c>
    </row>
    <row r="1849" spans="1:16" x14ac:dyDescent="0.35">
      <c r="A1849" t="s">
        <v>5964</v>
      </c>
      <c r="B1849" s="3" t="s">
        <v>14023</v>
      </c>
      <c r="C1849" s="4">
        <v>47.952164648</v>
      </c>
      <c r="D1849" s="4">
        <v>7.7886043048899998</v>
      </c>
      <c r="E1849" s="4">
        <f>Orte[[#This Row],[Lat_dez]]*PI()/180</f>
        <v>0.83692315656602767</v>
      </c>
      <c r="F1849" s="4">
        <f>Orte[[#This Row],[Lon_dez]]*PI()/180</f>
        <v>0.13593678925533478</v>
      </c>
      <c r="G1849" t="s">
        <v>546</v>
      </c>
      <c r="H1849" t="s">
        <v>547</v>
      </c>
      <c r="I1849" s="4" t="b">
        <v>0</v>
      </c>
      <c r="J1849" s="4" t="str">
        <f>CONCATENATE(Orte[[#This Row],[Ort]]," - ",Orte[[#This Row],[Landkreis]])</f>
        <v>Ebringen - Landkreis Breisgau-Hochschwarzwald</v>
      </c>
      <c r="L1849" s="3" t="s">
        <v>13073</v>
      </c>
      <c r="M1849" s="3"/>
      <c r="N1849" t="str">
        <f>Orte[[#This Row],[Ort]]</f>
        <v>Ebringen</v>
      </c>
      <c r="O1849" t="s">
        <v>3193</v>
      </c>
      <c r="P1849" t="s">
        <v>3245</v>
      </c>
    </row>
    <row r="1850" spans="1:16" x14ac:dyDescent="0.35">
      <c r="A1850" t="s">
        <v>4255</v>
      </c>
      <c r="B1850" s="3" t="s">
        <v>11774</v>
      </c>
      <c r="C1850" s="4">
        <v>50.730179929199998</v>
      </c>
      <c r="D1850" s="4">
        <v>8.8392454174800008</v>
      </c>
      <c r="E1850" s="4">
        <f>Orte[[#This Row],[Lat_dez]]*PI()/180</f>
        <v>0.88540866989368383</v>
      </c>
      <c r="F1850" s="4">
        <f>Orte[[#This Row],[Lon_dez]]*PI()/180</f>
        <v>0.15427393592684674</v>
      </c>
      <c r="G1850" t="s">
        <v>549</v>
      </c>
      <c r="H1850" t="s">
        <v>761</v>
      </c>
      <c r="I1850" s="4" t="b">
        <v>0</v>
      </c>
      <c r="J1850" s="4" t="str">
        <f>CONCATENATE(Orte[[#This Row],[Ort]]," - ",Orte[[#This Row],[Landkreis]])</f>
        <v>Ebsdorfergrund - Landkreis Marburg-Biedenkopf</v>
      </c>
      <c r="L1850" s="3" t="s">
        <v>11040</v>
      </c>
      <c r="M1850" s="3"/>
      <c r="N1850" t="str">
        <f>Orte[[#This Row],[Ort]]</f>
        <v>Ebsdorfergrund</v>
      </c>
      <c r="O1850" t="s">
        <v>1197</v>
      </c>
      <c r="P1850" t="s">
        <v>5759</v>
      </c>
    </row>
    <row r="1851" spans="1:16" x14ac:dyDescent="0.35">
      <c r="A1851" t="s">
        <v>5885</v>
      </c>
      <c r="B1851" s="3" t="s">
        <v>13926</v>
      </c>
      <c r="C1851" s="4">
        <v>53.0237206985</v>
      </c>
      <c r="D1851" s="4">
        <v>10.4169431068</v>
      </c>
      <c r="E1851" s="4">
        <f>Orte[[#This Row],[Lat_dez]]*PI()/180</f>
        <v>0.92543850784669246</v>
      </c>
      <c r="F1851" s="4">
        <f>Orte[[#This Row],[Lon_dez]]*PI()/180</f>
        <v>0.18180995520658733</v>
      </c>
      <c r="G1851" t="s">
        <v>554</v>
      </c>
      <c r="H1851" t="s">
        <v>791</v>
      </c>
      <c r="I1851" s="4" t="b">
        <v>0</v>
      </c>
      <c r="J1851" s="4" t="str">
        <f>CONCATENATE(Orte[[#This Row],[Ort]]," - ",Orte[[#This Row],[Landkreis]])</f>
        <v>Ebstorf - Landkreis Uelzen</v>
      </c>
      <c r="L1851" s="3" t="s">
        <v>12430</v>
      </c>
      <c r="M1851" s="3"/>
      <c r="N1851" t="str">
        <f>Orte[[#This Row],[Ort]]</f>
        <v>Ebstorf</v>
      </c>
      <c r="O1851" t="s">
        <v>6333</v>
      </c>
      <c r="P1851" t="s">
        <v>3332</v>
      </c>
    </row>
    <row r="1852" spans="1:16" x14ac:dyDescent="0.35">
      <c r="A1852" t="s">
        <v>846</v>
      </c>
      <c r="B1852" s="3" t="s">
        <v>11655</v>
      </c>
      <c r="C1852" s="4">
        <v>48.4864347798</v>
      </c>
      <c r="D1852" s="4">
        <v>12.0492929753</v>
      </c>
      <c r="E1852" s="4">
        <f>Orte[[#This Row],[Lat_dez]]*PI()/180</f>
        <v>0.84624792946100169</v>
      </c>
      <c r="F1852" s="4">
        <f>Orte[[#This Row],[Lon_dez]]*PI()/180</f>
        <v>0.2102998349564088</v>
      </c>
      <c r="G1852" t="s">
        <v>665</v>
      </c>
      <c r="H1852" t="s">
        <v>881</v>
      </c>
      <c r="I1852" s="4" t="b">
        <v>0</v>
      </c>
      <c r="J1852" s="4" t="str">
        <f>CONCATENATE(Orte[[#This Row],[Ort]]," - ",Orte[[#This Row],[Landkreis]])</f>
        <v>Eching - Landkreis Landshut</v>
      </c>
      <c r="L1852" s="3" t="s">
        <v>7744</v>
      </c>
      <c r="M1852" s="3"/>
      <c r="N1852" t="str">
        <f>Orte[[#This Row],[Ort]]</f>
        <v>Eching</v>
      </c>
      <c r="O1852" t="s">
        <v>5135</v>
      </c>
      <c r="P1852" t="s">
        <v>613</v>
      </c>
    </row>
    <row r="1853" spans="1:16" x14ac:dyDescent="0.35">
      <c r="A1853" t="s">
        <v>846</v>
      </c>
      <c r="B1853" s="3" t="s">
        <v>7880</v>
      </c>
      <c r="C1853" s="4">
        <v>48.297004251899999</v>
      </c>
      <c r="D1853" s="4">
        <v>11.625483171300001</v>
      </c>
      <c r="E1853" s="4">
        <f>Orte[[#This Row],[Lat_dez]]*PI()/180</f>
        <v>0.84294174304535574</v>
      </c>
      <c r="F1853" s="4">
        <f>Orte[[#This Row],[Lon_dez]]*PI()/180</f>
        <v>0.20290295847437695</v>
      </c>
      <c r="G1853" t="s">
        <v>665</v>
      </c>
      <c r="H1853" t="s">
        <v>845</v>
      </c>
      <c r="I1853" s="4" t="b">
        <v>0</v>
      </c>
      <c r="J1853" s="4" t="str">
        <f>CONCATENATE(Orte[[#This Row],[Ort]]," - ",Orte[[#This Row],[Landkreis]])</f>
        <v>Eching - Landkreis Freising</v>
      </c>
      <c r="L1853" s="3" t="s">
        <v>13066</v>
      </c>
      <c r="M1853" s="3"/>
      <c r="N1853" t="str">
        <f>Orte[[#This Row],[Ort]]</f>
        <v>Eching</v>
      </c>
      <c r="O1853" t="s">
        <v>5965</v>
      </c>
      <c r="P1853" t="s">
        <v>3203</v>
      </c>
    </row>
    <row r="1854" spans="1:16" x14ac:dyDescent="0.35">
      <c r="A1854" t="s">
        <v>1928</v>
      </c>
      <c r="B1854" s="3" t="s">
        <v>8903</v>
      </c>
      <c r="C1854" s="4">
        <v>48.080611255299999</v>
      </c>
      <c r="D1854" s="4">
        <v>11.1167331044</v>
      </c>
      <c r="E1854" s="4">
        <f>Orte[[#This Row],[Lat_dez]]*PI()/180</f>
        <v>0.83916497277642887</v>
      </c>
      <c r="F1854" s="4">
        <f>Orte[[#This Row],[Lon_dez]]*PI()/180</f>
        <v>0.19402359473723052</v>
      </c>
      <c r="G1854" t="s">
        <v>665</v>
      </c>
      <c r="H1854" t="s">
        <v>802</v>
      </c>
      <c r="I1854" s="4" t="b">
        <v>0</v>
      </c>
      <c r="J1854" s="4" t="str">
        <f>CONCATENATE(Orte[[#This Row],[Ort]]," - ",Orte[[#This Row],[Landkreis]])</f>
        <v>Eching a. Ammersee - Landkreis Landsberg am Lech</v>
      </c>
      <c r="L1854" s="3" t="s">
        <v>15790</v>
      </c>
      <c r="M1854" s="3"/>
      <c r="N1854" t="str">
        <f>Orte[[#This Row],[Ort]]</f>
        <v>Eching a. Ammersee</v>
      </c>
      <c r="O1854" t="s">
        <v>3069</v>
      </c>
      <c r="P1854" t="s">
        <v>56</v>
      </c>
    </row>
    <row r="1855" spans="1:16" x14ac:dyDescent="0.35">
      <c r="A1855" t="s">
        <v>4022</v>
      </c>
      <c r="B1855" s="3" t="s">
        <v>11488</v>
      </c>
      <c r="C1855" s="4">
        <v>50.389912369299999</v>
      </c>
      <c r="D1855" s="4">
        <v>8.8987230886699997</v>
      </c>
      <c r="E1855" s="4">
        <f>Orte[[#This Row],[Lat_dez]]*PI()/180</f>
        <v>0.87946988063570175</v>
      </c>
      <c r="F1855" s="4">
        <f>Orte[[#This Row],[Lon_dez]]*PI()/180</f>
        <v>0.1553120171205308</v>
      </c>
      <c r="G1855" t="s">
        <v>549</v>
      </c>
      <c r="H1855" t="s">
        <v>733</v>
      </c>
      <c r="I1855" s="4" t="b">
        <v>0</v>
      </c>
      <c r="J1855" s="4" t="str">
        <f>CONCATENATE(Orte[[#This Row],[Ort]]," - ",Orte[[#This Row],[Landkreis]])</f>
        <v>Echzell - Landkreis Wetteraukreis</v>
      </c>
      <c r="L1855" s="3" t="s">
        <v>14738</v>
      </c>
      <c r="M1855" s="3"/>
      <c r="N1855" t="str">
        <f>Orte[[#This Row],[Ort]]</f>
        <v>Echzell</v>
      </c>
      <c r="O1855" t="s">
        <v>6811</v>
      </c>
      <c r="P1855" t="s">
        <v>730</v>
      </c>
    </row>
    <row r="1856" spans="1:16" x14ac:dyDescent="0.35">
      <c r="A1856" t="s">
        <v>2554</v>
      </c>
      <c r="B1856" s="3" t="s">
        <v>9643</v>
      </c>
      <c r="C1856" s="4">
        <v>51.127606991599997</v>
      </c>
      <c r="D1856" s="4">
        <v>11.5349695125</v>
      </c>
      <c r="E1856" s="4">
        <f>Orte[[#This Row],[Lat_dez]]*PI()/180</f>
        <v>0.89234508066909279</v>
      </c>
      <c r="F1856" s="4">
        <f>Orte[[#This Row],[Lon_dez]]*PI()/180</f>
        <v>0.2013231971102902</v>
      </c>
      <c r="G1856" t="s">
        <v>809</v>
      </c>
      <c r="H1856" t="s">
        <v>850</v>
      </c>
      <c r="I1856" s="4" t="b">
        <v>0</v>
      </c>
      <c r="J1856" s="4" t="str">
        <f>CONCATENATE(Orte[[#This Row],[Ort]]," - ",Orte[[#This Row],[Landkreis]])</f>
        <v>Eckartsberga - Landkreis Burgenlandkreis</v>
      </c>
      <c r="L1856" s="3" t="s">
        <v>11816</v>
      </c>
      <c r="M1856" s="3"/>
      <c r="N1856" t="str">
        <f>Orte[[#This Row],[Ort]]</f>
        <v>Eckartsberga</v>
      </c>
      <c r="O1856" t="s">
        <v>1745</v>
      </c>
      <c r="P1856" t="s">
        <v>6807</v>
      </c>
    </row>
    <row r="1857" spans="1:16" x14ac:dyDescent="0.35">
      <c r="A1857" t="s">
        <v>4649</v>
      </c>
      <c r="B1857" s="3" t="s">
        <v>12303</v>
      </c>
      <c r="C1857" s="4">
        <v>49.583387872199999</v>
      </c>
      <c r="D1857" s="4">
        <v>11.218119167099999</v>
      </c>
      <c r="E1857" s="4">
        <f>Orte[[#This Row],[Lat_dez]]*PI()/180</f>
        <v>0.8653933726633154</v>
      </c>
      <c r="F1857" s="4">
        <f>Orte[[#This Row],[Lon_dez]]*PI()/180</f>
        <v>0.19579311534697894</v>
      </c>
      <c r="G1857" t="s">
        <v>665</v>
      </c>
      <c r="H1857" t="s">
        <v>1329</v>
      </c>
      <c r="I1857" s="4" t="b">
        <v>0</v>
      </c>
      <c r="J1857" s="4" t="str">
        <f>CONCATENATE(Orte[[#This Row],[Ort]]," - ",Orte[[#This Row],[Landkreis]])</f>
        <v>Eckental - Landkreis Erlangen-Höchstadt</v>
      </c>
      <c r="L1857" s="3" t="s">
        <v>10148</v>
      </c>
      <c r="M1857" s="3"/>
      <c r="N1857" t="str">
        <f>Orte[[#This Row],[Ort]]</f>
        <v>Eckental</v>
      </c>
      <c r="O1857" t="s">
        <v>6892</v>
      </c>
      <c r="P1857" t="s">
        <v>4664</v>
      </c>
    </row>
    <row r="1858" spans="1:16" x14ac:dyDescent="0.35">
      <c r="A1858" t="s">
        <v>3052</v>
      </c>
      <c r="B1858" s="3" t="s">
        <v>10260</v>
      </c>
      <c r="C1858" s="4">
        <v>54.460195231699998</v>
      </c>
      <c r="D1858" s="4">
        <v>9.8257620910500005</v>
      </c>
      <c r="E1858" s="4">
        <f>Orte[[#This Row],[Lat_dez]]*PI()/180</f>
        <v>0.95050971807208118</v>
      </c>
      <c r="F1858" s="4">
        <f>Orte[[#This Row],[Lon_dez]]*PI()/180</f>
        <v>0.17149190000646536</v>
      </c>
      <c r="G1858" t="s">
        <v>641</v>
      </c>
      <c r="H1858" t="s">
        <v>642</v>
      </c>
      <c r="I1858" s="4" t="b">
        <v>0</v>
      </c>
      <c r="J1858" s="4" t="str">
        <f>CONCATENATE(Orte[[#This Row],[Ort]]," - ",Orte[[#This Row],[Landkreis]])</f>
        <v>Eckernförde - Kreis Rendsburg-Eckernförde</v>
      </c>
      <c r="L1858" s="3" t="s">
        <v>13666</v>
      </c>
      <c r="M1858" s="3"/>
      <c r="N1858" t="str">
        <f>Orte[[#This Row],[Ort]]</f>
        <v>Eckernförde</v>
      </c>
      <c r="O1858" t="s">
        <v>2610</v>
      </c>
      <c r="P1858" t="s">
        <v>2491</v>
      </c>
    </row>
    <row r="1859" spans="1:16" x14ac:dyDescent="0.35">
      <c r="A1859" t="s">
        <v>7087</v>
      </c>
      <c r="B1859" s="3" t="s">
        <v>15550</v>
      </c>
      <c r="C1859" s="4">
        <v>49.952284934300003</v>
      </c>
      <c r="D1859" s="4">
        <v>11.457951765900001</v>
      </c>
      <c r="E1859" s="4">
        <f>Orte[[#This Row],[Lat_dez]]*PI()/180</f>
        <v>0.87183184099789435</v>
      </c>
      <c r="F1859" s="4">
        <f>Orte[[#This Row],[Lon_dez]]*PI()/180</f>
        <v>0.19997898384965357</v>
      </c>
      <c r="G1859" t="s">
        <v>665</v>
      </c>
      <c r="H1859" t="s">
        <v>837</v>
      </c>
      <c r="I1859" s="4" t="b">
        <v>0</v>
      </c>
      <c r="J1859" s="4" t="str">
        <f>CONCATENATE(Orte[[#This Row],[Ort]]," - ",Orte[[#This Row],[Landkreis]])</f>
        <v>Eckersdorf - Landkreis Bayreuth</v>
      </c>
      <c r="L1859" s="3" t="s">
        <v>10152</v>
      </c>
      <c r="M1859" s="3"/>
      <c r="N1859" t="str">
        <f>Orte[[#This Row],[Ort]]</f>
        <v>Eckersdorf</v>
      </c>
      <c r="O1859" t="s">
        <v>5632</v>
      </c>
      <c r="P1859" t="s">
        <v>5103</v>
      </c>
    </row>
    <row r="1860" spans="1:16" x14ac:dyDescent="0.35">
      <c r="A1860" t="s">
        <v>2632</v>
      </c>
      <c r="B1860" s="3" t="s">
        <v>9745</v>
      </c>
      <c r="C1860" s="4">
        <v>53.948907997399999</v>
      </c>
      <c r="D1860" s="4">
        <v>9.1459776699000006</v>
      </c>
      <c r="E1860" s="4">
        <f>Orte[[#This Row],[Lat_dez]]*PI()/180</f>
        <v>0.94158607241013037</v>
      </c>
      <c r="F1860" s="4">
        <f>Orte[[#This Row],[Lon_dez]]*PI()/180</f>
        <v>0.15962742365363408</v>
      </c>
      <c r="G1860" t="s">
        <v>641</v>
      </c>
      <c r="H1860" t="s">
        <v>751</v>
      </c>
      <c r="I1860" s="4" t="b">
        <v>0</v>
      </c>
      <c r="J1860" s="4" t="str">
        <f>CONCATENATE(Orte[[#This Row],[Ort]]," - ",Orte[[#This Row],[Landkreis]])</f>
        <v>Eddelak, Averlak, Dingen, Ramhusen - Kreis Dithmarschen</v>
      </c>
      <c r="L1860" s="3" t="s">
        <v>12633</v>
      </c>
      <c r="M1860" s="3"/>
      <c r="N1860" t="str">
        <f>Orte[[#This Row],[Ort]]</f>
        <v>Eddelak, Averlak, Dingen, Ramhusen</v>
      </c>
      <c r="O1860" t="s">
        <v>1873</v>
      </c>
      <c r="P1860" t="s">
        <v>4345</v>
      </c>
    </row>
    <row r="1861" spans="1:16" x14ac:dyDescent="0.35">
      <c r="A1861" t="s">
        <v>4596</v>
      </c>
      <c r="B1861" s="3" t="s">
        <v>12221</v>
      </c>
      <c r="C1861" s="4">
        <v>49.556305300699997</v>
      </c>
      <c r="D1861" s="4">
        <v>11.687703796099999</v>
      </c>
      <c r="E1861" s="4">
        <f>Orte[[#This Row],[Lat_dez]]*PI()/180</f>
        <v>0.86492069262073357</v>
      </c>
      <c r="F1861" s="4">
        <f>Orte[[#This Row],[Lon_dez]]*PI()/180</f>
        <v>0.20398891323978496</v>
      </c>
      <c r="G1861" t="s">
        <v>665</v>
      </c>
      <c r="H1861" t="s">
        <v>857</v>
      </c>
      <c r="I1861" s="4" t="b">
        <v>0</v>
      </c>
      <c r="J1861" s="4" t="str">
        <f>CONCATENATE(Orte[[#This Row],[Ort]]," - ",Orte[[#This Row],[Landkreis]])</f>
        <v>Edelsfeld - Landkreis Amberg-Sulzbach</v>
      </c>
      <c r="L1861" s="3" t="s">
        <v>11993</v>
      </c>
      <c r="M1861" s="3"/>
      <c r="N1861" t="str">
        <f>Orte[[#This Row],[Ort]]</f>
        <v>Edelsfeld</v>
      </c>
      <c r="O1861" t="s">
        <v>3310</v>
      </c>
      <c r="P1861" t="s">
        <v>1836</v>
      </c>
    </row>
    <row r="1862" spans="1:16" x14ac:dyDescent="0.35">
      <c r="A1862" t="s">
        <v>2240</v>
      </c>
      <c r="B1862" s="3" t="s">
        <v>9258</v>
      </c>
      <c r="C1862" s="4">
        <v>52.397676151200002</v>
      </c>
      <c r="D1862" s="4">
        <v>10.2723828933</v>
      </c>
      <c r="E1862" s="4">
        <f>Orte[[#This Row],[Lat_dez]]*PI()/180</f>
        <v>0.91451196923215028</v>
      </c>
      <c r="F1862" s="4">
        <f>Orte[[#This Row],[Lon_dez]]*PI()/180</f>
        <v>0.17928690351362633</v>
      </c>
      <c r="G1862" t="s">
        <v>554</v>
      </c>
      <c r="H1862" t="s">
        <v>1464</v>
      </c>
      <c r="I1862" s="4" t="b">
        <v>0</v>
      </c>
      <c r="J1862" s="4" t="str">
        <f>CONCATENATE(Orte[[#This Row],[Ort]]," - ",Orte[[#This Row],[Landkreis]])</f>
        <v>Edemissen - Landkreis Peine</v>
      </c>
      <c r="L1862" s="3" t="s">
        <v>13095</v>
      </c>
      <c r="M1862" s="3"/>
      <c r="N1862" t="str">
        <f>Orte[[#This Row],[Ort]]</f>
        <v>Edemissen</v>
      </c>
      <c r="O1862" t="s">
        <v>2140</v>
      </c>
      <c r="P1862" t="s">
        <v>3465</v>
      </c>
    </row>
    <row r="1863" spans="1:16" x14ac:dyDescent="0.35">
      <c r="A1863" t="s">
        <v>4892</v>
      </c>
      <c r="B1863" s="3" t="s">
        <v>12605</v>
      </c>
      <c r="C1863" s="4">
        <v>49.305257923100001</v>
      </c>
      <c r="D1863" s="4">
        <v>7.9838790424799999</v>
      </c>
      <c r="E1863" s="4">
        <f>Orte[[#This Row],[Lat_dez]]*PI()/180</f>
        <v>0.86053908930311607</v>
      </c>
      <c r="F1863" s="4">
        <f>Orte[[#This Row],[Lon_dez]]*PI()/180</f>
        <v>0.13934497637224821</v>
      </c>
      <c r="G1863" t="s">
        <v>514</v>
      </c>
      <c r="H1863" t="s">
        <v>1124</v>
      </c>
      <c r="I1863" s="4" t="b">
        <v>0</v>
      </c>
      <c r="J1863" s="4" t="str">
        <f>CONCATENATE(Orte[[#This Row],[Ort]]," - ",Orte[[#This Row],[Landkreis]])</f>
        <v>Edenkoben - Landkreis Südliche Weinstraße</v>
      </c>
      <c r="L1863" s="3" t="s">
        <v>13673</v>
      </c>
      <c r="M1863" s="3"/>
      <c r="N1863" t="str">
        <f>Orte[[#This Row],[Ort]]</f>
        <v>Edenkoben</v>
      </c>
      <c r="O1863" t="s">
        <v>3655</v>
      </c>
      <c r="P1863" t="s">
        <v>6504</v>
      </c>
    </row>
    <row r="1864" spans="1:16" x14ac:dyDescent="0.35">
      <c r="A1864" t="s">
        <v>5889</v>
      </c>
      <c r="B1864" s="3" t="s">
        <v>13930</v>
      </c>
      <c r="C1864" s="4">
        <v>48.795913591000001</v>
      </c>
      <c r="D1864" s="4">
        <v>10.464326564</v>
      </c>
      <c r="E1864" s="4">
        <f>Orte[[#This Row],[Lat_dez]]*PI()/180</f>
        <v>0.85164935368159966</v>
      </c>
      <c r="F1864" s="4">
        <f>Orte[[#This Row],[Lon_dez]]*PI()/180</f>
        <v>0.18263695254570511</v>
      </c>
      <c r="G1864" t="s">
        <v>665</v>
      </c>
      <c r="H1864" t="s">
        <v>698</v>
      </c>
      <c r="I1864" s="4" t="b">
        <v>0</v>
      </c>
      <c r="J1864" s="4" t="str">
        <f>CONCATENATE(Orte[[#This Row],[Ort]]," - ",Orte[[#This Row],[Landkreis]])</f>
        <v>Ederheim - Landkreis Donau-Ries</v>
      </c>
      <c r="L1864" s="3" t="s">
        <v>9299</v>
      </c>
      <c r="M1864" s="3"/>
      <c r="N1864" t="str">
        <f>Orte[[#This Row],[Ort]]</f>
        <v>Ederheim</v>
      </c>
      <c r="O1864" t="s">
        <v>6021</v>
      </c>
      <c r="P1864" t="s">
        <v>1978</v>
      </c>
    </row>
    <row r="1865" spans="1:16" x14ac:dyDescent="0.35">
      <c r="A1865" t="s">
        <v>2365</v>
      </c>
      <c r="B1865" s="3" t="s">
        <v>9412</v>
      </c>
      <c r="C1865" s="4">
        <v>51.2171153452</v>
      </c>
      <c r="D1865" s="4">
        <v>9.4016831599300001</v>
      </c>
      <c r="E1865" s="4">
        <f>Orte[[#This Row],[Lat_dez]]*PI()/180</f>
        <v>0.89390729614745212</v>
      </c>
      <c r="F1865" s="4">
        <f>Orte[[#This Row],[Lon_dez]]*PI()/180</f>
        <v>0.16409032637008311</v>
      </c>
      <c r="G1865" t="s">
        <v>549</v>
      </c>
      <c r="H1865" t="s">
        <v>817</v>
      </c>
      <c r="I1865" s="4" t="b">
        <v>0</v>
      </c>
      <c r="J1865" s="4" t="str">
        <f>CONCATENATE(Orte[[#This Row],[Ort]]," - ",Orte[[#This Row],[Landkreis]])</f>
        <v>Edermünde - Landkreis Schwalm-Eder-Kreis</v>
      </c>
      <c r="L1865" s="3" t="s">
        <v>10718</v>
      </c>
      <c r="M1865" s="3"/>
      <c r="N1865" t="str">
        <f>Orte[[#This Row],[Ort]]</f>
        <v>Edermünde</v>
      </c>
      <c r="O1865" t="s">
        <v>5463</v>
      </c>
      <c r="P1865" t="s">
        <v>6696</v>
      </c>
    </row>
    <row r="1866" spans="1:16" x14ac:dyDescent="0.35">
      <c r="A1866" t="s">
        <v>4269</v>
      </c>
      <c r="B1866" s="3" t="s">
        <v>11790</v>
      </c>
      <c r="C1866" s="4">
        <v>51.163452408300003</v>
      </c>
      <c r="D1866" s="4">
        <v>9.0754969108800001</v>
      </c>
      <c r="E1866" s="4">
        <f>Orte[[#This Row],[Lat_dez]]*PI()/180</f>
        <v>0.8929707012122573</v>
      </c>
      <c r="F1866" s="4">
        <f>Orte[[#This Row],[Lon_dez]]*PI()/180</f>
        <v>0.15839730234943039</v>
      </c>
      <c r="G1866" t="s">
        <v>549</v>
      </c>
      <c r="H1866" t="s">
        <v>1078</v>
      </c>
      <c r="I1866" s="4" t="b">
        <v>0</v>
      </c>
      <c r="J1866" s="4" t="str">
        <f>CONCATENATE(Orte[[#This Row],[Ort]]," - ",Orte[[#This Row],[Landkreis]])</f>
        <v>Edertal - Landkreis Waldeck-Frankenberg</v>
      </c>
      <c r="L1866" s="3" t="s">
        <v>11097</v>
      </c>
      <c r="M1866" s="3"/>
      <c r="N1866" t="str">
        <f>Orte[[#This Row],[Ort]]</f>
        <v>Edertal</v>
      </c>
      <c r="O1866" t="s">
        <v>5532</v>
      </c>
      <c r="P1866" t="s">
        <v>2299</v>
      </c>
    </row>
    <row r="1867" spans="1:16" x14ac:dyDescent="0.35">
      <c r="A1867" t="s">
        <v>4296</v>
      </c>
      <c r="B1867" s="3" t="s">
        <v>11835</v>
      </c>
      <c r="C1867" s="4">
        <v>49.263605642000002</v>
      </c>
      <c r="D1867" s="4">
        <v>8.1591625146000002</v>
      </c>
      <c r="E1867" s="4">
        <f>Orte[[#This Row],[Lat_dez]]*PI()/180</f>
        <v>0.85981211985695505</v>
      </c>
      <c r="F1867" s="4">
        <f>Orte[[#This Row],[Lon_dez]]*PI()/180</f>
        <v>0.14240425008506991</v>
      </c>
      <c r="G1867" t="s">
        <v>514</v>
      </c>
      <c r="H1867" t="s">
        <v>1124</v>
      </c>
      <c r="I1867" s="4" t="b">
        <v>0</v>
      </c>
      <c r="J1867" s="4" t="str">
        <f>CONCATENATE(Orte[[#This Row],[Ort]]," - ",Orte[[#This Row],[Landkreis]])</f>
        <v>Edesheim - Landkreis Südliche Weinstraße</v>
      </c>
      <c r="L1867" s="3" t="s">
        <v>8134</v>
      </c>
      <c r="M1867" s="3"/>
      <c r="N1867" t="str">
        <f>Orte[[#This Row],[Ort]]</f>
        <v>Edesheim</v>
      </c>
      <c r="O1867" t="s">
        <v>5238</v>
      </c>
      <c r="P1867" t="s">
        <v>3220</v>
      </c>
    </row>
    <row r="1868" spans="1:16" x14ac:dyDescent="0.35">
      <c r="A1868" t="s">
        <v>4513</v>
      </c>
      <c r="B1868" s="3" t="s">
        <v>12119</v>
      </c>
      <c r="C1868" s="4">
        <v>53.117663542199999</v>
      </c>
      <c r="D1868" s="4">
        <v>7.9933497776299998</v>
      </c>
      <c r="E1868" s="4">
        <f>Orte[[#This Row],[Lat_dez]]*PI()/180</f>
        <v>0.92707811977794385</v>
      </c>
      <c r="F1868" s="4">
        <f>Orte[[#This Row],[Lon_dez]]*PI()/180</f>
        <v>0.13951027188320009</v>
      </c>
      <c r="G1868" t="s">
        <v>554</v>
      </c>
      <c r="H1868" t="s">
        <v>4514</v>
      </c>
      <c r="I1868" s="4" t="b">
        <v>0</v>
      </c>
      <c r="J1868" s="4" t="str">
        <f>CONCATENATE(Orte[[#This Row],[Ort]]," - ",Orte[[#This Row],[Landkreis]])</f>
        <v>Edewecht - Landkreis Ammerland</v>
      </c>
      <c r="L1868" s="3" t="s">
        <v>12280</v>
      </c>
      <c r="M1868" s="3"/>
      <c r="N1868" t="str">
        <f>Orte[[#This Row],[Ort]]</f>
        <v>Edewecht</v>
      </c>
      <c r="O1868" t="s">
        <v>6055</v>
      </c>
      <c r="P1868" t="s">
        <v>6907</v>
      </c>
    </row>
    <row r="1869" spans="1:16" x14ac:dyDescent="0.35">
      <c r="A1869" t="s">
        <v>1257</v>
      </c>
      <c r="B1869" s="3" t="s">
        <v>8205</v>
      </c>
      <c r="C1869" s="4">
        <v>50.197126843900001</v>
      </c>
      <c r="D1869" s="4">
        <v>7.1538930541500001</v>
      </c>
      <c r="E1869" s="4">
        <f>Orte[[#This Row],[Lat_dez]]*PI()/180</f>
        <v>0.87610513846728477</v>
      </c>
      <c r="F1869" s="4">
        <f>Orte[[#This Row],[Lon_dez]]*PI()/180</f>
        <v>0.12485898813047049</v>
      </c>
      <c r="G1869" t="s">
        <v>514</v>
      </c>
      <c r="H1869" t="s">
        <v>538</v>
      </c>
      <c r="I1869" s="4" t="b">
        <v>0</v>
      </c>
      <c r="J1869" s="4" t="str">
        <f>CONCATENATE(Orte[[#This Row],[Ort]]," - ",Orte[[#This Row],[Landkreis]])</f>
        <v>Ediger-Eller - Landkreis Cochem-Zell</v>
      </c>
      <c r="L1869" s="3" t="s">
        <v>11871</v>
      </c>
      <c r="M1869" s="3"/>
      <c r="N1869" t="str">
        <f>Orte[[#This Row],[Ort]]</f>
        <v>Ediger-Eller</v>
      </c>
      <c r="O1869" t="s">
        <v>699</v>
      </c>
      <c r="P1869" t="s">
        <v>1666</v>
      </c>
    </row>
    <row r="1870" spans="1:16" x14ac:dyDescent="0.35">
      <c r="A1870" t="s">
        <v>1062</v>
      </c>
      <c r="B1870" s="3" t="s">
        <v>8032</v>
      </c>
      <c r="C1870" s="4">
        <v>49.448534238699999</v>
      </c>
      <c r="D1870" s="4">
        <v>8.5993130654200005</v>
      </c>
      <c r="E1870" s="4">
        <f>Orte[[#This Row],[Lat_dez]]*PI()/180</f>
        <v>0.86303973275046264</v>
      </c>
      <c r="F1870" s="4">
        <f>Orte[[#This Row],[Lon_dez]]*PI()/180</f>
        <v>0.15008632640134553</v>
      </c>
      <c r="G1870" t="s">
        <v>546</v>
      </c>
      <c r="H1870" t="s">
        <v>726</v>
      </c>
      <c r="I1870" s="4" t="b">
        <v>0</v>
      </c>
      <c r="J1870" s="4" t="str">
        <f>CONCATENATE(Orte[[#This Row],[Ort]]," - ",Orte[[#This Row],[Landkreis]])</f>
        <v>Edingen-Neckarhausen - Landkreis Rhein-Neckar-Kreis</v>
      </c>
      <c r="L1870" s="3" t="s">
        <v>14451</v>
      </c>
      <c r="M1870" s="3"/>
      <c r="N1870" t="str">
        <f>Orte[[#This Row],[Ort]]</f>
        <v>Edingen-Neckarhausen</v>
      </c>
      <c r="O1870" t="s">
        <v>1368</v>
      </c>
      <c r="P1870" t="s">
        <v>1012</v>
      </c>
    </row>
    <row r="1871" spans="1:16" x14ac:dyDescent="0.35">
      <c r="A1871" t="s">
        <v>6286</v>
      </c>
      <c r="B1871" s="3" t="s">
        <v>14458</v>
      </c>
      <c r="C1871" s="4">
        <v>48.058497460300003</v>
      </c>
      <c r="D1871" s="4">
        <v>12.1490322829</v>
      </c>
      <c r="E1871" s="4">
        <f>Orte[[#This Row],[Lat_dez]]*PI()/180</f>
        <v>0.83877901424356793</v>
      </c>
      <c r="F1871" s="4">
        <f>Orte[[#This Row],[Lon_dez]]*PI()/180</f>
        <v>0.21204061426768817</v>
      </c>
      <c r="G1871" t="s">
        <v>665</v>
      </c>
      <c r="H1871" t="s">
        <v>877</v>
      </c>
      <c r="I1871" s="4" t="b">
        <v>0</v>
      </c>
      <c r="J1871" s="4" t="str">
        <f>CONCATENATE(Orte[[#This Row],[Ort]]," - ",Orte[[#This Row],[Landkreis]])</f>
        <v>Edling - Landkreis Rosenheim</v>
      </c>
      <c r="L1871" s="3" t="s">
        <v>14732</v>
      </c>
      <c r="M1871" s="3"/>
      <c r="N1871" t="str">
        <f>Orte[[#This Row],[Ort]]</f>
        <v>Edling</v>
      </c>
      <c r="O1871" t="s">
        <v>7109</v>
      </c>
      <c r="P1871" t="s">
        <v>2366</v>
      </c>
    </row>
    <row r="1872" spans="1:16" x14ac:dyDescent="0.35">
      <c r="A1872" t="s">
        <v>4195</v>
      </c>
      <c r="B1872" s="3" t="s">
        <v>11700</v>
      </c>
      <c r="C1872" s="4">
        <v>49.662967959600003</v>
      </c>
      <c r="D1872" s="4">
        <v>11.1079113073</v>
      </c>
      <c r="E1872" s="4">
        <f>Orte[[#This Row],[Lat_dez]]*PI()/180</f>
        <v>0.86678230720747029</v>
      </c>
      <c r="F1872" s="4">
        <f>Orte[[#This Row],[Lon_dez]]*PI()/180</f>
        <v>0.19386962533189264</v>
      </c>
      <c r="G1872" t="s">
        <v>665</v>
      </c>
      <c r="H1872" t="s">
        <v>807</v>
      </c>
      <c r="I1872" s="4" t="b">
        <v>0</v>
      </c>
      <c r="J1872" s="4" t="str">
        <f>CONCATENATE(Orte[[#This Row],[Ort]]," - ",Orte[[#This Row],[Landkreis]])</f>
        <v>Effeltrich - Landkreis Forchheim</v>
      </c>
      <c r="L1872" s="3" t="s">
        <v>14014</v>
      </c>
      <c r="M1872" s="3"/>
      <c r="N1872" t="str">
        <f>Orte[[#This Row],[Ort]]</f>
        <v>Effeltrich</v>
      </c>
      <c r="O1872" t="s">
        <v>3923</v>
      </c>
      <c r="P1872" t="s">
        <v>2989</v>
      </c>
    </row>
    <row r="1873" spans="1:16" x14ac:dyDescent="0.35">
      <c r="A1873" t="s">
        <v>5044</v>
      </c>
      <c r="B1873" s="3" t="s">
        <v>12807</v>
      </c>
      <c r="C1873" s="4">
        <v>47.671772083599997</v>
      </c>
      <c r="D1873" s="4">
        <v>7.56721979827</v>
      </c>
      <c r="E1873" s="4">
        <f>Orte[[#This Row],[Lat_dez]]*PI()/180</f>
        <v>0.83202938311913732</v>
      </c>
      <c r="F1873" s="4">
        <f>Orte[[#This Row],[Lon_dez]]*PI()/180</f>
        <v>0.1320729007019126</v>
      </c>
      <c r="G1873" t="s">
        <v>546</v>
      </c>
      <c r="H1873" t="s">
        <v>597</v>
      </c>
      <c r="I1873" s="4" t="b">
        <v>0</v>
      </c>
      <c r="J1873" s="4" t="str">
        <f>CONCATENATE(Orte[[#This Row],[Ort]]," - ",Orte[[#This Row],[Landkreis]])</f>
        <v>Efringen-Kirchen - Landkreis Lörrach</v>
      </c>
      <c r="L1873" s="3" t="s">
        <v>12153</v>
      </c>
      <c r="M1873" s="3"/>
      <c r="N1873" t="str">
        <f>Orte[[#This Row],[Ort]]</f>
        <v>Efringen-Kirchen</v>
      </c>
      <c r="O1873" t="s">
        <v>6576</v>
      </c>
      <c r="P1873" t="s">
        <v>15952</v>
      </c>
    </row>
    <row r="1874" spans="1:16" x14ac:dyDescent="0.35">
      <c r="A1874" t="s">
        <v>1358</v>
      </c>
      <c r="B1874" s="3" t="s">
        <v>8290</v>
      </c>
      <c r="C1874" s="4">
        <v>51.9415489282</v>
      </c>
      <c r="D1874" s="4">
        <v>11.4884008546</v>
      </c>
      <c r="E1874" s="4">
        <f>Orte[[#This Row],[Lat_dez]]*PI()/180</f>
        <v>0.90655104738282166</v>
      </c>
      <c r="F1874" s="4">
        <f>Orte[[#This Row],[Lon_dez]]*PI()/180</f>
        <v>0.20051042070170036</v>
      </c>
      <c r="G1874" t="s">
        <v>809</v>
      </c>
      <c r="H1874" t="s">
        <v>1359</v>
      </c>
      <c r="I1874" s="4" t="b">
        <v>0</v>
      </c>
      <c r="J1874" s="4" t="str">
        <f>CONCATENATE(Orte[[#This Row],[Ort]]," - ",Orte[[#This Row],[Landkreis]])</f>
        <v>Egeln, Borne, Wolmirsleben u.a. - Landkreis Salzlandkreis</v>
      </c>
      <c r="L1874" s="3" t="s">
        <v>9151</v>
      </c>
      <c r="M1874" s="3"/>
      <c r="N1874" t="str">
        <f>Orte[[#This Row],[Ort]]</f>
        <v>Egeln, Borne, Wolmirsleben u.a.</v>
      </c>
      <c r="O1874" t="s">
        <v>6382</v>
      </c>
      <c r="P1874" t="s">
        <v>6260</v>
      </c>
    </row>
    <row r="1875" spans="1:16" x14ac:dyDescent="0.35">
      <c r="A1875" t="s">
        <v>4661</v>
      </c>
      <c r="B1875" s="3" t="s">
        <v>12317</v>
      </c>
      <c r="C1875" s="4">
        <v>49.969827499399997</v>
      </c>
      <c r="D1875" s="4">
        <v>8.6553629722200007</v>
      </c>
      <c r="E1875" s="4">
        <f>Orte[[#This Row],[Lat_dez]]*PI()/180</f>
        <v>0.87213801651813472</v>
      </c>
      <c r="F1875" s="4">
        <f>Orte[[#This Row],[Lon_dez]]*PI()/180</f>
        <v>0.1510645818204415</v>
      </c>
      <c r="G1875" t="s">
        <v>549</v>
      </c>
      <c r="H1875" t="s">
        <v>739</v>
      </c>
      <c r="I1875" s="4" t="b">
        <v>0</v>
      </c>
      <c r="J1875" s="4" t="str">
        <f>CONCATENATE(Orte[[#This Row],[Ort]]," - ",Orte[[#This Row],[Landkreis]])</f>
        <v>Egelsbach - Landkreis Offenbach</v>
      </c>
      <c r="L1875" s="3" t="s">
        <v>14016</v>
      </c>
      <c r="M1875" s="3"/>
      <c r="N1875" t="str">
        <f>Orte[[#This Row],[Ort]]</f>
        <v>Egelsbach</v>
      </c>
      <c r="O1875" t="s">
        <v>5455</v>
      </c>
      <c r="P1875" t="s">
        <v>1247</v>
      </c>
    </row>
    <row r="1876" spans="1:16" x14ac:dyDescent="0.35">
      <c r="A1876" t="s">
        <v>1482</v>
      </c>
      <c r="B1876" s="3" t="s">
        <v>8422</v>
      </c>
      <c r="C1876" s="4">
        <v>48.564810086199998</v>
      </c>
      <c r="D1876" s="4">
        <v>8.6177152600200007</v>
      </c>
      <c r="E1876" s="4">
        <f>Orte[[#This Row],[Lat_dez]]*PI()/180</f>
        <v>0.847615836609941</v>
      </c>
      <c r="F1876" s="4">
        <f>Orte[[#This Row],[Lon_dez]]*PI()/180</f>
        <v>0.15040750528670827</v>
      </c>
      <c r="G1876" t="s">
        <v>546</v>
      </c>
      <c r="H1876" t="s">
        <v>1061</v>
      </c>
      <c r="I1876" s="4" t="b">
        <v>0</v>
      </c>
      <c r="J1876" s="4" t="str">
        <f>CONCATENATE(Orte[[#This Row],[Ort]]," - ",Orte[[#This Row],[Landkreis]])</f>
        <v>Egenhausen - Landkreis Calw</v>
      </c>
      <c r="L1876" s="3" t="s">
        <v>9453</v>
      </c>
      <c r="M1876" s="3"/>
      <c r="N1876" t="str">
        <f>Orte[[#This Row],[Ort]]</f>
        <v>Egenhausen</v>
      </c>
      <c r="O1876" t="s">
        <v>6064</v>
      </c>
      <c r="P1876" t="s">
        <v>5531</v>
      </c>
    </row>
    <row r="1877" spans="1:16" x14ac:dyDescent="0.35">
      <c r="A1877" t="s">
        <v>7196</v>
      </c>
      <c r="B1877" s="3" t="s">
        <v>15697</v>
      </c>
      <c r="C1877" s="4">
        <v>48.260722663300001</v>
      </c>
      <c r="D1877" s="4">
        <v>11.1851231183</v>
      </c>
      <c r="E1877" s="4">
        <f>Orte[[#This Row],[Lat_dez]]*PI()/180</f>
        <v>0.8423085098664318</v>
      </c>
      <c r="F1877" s="4">
        <f>Orte[[#This Row],[Lon_dez]]*PI()/180</f>
        <v>0.19521722565527019</v>
      </c>
      <c r="G1877" t="s">
        <v>665</v>
      </c>
      <c r="H1877" t="s">
        <v>960</v>
      </c>
      <c r="I1877" s="4" t="b">
        <v>0</v>
      </c>
      <c r="J1877" s="4" t="str">
        <f>CONCATENATE(Orte[[#This Row],[Ort]]," - ",Orte[[#This Row],[Landkreis]])</f>
        <v>Egenhofen - Landkreis Fürstenfeldbruck</v>
      </c>
      <c r="L1877" s="3" t="s">
        <v>13796</v>
      </c>
      <c r="M1877" s="3"/>
      <c r="N1877" t="str">
        <f>Orte[[#This Row],[Ort]]</f>
        <v>Egenhofen</v>
      </c>
      <c r="O1877" t="s">
        <v>2583</v>
      </c>
      <c r="P1877" t="s">
        <v>2864</v>
      </c>
    </row>
    <row r="1878" spans="1:16" x14ac:dyDescent="0.35">
      <c r="A1878" t="s">
        <v>2023</v>
      </c>
      <c r="B1878" s="3" t="s">
        <v>9008</v>
      </c>
      <c r="C1878" s="4">
        <v>48.115095922599998</v>
      </c>
      <c r="D1878" s="4">
        <v>8.86436383737</v>
      </c>
      <c r="E1878" s="4">
        <f>Orte[[#This Row],[Lat_dez]]*PI()/180</f>
        <v>0.83976684376226873</v>
      </c>
      <c r="F1878" s="4">
        <f>Orte[[#This Row],[Lon_dez]]*PI()/180</f>
        <v>0.15471233505682566</v>
      </c>
      <c r="G1878" t="s">
        <v>546</v>
      </c>
      <c r="H1878" t="s">
        <v>1084</v>
      </c>
      <c r="I1878" s="4" t="b">
        <v>0</v>
      </c>
      <c r="J1878" s="4" t="str">
        <f>CONCATENATE(Orte[[#This Row],[Ort]]," - ",Orte[[#This Row],[Landkreis]])</f>
        <v>Egesheim - Landkreis Tuttlingen</v>
      </c>
      <c r="L1878" s="3" t="s">
        <v>8654</v>
      </c>
      <c r="M1878" s="3"/>
      <c r="N1878" t="str">
        <f>Orte[[#This Row],[Ort]]</f>
        <v>Egesheim</v>
      </c>
      <c r="O1878" t="s">
        <v>1558</v>
      </c>
      <c r="P1878" t="s">
        <v>1119</v>
      </c>
    </row>
    <row r="1879" spans="1:16" x14ac:dyDescent="0.35">
      <c r="A1879" t="s">
        <v>4132</v>
      </c>
      <c r="B1879" s="3" t="s">
        <v>11621</v>
      </c>
      <c r="C1879" s="4">
        <v>48.088587080000003</v>
      </c>
      <c r="D1879" s="4">
        <v>10.272591462299999</v>
      </c>
      <c r="E1879" s="4">
        <f>Orte[[#This Row],[Lat_dez]]*PI()/180</f>
        <v>0.83930417717800587</v>
      </c>
      <c r="F1879" s="4">
        <f>Orte[[#This Row],[Lon_dez]]*PI()/180</f>
        <v>0.17929054372939393</v>
      </c>
      <c r="G1879" t="s">
        <v>665</v>
      </c>
      <c r="H1879" t="s">
        <v>683</v>
      </c>
      <c r="I1879" s="4" t="b">
        <v>0</v>
      </c>
      <c r="J1879" s="4" t="str">
        <f>CONCATENATE(Orte[[#This Row],[Ort]]," - ",Orte[[#This Row],[Landkreis]])</f>
        <v>Egg an der Günz - Landkreis Unterallgäu</v>
      </c>
      <c r="L1879" s="3" t="s">
        <v>9306</v>
      </c>
      <c r="M1879" s="3"/>
      <c r="N1879" t="str">
        <f>Orte[[#This Row],[Ort]]</f>
        <v>Egg an der Günz</v>
      </c>
      <c r="O1879" t="s">
        <v>2755</v>
      </c>
      <c r="P1879" t="s">
        <v>5364</v>
      </c>
    </row>
    <row r="1880" spans="1:16" x14ac:dyDescent="0.35">
      <c r="A1880" t="s">
        <v>1516</v>
      </c>
      <c r="B1880" s="3" t="s">
        <v>8454</v>
      </c>
      <c r="C1880" s="4">
        <v>54.606685367300003</v>
      </c>
      <c r="D1880" s="4">
        <v>9.3550717308600007</v>
      </c>
      <c r="E1880" s="4">
        <f>Orte[[#This Row],[Lat_dez]]*PI()/180</f>
        <v>0.95306645325999406</v>
      </c>
      <c r="F1880" s="4">
        <f>Orte[[#This Row],[Lon_dez]]*PI()/180</f>
        <v>0.16327680346375181</v>
      </c>
      <c r="G1880" t="s">
        <v>641</v>
      </c>
      <c r="H1880" t="s">
        <v>660</v>
      </c>
      <c r="I1880" s="4" t="b">
        <v>0</v>
      </c>
      <c r="J1880" s="4" t="str">
        <f>CONCATENATE(Orte[[#This Row],[Ort]]," - ",Orte[[#This Row],[Landkreis]])</f>
        <v>Eggebek, Langstedt, Sollerup, Süderhackstedt - Kreis Schleswig-Flensburg</v>
      </c>
      <c r="L1880" s="3" t="s">
        <v>9636</v>
      </c>
      <c r="M1880" s="3"/>
      <c r="N1880" t="str">
        <f>Orte[[#This Row],[Ort]]</f>
        <v>Eggebek, Langstedt, Sollerup, Süderhackstedt</v>
      </c>
      <c r="O1880" t="s">
        <v>6072</v>
      </c>
      <c r="P1880" t="s">
        <v>2352</v>
      </c>
    </row>
    <row r="1881" spans="1:16" x14ac:dyDescent="0.35">
      <c r="A1881" t="s">
        <v>6913</v>
      </c>
      <c r="B1881" s="3" t="s">
        <v>15308</v>
      </c>
      <c r="C1881" s="4">
        <v>48.406173524099998</v>
      </c>
      <c r="D1881" s="4">
        <v>12.750733203799999</v>
      </c>
      <c r="E1881" s="4">
        <f>Orte[[#This Row],[Lat_dez]]*PI()/180</f>
        <v>0.84484710628725168</v>
      </c>
      <c r="F1881" s="4">
        <f>Orte[[#This Row],[Lon_dez]]*PI()/180</f>
        <v>0.22254227644967514</v>
      </c>
      <c r="G1881" t="s">
        <v>665</v>
      </c>
      <c r="H1881" t="s">
        <v>930</v>
      </c>
      <c r="I1881" s="4" t="b">
        <v>0</v>
      </c>
      <c r="J1881" s="4" t="str">
        <f>CONCATENATE(Orte[[#This Row],[Ort]]," - ",Orte[[#This Row],[Landkreis]])</f>
        <v>Eggenfelden - Landkreis Rottal-Inn</v>
      </c>
      <c r="L1881" s="3" t="s">
        <v>15778</v>
      </c>
      <c r="M1881" s="3"/>
      <c r="N1881" t="str">
        <f>Orte[[#This Row],[Ort]]</f>
        <v>Eggenfelden</v>
      </c>
      <c r="O1881" t="s">
        <v>5650</v>
      </c>
      <c r="P1881" t="s">
        <v>4343</v>
      </c>
    </row>
    <row r="1882" spans="1:16" x14ac:dyDescent="0.35">
      <c r="A1882" t="s">
        <v>3206</v>
      </c>
      <c r="B1882" s="3" t="s">
        <v>10439</v>
      </c>
      <c r="C1882" s="4">
        <v>49.090824735299996</v>
      </c>
      <c r="D1882" s="4">
        <v>8.3859487371900006</v>
      </c>
      <c r="E1882" s="4">
        <f>Orte[[#This Row],[Lat_dez]]*PI()/180</f>
        <v>0.8567965241504587</v>
      </c>
      <c r="F1882" s="4">
        <f>Orte[[#This Row],[Lon_dez]]*PI()/180</f>
        <v>0.14636241636742617</v>
      </c>
      <c r="G1882" t="s">
        <v>546</v>
      </c>
      <c r="H1882" t="s">
        <v>723</v>
      </c>
      <c r="I1882" s="4" t="b">
        <v>0</v>
      </c>
      <c r="J1882" s="4" t="str">
        <f>CONCATENATE(Orte[[#This Row],[Ort]]," - ",Orte[[#This Row],[Landkreis]])</f>
        <v>Eggenstein-Leopoldshafen - Landkreis Karlsruhe</v>
      </c>
      <c r="L1882" s="3" t="s">
        <v>15516</v>
      </c>
      <c r="M1882" s="3"/>
      <c r="N1882" t="str">
        <f>Orte[[#This Row],[Ort]]</f>
        <v>Eggenstein-Leopoldshafen</v>
      </c>
      <c r="O1882" t="s">
        <v>1255</v>
      </c>
      <c r="P1882" t="s">
        <v>6525</v>
      </c>
    </row>
    <row r="1883" spans="1:16" x14ac:dyDescent="0.35">
      <c r="A1883" t="s">
        <v>1050</v>
      </c>
      <c r="B1883" s="3" t="s">
        <v>8023</v>
      </c>
      <c r="C1883" s="4">
        <v>47.913530251099999</v>
      </c>
      <c r="D1883" s="4">
        <v>10.4907523378</v>
      </c>
      <c r="E1883" s="4">
        <f>Orte[[#This Row],[Lat_dez]]*PI()/180</f>
        <v>0.83624885913560043</v>
      </c>
      <c r="F1883" s="4">
        <f>Orte[[#This Row],[Lon_dez]]*PI()/180</f>
        <v>0.18309816930590239</v>
      </c>
      <c r="G1883" t="s">
        <v>665</v>
      </c>
      <c r="H1883" t="s">
        <v>1051</v>
      </c>
      <c r="I1883" s="4" t="b">
        <v>0</v>
      </c>
      <c r="J1883" s="4" t="str">
        <f>CONCATENATE(Orte[[#This Row],[Ort]]," - ",Orte[[#This Row],[Landkreis]])</f>
        <v>Eggenthal - Landkreis Ostallgäu</v>
      </c>
      <c r="L1883" s="3" t="s">
        <v>11072</v>
      </c>
      <c r="M1883" s="3"/>
      <c r="N1883" t="str">
        <f>Orte[[#This Row],[Ort]]</f>
        <v>Eggenthal</v>
      </c>
      <c r="O1883" t="s">
        <v>4414</v>
      </c>
      <c r="P1883" t="s">
        <v>2981</v>
      </c>
    </row>
    <row r="1884" spans="1:16" x14ac:dyDescent="0.35">
      <c r="A1884" t="s">
        <v>4386</v>
      </c>
      <c r="B1884" s="3" t="s">
        <v>11948</v>
      </c>
      <c r="C1884" s="4">
        <v>53.6479480932</v>
      </c>
      <c r="D1884" s="4">
        <v>14.129469655299999</v>
      </c>
      <c r="E1884" s="4">
        <f>Orte[[#This Row],[Lat_dez]]*PI()/180</f>
        <v>0.93633333116535367</v>
      </c>
      <c r="F1884" s="4">
        <f>Orte[[#This Row],[Lon_dez]]*PI()/180</f>
        <v>0.24660576704561324</v>
      </c>
      <c r="G1884" t="s">
        <v>834</v>
      </c>
      <c r="H1884" t="s">
        <v>987</v>
      </c>
      <c r="I1884" s="4" t="b">
        <v>0</v>
      </c>
      <c r="J1884" s="4" t="str">
        <f>CONCATENATE(Orte[[#This Row],[Ort]]," - ",Orte[[#This Row],[Landkreis]])</f>
        <v>Eggesin - Landkreis Vorpommern-Greifswald</v>
      </c>
      <c r="L1884" s="3" t="s">
        <v>11989</v>
      </c>
      <c r="M1884" s="3"/>
      <c r="N1884" t="str">
        <f>Orte[[#This Row],[Ort]]</f>
        <v>Eggesin</v>
      </c>
      <c r="O1884" t="s">
        <v>7057</v>
      </c>
      <c r="P1884" t="s">
        <v>6272</v>
      </c>
    </row>
    <row r="1885" spans="1:16" x14ac:dyDescent="0.35">
      <c r="A1885" t="s">
        <v>3566</v>
      </c>
      <c r="B1885" s="3" t="s">
        <v>10911</v>
      </c>
      <c r="C1885" s="4">
        <v>53.179615629499999</v>
      </c>
      <c r="D1885" s="4">
        <v>10.0486815577</v>
      </c>
      <c r="E1885" s="4">
        <f>Orte[[#This Row],[Lat_dez]]*PI()/180</f>
        <v>0.92815938767981188</v>
      </c>
      <c r="F1885" s="4">
        <f>Orte[[#This Row],[Lon_dez]]*PI()/180</f>
        <v>0.17538257866629753</v>
      </c>
      <c r="G1885" t="s">
        <v>554</v>
      </c>
      <c r="H1885" t="s">
        <v>821</v>
      </c>
      <c r="I1885" s="4" t="b">
        <v>0</v>
      </c>
      <c r="J1885" s="4" t="str">
        <f>CONCATENATE(Orte[[#This Row],[Ort]]," - ",Orte[[#This Row],[Landkreis]])</f>
        <v>Eggestorf - Landkreis Harburg</v>
      </c>
      <c r="L1885" s="3" t="s">
        <v>15464</v>
      </c>
      <c r="M1885" s="3"/>
      <c r="N1885" t="str">
        <f>Orte[[#This Row],[Ort]]</f>
        <v>Eggestorf</v>
      </c>
      <c r="O1885" t="s">
        <v>1006</v>
      </c>
      <c r="P1885" t="s">
        <v>4741</v>
      </c>
    </row>
    <row r="1886" spans="1:16" x14ac:dyDescent="0.35">
      <c r="A1886" t="s">
        <v>2445</v>
      </c>
      <c r="B1886" s="3" t="s">
        <v>9497</v>
      </c>
      <c r="C1886" s="4">
        <v>47.701642762500001</v>
      </c>
      <c r="D1886" s="4">
        <v>8.3886990784200002</v>
      </c>
      <c r="E1886" s="4">
        <f>Orte[[#This Row],[Lat_dez]]*PI()/180</f>
        <v>0.83255072481574843</v>
      </c>
      <c r="F1886" s="4">
        <f>Orte[[#This Row],[Lon_dez]]*PI()/180</f>
        <v>0.14641041887744302</v>
      </c>
      <c r="G1886" t="s">
        <v>546</v>
      </c>
      <c r="H1886" t="s">
        <v>561</v>
      </c>
      <c r="I1886" s="4" t="b">
        <v>0</v>
      </c>
      <c r="J1886" s="4" t="str">
        <f>CONCATENATE(Orte[[#This Row],[Ort]]," - ",Orte[[#This Row],[Landkreis]])</f>
        <v>Eggingen - Landkreis Waldshut</v>
      </c>
      <c r="L1886" s="3" t="s">
        <v>11881</v>
      </c>
      <c r="M1886" s="3"/>
      <c r="N1886" t="str">
        <f>Orte[[#This Row],[Ort]]</f>
        <v>Eggingen</v>
      </c>
      <c r="O1886" t="s">
        <v>5107</v>
      </c>
      <c r="P1886" t="s">
        <v>4913</v>
      </c>
    </row>
    <row r="1887" spans="1:16" x14ac:dyDescent="0.35">
      <c r="A1887" t="s">
        <v>3471</v>
      </c>
      <c r="B1887" s="3" t="s">
        <v>10776</v>
      </c>
      <c r="C1887" s="4">
        <v>48.520649215200002</v>
      </c>
      <c r="D1887" s="4">
        <v>13.057759276900001</v>
      </c>
      <c r="E1887" s="4">
        <f>Orte[[#This Row],[Lat_dez]]*PI()/180</f>
        <v>0.84684508401044267</v>
      </c>
      <c r="F1887" s="4">
        <f>Orte[[#This Row],[Lon_dez]]*PI()/180</f>
        <v>0.22790089231473895</v>
      </c>
      <c r="G1887" t="s">
        <v>665</v>
      </c>
      <c r="H1887" t="s">
        <v>930</v>
      </c>
      <c r="I1887" s="4" t="b">
        <v>0</v>
      </c>
      <c r="J1887" s="4" t="str">
        <f>CONCATENATE(Orte[[#This Row],[Ort]]," - ",Orte[[#This Row],[Landkreis]])</f>
        <v>Egglham - Landkreis Rottal-Inn</v>
      </c>
      <c r="L1887" s="3" t="s">
        <v>14117</v>
      </c>
      <c r="M1887" s="3"/>
      <c r="N1887" t="str">
        <f>Orte[[#This Row],[Ort]]</f>
        <v>Egglham</v>
      </c>
      <c r="O1887" t="s">
        <v>1747</v>
      </c>
      <c r="P1887" t="s">
        <v>5029</v>
      </c>
    </row>
    <row r="1888" spans="1:16" x14ac:dyDescent="0.35">
      <c r="A1888" t="s">
        <v>6062</v>
      </c>
      <c r="B1888" s="3" t="s">
        <v>14153</v>
      </c>
      <c r="C1888" s="4">
        <v>48.392039140000001</v>
      </c>
      <c r="D1888" s="4">
        <v>12.4534265505</v>
      </c>
      <c r="E1888" s="4">
        <f>Orte[[#This Row],[Lat_dez]]*PI()/180</f>
        <v>0.84460041474696523</v>
      </c>
      <c r="F1888" s="4">
        <f>Orte[[#This Row],[Lon_dez]]*PI()/180</f>
        <v>0.21735329646150486</v>
      </c>
      <c r="G1888" t="s">
        <v>665</v>
      </c>
      <c r="H1888" t="s">
        <v>883</v>
      </c>
      <c r="I1888" s="4" t="b">
        <v>0</v>
      </c>
      <c r="J1888" s="4" t="str">
        <f>CONCATENATE(Orte[[#This Row],[Ort]]," - ",Orte[[#This Row],[Landkreis]])</f>
        <v>Egglkofen - Landkreis Mühldorf a. Inn</v>
      </c>
      <c r="L1888" s="3" t="s">
        <v>10155</v>
      </c>
      <c r="M1888" s="3"/>
      <c r="N1888" t="str">
        <f>Orte[[#This Row],[Ort]]</f>
        <v>Egglkofen</v>
      </c>
      <c r="O1888" t="s">
        <v>3731</v>
      </c>
      <c r="P1888" t="s">
        <v>5630</v>
      </c>
    </row>
    <row r="1889" spans="1:16" x14ac:dyDescent="0.35">
      <c r="A1889" t="s">
        <v>3183</v>
      </c>
      <c r="B1889" s="3" t="s">
        <v>10414</v>
      </c>
      <c r="C1889" s="4">
        <v>49.785042075299998</v>
      </c>
      <c r="D1889" s="4">
        <v>11.0878088227</v>
      </c>
      <c r="E1889" s="4">
        <f>Orte[[#This Row],[Lat_dez]]*PI()/180</f>
        <v>0.86891290245789576</v>
      </c>
      <c r="F1889" s="4">
        <f>Orte[[#This Row],[Lon_dez]]*PI()/180</f>
        <v>0.19351877078779117</v>
      </c>
      <c r="G1889" t="s">
        <v>665</v>
      </c>
      <c r="H1889" t="s">
        <v>807</v>
      </c>
      <c r="I1889" s="4" t="b">
        <v>0</v>
      </c>
      <c r="J1889" s="4" t="str">
        <f>CONCATENATE(Orte[[#This Row],[Ort]]," - ",Orte[[#This Row],[Landkreis]])</f>
        <v>Eggolsheim - Landkreis Forchheim</v>
      </c>
      <c r="L1889" s="3" t="s">
        <v>11996</v>
      </c>
      <c r="M1889" s="3"/>
      <c r="N1889" t="str">
        <f>Orte[[#This Row],[Ort]]</f>
        <v>Eggolsheim</v>
      </c>
      <c r="O1889" t="s">
        <v>2852</v>
      </c>
      <c r="P1889" t="s">
        <v>3881</v>
      </c>
    </row>
    <row r="1890" spans="1:16" x14ac:dyDescent="0.35">
      <c r="A1890" t="s">
        <v>2797</v>
      </c>
      <c r="B1890" s="3" t="s">
        <v>9944</v>
      </c>
      <c r="C1890" s="4">
        <v>47.933209097300001</v>
      </c>
      <c r="D1890" s="4">
        <v>12.3852032505</v>
      </c>
      <c r="E1890" s="4">
        <f>Orte[[#This Row],[Lat_dez]]*PI()/180</f>
        <v>0.83659231979478399</v>
      </c>
      <c r="F1890" s="4">
        <f>Orte[[#This Row],[Lon_dez]]*PI()/180</f>
        <v>0.21616257524992905</v>
      </c>
      <c r="G1890" t="s">
        <v>665</v>
      </c>
      <c r="H1890" t="s">
        <v>877</v>
      </c>
      <c r="I1890" s="4" t="b">
        <v>0</v>
      </c>
      <c r="J1890" s="4" t="str">
        <f>CONCATENATE(Orte[[#This Row],[Ort]]," - ",Orte[[#This Row],[Landkreis]])</f>
        <v>Eggstätt - Landkreis Rosenheim</v>
      </c>
      <c r="L1890" s="3" t="s">
        <v>11384</v>
      </c>
      <c r="M1890" s="3"/>
      <c r="N1890" t="str">
        <f>Orte[[#This Row],[Ort]]</f>
        <v>Eggstätt</v>
      </c>
      <c r="O1890" t="s">
        <v>7258</v>
      </c>
      <c r="P1890" t="s">
        <v>2606</v>
      </c>
    </row>
    <row r="1891" spans="1:16" x14ac:dyDescent="0.35">
      <c r="A1891" t="s">
        <v>4276</v>
      </c>
      <c r="B1891" s="3" t="s">
        <v>11801</v>
      </c>
      <c r="C1891" s="4">
        <v>54.056762162399998</v>
      </c>
      <c r="D1891" s="4">
        <v>9.2627265215999994</v>
      </c>
      <c r="E1891" s="4">
        <f>Orte[[#This Row],[Lat_dez]]*PI()/180</f>
        <v>0.94346848270136963</v>
      </c>
      <c r="F1891" s="4">
        <f>Orte[[#This Row],[Lon_dez]]*PI()/180</f>
        <v>0.16166507551372164</v>
      </c>
      <c r="G1891" t="s">
        <v>641</v>
      </c>
      <c r="H1891" t="s">
        <v>751</v>
      </c>
      <c r="I1891" s="4" t="b">
        <v>0</v>
      </c>
      <c r="J1891" s="4" t="str">
        <f>CONCATENATE(Orte[[#This Row],[Ort]]," - ",Orte[[#This Row],[Landkreis]])</f>
        <v>Eggstedt - Kreis Dithmarschen</v>
      </c>
      <c r="L1891" s="3" t="s">
        <v>13062</v>
      </c>
      <c r="M1891" s="3"/>
      <c r="N1891" t="str">
        <f>Orte[[#This Row],[Ort]]</f>
        <v>Eggstedt</v>
      </c>
      <c r="O1891" t="s">
        <v>5567</v>
      </c>
      <c r="P1891" t="s">
        <v>4215</v>
      </c>
    </row>
    <row r="1892" spans="1:16" x14ac:dyDescent="0.35">
      <c r="A1892" t="s">
        <v>1243</v>
      </c>
      <c r="B1892" s="3" t="s">
        <v>8189</v>
      </c>
      <c r="C1892" s="4">
        <v>48.709372836100002</v>
      </c>
      <c r="D1892" s="4">
        <v>13.2559987575</v>
      </c>
      <c r="E1892" s="4">
        <f>Orte[[#This Row],[Lat_dez]]*PI()/180</f>
        <v>0.85013893257143325</v>
      </c>
      <c r="F1892" s="4">
        <f>Orte[[#This Row],[Lon_dez]]*PI()/180</f>
        <v>0.23136082395865237</v>
      </c>
      <c r="G1892" t="s">
        <v>665</v>
      </c>
      <c r="H1892" t="s">
        <v>925</v>
      </c>
      <c r="I1892" s="4" t="b">
        <v>0</v>
      </c>
      <c r="J1892" s="4" t="str">
        <f>CONCATENATE(Orte[[#This Row],[Ort]]," - ",Orte[[#This Row],[Landkreis]])</f>
        <v>Eging a. See - Landkreis Passau</v>
      </c>
      <c r="L1892" s="3" t="s">
        <v>9851</v>
      </c>
      <c r="M1892" s="3"/>
      <c r="N1892" t="str">
        <f>Orte[[#This Row],[Ort]]</f>
        <v>Eging a. See</v>
      </c>
      <c r="O1892" t="s">
        <v>6453</v>
      </c>
      <c r="P1892" t="s">
        <v>4344</v>
      </c>
    </row>
    <row r="1893" spans="1:16" x14ac:dyDescent="0.35">
      <c r="A1893" t="s">
        <v>3381</v>
      </c>
      <c r="B1893" s="3" t="s">
        <v>10660</v>
      </c>
      <c r="C1893" s="4">
        <v>47.7379981339</v>
      </c>
      <c r="D1893" s="4">
        <v>11.157081850999999</v>
      </c>
      <c r="E1893" s="4">
        <f>Orte[[#This Row],[Lat_dez]]*PI()/180</f>
        <v>0.83318524574746389</v>
      </c>
      <c r="F1893" s="4">
        <f>Orte[[#This Row],[Lon_dez]]*PI()/180</f>
        <v>0.19472781321445337</v>
      </c>
      <c r="G1893" t="s">
        <v>665</v>
      </c>
      <c r="H1893" t="s">
        <v>1338</v>
      </c>
      <c r="I1893" s="4" t="b">
        <v>0</v>
      </c>
      <c r="J1893" s="4" t="str">
        <f>CONCATENATE(Orte[[#This Row],[Ort]]," - ",Orte[[#This Row],[Landkreis]])</f>
        <v>Eglfing - Landkreis Weilheim-Schongau</v>
      </c>
      <c r="L1893" s="3" t="s">
        <v>12740</v>
      </c>
      <c r="M1893" s="3"/>
      <c r="N1893" t="str">
        <f>Orte[[#This Row],[Ort]]</f>
        <v>Eglfing</v>
      </c>
      <c r="O1893" t="s">
        <v>2418</v>
      </c>
      <c r="P1893" t="s">
        <v>3817</v>
      </c>
    </row>
    <row r="1894" spans="1:16" x14ac:dyDescent="0.35">
      <c r="A1894" t="s">
        <v>3948</v>
      </c>
      <c r="B1894" s="3" t="s">
        <v>11393</v>
      </c>
      <c r="C1894" s="4">
        <v>47.926935708199998</v>
      </c>
      <c r="D1894" s="4">
        <v>11.5108512267</v>
      </c>
      <c r="E1894" s="4">
        <f>Orte[[#This Row],[Lat_dez]]*PI()/180</f>
        <v>0.83648282849973032</v>
      </c>
      <c r="F1894" s="4">
        <f>Orte[[#This Row],[Lon_dez]]*PI()/180</f>
        <v>0.20090225361314321</v>
      </c>
      <c r="G1894" t="s">
        <v>665</v>
      </c>
      <c r="H1894" t="s">
        <v>1288</v>
      </c>
      <c r="I1894" s="4" t="b">
        <v>0</v>
      </c>
      <c r="J1894" s="4" t="str">
        <f>CONCATENATE(Orte[[#This Row],[Ort]]," - ",Orte[[#This Row],[Landkreis]])</f>
        <v>Egling - Landkreis Bad Tölz-Wolfratshausen</v>
      </c>
      <c r="L1894" s="3" t="s">
        <v>11983</v>
      </c>
      <c r="M1894" s="3"/>
      <c r="N1894" t="str">
        <f>Orte[[#This Row],[Ort]]</f>
        <v>Egling</v>
      </c>
      <c r="O1894" t="s">
        <v>6046</v>
      </c>
      <c r="P1894" t="s">
        <v>6247</v>
      </c>
    </row>
    <row r="1895" spans="1:16" x14ac:dyDescent="0.35">
      <c r="A1895" t="s">
        <v>5948</v>
      </c>
      <c r="B1895" s="3" t="s">
        <v>14005</v>
      </c>
      <c r="C1895" s="4">
        <v>48.185554160099997</v>
      </c>
      <c r="D1895" s="4">
        <v>10.989319486499999</v>
      </c>
      <c r="E1895" s="4">
        <f>Orte[[#This Row],[Lat_dez]]*PI()/180</f>
        <v>0.84099657199179589</v>
      </c>
      <c r="F1895" s="4">
        <f>Orte[[#This Row],[Lon_dez]]*PI()/180</f>
        <v>0.19179980759299753</v>
      </c>
      <c r="G1895" t="s">
        <v>665</v>
      </c>
      <c r="H1895" t="s">
        <v>802</v>
      </c>
      <c r="I1895" s="4" t="b">
        <v>0</v>
      </c>
      <c r="J1895" s="4" t="str">
        <f>CONCATENATE(Orte[[#This Row],[Ort]]," - ",Orte[[#This Row],[Landkreis]])</f>
        <v>Egling a.d. Paar - Landkreis Landsberg am Lech</v>
      </c>
      <c r="L1895" s="3" t="s">
        <v>12940</v>
      </c>
      <c r="M1895" s="3"/>
      <c r="N1895" t="str">
        <f>Orte[[#This Row],[Ort]]</f>
        <v>Egling a.d. Paar</v>
      </c>
      <c r="O1895" t="s">
        <v>6508</v>
      </c>
      <c r="P1895" t="s">
        <v>3687</v>
      </c>
    </row>
    <row r="1896" spans="1:16" x14ac:dyDescent="0.35">
      <c r="A1896" t="s">
        <v>1189</v>
      </c>
      <c r="B1896" s="3" t="s">
        <v>8142</v>
      </c>
      <c r="C1896" s="4">
        <v>49.713892529399999</v>
      </c>
      <c r="D1896" s="4">
        <v>11.2629435189</v>
      </c>
      <c r="E1896" s="4">
        <f>Orte[[#This Row],[Lat_dez]]*PI()/180</f>
        <v>0.86767110862064178</v>
      </c>
      <c r="F1896" s="4">
        <f>Orte[[#This Row],[Lon_dez]]*PI()/180</f>
        <v>0.19657544787096121</v>
      </c>
      <c r="G1896" t="s">
        <v>665</v>
      </c>
      <c r="H1896" t="s">
        <v>807</v>
      </c>
      <c r="I1896" s="4" t="b">
        <v>0</v>
      </c>
      <c r="J1896" s="4" t="str">
        <f>CONCATENATE(Orte[[#This Row],[Ort]]," - ",Orte[[#This Row],[Landkreis]])</f>
        <v>Egloffstein - Landkreis Forchheim</v>
      </c>
      <c r="L1896" s="3" t="s">
        <v>14427</v>
      </c>
      <c r="M1896" s="3"/>
      <c r="N1896" t="str">
        <f>Orte[[#This Row],[Ort]]</f>
        <v>Egloffstein</v>
      </c>
      <c r="O1896" t="s">
        <v>2400</v>
      </c>
      <c r="P1896" t="s">
        <v>5522</v>
      </c>
    </row>
    <row r="1897" spans="1:16" x14ac:dyDescent="0.35">
      <c r="A1897" t="s">
        <v>6331</v>
      </c>
      <c r="B1897" s="3" t="s">
        <v>14518</v>
      </c>
      <c r="C1897" s="4">
        <v>47.994813000900002</v>
      </c>
      <c r="D1897" s="4">
        <v>11.802489253799999</v>
      </c>
      <c r="E1897" s="4">
        <f>Orte[[#This Row],[Lat_dez]]*PI()/180</f>
        <v>0.83766751074468526</v>
      </c>
      <c r="F1897" s="4">
        <f>Orte[[#This Row],[Lon_dez]]*PI()/180</f>
        <v>0.20599229741005864</v>
      </c>
      <c r="G1897" t="s">
        <v>665</v>
      </c>
      <c r="H1897" t="s">
        <v>1203</v>
      </c>
      <c r="I1897" s="4" t="b">
        <v>0</v>
      </c>
      <c r="J1897" s="4" t="str">
        <f>CONCATENATE(Orte[[#This Row],[Ort]]," - ",Orte[[#This Row],[Landkreis]])</f>
        <v>Egmating - Landkreis Ebersberg</v>
      </c>
      <c r="L1897" s="3" t="s">
        <v>13892</v>
      </c>
      <c r="M1897" s="3"/>
      <c r="N1897" t="str">
        <f>Orte[[#This Row],[Ort]]</f>
        <v>Egmating</v>
      </c>
      <c r="O1897" t="s">
        <v>6763</v>
      </c>
      <c r="P1897" t="s">
        <v>3488</v>
      </c>
    </row>
    <row r="1898" spans="1:16" x14ac:dyDescent="0.35">
      <c r="A1898" t="s">
        <v>1933</v>
      </c>
      <c r="B1898" s="3" t="s">
        <v>8907</v>
      </c>
      <c r="C1898" s="4">
        <v>48.787191104500003</v>
      </c>
      <c r="D1898" s="4">
        <v>11.2246811441</v>
      </c>
      <c r="E1898" s="4">
        <f>Orte[[#This Row],[Lat_dez]]*PI()/180</f>
        <v>0.851497117573214</v>
      </c>
      <c r="F1898" s="4">
        <f>Orte[[#This Row],[Lon_dez]]*PI()/180</f>
        <v>0.19590764345106906</v>
      </c>
      <c r="G1898" t="s">
        <v>665</v>
      </c>
      <c r="H1898" t="s">
        <v>1867</v>
      </c>
      <c r="I1898" s="4" t="b">
        <v>0</v>
      </c>
      <c r="J1898" s="4" t="str">
        <f>CONCATENATE(Orte[[#This Row],[Ort]]," - ",Orte[[#This Row],[Landkreis]])</f>
        <v>Egweil - Landkreis Eichstätt</v>
      </c>
      <c r="L1898" s="3" t="s">
        <v>11102</v>
      </c>
      <c r="M1898" s="3"/>
      <c r="N1898" t="str">
        <f>Orte[[#This Row],[Ort]]</f>
        <v>Egweil</v>
      </c>
      <c r="O1898" t="s">
        <v>5847</v>
      </c>
      <c r="P1898" t="s">
        <v>6017</v>
      </c>
    </row>
    <row r="1899" spans="1:16" x14ac:dyDescent="0.35">
      <c r="A1899" t="s">
        <v>3646</v>
      </c>
      <c r="B1899" s="3" t="s">
        <v>11009</v>
      </c>
      <c r="C1899" s="4">
        <v>48.637692515399998</v>
      </c>
      <c r="D1899" s="4">
        <v>11.097838060699999</v>
      </c>
      <c r="E1899" s="4">
        <f>Orte[[#This Row],[Lat_dez]]*PI()/180</f>
        <v>0.84888787496633289</v>
      </c>
      <c r="F1899" s="4">
        <f>Orte[[#This Row],[Lon_dez]]*PI()/180</f>
        <v>0.19369381401235727</v>
      </c>
      <c r="G1899" t="s">
        <v>665</v>
      </c>
      <c r="H1899" t="s">
        <v>951</v>
      </c>
      <c r="I1899" s="4" t="b">
        <v>0</v>
      </c>
      <c r="J1899" s="4" t="str">
        <f>CONCATENATE(Orte[[#This Row],[Ort]]," - ",Orte[[#This Row],[Landkreis]])</f>
        <v>Ehekirchen - Landkreis Neuburg-Schrobenhausen</v>
      </c>
      <c r="L1899" s="3" t="s">
        <v>12638</v>
      </c>
      <c r="M1899" s="3"/>
      <c r="N1899" t="str">
        <f>Orte[[#This Row],[Ort]]</f>
        <v>Ehekirchen</v>
      </c>
      <c r="O1899" t="s">
        <v>96</v>
      </c>
      <c r="P1899" t="s">
        <v>1347</v>
      </c>
    </row>
    <row r="1900" spans="1:16" x14ac:dyDescent="0.35">
      <c r="A1900" t="s">
        <v>2070</v>
      </c>
      <c r="B1900" s="3" t="s">
        <v>14547</v>
      </c>
      <c r="C1900" s="4">
        <v>48.590348469299997</v>
      </c>
      <c r="D1900" s="4">
        <v>10.7923023514</v>
      </c>
      <c r="E1900" s="4">
        <f>Orte[[#This Row],[Lat_dez]]*PI()/180</f>
        <v>0.84806156548067169</v>
      </c>
      <c r="F1900" s="4">
        <f>Orte[[#This Row],[Lon_dez]]*PI()/180</f>
        <v>0.18836120990265606</v>
      </c>
      <c r="G1900" t="s">
        <v>665</v>
      </c>
      <c r="H1900" t="s">
        <v>798</v>
      </c>
      <c r="I1900" s="4" t="b">
        <v>0</v>
      </c>
      <c r="J1900" s="4" t="str">
        <f>CONCATENATE(Orte[[#This Row],[Ort]]," - ",Orte[[#This Row],[Landkreis]])</f>
        <v>Ehingen - Landkreis Augsburg</v>
      </c>
      <c r="L1900" s="3" t="s">
        <v>11367</v>
      </c>
      <c r="M1900" s="3"/>
      <c r="N1900" t="str">
        <f>Orte[[#This Row],[Ort]]</f>
        <v>Ehingen</v>
      </c>
      <c r="O1900" t="s">
        <v>4347</v>
      </c>
      <c r="P1900" t="s">
        <v>4125</v>
      </c>
    </row>
    <row r="1901" spans="1:16" x14ac:dyDescent="0.35">
      <c r="A1901" t="s">
        <v>2070</v>
      </c>
      <c r="B1901" s="3" t="s">
        <v>9061</v>
      </c>
      <c r="C1901" s="4">
        <v>49.097002727700001</v>
      </c>
      <c r="D1901" s="4">
        <v>10.5440917495</v>
      </c>
      <c r="E1901" s="4">
        <f>Orte[[#This Row],[Lat_dez]]*PI()/180</f>
        <v>0.85690435045900193</v>
      </c>
      <c r="F1901" s="4">
        <f>Orte[[#This Row],[Lon_dez]]*PI()/180</f>
        <v>0.18402911766114416</v>
      </c>
      <c r="G1901" t="s">
        <v>665</v>
      </c>
      <c r="H1901" t="s">
        <v>784</v>
      </c>
      <c r="I1901" s="4" t="b">
        <v>0</v>
      </c>
      <c r="J1901" s="4" t="str">
        <f>CONCATENATE(Orte[[#This Row],[Ort]]," - ",Orte[[#This Row],[Landkreis]])</f>
        <v>Ehingen - Landkreis Ansbach</v>
      </c>
      <c r="L1901" s="3" t="s">
        <v>7743</v>
      </c>
      <c r="M1901" s="3"/>
      <c r="N1901" t="str">
        <f>Orte[[#This Row],[Ort]]</f>
        <v>Ehingen</v>
      </c>
      <c r="O1901" t="s">
        <v>3740</v>
      </c>
      <c r="P1901" t="s">
        <v>1757</v>
      </c>
    </row>
    <row r="1902" spans="1:16" x14ac:dyDescent="0.35">
      <c r="A1902" t="s">
        <v>4865</v>
      </c>
      <c r="B1902" s="3" t="s">
        <v>12572</v>
      </c>
      <c r="C1902" s="4">
        <v>48.281825120900002</v>
      </c>
      <c r="D1902" s="4">
        <v>9.6589927536599998</v>
      </c>
      <c r="E1902" s="4">
        <f>Orte[[#This Row],[Lat_dez]]*PI()/180</f>
        <v>0.84267681723181431</v>
      </c>
      <c r="F1902" s="4">
        <f>Orte[[#This Row],[Lon_dez]]*PI()/180</f>
        <v>0.16858122597764058</v>
      </c>
      <c r="G1902" t="s">
        <v>546</v>
      </c>
      <c r="H1902" t="s">
        <v>996</v>
      </c>
      <c r="I1902" s="4" t="b">
        <v>0</v>
      </c>
      <c r="J1902" s="4" t="str">
        <f>CONCATENATE(Orte[[#This Row],[Ort]]," - ",Orte[[#This Row],[Landkreis]])</f>
        <v>Ehingen (Donau), Lauterach - Landkreis Alb-Donau-Kreis</v>
      </c>
      <c r="L1902" s="3" t="s">
        <v>14844</v>
      </c>
      <c r="M1902" s="3"/>
      <c r="N1902" t="str">
        <f>Orte[[#This Row],[Ort]]</f>
        <v>Ehingen (Donau), Lauterach</v>
      </c>
      <c r="O1902" t="s">
        <v>1538</v>
      </c>
      <c r="P1902" t="s">
        <v>1083</v>
      </c>
    </row>
    <row r="1903" spans="1:16" x14ac:dyDescent="0.35">
      <c r="A1903" t="s">
        <v>6647</v>
      </c>
      <c r="B1903" s="3" t="s">
        <v>14959</v>
      </c>
      <c r="C1903" s="4">
        <v>48.959634367</v>
      </c>
      <c r="D1903" s="4">
        <v>10.5440060892</v>
      </c>
      <c r="E1903" s="4">
        <f>Orte[[#This Row],[Lat_dez]]*PI()/180</f>
        <v>0.85450682027671976</v>
      </c>
      <c r="F1903" s="4">
        <f>Orte[[#This Row],[Lon_dez]]*PI()/180</f>
        <v>0.18402762260687089</v>
      </c>
      <c r="G1903" t="s">
        <v>665</v>
      </c>
      <c r="H1903" t="s">
        <v>698</v>
      </c>
      <c r="I1903" s="4" t="b">
        <v>0</v>
      </c>
      <c r="J1903" s="4" t="str">
        <f>CONCATENATE(Orte[[#This Row],[Ort]]," - ",Orte[[#This Row],[Landkreis]])</f>
        <v>Ehingen a. Ries - Landkreis Donau-Ries</v>
      </c>
      <c r="L1903" s="3" t="s">
        <v>9850</v>
      </c>
      <c r="M1903" s="3"/>
      <c r="N1903" t="str">
        <f>Orte[[#This Row],[Ort]]</f>
        <v>Ehingen a. Ries</v>
      </c>
      <c r="O1903" t="s">
        <v>4565</v>
      </c>
      <c r="P1903" t="s">
        <v>912</v>
      </c>
    </row>
    <row r="1904" spans="1:16" x14ac:dyDescent="0.35">
      <c r="A1904" t="s">
        <v>5351</v>
      </c>
      <c r="B1904" s="3" t="s">
        <v>13211</v>
      </c>
      <c r="C1904" s="4">
        <v>48.656176212799998</v>
      </c>
      <c r="D1904" s="4">
        <v>8.94595091375</v>
      </c>
      <c r="E1904" s="4">
        <f>Orte[[#This Row],[Lat_dez]]*PI()/180</f>
        <v>0.84921047634390512</v>
      </c>
      <c r="F1904" s="4">
        <f>Orte[[#This Row],[Lon_dez]]*PI()/180</f>
        <v>0.15613629816673275</v>
      </c>
      <c r="G1904" t="s">
        <v>546</v>
      </c>
      <c r="H1904" t="s">
        <v>749</v>
      </c>
      <c r="I1904" s="4" t="b">
        <v>0</v>
      </c>
      <c r="J1904" s="4" t="str">
        <f>CONCATENATE(Orte[[#This Row],[Ort]]," - ",Orte[[#This Row],[Landkreis]])</f>
        <v>Ehningen - Landkreis Böblingen</v>
      </c>
      <c r="L1904" s="3" t="s">
        <v>15688</v>
      </c>
      <c r="M1904" s="3"/>
      <c r="N1904" t="str">
        <f>Orte[[#This Row],[Ort]]</f>
        <v>Ehningen</v>
      </c>
      <c r="O1904" t="s">
        <v>1015</v>
      </c>
      <c r="P1904" t="s">
        <v>2082</v>
      </c>
    </row>
    <row r="1905" spans="1:16" x14ac:dyDescent="0.35">
      <c r="A1905" t="s">
        <v>6772</v>
      </c>
      <c r="B1905" s="3" t="s">
        <v>15116</v>
      </c>
      <c r="C1905" s="4">
        <v>52.5779924319</v>
      </c>
      <c r="D1905" s="4">
        <v>10.776284995299999</v>
      </c>
      <c r="E1905" s="4">
        <f>Orte[[#This Row],[Lat_dez]]*PI()/180</f>
        <v>0.91765908202531554</v>
      </c>
      <c r="F1905" s="4">
        <f>Orte[[#This Row],[Lon_dez]]*PI()/180</f>
        <v>0.18808165430124665</v>
      </c>
      <c r="G1905" t="s">
        <v>554</v>
      </c>
      <c r="H1905" t="s">
        <v>1314</v>
      </c>
      <c r="I1905" s="4" t="b">
        <v>0</v>
      </c>
      <c r="J1905" s="4" t="str">
        <f>CONCATENATE(Orte[[#This Row],[Ort]]," - ",Orte[[#This Row],[Landkreis]])</f>
        <v>Ehra-Lessien - Landkreis Gifhorn</v>
      </c>
      <c r="L1905" s="3" t="s">
        <v>14126</v>
      </c>
      <c r="M1905" s="3"/>
      <c r="N1905" t="str">
        <f>Orte[[#This Row],[Ort]]</f>
        <v>Ehra-Lessien</v>
      </c>
      <c r="O1905" t="s">
        <v>5670</v>
      </c>
      <c r="P1905" t="s">
        <v>2835</v>
      </c>
    </row>
    <row r="1906" spans="1:16" x14ac:dyDescent="0.35">
      <c r="A1906" t="s">
        <v>6805</v>
      </c>
      <c r="B1906" s="3" t="s">
        <v>15162</v>
      </c>
      <c r="C1906" s="4">
        <v>52.734707269799998</v>
      </c>
      <c r="D1906" s="4">
        <v>8.6844431969099993</v>
      </c>
      <c r="E1906" s="4">
        <f>Orte[[#This Row],[Lat_dez]]*PI()/180</f>
        <v>0.92039427193339962</v>
      </c>
      <c r="F1906" s="4">
        <f>Orte[[#This Row],[Lon_dez]]*PI()/180</f>
        <v>0.15157212748850174</v>
      </c>
      <c r="G1906" t="s">
        <v>554</v>
      </c>
      <c r="H1906" t="s">
        <v>737</v>
      </c>
      <c r="I1906" s="4" t="b">
        <v>0</v>
      </c>
      <c r="J1906" s="4" t="str">
        <f>CONCATENATE(Orte[[#This Row],[Ort]]," - ",Orte[[#This Row],[Landkreis]])</f>
        <v>Ehrenburg - Landkreis Diepholz</v>
      </c>
      <c r="L1906" s="3" t="s">
        <v>12865</v>
      </c>
      <c r="M1906" s="3"/>
      <c r="N1906" t="str">
        <f>Orte[[#This Row],[Ort]]</f>
        <v>Ehrenburg</v>
      </c>
      <c r="O1906" t="s">
        <v>4138</v>
      </c>
      <c r="P1906" t="s">
        <v>3675</v>
      </c>
    </row>
    <row r="1907" spans="1:16" x14ac:dyDescent="0.35">
      <c r="A1907" t="s">
        <v>5212</v>
      </c>
      <c r="B1907" s="3" t="s">
        <v>13035</v>
      </c>
      <c r="C1907" s="4">
        <v>50.645526279400002</v>
      </c>
      <c r="D1907" s="4">
        <v>12.9600206473</v>
      </c>
      <c r="E1907" s="4">
        <f>Orte[[#This Row],[Lat_dez]]*PI()/180</f>
        <v>0.88393118498084355</v>
      </c>
      <c r="F1907" s="4">
        <f>Orte[[#This Row],[Lon_dez]]*PI()/180</f>
        <v>0.22619503142183178</v>
      </c>
      <c r="G1907" t="s">
        <v>869</v>
      </c>
      <c r="H1907" t="s">
        <v>910</v>
      </c>
      <c r="I1907" s="4" t="b">
        <v>0</v>
      </c>
      <c r="J1907" s="4" t="str">
        <f>CONCATENATE(Orte[[#This Row],[Ort]]," - ",Orte[[#This Row],[Landkreis]])</f>
        <v>Ehrenfriedersdorf - Landkreis Erzgebirgskreis</v>
      </c>
      <c r="L1907" s="3" t="s">
        <v>8106</v>
      </c>
      <c r="M1907" s="3"/>
      <c r="N1907" t="str">
        <f>Orte[[#This Row],[Ort]]</f>
        <v>Ehrenfriedersdorf</v>
      </c>
      <c r="O1907" t="s">
        <v>2551</v>
      </c>
      <c r="P1907" t="s">
        <v>2437</v>
      </c>
    </row>
    <row r="1908" spans="1:16" x14ac:dyDescent="0.35">
      <c r="A1908" t="s">
        <v>2154</v>
      </c>
      <c r="B1908" s="3" t="s">
        <v>9153</v>
      </c>
      <c r="C1908" s="4">
        <v>47.908848734099998</v>
      </c>
      <c r="D1908" s="4">
        <v>7.7637566475000002</v>
      </c>
      <c r="E1908" s="4">
        <f>Orte[[#This Row],[Lat_dez]]*PI()/180</f>
        <v>0.83616715124996233</v>
      </c>
      <c r="F1908" s="4">
        <f>Orte[[#This Row],[Lon_dez]]*PI()/180</f>
        <v>0.13550311582247179</v>
      </c>
      <c r="G1908" t="s">
        <v>546</v>
      </c>
      <c r="H1908" t="s">
        <v>547</v>
      </c>
      <c r="I1908" s="4" t="b">
        <v>0</v>
      </c>
      <c r="J1908" s="4" t="str">
        <f>CONCATENATE(Orte[[#This Row],[Ort]]," - ",Orte[[#This Row],[Landkreis]])</f>
        <v>Ehrenkirchen - Landkreis Breisgau-Hochschwarzwald</v>
      </c>
      <c r="L1908" s="3" t="s">
        <v>11192</v>
      </c>
      <c r="M1908" s="3"/>
      <c r="N1908" t="str">
        <f>Orte[[#This Row],[Ort]]</f>
        <v>Ehrenkirchen</v>
      </c>
      <c r="O1908" t="s">
        <v>5382</v>
      </c>
      <c r="P1908" t="s">
        <v>4350</v>
      </c>
    </row>
    <row r="1909" spans="1:16" x14ac:dyDescent="0.35">
      <c r="A1909" t="s">
        <v>5413</v>
      </c>
      <c r="B1909" s="3" t="s">
        <v>13290</v>
      </c>
      <c r="C1909" s="4">
        <v>50.620582780699998</v>
      </c>
      <c r="D1909" s="4">
        <v>8.3767630117999996</v>
      </c>
      <c r="E1909" s="4">
        <f>Orte[[#This Row],[Lat_dez]]*PI()/180</f>
        <v>0.88349583880156168</v>
      </c>
      <c r="F1909" s="4">
        <f>Orte[[#This Row],[Lon_dez]]*PI()/180</f>
        <v>0.14620209521518659</v>
      </c>
      <c r="G1909" t="s">
        <v>549</v>
      </c>
      <c r="H1909" t="s">
        <v>550</v>
      </c>
      <c r="I1909" s="4" t="b">
        <v>0</v>
      </c>
      <c r="J1909" s="4" t="str">
        <f>CONCATENATE(Orte[[#This Row],[Ort]]," - ",Orte[[#This Row],[Landkreis]])</f>
        <v>Ehringshausen - Landkreis Lahn-Dill-Kreis</v>
      </c>
      <c r="L1909" s="3" t="s">
        <v>7706</v>
      </c>
      <c r="M1909" s="3"/>
      <c r="N1909" t="str">
        <f>Orte[[#This Row],[Ort]]</f>
        <v>Ehringshausen</v>
      </c>
      <c r="O1909" t="s">
        <v>6070</v>
      </c>
      <c r="P1909" t="s">
        <v>3918</v>
      </c>
    </row>
    <row r="1910" spans="1:16" x14ac:dyDescent="0.35">
      <c r="A1910" t="s">
        <v>4822</v>
      </c>
      <c r="B1910" s="3" t="s">
        <v>12519</v>
      </c>
      <c r="C1910" s="4">
        <v>49.7243435894</v>
      </c>
      <c r="D1910" s="4">
        <v>10.012076262000001</v>
      </c>
      <c r="E1910" s="4">
        <f>Orte[[#This Row],[Lat_dez]]*PI()/180</f>
        <v>0.8678535140279654</v>
      </c>
      <c r="F1910" s="4">
        <f>Orte[[#This Row],[Lon_dez]]*PI()/180</f>
        <v>0.17474369573266643</v>
      </c>
      <c r="G1910" t="s">
        <v>665</v>
      </c>
      <c r="H1910" t="s">
        <v>1003</v>
      </c>
      <c r="I1910" s="4" t="b">
        <v>0</v>
      </c>
      <c r="J1910" s="4" t="str">
        <f>CONCATENATE(Orte[[#This Row],[Ort]]," - ",Orte[[#This Row],[Landkreis]])</f>
        <v>Eibelstadt - Landkreis Würzburg</v>
      </c>
      <c r="L1910" s="3" t="s">
        <v>12130</v>
      </c>
      <c r="M1910" s="3"/>
      <c r="N1910" t="str">
        <f>Orte[[#This Row],[Ort]]</f>
        <v>Eibelstadt</v>
      </c>
      <c r="O1910" t="s">
        <v>4676</v>
      </c>
      <c r="P1910" t="s">
        <v>5870</v>
      </c>
    </row>
    <row r="1911" spans="1:16" x14ac:dyDescent="0.35">
      <c r="A1911" t="s">
        <v>1896</v>
      </c>
      <c r="B1911" s="3" t="s">
        <v>8867</v>
      </c>
      <c r="C1911" s="4">
        <v>50.469442117900002</v>
      </c>
      <c r="D1911" s="4">
        <v>12.6100484463</v>
      </c>
      <c r="E1911" s="4">
        <f>Orte[[#This Row],[Lat_dez]]*PI()/180</f>
        <v>0.88085793660205525</v>
      </c>
      <c r="F1911" s="4">
        <f>Orte[[#This Row],[Lon_dez]]*PI()/180</f>
        <v>0.22008686422393037</v>
      </c>
      <c r="G1911" t="s">
        <v>869</v>
      </c>
      <c r="H1911" t="s">
        <v>910</v>
      </c>
      <c r="I1911" s="4" t="b">
        <v>0</v>
      </c>
      <c r="J1911" s="4" t="str">
        <f>CONCATENATE(Orte[[#This Row],[Ort]]," - ",Orte[[#This Row],[Landkreis]])</f>
        <v>Eibenstock - Landkreis Erzgebirgskreis</v>
      </c>
      <c r="L1911" s="3" t="s">
        <v>9178</v>
      </c>
      <c r="M1911" s="3"/>
      <c r="N1911" t="str">
        <f>Orte[[#This Row],[Ort]]</f>
        <v>Eibenstock</v>
      </c>
      <c r="O1911" t="s">
        <v>7229</v>
      </c>
      <c r="P1911" t="s">
        <v>3739</v>
      </c>
    </row>
    <row r="1912" spans="1:16" x14ac:dyDescent="0.35">
      <c r="A1912" t="s">
        <v>5414</v>
      </c>
      <c r="B1912" s="3" t="s">
        <v>13292</v>
      </c>
      <c r="C1912" s="4">
        <v>49.749857808999998</v>
      </c>
      <c r="D1912" s="4">
        <v>8.4028818999299997</v>
      </c>
      <c r="E1912" s="4">
        <f>Orte[[#This Row],[Lat_dez]]*PI()/180</f>
        <v>0.86829882116606227</v>
      </c>
      <c r="F1912" s="4">
        <f>Orte[[#This Row],[Lon_dez]]*PI()/180</f>
        <v>0.14665795581001514</v>
      </c>
      <c r="G1912" t="s">
        <v>514</v>
      </c>
      <c r="H1912" t="s">
        <v>570</v>
      </c>
      <c r="I1912" s="4" t="b">
        <v>0</v>
      </c>
      <c r="J1912" s="4" t="str">
        <f>CONCATENATE(Orte[[#This Row],[Ort]]," - ",Orte[[#This Row],[Landkreis]])</f>
        <v>Eich - Landkreis Alzey-Worms</v>
      </c>
      <c r="L1912" s="3" t="s">
        <v>8417</v>
      </c>
      <c r="M1912" s="3"/>
      <c r="N1912" t="str">
        <f>Orte[[#This Row],[Ort]]</f>
        <v>Eich</v>
      </c>
      <c r="O1912" t="s">
        <v>959</v>
      </c>
      <c r="P1912" t="s">
        <v>4384</v>
      </c>
    </row>
    <row r="1913" spans="1:16" x14ac:dyDescent="0.35">
      <c r="A1913" t="s">
        <v>6018</v>
      </c>
      <c r="B1913" s="3" t="s">
        <v>14090</v>
      </c>
      <c r="C1913" s="4">
        <v>48.165243130500002</v>
      </c>
      <c r="D1913" s="4">
        <v>11.3149578792</v>
      </c>
      <c r="E1913" s="4">
        <f>Orte[[#This Row],[Lat_dez]]*PI()/180</f>
        <v>0.84064207765080579</v>
      </c>
      <c r="F1913" s="4">
        <f>Orte[[#This Row],[Lon_dez]]*PI()/180</f>
        <v>0.19748326971651481</v>
      </c>
      <c r="G1913" t="s">
        <v>665</v>
      </c>
      <c r="H1913" t="s">
        <v>960</v>
      </c>
      <c r="I1913" s="4" t="b">
        <v>0</v>
      </c>
      <c r="J1913" s="4" t="str">
        <f>CONCATENATE(Orte[[#This Row],[Ort]]," - ",Orte[[#This Row],[Landkreis]])</f>
        <v>Eichenau - Landkreis Fürstenfeldbruck</v>
      </c>
      <c r="L1913" s="3" t="s">
        <v>13851</v>
      </c>
      <c r="M1913" s="3"/>
      <c r="N1913" t="str">
        <f>Orte[[#This Row],[Ort]]</f>
        <v>Eichenau</v>
      </c>
      <c r="O1913" t="s">
        <v>4524</v>
      </c>
      <c r="P1913" t="s">
        <v>5629</v>
      </c>
    </row>
    <row r="1914" spans="1:16" x14ac:dyDescent="0.35">
      <c r="A1914" t="s">
        <v>6530</v>
      </c>
      <c r="B1914" s="3" t="s">
        <v>14791</v>
      </c>
      <c r="C1914" s="4">
        <v>52.150637970200002</v>
      </c>
      <c r="D1914" s="4">
        <v>11.461059107100001</v>
      </c>
      <c r="E1914" s="4">
        <f>Orte[[#This Row],[Lat_dez]]*PI()/180</f>
        <v>0.91020033959556246</v>
      </c>
      <c r="F1914" s="4">
        <f>Orte[[#This Row],[Lon_dez]]*PI()/180</f>
        <v>0.20003321718457642</v>
      </c>
      <c r="G1914" t="s">
        <v>809</v>
      </c>
      <c r="H1914" t="s">
        <v>1930</v>
      </c>
      <c r="I1914" s="4" t="b">
        <v>0</v>
      </c>
      <c r="J1914" s="4" t="str">
        <f>CONCATENATE(Orte[[#This Row],[Ort]]," - ",Orte[[#This Row],[Landkreis]])</f>
        <v>Eichenbarleben, Irxleben, Niederndodeleben u.a. - Landkreis Börde</v>
      </c>
      <c r="L1914" s="3" t="s">
        <v>14302</v>
      </c>
      <c r="M1914" s="3"/>
      <c r="N1914" t="str">
        <f>Orte[[#This Row],[Ort]]</f>
        <v>Eichenbarleben, Irxleben, Niederndodeleben u.a.</v>
      </c>
      <c r="O1914" t="s">
        <v>3689</v>
      </c>
      <c r="P1914" t="s">
        <v>48</v>
      </c>
    </row>
    <row r="1915" spans="1:16" x14ac:dyDescent="0.35">
      <c r="A1915" t="s">
        <v>6829</v>
      </c>
      <c r="B1915" s="3" t="s">
        <v>15195</v>
      </c>
      <c r="C1915" s="4">
        <v>49.675195368600001</v>
      </c>
      <c r="D1915" s="4">
        <v>9.3600002963800009</v>
      </c>
      <c r="E1915" s="4">
        <f>Orte[[#This Row],[Lat_dez]]*PI()/180</f>
        <v>0.8669957157535082</v>
      </c>
      <c r="F1915" s="4">
        <f>Orte[[#This Row],[Lon_dez]]*PI()/180</f>
        <v>0.16336282315947609</v>
      </c>
      <c r="G1915" t="s">
        <v>665</v>
      </c>
      <c r="H1915" t="s">
        <v>1095</v>
      </c>
      <c r="I1915" s="4" t="b">
        <v>0</v>
      </c>
      <c r="J1915" s="4" t="str">
        <f>CONCATENATE(Orte[[#This Row],[Ort]]," - ",Orte[[#This Row],[Landkreis]])</f>
        <v>Eichenbühl - Landkreis Miltenberg</v>
      </c>
      <c r="L1915" s="3" t="s">
        <v>13952</v>
      </c>
      <c r="M1915" s="3"/>
      <c r="N1915" t="str">
        <f>Orte[[#This Row],[Ort]]</f>
        <v>Eichenbühl</v>
      </c>
      <c r="O1915" t="s">
        <v>4656</v>
      </c>
      <c r="P1915" t="s">
        <v>3114</v>
      </c>
    </row>
    <row r="1916" spans="1:16" x14ac:dyDescent="0.35">
      <c r="A1916" t="s">
        <v>2806</v>
      </c>
      <c r="B1916" s="3" t="s">
        <v>9952</v>
      </c>
      <c r="C1916" s="4">
        <v>48.633419911600001</v>
      </c>
      <c r="D1916" s="4">
        <v>12.8451061781</v>
      </c>
      <c r="E1916" s="4">
        <f>Orte[[#This Row],[Lat_dez]]*PI()/180</f>
        <v>0.84881330396238952</v>
      </c>
      <c r="F1916" s="4">
        <f>Orte[[#This Row],[Lon_dez]]*PI()/180</f>
        <v>0.22418939557611012</v>
      </c>
      <c r="G1916" t="s">
        <v>665</v>
      </c>
      <c r="H1916" t="s">
        <v>1895</v>
      </c>
      <c r="I1916" s="4" t="b">
        <v>0</v>
      </c>
      <c r="J1916" s="4" t="str">
        <f>CONCATENATE(Orte[[#This Row],[Ort]]," - ",Orte[[#This Row],[Landkreis]])</f>
        <v>Eichendorf - Landkreis Dingolfing-Landau</v>
      </c>
      <c r="L1916" s="3" t="s">
        <v>12001</v>
      </c>
      <c r="M1916" s="3"/>
      <c r="N1916" t="str">
        <f>Orte[[#This Row],[Ort]]</f>
        <v>Eichendorf</v>
      </c>
      <c r="O1916" t="s">
        <v>1449</v>
      </c>
      <c r="P1916" t="s">
        <v>6819</v>
      </c>
    </row>
    <row r="1917" spans="1:16" x14ac:dyDescent="0.35">
      <c r="A1917" t="s">
        <v>4807</v>
      </c>
      <c r="B1917" s="3" t="s">
        <v>12503</v>
      </c>
      <c r="C1917" s="4">
        <v>50.4708642529</v>
      </c>
      <c r="D1917" s="4">
        <v>9.7193556694200005</v>
      </c>
      <c r="E1917" s="4">
        <f>Orte[[#This Row],[Lat_dez]]*PI()/180</f>
        <v>0.88088275754021306</v>
      </c>
      <c r="F1917" s="4">
        <f>Orte[[#This Row],[Lon_dez]]*PI()/180</f>
        <v>0.16963475760375654</v>
      </c>
      <c r="G1917" t="s">
        <v>549</v>
      </c>
      <c r="H1917" t="s">
        <v>815</v>
      </c>
      <c r="I1917" s="4" t="b">
        <v>0</v>
      </c>
      <c r="J1917" s="4" t="str">
        <f>CONCATENATE(Orte[[#This Row],[Ort]]," - ",Orte[[#This Row],[Landkreis]])</f>
        <v>Eichenzell - Landkreis Fulda</v>
      </c>
      <c r="L1917" s="3" t="s">
        <v>12002</v>
      </c>
      <c r="M1917" s="3"/>
      <c r="N1917" t="str">
        <f>Orte[[#This Row],[Ort]]</f>
        <v>Eichenzell</v>
      </c>
      <c r="O1917" t="s">
        <v>6756</v>
      </c>
      <c r="P1917" t="s">
        <v>2962</v>
      </c>
    </row>
    <row r="1918" spans="1:16" x14ac:dyDescent="0.35">
      <c r="A1918" t="s">
        <v>6785</v>
      </c>
      <c r="B1918" s="3" t="s">
        <v>15132</v>
      </c>
      <c r="C1918" s="4">
        <v>48.889317796500002</v>
      </c>
      <c r="D1918" s="4">
        <v>11.1947530632</v>
      </c>
      <c r="E1918" s="4">
        <f>Orte[[#This Row],[Lat_dez]]*PI()/180</f>
        <v>0.85327956460278409</v>
      </c>
      <c r="F1918" s="4">
        <f>Orte[[#This Row],[Lon_dez]]*PI()/180</f>
        <v>0.19538529990056083</v>
      </c>
      <c r="G1918" t="s">
        <v>665</v>
      </c>
      <c r="H1918" t="s">
        <v>1867</v>
      </c>
      <c r="I1918" s="4" t="b">
        <v>0</v>
      </c>
      <c r="J1918" s="4" t="str">
        <f>CONCATENATE(Orte[[#This Row],[Ort]]," - ",Orte[[#This Row],[Landkreis]])</f>
        <v>Eichstätt - Landkreis Eichstätt</v>
      </c>
      <c r="L1918" s="3" t="s">
        <v>7811</v>
      </c>
      <c r="M1918" s="3"/>
      <c r="N1918" t="str">
        <f>Orte[[#This Row],[Ort]]</f>
        <v>Eichstätt</v>
      </c>
      <c r="O1918" t="s">
        <v>4112</v>
      </c>
      <c r="P1918" t="s">
        <v>6409</v>
      </c>
    </row>
    <row r="1919" spans="1:16" x14ac:dyDescent="0.35">
      <c r="A1919" t="s">
        <v>5853</v>
      </c>
      <c r="B1919" s="3" t="s">
        <v>13879</v>
      </c>
      <c r="C1919" s="4">
        <v>48.096738866499997</v>
      </c>
      <c r="D1919" s="4">
        <v>7.7312717528299997</v>
      </c>
      <c r="E1919" s="4">
        <f>Orte[[#This Row],[Lat_dez]]*PI()/180</f>
        <v>0.83944645269235041</v>
      </c>
      <c r="F1919" s="4">
        <f>Orte[[#This Row],[Lon_dez]]*PI()/180</f>
        <v>0.13493614745331672</v>
      </c>
      <c r="G1919" t="s">
        <v>546</v>
      </c>
      <c r="H1919" t="s">
        <v>547</v>
      </c>
      <c r="I1919" s="4" t="b">
        <v>0</v>
      </c>
      <c r="J1919" s="4" t="str">
        <f>CONCATENATE(Orte[[#This Row],[Ort]]," - ",Orte[[#This Row],[Landkreis]])</f>
        <v>Eichstetten - Landkreis Breisgau-Hochschwarzwald</v>
      </c>
      <c r="L1919" s="3" t="s">
        <v>9389</v>
      </c>
      <c r="M1919" s="3"/>
      <c r="N1919" t="str">
        <f>Orte[[#This Row],[Ort]]</f>
        <v>Eichstetten</v>
      </c>
      <c r="O1919" t="s">
        <v>5311</v>
      </c>
      <c r="P1919" t="s">
        <v>6298</v>
      </c>
    </row>
    <row r="1920" spans="1:16" x14ac:dyDescent="0.35">
      <c r="A1920" t="s">
        <v>2244</v>
      </c>
      <c r="B1920" s="3" t="s">
        <v>9262</v>
      </c>
      <c r="C1920" s="4">
        <v>52.546264415300001</v>
      </c>
      <c r="D1920" s="4">
        <v>10.1984755715</v>
      </c>
      <c r="E1920" s="4">
        <f>Orte[[#This Row],[Lat_dez]]*PI()/180</f>
        <v>0.917105323670518</v>
      </c>
      <c r="F1920" s="4">
        <f>Orte[[#This Row],[Lon_dez]]*PI()/180</f>
        <v>0.17799697740688536</v>
      </c>
      <c r="G1920" t="s">
        <v>554</v>
      </c>
      <c r="H1920" t="s">
        <v>1027</v>
      </c>
      <c r="I1920" s="4" t="b">
        <v>0</v>
      </c>
      <c r="J1920" s="4" t="str">
        <f>CONCATENATE(Orte[[#This Row],[Ort]]," - ",Orte[[#This Row],[Landkreis]])</f>
        <v>Eicklingen - Landkreis Celle</v>
      </c>
      <c r="L1920" s="3" t="s">
        <v>15162</v>
      </c>
      <c r="M1920" s="3"/>
      <c r="N1920" t="str">
        <f>Orte[[#This Row],[Ort]]</f>
        <v>Eicklingen</v>
      </c>
      <c r="O1920" t="s">
        <v>2320</v>
      </c>
      <c r="P1920" t="s">
        <v>6874</v>
      </c>
    </row>
    <row r="1921" spans="1:16" x14ac:dyDescent="0.35">
      <c r="A1921" t="s">
        <v>6180</v>
      </c>
      <c r="B1921" s="3" t="s">
        <v>14311</v>
      </c>
      <c r="C1921" s="4">
        <v>47.886201056099999</v>
      </c>
      <c r="D1921" s="4">
        <v>8.9102994778299998</v>
      </c>
      <c r="E1921" s="4">
        <f>Orte[[#This Row],[Lat_dez]]*PI()/180</f>
        <v>0.83577187470093084</v>
      </c>
      <c r="F1921" s="4">
        <f>Orte[[#This Row],[Lon_dez]]*PI()/180</f>
        <v>0.15551406322686498</v>
      </c>
      <c r="G1921" t="s">
        <v>546</v>
      </c>
      <c r="H1921" t="s">
        <v>1065</v>
      </c>
      <c r="I1921" s="4" t="b">
        <v>0</v>
      </c>
      <c r="J1921" s="4" t="str">
        <f>CONCATENATE(Orte[[#This Row],[Ort]]," - ",Orte[[#This Row],[Landkreis]])</f>
        <v>Eigeltingen - Landkreis Konstanz</v>
      </c>
      <c r="L1921" s="3" t="s">
        <v>14883</v>
      </c>
      <c r="M1921" s="3"/>
      <c r="N1921" t="str">
        <f>Orte[[#This Row],[Ort]]</f>
        <v>Eigeltingen</v>
      </c>
      <c r="O1921" t="s">
        <v>3196</v>
      </c>
      <c r="P1921" t="s">
        <v>4752</v>
      </c>
    </row>
    <row r="1922" spans="1:16" x14ac:dyDescent="0.35">
      <c r="A1922" t="s">
        <v>4936</v>
      </c>
      <c r="B1922" s="3" t="s">
        <v>12663</v>
      </c>
      <c r="C1922" s="4">
        <v>51.4877431237</v>
      </c>
      <c r="D1922" s="4">
        <v>12.6216887173</v>
      </c>
      <c r="E1922" s="4">
        <f>Orte[[#This Row],[Lat_dez]]*PI()/180</f>
        <v>0.89863064192963504</v>
      </c>
      <c r="F1922" s="4">
        <f>Orte[[#This Row],[Lon_dez]]*PI()/180</f>
        <v>0.22029002527870475</v>
      </c>
      <c r="G1922" t="s">
        <v>869</v>
      </c>
      <c r="H1922" t="s">
        <v>1237</v>
      </c>
      <c r="I1922" s="4" t="b">
        <v>0</v>
      </c>
      <c r="J1922" s="4" t="str">
        <f>CONCATENATE(Orte[[#This Row],[Ort]]," - ",Orte[[#This Row],[Landkreis]])</f>
        <v>Eilenburg u.a. - Landkreis Nordsachsen</v>
      </c>
      <c r="L1922" s="3" t="s">
        <v>10944</v>
      </c>
      <c r="M1922" s="3"/>
      <c r="N1922" t="str">
        <f>Orte[[#This Row],[Ort]]</f>
        <v>Eilenburg u.a.</v>
      </c>
      <c r="O1922" t="s">
        <v>6837</v>
      </c>
      <c r="P1922" t="s">
        <v>2262</v>
      </c>
    </row>
    <row r="1923" spans="1:16" x14ac:dyDescent="0.35">
      <c r="A1923" t="s">
        <v>4873</v>
      </c>
      <c r="B1923" s="3" t="s">
        <v>12580</v>
      </c>
      <c r="C1923" s="4">
        <v>52.064430792400003</v>
      </c>
      <c r="D1923" s="4">
        <v>9.7002451765700002</v>
      </c>
      <c r="E1923" s="4">
        <f>Orte[[#This Row],[Lat_dez]]*PI()/180</f>
        <v>0.9086957405041004</v>
      </c>
      <c r="F1923" s="4">
        <f>Orte[[#This Row],[Lon_dez]]*PI()/180</f>
        <v>0.16930121658184522</v>
      </c>
      <c r="G1923" t="s">
        <v>554</v>
      </c>
      <c r="H1923" t="s">
        <v>658</v>
      </c>
      <c r="I1923" s="4" t="b">
        <v>0</v>
      </c>
      <c r="J1923" s="4" t="str">
        <f>CONCATENATE(Orte[[#This Row],[Ort]]," - ",Orte[[#This Row],[Landkreis]])</f>
        <v>Eime - Landkreis Hildesheim</v>
      </c>
      <c r="L1923" s="3" t="s">
        <v>10521</v>
      </c>
      <c r="M1923" s="3"/>
      <c r="N1923" t="str">
        <f>Orte[[#This Row],[Ort]]</f>
        <v>Eime</v>
      </c>
      <c r="O1923" t="s">
        <v>7218</v>
      </c>
      <c r="P1923" t="s">
        <v>5854</v>
      </c>
    </row>
    <row r="1924" spans="1:16" x14ac:dyDescent="0.35">
      <c r="A1924" t="s">
        <v>6635</v>
      </c>
      <c r="B1924" s="3" t="s">
        <v>14947</v>
      </c>
      <c r="C1924" s="4">
        <v>47.632531341700002</v>
      </c>
      <c r="D1924" s="4">
        <v>7.5941600608400002</v>
      </c>
      <c r="E1924" s="4">
        <f>Orte[[#This Row],[Lat_dez]]*PI()/180</f>
        <v>0.8313445029720572</v>
      </c>
      <c r="F1924" s="4">
        <f>Orte[[#This Row],[Lon_dez]]*PI()/180</f>
        <v>0.13254309698511088</v>
      </c>
      <c r="G1924" t="s">
        <v>546</v>
      </c>
      <c r="H1924" t="s">
        <v>597</v>
      </c>
      <c r="I1924" s="4" t="b">
        <v>0</v>
      </c>
      <c r="J1924" s="4" t="str">
        <f>CONCATENATE(Orte[[#This Row],[Ort]]," - ",Orte[[#This Row],[Landkreis]])</f>
        <v>Eimeldingen - Landkreis Lörrach</v>
      </c>
      <c r="L1924" s="3" t="s">
        <v>14609</v>
      </c>
      <c r="M1924" s="3"/>
      <c r="N1924" t="str">
        <f>Orte[[#This Row],[Ort]]</f>
        <v>Eimeldingen</v>
      </c>
      <c r="O1924" t="s">
        <v>6912</v>
      </c>
      <c r="P1924" t="s">
        <v>4784</v>
      </c>
    </row>
    <row r="1925" spans="1:16" x14ac:dyDescent="0.35">
      <c r="A1925" t="s">
        <v>3573</v>
      </c>
      <c r="B1925" s="3" t="s">
        <v>10921</v>
      </c>
      <c r="C1925" s="4">
        <v>52.929288932600002</v>
      </c>
      <c r="D1925" s="4">
        <v>10.3139354402</v>
      </c>
      <c r="E1925" s="4">
        <f>Orte[[#This Row],[Lat_dez]]*PI()/180</f>
        <v>0.92379036261326508</v>
      </c>
      <c r="F1925" s="4">
        <f>Orte[[#This Row],[Lon_dez]]*PI()/180</f>
        <v>0.18001213226962073</v>
      </c>
      <c r="G1925" t="s">
        <v>554</v>
      </c>
      <c r="H1925" t="s">
        <v>791</v>
      </c>
      <c r="I1925" s="4" t="b">
        <v>0</v>
      </c>
      <c r="J1925" s="4" t="str">
        <f>CONCATENATE(Orte[[#This Row],[Ort]]," - ",Orte[[#This Row],[Landkreis]])</f>
        <v>Eimke - Landkreis Uelzen</v>
      </c>
      <c r="L1925" s="3" t="s">
        <v>11210</v>
      </c>
      <c r="M1925" s="3"/>
      <c r="N1925" t="str">
        <f>Orte[[#This Row],[Ort]]</f>
        <v>Eimke</v>
      </c>
      <c r="O1925" t="s">
        <v>6954</v>
      </c>
      <c r="P1925" t="s">
        <v>7002</v>
      </c>
    </row>
    <row r="1926" spans="1:16" x14ac:dyDescent="0.35">
      <c r="A1926" t="s">
        <v>6722</v>
      </c>
      <c r="B1926" s="3" t="s">
        <v>15052</v>
      </c>
      <c r="C1926" s="4">
        <v>51.822948673699997</v>
      </c>
      <c r="D1926" s="4">
        <v>9.8890475364700006</v>
      </c>
      <c r="E1926" s="4">
        <f>Orte[[#This Row],[Lat_dez]]*PI()/180</f>
        <v>0.90448108244809344</v>
      </c>
      <c r="F1926" s="4">
        <f>Orte[[#This Row],[Lon_dez]]*PI()/180</f>
        <v>0.17259643939763553</v>
      </c>
      <c r="G1926" t="s">
        <v>554</v>
      </c>
      <c r="H1926" t="s">
        <v>1440</v>
      </c>
      <c r="I1926" s="4" t="b">
        <v>0</v>
      </c>
      <c r="J1926" s="4" t="str">
        <f>CONCATENATE(Orte[[#This Row],[Ort]]," - ",Orte[[#This Row],[Landkreis]])</f>
        <v>Einbeck, Kreiensen - Landkreis Northeim</v>
      </c>
      <c r="L1926" s="3" t="s">
        <v>13572</v>
      </c>
      <c r="M1926" s="3"/>
      <c r="N1926" t="str">
        <f>Orte[[#This Row],[Ort]]</f>
        <v>Einbeck, Kreiensen</v>
      </c>
      <c r="O1926" t="s">
        <v>6480</v>
      </c>
      <c r="P1926" t="s">
        <v>58</v>
      </c>
    </row>
    <row r="1927" spans="1:16" x14ac:dyDescent="0.35">
      <c r="A1927" t="s">
        <v>716</v>
      </c>
      <c r="B1927" s="3" t="s">
        <v>7799</v>
      </c>
      <c r="C1927" s="4">
        <v>49.6808006658</v>
      </c>
      <c r="D1927" s="4">
        <v>8.5285726984500005</v>
      </c>
      <c r="E1927" s="4">
        <f>Orte[[#This Row],[Lat_dez]]*PI()/180</f>
        <v>0.86709354664520089</v>
      </c>
      <c r="F1927" s="4">
        <f>Orte[[#This Row],[Lon_dez]]*PI()/180</f>
        <v>0.14885167408364999</v>
      </c>
      <c r="G1927" t="s">
        <v>549</v>
      </c>
      <c r="H1927" t="s">
        <v>717</v>
      </c>
      <c r="I1927" s="4" t="b">
        <v>0</v>
      </c>
      <c r="J1927" s="4" t="str">
        <f>CONCATENATE(Orte[[#This Row],[Ort]]," - ",Orte[[#This Row],[Landkreis]])</f>
        <v>Einhausen - Landkreis Bergstraße</v>
      </c>
      <c r="L1927" s="3" t="s">
        <v>13600</v>
      </c>
      <c r="M1927" s="3"/>
      <c r="N1927" t="str">
        <f>Orte[[#This Row],[Ort]]</f>
        <v>Einhausen</v>
      </c>
      <c r="O1927" t="s">
        <v>3743</v>
      </c>
      <c r="P1927" t="s">
        <v>2469</v>
      </c>
    </row>
    <row r="1928" spans="1:16" x14ac:dyDescent="0.35">
      <c r="A1928" t="s">
        <v>3445</v>
      </c>
      <c r="B1928" s="3" t="s">
        <v>10745</v>
      </c>
      <c r="C1928" s="4">
        <v>48.032509655399998</v>
      </c>
      <c r="D1928" s="4">
        <v>12.2466893913</v>
      </c>
      <c r="E1928" s="4">
        <f>Orte[[#This Row],[Lat_dez]]*PI()/180</f>
        <v>0.83832544148269694</v>
      </c>
      <c r="F1928" s="4">
        <f>Orte[[#This Row],[Lon_dez]]*PI()/180</f>
        <v>0.2137450523472452</v>
      </c>
      <c r="G1928" t="s">
        <v>665</v>
      </c>
      <c r="H1928" t="s">
        <v>877</v>
      </c>
      <c r="I1928" s="4" t="b">
        <v>0</v>
      </c>
      <c r="J1928" s="4" t="str">
        <f>CONCATENATE(Orte[[#This Row],[Ort]]," - ",Orte[[#This Row],[Landkreis]])</f>
        <v>Eiselfing - Landkreis Rosenheim</v>
      </c>
      <c r="L1928" s="3" t="s">
        <v>12484</v>
      </c>
      <c r="M1928" s="3"/>
      <c r="N1928" t="str">
        <f>Orte[[#This Row],[Ort]]</f>
        <v>Eiselfing</v>
      </c>
      <c r="O1928" t="s">
        <v>4087</v>
      </c>
      <c r="P1928" t="s">
        <v>2710</v>
      </c>
    </row>
    <row r="1929" spans="1:16" x14ac:dyDescent="0.35">
      <c r="A1929" t="s">
        <v>46</v>
      </c>
      <c r="B1929" s="3" t="s">
        <v>14937</v>
      </c>
      <c r="C1929" s="4">
        <v>50.989630767500003</v>
      </c>
      <c r="D1929" s="4">
        <v>10.3001203675</v>
      </c>
      <c r="E1929" s="4">
        <f>Orte[[#This Row],[Lat_dez]]*PI()/180</f>
        <v>0.88993694126907841</v>
      </c>
      <c r="F1929" s="4">
        <f>Orte[[#This Row],[Lon_dez]]*PI()/180</f>
        <v>0.17977101376460333</v>
      </c>
      <c r="G1929" t="s">
        <v>678</v>
      </c>
      <c r="H1929" t="s">
        <v>6627</v>
      </c>
      <c r="I1929" s="4" t="b">
        <v>0</v>
      </c>
      <c r="J1929" s="4" t="str">
        <f>CONCATENATE(Orte[[#This Row],[Ort]]," - ",Orte[[#This Row],[Landkreis]])</f>
        <v>Eisenach - Kreisfreie Stadt Eisenach</v>
      </c>
      <c r="L1929" s="3" t="s">
        <v>10337</v>
      </c>
      <c r="M1929" s="3"/>
      <c r="N1929" t="str">
        <f>Orte[[#This Row],[Ort]]</f>
        <v>Eisenach</v>
      </c>
      <c r="O1929" t="s">
        <v>4824</v>
      </c>
      <c r="P1929" t="s">
        <v>7132</v>
      </c>
    </row>
    <row r="1930" spans="1:16" x14ac:dyDescent="0.35">
      <c r="A1930" t="s">
        <v>7270</v>
      </c>
      <c r="B1930" s="3" t="s">
        <v>15802</v>
      </c>
      <c r="C1930" s="4">
        <v>47.9740202662</v>
      </c>
      <c r="D1930" s="4">
        <v>8.2656913882400005</v>
      </c>
      <c r="E1930" s="4">
        <f>Orte[[#This Row],[Lat_dez]]*PI()/180</f>
        <v>0.83730460906367654</v>
      </c>
      <c r="F1930" s="4">
        <f>Orte[[#This Row],[Lon_dez]]*PI()/180</f>
        <v>0.1442635296785289</v>
      </c>
      <c r="G1930" t="s">
        <v>546</v>
      </c>
      <c r="H1930" t="s">
        <v>547</v>
      </c>
      <c r="I1930" s="4" t="b">
        <v>0</v>
      </c>
      <c r="J1930" s="4" t="str">
        <f>CONCATENATE(Orte[[#This Row],[Ort]]," - ",Orte[[#This Row],[Landkreis]])</f>
        <v>Eisenbach - Landkreis Breisgau-Hochschwarzwald</v>
      </c>
      <c r="L1930" s="3" t="s">
        <v>8716</v>
      </c>
      <c r="M1930" s="3"/>
      <c r="N1930" t="str">
        <f>Orte[[#This Row],[Ort]]</f>
        <v>Eisenbach</v>
      </c>
      <c r="O1930" t="s">
        <v>6058</v>
      </c>
      <c r="P1930" t="s">
        <v>4230</v>
      </c>
    </row>
    <row r="1931" spans="1:16" x14ac:dyDescent="0.35">
      <c r="A1931" t="s">
        <v>5816</v>
      </c>
      <c r="B1931" s="3" t="s">
        <v>13820</v>
      </c>
      <c r="C1931" s="4">
        <v>49.556852260799999</v>
      </c>
      <c r="D1931" s="4">
        <v>8.0380137888699998</v>
      </c>
      <c r="E1931" s="4">
        <f>Orte[[#This Row],[Lat_dez]]*PI()/180</f>
        <v>0.86493023887535558</v>
      </c>
      <c r="F1931" s="4">
        <f>Orte[[#This Row],[Lon_dez]]*PI()/180</f>
        <v>0.14028980593648582</v>
      </c>
      <c r="G1931" t="s">
        <v>514</v>
      </c>
      <c r="H1931" t="s">
        <v>595</v>
      </c>
      <c r="I1931" s="4" t="b">
        <v>0</v>
      </c>
      <c r="J1931" s="4" t="str">
        <f>CONCATENATE(Orte[[#This Row],[Ort]]," - ",Orte[[#This Row],[Landkreis]])</f>
        <v>Eisenberg (Pfalz) - Landkreis Donnersbergkreis</v>
      </c>
      <c r="L1931" s="3" t="s">
        <v>11797</v>
      </c>
      <c r="M1931" s="3"/>
      <c r="N1931" t="str">
        <f>Orte[[#This Row],[Ort]]</f>
        <v>Eisenberg (Pfalz)</v>
      </c>
      <c r="O1931" t="s">
        <v>5307</v>
      </c>
      <c r="P1931" t="s">
        <v>1894</v>
      </c>
    </row>
    <row r="1932" spans="1:16" x14ac:dyDescent="0.35">
      <c r="A1932" t="s">
        <v>3493</v>
      </c>
      <c r="B1932" s="3" t="s">
        <v>10810</v>
      </c>
      <c r="C1932" s="4">
        <v>50.963582711400001</v>
      </c>
      <c r="D1932" s="4">
        <v>11.883144564</v>
      </c>
      <c r="E1932" s="4">
        <f>Orte[[#This Row],[Lat_dez]]*PI()/180</f>
        <v>0.88948231692638902</v>
      </c>
      <c r="F1932" s="4">
        <f>Orte[[#This Row],[Lon_dez]]*PI()/180</f>
        <v>0.20739999813226603</v>
      </c>
      <c r="G1932" t="s">
        <v>678</v>
      </c>
      <c r="H1932" t="s">
        <v>1291</v>
      </c>
      <c r="I1932" s="4" t="b">
        <v>0</v>
      </c>
      <c r="J1932" s="4" t="str">
        <f>CONCATENATE(Orte[[#This Row],[Ort]]," - ",Orte[[#This Row],[Landkreis]])</f>
        <v>Eisenberg, Gösen, Hainspitz - Landkreis Saale-Holzland-Kreis</v>
      </c>
      <c r="L1932" s="3" t="s">
        <v>13593</v>
      </c>
      <c r="M1932" s="3"/>
      <c r="N1932" t="str">
        <f>Orte[[#This Row],[Ort]]</f>
        <v>Eisenberg, Gösen, Hainspitz</v>
      </c>
      <c r="O1932" t="s">
        <v>2515</v>
      </c>
      <c r="P1932" t="s">
        <v>6051</v>
      </c>
    </row>
    <row r="1933" spans="1:16" x14ac:dyDescent="0.35">
      <c r="A1933" t="s">
        <v>4478</v>
      </c>
      <c r="B1933" s="3" t="s">
        <v>12078</v>
      </c>
      <c r="C1933" s="4">
        <v>49.887162322199998</v>
      </c>
      <c r="D1933" s="4">
        <v>10.1626232382</v>
      </c>
      <c r="E1933" s="4">
        <f>Orte[[#This Row],[Lat_dez]]*PI()/180</f>
        <v>0.87069523699925022</v>
      </c>
      <c r="F1933" s="4">
        <f>Orte[[#This Row],[Lon_dez]]*PI()/180</f>
        <v>0.17737123614627798</v>
      </c>
      <c r="G1933" t="s">
        <v>665</v>
      </c>
      <c r="H1933" t="s">
        <v>1003</v>
      </c>
      <c r="I1933" s="4" t="b">
        <v>0</v>
      </c>
      <c r="J1933" s="4" t="str">
        <f>CONCATENATE(Orte[[#This Row],[Ort]]," - ",Orte[[#This Row],[Landkreis]])</f>
        <v>Eisenheim - Landkreis Würzburg</v>
      </c>
      <c r="L1933" s="3" t="s">
        <v>15179</v>
      </c>
      <c r="M1933" s="3"/>
      <c r="N1933" t="str">
        <f>Orte[[#This Row],[Ort]]</f>
        <v>Eisenheim</v>
      </c>
      <c r="O1933" t="s">
        <v>3833</v>
      </c>
      <c r="P1933" t="s">
        <v>5717</v>
      </c>
    </row>
    <row r="1934" spans="1:16" x14ac:dyDescent="0.35">
      <c r="A1934" t="s">
        <v>3665</v>
      </c>
      <c r="B1934" s="3" t="s">
        <v>11029</v>
      </c>
      <c r="C1934" s="4">
        <v>52.166484173100002</v>
      </c>
      <c r="D1934" s="4">
        <v>14.5574819772</v>
      </c>
      <c r="E1934" s="4">
        <f>Orte[[#This Row],[Lat_dez]]*PI()/180</f>
        <v>0.91047690801010661</v>
      </c>
      <c r="F1934" s="4">
        <f>Orte[[#This Row],[Lon_dez]]*PI()/180</f>
        <v>0.25407599130187408</v>
      </c>
      <c r="G1934" t="s">
        <v>885</v>
      </c>
      <c r="H1934" t="s">
        <v>1924</v>
      </c>
      <c r="I1934" s="4" t="b">
        <v>0</v>
      </c>
      <c r="J1934" s="4" t="str">
        <f>CONCATENATE(Orte[[#This Row],[Ort]]," - ",Orte[[#This Row],[Landkreis]])</f>
        <v>Eisenhüttenstadt - Landkreis Oder-Spree</v>
      </c>
      <c r="L1934" s="3" t="s">
        <v>9024</v>
      </c>
      <c r="M1934" s="3"/>
      <c r="N1934" t="str">
        <f>Orte[[#This Row],[Ort]]</f>
        <v>Eisenhüttenstadt</v>
      </c>
      <c r="O1934" t="s">
        <v>1364</v>
      </c>
      <c r="P1934" t="s">
        <v>801</v>
      </c>
    </row>
    <row r="1935" spans="1:16" x14ac:dyDescent="0.35">
      <c r="A1935" t="s">
        <v>5943</v>
      </c>
      <c r="B1935" s="3" t="s">
        <v>14000</v>
      </c>
      <c r="C1935" s="4">
        <v>50.447307329700003</v>
      </c>
      <c r="D1935" s="4">
        <v>10.904173028400001</v>
      </c>
      <c r="E1935" s="4">
        <f>Orte[[#This Row],[Lat_dez]]*PI()/180</f>
        <v>0.88047161166873356</v>
      </c>
      <c r="F1935" s="4">
        <f>Orte[[#This Row],[Lon_dez]]*PI()/180</f>
        <v>0.19031372155274115</v>
      </c>
      <c r="G1935" t="s">
        <v>678</v>
      </c>
      <c r="H1935" t="s">
        <v>2260</v>
      </c>
      <c r="I1935" s="4" t="b">
        <v>0</v>
      </c>
      <c r="J1935" s="4" t="str">
        <f>CONCATENATE(Orte[[#This Row],[Ort]]," - ",Orte[[#This Row],[Landkreis]])</f>
        <v>Eisfeld, Auengrund - Landkreis Hildburghausen</v>
      </c>
      <c r="L1935" s="3" t="s">
        <v>15182</v>
      </c>
      <c r="M1935" s="3"/>
      <c r="N1935" t="str">
        <f>Orte[[#This Row],[Ort]]</f>
        <v>Eisfeld, Auengrund</v>
      </c>
      <c r="O1935" t="s">
        <v>5895</v>
      </c>
      <c r="P1935" t="s">
        <v>15953</v>
      </c>
    </row>
    <row r="1936" spans="1:16" x14ac:dyDescent="0.35">
      <c r="A1936" t="s">
        <v>3056</v>
      </c>
      <c r="B1936" s="3" t="s">
        <v>10515</v>
      </c>
      <c r="C1936" s="4">
        <v>48.944459097299998</v>
      </c>
      <c r="D1936" s="4">
        <v>8.6763132048999996</v>
      </c>
      <c r="E1936" s="4">
        <f>Orte[[#This Row],[Lat_dez]]*PI()/180</f>
        <v>0.85424196185557655</v>
      </c>
      <c r="F1936" s="4">
        <f>Orte[[#This Row],[Lon_dez]]*PI()/180</f>
        <v>0.15143023235976638</v>
      </c>
      <c r="G1936" t="s">
        <v>546</v>
      </c>
      <c r="H1936" t="s">
        <v>721</v>
      </c>
      <c r="I1936" s="4" t="b">
        <v>0</v>
      </c>
      <c r="J1936" s="4" t="str">
        <f>CONCATENATE(Orte[[#This Row],[Ort]]," - ",Orte[[#This Row],[Landkreis]])</f>
        <v>Eisingen - Landkreis Enzkreis</v>
      </c>
      <c r="L1936" s="3" t="s">
        <v>13587</v>
      </c>
      <c r="M1936" s="3"/>
      <c r="N1936" t="str">
        <f>Orte[[#This Row],[Ort]]</f>
        <v>Eisingen</v>
      </c>
      <c r="O1936" t="s">
        <v>4713</v>
      </c>
      <c r="P1936" t="s">
        <v>1473</v>
      </c>
    </row>
    <row r="1937" spans="1:16" x14ac:dyDescent="0.35">
      <c r="A1937" t="s">
        <v>3056</v>
      </c>
      <c r="B1937" s="3" t="s">
        <v>10266</v>
      </c>
      <c r="C1937" s="4">
        <v>49.760210213299999</v>
      </c>
      <c r="D1937" s="4">
        <v>9.8260684221299996</v>
      </c>
      <c r="E1937" s="4">
        <f>Orte[[#This Row],[Lat_dez]]*PI()/180</f>
        <v>0.86847950470659485</v>
      </c>
      <c r="F1937" s="4">
        <f>Orte[[#This Row],[Lon_dez]]*PI()/180</f>
        <v>0.17149724649241255</v>
      </c>
      <c r="G1937" t="s">
        <v>665</v>
      </c>
      <c r="H1937" t="s">
        <v>1003</v>
      </c>
      <c r="I1937" s="4" t="b">
        <v>0</v>
      </c>
      <c r="J1937" s="4" t="str">
        <f>CONCATENATE(Orte[[#This Row],[Ort]]," - ",Orte[[#This Row],[Landkreis]])</f>
        <v>Eisingen - Landkreis Würzburg</v>
      </c>
      <c r="L1937" s="3" t="s">
        <v>14894</v>
      </c>
      <c r="M1937" s="3"/>
      <c r="N1937" t="str">
        <f>Orte[[#This Row],[Ort]]</f>
        <v>Eisingen</v>
      </c>
      <c r="O1937" t="s">
        <v>4209</v>
      </c>
      <c r="P1937" t="s">
        <v>2213</v>
      </c>
    </row>
    <row r="1938" spans="1:16" x14ac:dyDescent="0.35">
      <c r="A1938" t="s">
        <v>5542</v>
      </c>
      <c r="B1938" s="3" t="s">
        <v>13449</v>
      </c>
      <c r="C1938" s="4">
        <v>51.517038472700001</v>
      </c>
      <c r="D1938" s="4">
        <v>11.562749347700001</v>
      </c>
      <c r="E1938" s="4">
        <f>Orte[[#This Row],[Lat_dez]]*PI()/180</f>
        <v>0.89914194222520583</v>
      </c>
      <c r="F1938" s="4">
        <f>Orte[[#This Row],[Lon_dez]]*PI()/180</f>
        <v>0.20180804670019165</v>
      </c>
      <c r="G1938" t="s">
        <v>809</v>
      </c>
      <c r="H1938" t="s">
        <v>966</v>
      </c>
      <c r="I1938" s="4" t="b">
        <v>0</v>
      </c>
      <c r="J1938" s="4" t="str">
        <f>CONCATENATE(Orte[[#This Row],[Ort]]," - ",Orte[[#This Row],[Landkreis]])</f>
        <v>Eisleben - Landkreis Mansfeld-Südharz</v>
      </c>
      <c r="L1938" s="3" t="s">
        <v>8721</v>
      </c>
      <c r="M1938" s="3"/>
      <c r="N1938" t="str">
        <f>Orte[[#This Row],[Ort]]</f>
        <v>Eisleben</v>
      </c>
      <c r="O1938" t="s">
        <v>3742</v>
      </c>
      <c r="P1938" t="s">
        <v>2086</v>
      </c>
    </row>
    <row r="1939" spans="1:16" x14ac:dyDescent="0.35">
      <c r="A1939" t="s">
        <v>643</v>
      </c>
      <c r="B1939" s="3" t="s">
        <v>7754</v>
      </c>
      <c r="C1939" s="4">
        <v>48.702645293800003</v>
      </c>
      <c r="D1939" s="4">
        <v>9.7159907485700003</v>
      </c>
      <c r="E1939" s="4">
        <f>Orte[[#This Row],[Lat_dez]]*PI()/180</f>
        <v>0.85002151480773114</v>
      </c>
      <c r="F1939" s="4">
        <f>Orte[[#This Row],[Lon_dez]]*PI()/180</f>
        <v>0.16957602865585505</v>
      </c>
      <c r="G1939" t="s">
        <v>546</v>
      </c>
      <c r="H1939" t="s">
        <v>644</v>
      </c>
      <c r="I1939" s="4" t="b">
        <v>0</v>
      </c>
      <c r="J1939" s="4" t="str">
        <f>CONCATENATE(Orte[[#This Row],[Ort]]," - ",Orte[[#This Row],[Landkreis]])</f>
        <v>Eislingen/Fils - Landkreis Göppingen</v>
      </c>
      <c r="L1939" s="3" t="s">
        <v>9398</v>
      </c>
      <c r="M1939" s="3"/>
      <c r="N1939" t="str">
        <f>Orte[[#This Row],[Ort]]</f>
        <v>Eislingen/Fils</v>
      </c>
      <c r="O1939" t="s">
        <v>3422</v>
      </c>
      <c r="P1939" t="s">
        <v>15954</v>
      </c>
    </row>
    <row r="1940" spans="1:16" x14ac:dyDescent="0.35">
      <c r="A1940" t="s">
        <v>589</v>
      </c>
      <c r="B1940" s="3" t="s">
        <v>7716</v>
      </c>
      <c r="C1940" s="4">
        <v>50.3834390142</v>
      </c>
      <c r="D1940" s="4">
        <v>7.72098036586</v>
      </c>
      <c r="E1940" s="4">
        <f>Orte[[#This Row],[Lat_dez]]*PI()/180</f>
        <v>0.87935689927555605</v>
      </c>
      <c r="F1940" s="4">
        <f>Orte[[#This Row],[Lon_dez]]*PI()/180</f>
        <v>0.13475652886609338</v>
      </c>
      <c r="G1940" t="s">
        <v>514</v>
      </c>
      <c r="H1940" t="s">
        <v>590</v>
      </c>
      <c r="I1940" s="4" t="b">
        <v>0</v>
      </c>
      <c r="J1940" s="4" t="str">
        <f>CONCATENATE(Orte[[#This Row],[Ort]]," - ",Orte[[#This Row],[Landkreis]])</f>
        <v>Eitelborn - Landkreis Westerwaldkreis</v>
      </c>
      <c r="L1940" s="3" t="s">
        <v>14885</v>
      </c>
      <c r="M1940" s="3"/>
      <c r="N1940" t="str">
        <f>Orte[[#This Row],[Ort]]</f>
        <v>Eitelborn</v>
      </c>
      <c r="O1940" t="s">
        <v>537</v>
      </c>
      <c r="P1940" t="s">
        <v>6656</v>
      </c>
    </row>
    <row r="1941" spans="1:16" x14ac:dyDescent="0.35">
      <c r="A1941" t="s">
        <v>4652</v>
      </c>
      <c r="B1941" s="3" t="s">
        <v>12306</v>
      </c>
      <c r="C1941" s="4">
        <v>48.826290335899998</v>
      </c>
      <c r="D1941" s="4">
        <v>11.3150086564</v>
      </c>
      <c r="E1941" s="4">
        <f>Orte[[#This Row],[Lat_dez]]*PI()/180</f>
        <v>0.85217952789614293</v>
      </c>
      <c r="F1941" s="4">
        <f>Orte[[#This Row],[Lon_dez]]*PI()/180</f>
        <v>0.19748415594583973</v>
      </c>
      <c r="G1941" t="s">
        <v>665</v>
      </c>
      <c r="H1941" t="s">
        <v>1867</v>
      </c>
      <c r="I1941" s="4" t="b">
        <v>0</v>
      </c>
      <c r="J1941" s="4" t="str">
        <f>CONCATENATE(Orte[[#This Row],[Ort]]," - ",Orte[[#This Row],[Landkreis]])</f>
        <v>Eitensheim - Landkreis Eichstätt</v>
      </c>
      <c r="L1941" s="3" t="s">
        <v>10976</v>
      </c>
      <c r="M1941" s="3"/>
      <c r="N1941" t="str">
        <f>Orte[[#This Row],[Ort]]</f>
        <v>Eitensheim</v>
      </c>
      <c r="O1941" t="s">
        <v>3834</v>
      </c>
      <c r="P1941" t="s">
        <v>4876</v>
      </c>
    </row>
    <row r="1942" spans="1:16" x14ac:dyDescent="0.35">
      <c r="A1942" t="s">
        <v>4107</v>
      </c>
      <c r="B1942" s="3" t="s">
        <v>11590</v>
      </c>
      <c r="C1942" s="4">
        <v>50.764817882099997</v>
      </c>
      <c r="D1942" s="4">
        <v>9.8146845967700003</v>
      </c>
      <c r="E1942" s="4">
        <f>Orte[[#This Row],[Lat_dez]]*PI()/180</f>
        <v>0.8860132162179396</v>
      </c>
      <c r="F1942" s="4">
        <f>Orte[[#This Row],[Lon_dez]]*PI()/180</f>
        <v>0.1712985612584085</v>
      </c>
      <c r="G1942" t="s">
        <v>549</v>
      </c>
      <c r="H1942" t="s">
        <v>815</v>
      </c>
      <c r="I1942" s="4" t="b">
        <v>0</v>
      </c>
      <c r="J1942" s="4" t="str">
        <f>CONCATENATE(Orte[[#This Row],[Ort]]," - ",Orte[[#This Row],[Landkreis]])</f>
        <v>Eiterfeld - Landkreis Fulda</v>
      </c>
      <c r="L1942" s="3" t="s">
        <v>15451</v>
      </c>
      <c r="M1942" s="3"/>
      <c r="N1942" t="str">
        <f>Orte[[#This Row],[Ort]]</f>
        <v>Eiterfeld</v>
      </c>
      <c r="O1942" t="s">
        <v>4072</v>
      </c>
      <c r="P1942" t="s">
        <v>6313</v>
      </c>
    </row>
    <row r="1943" spans="1:16" x14ac:dyDescent="0.35">
      <c r="A1943" t="s">
        <v>5262</v>
      </c>
      <c r="B1943" s="3" t="s">
        <v>13097</v>
      </c>
      <c r="C1943" s="4">
        <v>50.764695414199998</v>
      </c>
      <c r="D1943" s="4">
        <v>7.4521929031600003</v>
      </c>
      <c r="E1943" s="4">
        <f>Orte[[#This Row],[Lat_dez]]*PI()/180</f>
        <v>0.88601107874985652</v>
      </c>
      <c r="F1943" s="4">
        <f>Orte[[#This Row],[Lon_dez]]*PI()/180</f>
        <v>0.13006530265389696</v>
      </c>
      <c r="G1943" t="s">
        <v>504</v>
      </c>
      <c r="H1943" t="s">
        <v>1265</v>
      </c>
      <c r="I1943" s="4" t="b">
        <v>0</v>
      </c>
      <c r="J1943" s="4" t="str">
        <f>CONCATENATE(Orte[[#This Row],[Ort]]," - ",Orte[[#This Row],[Landkreis]])</f>
        <v>Eitorf - Kreis Rhein-Sieg-Kreis</v>
      </c>
      <c r="L1943" s="3" t="s">
        <v>13495</v>
      </c>
      <c r="M1943" s="3"/>
      <c r="N1943" t="str">
        <f>Orte[[#This Row],[Ort]]</f>
        <v>Eitorf</v>
      </c>
      <c r="O1943" t="s">
        <v>4817</v>
      </c>
      <c r="P1943" t="s">
        <v>2212</v>
      </c>
    </row>
    <row r="1944" spans="1:16" x14ac:dyDescent="0.35">
      <c r="A1944" t="s">
        <v>6332</v>
      </c>
      <c r="B1944" s="3" t="s">
        <v>14519</v>
      </c>
      <c r="C1944" s="4">
        <v>48.378433891699999</v>
      </c>
      <c r="D1944" s="4">
        <v>11.870719810100001</v>
      </c>
      <c r="E1944" s="4">
        <f>Orte[[#This Row],[Lat_dez]]*PI()/180</f>
        <v>0.84436295836857878</v>
      </c>
      <c r="F1944" s="4">
        <f>Orte[[#This Row],[Lon_dez]]*PI()/180</f>
        <v>0.20718314526796103</v>
      </c>
      <c r="G1944" t="s">
        <v>665</v>
      </c>
      <c r="H1944" t="s">
        <v>879</v>
      </c>
      <c r="I1944" s="4" t="b">
        <v>0</v>
      </c>
      <c r="J1944" s="4" t="str">
        <f>CONCATENATE(Orte[[#This Row],[Ort]]," - ",Orte[[#This Row],[Landkreis]])</f>
        <v>Eitting - Landkreis Erding</v>
      </c>
      <c r="L1944" s="3" t="s">
        <v>9765</v>
      </c>
      <c r="M1944" s="3"/>
      <c r="N1944" t="str">
        <f>Orte[[#This Row],[Ort]]</f>
        <v>Eitting</v>
      </c>
      <c r="O1944" t="s">
        <v>6436</v>
      </c>
      <c r="P1944" t="s">
        <v>6541</v>
      </c>
    </row>
    <row r="1945" spans="1:16" x14ac:dyDescent="0.35">
      <c r="A1945" t="s">
        <v>3992</v>
      </c>
      <c r="B1945" s="3" t="s">
        <v>11451</v>
      </c>
      <c r="C1945" s="4">
        <v>52.088756229799998</v>
      </c>
      <c r="D1945" s="4">
        <v>10.2800338228</v>
      </c>
      <c r="E1945" s="4">
        <f>Orte[[#This Row],[Lat_dez]]*PI()/180</f>
        <v>0.90912029947871797</v>
      </c>
      <c r="F1945" s="4">
        <f>Orte[[#This Row],[Lon_dez]]*PI()/180</f>
        <v>0.17942043742423933</v>
      </c>
      <c r="G1945" t="s">
        <v>554</v>
      </c>
      <c r="H1945" t="s">
        <v>786</v>
      </c>
      <c r="I1945" s="4" t="b">
        <v>0</v>
      </c>
      <c r="J1945" s="4" t="str">
        <f>CONCATENATE(Orte[[#This Row],[Ort]]," - ",Orte[[#This Row],[Landkreis]])</f>
        <v>Elbe - Landkreis Wolfenbüttel</v>
      </c>
      <c r="L1945" s="3" t="s">
        <v>10975</v>
      </c>
      <c r="M1945" s="3"/>
      <c r="N1945" t="str">
        <f>Orte[[#This Row],[Ort]]</f>
        <v>Elbe</v>
      </c>
      <c r="O1945" t="s">
        <v>2248</v>
      </c>
      <c r="P1945" t="s">
        <v>4374</v>
      </c>
    </row>
    <row r="1946" spans="1:16" x14ac:dyDescent="0.35">
      <c r="A1946" t="s">
        <v>4048</v>
      </c>
      <c r="B1946" s="3" t="s">
        <v>11517</v>
      </c>
      <c r="C1946" s="4">
        <v>52.382193070500001</v>
      </c>
      <c r="D1946" s="4">
        <v>11.990258306199999</v>
      </c>
      <c r="E1946" s="4">
        <f>Orte[[#This Row],[Lat_dez]]*PI()/180</f>
        <v>0.9142417384955831</v>
      </c>
      <c r="F1946" s="4">
        <f>Orte[[#This Row],[Lon_dez]]*PI()/180</f>
        <v>0.20926948560778841</v>
      </c>
      <c r="G1946" t="s">
        <v>809</v>
      </c>
      <c r="H1946" t="s">
        <v>1206</v>
      </c>
      <c r="I1946" s="4" t="b">
        <v>0</v>
      </c>
      <c r="J1946" s="4" t="str">
        <f>CONCATENATE(Orte[[#This Row],[Ort]]," - ",Orte[[#This Row],[Landkreis]])</f>
        <v>Elbe-Parey - Landkreis Jerichower Land</v>
      </c>
      <c r="L1946" s="3" t="s">
        <v>14039</v>
      </c>
      <c r="M1946" s="3"/>
      <c r="N1946" t="str">
        <f>Orte[[#This Row],[Ort]]</f>
        <v>Elbe-Parey</v>
      </c>
      <c r="O1946" t="s">
        <v>1448</v>
      </c>
      <c r="P1946" t="s">
        <v>6239</v>
      </c>
    </row>
    <row r="1947" spans="1:16" x14ac:dyDescent="0.35">
      <c r="A1947" t="s">
        <v>6455</v>
      </c>
      <c r="B1947" s="3" t="s">
        <v>14693</v>
      </c>
      <c r="C1947" s="4">
        <v>50.504930376399997</v>
      </c>
      <c r="D1947" s="4">
        <v>8.0608525599699998</v>
      </c>
      <c r="E1947" s="4">
        <f>Orte[[#This Row],[Lat_dez]]*PI()/180</f>
        <v>0.88147732355867892</v>
      </c>
      <c r="F1947" s="4">
        <f>Orte[[#This Row],[Lon_dez]]*PI()/180</f>
        <v>0.14068841768929016</v>
      </c>
      <c r="G1947" t="s">
        <v>549</v>
      </c>
      <c r="H1947" t="s">
        <v>1130</v>
      </c>
      <c r="I1947" s="4" t="b">
        <v>0</v>
      </c>
      <c r="J1947" s="4" t="str">
        <f>CONCATENATE(Orte[[#This Row],[Ort]]," - ",Orte[[#This Row],[Landkreis]])</f>
        <v>Elbtal - Landkreis Limburg-Weilburg</v>
      </c>
      <c r="L1947" s="3" t="s">
        <v>10537</v>
      </c>
      <c r="M1947" s="3"/>
      <c r="N1947" t="str">
        <f>Orte[[#This Row],[Ort]]</f>
        <v>Elbtal</v>
      </c>
      <c r="O1947" t="s">
        <v>1722</v>
      </c>
      <c r="P1947" t="s">
        <v>1980</v>
      </c>
    </row>
    <row r="1948" spans="1:16" x14ac:dyDescent="0.35">
      <c r="A1948" t="s">
        <v>3913</v>
      </c>
      <c r="B1948" s="3" t="s">
        <v>11347</v>
      </c>
      <c r="C1948" s="4">
        <v>48.9317888076</v>
      </c>
      <c r="D1948" s="4">
        <v>8.2064207975100008</v>
      </c>
      <c r="E1948" s="4">
        <f>Orte[[#This Row],[Lat_dez]]*PI()/180</f>
        <v>0.85402082358313014</v>
      </c>
      <c r="F1948" s="4">
        <f>Orte[[#This Row],[Lon_dez]]*PI()/180</f>
        <v>0.14322906272068839</v>
      </c>
      <c r="G1948" t="s">
        <v>546</v>
      </c>
      <c r="H1948" t="s">
        <v>552</v>
      </c>
      <c r="I1948" s="4" t="b">
        <v>0</v>
      </c>
      <c r="J1948" s="4" t="str">
        <f>CONCATENATE(Orte[[#This Row],[Ort]]," - ",Orte[[#This Row],[Landkreis]])</f>
        <v>Elchesheim-Illingen - Landkreis Rastatt</v>
      </c>
      <c r="L1948" s="3" t="s">
        <v>7823</v>
      </c>
      <c r="M1948" s="3"/>
      <c r="N1948" t="str">
        <f>Orte[[#This Row],[Ort]]</f>
        <v>Elchesheim-Illingen</v>
      </c>
      <c r="O1948" t="s">
        <v>4832</v>
      </c>
      <c r="P1948" t="s">
        <v>5059</v>
      </c>
    </row>
    <row r="1949" spans="1:16" x14ac:dyDescent="0.35">
      <c r="A1949" t="s">
        <v>3981</v>
      </c>
      <c r="B1949" s="3" t="s">
        <v>11437</v>
      </c>
      <c r="C1949" s="4">
        <v>48.448731355900001</v>
      </c>
      <c r="D1949" s="4">
        <v>10.084245359600001</v>
      </c>
      <c r="E1949" s="4">
        <f>Orte[[#This Row],[Lat_dez]]*PI()/180</f>
        <v>0.84558988057467166</v>
      </c>
      <c r="F1949" s="4">
        <f>Orte[[#This Row],[Lon_dez]]*PI()/180</f>
        <v>0.17600328410397958</v>
      </c>
      <c r="G1949" t="s">
        <v>665</v>
      </c>
      <c r="H1949" t="s">
        <v>1017</v>
      </c>
      <c r="I1949" s="4" t="b">
        <v>0</v>
      </c>
      <c r="J1949" s="4" t="str">
        <f>CONCATENATE(Orte[[#This Row],[Ort]]," - ",Orte[[#This Row],[Landkreis]])</f>
        <v>Elchingen - Landkreis Neu-Ulm</v>
      </c>
      <c r="L1949" s="3" t="s">
        <v>10369</v>
      </c>
      <c r="M1949" s="3"/>
      <c r="N1949" t="str">
        <f>Orte[[#This Row],[Ort]]</f>
        <v>Elchingen</v>
      </c>
      <c r="O1949" t="s">
        <v>3154</v>
      </c>
      <c r="P1949" t="s">
        <v>1341</v>
      </c>
    </row>
    <row r="1950" spans="1:16" x14ac:dyDescent="0.35">
      <c r="A1950" t="s">
        <v>5485</v>
      </c>
      <c r="B1950" s="3" t="s">
        <v>13377</v>
      </c>
      <c r="C1950" s="4">
        <v>52.6715463942</v>
      </c>
      <c r="D1950" s="4">
        <v>10.344509048200001</v>
      </c>
      <c r="E1950" s="4">
        <f>Orte[[#This Row],[Lat_dez]]*PI()/180</f>
        <v>0.91929190669573713</v>
      </c>
      <c r="F1950" s="4">
        <f>Orte[[#This Row],[Lon_dez]]*PI()/180</f>
        <v>0.18054574239343479</v>
      </c>
      <c r="G1950" t="s">
        <v>554</v>
      </c>
      <c r="H1950" t="s">
        <v>1027</v>
      </c>
      <c r="I1950" s="4" t="b">
        <v>0</v>
      </c>
      <c r="J1950" s="4" t="str">
        <f>CONCATENATE(Orte[[#This Row],[Ort]]," - ",Orte[[#This Row],[Landkreis]])</f>
        <v>Eldingen - Landkreis Celle</v>
      </c>
      <c r="L1950" s="3" t="s">
        <v>12332</v>
      </c>
      <c r="M1950" s="3"/>
      <c r="N1950" t="str">
        <f>Orte[[#This Row],[Ort]]</f>
        <v>Eldingen</v>
      </c>
      <c r="O1950" t="s">
        <v>4903</v>
      </c>
      <c r="P1950" t="s">
        <v>2190</v>
      </c>
    </row>
    <row r="1951" spans="1:16" x14ac:dyDescent="0.35">
      <c r="A1951" t="s">
        <v>1011</v>
      </c>
      <c r="B1951" s="3" t="s">
        <v>7990</v>
      </c>
      <c r="C1951" s="4">
        <v>50.129433169999999</v>
      </c>
      <c r="D1951" s="4">
        <v>9.9745080996399995</v>
      </c>
      <c r="E1951" s="4">
        <f>Orte[[#This Row],[Lat_dez]]*PI()/180</f>
        <v>0.87492366097495833</v>
      </c>
      <c r="F1951" s="4">
        <f>Orte[[#This Row],[Lon_dez]]*PI()/180</f>
        <v>0.17408800760556062</v>
      </c>
      <c r="G1951" t="s">
        <v>665</v>
      </c>
      <c r="H1951" t="s">
        <v>998</v>
      </c>
      <c r="I1951" s="4" t="b">
        <v>0</v>
      </c>
      <c r="J1951" s="4" t="str">
        <f>CONCATENATE(Orte[[#This Row],[Ort]]," - ",Orte[[#This Row],[Landkreis]])</f>
        <v>Elfershausen - Landkreis Bad Kissingen</v>
      </c>
      <c r="L1951" s="3" t="s">
        <v>14315</v>
      </c>
      <c r="M1951" s="3"/>
      <c r="N1951" t="str">
        <f>Orte[[#This Row],[Ort]]</f>
        <v>Elfershausen</v>
      </c>
      <c r="O1951" t="s">
        <v>2346</v>
      </c>
      <c r="P1951" t="s">
        <v>4325</v>
      </c>
    </row>
    <row r="1952" spans="1:16" x14ac:dyDescent="0.35">
      <c r="A1952" t="s">
        <v>5248</v>
      </c>
      <c r="B1952" s="3" t="s">
        <v>13077</v>
      </c>
      <c r="C1952" s="4">
        <v>50.728115113500003</v>
      </c>
      <c r="D1952" s="4">
        <v>7.8847364317100004</v>
      </c>
      <c r="E1952" s="4">
        <f>Orte[[#This Row],[Lat_dez]]*PI()/180</f>
        <v>0.88537263206127204</v>
      </c>
      <c r="F1952" s="4">
        <f>Orte[[#This Row],[Lon_dez]]*PI()/180</f>
        <v>0.13761461138528855</v>
      </c>
      <c r="G1952" t="s">
        <v>514</v>
      </c>
      <c r="H1952" t="s">
        <v>582</v>
      </c>
      <c r="I1952" s="4" t="b">
        <v>0</v>
      </c>
      <c r="J1952" s="4" t="str">
        <f>CONCATENATE(Orte[[#This Row],[Ort]]," - ",Orte[[#This Row],[Landkreis]])</f>
        <v>Elkenroth - Landkreis Altenkirchen (Westerwald)</v>
      </c>
      <c r="L1952" s="3" t="s">
        <v>12338</v>
      </c>
      <c r="M1952" s="3"/>
      <c r="N1952" t="str">
        <f>Orte[[#This Row],[Ort]]</f>
        <v>Elkenroth</v>
      </c>
      <c r="O1952" t="s">
        <v>2444</v>
      </c>
      <c r="P1952" t="s">
        <v>6271</v>
      </c>
    </row>
    <row r="1953" spans="1:16" x14ac:dyDescent="0.35">
      <c r="A1953" t="s">
        <v>7052</v>
      </c>
      <c r="B1953" s="3" t="s">
        <v>15499</v>
      </c>
      <c r="C1953" s="4">
        <v>50.872920647599997</v>
      </c>
      <c r="D1953" s="4">
        <v>10.9908333447</v>
      </c>
      <c r="E1953" s="4">
        <f>Orte[[#This Row],[Lat_dez]]*PI()/180</f>
        <v>0.88789996540642591</v>
      </c>
      <c r="F1953" s="4">
        <f>Orte[[#This Row],[Lon_dez]]*PI()/180</f>
        <v>0.19182622940299585</v>
      </c>
      <c r="G1953" t="s">
        <v>678</v>
      </c>
      <c r="H1953" t="s">
        <v>1331</v>
      </c>
      <c r="I1953" s="4" t="b">
        <v>0</v>
      </c>
      <c r="J1953" s="4" t="str">
        <f>CONCATENATE(Orte[[#This Row],[Ort]]," - ",Orte[[#This Row],[Landkreis]])</f>
        <v>Elleben, Wachsenburg - Landkreis Ilm-Kreis</v>
      </c>
      <c r="L1953" s="3" t="s">
        <v>13225</v>
      </c>
      <c r="M1953" s="3"/>
      <c r="N1953" t="str">
        <f>Orte[[#This Row],[Ort]]</f>
        <v>Elleben, Wachsenburg</v>
      </c>
      <c r="O1953" t="s">
        <v>4108</v>
      </c>
      <c r="P1953" t="s">
        <v>5378</v>
      </c>
    </row>
    <row r="1954" spans="1:16" x14ac:dyDescent="0.35">
      <c r="A1954" t="s">
        <v>4056</v>
      </c>
      <c r="B1954" s="3" t="s">
        <v>11527</v>
      </c>
      <c r="C1954" s="4">
        <v>50.481637484899998</v>
      </c>
      <c r="D1954" s="4">
        <v>12.3890241119</v>
      </c>
      <c r="E1954" s="4">
        <f>Orte[[#This Row],[Lat_dez]]*PI()/180</f>
        <v>0.88107078590969412</v>
      </c>
      <c r="F1954" s="4">
        <f>Orte[[#This Row],[Lon_dez]]*PI()/180</f>
        <v>0.21622926186162139</v>
      </c>
      <c r="G1954" t="s">
        <v>869</v>
      </c>
      <c r="H1954" t="s">
        <v>870</v>
      </c>
      <c r="I1954" s="4" t="b">
        <v>0</v>
      </c>
      <c r="J1954" s="4" t="str">
        <f>CONCATENATE(Orte[[#This Row],[Ort]]," - ",Orte[[#This Row],[Landkreis]])</f>
        <v>Ellefeld - Landkreis Vogtlandkreis</v>
      </c>
      <c r="L1954" s="3" t="s">
        <v>13198</v>
      </c>
      <c r="M1954" s="3"/>
      <c r="N1954" t="str">
        <f>Orte[[#This Row],[Ort]]</f>
        <v>Ellefeld</v>
      </c>
      <c r="O1954" t="s">
        <v>933</v>
      </c>
      <c r="P1954" t="s">
        <v>6274</v>
      </c>
    </row>
    <row r="1955" spans="1:16" x14ac:dyDescent="0.35">
      <c r="A1955" t="s">
        <v>1460</v>
      </c>
      <c r="B1955" s="3" t="s">
        <v>8398</v>
      </c>
      <c r="C1955" s="4">
        <v>49.0142544976</v>
      </c>
      <c r="D1955" s="4">
        <v>10.2193208349</v>
      </c>
      <c r="E1955" s="4">
        <f>Orte[[#This Row],[Lat_dez]]*PI()/180</f>
        <v>0.85546012139355898</v>
      </c>
      <c r="F1955" s="4">
        <f>Orte[[#This Row],[Lon_dez]]*PI()/180</f>
        <v>0.17836079588666082</v>
      </c>
      <c r="G1955" t="s">
        <v>546</v>
      </c>
      <c r="H1955" t="s">
        <v>662</v>
      </c>
      <c r="I1955" s="4" t="b">
        <v>0</v>
      </c>
      <c r="J1955" s="4" t="str">
        <f>CONCATENATE(Orte[[#This Row],[Ort]]," - ",Orte[[#This Row],[Landkreis]])</f>
        <v>Ellenberg - Landkreis Ostalbkreis</v>
      </c>
      <c r="L1955" s="3" t="s">
        <v>14592</v>
      </c>
      <c r="M1955" s="3"/>
      <c r="N1955" t="str">
        <f>Orte[[#This Row],[Ort]]</f>
        <v>Ellenberg</v>
      </c>
      <c r="O1955" t="s">
        <v>5412</v>
      </c>
      <c r="P1955" t="s">
        <v>2389</v>
      </c>
    </row>
    <row r="1956" spans="1:16" x14ac:dyDescent="0.35">
      <c r="A1956" t="s">
        <v>7190</v>
      </c>
      <c r="B1956" s="3" t="s">
        <v>15691</v>
      </c>
      <c r="C1956" s="4">
        <v>50.113787297400002</v>
      </c>
      <c r="D1956" s="4">
        <v>7.2313256017800001</v>
      </c>
      <c r="E1956" s="4">
        <f>Orte[[#This Row],[Lat_dez]]*PI()/180</f>
        <v>0.87465058898374082</v>
      </c>
      <c r="F1956" s="4">
        <f>Orte[[#This Row],[Lon_dez]]*PI()/180</f>
        <v>0.12621044103482132</v>
      </c>
      <c r="G1956" t="s">
        <v>514</v>
      </c>
      <c r="H1956" t="s">
        <v>538</v>
      </c>
      <c r="I1956" s="4" t="b">
        <v>0</v>
      </c>
      <c r="J1956" s="4" t="str">
        <f>CONCATENATE(Orte[[#This Row],[Ort]]," - ",Orte[[#This Row],[Landkreis]])</f>
        <v>Ellenz-Poltersdorf - Landkreis Cochem-Zell</v>
      </c>
      <c r="L1956" s="3" t="s">
        <v>8672</v>
      </c>
      <c r="M1956" s="3"/>
      <c r="N1956" t="str">
        <f>Orte[[#This Row],[Ort]]</f>
        <v>Ellenz-Poltersdorf</v>
      </c>
      <c r="O1956" t="s">
        <v>2126</v>
      </c>
      <c r="P1956" t="s">
        <v>5666</v>
      </c>
    </row>
    <row r="1957" spans="1:16" x14ac:dyDescent="0.35">
      <c r="A1957" t="s">
        <v>6725</v>
      </c>
      <c r="B1957" s="3" t="s">
        <v>15057</v>
      </c>
      <c r="C1957" s="4">
        <v>53.760294256199998</v>
      </c>
      <c r="D1957" s="4">
        <v>9.9258945079200007</v>
      </c>
      <c r="E1957" s="4">
        <f>Orte[[#This Row],[Lat_dez]]*PI()/180</f>
        <v>0.93829414161168601</v>
      </c>
      <c r="F1957" s="4">
        <f>Orte[[#This Row],[Lon_dez]]*PI()/180</f>
        <v>0.17323954036882638</v>
      </c>
      <c r="G1957" t="s">
        <v>641</v>
      </c>
      <c r="H1957" t="s">
        <v>671</v>
      </c>
      <c r="I1957" s="4" t="b">
        <v>0</v>
      </c>
      <c r="J1957" s="4" t="str">
        <f>CONCATENATE(Orte[[#This Row],[Ort]]," - ",Orte[[#This Row],[Landkreis]])</f>
        <v>Ellerau - Kreis Segeberg</v>
      </c>
      <c r="L1957" s="3" t="s">
        <v>10508</v>
      </c>
      <c r="M1957" s="3"/>
      <c r="N1957" t="str">
        <f>Orte[[#This Row],[Ort]]</f>
        <v>Ellerau</v>
      </c>
      <c r="O1957" t="s">
        <v>5498</v>
      </c>
      <c r="P1957" t="s">
        <v>6358</v>
      </c>
    </row>
    <row r="1958" spans="1:16" x14ac:dyDescent="0.35">
      <c r="A1958" t="s">
        <v>5272</v>
      </c>
      <c r="B1958" s="3" t="s">
        <v>13109</v>
      </c>
      <c r="C1958" s="4">
        <v>53.676916610500001</v>
      </c>
      <c r="D1958" s="4">
        <v>9.90627432482</v>
      </c>
      <c r="E1958" s="4">
        <f>Orte[[#This Row],[Lat_dez]]*PI()/180</f>
        <v>0.93683892717165962</v>
      </c>
      <c r="F1958" s="4">
        <f>Orte[[#This Row],[Lon_dez]]*PI()/180</f>
        <v>0.17289710357388721</v>
      </c>
      <c r="G1958" t="s">
        <v>641</v>
      </c>
      <c r="H1958" t="s">
        <v>828</v>
      </c>
      <c r="I1958" s="4" t="b">
        <v>0</v>
      </c>
      <c r="J1958" s="4" t="str">
        <f>CONCATENATE(Orte[[#This Row],[Ort]]," - ",Orte[[#This Row],[Landkreis]])</f>
        <v>Ellerbek - Kreis Pinneberg</v>
      </c>
      <c r="L1958" s="3" t="s">
        <v>8086</v>
      </c>
      <c r="M1958" s="3"/>
      <c r="N1958" t="str">
        <f>Orte[[#This Row],[Ort]]</f>
        <v>Ellerbek</v>
      </c>
      <c r="O1958" t="s">
        <v>3497</v>
      </c>
      <c r="P1958" t="s">
        <v>7222</v>
      </c>
    </row>
    <row r="1959" spans="1:16" x14ac:dyDescent="0.35">
      <c r="A1959" t="s">
        <v>6721</v>
      </c>
      <c r="B1959" s="3" t="s">
        <v>15051</v>
      </c>
      <c r="C1959" s="4">
        <v>53.7286623074</v>
      </c>
      <c r="D1959" s="4">
        <v>9.7831438676399998</v>
      </c>
      <c r="E1959" s="4">
        <f>Orte[[#This Row],[Lat_dez]]*PI()/180</f>
        <v>0.93774205995630366</v>
      </c>
      <c r="F1959" s="4">
        <f>Orte[[#This Row],[Lon_dez]]*PI()/180</f>
        <v>0.17074807168661033</v>
      </c>
      <c r="G1959" t="s">
        <v>641</v>
      </c>
      <c r="H1959" t="s">
        <v>828</v>
      </c>
      <c r="I1959" s="4" t="b">
        <v>0</v>
      </c>
      <c r="J1959" s="4" t="str">
        <f>CONCATENATE(Orte[[#This Row],[Ort]]," - ",Orte[[#This Row],[Landkreis]])</f>
        <v>Ellerhoop - Kreis Pinneberg</v>
      </c>
      <c r="L1959" s="3" t="s">
        <v>12308</v>
      </c>
      <c r="M1959" s="3"/>
      <c r="N1959" t="str">
        <f>Orte[[#This Row],[Ort]]</f>
        <v>Ellerhoop</v>
      </c>
      <c r="O1959" t="s">
        <v>2973</v>
      </c>
      <c r="P1959" t="s">
        <v>7085</v>
      </c>
    </row>
    <row r="1960" spans="1:16" x14ac:dyDescent="0.35">
      <c r="A1960" t="s">
        <v>3410</v>
      </c>
      <c r="B1960" s="3" t="s">
        <v>10700</v>
      </c>
      <c r="C1960" s="4">
        <v>49.983167776999998</v>
      </c>
      <c r="D1960" s="4">
        <v>7.63328924142</v>
      </c>
      <c r="E1960" s="4">
        <f>Orte[[#This Row],[Lat_dez]]*PI()/180</f>
        <v>0.8723708482853848</v>
      </c>
      <c r="F1960" s="4">
        <f>Orte[[#This Row],[Lon_dez]]*PI()/180</f>
        <v>0.13322603001983932</v>
      </c>
      <c r="G1960" t="s">
        <v>514</v>
      </c>
      <c r="H1960" t="s">
        <v>1165</v>
      </c>
      <c r="I1960" s="4" t="b">
        <v>0</v>
      </c>
      <c r="J1960" s="4" t="str">
        <f>CONCATENATE(Orte[[#This Row],[Ort]]," - ",Orte[[#This Row],[Landkreis]])</f>
        <v>Ellern (Hunsrück), Schnorbach - Landkreis Rhein-Hunsrück-Kreis</v>
      </c>
      <c r="L1960" s="3" t="s">
        <v>14300</v>
      </c>
      <c r="M1960" s="3"/>
      <c r="N1960" t="str">
        <f>Orte[[#This Row],[Ort]]</f>
        <v>Ellern (Hunsrück), Schnorbach</v>
      </c>
      <c r="O1960" t="s">
        <v>5894</v>
      </c>
      <c r="P1960" t="s">
        <v>1728</v>
      </c>
    </row>
    <row r="1961" spans="1:16" x14ac:dyDescent="0.35">
      <c r="A1961" t="s">
        <v>1642</v>
      </c>
      <c r="B1961" s="3" t="s">
        <v>8591</v>
      </c>
      <c r="C1961" s="4">
        <v>49.4670766542</v>
      </c>
      <c r="D1961" s="4">
        <v>8.2571976386100001</v>
      </c>
      <c r="E1961" s="4">
        <f>Orte[[#This Row],[Lat_dez]]*PI()/180</f>
        <v>0.86336335895221039</v>
      </c>
      <c r="F1961" s="4">
        <f>Orte[[#This Row],[Lon_dez]]*PI()/180</f>
        <v>0.14411528578164537</v>
      </c>
      <c r="G1961" t="s">
        <v>514</v>
      </c>
      <c r="H1961" t="s">
        <v>624</v>
      </c>
      <c r="I1961" s="4" t="b">
        <v>0</v>
      </c>
      <c r="J1961" s="4" t="str">
        <f>CONCATENATE(Orte[[#This Row],[Ort]]," - ",Orte[[#This Row],[Landkreis]])</f>
        <v>Ellerstadt - Landkreis Bad Dürkheim</v>
      </c>
      <c r="L1961" s="3" t="s">
        <v>14871</v>
      </c>
      <c r="M1961" s="3"/>
      <c r="N1961" t="str">
        <f>Orte[[#This Row],[Ort]]</f>
        <v>Ellerstadt</v>
      </c>
      <c r="O1961" t="s">
        <v>2935</v>
      </c>
      <c r="P1961" t="s">
        <v>7142</v>
      </c>
    </row>
    <row r="1962" spans="1:16" x14ac:dyDescent="0.35">
      <c r="A1962" t="s">
        <v>5755</v>
      </c>
      <c r="B1962" s="3" t="s">
        <v>13734</v>
      </c>
      <c r="C1962" s="4">
        <v>48.613735888800001</v>
      </c>
      <c r="D1962" s="4">
        <v>10.8641543349</v>
      </c>
      <c r="E1962" s="4">
        <f>Orte[[#This Row],[Lat_dez]]*PI()/180</f>
        <v>0.84846975295449201</v>
      </c>
      <c r="F1962" s="4">
        <f>Orte[[#This Row],[Lon_dez]]*PI()/180</f>
        <v>0.18961526358881969</v>
      </c>
      <c r="G1962" t="s">
        <v>665</v>
      </c>
      <c r="H1962" t="s">
        <v>798</v>
      </c>
      <c r="I1962" s="4" t="b">
        <v>0</v>
      </c>
      <c r="J1962" s="4" t="str">
        <f>CONCATENATE(Orte[[#This Row],[Ort]]," - ",Orte[[#This Row],[Landkreis]])</f>
        <v>Ellgau - Landkreis Augsburg</v>
      </c>
      <c r="L1962" s="3" t="s">
        <v>12311</v>
      </c>
      <c r="M1962" s="3"/>
      <c r="N1962" t="str">
        <f>Orte[[#This Row],[Ort]]</f>
        <v>Ellgau</v>
      </c>
      <c r="O1962" t="s">
        <v>836</v>
      </c>
      <c r="P1962" t="s">
        <v>6952</v>
      </c>
    </row>
    <row r="1963" spans="1:16" x14ac:dyDescent="0.35">
      <c r="A1963" t="s">
        <v>2870</v>
      </c>
      <c r="B1963" s="3" t="s">
        <v>10030</v>
      </c>
      <c r="C1963" s="4">
        <v>49.144629766000001</v>
      </c>
      <c r="D1963" s="4">
        <v>9.3208425958200003</v>
      </c>
      <c r="E1963" s="4">
        <f>Orte[[#This Row],[Lat_dez]]*PI()/180</f>
        <v>0.85773559909031039</v>
      </c>
      <c r="F1963" s="4">
        <f>Orte[[#This Row],[Lon_dez]]*PI()/180</f>
        <v>0.16267939235719406</v>
      </c>
      <c r="G1963" t="s">
        <v>546</v>
      </c>
      <c r="H1963" t="s">
        <v>759</v>
      </c>
      <c r="I1963" s="4" t="b">
        <v>0</v>
      </c>
      <c r="J1963" s="4" t="str">
        <f>CONCATENATE(Orte[[#This Row],[Ort]]," - ",Orte[[#This Row],[Landkreis]])</f>
        <v>Ellhofen - Landkreis Heilbronn</v>
      </c>
      <c r="L1963" s="3" t="s">
        <v>11473</v>
      </c>
      <c r="M1963" s="3"/>
      <c r="N1963" t="str">
        <f>Orte[[#This Row],[Ort]]</f>
        <v>Ellhofen</v>
      </c>
      <c r="O1963" t="s">
        <v>5361</v>
      </c>
      <c r="P1963" t="s">
        <v>1071</v>
      </c>
    </row>
    <row r="1964" spans="1:16" x14ac:dyDescent="0.35">
      <c r="A1964" t="s">
        <v>6356</v>
      </c>
      <c r="B1964" s="3" t="s">
        <v>14552</v>
      </c>
      <c r="C1964" s="4">
        <v>49.071656146899997</v>
      </c>
      <c r="D1964" s="4">
        <v>10.932247374999999</v>
      </c>
      <c r="E1964" s="4">
        <f>Orte[[#This Row],[Lat_dez]]*PI()/180</f>
        <v>0.85646196916991912</v>
      </c>
      <c r="F1964" s="4">
        <f>Orte[[#This Row],[Lon_dez]]*PI()/180</f>
        <v>0.19080371133625723</v>
      </c>
      <c r="G1964" t="s">
        <v>665</v>
      </c>
      <c r="H1964" t="s">
        <v>1551</v>
      </c>
      <c r="I1964" s="4" t="b">
        <v>0</v>
      </c>
      <c r="J1964" s="4" t="str">
        <f>CONCATENATE(Orte[[#This Row],[Ort]]," - ",Orte[[#This Row],[Landkreis]])</f>
        <v>Ellingen - Landkreis Weißenburg-Gunzenhausen</v>
      </c>
      <c r="L1964" s="3" t="s">
        <v>12455</v>
      </c>
      <c r="M1964" s="3"/>
      <c r="N1964" t="str">
        <f>Orte[[#This Row],[Ort]]</f>
        <v>Ellingen</v>
      </c>
      <c r="O1964" t="s">
        <v>2324</v>
      </c>
      <c r="P1964" t="s">
        <v>3790</v>
      </c>
    </row>
    <row r="1965" spans="1:16" x14ac:dyDescent="0.35">
      <c r="A1965" t="s">
        <v>6414</v>
      </c>
      <c r="B1965" s="3" t="s">
        <v>14633</v>
      </c>
      <c r="C1965" s="4">
        <v>54.477953236799998</v>
      </c>
      <c r="D1965" s="4">
        <v>9.4078584485699999</v>
      </c>
      <c r="E1965" s="4">
        <f>Orte[[#This Row],[Lat_dez]]*PI()/180</f>
        <v>0.95081965372966204</v>
      </c>
      <c r="F1965" s="4">
        <f>Orte[[#This Row],[Lon_dez]]*PI()/180</f>
        <v>0.1641981054891121</v>
      </c>
      <c r="G1965" t="s">
        <v>641</v>
      </c>
      <c r="H1965" t="s">
        <v>660</v>
      </c>
      <c r="I1965" s="4" t="b">
        <v>0</v>
      </c>
      <c r="J1965" s="4" t="str">
        <f>CONCATENATE(Orte[[#This Row],[Ort]]," - ",Orte[[#This Row],[Landkreis]])</f>
        <v>Ellingstedt - Kreis Schleswig-Flensburg</v>
      </c>
      <c r="L1965" s="3" t="s">
        <v>14587</v>
      </c>
      <c r="M1965" s="3"/>
      <c r="N1965" t="str">
        <f>Orte[[#This Row],[Ort]]</f>
        <v>Ellingstedt</v>
      </c>
      <c r="O1965" t="s">
        <v>5913</v>
      </c>
      <c r="P1965" t="s">
        <v>6322</v>
      </c>
    </row>
    <row r="1966" spans="1:16" x14ac:dyDescent="0.35">
      <c r="A1966" t="s">
        <v>5309</v>
      </c>
      <c r="B1966" s="3" t="s">
        <v>13155</v>
      </c>
      <c r="C1966" s="4">
        <v>51.569341658299997</v>
      </c>
      <c r="D1966" s="4">
        <v>10.641285616499999</v>
      </c>
      <c r="E1966" s="4">
        <f>Orte[[#This Row],[Lat_dez]]*PI()/180</f>
        <v>0.90005480502320756</v>
      </c>
      <c r="F1966" s="4">
        <f>Orte[[#This Row],[Lon_dez]]*PI()/180</f>
        <v>0.1857254706530396</v>
      </c>
      <c r="G1966" t="s">
        <v>678</v>
      </c>
      <c r="H1966" t="s">
        <v>2069</v>
      </c>
      <c r="I1966" s="4" t="b">
        <v>0</v>
      </c>
      <c r="J1966" s="4" t="str">
        <f>CONCATENATE(Orte[[#This Row],[Ort]]," - ",Orte[[#This Row],[Landkreis]])</f>
        <v>Ellrich - Landkreis Nordhausen</v>
      </c>
      <c r="L1966" s="3" t="s">
        <v>11755</v>
      </c>
      <c r="M1966" s="3"/>
      <c r="N1966" t="str">
        <f>Orte[[#This Row],[Ort]]</f>
        <v>Ellrich</v>
      </c>
      <c r="O1966" t="s">
        <v>5072</v>
      </c>
      <c r="P1966" t="s">
        <v>5727</v>
      </c>
    </row>
    <row r="1967" spans="1:16" x14ac:dyDescent="0.35">
      <c r="A1967" t="s">
        <v>4474</v>
      </c>
      <c r="B1967" s="3" t="s">
        <v>12073</v>
      </c>
      <c r="C1967" s="4">
        <v>48.9639701535</v>
      </c>
      <c r="D1967" s="4">
        <v>10.1812301156</v>
      </c>
      <c r="E1967" s="4">
        <f>Orte[[#This Row],[Lat_dez]]*PI()/180</f>
        <v>0.8545824940268083</v>
      </c>
      <c r="F1967" s="4">
        <f>Orte[[#This Row],[Lon_dez]]*PI()/180</f>
        <v>0.17769598742042289</v>
      </c>
      <c r="G1967" t="s">
        <v>546</v>
      </c>
      <c r="H1967" t="s">
        <v>662</v>
      </c>
      <c r="I1967" s="4" t="b">
        <v>0</v>
      </c>
      <c r="J1967" s="4" t="str">
        <f>CONCATENATE(Orte[[#This Row],[Ort]]," - ",Orte[[#This Row],[Landkreis]])</f>
        <v>Ellwangen (Jagst) - Landkreis Ostalbkreis</v>
      </c>
      <c r="L1967" s="3" t="s">
        <v>14580</v>
      </c>
      <c r="M1967" s="3"/>
      <c r="N1967" t="str">
        <f>Orte[[#This Row],[Ort]]</f>
        <v>Ellwangen (Jagst)</v>
      </c>
      <c r="O1967" t="s">
        <v>6959</v>
      </c>
      <c r="P1967" t="s">
        <v>4156</v>
      </c>
    </row>
    <row r="1968" spans="1:16" x14ac:dyDescent="0.35">
      <c r="A1968" t="s">
        <v>5730</v>
      </c>
      <c r="B1968" s="3" t="s">
        <v>13706</v>
      </c>
      <c r="C1968" s="4">
        <v>48.327718143299997</v>
      </c>
      <c r="D1968" s="4">
        <v>10.304863164</v>
      </c>
      <c r="E1968" s="4">
        <f>Orte[[#This Row],[Lat_dez]]*PI()/180</f>
        <v>0.84347780157638574</v>
      </c>
      <c r="F1968" s="4">
        <f>Orte[[#This Row],[Lon_dez]]*PI()/180</f>
        <v>0.17985379117928041</v>
      </c>
      <c r="G1968" t="s">
        <v>665</v>
      </c>
      <c r="H1968" t="s">
        <v>694</v>
      </c>
      <c r="I1968" s="4" t="b">
        <v>0</v>
      </c>
      <c r="J1968" s="4" t="str">
        <f>CONCATENATE(Orte[[#This Row],[Ort]]," - ",Orte[[#This Row],[Landkreis]])</f>
        <v>Ellzee - Landkreis Günzburg</v>
      </c>
      <c r="L1968" s="3" t="s">
        <v>13567</v>
      </c>
      <c r="M1968" s="3"/>
      <c r="N1968" t="str">
        <f>Orte[[#This Row],[Ort]]</f>
        <v>Ellzee</v>
      </c>
      <c r="O1968" t="s">
        <v>5441</v>
      </c>
      <c r="P1968" t="s">
        <v>2930</v>
      </c>
    </row>
    <row r="1969" spans="1:16" x14ac:dyDescent="0.35">
      <c r="A1969" t="s">
        <v>2598</v>
      </c>
      <c r="B1969" s="3" t="s">
        <v>9705</v>
      </c>
      <c r="C1969" s="4">
        <v>53.765138599399997</v>
      </c>
      <c r="D1969" s="4">
        <v>10.2729761102</v>
      </c>
      <c r="E1969" s="4">
        <f>Orte[[#This Row],[Lat_dez]]*PI()/180</f>
        <v>0.93837869135062246</v>
      </c>
      <c r="F1969" s="4">
        <f>Orte[[#This Row],[Lon_dez]]*PI()/180</f>
        <v>0.17929725710170985</v>
      </c>
      <c r="G1969" t="s">
        <v>641</v>
      </c>
      <c r="H1969" t="s">
        <v>703</v>
      </c>
      <c r="I1969" s="4" t="b">
        <v>0</v>
      </c>
      <c r="J1969" s="4" t="str">
        <f>CONCATENATE(Orte[[#This Row],[Ort]]," - ",Orte[[#This Row],[Landkreis]])</f>
        <v>Elmenhorst - Kreis Stormarn</v>
      </c>
      <c r="L1969" s="3" t="s">
        <v>7806</v>
      </c>
      <c r="M1969" s="3"/>
      <c r="N1969" t="str">
        <f>Orte[[#This Row],[Ort]]</f>
        <v>Elmenhorst</v>
      </c>
      <c r="O1969" t="s">
        <v>6305</v>
      </c>
      <c r="P1969" t="s">
        <v>7018</v>
      </c>
    </row>
    <row r="1970" spans="1:16" x14ac:dyDescent="0.35">
      <c r="A1970" t="s">
        <v>6047</v>
      </c>
      <c r="B1970" s="3" t="s">
        <v>14134</v>
      </c>
      <c r="C1970" s="4">
        <v>54.148399259400001</v>
      </c>
      <c r="D1970" s="4">
        <v>12.0167894584</v>
      </c>
      <c r="E1970" s="4">
        <f>Orte[[#This Row],[Lat_dez]]*PI()/180</f>
        <v>0.94506785176098906</v>
      </c>
      <c r="F1970" s="4">
        <f>Orte[[#This Row],[Lon_dez]]*PI()/180</f>
        <v>0.20973254156802618</v>
      </c>
      <c r="G1970" t="s">
        <v>834</v>
      </c>
      <c r="H1970" t="s">
        <v>1302</v>
      </c>
      <c r="I1970" s="4" t="b">
        <v>0</v>
      </c>
      <c r="J1970" s="4" t="str">
        <f>CONCATENATE(Orte[[#This Row],[Ort]]," - ",Orte[[#This Row],[Landkreis]])</f>
        <v>Elmenhorst/Lichtenhagen, Rostock - Landkreis Rostock</v>
      </c>
      <c r="L1970" s="3" t="s">
        <v>9001</v>
      </c>
      <c r="M1970" s="3"/>
      <c r="N1970" t="str">
        <f>Orte[[#This Row],[Ort]]</f>
        <v>Elmenhorst/Lichtenhagen, Rostock</v>
      </c>
      <c r="O1970" t="s">
        <v>2820</v>
      </c>
      <c r="P1970" t="s">
        <v>4421</v>
      </c>
    </row>
    <row r="1971" spans="1:16" x14ac:dyDescent="0.35">
      <c r="A1971" t="s">
        <v>827</v>
      </c>
      <c r="B1971" s="3" t="s">
        <v>12997</v>
      </c>
      <c r="C1971" s="4">
        <v>53.7540456543</v>
      </c>
      <c r="D1971" s="4">
        <v>9.6120487644499999</v>
      </c>
      <c r="E1971" s="4">
        <f>Orte[[#This Row],[Lat_dez]]*PI()/180</f>
        <v>0.93818508293488456</v>
      </c>
      <c r="F1971" s="4">
        <f>Orte[[#This Row],[Lon_dez]]*PI()/180</f>
        <v>0.16776189880190537</v>
      </c>
      <c r="G1971" t="s">
        <v>641</v>
      </c>
      <c r="H1971" t="s">
        <v>828</v>
      </c>
      <c r="I1971" s="4" t="b">
        <v>0</v>
      </c>
      <c r="J1971" s="4" t="str">
        <f>CONCATENATE(Orte[[#This Row],[Ort]]," - ",Orte[[#This Row],[Landkreis]])</f>
        <v>Elmshorn - Kreis Pinneberg</v>
      </c>
      <c r="L1971" s="3" t="s">
        <v>13575</v>
      </c>
      <c r="M1971" s="3"/>
      <c r="N1971" t="str">
        <f>Orte[[#This Row],[Ort]]</f>
        <v>Elmshorn</v>
      </c>
      <c r="O1971" t="s">
        <v>4480</v>
      </c>
      <c r="P1971" t="s">
        <v>5392</v>
      </c>
    </row>
    <row r="1972" spans="1:16" x14ac:dyDescent="0.35">
      <c r="A1972" t="s">
        <v>827</v>
      </c>
      <c r="B1972" s="3" t="s">
        <v>7870</v>
      </c>
      <c r="C1972" s="4">
        <v>53.728801392199998</v>
      </c>
      <c r="D1972" s="4">
        <v>9.66693463915</v>
      </c>
      <c r="E1972" s="4">
        <f>Orte[[#This Row],[Lat_dez]]*PI()/180</f>
        <v>0.93774448744400318</v>
      </c>
      <c r="F1972" s="4">
        <f>Orte[[#This Row],[Lon_dez]]*PI()/180</f>
        <v>0.16871983802825744</v>
      </c>
      <c r="G1972" t="s">
        <v>641</v>
      </c>
      <c r="H1972" t="s">
        <v>828</v>
      </c>
      <c r="I1972" s="4" t="b">
        <v>0</v>
      </c>
      <c r="J1972" s="4" t="str">
        <f>CONCATENATE(Orte[[#This Row],[Ort]]," - ",Orte[[#This Row],[Landkreis]])</f>
        <v>Elmshorn - Kreis Pinneberg</v>
      </c>
      <c r="L1972" s="3" t="s">
        <v>11467</v>
      </c>
      <c r="M1972" s="3"/>
      <c r="N1972" t="str">
        <f>Orte[[#This Row],[Ort]]</f>
        <v>Elmshorn</v>
      </c>
      <c r="O1972" t="s">
        <v>3958</v>
      </c>
      <c r="P1972" t="s">
        <v>6063</v>
      </c>
    </row>
    <row r="1973" spans="1:16" x14ac:dyDescent="0.35">
      <c r="A1973" t="s">
        <v>827</v>
      </c>
      <c r="B1973" s="3" t="s">
        <v>7976</v>
      </c>
      <c r="C1973" s="4">
        <v>53.746416115400002</v>
      </c>
      <c r="D1973" s="4">
        <v>9.7106774470899992</v>
      </c>
      <c r="E1973" s="4">
        <f>Orte[[#This Row],[Lat_dez]]*PI()/180</f>
        <v>0.9380519223606707</v>
      </c>
      <c r="F1973" s="4">
        <f>Orte[[#This Row],[Lon_dez]]*PI()/180</f>
        <v>0.16948329405087792</v>
      </c>
      <c r="G1973" t="s">
        <v>641</v>
      </c>
      <c r="H1973" t="s">
        <v>828</v>
      </c>
      <c r="I1973" s="4" t="b">
        <v>0</v>
      </c>
      <c r="J1973" s="4" t="str">
        <f>CONCATENATE(Orte[[#This Row],[Ort]]," - ",Orte[[#This Row],[Landkreis]])</f>
        <v>Elmshorn - Kreis Pinneberg</v>
      </c>
      <c r="L1973" s="3" t="s">
        <v>11466</v>
      </c>
      <c r="M1973" s="3"/>
      <c r="N1973" t="str">
        <f>Orte[[#This Row],[Ort]]</f>
        <v>Elmshorn</v>
      </c>
      <c r="O1973" t="s">
        <v>3351</v>
      </c>
      <c r="P1973" t="s">
        <v>4096</v>
      </c>
    </row>
    <row r="1974" spans="1:16" x14ac:dyDescent="0.35">
      <c r="A1974" t="s">
        <v>5812</v>
      </c>
      <c r="B1974" s="3" t="s">
        <v>13816</v>
      </c>
      <c r="C1974" s="4">
        <v>49.351165722099999</v>
      </c>
      <c r="D1974" s="4">
        <v>7.9115083353099998</v>
      </c>
      <c r="E1974" s="4">
        <f>Orte[[#This Row],[Lat_dez]]*PI()/180</f>
        <v>0.86134033154800993</v>
      </c>
      <c r="F1974" s="4">
        <f>Orte[[#This Row],[Lon_dez]]*PI()/180</f>
        <v>0.13808186925013505</v>
      </c>
      <c r="G1974" t="s">
        <v>514</v>
      </c>
      <c r="H1974" t="s">
        <v>624</v>
      </c>
      <c r="I1974" s="4" t="b">
        <v>0</v>
      </c>
      <c r="J1974" s="4" t="str">
        <f>CONCATENATE(Orte[[#This Row],[Ort]]," - ",Orte[[#This Row],[Landkreis]])</f>
        <v>Elmstein - Landkreis Bad Dürkheim</v>
      </c>
      <c r="L1974" s="3" t="s">
        <v>8035</v>
      </c>
      <c r="M1974" s="3"/>
      <c r="N1974" t="str">
        <f>Orte[[#This Row],[Ort]]</f>
        <v>Elmstein</v>
      </c>
      <c r="O1974" t="s">
        <v>1126</v>
      </c>
      <c r="P1974" t="s">
        <v>3460</v>
      </c>
    </row>
    <row r="1975" spans="1:16" x14ac:dyDescent="0.35">
      <c r="A1975" t="s">
        <v>3401</v>
      </c>
      <c r="B1975" s="3" t="s">
        <v>10683</v>
      </c>
      <c r="C1975" s="4">
        <v>50.931833048400001</v>
      </c>
      <c r="D1975" s="4">
        <v>6.5623286307899997</v>
      </c>
      <c r="E1975" s="4">
        <f>Orte[[#This Row],[Lat_dez]]*PI()/180</f>
        <v>0.8889281807706404</v>
      </c>
      <c r="F1975" s="4">
        <f>Orte[[#This Row],[Lon_dez]]*PI()/180</f>
        <v>0.11453424120517683</v>
      </c>
      <c r="G1975" t="s">
        <v>504</v>
      </c>
      <c r="H1975" t="s">
        <v>524</v>
      </c>
      <c r="I1975" s="4" t="b">
        <v>0</v>
      </c>
      <c r="J1975" s="4" t="str">
        <f>CONCATENATE(Orte[[#This Row],[Ort]]," - ",Orte[[#This Row],[Landkreis]])</f>
        <v>Elsdorf - Kreis Rhein-Erft-Kreis</v>
      </c>
      <c r="L1975" s="3" t="s">
        <v>9006</v>
      </c>
      <c r="M1975" s="3"/>
      <c r="N1975" t="str">
        <f>Orte[[#This Row],[Ort]]</f>
        <v>Elsdorf</v>
      </c>
      <c r="O1975" t="s">
        <v>5578</v>
      </c>
      <c r="P1975" t="s">
        <v>3001</v>
      </c>
    </row>
    <row r="1976" spans="1:16" x14ac:dyDescent="0.35">
      <c r="A1976" t="s">
        <v>6857</v>
      </c>
      <c r="B1976" s="3" t="s">
        <v>15235</v>
      </c>
      <c r="C1976" s="4">
        <v>54.261720115499998</v>
      </c>
      <c r="D1976" s="4">
        <v>9.5240895754100006</v>
      </c>
      <c r="E1976" s="4">
        <f>Orte[[#This Row],[Lat_dez]]*PI()/180</f>
        <v>0.94704567381111282</v>
      </c>
      <c r="F1976" s="4">
        <f>Orte[[#This Row],[Lon_dez]]*PI()/180</f>
        <v>0.16622672134577329</v>
      </c>
      <c r="G1976" t="s">
        <v>641</v>
      </c>
      <c r="H1976" t="s">
        <v>642</v>
      </c>
      <c r="I1976" s="4" t="b">
        <v>0</v>
      </c>
      <c r="J1976" s="4" t="str">
        <f>CONCATENATE(Orte[[#This Row],[Ort]]," - ",Orte[[#This Row],[Landkreis]])</f>
        <v>Elsdorf-Westermühlen - Kreis Rendsburg-Eckernförde</v>
      </c>
      <c r="L1976" s="3" t="s">
        <v>9997</v>
      </c>
      <c r="M1976" s="3"/>
      <c r="N1976" t="str">
        <f>Orte[[#This Row],[Ort]]</f>
        <v>Elsdorf-Westermühlen</v>
      </c>
      <c r="O1976" t="s">
        <v>3624</v>
      </c>
      <c r="P1976" t="s">
        <v>3782</v>
      </c>
    </row>
    <row r="1977" spans="1:16" x14ac:dyDescent="0.35">
      <c r="A1977" t="s">
        <v>6537</v>
      </c>
      <c r="B1977" s="3" t="s">
        <v>14806</v>
      </c>
      <c r="C1977" s="4">
        <v>48.6997186615</v>
      </c>
      <c r="D1977" s="4">
        <v>11.821421616</v>
      </c>
      <c r="E1977" s="4">
        <f>Orte[[#This Row],[Lat_dez]]*PI()/180</f>
        <v>0.8499704354381008</v>
      </c>
      <c r="F1977" s="4">
        <f>Orte[[#This Row],[Lon_dez]]*PI()/180</f>
        <v>0.2063227294656288</v>
      </c>
      <c r="G1977" t="s">
        <v>665</v>
      </c>
      <c r="H1977" t="s">
        <v>864</v>
      </c>
      <c r="I1977" s="4" t="b">
        <v>0</v>
      </c>
      <c r="J1977" s="4" t="str">
        <f>CONCATENATE(Orte[[#This Row],[Ort]]," - ",Orte[[#This Row],[Landkreis]])</f>
        <v>Elsendorf - Landkreis Kelheim</v>
      </c>
      <c r="L1977" s="3" t="s">
        <v>10329</v>
      </c>
      <c r="M1977" s="3"/>
      <c r="N1977" t="str">
        <f>Orte[[#This Row],[Ort]]</f>
        <v>Elsendorf</v>
      </c>
      <c r="O1977" t="s">
        <v>858</v>
      </c>
      <c r="P1977" t="s">
        <v>5901</v>
      </c>
    </row>
    <row r="1978" spans="1:16" x14ac:dyDescent="0.35">
      <c r="A1978" t="s">
        <v>2860</v>
      </c>
      <c r="B1978" s="3" t="s">
        <v>10019</v>
      </c>
      <c r="C1978" s="4">
        <v>49.833763426600001</v>
      </c>
      <c r="D1978" s="4">
        <v>9.2014278398999991</v>
      </c>
      <c r="E1978" s="4">
        <f>Orte[[#This Row],[Lat_dez]]*PI()/180</f>
        <v>0.86976325045410163</v>
      </c>
      <c r="F1978" s="4">
        <f>Orte[[#This Row],[Lon_dez]]*PI()/180</f>
        <v>0.16059521169092464</v>
      </c>
      <c r="G1978" t="s">
        <v>665</v>
      </c>
      <c r="H1978" t="s">
        <v>1095</v>
      </c>
      <c r="I1978" s="4" t="b">
        <v>0</v>
      </c>
      <c r="J1978" s="4" t="str">
        <f>CONCATENATE(Orte[[#This Row],[Ort]]," - ",Orte[[#This Row],[Landkreis]])</f>
        <v>Elsenfeld - Landkreis Miltenberg</v>
      </c>
      <c r="L1978" s="3" t="s">
        <v>11203</v>
      </c>
      <c r="M1978" s="3"/>
      <c r="N1978" t="str">
        <f>Orte[[#This Row],[Ort]]</f>
        <v>Elsenfeld</v>
      </c>
      <c r="O1978" t="s">
        <v>6184</v>
      </c>
      <c r="P1978" t="s">
        <v>7239</v>
      </c>
    </row>
    <row r="1979" spans="1:16" x14ac:dyDescent="0.35">
      <c r="A1979" t="s">
        <v>1143</v>
      </c>
      <c r="B1979" s="3" t="s">
        <v>8106</v>
      </c>
      <c r="C1979" s="4">
        <v>53.222926791600003</v>
      </c>
      <c r="D1979" s="4">
        <v>8.3885437866100006</v>
      </c>
      <c r="E1979" s="4">
        <f>Orte[[#This Row],[Lat_dez]]*PI()/180</f>
        <v>0.928915310061322</v>
      </c>
      <c r="F1979" s="4">
        <f>Orte[[#This Row],[Lon_dez]]*PI()/180</f>
        <v>0.14640770852405713</v>
      </c>
      <c r="G1979" t="s">
        <v>554</v>
      </c>
      <c r="H1979" t="s">
        <v>572</v>
      </c>
      <c r="I1979" s="4" t="b">
        <v>0</v>
      </c>
      <c r="J1979" s="4" t="str">
        <f>CONCATENATE(Orte[[#This Row],[Ort]]," - ",Orte[[#This Row],[Landkreis]])</f>
        <v>Elsfleth - Landkreis Wesermarsch</v>
      </c>
      <c r="L1979" s="3" t="s">
        <v>12318</v>
      </c>
      <c r="M1979" s="3"/>
      <c r="N1979" t="str">
        <f>Orte[[#This Row],[Ort]]</f>
        <v>Elsfleth</v>
      </c>
      <c r="O1979" t="s">
        <v>6706</v>
      </c>
      <c r="P1979" t="s">
        <v>4852</v>
      </c>
    </row>
    <row r="1980" spans="1:16" x14ac:dyDescent="0.35">
      <c r="A1980" t="s">
        <v>1214</v>
      </c>
      <c r="B1980" s="3" t="s">
        <v>8162</v>
      </c>
      <c r="C1980" s="4">
        <v>51.086761145600001</v>
      </c>
      <c r="D1980" s="4">
        <v>12.2083352415</v>
      </c>
      <c r="E1980" s="4">
        <f>Orte[[#This Row],[Lat_dez]]*PI()/180</f>
        <v>0.89163218617063034</v>
      </c>
      <c r="F1980" s="4">
        <f>Orte[[#This Row],[Lon_dez]]*PI()/180</f>
        <v>0.21307564615143207</v>
      </c>
      <c r="G1980" t="s">
        <v>809</v>
      </c>
      <c r="H1980" t="s">
        <v>850</v>
      </c>
      <c r="I1980" s="4" t="b">
        <v>0</v>
      </c>
      <c r="J1980" s="4" t="str">
        <f>CONCATENATE(Orte[[#This Row],[Ort]]," - ",Orte[[#This Row],[Landkreis]])</f>
        <v>Elsteraue - Landkreis Burgenlandkreis</v>
      </c>
      <c r="L1980" s="3" t="s">
        <v>10509</v>
      </c>
      <c r="M1980" s="3"/>
      <c r="N1980" t="str">
        <f>Orte[[#This Row],[Ort]]</f>
        <v>Elsteraue</v>
      </c>
      <c r="O1980" t="s">
        <v>3830</v>
      </c>
      <c r="P1980" t="s">
        <v>4516</v>
      </c>
    </row>
    <row r="1981" spans="1:16" x14ac:dyDescent="0.35">
      <c r="A1981" t="s">
        <v>6500</v>
      </c>
      <c r="B1981" s="3" t="s">
        <v>14754</v>
      </c>
      <c r="C1981" s="4">
        <v>50.6057428513</v>
      </c>
      <c r="D1981" s="4">
        <v>12.1724800861</v>
      </c>
      <c r="E1981" s="4">
        <f>Orte[[#This Row],[Lat_dez]]*PI()/180</f>
        <v>0.88323683317276824</v>
      </c>
      <c r="F1981" s="4">
        <f>Orte[[#This Row],[Lon_dez]]*PI()/180</f>
        <v>0.21244985563588786</v>
      </c>
      <c r="G1981" t="s">
        <v>869</v>
      </c>
      <c r="H1981" t="s">
        <v>870</v>
      </c>
      <c r="I1981" s="4" t="b">
        <v>0</v>
      </c>
      <c r="J1981" s="4" t="str">
        <f>CONCATENATE(Orte[[#This Row],[Ort]]," - ",Orte[[#This Row],[Landkreis]])</f>
        <v>Elsterberg - Landkreis Vogtlandkreis</v>
      </c>
      <c r="L1981" s="3" t="s">
        <v>8680</v>
      </c>
      <c r="M1981" s="3"/>
      <c r="N1981" t="str">
        <f>Orte[[#This Row],[Ort]]</f>
        <v>Elsterberg</v>
      </c>
      <c r="O1981" t="s">
        <v>2218</v>
      </c>
      <c r="P1981" t="s">
        <v>1217</v>
      </c>
    </row>
    <row r="1982" spans="1:16" x14ac:dyDescent="0.35">
      <c r="A1982" t="s">
        <v>2984</v>
      </c>
      <c r="B1982" s="3" t="s">
        <v>10171</v>
      </c>
      <c r="C1982" s="4">
        <v>51.465059871999998</v>
      </c>
      <c r="D1982" s="4">
        <v>13.5219219726</v>
      </c>
      <c r="E1982" s="4">
        <f>Orte[[#This Row],[Lat_dez]]*PI()/180</f>
        <v>0.89823474450241148</v>
      </c>
      <c r="F1982" s="4">
        <f>Orte[[#This Row],[Lon_dez]]*PI()/180</f>
        <v>0.23600205961963647</v>
      </c>
      <c r="G1982" t="s">
        <v>885</v>
      </c>
      <c r="H1982" t="s">
        <v>983</v>
      </c>
      <c r="I1982" s="4" t="b">
        <v>0</v>
      </c>
      <c r="J1982" s="4" t="str">
        <f>CONCATENATE(Orte[[#This Row],[Ort]]," - ",Orte[[#This Row],[Landkreis]])</f>
        <v>Elsterwerda - Landkreis Elbe-Elster</v>
      </c>
      <c r="L1982" s="3" t="s">
        <v>12000</v>
      </c>
      <c r="M1982" s="3"/>
      <c r="N1982" t="str">
        <f>Orte[[#This Row],[Ort]]</f>
        <v>Elsterwerda</v>
      </c>
      <c r="O1982" t="s">
        <v>5820</v>
      </c>
      <c r="P1982" t="s">
        <v>5430</v>
      </c>
    </row>
    <row r="1983" spans="1:16" x14ac:dyDescent="0.35">
      <c r="A1983" t="s">
        <v>1595</v>
      </c>
      <c r="B1983" s="3" t="s">
        <v>8545</v>
      </c>
      <c r="C1983" s="4">
        <v>51.265790391000003</v>
      </c>
      <c r="D1983" s="4">
        <v>14.149747641999999</v>
      </c>
      <c r="E1983" s="4">
        <f>Orte[[#This Row],[Lat_dez]]*PI()/180</f>
        <v>0.89475683596022115</v>
      </c>
      <c r="F1983" s="4">
        <f>Orte[[#This Row],[Lon_dez]]*PI()/180</f>
        <v>0.24695968467920387</v>
      </c>
      <c r="G1983" t="s">
        <v>869</v>
      </c>
      <c r="H1983" t="s">
        <v>972</v>
      </c>
      <c r="I1983" s="4" t="b">
        <v>0</v>
      </c>
      <c r="J1983" s="4" t="str">
        <f>CONCATENATE(Orte[[#This Row],[Ort]]," - ",Orte[[#This Row],[Landkreis]])</f>
        <v>Elstra, Oßling u.a. - Landkreis Bautzen</v>
      </c>
      <c r="L1983" s="3" t="s">
        <v>11355</v>
      </c>
      <c r="M1983" s="3"/>
      <c r="N1983" t="str">
        <f>Orte[[#This Row],[Ort]]</f>
        <v>Elstra, Oßling u.a.</v>
      </c>
      <c r="O1983" t="s">
        <v>2599</v>
      </c>
      <c r="P1983" t="s">
        <v>1025</v>
      </c>
    </row>
    <row r="1984" spans="1:16" x14ac:dyDescent="0.35">
      <c r="A1984" t="s">
        <v>3163</v>
      </c>
      <c r="B1984" s="3" t="s">
        <v>10391</v>
      </c>
      <c r="C1984" s="4">
        <v>49.958883656099999</v>
      </c>
      <c r="D1984" s="4">
        <v>10.668641600500001</v>
      </c>
      <c r="E1984" s="4">
        <f>Orte[[#This Row],[Lat_dez]]*PI()/180</f>
        <v>0.87194701041972733</v>
      </c>
      <c r="F1984" s="4">
        <f>Orte[[#This Row],[Lon_dez]]*PI()/180</f>
        <v>0.18620292264396252</v>
      </c>
      <c r="G1984" t="s">
        <v>665</v>
      </c>
      <c r="H1984" t="s">
        <v>796</v>
      </c>
      <c r="I1984" s="4" t="b">
        <v>0</v>
      </c>
      <c r="J1984" s="4" t="str">
        <f>CONCATENATE(Orte[[#This Row],[Ort]]," - ",Orte[[#This Row],[Landkreis]])</f>
        <v>Eltmann - Landkreis Haßberge</v>
      </c>
      <c r="L1984" s="3" t="s">
        <v>10433</v>
      </c>
      <c r="M1984" s="3"/>
      <c r="N1984" t="str">
        <f>Orte[[#This Row],[Ort]]</f>
        <v>Eltmann</v>
      </c>
      <c r="O1984" t="s">
        <v>4387</v>
      </c>
      <c r="P1984" t="s">
        <v>1940</v>
      </c>
    </row>
    <row r="1985" spans="1:16" x14ac:dyDescent="0.35">
      <c r="A1985" t="s">
        <v>2143</v>
      </c>
      <c r="B1985" s="3" t="s">
        <v>9474</v>
      </c>
      <c r="C1985" s="4">
        <v>50.0505550301</v>
      </c>
      <c r="D1985" s="4">
        <v>8.1041847335499995</v>
      </c>
      <c r="E1985" s="4">
        <f>Orte[[#This Row],[Lat_dez]]*PI()/180</f>
        <v>0.87354697772585455</v>
      </c>
      <c r="F1985" s="4">
        <f>Orte[[#This Row],[Lon_dez]]*PI()/180</f>
        <v>0.14144470679030685</v>
      </c>
      <c r="G1985" t="s">
        <v>549</v>
      </c>
      <c r="H1985" t="s">
        <v>1138</v>
      </c>
      <c r="I1985" s="4" t="b">
        <v>0</v>
      </c>
      <c r="J1985" s="4" t="str">
        <f>CONCATENATE(Orte[[#This Row],[Ort]]," - ",Orte[[#This Row],[Landkreis]])</f>
        <v>Eltville am Rhein - Landkreis Rheingau-Taunus-Kreis</v>
      </c>
      <c r="L1985" s="3" t="s">
        <v>7709</v>
      </c>
      <c r="M1985" s="3"/>
      <c r="N1985" t="str">
        <f>Orte[[#This Row],[Ort]]</f>
        <v>Eltville am Rhein</v>
      </c>
      <c r="O1985" t="s">
        <v>6430</v>
      </c>
      <c r="P1985" t="s">
        <v>2842</v>
      </c>
    </row>
    <row r="1986" spans="1:16" x14ac:dyDescent="0.35">
      <c r="A1986" t="s">
        <v>2143</v>
      </c>
      <c r="B1986" s="3" t="s">
        <v>14995</v>
      </c>
      <c r="C1986" s="4">
        <v>50.059056579900002</v>
      </c>
      <c r="D1986" s="4">
        <v>8.1254967389400008</v>
      </c>
      <c r="E1986" s="4">
        <f>Orte[[#This Row],[Lat_dez]]*PI()/180</f>
        <v>0.87369535776138685</v>
      </c>
      <c r="F1986" s="4">
        <f>Orte[[#This Row],[Lon_dez]]*PI()/180</f>
        <v>0.14181667145456514</v>
      </c>
      <c r="G1986" t="s">
        <v>549</v>
      </c>
      <c r="H1986" t="s">
        <v>1138</v>
      </c>
      <c r="I1986" s="4" t="b">
        <v>0</v>
      </c>
      <c r="J1986" s="4" t="str">
        <f>CONCATENATE(Orte[[#This Row],[Ort]]," - ",Orte[[#This Row],[Landkreis]])</f>
        <v>Eltville am Rhein - Landkreis Rheingau-Taunus-Kreis</v>
      </c>
      <c r="L1986" s="3" t="s">
        <v>14708</v>
      </c>
      <c r="M1986" s="3"/>
      <c r="N1986" t="str">
        <f>Orte[[#This Row],[Ort]]</f>
        <v>Eltville am Rhein</v>
      </c>
      <c r="O1986" t="s">
        <v>4212</v>
      </c>
      <c r="P1986" t="s">
        <v>7176</v>
      </c>
    </row>
    <row r="1987" spans="1:16" x14ac:dyDescent="0.35">
      <c r="A1987" t="s">
        <v>2143</v>
      </c>
      <c r="B1987" s="3" t="s">
        <v>15798</v>
      </c>
      <c r="C1987" s="4">
        <v>50.067682334899999</v>
      </c>
      <c r="D1987" s="4">
        <v>8.0999928683100002</v>
      </c>
      <c r="E1987" s="4">
        <f>Orte[[#This Row],[Lat_dez]]*PI()/180</f>
        <v>0.87384590558660713</v>
      </c>
      <c r="F1987" s="4">
        <f>Orte[[#This Row],[Lon_dez]]*PI()/180</f>
        <v>0.14137154494006895</v>
      </c>
      <c r="G1987" t="s">
        <v>549</v>
      </c>
      <c r="H1987" t="s">
        <v>1138</v>
      </c>
      <c r="I1987" s="4" t="b">
        <v>0</v>
      </c>
      <c r="J1987" s="4" t="str">
        <f>CONCATENATE(Orte[[#This Row],[Ort]]," - ",Orte[[#This Row],[Landkreis]])</f>
        <v>Eltville am Rhein - Landkreis Rheingau-Taunus-Kreis</v>
      </c>
      <c r="L1987" s="3" t="s">
        <v>11199</v>
      </c>
      <c r="M1987" s="3"/>
      <c r="N1987" t="str">
        <f>Orte[[#This Row],[Ort]]</f>
        <v>Eltville am Rhein</v>
      </c>
      <c r="O1987" t="s">
        <v>5918</v>
      </c>
      <c r="P1987" t="s">
        <v>932</v>
      </c>
    </row>
    <row r="1988" spans="1:16" x14ac:dyDescent="0.35">
      <c r="A1988" t="s">
        <v>2143</v>
      </c>
      <c r="B1988" s="3" t="s">
        <v>14992</v>
      </c>
      <c r="C1988" s="4">
        <v>50.0380643592</v>
      </c>
      <c r="D1988" s="4">
        <v>8.0669724989400002</v>
      </c>
      <c r="E1988" s="4">
        <f>Orte[[#This Row],[Lat_dez]]*PI()/180</f>
        <v>0.8733289743928665</v>
      </c>
      <c r="F1988" s="4">
        <f>Orte[[#This Row],[Lon_dez]]*PI()/180</f>
        <v>0.14079523077433778</v>
      </c>
      <c r="G1988" t="s">
        <v>549</v>
      </c>
      <c r="H1988" t="s">
        <v>1138</v>
      </c>
      <c r="I1988" s="4" t="b">
        <v>0</v>
      </c>
      <c r="J1988" s="4" t="str">
        <f>CONCATENATE(Orte[[#This Row],[Ort]]," - ",Orte[[#This Row],[Landkreis]])</f>
        <v>Eltville am Rhein - Landkreis Rheingau-Taunus-Kreis</v>
      </c>
      <c r="L1988" s="3" t="s">
        <v>15171</v>
      </c>
      <c r="M1988" s="3"/>
      <c r="N1988" t="str">
        <f>Orte[[#This Row],[Ort]]</f>
        <v>Eltville am Rhein</v>
      </c>
      <c r="O1988" t="s">
        <v>7101</v>
      </c>
      <c r="P1988" t="s">
        <v>15955</v>
      </c>
    </row>
    <row r="1989" spans="1:16" x14ac:dyDescent="0.35">
      <c r="A1989" t="s">
        <v>2143</v>
      </c>
      <c r="B1989" s="3" t="s">
        <v>9144</v>
      </c>
      <c r="C1989" s="4">
        <v>50.040108493799998</v>
      </c>
      <c r="D1989" s="4">
        <v>8.0416386385200003</v>
      </c>
      <c r="E1989" s="4">
        <f>Orte[[#This Row],[Lat_dez]]*PI()/180</f>
        <v>0.87336465127199048</v>
      </c>
      <c r="F1989" s="4">
        <f>Orte[[#This Row],[Lon_dez]]*PI()/180</f>
        <v>0.1403530714977681</v>
      </c>
      <c r="G1989" t="s">
        <v>549</v>
      </c>
      <c r="H1989" t="s">
        <v>1138</v>
      </c>
      <c r="I1989" s="4" t="b">
        <v>0</v>
      </c>
      <c r="J1989" s="4" t="str">
        <f>CONCATENATE(Orte[[#This Row],[Ort]]," - ",Orte[[#This Row],[Landkreis]])</f>
        <v>Eltville am Rhein - Landkreis Rheingau-Taunus-Kreis</v>
      </c>
      <c r="L1989" s="3" t="s">
        <v>12875</v>
      </c>
      <c r="M1989" s="3"/>
      <c r="N1989" t="str">
        <f>Orte[[#This Row],[Ort]]</f>
        <v>Eltville am Rhein</v>
      </c>
      <c r="O1989" t="s">
        <v>2177</v>
      </c>
      <c r="P1989" t="s">
        <v>3221</v>
      </c>
    </row>
    <row r="1990" spans="1:16" x14ac:dyDescent="0.35">
      <c r="A1990" t="s">
        <v>5817</v>
      </c>
      <c r="B1990" s="3" t="s">
        <v>13821</v>
      </c>
      <c r="C1990" s="4">
        <v>50.418583840799997</v>
      </c>
      <c r="D1990" s="4">
        <v>8.0112049268300005</v>
      </c>
      <c r="E1990" s="4">
        <f>Orte[[#This Row],[Lat_dez]]*PI()/180</f>
        <v>0.87997029221476852</v>
      </c>
      <c r="F1990" s="4">
        <f>Orte[[#This Row],[Lon_dez]]*PI()/180</f>
        <v>0.13982190302517492</v>
      </c>
      <c r="G1990" t="s">
        <v>549</v>
      </c>
      <c r="H1990" t="s">
        <v>1130</v>
      </c>
      <c r="I1990" s="4" t="b">
        <v>0</v>
      </c>
      <c r="J1990" s="4" t="str">
        <f>CONCATENATE(Orte[[#This Row],[Ort]]," - ",Orte[[#This Row],[Landkreis]])</f>
        <v>Elz - Landkreis Limburg-Weilburg</v>
      </c>
      <c r="L1990" s="3" t="s">
        <v>13408</v>
      </c>
      <c r="M1990" s="3"/>
      <c r="N1990" t="str">
        <f>Orte[[#This Row],[Ort]]</f>
        <v>Elz</v>
      </c>
      <c r="O1990" t="s">
        <v>4887</v>
      </c>
      <c r="P1990" t="s">
        <v>2142</v>
      </c>
    </row>
    <row r="1991" spans="1:16" x14ac:dyDescent="0.35">
      <c r="A1991" t="s">
        <v>1833</v>
      </c>
      <c r="B1991" s="3" t="s">
        <v>8799</v>
      </c>
      <c r="C1991" s="4">
        <v>48.185618603999998</v>
      </c>
      <c r="D1991" s="4">
        <v>8.0832577642000008</v>
      </c>
      <c r="E1991" s="4">
        <f>Orte[[#This Row],[Lat_dez]]*PI()/180</f>
        <v>0.84099769675003366</v>
      </c>
      <c r="F1991" s="4">
        <f>Orte[[#This Row],[Lon_dez]]*PI()/180</f>
        <v>0.14107946227268545</v>
      </c>
      <c r="G1991" t="s">
        <v>546</v>
      </c>
      <c r="H1991" t="s">
        <v>1583</v>
      </c>
      <c r="I1991" s="4" t="b">
        <v>0</v>
      </c>
      <c r="J1991" s="4" t="str">
        <f>CONCATENATE(Orte[[#This Row],[Ort]]," - ",Orte[[#This Row],[Landkreis]])</f>
        <v>Elzach, Biederbach - Landkreis Emmendingen</v>
      </c>
      <c r="L1991" s="3" t="s">
        <v>10333</v>
      </c>
      <c r="M1991" s="3"/>
      <c r="N1991" t="str">
        <f>Orte[[#This Row],[Ort]]</f>
        <v>Elzach, Biederbach</v>
      </c>
      <c r="O1991" t="s">
        <v>4152</v>
      </c>
      <c r="P1991" t="s">
        <v>3926</v>
      </c>
    </row>
    <row r="1992" spans="1:16" x14ac:dyDescent="0.35">
      <c r="A1992" t="s">
        <v>6475</v>
      </c>
      <c r="B1992" s="3" t="s">
        <v>14715</v>
      </c>
      <c r="C1992" s="4">
        <v>52.118659401800002</v>
      </c>
      <c r="D1992" s="4">
        <v>9.7050114711899997</v>
      </c>
      <c r="E1992" s="4">
        <f>Orte[[#This Row],[Lat_dez]]*PI()/180</f>
        <v>0.90964220828690823</v>
      </c>
      <c r="F1992" s="4">
        <f>Orte[[#This Row],[Lon_dez]]*PI()/180</f>
        <v>0.1693844041160843</v>
      </c>
      <c r="G1992" t="s">
        <v>554</v>
      </c>
      <c r="H1992" t="s">
        <v>658</v>
      </c>
      <c r="I1992" s="4" t="b">
        <v>0</v>
      </c>
      <c r="J1992" s="4" t="str">
        <f>CONCATENATE(Orte[[#This Row],[Ort]]," - ",Orte[[#This Row],[Landkreis]])</f>
        <v>Elze - Landkreis Hildesheim</v>
      </c>
      <c r="L1992" s="3" t="s">
        <v>13960</v>
      </c>
      <c r="M1992" s="3"/>
      <c r="N1992" t="str">
        <f>Orte[[#This Row],[Ort]]</f>
        <v>Elze</v>
      </c>
      <c r="O1992" t="s">
        <v>3720</v>
      </c>
      <c r="P1992" t="s">
        <v>6388</v>
      </c>
    </row>
    <row r="1993" spans="1:16" x14ac:dyDescent="0.35">
      <c r="A1993" t="s">
        <v>6405</v>
      </c>
      <c r="B1993" s="3" t="s">
        <v>14621</v>
      </c>
      <c r="C1993" s="4">
        <v>49.400607870999998</v>
      </c>
      <c r="D1993" s="4">
        <v>9.2072527615700004</v>
      </c>
      <c r="E1993" s="4">
        <f>Orte[[#This Row],[Lat_dez]]*PI()/180</f>
        <v>0.86220325983557622</v>
      </c>
      <c r="F1993" s="4">
        <f>Orte[[#This Row],[Lon_dez]]*PI()/180</f>
        <v>0.16069687575273695</v>
      </c>
      <c r="G1993" t="s">
        <v>546</v>
      </c>
      <c r="H1993" t="s">
        <v>774</v>
      </c>
      <c r="I1993" s="4" t="b">
        <v>0</v>
      </c>
      <c r="J1993" s="4" t="str">
        <f>CONCATENATE(Orte[[#This Row],[Ort]]," - ",Orte[[#This Row],[Landkreis]])</f>
        <v>Elztal - Landkreis Neckar-Odenwald-Kreis</v>
      </c>
      <c r="L1993" s="3" t="s">
        <v>8044</v>
      </c>
      <c r="M1993" s="3"/>
      <c r="N1993" t="str">
        <f>Orte[[#This Row],[Ort]]</f>
        <v>Elztal</v>
      </c>
      <c r="O1993" t="s">
        <v>5182</v>
      </c>
      <c r="P1993" t="s">
        <v>2585</v>
      </c>
    </row>
    <row r="1994" spans="1:16" x14ac:dyDescent="0.35">
      <c r="A1994" t="s">
        <v>5301</v>
      </c>
      <c r="B1994" s="3" t="s">
        <v>13146</v>
      </c>
      <c r="C1994" s="4">
        <v>53.177376177600003</v>
      </c>
      <c r="D1994" s="4">
        <v>10.330122211100001</v>
      </c>
      <c r="E1994" s="4">
        <f>Orte[[#This Row],[Lat_dez]]*PI()/180</f>
        <v>0.92812030187071692</v>
      </c>
      <c r="F1994" s="4">
        <f>Orte[[#This Row],[Lon_dez]]*PI()/180</f>
        <v>0.18029464471709175</v>
      </c>
      <c r="G1994" t="s">
        <v>554</v>
      </c>
      <c r="H1994" t="s">
        <v>1040</v>
      </c>
      <c r="I1994" s="4" t="b">
        <v>0</v>
      </c>
      <c r="J1994" s="4" t="str">
        <f>CONCATENATE(Orte[[#This Row],[Ort]]," - ",Orte[[#This Row],[Landkreis]])</f>
        <v>Embsen - Landkreis Lüneburg</v>
      </c>
      <c r="L1994" s="3" t="s">
        <v>12473</v>
      </c>
      <c r="M1994" s="3"/>
      <c r="N1994" t="str">
        <f>Orte[[#This Row],[Ort]]</f>
        <v>Embsen</v>
      </c>
      <c r="O1994" t="s">
        <v>1985</v>
      </c>
      <c r="P1994" t="s">
        <v>3193</v>
      </c>
    </row>
    <row r="1995" spans="1:16" x14ac:dyDescent="0.35">
      <c r="A1995" t="s">
        <v>1696</v>
      </c>
      <c r="B1995" s="3" t="s">
        <v>8654</v>
      </c>
      <c r="C1995" s="4">
        <v>53.3832041637</v>
      </c>
      <c r="D1995" s="4">
        <v>7.20690576352</v>
      </c>
      <c r="E1995" s="4">
        <f>Orte[[#This Row],[Lat_dez]]*PI()/180</f>
        <v>0.93171267792091095</v>
      </c>
      <c r="F1995" s="4">
        <f>Orte[[#This Row],[Lon_dez]]*PI()/180</f>
        <v>0.12578423445437983</v>
      </c>
      <c r="G1995" t="s">
        <v>554</v>
      </c>
      <c r="H1995" t="s">
        <v>1697</v>
      </c>
      <c r="I1995" s="4" t="b">
        <v>0</v>
      </c>
      <c r="J1995" s="4" t="str">
        <f>CONCATENATE(Orte[[#This Row],[Ort]]," - ",Orte[[#This Row],[Landkreis]])</f>
        <v>Emden - Kreisfreie Stadt Emden</v>
      </c>
      <c r="L1995" s="3" t="s">
        <v>12328</v>
      </c>
      <c r="M1995" s="3"/>
      <c r="N1995" t="str">
        <f>Orte[[#This Row],[Ort]]</f>
        <v>Emden</v>
      </c>
      <c r="O1995" t="s">
        <v>3895</v>
      </c>
      <c r="P1995" t="s">
        <v>1197</v>
      </c>
    </row>
    <row r="1996" spans="1:16" x14ac:dyDescent="0.35">
      <c r="A1996" t="s">
        <v>1696</v>
      </c>
      <c r="B1996" s="3" t="s">
        <v>9306</v>
      </c>
      <c r="C1996" s="4">
        <v>53.358874177600001</v>
      </c>
      <c r="D1996" s="4">
        <v>7.1164914719699999</v>
      </c>
      <c r="E1996" s="4">
        <f>Orte[[#This Row],[Lat_dez]]*PI()/180</f>
        <v>0.93128803955650152</v>
      </c>
      <c r="F1996" s="4">
        <f>Orte[[#This Row],[Lon_dez]]*PI()/180</f>
        <v>0.12420620737597425</v>
      </c>
      <c r="G1996" t="s">
        <v>554</v>
      </c>
      <c r="H1996" t="s">
        <v>1697</v>
      </c>
      <c r="I1996" s="4" t="b">
        <v>0</v>
      </c>
      <c r="J1996" s="4" t="str">
        <f>CONCATENATE(Orte[[#This Row],[Ort]]," - ",Orte[[#This Row],[Landkreis]])</f>
        <v>Emden - Kreisfreie Stadt Emden</v>
      </c>
      <c r="L1996" s="3" t="s">
        <v>14309</v>
      </c>
      <c r="M1996" s="3"/>
      <c r="N1996" t="str">
        <f>Orte[[#This Row],[Ort]]</f>
        <v>Emden</v>
      </c>
      <c r="O1996" t="s">
        <v>3297</v>
      </c>
      <c r="P1996" t="s">
        <v>6333</v>
      </c>
    </row>
    <row r="1997" spans="1:16" x14ac:dyDescent="0.35">
      <c r="A1997" t="s">
        <v>1696</v>
      </c>
      <c r="B1997" s="3" t="s">
        <v>9636</v>
      </c>
      <c r="C1997" s="4">
        <v>53.359123813899998</v>
      </c>
      <c r="D1997" s="4">
        <v>7.2564665032900004</v>
      </c>
      <c r="E1997" s="4">
        <f>Orte[[#This Row],[Lat_dez]]*PI()/180</f>
        <v>0.93129239653186902</v>
      </c>
      <c r="F1997" s="4">
        <f>Orte[[#This Row],[Lon_dez]]*PI()/180</f>
        <v>0.12664923254309043</v>
      </c>
      <c r="G1997" t="s">
        <v>554</v>
      </c>
      <c r="H1997" t="s">
        <v>1697</v>
      </c>
      <c r="I1997" s="4" t="b">
        <v>0</v>
      </c>
      <c r="J1997" s="4" t="str">
        <f>CONCATENATE(Orte[[#This Row],[Ort]]," - ",Orte[[#This Row],[Landkreis]])</f>
        <v>Emden - Kreisfreie Stadt Emden</v>
      </c>
      <c r="L1997" s="3" t="s">
        <v>10526</v>
      </c>
      <c r="M1997" s="3"/>
      <c r="N1997" t="str">
        <f>Orte[[#This Row],[Ort]]</f>
        <v>Emden</v>
      </c>
      <c r="O1997" t="s">
        <v>6820</v>
      </c>
      <c r="P1997" t="s">
        <v>5135</v>
      </c>
    </row>
    <row r="1998" spans="1:16" x14ac:dyDescent="0.35">
      <c r="A1998" t="s">
        <v>7077</v>
      </c>
      <c r="B1998" s="3" t="s">
        <v>15535</v>
      </c>
      <c r="C1998" s="4">
        <v>48.206363712200002</v>
      </c>
      <c r="D1998" s="4">
        <v>9.6503150923300005</v>
      </c>
      <c r="E1998" s="4">
        <f>Orte[[#This Row],[Lat_dez]]*PI()/180</f>
        <v>0.84135976719180627</v>
      </c>
      <c r="F1998" s="4">
        <f>Orte[[#This Row],[Lon_dez]]*PI()/180</f>
        <v>0.16842977221605909</v>
      </c>
      <c r="G1998" t="s">
        <v>546</v>
      </c>
      <c r="H1998" t="s">
        <v>996</v>
      </c>
      <c r="I1998" s="4" t="b">
        <v>0</v>
      </c>
      <c r="J1998" s="4" t="str">
        <f>CONCATENATE(Orte[[#This Row],[Ort]]," - ",Orte[[#This Row],[Landkreis]])</f>
        <v>Emerkingen - Landkreis Alb-Donau-Kreis</v>
      </c>
      <c r="L1998" s="3" t="s">
        <v>15173</v>
      </c>
      <c r="M1998" s="3"/>
      <c r="N1998" t="str">
        <f>Orte[[#This Row],[Ort]]</f>
        <v>Emerkingen</v>
      </c>
      <c r="O1998" t="s">
        <v>6759</v>
      </c>
      <c r="P1998" t="s">
        <v>5965</v>
      </c>
    </row>
    <row r="1999" spans="1:16" x14ac:dyDescent="0.35">
      <c r="A1999" t="s">
        <v>5746</v>
      </c>
      <c r="B1999" s="3" t="s">
        <v>13725</v>
      </c>
      <c r="C1999" s="4">
        <v>48.481662994799997</v>
      </c>
      <c r="D1999" s="4">
        <v>10.674621051000001</v>
      </c>
      <c r="E1999" s="4">
        <f>Orte[[#This Row],[Lat_dez]]*PI()/180</f>
        <v>0.8461646461015544</v>
      </c>
      <c r="F1999" s="4">
        <f>Orte[[#This Row],[Lon_dez]]*PI()/180</f>
        <v>0.18630728374264754</v>
      </c>
      <c r="G1999" t="s">
        <v>665</v>
      </c>
      <c r="H1999" t="s">
        <v>798</v>
      </c>
      <c r="I1999" s="4" t="b">
        <v>0</v>
      </c>
      <c r="J1999" s="4" t="str">
        <f>CONCATENATE(Orte[[#This Row],[Ort]]," - ",Orte[[#This Row],[Landkreis]])</f>
        <v>Emersacker - Landkreis Augsburg</v>
      </c>
      <c r="L1999" s="3" t="s">
        <v>12468</v>
      </c>
      <c r="M1999" s="3"/>
      <c r="N1999" t="str">
        <f>Orte[[#This Row],[Ort]]</f>
        <v>Emersacker</v>
      </c>
      <c r="O1999" t="s">
        <v>2688</v>
      </c>
      <c r="P1999" t="s">
        <v>3069</v>
      </c>
    </row>
    <row r="2000" spans="1:16" x14ac:dyDescent="0.35">
      <c r="A2000" t="s">
        <v>5453</v>
      </c>
      <c r="B2000" s="3" t="s">
        <v>13339</v>
      </c>
      <c r="C2000" s="4">
        <v>54.243589204400003</v>
      </c>
      <c r="D2000" s="4">
        <v>9.8174127869600003</v>
      </c>
      <c r="E2000" s="4">
        <f>Orte[[#This Row],[Lat_dez]]*PI()/180</f>
        <v>0.94672922971603146</v>
      </c>
      <c r="F2000" s="4">
        <f>Orte[[#This Row],[Lon_dez]]*PI()/180</f>
        <v>0.17134617715984463</v>
      </c>
      <c r="G2000" t="s">
        <v>641</v>
      </c>
      <c r="H2000" t="s">
        <v>642</v>
      </c>
      <c r="I2000" s="4" t="b">
        <v>0</v>
      </c>
      <c r="J2000" s="4" t="str">
        <f>CONCATENATE(Orte[[#This Row],[Ort]]," - ",Orte[[#This Row],[Landkreis]])</f>
        <v>Emkendorf - Kreis Rendsburg-Eckernförde</v>
      </c>
      <c r="L2000" s="3" t="s">
        <v>14598</v>
      </c>
      <c r="M2000" s="3"/>
      <c r="N2000" t="str">
        <f>Orte[[#This Row],[Ort]]</f>
        <v>Emkendorf</v>
      </c>
      <c r="O2000" t="s">
        <v>2834</v>
      </c>
      <c r="P2000" t="s">
        <v>6811</v>
      </c>
    </row>
    <row r="2001" spans="1:16" x14ac:dyDescent="0.35">
      <c r="A2001" t="s">
        <v>4994</v>
      </c>
      <c r="B2001" s="3" t="s">
        <v>12739</v>
      </c>
      <c r="C2001" s="4">
        <v>50.153379584900001</v>
      </c>
      <c r="D2001" s="4">
        <v>7.5826072731399998</v>
      </c>
      <c r="E2001" s="4">
        <f>Orte[[#This Row],[Lat_dez]]*PI()/180</f>
        <v>0.87534160475901202</v>
      </c>
      <c r="F2001" s="4">
        <f>Orte[[#This Row],[Lon_dez]]*PI()/180</f>
        <v>0.13234146280196196</v>
      </c>
      <c r="G2001" t="s">
        <v>514</v>
      </c>
      <c r="H2001" t="s">
        <v>1165</v>
      </c>
      <c r="I2001" s="4" t="b">
        <v>0</v>
      </c>
      <c r="J2001" s="4" t="str">
        <f>CONCATENATE(Orte[[#This Row],[Ort]]," - ",Orte[[#This Row],[Landkreis]])</f>
        <v>Emmelshausen - Landkreis Rhein-Hunsrück-Kreis</v>
      </c>
      <c r="L2001" s="3" t="s">
        <v>11206</v>
      </c>
      <c r="M2001" s="3"/>
      <c r="N2001" t="str">
        <f>Orte[[#This Row],[Ort]]</f>
        <v>Emmelshausen</v>
      </c>
      <c r="O2001" t="s">
        <v>7083</v>
      </c>
      <c r="P2001" t="s">
        <v>1745</v>
      </c>
    </row>
    <row r="2002" spans="1:16" x14ac:dyDescent="0.35">
      <c r="A2002" t="s">
        <v>6878</v>
      </c>
      <c r="B2002" s="3" t="s">
        <v>15259</v>
      </c>
      <c r="C2002" s="4">
        <v>48.123050899799999</v>
      </c>
      <c r="D2002" s="4">
        <v>7.8650210509900003</v>
      </c>
      <c r="E2002" s="4">
        <f>Orte[[#This Row],[Lat_dez]]*PI()/180</f>
        <v>0.83990568430632984</v>
      </c>
      <c r="F2002" s="4">
        <f>Orte[[#This Row],[Lon_dez]]*PI()/180</f>
        <v>0.13727051307844032</v>
      </c>
      <c r="G2002" t="s">
        <v>546</v>
      </c>
      <c r="H2002" t="s">
        <v>1583</v>
      </c>
      <c r="I2002" s="4" t="b">
        <v>0</v>
      </c>
      <c r="J2002" s="4" t="str">
        <f>CONCATENATE(Orte[[#This Row],[Ort]]," - ",Orte[[#This Row],[Landkreis]])</f>
        <v>Emmendingen - Landkreis Emmendingen</v>
      </c>
      <c r="L2002" s="3" t="s">
        <v>9732</v>
      </c>
      <c r="M2002" s="3"/>
      <c r="N2002" t="str">
        <f>Orte[[#This Row],[Ort]]</f>
        <v>Emmendingen</v>
      </c>
      <c r="O2002" t="s">
        <v>1858</v>
      </c>
      <c r="P2002" t="s">
        <v>6892</v>
      </c>
    </row>
    <row r="2003" spans="1:16" x14ac:dyDescent="0.35">
      <c r="A2003" t="s">
        <v>6649</v>
      </c>
      <c r="B2003" s="3" t="s">
        <v>14962</v>
      </c>
      <c r="C2003" s="4">
        <v>53.029040553900003</v>
      </c>
      <c r="D2003" s="4">
        <v>10.5723781888</v>
      </c>
      <c r="E2003" s="4">
        <f>Orte[[#This Row],[Lat_dez]]*PI()/180</f>
        <v>0.92553135683915255</v>
      </c>
      <c r="F2003" s="4">
        <f>Orte[[#This Row],[Lon_dez]]*PI()/180</f>
        <v>0.18452280916059469</v>
      </c>
      <c r="G2003" t="s">
        <v>554</v>
      </c>
      <c r="H2003" t="s">
        <v>791</v>
      </c>
      <c r="I2003" s="4" t="b">
        <v>0</v>
      </c>
      <c r="J2003" s="4" t="str">
        <f>CONCATENATE(Orte[[#This Row],[Ort]]," - ",Orte[[#This Row],[Landkreis]])</f>
        <v>Emmendorf - Landkreis Uelzen</v>
      </c>
      <c r="L2003" s="3" t="s">
        <v>12879</v>
      </c>
      <c r="M2003" s="3"/>
      <c r="N2003" t="str">
        <f>Orte[[#This Row],[Ort]]</f>
        <v>Emmendorf</v>
      </c>
      <c r="O2003" t="s">
        <v>3090</v>
      </c>
      <c r="P2003" t="s">
        <v>2610</v>
      </c>
    </row>
    <row r="2004" spans="1:16" x14ac:dyDescent="0.35">
      <c r="A2004" t="s">
        <v>6553</v>
      </c>
      <c r="B2004" s="3" t="s">
        <v>14825</v>
      </c>
      <c r="C2004" s="4">
        <v>51.850144934900001</v>
      </c>
      <c r="D2004" s="4">
        <v>6.2484223222799997</v>
      </c>
      <c r="E2004" s="4">
        <f>Orte[[#This Row],[Lat_dez]]*PI()/180</f>
        <v>0.90495574675026602</v>
      </c>
      <c r="F2004" s="4">
        <f>Orte[[#This Row],[Lon_dez]]*PI()/180</f>
        <v>0.10905554257889624</v>
      </c>
      <c r="G2004" t="s">
        <v>504</v>
      </c>
      <c r="H2004" t="s">
        <v>505</v>
      </c>
      <c r="I2004" s="4" t="b">
        <v>0</v>
      </c>
      <c r="J2004" s="4" t="str">
        <f>CONCATENATE(Orte[[#This Row],[Ort]]," - ",Orte[[#This Row],[Landkreis]])</f>
        <v>Emmerich am Rhein - Kreis Kleve</v>
      </c>
      <c r="L2004" s="3" t="s">
        <v>12024</v>
      </c>
      <c r="M2004" s="3"/>
      <c r="N2004" t="str">
        <f>Orte[[#This Row],[Ort]]</f>
        <v>Emmerich am Rhein</v>
      </c>
      <c r="O2004" t="s">
        <v>3390</v>
      </c>
      <c r="P2004" t="s">
        <v>5632</v>
      </c>
    </row>
    <row r="2005" spans="1:16" x14ac:dyDescent="0.35">
      <c r="A2005" t="s">
        <v>3158</v>
      </c>
      <c r="B2005" s="3" t="s">
        <v>10385</v>
      </c>
      <c r="C2005" s="4">
        <v>48.181552185400001</v>
      </c>
      <c r="D2005" s="4">
        <v>11.2946503106</v>
      </c>
      <c r="E2005" s="4">
        <f>Orte[[#This Row],[Lat_dez]]*PI()/180</f>
        <v>0.84092672435669935</v>
      </c>
      <c r="F2005" s="4">
        <f>Orte[[#This Row],[Lon_dez]]*PI()/180</f>
        <v>0.19712883578137022</v>
      </c>
      <c r="G2005" t="s">
        <v>665</v>
      </c>
      <c r="H2005" t="s">
        <v>960</v>
      </c>
      <c r="I2005" s="4" t="b">
        <v>0</v>
      </c>
      <c r="J2005" s="4" t="str">
        <f>CONCATENATE(Orte[[#This Row],[Ort]]," - ",Orte[[#This Row],[Landkreis]])</f>
        <v>Emmering - Landkreis Fürstenfeldbruck</v>
      </c>
      <c r="L2005" s="3" t="s">
        <v>11484</v>
      </c>
      <c r="M2005" s="3"/>
      <c r="N2005" t="str">
        <f>Orte[[#This Row],[Ort]]</f>
        <v>Emmering</v>
      </c>
      <c r="O2005" t="s">
        <v>2941</v>
      </c>
      <c r="P2005" t="s">
        <v>1873</v>
      </c>
    </row>
    <row r="2006" spans="1:16" x14ac:dyDescent="0.35">
      <c r="A2006" t="s">
        <v>3158</v>
      </c>
      <c r="B2006" s="3" t="s">
        <v>14751</v>
      </c>
      <c r="C2006" s="4">
        <v>47.9933980765</v>
      </c>
      <c r="D2006" s="4">
        <v>12.0623176454</v>
      </c>
      <c r="E2006" s="4">
        <f>Orte[[#This Row],[Lat_dez]]*PI()/180</f>
        <v>0.83764281565523835</v>
      </c>
      <c r="F2006" s="4">
        <f>Orte[[#This Row],[Lon_dez]]*PI()/180</f>
        <v>0.21052715833363986</v>
      </c>
      <c r="G2006" t="s">
        <v>665</v>
      </c>
      <c r="H2006" t="s">
        <v>1203</v>
      </c>
      <c r="I2006" s="4" t="b">
        <v>0</v>
      </c>
      <c r="J2006" s="4" t="str">
        <f>CONCATENATE(Orte[[#This Row],[Ort]]," - ",Orte[[#This Row],[Landkreis]])</f>
        <v>Emmering - Landkreis Ebersberg</v>
      </c>
      <c r="L2006" s="3" t="s">
        <v>10339</v>
      </c>
      <c r="M2006" s="3"/>
      <c r="N2006" t="str">
        <f>Orte[[#This Row],[Ort]]</f>
        <v>Emmering</v>
      </c>
      <c r="O2006" t="s">
        <v>6919</v>
      </c>
      <c r="P2006" t="s">
        <v>3310</v>
      </c>
    </row>
    <row r="2007" spans="1:16" x14ac:dyDescent="0.35">
      <c r="A2007" t="s">
        <v>3134</v>
      </c>
      <c r="B2007" s="3" t="s">
        <v>10357</v>
      </c>
      <c r="C2007" s="4">
        <v>52.023921779799998</v>
      </c>
      <c r="D2007" s="4">
        <v>9.4083575344499994</v>
      </c>
      <c r="E2007" s="4">
        <f>Orte[[#This Row],[Lat_dez]]*PI()/180</f>
        <v>0.90798872485749826</v>
      </c>
      <c r="F2007" s="4">
        <f>Orte[[#This Row],[Lon_dez]]*PI()/180</f>
        <v>0.16420681618096833</v>
      </c>
      <c r="G2007" t="s">
        <v>554</v>
      </c>
      <c r="H2007" t="s">
        <v>2634</v>
      </c>
      <c r="I2007" s="4" t="b">
        <v>0</v>
      </c>
      <c r="J2007" s="4" t="str">
        <f>CONCATENATE(Orte[[#This Row],[Ort]]," - ",Orte[[#This Row],[Landkreis]])</f>
        <v>Emmerthal - Landkreis Hameln-Pyrmont</v>
      </c>
      <c r="L2007" s="3" t="s">
        <v>11213</v>
      </c>
      <c r="M2007" s="3"/>
      <c r="N2007" t="str">
        <f>Orte[[#This Row],[Ort]]</f>
        <v>Emmerthal</v>
      </c>
      <c r="O2007" t="s">
        <v>3723</v>
      </c>
      <c r="P2007" t="s">
        <v>2140</v>
      </c>
    </row>
    <row r="2008" spans="1:16" x14ac:dyDescent="0.35">
      <c r="A2008" t="s">
        <v>6516</v>
      </c>
      <c r="B2008" s="3" t="s">
        <v>14772</v>
      </c>
      <c r="C2008" s="4">
        <v>48.207238005699999</v>
      </c>
      <c r="D2008" s="4">
        <v>12.762563635299999</v>
      </c>
      <c r="E2008" s="4">
        <f>Orte[[#This Row],[Lat_dez]]*PI()/180</f>
        <v>0.84137502649201001</v>
      </c>
      <c r="F2008" s="4">
        <f>Orte[[#This Row],[Lon_dez]]*PI()/180</f>
        <v>0.22274875643128178</v>
      </c>
      <c r="G2008" t="s">
        <v>665</v>
      </c>
      <c r="H2008" t="s">
        <v>908</v>
      </c>
      <c r="I2008" s="4" t="b">
        <v>0</v>
      </c>
      <c r="J2008" s="4" t="str">
        <f>CONCATENATE(Orte[[#This Row],[Ort]]," - ",Orte[[#This Row],[Landkreis]])</f>
        <v>Emmerting - Landkreis Altötting</v>
      </c>
      <c r="L2008" s="3" t="s">
        <v>7821</v>
      </c>
      <c r="M2008" s="3"/>
      <c r="N2008" t="str">
        <f>Orte[[#This Row],[Ort]]</f>
        <v>Emmerting</v>
      </c>
      <c r="O2008" t="s">
        <v>4015</v>
      </c>
      <c r="P2008" t="s">
        <v>3655</v>
      </c>
    </row>
    <row r="2009" spans="1:16" x14ac:dyDescent="0.35">
      <c r="A2009" t="s">
        <v>605</v>
      </c>
      <c r="B2009" s="3" t="s">
        <v>7727</v>
      </c>
      <c r="C2009" s="4">
        <v>50.734616318299999</v>
      </c>
      <c r="D2009" s="4">
        <v>7.8529051753600001</v>
      </c>
      <c r="E2009" s="4">
        <f>Orte[[#This Row],[Lat_dez]]*PI()/180</f>
        <v>0.88548609949037838</v>
      </c>
      <c r="F2009" s="4">
        <f>Orte[[#This Row],[Lon_dez]]*PI()/180</f>
        <v>0.13705905115693467</v>
      </c>
      <c r="G2009" t="s">
        <v>514</v>
      </c>
      <c r="H2009" t="s">
        <v>590</v>
      </c>
      <c r="I2009" s="4" t="b">
        <v>0</v>
      </c>
      <c r="J2009" s="4" t="str">
        <f>CONCATENATE(Orte[[#This Row],[Ort]]," - ",Orte[[#This Row],[Landkreis]])</f>
        <v>Emmerzhausen, Niederdreisbach, Steinebach - Landkreis Westerwaldkreis</v>
      </c>
      <c r="L2009" s="3" t="s">
        <v>13210</v>
      </c>
      <c r="M2009" s="3"/>
      <c r="N2009" t="str">
        <f>Orte[[#This Row],[Ort]]</f>
        <v>Emmerzhausen, Niederdreisbach, Steinebach</v>
      </c>
      <c r="O2009" t="s">
        <v>3021</v>
      </c>
      <c r="P2009" t="s">
        <v>6021</v>
      </c>
    </row>
    <row r="2010" spans="1:16" x14ac:dyDescent="0.35">
      <c r="A2010" t="s">
        <v>1489</v>
      </c>
      <c r="B2010" s="3" t="s">
        <v>8430</v>
      </c>
      <c r="C2010" s="4">
        <v>47.929572504299998</v>
      </c>
      <c r="D2010" s="4">
        <v>8.8758734295899995</v>
      </c>
      <c r="E2010" s="4">
        <f>Orte[[#This Row],[Lat_dez]]*PI()/180</f>
        <v>0.836528849273379</v>
      </c>
      <c r="F2010" s="4">
        <f>Orte[[#This Row],[Lon_dez]]*PI()/180</f>
        <v>0.15491321533662658</v>
      </c>
      <c r="G2010" t="s">
        <v>546</v>
      </c>
      <c r="H2010" t="s">
        <v>1084</v>
      </c>
      <c r="I2010" s="4" t="b">
        <v>0</v>
      </c>
      <c r="J2010" s="4" t="str">
        <f>CONCATENATE(Orte[[#This Row],[Ort]]," - ",Orte[[#This Row],[Landkreis]])</f>
        <v>Emmingen-Liptingen - Landkreis Tuttlingen</v>
      </c>
      <c r="L2010" s="3" t="s">
        <v>9390</v>
      </c>
      <c r="M2010" s="3"/>
      <c r="N2010" t="str">
        <f>Orte[[#This Row],[Ort]]</f>
        <v>Emmingen-Liptingen</v>
      </c>
      <c r="O2010" t="s">
        <v>2838</v>
      </c>
      <c r="P2010" t="s">
        <v>5463</v>
      </c>
    </row>
    <row r="2011" spans="1:16" x14ac:dyDescent="0.35">
      <c r="A2011" t="s">
        <v>6381</v>
      </c>
      <c r="B2011" s="3" t="s">
        <v>14593</v>
      </c>
      <c r="C2011" s="4">
        <v>48.397684353199999</v>
      </c>
      <c r="D2011" s="4">
        <v>8.7231436667699995</v>
      </c>
      <c r="E2011" s="4">
        <f>Orte[[#This Row],[Lat_dez]]*PI()/180</f>
        <v>0.84469894230428222</v>
      </c>
      <c r="F2011" s="4">
        <f>Orte[[#This Row],[Lon_dez]]*PI()/180</f>
        <v>0.15224757810962758</v>
      </c>
      <c r="G2011" t="s">
        <v>546</v>
      </c>
      <c r="H2011" t="s">
        <v>2016</v>
      </c>
      <c r="I2011" s="4" t="b">
        <v>0</v>
      </c>
      <c r="J2011" s="4" t="str">
        <f>CONCATENATE(Orte[[#This Row],[Ort]]," - ",Orte[[#This Row],[Landkreis]])</f>
        <v>Empfingen - Landkreis Freudenstadt</v>
      </c>
      <c r="L2011" s="3" t="s">
        <v>8048</v>
      </c>
      <c r="M2011" s="3"/>
      <c r="N2011" t="str">
        <f>Orte[[#This Row],[Ort]]</f>
        <v>Empfingen</v>
      </c>
      <c r="O2011" t="s">
        <v>691</v>
      </c>
      <c r="P2011" t="s">
        <v>5532</v>
      </c>
    </row>
    <row r="2012" spans="1:16" x14ac:dyDescent="0.35">
      <c r="A2012" t="s">
        <v>2168</v>
      </c>
      <c r="B2012" s="3" t="s">
        <v>9171</v>
      </c>
      <c r="C2012" s="4">
        <v>52.400368777099999</v>
      </c>
      <c r="D2012" s="4">
        <v>7.3121325216899997</v>
      </c>
      <c r="E2012" s="4">
        <f>Orte[[#This Row],[Lat_dez]]*PI()/180</f>
        <v>0.91455896441962947</v>
      </c>
      <c r="F2012" s="4">
        <f>Orte[[#This Row],[Lon_dez]]*PI()/180</f>
        <v>0.12762078784564618</v>
      </c>
      <c r="G2012" t="s">
        <v>554</v>
      </c>
      <c r="H2012" t="s">
        <v>626</v>
      </c>
      <c r="I2012" s="4" t="b">
        <v>0</v>
      </c>
      <c r="J2012" s="4" t="str">
        <f>CONCATENATE(Orte[[#This Row],[Ort]]," - ",Orte[[#This Row],[Landkreis]])</f>
        <v>Emsbüren - Landkreis Emsland</v>
      </c>
      <c r="L2012" s="3" t="s">
        <v>13582</v>
      </c>
      <c r="M2012" s="3"/>
      <c r="N2012" t="str">
        <f>Orte[[#This Row],[Ort]]</f>
        <v>Emsbüren</v>
      </c>
      <c r="O2012" t="s">
        <v>4702</v>
      </c>
      <c r="P2012" t="s">
        <v>5238</v>
      </c>
    </row>
    <row r="2013" spans="1:16" x14ac:dyDescent="0.35">
      <c r="A2013" t="s">
        <v>6560</v>
      </c>
      <c r="B2013" s="3" t="s">
        <v>14843</v>
      </c>
      <c r="C2013" s="4">
        <v>52.173493567599998</v>
      </c>
      <c r="D2013" s="4">
        <v>7.5228269666100003</v>
      </c>
      <c r="E2013" s="4">
        <f>Orte[[#This Row],[Lat_dez]]*PI()/180</f>
        <v>0.91059924502270273</v>
      </c>
      <c r="F2013" s="4">
        <f>Orte[[#This Row],[Lon_dez]]*PI()/180</f>
        <v>0.13129809962516203</v>
      </c>
      <c r="G2013" t="s">
        <v>504</v>
      </c>
      <c r="H2013" t="s">
        <v>601</v>
      </c>
      <c r="I2013" s="4" t="b">
        <v>0</v>
      </c>
      <c r="J2013" s="4" t="str">
        <f>CONCATENATE(Orte[[#This Row],[Ort]]," - ",Orte[[#This Row],[Landkreis]])</f>
        <v>Emsdetten - Kreis Steinfurt</v>
      </c>
      <c r="L2013" s="3" t="s">
        <v>11485</v>
      </c>
      <c r="M2013" s="3"/>
      <c r="N2013" t="str">
        <f>Orte[[#This Row],[Ort]]</f>
        <v>Emsdetten</v>
      </c>
      <c r="O2013" t="s">
        <v>897</v>
      </c>
      <c r="P2013" t="s">
        <v>6055</v>
      </c>
    </row>
    <row r="2014" spans="1:16" x14ac:dyDescent="0.35">
      <c r="A2014" t="s">
        <v>4081</v>
      </c>
      <c r="B2014" s="3" t="s">
        <v>11561</v>
      </c>
      <c r="C2014" s="4">
        <v>49.551783995000001</v>
      </c>
      <c r="D2014" s="4">
        <v>10.728021910400001</v>
      </c>
      <c r="E2014" s="4">
        <f>Orte[[#This Row],[Lat_dez]]*PI()/180</f>
        <v>0.86484178094977948</v>
      </c>
      <c r="F2014" s="4">
        <f>Orte[[#This Row],[Lon_dez]]*PI()/180</f>
        <v>0.18723930456257212</v>
      </c>
      <c r="G2014" t="s">
        <v>665</v>
      </c>
      <c r="H2014" t="s">
        <v>706</v>
      </c>
      <c r="I2014" s="4" t="b">
        <v>0</v>
      </c>
      <c r="J2014" s="4" t="str">
        <f>CONCATENATE(Orte[[#This Row],[Ort]]," - ",Orte[[#This Row],[Landkreis]])</f>
        <v>Emskirchen - Landkreis Neustadt a.d. Aisch-Bad Windsheim</v>
      </c>
      <c r="L2014" s="3" t="s">
        <v>9375</v>
      </c>
      <c r="M2014" s="3"/>
      <c r="N2014" t="str">
        <f>Orte[[#This Row],[Ort]]</f>
        <v>Emskirchen</v>
      </c>
      <c r="O2014" t="s">
        <v>1192</v>
      </c>
      <c r="P2014" t="s">
        <v>699</v>
      </c>
    </row>
    <row r="2015" spans="1:16" x14ac:dyDescent="0.35">
      <c r="A2015" t="s">
        <v>6456</v>
      </c>
      <c r="B2015" s="3" t="s">
        <v>14694</v>
      </c>
      <c r="C2015" s="4">
        <v>52.854336629300001</v>
      </c>
      <c r="D2015" s="4">
        <v>8.1663923523000008</v>
      </c>
      <c r="E2015" s="4">
        <f>Orte[[#This Row],[Lat_dez]]*PI()/180</f>
        <v>0.92248219813872667</v>
      </c>
      <c r="F2015" s="4">
        <f>Orte[[#This Row],[Lon_dez]]*PI()/180</f>
        <v>0.14253043455731973</v>
      </c>
      <c r="G2015" t="s">
        <v>554</v>
      </c>
      <c r="H2015" t="s">
        <v>1173</v>
      </c>
      <c r="I2015" s="4" t="b">
        <v>0</v>
      </c>
      <c r="J2015" s="4" t="str">
        <f>CONCATENATE(Orte[[#This Row],[Ort]]," - ",Orte[[#This Row],[Landkreis]])</f>
        <v>Emstek - Landkreis Cloppenburg</v>
      </c>
      <c r="L2015" s="3" t="s">
        <v>7805</v>
      </c>
      <c r="M2015" s="3"/>
      <c r="N2015" t="str">
        <f>Orte[[#This Row],[Ort]]</f>
        <v>Emstek</v>
      </c>
      <c r="O2015" t="s">
        <v>97</v>
      </c>
      <c r="P2015" t="s">
        <v>1368</v>
      </c>
    </row>
    <row r="2016" spans="1:16" x14ac:dyDescent="0.35">
      <c r="A2016" t="s">
        <v>3489</v>
      </c>
      <c r="B2016" s="3" t="s">
        <v>10806</v>
      </c>
      <c r="C2016" s="4">
        <v>49.889649407299999</v>
      </c>
      <c r="D2016" s="4">
        <v>11.6830293314</v>
      </c>
      <c r="E2016" s="4">
        <f>Orte[[#This Row],[Lat_dez]]*PI()/180</f>
        <v>0.87073864482302255</v>
      </c>
      <c r="F2016" s="4">
        <f>Orte[[#This Row],[Lon_dez]]*PI()/180</f>
        <v>0.20390732844000176</v>
      </c>
      <c r="G2016" t="s">
        <v>665</v>
      </c>
      <c r="H2016" t="s">
        <v>837</v>
      </c>
      <c r="I2016" s="4" t="b">
        <v>0</v>
      </c>
      <c r="J2016" s="4" t="str">
        <f>CONCATENATE(Orte[[#This Row],[Ort]]," - ",Orte[[#This Row],[Landkreis]])</f>
        <v>Emtmannsberg - Landkreis Bayreuth</v>
      </c>
      <c r="L2016" s="3" t="s">
        <v>13571</v>
      </c>
      <c r="M2016" s="3"/>
      <c r="N2016" t="str">
        <f>Orte[[#This Row],[Ort]]</f>
        <v>Emtmannsberg</v>
      </c>
      <c r="O2016" t="s">
        <v>6873</v>
      </c>
      <c r="P2016" t="s">
        <v>7109</v>
      </c>
    </row>
    <row r="2017" spans="1:16" x14ac:dyDescent="0.35">
      <c r="A2017" t="s">
        <v>4617</v>
      </c>
      <c r="B2017" s="3" t="s">
        <v>12244</v>
      </c>
      <c r="C2017" s="4">
        <v>48.134015138000002</v>
      </c>
      <c r="D2017" s="4">
        <v>7.68199633537</v>
      </c>
      <c r="E2017" s="4">
        <f>Orte[[#This Row],[Lat_dez]]*PI()/180</f>
        <v>0.84009704636289273</v>
      </c>
      <c r="F2017" s="4">
        <f>Orte[[#This Row],[Lon_dez]]*PI()/180</f>
        <v>0.13407612917834502</v>
      </c>
      <c r="G2017" t="s">
        <v>546</v>
      </c>
      <c r="H2017" t="s">
        <v>1583</v>
      </c>
      <c r="I2017" s="4" t="b">
        <v>0</v>
      </c>
      <c r="J2017" s="4" t="str">
        <f>CONCATENATE(Orte[[#This Row],[Ort]]," - ",Orte[[#This Row],[Landkreis]])</f>
        <v>Endingen am Kaiserstuhl - Landkreis Emmendingen</v>
      </c>
      <c r="L2017" s="3" t="s">
        <v>13949</v>
      </c>
      <c r="M2017" s="3"/>
      <c r="N2017" t="str">
        <f>Orte[[#This Row],[Ort]]</f>
        <v>Endingen am Kaiserstuhl</v>
      </c>
      <c r="O2017" t="s">
        <v>1961</v>
      </c>
      <c r="P2017" t="s">
        <v>3923</v>
      </c>
    </row>
    <row r="2018" spans="1:16" x14ac:dyDescent="0.35">
      <c r="A2018" t="s">
        <v>7187</v>
      </c>
      <c r="B2018" s="3" t="s">
        <v>15684</v>
      </c>
      <c r="C2018" s="4">
        <v>52.343662730600002</v>
      </c>
      <c r="D2018" s="4">
        <v>7.2108587482399997</v>
      </c>
      <c r="E2018" s="4">
        <f>Orte[[#This Row],[Lat_dez]]*PI()/180</f>
        <v>0.91356925720241566</v>
      </c>
      <c r="F2018" s="4">
        <f>Orte[[#This Row],[Lon_dez]]*PI()/180</f>
        <v>0.12585322705302485</v>
      </c>
      <c r="G2018" t="s">
        <v>554</v>
      </c>
      <c r="H2018" t="s">
        <v>2961</v>
      </c>
      <c r="I2018" s="4" t="b">
        <v>0</v>
      </c>
      <c r="J2018" s="4" t="str">
        <f>CONCATENATE(Orte[[#This Row],[Ort]]," - ",Orte[[#This Row],[Landkreis]])</f>
        <v>Engden, Isterberg, Schüttorf u.a. - Landkreis Grafschaft Bentheim</v>
      </c>
      <c r="L2018" s="3" t="s">
        <v>13196</v>
      </c>
      <c r="M2018" s="3"/>
      <c r="N2018" t="str">
        <f>Orte[[#This Row],[Ort]]</f>
        <v>Engden, Isterberg, Schüttorf u.a.</v>
      </c>
      <c r="O2018" t="s">
        <v>663</v>
      </c>
      <c r="P2018" t="s">
        <v>6576</v>
      </c>
    </row>
    <row r="2019" spans="1:16" x14ac:dyDescent="0.35">
      <c r="A2019" t="s">
        <v>4360</v>
      </c>
      <c r="B2019" s="3" t="s">
        <v>11917</v>
      </c>
      <c r="C2019" s="4">
        <v>48.125839970299999</v>
      </c>
      <c r="D2019" s="4">
        <v>12.5219672625</v>
      </c>
      <c r="E2019" s="4">
        <f>Orte[[#This Row],[Lat_dez]]*PI()/180</f>
        <v>0.83995436276962498</v>
      </c>
      <c r="F2019" s="4">
        <f>Orte[[#This Row],[Lon_dez]]*PI()/180</f>
        <v>0.21854955755756608</v>
      </c>
      <c r="G2019" t="s">
        <v>665</v>
      </c>
      <c r="H2019" t="s">
        <v>913</v>
      </c>
      <c r="I2019" s="4" t="b">
        <v>0</v>
      </c>
      <c r="J2019" s="4" t="str">
        <f>CONCATENATE(Orte[[#This Row],[Ort]]," - ",Orte[[#This Row],[Landkreis]])</f>
        <v>Engelsberg - Landkreis Traunstein</v>
      </c>
      <c r="L2019" s="3" t="s">
        <v>11198</v>
      </c>
      <c r="M2019" s="3"/>
      <c r="N2019" t="str">
        <f>Orte[[#This Row],[Ort]]</f>
        <v>Engelsberg</v>
      </c>
      <c r="O2019" t="s">
        <v>4435</v>
      </c>
      <c r="P2019" t="s">
        <v>6382</v>
      </c>
    </row>
    <row r="2020" spans="1:16" x14ac:dyDescent="0.35">
      <c r="A2020" t="s">
        <v>3103</v>
      </c>
      <c r="B2020" s="3" t="s">
        <v>10319</v>
      </c>
      <c r="C2020" s="4">
        <v>48.829348727499998</v>
      </c>
      <c r="D2020" s="4">
        <v>8.6552177340400007</v>
      </c>
      <c r="E2020" s="4">
        <f>Orte[[#This Row],[Lat_dez]]*PI()/180</f>
        <v>0.85223290689937836</v>
      </c>
      <c r="F2020" s="4">
        <f>Orte[[#This Row],[Lon_dez]]*PI()/180</f>
        <v>0.15106204693600089</v>
      </c>
      <c r="G2020" t="s">
        <v>546</v>
      </c>
      <c r="H2020" t="s">
        <v>721</v>
      </c>
      <c r="I2020" s="4" t="b">
        <v>0</v>
      </c>
      <c r="J2020" s="4" t="str">
        <f>CONCATENATE(Orte[[#This Row],[Ort]]," - ",Orte[[#This Row],[Landkreis]])</f>
        <v>Engelsbrand - Landkreis Enzkreis</v>
      </c>
      <c r="L2020" s="3" t="s">
        <v>15423</v>
      </c>
      <c r="M2020" s="3"/>
      <c r="N2020" t="str">
        <f>Orte[[#This Row],[Ort]]</f>
        <v>Engelsbrand</v>
      </c>
      <c r="O2020" t="s">
        <v>4241</v>
      </c>
      <c r="P2020" t="s">
        <v>5455</v>
      </c>
    </row>
    <row r="2021" spans="1:16" x14ac:dyDescent="0.35">
      <c r="A2021" t="s">
        <v>7023</v>
      </c>
      <c r="B2021" s="3" t="s">
        <v>15460</v>
      </c>
      <c r="C2021" s="4">
        <v>53.660657068600003</v>
      </c>
      <c r="D2021" s="4">
        <v>9.3162886947600008</v>
      </c>
      <c r="E2021" s="4">
        <f>Orte[[#This Row],[Lat_dez]]*PI()/180</f>
        <v>0.93655514463063871</v>
      </c>
      <c r="F2021" s="4">
        <f>Orte[[#This Row],[Lon_dez]]*PI()/180</f>
        <v>0.162599911789887</v>
      </c>
      <c r="G2021" t="s">
        <v>554</v>
      </c>
      <c r="H2021" t="s">
        <v>1507</v>
      </c>
      <c r="I2021" s="4" t="b">
        <v>0</v>
      </c>
      <c r="J2021" s="4" t="str">
        <f>CONCATENATE(Orte[[#This Row],[Ort]]," - ",Orte[[#This Row],[Landkreis]])</f>
        <v>Engelschoff - Landkreis Stade</v>
      </c>
      <c r="L2021" s="3" t="s">
        <v>12450</v>
      </c>
      <c r="M2021" s="3"/>
      <c r="N2021" t="str">
        <f>Orte[[#This Row],[Ort]]</f>
        <v>Engelschoff</v>
      </c>
      <c r="O2021" t="s">
        <v>2185</v>
      </c>
      <c r="P2021" t="s">
        <v>6064</v>
      </c>
    </row>
    <row r="2022" spans="1:16" x14ac:dyDescent="0.35">
      <c r="A2022" t="s">
        <v>7029</v>
      </c>
      <c r="B2022" s="3" t="s">
        <v>15467</v>
      </c>
      <c r="C2022" s="4">
        <v>50.985161033600001</v>
      </c>
      <c r="D2022" s="4">
        <v>7.4239083670800001</v>
      </c>
      <c r="E2022" s="4">
        <f>Orte[[#This Row],[Lat_dez]]*PI()/180</f>
        <v>0.88985892969583524</v>
      </c>
      <c r="F2022" s="4">
        <f>Orte[[#This Row],[Lon_dez]]*PI()/180</f>
        <v>0.1295716443719018</v>
      </c>
      <c r="G2022" t="s">
        <v>504</v>
      </c>
      <c r="H2022" t="s">
        <v>1161</v>
      </c>
      <c r="I2022" s="4" t="b">
        <v>0</v>
      </c>
      <c r="J2022" s="4" t="str">
        <f>CONCATENATE(Orte[[#This Row],[Ort]]," - ",Orte[[#This Row],[Landkreis]])</f>
        <v>Engelskirchen - Kreis Oberbergischer Kreis</v>
      </c>
      <c r="L2022" s="3" t="s">
        <v>15616</v>
      </c>
      <c r="M2022" s="3"/>
      <c r="N2022" t="str">
        <f>Orte[[#This Row],[Ort]]</f>
        <v>Engelskirchen</v>
      </c>
      <c r="O2022" t="s">
        <v>3625</v>
      </c>
      <c r="P2022" t="s">
        <v>2583</v>
      </c>
    </row>
    <row r="2023" spans="1:16" x14ac:dyDescent="0.35">
      <c r="A2023" t="s">
        <v>4581</v>
      </c>
      <c r="B2023" s="3" t="s">
        <v>12205</v>
      </c>
      <c r="C2023" s="4">
        <v>49.453599980900002</v>
      </c>
      <c r="D2023" s="4">
        <v>11.410725122100001</v>
      </c>
      <c r="E2023" s="4">
        <f>Orte[[#This Row],[Lat_dez]]*PI()/180</f>
        <v>0.86312814663090986</v>
      </c>
      <c r="F2023" s="4">
        <f>Orte[[#This Row],[Lon_dez]]*PI()/180</f>
        <v>0.19915472342067697</v>
      </c>
      <c r="G2023" t="s">
        <v>665</v>
      </c>
      <c r="H2023" t="s">
        <v>964</v>
      </c>
      <c r="I2023" s="4" t="b">
        <v>0</v>
      </c>
      <c r="J2023" s="4" t="str">
        <f>CONCATENATE(Orte[[#This Row],[Ort]]," - ",Orte[[#This Row],[Landkreis]])</f>
        <v>Engelthal/Offenhausen - Landkreis Nürnberger Land</v>
      </c>
      <c r="L2023" s="3" t="s">
        <v>14316</v>
      </c>
      <c r="M2023" s="3"/>
      <c r="N2023" t="str">
        <f>Orte[[#This Row],[Ort]]</f>
        <v>Engelthal/Offenhausen</v>
      </c>
      <c r="O2023" t="s">
        <v>1471</v>
      </c>
      <c r="P2023" t="s">
        <v>1558</v>
      </c>
    </row>
    <row r="2024" spans="1:16" x14ac:dyDescent="0.35">
      <c r="A2024" t="s">
        <v>4014</v>
      </c>
      <c r="B2024" s="3" t="s">
        <v>11478</v>
      </c>
      <c r="C2024" s="4">
        <v>47.861955272800003</v>
      </c>
      <c r="D2024" s="4">
        <v>8.7711362572899993</v>
      </c>
      <c r="E2024" s="4">
        <f>Orte[[#This Row],[Lat_dez]]*PI()/180</f>
        <v>0.83534870595262078</v>
      </c>
      <c r="F2024" s="4">
        <f>Orte[[#This Row],[Lon_dez]]*PI()/180</f>
        <v>0.15308520683076299</v>
      </c>
      <c r="G2024" t="s">
        <v>546</v>
      </c>
      <c r="H2024" t="s">
        <v>1065</v>
      </c>
      <c r="I2024" s="4" t="b">
        <v>0</v>
      </c>
      <c r="J2024" s="4" t="str">
        <f>CONCATENATE(Orte[[#This Row],[Ort]]," - ",Orte[[#This Row],[Landkreis]])</f>
        <v>Engen - Landkreis Konstanz</v>
      </c>
      <c r="L2024" s="3" t="s">
        <v>13409</v>
      </c>
      <c r="M2024" s="3"/>
      <c r="N2024" t="str">
        <f>Orte[[#This Row],[Ort]]</f>
        <v>Engen</v>
      </c>
      <c r="O2024" t="s">
        <v>7088</v>
      </c>
      <c r="P2024" t="s">
        <v>2755</v>
      </c>
    </row>
    <row r="2025" spans="1:16" x14ac:dyDescent="0.35">
      <c r="A2025" t="s">
        <v>1710</v>
      </c>
      <c r="B2025" s="3" t="s">
        <v>8669</v>
      </c>
      <c r="C2025" s="4">
        <v>52.138707215099998</v>
      </c>
      <c r="D2025" s="4">
        <v>8.5537555321800003</v>
      </c>
      <c r="E2025" s="4">
        <f>Orte[[#This Row],[Lat_dez]]*PI()/180</f>
        <v>0.90999210863681834</v>
      </c>
      <c r="F2025" s="4">
        <f>Orte[[#This Row],[Lon_dez]]*PI()/180</f>
        <v>0.14929119744722077</v>
      </c>
      <c r="G2025" t="s">
        <v>504</v>
      </c>
      <c r="H2025" t="s">
        <v>1711</v>
      </c>
      <c r="I2025" s="4" t="b">
        <v>0</v>
      </c>
      <c r="J2025" s="4" t="str">
        <f>CONCATENATE(Orte[[#This Row],[Ort]]," - ",Orte[[#This Row],[Landkreis]])</f>
        <v>Enger - Kreis Herford</v>
      </c>
      <c r="L2025" s="3" t="s">
        <v>12882</v>
      </c>
      <c r="M2025" s="3"/>
      <c r="N2025" t="str">
        <f>Orte[[#This Row],[Ort]]</f>
        <v>Enger</v>
      </c>
      <c r="O2025" t="s">
        <v>2466</v>
      </c>
      <c r="P2025" t="s">
        <v>6072</v>
      </c>
    </row>
    <row r="2026" spans="1:16" x14ac:dyDescent="0.35">
      <c r="A2026" t="s">
        <v>6826</v>
      </c>
      <c r="B2026" s="3" t="s">
        <v>15191</v>
      </c>
      <c r="C2026" s="4">
        <v>48.385514890400003</v>
      </c>
      <c r="D2026" s="4">
        <v>9.2978117598400001</v>
      </c>
      <c r="E2026" s="4">
        <f>Orte[[#This Row],[Lat_dez]]*PI()/180</f>
        <v>0.84448654511022325</v>
      </c>
      <c r="F2026" s="4">
        <f>Orte[[#This Row],[Lon_dez]]*PI()/180</f>
        <v>0.16227742843985626</v>
      </c>
      <c r="G2026" t="s">
        <v>546</v>
      </c>
      <c r="H2026" t="s">
        <v>1098</v>
      </c>
      <c r="I2026" s="4" t="b">
        <v>0</v>
      </c>
      <c r="J2026" s="4" t="str">
        <f>CONCATENATE(Orte[[#This Row],[Ort]]," - ",Orte[[#This Row],[Landkreis]])</f>
        <v>Engstingen - Landkreis Reutlingen</v>
      </c>
      <c r="L2026" s="3" t="s">
        <v>14882</v>
      </c>
      <c r="M2026" s="3"/>
      <c r="N2026" t="str">
        <f>Orte[[#This Row],[Ort]]</f>
        <v>Engstingen</v>
      </c>
      <c r="O2026" t="s">
        <v>5025</v>
      </c>
      <c r="P2026" t="s">
        <v>5650</v>
      </c>
    </row>
    <row r="2027" spans="1:16" x14ac:dyDescent="0.35">
      <c r="A2027" t="s">
        <v>4687</v>
      </c>
      <c r="B2027" s="3" t="s">
        <v>12347</v>
      </c>
      <c r="C2027" s="4">
        <v>48.484105167400003</v>
      </c>
      <c r="D2027" s="4">
        <v>9.2732711642699996</v>
      </c>
      <c r="E2027" s="4">
        <f>Orte[[#This Row],[Lat_dez]]*PI()/180</f>
        <v>0.8462072700543265</v>
      </c>
      <c r="F2027" s="4">
        <f>Orte[[#This Row],[Lon_dez]]*PI()/180</f>
        <v>0.16184911424675943</v>
      </c>
      <c r="G2027" t="s">
        <v>546</v>
      </c>
      <c r="H2027" t="s">
        <v>1098</v>
      </c>
      <c r="I2027" s="4" t="b">
        <v>0</v>
      </c>
      <c r="J2027" s="4" t="str">
        <f>CONCATENATE(Orte[[#This Row],[Ort]]," - ",Orte[[#This Row],[Landkreis]])</f>
        <v>Eningen - Landkreis Reutlingen</v>
      </c>
      <c r="L2027" s="3" t="s">
        <v>11493</v>
      </c>
      <c r="M2027" s="3"/>
      <c r="N2027" t="str">
        <f>Orte[[#This Row],[Ort]]</f>
        <v>Eningen</v>
      </c>
      <c r="O2027" t="s">
        <v>943</v>
      </c>
      <c r="P2027" t="s">
        <v>1255</v>
      </c>
    </row>
    <row r="2028" spans="1:16" x14ac:dyDescent="0.35">
      <c r="A2028" t="s">
        <v>2493</v>
      </c>
      <c r="B2028" s="3" t="s">
        <v>9558</v>
      </c>
      <c r="C2028" s="4">
        <v>49.491744738900003</v>
      </c>
      <c r="D2028" s="4">
        <v>7.9078524858600003</v>
      </c>
      <c r="E2028" s="4">
        <f>Orte[[#This Row],[Lat_dez]]*PI()/180</f>
        <v>0.86379389825038644</v>
      </c>
      <c r="F2028" s="4">
        <f>Orte[[#This Row],[Lon_dez]]*PI()/180</f>
        <v>0.13801806264027533</v>
      </c>
      <c r="G2028" t="s">
        <v>514</v>
      </c>
      <c r="H2028" t="s">
        <v>586</v>
      </c>
      <c r="I2028" s="4" t="b">
        <v>0</v>
      </c>
      <c r="J2028" s="4" t="str">
        <f>CONCATENATE(Orte[[#This Row],[Ort]]," - ",Orte[[#This Row],[Landkreis]])</f>
        <v>Enkenbach-Alsenborn - Landkreis Kaiserslautern</v>
      </c>
      <c r="L2028" s="3" t="s">
        <v>13590</v>
      </c>
      <c r="M2028" s="3"/>
      <c r="N2028" t="str">
        <f>Orte[[#This Row],[Ort]]</f>
        <v>Enkenbach-Alsenborn</v>
      </c>
      <c r="O2028" t="s">
        <v>4691</v>
      </c>
      <c r="P2028" t="s">
        <v>4414</v>
      </c>
    </row>
    <row r="2029" spans="1:16" x14ac:dyDescent="0.35">
      <c r="A2029" t="s">
        <v>4637</v>
      </c>
      <c r="B2029" s="3" t="s">
        <v>12283</v>
      </c>
      <c r="C2029" s="4">
        <v>49.968781770500001</v>
      </c>
      <c r="D2029" s="4">
        <v>7.1979636608700002</v>
      </c>
      <c r="E2029" s="4">
        <f>Orte[[#This Row],[Lat_dez]]*PI()/180</f>
        <v>0.87211976510574662</v>
      </c>
      <c r="F2029" s="4">
        <f>Orte[[#This Row],[Lon_dez]]*PI()/180</f>
        <v>0.12562816532108603</v>
      </c>
      <c r="G2029" t="s">
        <v>514</v>
      </c>
      <c r="H2029" t="s">
        <v>538</v>
      </c>
      <c r="I2029" s="4" t="b">
        <v>0</v>
      </c>
      <c r="J2029" s="4" t="str">
        <f>CONCATENATE(Orte[[#This Row],[Ort]]," - ",Orte[[#This Row],[Landkreis]])</f>
        <v>Enkirch u.a. - Landkreis Cochem-Zell</v>
      </c>
      <c r="L2029" s="3" t="s">
        <v>10533</v>
      </c>
      <c r="M2029" s="3"/>
      <c r="N2029" t="str">
        <f>Orte[[#This Row],[Ort]]</f>
        <v>Enkirch u.a.</v>
      </c>
      <c r="O2029" t="s">
        <v>1184</v>
      </c>
      <c r="P2029" t="s">
        <v>7057</v>
      </c>
    </row>
    <row r="2030" spans="1:16" x14ac:dyDescent="0.35">
      <c r="A2030" t="s">
        <v>7192</v>
      </c>
      <c r="B2030" s="3" t="s">
        <v>15693</v>
      </c>
      <c r="C2030" s="4">
        <v>51.282821910300001</v>
      </c>
      <c r="D2030" s="4">
        <v>7.3658395754099999</v>
      </c>
      <c r="E2030" s="4">
        <f>Orte[[#This Row],[Lat_dez]]*PI()/180</f>
        <v>0.89505409204862318</v>
      </c>
      <c r="F2030" s="4">
        <f>Orte[[#This Row],[Lon_dez]]*PI()/180</f>
        <v>0.12855815276460567</v>
      </c>
      <c r="G2030" t="s">
        <v>504</v>
      </c>
      <c r="H2030" t="s">
        <v>1653</v>
      </c>
      <c r="I2030" s="4" t="b">
        <v>0</v>
      </c>
      <c r="J2030" s="4" t="str">
        <f>CONCATENATE(Orte[[#This Row],[Ort]]," - ",Orte[[#This Row],[Landkreis]])</f>
        <v>Ennepetal - Kreis Ennepe-Ruhr-Kreis</v>
      </c>
      <c r="L2030" s="3" t="s">
        <v>13362</v>
      </c>
      <c r="M2030" s="3"/>
      <c r="N2030" t="str">
        <f>Orte[[#This Row],[Ort]]</f>
        <v>Ennepetal</v>
      </c>
      <c r="O2030" t="s">
        <v>4459</v>
      </c>
      <c r="P2030" t="s">
        <v>1006</v>
      </c>
    </row>
    <row r="2031" spans="1:16" x14ac:dyDescent="0.35">
      <c r="A2031" t="s">
        <v>2943</v>
      </c>
      <c r="B2031" s="3" t="s">
        <v>10114</v>
      </c>
      <c r="C2031" s="4">
        <v>51.858957806299998</v>
      </c>
      <c r="D2031" s="4">
        <v>8.0254635972599999</v>
      </c>
      <c r="E2031" s="4">
        <f>Orte[[#This Row],[Lat_dez]]*PI()/180</f>
        <v>0.9051095603727507</v>
      </c>
      <c r="F2031" s="4">
        <f>Orte[[#This Row],[Lon_dez]]*PI()/180</f>
        <v>0.14007076377113517</v>
      </c>
      <c r="G2031" t="s">
        <v>504</v>
      </c>
      <c r="H2031" t="s">
        <v>1122</v>
      </c>
      <c r="I2031" s="4" t="b">
        <v>0</v>
      </c>
      <c r="J2031" s="4" t="str">
        <f>CONCATENATE(Orte[[#This Row],[Ort]]," - ",Orte[[#This Row],[Landkreis]])</f>
        <v>Ennigerloh - Kreis Warendorf</v>
      </c>
      <c r="L2031" s="3" t="s">
        <v>14226</v>
      </c>
      <c r="M2031" s="3"/>
      <c r="N2031" t="str">
        <f>Orte[[#This Row],[Ort]]</f>
        <v>Ennigerloh</v>
      </c>
      <c r="O2031" t="s">
        <v>4587</v>
      </c>
      <c r="P2031" t="s">
        <v>5107</v>
      </c>
    </row>
    <row r="2032" spans="1:16" x14ac:dyDescent="0.35">
      <c r="A2032" t="s">
        <v>2004</v>
      </c>
      <c r="B2032" s="3" t="s">
        <v>14400</v>
      </c>
      <c r="C2032" s="4">
        <v>49.3023561806</v>
      </c>
      <c r="D2032" s="4">
        <v>6.7814920239200003</v>
      </c>
      <c r="E2032" s="4">
        <f>Orte[[#This Row],[Lat_dez]]*PI()/180</f>
        <v>0.86048844434244609</v>
      </c>
      <c r="F2032" s="4">
        <f>Orte[[#This Row],[Lon_dez]]*PI()/180</f>
        <v>0.11835936401513805</v>
      </c>
      <c r="G2032" t="s">
        <v>534</v>
      </c>
      <c r="H2032" t="s">
        <v>1276</v>
      </c>
      <c r="I2032" s="4" t="b">
        <v>0</v>
      </c>
      <c r="J2032" s="4" t="str">
        <f>CONCATENATE(Orte[[#This Row],[Ort]]," - ",Orte[[#This Row],[Landkreis]])</f>
        <v>Ensdorf - Landkreis Saarlouis</v>
      </c>
      <c r="L2032" s="3" t="s">
        <v>13913</v>
      </c>
      <c r="M2032" s="3"/>
      <c r="N2032" t="str">
        <f>Orte[[#This Row],[Ort]]</f>
        <v>Ensdorf</v>
      </c>
      <c r="O2032" t="s">
        <v>895</v>
      </c>
      <c r="P2032" t="s">
        <v>1747</v>
      </c>
    </row>
    <row r="2033" spans="1:16" x14ac:dyDescent="0.35">
      <c r="A2033" t="s">
        <v>2004</v>
      </c>
      <c r="B2033" s="3" t="s">
        <v>8984</v>
      </c>
      <c r="C2033" s="4">
        <v>49.349325214700002</v>
      </c>
      <c r="D2033" s="4">
        <v>11.9429439513</v>
      </c>
      <c r="E2033" s="4">
        <f>Orte[[#This Row],[Lat_dez]]*PI()/180</f>
        <v>0.86130820863397262</v>
      </c>
      <c r="F2033" s="4">
        <f>Orte[[#This Row],[Lon_dez]]*PI()/180</f>
        <v>0.20844369433132634</v>
      </c>
      <c r="G2033" t="s">
        <v>665</v>
      </c>
      <c r="H2033" t="s">
        <v>857</v>
      </c>
      <c r="I2033" s="4" t="b">
        <v>0</v>
      </c>
      <c r="J2033" s="4" t="str">
        <f>CONCATENATE(Orte[[#This Row],[Ort]]," - ",Orte[[#This Row],[Landkreis]])</f>
        <v>Ensdorf - Landkreis Amberg-Sulzbach</v>
      </c>
      <c r="L2033" s="3" t="s">
        <v>9894</v>
      </c>
      <c r="M2033" s="3"/>
      <c r="N2033" t="str">
        <f>Orte[[#This Row],[Ort]]</f>
        <v>Ensdorf</v>
      </c>
      <c r="O2033" t="s">
        <v>2705</v>
      </c>
      <c r="P2033" t="s">
        <v>3731</v>
      </c>
    </row>
    <row r="2034" spans="1:16" x14ac:dyDescent="0.35">
      <c r="A2034" t="s">
        <v>610</v>
      </c>
      <c r="B2034" s="3" t="s">
        <v>7732</v>
      </c>
      <c r="C2034" s="4">
        <v>51.501804893900001</v>
      </c>
      <c r="D2034" s="4">
        <v>7.97043217445</v>
      </c>
      <c r="E2034" s="4">
        <f>Orte[[#This Row],[Lat_dez]]*PI()/180</f>
        <v>0.89887606611828386</v>
      </c>
      <c r="F2034" s="4">
        <f>Orte[[#This Row],[Lon_dez]]*PI()/180</f>
        <v>0.13911028425104355</v>
      </c>
      <c r="G2034" t="s">
        <v>504</v>
      </c>
      <c r="H2034" t="s">
        <v>575</v>
      </c>
      <c r="I2034" s="4" t="b">
        <v>0</v>
      </c>
      <c r="J2034" s="4" t="str">
        <f>CONCATENATE(Orte[[#This Row],[Ort]]," - ",Orte[[#This Row],[Landkreis]])</f>
        <v>Ense - Kreis Soest</v>
      </c>
      <c r="L2034" s="3" t="s">
        <v>10276</v>
      </c>
      <c r="M2034" s="3"/>
      <c r="N2034" t="str">
        <f>Orte[[#This Row],[Ort]]</f>
        <v>Ense</v>
      </c>
      <c r="O2034" t="s">
        <v>1030</v>
      </c>
      <c r="P2034" t="s">
        <v>2852</v>
      </c>
    </row>
    <row r="2035" spans="1:16" x14ac:dyDescent="0.35">
      <c r="A2035" t="s">
        <v>6799</v>
      </c>
      <c r="B2035" s="3" t="s">
        <v>15155</v>
      </c>
      <c r="C2035" s="4">
        <v>48.653320510199997</v>
      </c>
      <c r="D2035" s="4">
        <v>8.4547773239600001</v>
      </c>
      <c r="E2035" s="4">
        <f>Orte[[#This Row],[Lat_dez]]*PI()/180</f>
        <v>0.8491606349310773</v>
      </c>
      <c r="F2035" s="4">
        <f>Orte[[#This Row],[Lon_dez]]*PI()/180</f>
        <v>0.14756370182605727</v>
      </c>
      <c r="G2035" t="s">
        <v>546</v>
      </c>
      <c r="H2035" t="s">
        <v>1061</v>
      </c>
      <c r="I2035" s="4" t="b">
        <v>0</v>
      </c>
      <c r="J2035" s="4" t="str">
        <f>CONCATENATE(Orte[[#This Row],[Ort]]," - ",Orte[[#This Row],[Landkreis]])</f>
        <v>Enzklösterle - Landkreis Calw</v>
      </c>
      <c r="L2035" s="3" t="s">
        <v>13105</v>
      </c>
      <c r="M2035" s="3"/>
      <c r="N2035" t="str">
        <f>Orte[[#This Row],[Ort]]</f>
        <v>Enzklösterle</v>
      </c>
      <c r="O2035" t="s">
        <v>2903</v>
      </c>
      <c r="P2035" t="s">
        <v>7258</v>
      </c>
    </row>
    <row r="2036" spans="1:16" x14ac:dyDescent="0.35">
      <c r="A2036" t="s">
        <v>6812</v>
      </c>
      <c r="B2036" s="3" t="s">
        <v>15175</v>
      </c>
      <c r="C2036" s="4">
        <v>49.343273852099998</v>
      </c>
      <c r="D2036" s="4">
        <v>8.9200322472100009</v>
      </c>
      <c r="E2036" s="4">
        <f>Orte[[#This Row],[Lat_dez]]*PI()/180</f>
        <v>0.86120259243237041</v>
      </c>
      <c r="F2036" s="4">
        <f>Orte[[#This Row],[Lon_dez]]*PI()/180</f>
        <v>0.15568393209788328</v>
      </c>
      <c r="G2036" t="s">
        <v>546</v>
      </c>
      <c r="H2036" t="s">
        <v>726</v>
      </c>
      <c r="I2036" s="4" t="b">
        <v>0</v>
      </c>
      <c r="J2036" s="4" t="str">
        <f>CONCATENATE(Orte[[#This Row],[Ort]]," - ",Orte[[#This Row],[Landkreis]])</f>
        <v>Epfenbach - Landkreis Rhein-Neckar-Kreis</v>
      </c>
      <c r="L2036" s="3" t="s">
        <v>13340</v>
      </c>
      <c r="M2036" s="3"/>
      <c r="N2036" t="str">
        <f>Orte[[#This Row],[Ort]]</f>
        <v>Epfenbach</v>
      </c>
      <c r="O2036" t="s">
        <v>5051</v>
      </c>
      <c r="P2036" t="s">
        <v>5567</v>
      </c>
    </row>
    <row r="2037" spans="1:16" x14ac:dyDescent="0.35">
      <c r="A2037" t="s">
        <v>3587</v>
      </c>
      <c r="B2037" s="3" t="s">
        <v>10937</v>
      </c>
      <c r="C2037" s="4">
        <v>48.258374121599999</v>
      </c>
      <c r="D2037" s="4">
        <v>8.6186714072299999</v>
      </c>
      <c r="E2037" s="4">
        <f>Orte[[#This Row],[Lat_dez]]*PI()/180</f>
        <v>0.84226752008114636</v>
      </c>
      <c r="F2037" s="4">
        <f>Orte[[#This Row],[Lon_dez]]*PI()/180</f>
        <v>0.15042419320365649</v>
      </c>
      <c r="G2037" t="s">
        <v>546</v>
      </c>
      <c r="H2037" t="s">
        <v>719</v>
      </c>
      <c r="I2037" s="4" t="b">
        <v>0</v>
      </c>
      <c r="J2037" s="4" t="str">
        <f>CONCATENATE(Orte[[#This Row],[Ort]]," - ",Orte[[#This Row],[Landkreis]])</f>
        <v>Epfendorf - Landkreis Rottweil</v>
      </c>
      <c r="L2037" s="3" t="s">
        <v>11599</v>
      </c>
      <c r="M2037" s="3"/>
      <c r="N2037" t="str">
        <f>Orte[[#This Row],[Ort]]</f>
        <v>Epfendorf</v>
      </c>
      <c r="O2037" t="s">
        <v>1907</v>
      </c>
      <c r="P2037" t="s">
        <v>403</v>
      </c>
    </row>
    <row r="2038" spans="1:16" x14ac:dyDescent="0.35">
      <c r="A2038" t="s">
        <v>3408</v>
      </c>
      <c r="B2038" s="3" t="s">
        <v>10694</v>
      </c>
      <c r="C2038" s="4">
        <v>49.402169587899998</v>
      </c>
      <c r="D2038" s="4">
        <v>6.9792487768599996</v>
      </c>
      <c r="E2038" s="4">
        <f>Orte[[#This Row],[Lat_dez]]*PI()/180</f>
        <v>0.86223051693746522</v>
      </c>
      <c r="F2038" s="4">
        <f>Orte[[#This Row],[Lon_dez]]*PI()/180</f>
        <v>0.12181087047199401</v>
      </c>
      <c r="G2038" t="s">
        <v>534</v>
      </c>
      <c r="H2038" t="s">
        <v>1575</v>
      </c>
      <c r="I2038" s="4" t="b">
        <v>0</v>
      </c>
      <c r="J2038" s="4" t="str">
        <f>CONCATENATE(Orte[[#This Row],[Ort]]," - ",Orte[[#This Row],[Landkreis]])</f>
        <v>Eppelborn - Landkreis Neunkirchen</v>
      </c>
      <c r="L2038" s="3" t="s">
        <v>13691</v>
      </c>
      <c r="M2038" s="3"/>
      <c r="N2038" t="str">
        <f>Orte[[#This Row],[Ort]]</f>
        <v>Eppelborn</v>
      </c>
      <c r="O2038" t="s">
        <v>7095</v>
      </c>
      <c r="P2038" t="s">
        <v>6453</v>
      </c>
    </row>
    <row r="2039" spans="1:16" x14ac:dyDescent="0.35">
      <c r="A2039" t="s">
        <v>5505</v>
      </c>
      <c r="B2039" s="3" t="s">
        <v>13401</v>
      </c>
      <c r="C2039" s="4">
        <v>49.396268385699997</v>
      </c>
      <c r="D2039" s="4">
        <v>8.6260613824700005</v>
      </c>
      <c r="E2039" s="4">
        <f>Orte[[#This Row],[Lat_dez]]*PI()/180</f>
        <v>0.86212752152924932</v>
      </c>
      <c r="F2039" s="4">
        <f>Orte[[#This Row],[Lon_dez]]*PI()/180</f>
        <v>0.15055317260323536</v>
      </c>
      <c r="G2039" t="s">
        <v>546</v>
      </c>
      <c r="H2039" t="s">
        <v>726</v>
      </c>
      <c r="I2039" s="4" t="b">
        <v>0</v>
      </c>
      <c r="J2039" s="4" t="str">
        <f>CONCATENATE(Orte[[#This Row],[Ort]]," - ",Orte[[#This Row],[Landkreis]])</f>
        <v>Eppelheim - Landkreis Rhein-Neckar-Kreis</v>
      </c>
      <c r="L2039" s="3" t="s">
        <v>15363</v>
      </c>
      <c r="M2039" s="3"/>
      <c r="N2039" t="str">
        <f>Orte[[#This Row],[Ort]]</f>
        <v>Eppelheim</v>
      </c>
      <c r="O2039" t="s">
        <v>2396</v>
      </c>
      <c r="P2039" t="s">
        <v>2418</v>
      </c>
    </row>
    <row r="2040" spans="1:16" x14ac:dyDescent="0.35">
      <c r="A2040" t="s">
        <v>5215</v>
      </c>
      <c r="B2040" s="3" t="s">
        <v>13038</v>
      </c>
      <c r="C2040" s="4">
        <v>50.796213448400003</v>
      </c>
      <c r="D2040" s="4">
        <v>13.254430945899999</v>
      </c>
      <c r="E2040" s="4">
        <f>Orte[[#This Row],[Lat_dez]]*PI()/180</f>
        <v>0.88656117222040287</v>
      </c>
      <c r="F2040" s="4">
        <f>Orte[[#This Row],[Lon_dez]]*PI()/180</f>
        <v>0.23133346048418141</v>
      </c>
      <c r="G2040" t="s">
        <v>869</v>
      </c>
      <c r="H2040" t="s">
        <v>935</v>
      </c>
      <c r="I2040" s="4" t="b">
        <v>0</v>
      </c>
      <c r="J2040" s="4" t="str">
        <f>CONCATENATE(Orte[[#This Row],[Ort]]," - ",Orte[[#This Row],[Landkreis]])</f>
        <v>Eppendorf - Landkreis Mittelsachsen</v>
      </c>
      <c r="L2040" s="3" t="s">
        <v>11442</v>
      </c>
      <c r="M2040" s="3"/>
      <c r="N2040" t="str">
        <f>Orte[[#This Row],[Ort]]</f>
        <v>Eppendorf</v>
      </c>
      <c r="O2040" t="s">
        <v>6283</v>
      </c>
      <c r="P2040" t="s">
        <v>15956</v>
      </c>
    </row>
    <row r="2041" spans="1:16" x14ac:dyDescent="0.35">
      <c r="A2041" t="s">
        <v>4185</v>
      </c>
      <c r="B2041" s="3" t="s">
        <v>11689</v>
      </c>
      <c r="C2041" s="4">
        <v>48.893231682299998</v>
      </c>
      <c r="D2041" s="4">
        <v>13.303562812099999</v>
      </c>
      <c r="E2041" s="4">
        <f>Orte[[#This Row],[Lat_dez]]*PI()/180</f>
        <v>0.85334787479654106</v>
      </c>
      <c r="F2041" s="4">
        <f>Orte[[#This Row],[Lon_dez]]*PI()/180</f>
        <v>0.23219097331702071</v>
      </c>
      <c r="G2041" t="s">
        <v>665</v>
      </c>
      <c r="H2041" t="s">
        <v>937</v>
      </c>
      <c r="I2041" s="4" t="b">
        <v>0</v>
      </c>
      <c r="J2041" s="4" t="str">
        <f>CONCATENATE(Orte[[#This Row],[Ort]]," - ",Orte[[#This Row],[Landkreis]])</f>
        <v>Eppenschlag - Landkreis Freyung-Grafenau</v>
      </c>
      <c r="L2041" s="3" t="s">
        <v>9906</v>
      </c>
      <c r="M2041" s="3"/>
      <c r="N2041" t="str">
        <f>Orte[[#This Row],[Ort]]</f>
        <v>Eppenschlag</v>
      </c>
      <c r="O2041" t="s">
        <v>6310</v>
      </c>
      <c r="P2041" t="s">
        <v>6046</v>
      </c>
    </row>
    <row r="2042" spans="1:16" x14ac:dyDescent="0.35">
      <c r="A2042" t="s">
        <v>5509</v>
      </c>
      <c r="B2042" s="3" t="s">
        <v>13407</v>
      </c>
      <c r="C2042" s="4">
        <v>49.9483646937</v>
      </c>
      <c r="D2042" s="4">
        <v>8.8290801070199993</v>
      </c>
      <c r="E2042" s="4">
        <f>Orte[[#This Row],[Lat_dez]]*PI()/180</f>
        <v>0.87176341989195394</v>
      </c>
      <c r="F2042" s="4">
        <f>Orte[[#This Row],[Lon_dez]]*PI()/180</f>
        <v>0.1540965177898323</v>
      </c>
      <c r="G2042" t="s">
        <v>549</v>
      </c>
      <c r="H2042" t="s">
        <v>745</v>
      </c>
      <c r="I2042" s="4" t="b">
        <v>0</v>
      </c>
      <c r="J2042" s="4" t="str">
        <f>CONCATENATE(Orte[[#This Row],[Ort]]," - ",Orte[[#This Row],[Landkreis]])</f>
        <v>Eppertshausen - Landkreis Darmstadt-Dieburg</v>
      </c>
      <c r="L2042" s="3" t="s">
        <v>13127</v>
      </c>
      <c r="M2042" s="3"/>
      <c r="N2042" t="str">
        <f>Orte[[#This Row],[Ort]]</f>
        <v>Eppertshausen</v>
      </c>
      <c r="O2042" t="s">
        <v>1180</v>
      </c>
      <c r="P2042" t="s">
        <v>245</v>
      </c>
    </row>
    <row r="2043" spans="1:16" x14ac:dyDescent="0.35">
      <c r="A2043" t="s">
        <v>6391</v>
      </c>
      <c r="B2043" s="3" t="s">
        <v>14605</v>
      </c>
      <c r="C2043" s="4">
        <v>49.137489624399997</v>
      </c>
      <c r="D2043" s="4">
        <v>8.9071441510099998</v>
      </c>
      <c r="E2043" s="4">
        <f>Orte[[#This Row],[Lat_dez]]*PI()/180</f>
        <v>0.85761098011033177</v>
      </c>
      <c r="F2043" s="4">
        <f>Orte[[#This Row],[Lon_dez]]*PI()/180</f>
        <v>0.15545899238487951</v>
      </c>
      <c r="G2043" t="s">
        <v>546</v>
      </c>
      <c r="H2043" t="s">
        <v>759</v>
      </c>
      <c r="I2043" s="4" t="b">
        <v>0</v>
      </c>
      <c r="J2043" s="4" t="str">
        <f>CONCATENATE(Orte[[#This Row],[Ort]]," - ",Orte[[#This Row],[Landkreis]])</f>
        <v>Eppingen - Landkreis Heilbronn</v>
      </c>
      <c r="L2043" s="3" t="s">
        <v>10610</v>
      </c>
      <c r="M2043" s="3"/>
      <c r="N2043" t="str">
        <f>Orte[[#This Row],[Ort]]</f>
        <v>Eppingen</v>
      </c>
      <c r="O2043" t="s">
        <v>1674</v>
      </c>
      <c r="P2043" t="s">
        <v>6508</v>
      </c>
    </row>
    <row r="2044" spans="1:16" x14ac:dyDescent="0.35">
      <c r="A2044" t="s">
        <v>2611</v>
      </c>
      <c r="B2044" s="3" t="s">
        <v>9718</v>
      </c>
      <c r="C2044" s="4">
        <v>48.183238098099999</v>
      </c>
      <c r="D2044" s="4">
        <v>10.529005958799999</v>
      </c>
      <c r="E2044" s="4">
        <f>Orte[[#This Row],[Lat_dez]]*PI()/180</f>
        <v>0.84095614908421557</v>
      </c>
      <c r="F2044" s="4">
        <f>Orte[[#This Row],[Lon_dez]]*PI()/180</f>
        <v>0.18376582094316241</v>
      </c>
      <c r="G2044" t="s">
        <v>665</v>
      </c>
      <c r="H2044" t="s">
        <v>683</v>
      </c>
      <c r="I2044" s="4" t="b">
        <v>0</v>
      </c>
      <c r="J2044" s="4" t="str">
        <f>CONCATENATE(Orte[[#This Row],[Ort]]," - ",Orte[[#This Row],[Landkreis]])</f>
        <v>Eppishausen - Landkreis Unterallgäu</v>
      </c>
      <c r="L2044" s="3" t="s">
        <v>8004</v>
      </c>
      <c r="M2044" s="3"/>
      <c r="N2044" t="str">
        <f>Orte[[#This Row],[Ort]]</f>
        <v>Eppishausen</v>
      </c>
      <c r="O2044" t="s">
        <v>2910</v>
      </c>
      <c r="P2044" t="s">
        <v>2400</v>
      </c>
    </row>
    <row r="2045" spans="1:16" x14ac:dyDescent="0.35">
      <c r="A2045" t="s">
        <v>6463</v>
      </c>
      <c r="B2045" s="3" t="s">
        <v>14703</v>
      </c>
      <c r="C2045" s="4">
        <v>50.155032324799997</v>
      </c>
      <c r="D2045" s="4">
        <v>8.3669284532399999</v>
      </c>
      <c r="E2045" s="4">
        <f>Orte[[#This Row],[Lat_dez]]*PI()/180</f>
        <v>0.87537045051194595</v>
      </c>
      <c r="F2045" s="4">
        <f>Orte[[#This Row],[Lon_dez]]*PI()/180</f>
        <v>0.14603044978783442</v>
      </c>
      <c r="G2045" t="s">
        <v>549</v>
      </c>
      <c r="H2045" t="s">
        <v>1055</v>
      </c>
      <c r="I2045" s="4" t="b">
        <v>0</v>
      </c>
      <c r="J2045" s="4" t="str">
        <f>CONCATENATE(Orte[[#This Row],[Ort]]," - ",Orte[[#This Row],[Landkreis]])</f>
        <v>Eppstein - Landkreis Main-Taunus-Kreis</v>
      </c>
      <c r="L2045" s="3" t="s">
        <v>15077</v>
      </c>
      <c r="M2045" s="3"/>
      <c r="N2045" t="str">
        <f>Orte[[#This Row],[Ort]]</f>
        <v>Eppstein</v>
      </c>
      <c r="O2045" t="s">
        <v>1919</v>
      </c>
      <c r="P2045" t="s">
        <v>6763</v>
      </c>
    </row>
    <row r="2046" spans="1:16" x14ac:dyDescent="0.35">
      <c r="A2046" t="s">
        <v>4462</v>
      </c>
      <c r="B2046" s="3" t="s">
        <v>12476</v>
      </c>
      <c r="C2046" s="4">
        <v>49.636533738099999</v>
      </c>
      <c r="D2046" s="4">
        <v>9.0096939297799992</v>
      </c>
      <c r="E2046" s="4">
        <f>Orte[[#This Row],[Lat_dez]]*PI()/180</f>
        <v>0.86632094300709372</v>
      </c>
      <c r="F2046" s="4">
        <f>Orte[[#This Row],[Lon_dez]]*PI()/180</f>
        <v>0.15724882367160778</v>
      </c>
      <c r="G2046" t="s">
        <v>549</v>
      </c>
      <c r="H2046" t="s">
        <v>743</v>
      </c>
      <c r="I2046" s="4" t="b">
        <v>0</v>
      </c>
      <c r="J2046" s="4" t="str">
        <f>CONCATENATE(Orte[[#This Row],[Ort]]," - ",Orte[[#This Row],[Landkreis]])</f>
        <v>Erbach - Landkreis Odenwaldkreis</v>
      </c>
      <c r="L2046" s="3" t="s">
        <v>9900</v>
      </c>
      <c r="M2046" s="3"/>
      <c r="N2046" t="str">
        <f>Orte[[#This Row],[Ort]]</f>
        <v>Erbach</v>
      </c>
      <c r="O2046" t="s">
        <v>5084</v>
      </c>
      <c r="P2046" t="s">
        <v>5847</v>
      </c>
    </row>
    <row r="2047" spans="1:16" x14ac:dyDescent="0.35">
      <c r="A2047" t="s">
        <v>4462</v>
      </c>
      <c r="B2047" s="3" t="s">
        <v>12053</v>
      </c>
      <c r="C2047" s="4">
        <v>48.324267404799997</v>
      </c>
      <c r="D2047" s="4">
        <v>9.8631438479</v>
      </c>
      <c r="E2047" s="4">
        <f>Orte[[#This Row],[Lat_dez]]*PI()/180</f>
        <v>0.84341757482793533</v>
      </c>
      <c r="F2047" s="4">
        <f>Orte[[#This Row],[Lon_dez]]*PI()/180</f>
        <v>0.1721443347436778</v>
      </c>
      <c r="G2047" t="s">
        <v>546</v>
      </c>
      <c r="H2047" t="s">
        <v>996</v>
      </c>
      <c r="I2047" s="4" t="b">
        <v>0</v>
      </c>
      <c r="J2047" s="4" t="str">
        <f>CONCATENATE(Orte[[#This Row],[Ort]]," - ",Orte[[#This Row],[Landkreis]])</f>
        <v>Erbach - Landkreis Alb-Donau-Kreis</v>
      </c>
      <c r="L2047" s="3" t="s">
        <v>13377</v>
      </c>
      <c r="M2047" s="3"/>
      <c r="N2047" t="str">
        <f>Orte[[#This Row],[Ort]]</f>
        <v>Erbach</v>
      </c>
      <c r="O2047" t="s">
        <v>3277</v>
      </c>
      <c r="P2047" t="s">
        <v>96</v>
      </c>
    </row>
    <row r="2048" spans="1:16" x14ac:dyDescent="0.35">
      <c r="A2048" t="s">
        <v>3223</v>
      </c>
      <c r="B2048" s="3" t="s">
        <v>10457</v>
      </c>
      <c r="C2048" s="4">
        <v>49.838342794299997</v>
      </c>
      <c r="D2048" s="4">
        <v>12.042735453600001</v>
      </c>
      <c r="E2048" s="4">
        <f>Orte[[#This Row],[Lat_dez]]*PI()/180</f>
        <v>0.86984317549812584</v>
      </c>
      <c r="F2048" s="4">
        <f>Orte[[#This Row],[Lon_dez]]*PI()/180</f>
        <v>0.21018538461197281</v>
      </c>
      <c r="G2048" t="s">
        <v>665</v>
      </c>
      <c r="H2048" t="s">
        <v>1307</v>
      </c>
      <c r="I2048" s="4" t="b">
        <v>0</v>
      </c>
      <c r="J2048" s="4" t="str">
        <f>CONCATENATE(Orte[[#This Row],[Ort]]," - ",Orte[[#This Row],[Landkreis]])</f>
        <v>Erbendorf - Landkreis Tirschenreuth</v>
      </c>
      <c r="L2048" s="3" t="s">
        <v>12373</v>
      </c>
      <c r="M2048" s="3"/>
      <c r="N2048" t="str">
        <f>Orte[[#This Row],[Ort]]</f>
        <v>Erbendorf</v>
      </c>
      <c r="O2048" t="s">
        <v>6010</v>
      </c>
      <c r="P2048" t="s">
        <v>4347</v>
      </c>
    </row>
    <row r="2049" spans="1:16" x14ac:dyDescent="0.35">
      <c r="A2049" t="s">
        <v>2003</v>
      </c>
      <c r="B2049" s="3" t="s">
        <v>8983</v>
      </c>
      <c r="C2049" s="4">
        <v>48.306388237</v>
      </c>
      <c r="D2049" s="4">
        <v>11.914185640099999</v>
      </c>
      <c r="E2049" s="4">
        <f>Orte[[#This Row],[Lat_dez]]*PI()/180</f>
        <v>0.8431055244823088</v>
      </c>
      <c r="F2049" s="4">
        <f>Orte[[#This Row],[Lon_dez]]*PI()/180</f>
        <v>0.20794176711357315</v>
      </c>
      <c r="G2049" t="s">
        <v>665</v>
      </c>
      <c r="H2049" t="s">
        <v>879</v>
      </c>
      <c r="I2049" s="4" t="b">
        <v>0</v>
      </c>
      <c r="J2049" s="4" t="str">
        <f>CONCATENATE(Orte[[#This Row],[Ort]]," - ",Orte[[#This Row],[Landkreis]])</f>
        <v>Erding - Landkreis Erding</v>
      </c>
      <c r="L2049" s="3" t="s">
        <v>10920</v>
      </c>
      <c r="M2049" s="3"/>
      <c r="N2049" t="str">
        <f>Orte[[#This Row],[Ort]]</f>
        <v>Erding</v>
      </c>
      <c r="O2049" t="s">
        <v>1731</v>
      </c>
      <c r="P2049" t="s">
        <v>3740</v>
      </c>
    </row>
    <row r="2050" spans="1:16" x14ac:dyDescent="0.35">
      <c r="A2050" t="s">
        <v>4044</v>
      </c>
      <c r="B2050" s="3" t="s">
        <v>11512</v>
      </c>
      <c r="C2050" s="4">
        <v>48.937239185700001</v>
      </c>
      <c r="D2050" s="4">
        <v>9.2961489652400005</v>
      </c>
      <c r="E2050" s="4">
        <f>Orte[[#This Row],[Lat_dez]]*PI()/180</f>
        <v>0.85411595062645373</v>
      </c>
      <c r="F2050" s="4">
        <f>Orte[[#This Row],[Lon_dez]]*PI()/180</f>
        <v>0.16224840719930189</v>
      </c>
      <c r="G2050" t="s">
        <v>546</v>
      </c>
      <c r="H2050" t="s">
        <v>757</v>
      </c>
      <c r="I2050" s="4" t="b">
        <v>0</v>
      </c>
      <c r="J2050" s="4" t="str">
        <f>CONCATENATE(Orte[[#This Row],[Ort]]," - ",Orte[[#This Row],[Landkreis]])</f>
        <v>Erdmannhausen - Landkreis Ludwigsburg</v>
      </c>
      <c r="L2050" s="3" t="s">
        <v>10615</v>
      </c>
      <c r="M2050" s="3"/>
      <c r="N2050" t="str">
        <f>Orte[[#This Row],[Ort]]</f>
        <v>Erdmannhausen</v>
      </c>
      <c r="O2050" t="s">
        <v>4558</v>
      </c>
      <c r="P2050" t="s">
        <v>1538</v>
      </c>
    </row>
    <row r="2051" spans="1:16" x14ac:dyDescent="0.35">
      <c r="A2051" t="s">
        <v>1935</v>
      </c>
      <c r="B2051" s="3" t="s">
        <v>8910</v>
      </c>
      <c r="C2051" s="4">
        <v>48.332726323099998</v>
      </c>
      <c r="D2051" s="4">
        <v>11.2832771771</v>
      </c>
      <c r="E2051" s="4">
        <f>Orte[[#This Row],[Lat_dez]]*PI()/180</f>
        <v>0.84356521080342761</v>
      </c>
      <c r="F2051" s="4">
        <f>Orte[[#This Row],[Lon_dez]]*PI()/180</f>
        <v>0.19693033715552635</v>
      </c>
      <c r="G2051" t="s">
        <v>665</v>
      </c>
      <c r="H2051" t="s">
        <v>841</v>
      </c>
      <c r="I2051" s="4" t="b">
        <v>0</v>
      </c>
      <c r="J2051" s="4" t="str">
        <f>CONCATENATE(Orte[[#This Row],[Ort]]," - ",Orte[[#This Row],[Landkreis]])</f>
        <v>Erdweg - Landkreis Dachau</v>
      </c>
      <c r="L2051" s="3" t="s">
        <v>12530</v>
      </c>
      <c r="M2051" s="3"/>
      <c r="N2051" t="str">
        <f>Orte[[#This Row],[Ort]]</f>
        <v>Erdweg</v>
      </c>
      <c r="O2051" t="s">
        <v>5618</v>
      </c>
      <c r="P2051" t="s">
        <v>4565</v>
      </c>
    </row>
    <row r="2052" spans="1:16" x14ac:dyDescent="0.35">
      <c r="A2052" t="s">
        <v>7060</v>
      </c>
      <c r="B2052" s="3" t="s">
        <v>15759</v>
      </c>
      <c r="C2052" s="4">
        <v>48.086946229699997</v>
      </c>
      <c r="D2052" s="4">
        <v>11.026274254900001</v>
      </c>
      <c r="E2052" s="4">
        <f>Orte[[#This Row],[Lat_dez]]*PI()/180</f>
        <v>0.83927553893773832</v>
      </c>
      <c r="F2052" s="4">
        <f>Orte[[#This Row],[Lon_dez]]*PI()/180</f>
        <v>0.19244478997588951</v>
      </c>
      <c r="G2052" t="s">
        <v>665</v>
      </c>
      <c r="H2052" t="s">
        <v>802</v>
      </c>
      <c r="I2052" s="4" t="b">
        <v>0</v>
      </c>
      <c r="J2052" s="4" t="str">
        <f>CONCATENATE(Orte[[#This Row],[Ort]]," - ",Orte[[#This Row],[Landkreis]])</f>
        <v>Eresing - Landkreis Landsberg am Lech</v>
      </c>
      <c r="L2052" s="3" t="s">
        <v>9262</v>
      </c>
      <c r="M2052" s="3"/>
      <c r="N2052" t="str">
        <f>Orte[[#This Row],[Ort]]</f>
        <v>Eresing</v>
      </c>
      <c r="O2052" t="s">
        <v>6856</v>
      </c>
      <c r="P2052" t="s">
        <v>1015</v>
      </c>
    </row>
    <row r="2053" spans="1:16" x14ac:dyDescent="0.35">
      <c r="A2053" t="s">
        <v>7060</v>
      </c>
      <c r="B2053" s="3" t="s">
        <v>15507</v>
      </c>
      <c r="C2053" s="4">
        <v>48.098877486799999</v>
      </c>
      <c r="D2053" s="4">
        <v>11.0449124681</v>
      </c>
      <c r="E2053" s="4">
        <f>Orte[[#This Row],[Lat_dez]]*PI()/180</f>
        <v>0.83948377865803536</v>
      </c>
      <c r="F2053" s="4">
        <f>Orte[[#This Row],[Lon_dez]]*PI()/180</f>
        <v>0.19277008816291816</v>
      </c>
      <c r="G2053" t="s">
        <v>665</v>
      </c>
      <c r="H2053" t="s">
        <v>802</v>
      </c>
      <c r="I2053" s="4" t="b">
        <v>0</v>
      </c>
      <c r="J2053" s="4" t="str">
        <f>CONCATENATE(Orte[[#This Row],[Ort]]," - ",Orte[[#This Row],[Landkreis]])</f>
        <v>Eresing - Landkreis Landsberg am Lech</v>
      </c>
      <c r="L2053" s="3" t="s">
        <v>10286</v>
      </c>
      <c r="M2053" s="3"/>
      <c r="N2053" t="str">
        <f>Orte[[#This Row],[Ort]]</f>
        <v>Eresing</v>
      </c>
      <c r="O2053" t="s">
        <v>3621</v>
      </c>
      <c r="P2053" t="s">
        <v>5670</v>
      </c>
    </row>
    <row r="2054" spans="1:16" x14ac:dyDescent="0.35">
      <c r="A2054" t="s">
        <v>5534</v>
      </c>
      <c r="B2054" s="3" t="s">
        <v>13438</v>
      </c>
      <c r="C2054" s="4">
        <v>54.309608765299998</v>
      </c>
      <c r="D2054" s="4">
        <v>9.3270928499399997</v>
      </c>
      <c r="E2054" s="4">
        <f>Orte[[#This Row],[Lat_dez]]*PI()/180</f>
        <v>0.94788148842445719</v>
      </c>
      <c r="F2054" s="4">
        <f>Orte[[#This Row],[Lon_dez]]*PI()/180</f>
        <v>0.16278847987067438</v>
      </c>
      <c r="G2054" t="s">
        <v>641</v>
      </c>
      <c r="H2054" t="s">
        <v>660</v>
      </c>
      <c r="I2054" s="4" t="b">
        <v>0</v>
      </c>
      <c r="J2054" s="4" t="str">
        <f>CONCATENATE(Orte[[#This Row],[Ort]]," - ",Orte[[#This Row],[Landkreis]])</f>
        <v>Erfde - Kreis Schleswig-Flensburg</v>
      </c>
      <c r="L2054" s="3" t="s">
        <v>12079</v>
      </c>
      <c r="M2054" s="3"/>
      <c r="N2054" t="str">
        <f>Orte[[#This Row],[Ort]]</f>
        <v>Erfde</v>
      </c>
      <c r="O2054" t="s">
        <v>2866</v>
      </c>
      <c r="P2054" t="s">
        <v>4138</v>
      </c>
    </row>
    <row r="2055" spans="1:16" x14ac:dyDescent="0.35">
      <c r="A2055" t="s">
        <v>3905</v>
      </c>
      <c r="B2055" s="3" t="s">
        <v>11332</v>
      </c>
      <c r="C2055" s="4">
        <v>50.793017750200001</v>
      </c>
      <c r="D2055" s="4">
        <v>6.7668775081200003</v>
      </c>
      <c r="E2055" s="4">
        <f>Orte[[#This Row],[Lat_dez]]*PI()/180</f>
        <v>0.88650539676491269</v>
      </c>
      <c r="F2055" s="4">
        <f>Orte[[#This Row],[Lon_dez]]*PI()/180</f>
        <v>0.11810429259584332</v>
      </c>
      <c r="G2055" t="s">
        <v>504</v>
      </c>
      <c r="H2055" t="s">
        <v>524</v>
      </c>
      <c r="I2055" s="4" t="b">
        <v>0</v>
      </c>
      <c r="J2055" s="4" t="str">
        <f>CONCATENATE(Orte[[#This Row],[Ort]]," - ",Orte[[#This Row],[Landkreis]])</f>
        <v>Erftstadt - Kreis Rhein-Erft-Kreis</v>
      </c>
      <c r="L2055" s="3" t="s">
        <v>13924</v>
      </c>
      <c r="M2055" s="3"/>
      <c r="N2055" t="str">
        <f>Orte[[#This Row],[Ort]]</f>
        <v>Erftstadt</v>
      </c>
      <c r="O2055" t="s">
        <v>2367</v>
      </c>
      <c r="P2055" t="s">
        <v>2551</v>
      </c>
    </row>
    <row r="2056" spans="1:16" x14ac:dyDescent="0.35">
      <c r="A2056" t="s">
        <v>944</v>
      </c>
      <c r="B2056" s="3" t="s">
        <v>12935</v>
      </c>
      <c r="C2056" s="4">
        <v>50.976373262800003</v>
      </c>
      <c r="D2056" s="4">
        <v>11.026938421000001</v>
      </c>
      <c r="E2056" s="4">
        <f>Orte[[#This Row],[Lat_dez]]*PI()/180</f>
        <v>0.88970555416146468</v>
      </c>
      <c r="F2056" s="4">
        <f>Orte[[#This Row],[Lon_dez]]*PI()/180</f>
        <v>0.19245638186111463</v>
      </c>
      <c r="G2056" t="s">
        <v>678</v>
      </c>
      <c r="H2056" t="s">
        <v>945</v>
      </c>
      <c r="I2056" s="4" t="b">
        <v>0</v>
      </c>
      <c r="J2056" s="4" t="str">
        <f>CONCATENATE(Orte[[#This Row],[Ort]]," - ",Orte[[#This Row],[Landkreis]])</f>
        <v>Erfurt - Kreisfreie Stadt Erfurt</v>
      </c>
      <c r="L2056" s="3" t="s">
        <v>8759</v>
      </c>
      <c r="M2056" s="3"/>
      <c r="N2056" t="str">
        <f>Orte[[#This Row],[Ort]]</f>
        <v>Erfurt</v>
      </c>
      <c r="O2056" t="s">
        <v>2781</v>
      </c>
      <c r="P2056" t="s">
        <v>5382</v>
      </c>
    </row>
    <row r="2057" spans="1:16" x14ac:dyDescent="0.35">
      <c r="A2057" t="s">
        <v>944</v>
      </c>
      <c r="B2057" s="3" t="s">
        <v>12691</v>
      </c>
      <c r="C2057" s="4">
        <v>50.995585809600001</v>
      </c>
      <c r="D2057" s="4">
        <v>11.056591170200001</v>
      </c>
      <c r="E2057" s="4">
        <f>Orte[[#This Row],[Lat_dez]]*PI()/180</f>
        <v>0.89004087636081819</v>
      </c>
      <c r="F2057" s="4">
        <f>Orte[[#This Row],[Lon_dez]]*PI()/180</f>
        <v>0.19297391996692276</v>
      </c>
      <c r="G2057" t="s">
        <v>678</v>
      </c>
      <c r="H2057" t="s">
        <v>945</v>
      </c>
      <c r="I2057" s="4" t="b">
        <v>0</v>
      </c>
      <c r="J2057" s="4" t="str">
        <f>CONCATENATE(Orte[[#This Row],[Ort]]," - ",Orte[[#This Row],[Landkreis]])</f>
        <v>Erfurt - Kreisfreie Stadt Erfurt</v>
      </c>
      <c r="L2057" s="3" t="s">
        <v>10929</v>
      </c>
      <c r="M2057" s="3"/>
      <c r="N2057" t="str">
        <f>Orte[[#This Row],[Ort]]</f>
        <v>Erfurt</v>
      </c>
      <c r="O2057" t="s">
        <v>6016</v>
      </c>
      <c r="P2057" t="s">
        <v>6070</v>
      </c>
    </row>
    <row r="2058" spans="1:16" x14ac:dyDescent="0.35">
      <c r="A2058" t="s">
        <v>944</v>
      </c>
      <c r="B2058" s="3" t="s">
        <v>12936</v>
      </c>
      <c r="C2058" s="4">
        <v>51.000678478799998</v>
      </c>
      <c r="D2058" s="4">
        <v>11.0320950691</v>
      </c>
      <c r="E2058" s="4">
        <f>Orte[[#This Row],[Lat_dez]]*PI()/180</f>
        <v>0.89012976020607304</v>
      </c>
      <c r="F2058" s="4">
        <f>Orte[[#This Row],[Lon_dez]]*PI()/180</f>
        <v>0.19254638234882637</v>
      </c>
      <c r="G2058" t="s">
        <v>678</v>
      </c>
      <c r="H2058" t="s">
        <v>945</v>
      </c>
      <c r="I2058" s="4" t="b">
        <v>0</v>
      </c>
      <c r="J2058" s="4" t="str">
        <f>CONCATENATE(Orte[[#This Row],[Ort]]," - ",Orte[[#This Row],[Landkreis]])</f>
        <v>Erfurt - Kreisfreie Stadt Erfurt</v>
      </c>
      <c r="L2058" s="3" t="s">
        <v>10297</v>
      </c>
      <c r="M2058" s="3"/>
      <c r="N2058" t="str">
        <f>Orte[[#This Row],[Ort]]</f>
        <v>Erfurt</v>
      </c>
      <c r="O2058" t="s">
        <v>3702</v>
      </c>
      <c r="P2058" t="s">
        <v>4676</v>
      </c>
    </row>
    <row r="2059" spans="1:16" x14ac:dyDescent="0.35">
      <c r="A2059" t="s">
        <v>944</v>
      </c>
      <c r="B2059" s="3" t="s">
        <v>13492</v>
      </c>
      <c r="C2059" s="4">
        <v>51.024195068399997</v>
      </c>
      <c r="D2059" s="4">
        <v>11.0357326248</v>
      </c>
      <c r="E2059" s="4">
        <f>Orte[[#This Row],[Lat_dez]]*PI()/180</f>
        <v>0.89054020212343332</v>
      </c>
      <c r="F2059" s="4">
        <f>Orte[[#This Row],[Lon_dez]]*PI()/180</f>
        <v>0.192609869672516</v>
      </c>
      <c r="G2059" t="s">
        <v>678</v>
      </c>
      <c r="H2059" t="s">
        <v>945</v>
      </c>
      <c r="I2059" s="4" t="b">
        <v>0</v>
      </c>
      <c r="J2059" s="4" t="str">
        <f>CONCATENATE(Orte[[#This Row],[Ort]]," - ",Orte[[#This Row],[Landkreis]])</f>
        <v>Erfurt - Kreisfreie Stadt Erfurt</v>
      </c>
      <c r="L2059" s="3" t="s">
        <v>9058</v>
      </c>
      <c r="M2059" s="3"/>
      <c r="N2059" t="str">
        <f>Orte[[#This Row],[Ort]]</f>
        <v>Erfurt</v>
      </c>
      <c r="O2059" t="s">
        <v>5661</v>
      </c>
      <c r="P2059" t="s">
        <v>7229</v>
      </c>
    </row>
    <row r="2060" spans="1:16" x14ac:dyDescent="0.35">
      <c r="A2060" t="s">
        <v>944</v>
      </c>
      <c r="B2060" s="3" t="s">
        <v>14008</v>
      </c>
      <c r="C2060" s="4">
        <v>50.997284324100001</v>
      </c>
      <c r="D2060" s="4">
        <v>11.0148016139</v>
      </c>
      <c r="E2060" s="4">
        <f>Orte[[#This Row],[Lat_dez]]*PI()/180</f>
        <v>0.89007052103123607</v>
      </c>
      <c r="F2060" s="4">
        <f>Orte[[#This Row],[Lon_dez]]*PI()/180</f>
        <v>0.19224455461654019</v>
      </c>
      <c r="G2060" t="s">
        <v>678</v>
      </c>
      <c r="H2060" t="s">
        <v>945</v>
      </c>
      <c r="I2060" s="4" t="b">
        <v>0</v>
      </c>
      <c r="J2060" s="4" t="str">
        <f>CONCATENATE(Orte[[#This Row],[Ort]]," - ",Orte[[#This Row],[Landkreis]])</f>
        <v>Erfurt - Kreisfreie Stadt Erfurt</v>
      </c>
      <c r="L2060" s="3" t="s">
        <v>11563</v>
      </c>
      <c r="M2060" s="3"/>
      <c r="N2060" t="str">
        <f>Orte[[#This Row],[Ort]]</f>
        <v>Erfurt</v>
      </c>
      <c r="O2060" t="s">
        <v>3375</v>
      </c>
      <c r="P2060" t="s">
        <v>959</v>
      </c>
    </row>
    <row r="2061" spans="1:16" x14ac:dyDescent="0.35">
      <c r="A2061" t="s">
        <v>944</v>
      </c>
      <c r="B2061" s="3" t="s">
        <v>14550</v>
      </c>
      <c r="C2061" s="4">
        <v>51.0073187144</v>
      </c>
      <c r="D2061" s="4">
        <v>10.921575044300001</v>
      </c>
      <c r="E2061" s="4">
        <f>Orte[[#This Row],[Lat_dez]]*PI()/180</f>
        <v>0.89024565418040125</v>
      </c>
      <c r="F2061" s="4">
        <f>Orte[[#This Row],[Lon_dez]]*PI()/180</f>
        <v>0.19061744402668057</v>
      </c>
      <c r="G2061" t="s">
        <v>678</v>
      </c>
      <c r="H2061" t="s">
        <v>945</v>
      </c>
      <c r="I2061" s="4" t="b">
        <v>0</v>
      </c>
      <c r="J2061" s="4" t="str">
        <f>CONCATENATE(Orte[[#This Row],[Ort]]," - ",Orte[[#This Row],[Landkreis]])</f>
        <v>Erfurt - Kreisfreie Stadt Erfurt</v>
      </c>
      <c r="L2061" s="3" t="s">
        <v>14542</v>
      </c>
      <c r="M2061" s="3"/>
      <c r="N2061" t="str">
        <f>Orte[[#This Row],[Ort]]</f>
        <v>Erfurt</v>
      </c>
      <c r="O2061" t="s">
        <v>98</v>
      </c>
      <c r="P2061" t="s">
        <v>4524</v>
      </c>
    </row>
    <row r="2062" spans="1:16" x14ac:dyDescent="0.35">
      <c r="A2062" t="s">
        <v>944</v>
      </c>
      <c r="B2062" s="3" t="s">
        <v>12399</v>
      </c>
      <c r="C2062" s="4">
        <v>51.019349684399998</v>
      </c>
      <c r="D2062" s="4">
        <v>10.9972875129</v>
      </c>
      <c r="E2062" s="4">
        <f>Orte[[#This Row],[Lat_dez]]*PI()/180</f>
        <v>0.89045563421910978</v>
      </c>
      <c r="F2062" s="4">
        <f>Orte[[#This Row],[Lon_dez]]*PI()/180</f>
        <v>0.19193887588856337</v>
      </c>
      <c r="G2062" t="s">
        <v>678</v>
      </c>
      <c r="H2062" t="s">
        <v>945</v>
      </c>
      <c r="I2062" s="4" t="b">
        <v>0</v>
      </c>
      <c r="J2062" s="4" t="str">
        <f>CONCATENATE(Orte[[#This Row],[Ort]]," - ",Orte[[#This Row],[Landkreis]])</f>
        <v>Erfurt - Kreisfreie Stadt Erfurt</v>
      </c>
      <c r="L2062" s="3" t="s">
        <v>9279</v>
      </c>
      <c r="M2062" s="3"/>
      <c r="N2062" t="str">
        <f>Orte[[#This Row],[Ort]]</f>
        <v>Erfurt</v>
      </c>
      <c r="O2062" t="s">
        <v>5062</v>
      </c>
      <c r="P2062" t="s">
        <v>3689</v>
      </c>
    </row>
    <row r="2063" spans="1:16" x14ac:dyDescent="0.35">
      <c r="A2063" t="s">
        <v>944</v>
      </c>
      <c r="B2063" s="3" t="s">
        <v>8782</v>
      </c>
      <c r="C2063" s="4">
        <v>50.976830548400002</v>
      </c>
      <c r="D2063" s="4">
        <v>10.944680466599999</v>
      </c>
      <c r="E2063" s="4">
        <f>Orte[[#This Row],[Lat_dez]]*PI()/180</f>
        <v>0.88971353530080666</v>
      </c>
      <c r="F2063" s="4">
        <f>Orte[[#This Row],[Lon_dez]]*PI()/180</f>
        <v>0.19102070972087926</v>
      </c>
      <c r="G2063" t="s">
        <v>678</v>
      </c>
      <c r="H2063" t="s">
        <v>945</v>
      </c>
      <c r="I2063" s="4" t="b">
        <v>0</v>
      </c>
      <c r="J2063" s="4" t="str">
        <f>CONCATENATE(Orte[[#This Row],[Ort]]," - ",Orte[[#This Row],[Landkreis]])</f>
        <v>Erfurt - Kreisfreie Stadt Erfurt</v>
      </c>
      <c r="L2063" s="3" t="s">
        <v>7845</v>
      </c>
      <c r="M2063" s="3"/>
      <c r="N2063" t="str">
        <f>Orte[[#This Row],[Ort]]</f>
        <v>Erfurt</v>
      </c>
      <c r="O2063" t="s">
        <v>5134</v>
      </c>
      <c r="P2063" t="s">
        <v>4656</v>
      </c>
    </row>
    <row r="2064" spans="1:16" x14ac:dyDescent="0.35">
      <c r="A2064" t="s">
        <v>944</v>
      </c>
      <c r="B2064" s="3" t="s">
        <v>8487</v>
      </c>
      <c r="C2064" s="4">
        <v>50.934330217400003</v>
      </c>
      <c r="D2064" s="4">
        <v>10.9816352732</v>
      </c>
      <c r="E2064" s="4">
        <f>Orte[[#This Row],[Lat_dez]]*PI()/180</f>
        <v>0.88897176459166916</v>
      </c>
      <c r="F2064" s="4">
        <f>Orte[[#This Row],[Lon_dez]]*PI()/180</f>
        <v>0.19166569277048701</v>
      </c>
      <c r="G2064" t="s">
        <v>678</v>
      </c>
      <c r="H2064" t="s">
        <v>945</v>
      </c>
      <c r="I2064" s="4" t="b">
        <v>0</v>
      </c>
      <c r="J2064" s="4" t="str">
        <f>CONCATENATE(Orte[[#This Row],[Ort]]," - ",Orte[[#This Row],[Landkreis]])</f>
        <v>Erfurt - Kreisfreie Stadt Erfurt</v>
      </c>
      <c r="L2064" s="3" t="s">
        <v>11638</v>
      </c>
      <c r="M2064" s="3"/>
      <c r="N2064" t="str">
        <f>Orte[[#This Row],[Ort]]</f>
        <v>Erfurt</v>
      </c>
      <c r="O2064" t="s">
        <v>2525</v>
      </c>
      <c r="P2064" t="s">
        <v>1449</v>
      </c>
    </row>
    <row r="2065" spans="1:16" x14ac:dyDescent="0.35">
      <c r="A2065" t="s">
        <v>944</v>
      </c>
      <c r="B2065" s="3" t="s">
        <v>9448</v>
      </c>
      <c r="C2065" s="4">
        <v>51.049320598000001</v>
      </c>
      <c r="D2065" s="4">
        <v>11.0444154665</v>
      </c>
      <c r="E2065" s="4">
        <f>Orte[[#This Row],[Lat_dez]]*PI()/180</f>
        <v>0.89097872534126055</v>
      </c>
      <c r="F2065" s="4">
        <f>Orte[[#This Row],[Lon_dez]]*PI()/180</f>
        <v>0.19276141384861051</v>
      </c>
      <c r="G2065" t="s">
        <v>678</v>
      </c>
      <c r="H2065" t="s">
        <v>945</v>
      </c>
      <c r="I2065" s="4" t="b">
        <v>0</v>
      </c>
      <c r="J2065" s="4" t="str">
        <f>CONCATENATE(Orte[[#This Row],[Ort]]," - ",Orte[[#This Row],[Landkreis]])</f>
        <v>Erfurt - Kreisfreie Stadt Erfurt</v>
      </c>
      <c r="L2065" s="3" t="s">
        <v>15734</v>
      </c>
      <c r="M2065" s="3"/>
      <c r="N2065" t="str">
        <f>Orte[[#This Row],[Ort]]</f>
        <v>Erfurt</v>
      </c>
      <c r="O2065" t="s">
        <v>5484</v>
      </c>
      <c r="P2065" t="s">
        <v>6756</v>
      </c>
    </row>
    <row r="2066" spans="1:16" x14ac:dyDescent="0.35">
      <c r="A2066" t="s">
        <v>944</v>
      </c>
      <c r="B2066" s="3" t="s">
        <v>12404</v>
      </c>
      <c r="C2066" s="4">
        <v>50.9553098349</v>
      </c>
      <c r="D2066" s="4">
        <v>11.035104541899999</v>
      </c>
      <c r="E2066" s="4">
        <f>Orte[[#This Row],[Lat_dez]]*PI()/180</f>
        <v>0.88933792799285327</v>
      </c>
      <c r="F2066" s="4">
        <f>Orte[[#This Row],[Lon_dez]]*PI()/180</f>
        <v>0.19259890755793552</v>
      </c>
      <c r="G2066" t="s">
        <v>678</v>
      </c>
      <c r="H2066" t="s">
        <v>945</v>
      </c>
      <c r="I2066" s="4" t="b">
        <v>0</v>
      </c>
      <c r="J2066" s="4" t="str">
        <f>CONCATENATE(Orte[[#This Row],[Ort]]," - ",Orte[[#This Row],[Landkreis]])</f>
        <v>Erfurt - Kreisfreie Stadt Erfurt</v>
      </c>
      <c r="L2066" s="3" t="s">
        <v>12544</v>
      </c>
      <c r="M2066" s="3"/>
      <c r="N2066" t="str">
        <f>Orte[[#This Row],[Ort]]</f>
        <v>Erfurt</v>
      </c>
      <c r="O2066" t="s">
        <v>5945</v>
      </c>
      <c r="P2066" t="s">
        <v>4112</v>
      </c>
    </row>
    <row r="2067" spans="1:16" x14ac:dyDescent="0.35">
      <c r="A2067" t="s">
        <v>944</v>
      </c>
      <c r="B2067" s="3" t="s">
        <v>8788</v>
      </c>
      <c r="C2067" s="4">
        <v>50.9272012785</v>
      </c>
      <c r="D2067" s="4">
        <v>11.059943497300001</v>
      </c>
      <c r="E2067" s="4">
        <f>Orte[[#This Row],[Lat_dez]]*PI()/180</f>
        <v>0.88884734113569064</v>
      </c>
      <c r="F2067" s="4">
        <f>Orte[[#This Row],[Lon_dez]]*PI()/180</f>
        <v>0.19303242911242158</v>
      </c>
      <c r="G2067" t="s">
        <v>678</v>
      </c>
      <c r="H2067" t="s">
        <v>945</v>
      </c>
      <c r="I2067" s="4" t="b">
        <v>0</v>
      </c>
      <c r="J2067" s="4" t="str">
        <f>CONCATENATE(Orte[[#This Row],[Ort]]," - ",Orte[[#This Row],[Landkreis]])</f>
        <v>Erfurt - Kreisfreie Stadt Erfurt</v>
      </c>
      <c r="L2067" s="3" t="s">
        <v>10994</v>
      </c>
      <c r="M2067" s="3"/>
      <c r="N2067" t="str">
        <f>Orte[[#This Row],[Ort]]</f>
        <v>Erfurt</v>
      </c>
      <c r="O2067" t="s">
        <v>2215</v>
      </c>
      <c r="P2067" t="s">
        <v>5311</v>
      </c>
    </row>
    <row r="2068" spans="1:16" x14ac:dyDescent="0.35">
      <c r="A2068" t="s">
        <v>944</v>
      </c>
      <c r="B2068" s="3" t="s">
        <v>12811</v>
      </c>
      <c r="C2068" s="4">
        <v>50.992939900700001</v>
      </c>
      <c r="D2068" s="4">
        <v>11.116135677600001</v>
      </c>
      <c r="E2068" s="4">
        <f>Orte[[#This Row],[Lat_dez]]*PI()/180</f>
        <v>0.88999469653880536</v>
      </c>
      <c r="F2068" s="4">
        <f>Orte[[#This Row],[Lon_dez]]*PI()/180</f>
        <v>0.19401316767253091</v>
      </c>
      <c r="G2068" t="s">
        <v>678</v>
      </c>
      <c r="H2068" t="s">
        <v>945</v>
      </c>
      <c r="I2068" s="4" t="b">
        <v>0</v>
      </c>
      <c r="J2068" s="4" t="str">
        <f>CONCATENATE(Orte[[#This Row],[Ort]]," - ",Orte[[#This Row],[Landkreis]])</f>
        <v>Erfurt - Kreisfreie Stadt Erfurt</v>
      </c>
      <c r="L2068" s="3" t="s">
        <v>12387</v>
      </c>
      <c r="M2068" s="3"/>
      <c r="N2068" t="str">
        <f>Orte[[#This Row],[Ort]]</f>
        <v>Erfurt</v>
      </c>
      <c r="O2068" t="s">
        <v>1607</v>
      </c>
      <c r="P2068" t="s">
        <v>2320</v>
      </c>
    </row>
    <row r="2069" spans="1:16" x14ac:dyDescent="0.35">
      <c r="A2069" t="s">
        <v>944</v>
      </c>
      <c r="B2069" s="3" t="s">
        <v>7944</v>
      </c>
      <c r="C2069" s="4">
        <v>50.950067610200001</v>
      </c>
      <c r="D2069" s="4">
        <v>11.098582367300001</v>
      </c>
      <c r="E2069" s="4">
        <f>Orte[[#This Row],[Lat_dez]]*PI()/180</f>
        <v>0.88924643391170877</v>
      </c>
      <c r="F2069" s="4">
        <f>Orte[[#This Row],[Lon_dez]]*PI()/180</f>
        <v>0.19370680461317163</v>
      </c>
      <c r="G2069" t="s">
        <v>678</v>
      </c>
      <c r="H2069" t="s">
        <v>945</v>
      </c>
      <c r="I2069" s="4" t="b">
        <v>0</v>
      </c>
      <c r="J2069" s="4" t="str">
        <f>CONCATENATE(Orte[[#This Row],[Ort]]," - ",Orte[[#This Row],[Landkreis]])</f>
        <v>Erfurt - Kreisfreie Stadt Erfurt</v>
      </c>
      <c r="L2069" s="3" t="s">
        <v>10406</v>
      </c>
      <c r="M2069" s="3"/>
      <c r="N2069" t="str">
        <f>Orte[[#This Row],[Ort]]</f>
        <v>Erfurt</v>
      </c>
      <c r="O2069" t="s">
        <v>1662</v>
      </c>
      <c r="P2069" t="s">
        <v>3196</v>
      </c>
    </row>
    <row r="2070" spans="1:16" x14ac:dyDescent="0.35">
      <c r="A2070" t="s">
        <v>6969</v>
      </c>
      <c r="B2070" s="3" t="s">
        <v>15388</v>
      </c>
      <c r="C2070" s="4">
        <v>49.5181068801</v>
      </c>
      <c r="D2070" s="4">
        <v>10.308682908</v>
      </c>
      <c r="E2070" s="4">
        <f>Orte[[#This Row],[Lat_dez]]*PI()/180</f>
        <v>0.8642540044122019</v>
      </c>
      <c r="F2070" s="4">
        <f>Orte[[#This Row],[Lon_dez]]*PI()/180</f>
        <v>0.17992045828866368</v>
      </c>
      <c r="G2070" t="s">
        <v>665</v>
      </c>
      <c r="H2070" t="s">
        <v>706</v>
      </c>
      <c r="I2070" s="4" t="b">
        <v>0</v>
      </c>
      <c r="J2070" s="4" t="str">
        <f>CONCATENATE(Orte[[#This Row],[Ort]]," - ",Orte[[#This Row],[Landkreis]])</f>
        <v>Ergersheim - Landkreis Neustadt a.d. Aisch-Bad Windsheim</v>
      </c>
      <c r="L2070" s="3" t="s">
        <v>10400</v>
      </c>
      <c r="M2070" s="3"/>
      <c r="N2070" t="str">
        <f>Orte[[#This Row],[Ort]]</f>
        <v>Ergersheim</v>
      </c>
      <c r="O2070" t="s">
        <v>5139</v>
      </c>
      <c r="P2070" t="s">
        <v>6837</v>
      </c>
    </row>
    <row r="2071" spans="1:16" x14ac:dyDescent="0.35">
      <c r="A2071" t="s">
        <v>1950</v>
      </c>
      <c r="B2071" s="3" t="s">
        <v>8924</v>
      </c>
      <c r="C2071" s="4">
        <v>48.587380847799999</v>
      </c>
      <c r="D2071" s="4">
        <v>12.135226191799999</v>
      </c>
      <c r="E2071" s="4">
        <f>Orte[[#This Row],[Lat_dez]]*PI()/180</f>
        <v>0.84800977071454386</v>
      </c>
      <c r="F2071" s="4">
        <f>Orte[[#This Row],[Lon_dez]]*PI()/180</f>
        <v>0.2117996525211629</v>
      </c>
      <c r="G2071" t="s">
        <v>665</v>
      </c>
      <c r="H2071" t="s">
        <v>1951</v>
      </c>
      <c r="I2071" s="4" t="b">
        <v>0</v>
      </c>
      <c r="J2071" s="4" t="str">
        <f>CONCATENATE(Orte[[#This Row],[Ort]]," - ",Orte[[#This Row],[Landkreis]])</f>
        <v>Ergolding, Landshut - Kreisfreie Stadt Landshut</v>
      </c>
      <c r="L2071" s="3" t="s">
        <v>11575</v>
      </c>
      <c r="M2071" s="3"/>
      <c r="N2071" t="str">
        <f>Orte[[#This Row],[Ort]]</f>
        <v>Ergolding, Landshut</v>
      </c>
      <c r="O2071" t="s">
        <v>3040</v>
      </c>
      <c r="P2071" t="s">
        <v>7218</v>
      </c>
    </row>
    <row r="2072" spans="1:16" x14ac:dyDescent="0.35">
      <c r="A2072" t="s">
        <v>4549</v>
      </c>
      <c r="B2072" s="3" t="s">
        <v>12161</v>
      </c>
      <c r="C2072" s="4">
        <v>48.691143118399999</v>
      </c>
      <c r="D2072" s="4">
        <v>12.2141591843</v>
      </c>
      <c r="E2072" s="4">
        <f>Orte[[#This Row],[Lat_dez]]*PI()/180</f>
        <v>0.84982076397585915</v>
      </c>
      <c r="F2072" s="4">
        <f>Orte[[#This Row],[Lon_dez]]*PI()/180</f>
        <v>0.21317729312873987</v>
      </c>
      <c r="G2072" t="s">
        <v>665</v>
      </c>
      <c r="H2072" t="s">
        <v>881</v>
      </c>
      <c r="I2072" s="4" t="b">
        <v>0</v>
      </c>
      <c r="J2072" s="4" t="str">
        <f>CONCATENATE(Orte[[#This Row],[Ort]]," - ",Orte[[#This Row],[Landkreis]])</f>
        <v>Ergoldsbach - Landkreis Landshut</v>
      </c>
      <c r="L2072" s="3" t="s">
        <v>15403</v>
      </c>
      <c r="M2072" s="3"/>
      <c r="N2072" t="str">
        <f>Orte[[#This Row],[Ort]]</f>
        <v>Ergoldsbach</v>
      </c>
      <c r="O2072" t="s">
        <v>4774</v>
      </c>
      <c r="P2072" t="s">
        <v>6912</v>
      </c>
    </row>
    <row r="2073" spans="1:16" x14ac:dyDescent="0.35">
      <c r="A2073" t="s">
        <v>1424</v>
      </c>
      <c r="B2073" s="3" t="s">
        <v>8357</v>
      </c>
      <c r="C2073" s="4">
        <v>48.313811773399998</v>
      </c>
      <c r="D2073" s="4">
        <v>13.123134995599999</v>
      </c>
      <c r="E2073" s="4">
        <f>Orte[[#This Row],[Lat_dez]]*PI()/180</f>
        <v>0.84323508963463056</v>
      </c>
      <c r="F2073" s="4">
        <f>Orte[[#This Row],[Lon_dez]]*PI()/180</f>
        <v>0.22904191385691156</v>
      </c>
      <c r="G2073" t="s">
        <v>665</v>
      </c>
      <c r="H2073" t="s">
        <v>930</v>
      </c>
      <c r="I2073" s="4" t="b">
        <v>0</v>
      </c>
      <c r="J2073" s="4" t="str">
        <f>CONCATENATE(Orte[[#This Row],[Ort]]," - ",Orte[[#This Row],[Landkreis]])</f>
        <v>Ering - Landkreis Rottal-Inn</v>
      </c>
      <c r="L2073" s="3" t="s">
        <v>12117</v>
      </c>
      <c r="M2073" s="3"/>
      <c r="N2073" t="str">
        <f>Orte[[#This Row],[Ort]]</f>
        <v>Ering</v>
      </c>
      <c r="O2073" t="s">
        <v>5712</v>
      </c>
      <c r="P2073" t="s">
        <v>6954</v>
      </c>
    </row>
    <row r="2074" spans="1:16" x14ac:dyDescent="0.35">
      <c r="A2074" t="s">
        <v>4866</v>
      </c>
      <c r="B2074" s="3" t="s">
        <v>12573</v>
      </c>
      <c r="C2074" s="4">
        <v>47.638019998499999</v>
      </c>
      <c r="D2074" s="4">
        <v>9.5373907535099995</v>
      </c>
      <c r="E2074" s="4">
        <f>Orte[[#This Row],[Lat_dez]]*PI()/180</f>
        <v>0.83144029810472908</v>
      </c>
      <c r="F2074" s="4">
        <f>Orte[[#This Row],[Lon_dez]]*PI()/180</f>
        <v>0.16645887069801241</v>
      </c>
      <c r="G2074" t="s">
        <v>546</v>
      </c>
      <c r="H2074" t="s">
        <v>1154</v>
      </c>
      <c r="I2074" s="4" t="b">
        <v>0</v>
      </c>
      <c r="J2074" s="4" t="str">
        <f>CONCATENATE(Orte[[#This Row],[Ort]]," - ",Orte[[#This Row],[Landkreis]])</f>
        <v>Eriskirch - Landkreis Bodenseekreis</v>
      </c>
      <c r="L2074" s="3" t="s">
        <v>9442</v>
      </c>
      <c r="M2074" s="3"/>
      <c r="N2074" t="str">
        <f>Orte[[#This Row],[Ort]]</f>
        <v>Eriskirch</v>
      </c>
      <c r="O2074" t="s">
        <v>3230</v>
      </c>
      <c r="P2074" t="s">
        <v>6480</v>
      </c>
    </row>
    <row r="2075" spans="1:16" x14ac:dyDescent="0.35">
      <c r="A2075" t="s">
        <v>6835</v>
      </c>
      <c r="B2075" s="3" t="s">
        <v>15203</v>
      </c>
      <c r="C2075" s="4">
        <v>51.067716422700002</v>
      </c>
      <c r="D2075" s="4">
        <v>6.3389952993099996</v>
      </c>
      <c r="E2075" s="4">
        <f>Orte[[#This Row],[Lat_dez]]*PI()/180</f>
        <v>0.89129979305089535</v>
      </c>
      <c r="F2075" s="4">
        <f>Orte[[#This Row],[Lon_dez]]*PI()/180</f>
        <v>0.11063633924140291</v>
      </c>
      <c r="G2075" t="s">
        <v>504</v>
      </c>
      <c r="H2075" t="s">
        <v>2266</v>
      </c>
      <c r="I2075" s="4" t="b">
        <v>0</v>
      </c>
      <c r="J2075" s="4" t="str">
        <f>CONCATENATE(Orte[[#This Row],[Ort]]," - ",Orte[[#This Row],[Landkreis]])</f>
        <v>Erkelenz - Kreis Heinsberg</v>
      </c>
      <c r="L2075" s="3" t="s">
        <v>15500</v>
      </c>
      <c r="M2075" s="3"/>
      <c r="N2075" t="str">
        <f>Orte[[#This Row],[Ort]]</f>
        <v>Erkelenz</v>
      </c>
      <c r="O2075" t="s">
        <v>6707</v>
      </c>
      <c r="P2075" t="s">
        <v>3743</v>
      </c>
    </row>
    <row r="2076" spans="1:16" x14ac:dyDescent="0.35">
      <c r="A2076" t="s">
        <v>2371</v>
      </c>
      <c r="B2076" s="3" t="s">
        <v>9418</v>
      </c>
      <c r="C2076" s="4">
        <v>48.551040965299997</v>
      </c>
      <c r="D2076" s="4">
        <v>9.4278207481499994</v>
      </c>
      <c r="E2076" s="4">
        <f>Orte[[#This Row],[Lat_dez]]*PI()/180</f>
        <v>0.84737552011513095</v>
      </c>
      <c r="F2076" s="4">
        <f>Orte[[#This Row],[Lon_dez]]*PI()/180</f>
        <v>0.16454651334305259</v>
      </c>
      <c r="G2076" t="s">
        <v>546</v>
      </c>
      <c r="H2076" t="s">
        <v>781</v>
      </c>
      <c r="I2076" s="4" t="b">
        <v>0</v>
      </c>
      <c r="J2076" s="4" t="str">
        <f>CONCATENATE(Orte[[#This Row],[Ort]]," - ",Orte[[#This Row],[Landkreis]])</f>
        <v>Erkenbrechtsweiler - Landkreis Esslingen</v>
      </c>
      <c r="L2076" s="3" t="s">
        <v>12810</v>
      </c>
      <c r="M2076" s="3"/>
      <c r="N2076" t="str">
        <f>Orte[[#This Row],[Ort]]</f>
        <v>Erkenbrechtsweiler</v>
      </c>
      <c r="O2076" t="s">
        <v>3470</v>
      </c>
      <c r="P2076" t="s">
        <v>4087</v>
      </c>
    </row>
    <row r="2077" spans="1:16" x14ac:dyDescent="0.35">
      <c r="A2077" t="s">
        <v>2768</v>
      </c>
      <c r="B2077" s="3" t="s">
        <v>9913</v>
      </c>
      <c r="C2077" s="4">
        <v>48.049955586899998</v>
      </c>
      <c r="D2077" s="4">
        <v>10.3457478037</v>
      </c>
      <c r="E2077" s="4">
        <f>Orte[[#This Row],[Lat_dez]]*PI()/180</f>
        <v>0.83862993042844924</v>
      </c>
      <c r="F2077" s="4">
        <f>Orte[[#This Row],[Lon_dez]]*PI()/180</f>
        <v>0.18056736275553698</v>
      </c>
      <c r="G2077" t="s">
        <v>665</v>
      </c>
      <c r="H2077" t="s">
        <v>683</v>
      </c>
      <c r="I2077" s="4" t="b">
        <v>0</v>
      </c>
      <c r="J2077" s="4" t="str">
        <f>CONCATENATE(Orte[[#This Row],[Ort]]," - ",Orte[[#This Row],[Landkreis]])</f>
        <v>Erkheim - Landkreis Unterallgäu</v>
      </c>
      <c r="L2077" s="3" t="s">
        <v>9779</v>
      </c>
      <c r="M2077" s="3"/>
      <c r="N2077" t="str">
        <f>Orte[[#This Row],[Ort]]</f>
        <v>Erkheim</v>
      </c>
      <c r="O2077" t="s">
        <v>2733</v>
      </c>
      <c r="P2077" t="s">
        <v>4824</v>
      </c>
    </row>
    <row r="2078" spans="1:16" x14ac:dyDescent="0.35">
      <c r="A2078" t="s">
        <v>4227</v>
      </c>
      <c r="B2078" s="3" t="s">
        <v>11735</v>
      </c>
      <c r="C2078" s="4">
        <v>52.414093129500003</v>
      </c>
      <c r="D2078" s="4">
        <v>13.8659990769</v>
      </c>
      <c r="E2078" s="4">
        <f>Orte[[#This Row],[Lat_dez]]*PI()/180</f>
        <v>0.91479849955671366</v>
      </c>
      <c r="F2078" s="4">
        <f>Orte[[#This Row],[Lon_dez]]*PI()/180</f>
        <v>0.24200733797039939</v>
      </c>
      <c r="G2078" t="s">
        <v>885</v>
      </c>
      <c r="H2078" t="s">
        <v>1924</v>
      </c>
      <c r="I2078" s="4" t="b">
        <v>0</v>
      </c>
      <c r="J2078" s="4" t="str">
        <f>CONCATENATE(Orte[[#This Row],[Ort]]," - ",Orte[[#This Row],[Landkreis]])</f>
        <v>Erkner - Landkreis Oder-Spree</v>
      </c>
      <c r="L2078" s="3" t="s">
        <v>10076</v>
      </c>
      <c r="M2078" s="3"/>
      <c r="N2078" t="str">
        <f>Orte[[#This Row],[Ort]]</f>
        <v>Erkner</v>
      </c>
      <c r="O2078" t="s">
        <v>2207</v>
      </c>
      <c r="P2078" t="s">
        <v>6058</v>
      </c>
    </row>
    <row r="2079" spans="1:16" x14ac:dyDescent="0.35">
      <c r="A2079" t="s">
        <v>3520</v>
      </c>
      <c r="B2079" s="3" t="s">
        <v>10843</v>
      </c>
      <c r="C2079" s="4">
        <v>51.217334203599997</v>
      </c>
      <c r="D2079" s="4">
        <v>6.9277310113299997</v>
      </c>
      <c r="E2079" s="4">
        <f>Orte[[#This Row],[Lat_dez]]*PI()/180</f>
        <v>0.89391111594712769</v>
      </c>
      <c r="F2079" s="4">
        <f>Orte[[#This Row],[Lon_dez]]*PI()/180</f>
        <v>0.12091171584022509</v>
      </c>
      <c r="G2079" t="s">
        <v>504</v>
      </c>
      <c r="H2079" t="s">
        <v>1578</v>
      </c>
      <c r="I2079" s="4" t="b">
        <v>0</v>
      </c>
      <c r="J2079" s="4" t="str">
        <f>CONCATENATE(Orte[[#This Row],[Ort]]," - ",Orte[[#This Row],[Landkreis]])</f>
        <v>Erkrath - Kreis Mettmann</v>
      </c>
      <c r="L2079" s="3" t="s">
        <v>8915</v>
      </c>
      <c r="M2079" s="3"/>
      <c r="N2079" t="str">
        <f>Orte[[#This Row],[Ort]]</f>
        <v>Erkrath</v>
      </c>
      <c r="O2079" t="s">
        <v>3857</v>
      </c>
      <c r="P2079" t="s">
        <v>5307</v>
      </c>
    </row>
    <row r="2080" spans="1:16" x14ac:dyDescent="0.35">
      <c r="A2080" t="s">
        <v>4110</v>
      </c>
      <c r="B2080" s="3" t="s">
        <v>11596</v>
      </c>
      <c r="C2080" s="4">
        <v>49.858519350599998</v>
      </c>
      <c r="D2080" s="4">
        <v>9.8403414379500003</v>
      </c>
      <c r="E2080" s="4">
        <f>Orte[[#This Row],[Lat_dez]]*PI()/180</f>
        <v>0.87019532283727485</v>
      </c>
      <c r="F2080" s="4">
        <f>Orte[[#This Row],[Lon_dez]]*PI()/180</f>
        <v>0.1717463576126608</v>
      </c>
      <c r="G2080" t="s">
        <v>665</v>
      </c>
      <c r="H2080" t="s">
        <v>1003</v>
      </c>
      <c r="I2080" s="4" t="b">
        <v>0</v>
      </c>
      <c r="J2080" s="4" t="str">
        <f>CONCATENATE(Orte[[#This Row],[Ort]]," - ",Orte[[#This Row],[Landkreis]])</f>
        <v>Erlabrunn - Landkreis Würzburg</v>
      </c>
      <c r="L2080" s="3" t="s">
        <v>14527</v>
      </c>
      <c r="M2080" s="3"/>
      <c r="N2080" t="str">
        <f>Orte[[#This Row],[Ort]]</f>
        <v>Erlabrunn</v>
      </c>
      <c r="O2080" t="s">
        <v>2326</v>
      </c>
      <c r="P2080" t="s">
        <v>2515</v>
      </c>
    </row>
    <row r="2081" spans="1:16" x14ac:dyDescent="0.35">
      <c r="A2081" t="s">
        <v>1547</v>
      </c>
      <c r="B2081" s="3" t="s">
        <v>8491</v>
      </c>
      <c r="C2081" s="4">
        <v>49.587637804300002</v>
      </c>
      <c r="D2081" s="4">
        <v>11.0121155665</v>
      </c>
      <c r="E2081" s="4">
        <f>Orte[[#This Row],[Lat_dez]]*PI()/180</f>
        <v>0.86546754797144654</v>
      </c>
      <c r="F2081" s="4">
        <f>Orte[[#This Row],[Lon_dez]]*PI()/180</f>
        <v>0.19219767424554557</v>
      </c>
      <c r="G2081" t="s">
        <v>665</v>
      </c>
      <c r="H2081" t="s">
        <v>1548</v>
      </c>
      <c r="I2081" s="4" t="b">
        <v>0</v>
      </c>
      <c r="J2081" s="4" t="str">
        <f>CONCATENATE(Orte[[#This Row],[Ort]]," - ",Orte[[#This Row],[Landkreis]])</f>
        <v>Erlangen - Kreisfreie Stadt Erlangen</v>
      </c>
      <c r="L2081" s="3" t="s">
        <v>11720</v>
      </c>
      <c r="M2081" s="3"/>
      <c r="N2081" t="str">
        <f>Orte[[#This Row],[Ort]]</f>
        <v>Erlangen</v>
      </c>
      <c r="O2081" t="s">
        <v>6665</v>
      </c>
      <c r="P2081" t="s">
        <v>3833</v>
      </c>
    </row>
    <row r="2082" spans="1:16" x14ac:dyDescent="0.35">
      <c r="A2082" t="s">
        <v>1547</v>
      </c>
      <c r="B2082" s="3" t="s">
        <v>9078</v>
      </c>
      <c r="C2082" s="4">
        <v>49.602806103399999</v>
      </c>
      <c r="D2082" s="4">
        <v>11.026094650399999</v>
      </c>
      <c r="E2082" s="4">
        <f>Orte[[#This Row],[Lat_dez]]*PI()/180</f>
        <v>0.86573228473266883</v>
      </c>
      <c r="F2082" s="4">
        <f>Orte[[#This Row],[Lon_dez]]*PI()/180</f>
        <v>0.19244165528601309</v>
      </c>
      <c r="G2082" t="s">
        <v>665</v>
      </c>
      <c r="H2082" t="s">
        <v>1329</v>
      </c>
      <c r="I2082" s="4" t="b">
        <v>0</v>
      </c>
      <c r="J2082" s="4" t="str">
        <f>CONCATENATE(Orte[[#This Row],[Ort]]," - ",Orte[[#This Row],[Landkreis]])</f>
        <v>Erlangen - Landkreis Erlangen-Höchstadt</v>
      </c>
      <c r="L2082" s="3" t="s">
        <v>10669</v>
      </c>
      <c r="M2082" s="3"/>
      <c r="N2082" t="str">
        <f>Orte[[#This Row],[Ort]]</f>
        <v>Erlangen</v>
      </c>
      <c r="O2082" t="s">
        <v>6558</v>
      </c>
      <c r="P2082" t="s">
        <v>1364</v>
      </c>
    </row>
    <row r="2083" spans="1:16" x14ac:dyDescent="0.35">
      <c r="A2083" t="s">
        <v>1547</v>
      </c>
      <c r="B2083" s="3" t="s">
        <v>8486</v>
      </c>
      <c r="C2083" s="4">
        <v>49.587488750200002</v>
      </c>
      <c r="D2083" s="4">
        <v>10.953954853400001</v>
      </c>
      <c r="E2083" s="4">
        <f>Orte[[#This Row],[Lat_dez]]*PI()/180</f>
        <v>0.86546494648663796</v>
      </c>
      <c r="F2083" s="4">
        <f>Orte[[#This Row],[Lon_dez]]*PI()/180</f>
        <v>0.19118257830664279</v>
      </c>
      <c r="G2083" t="s">
        <v>665</v>
      </c>
      <c r="H2083" t="s">
        <v>1548</v>
      </c>
      <c r="I2083" s="4" t="b">
        <v>0</v>
      </c>
      <c r="J2083" s="4" t="str">
        <f>CONCATENATE(Orte[[#This Row],[Ort]]," - ",Orte[[#This Row],[Landkreis]])</f>
        <v>Erlangen - Kreisfreie Stadt Erlangen</v>
      </c>
      <c r="L2083" s="3" t="s">
        <v>14529</v>
      </c>
      <c r="M2083" s="3"/>
      <c r="N2083" t="str">
        <f>Orte[[#This Row],[Ort]]</f>
        <v>Erlangen</v>
      </c>
      <c r="O2083" t="s">
        <v>6427</v>
      </c>
      <c r="P2083" t="s">
        <v>5895</v>
      </c>
    </row>
    <row r="2084" spans="1:16" x14ac:dyDescent="0.35">
      <c r="A2084" t="s">
        <v>1547</v>
      </c>
      <c r="B2084" s="3" t="s">
        <v>13255</v>
      </c>
      <c r="C2084" s="4">
        <v>49.558292342500003</v>
      </c>
      <c r="D2084" s="4">
        <v>11.0071101595</v>
      </c>
      <c r="E2084" s="4">
        <f>Orte[[#This Row],[Lat_dez]]*PI()/180</f>
        <v>0.86495537304251846</v>
      </c>
      <c r="F2084" s="4">
        <f>Orte[[#This Row],[Lon_dez]]*PI()/180</f>
        <v>0.1921103134129932</v>
      </c>
      <c r="G2084" t="s">
        <v>665</v>
      </c>
      <c r="H2084" t="s">
        <v>1548</v>
      </c>
      <c r="I2084" s="4" t="b">
        <v>0</v>
      </c>
      <c r="J2084" s="4" t="str">
        <f>CONCATENATE(Orte[[#This Row],[Ort]]," - ",Orte[[#This Row],[Landkreis]])</f>
        <v>Erlangen - Kreisfreie Stadt Erlangen</v>
      </c>
      <c r="L2084" s="3" t="s">
        <v>10185</v>
      </c>
      <c r="M2084" s="3"/>
      <c r="N2084" t="str">
        <f>Orte[[#This Row],[Ort]]</f>
        <v>Erlangen</v>
      </c>
      <c r="O2084" t="s">
        <v>5491</v>
      </c>
      <c r="P2084" t="s">
        <v>4713</v>
      </c>
    </row>
    <row r="2085" spans="1:16" x14ac:dyDescent="0.35">
      <c r="A2085" t="s">
        <v>1415</v>
      </c>
      <c r="B2085" s="3" t="s">
        <v>8350</v>
      </c>
      <c r="C2085" s="4">
        <v>48.2933251746</v>
      </c>
      <c r="D2085" s="4">
        <v>12.7794034057</v>
      </c>
      <c r="E2085" s="4">
        <f>Orte[[#This Row],[Lat_dez]]*PI()/180</f>
        <v>0.84287753103303542</v>
      </c>
      <c r="F2085" s="4">
        <f>Orte[[#This Row],[Lon_dez]]*PI()/180</f>
        <v>0.22304266587004168</v>
      </c>
      <c r="G2085" t="s">
        <v>665</v>
      </c>
      <c r="H2085" t="s">
        <v>908</v>
      </c>
      <c r="I2085" s="4" t="b">
        <v>0</v>
      </c>
      <c r="J2085" s="4" t="str">
        <f>CONCATENATE(Orte[[#This Row],[Ort]]," - ",Orte[[#This Row],[Landkreis]])</f>
        <v>Erlbach - Landkreis Altötting</v>
      </c>
      <c r="L2085" s="3" t="s">
        <v>9785</v>
      </c>
      <c r="M2085" s="3"/>
      <c r="N2085" t="str">
        <f>Orte[[#This Row],[Ort]]</f>
        <v>Erlbach</v>
      </c>
      <c r="O2085" t="s">
        <v>5748</v>
      </c>
      <c r="P2085" t="s">
        <v>4209</v>
      </c>
    </row>
    <row r="2086" spans="1:16" x14ac:dyDescent="0.35">
      <c r="A2086" t="s">
        <v>6824</v>
      </c>
      <c r="B2086" s="3" t="s">
        <v>15189</v>
      </c>
      <c r="C2086" s="4">
        <v>49.179502210800003</v>
      </c>
      <c r="D2086" s="4">
        <v>9.2677679465100002</v>
      </c>
      <c r="E2086" s="4">
        <f>Orte[[#This Row],[Lat_dez]]*PI()/180</f>
        <v>0.85834423807029037</v>
      </c>
      <c r="F2086" s="4">
        <f>Orte[[#This Row],[Lon_dez]]*PI()/180</f>
        <v>0.16175306497739322</v>
      </c>
      <c r="G2086" t="s">
        <v>546</v>
      </c>
      <c r="H2086" t="s">
        <v>759</v>
      </c>
      <c r="I2086" s="4" t="b">
        <v>0</v>
      </c>
      <c r="J2086" s="4" t="str">
        <f>CONCATENATE(Orte[[#This Row],[Ort]]," - ",Orte[[#This Row],[Landkreis]])</f>
        <v>Erlenbach - Landkreis Heilbronn</v>
      </c>
      <c r="L2086" s="3" t="s">
        <v>14359</v>
      </c>
      <c r="M2086" s="3"/>
      <c r="N2086" t="str">
        <f>Orte[[#This Row],[Ort]]</f>
        <v>Erlenbach</v>
      </c>
      <c r="O2086" t="s">
        <v>2986</v>
      </c>
      <c r="P2086" t="s">
        <v>15957</v>
      </c>
    </row>
    <row r="2087" spans="1:16" x14ac:dyDescent="0.35">
      <c r="A2087" t="s">
        <v>5362</v>
      </c>
      <c r="B2087" s="3" t="s">
        <v>13223</v>
      </c>
      <c r="C2087" s="4">
        <v>49.806931842200001</v>
      </c>
      <c r="D2087" s="4">
        <v>9.1766252377799997</v>
      </c>
      <c r="E2087" s="4">
        <f>Orte[[#This Row],[Lat_dez]]*PI()/180</f>
        <v>0.86929495096279474</v>
      </c>
      <c r="F2087" s="4">
        <f>Orte[[#This Row],[Lon_dez]]*PI()/180</f>
        <v>0.16016232462086852</v>
      </c>
      <c r="G2087" t="s">
        <v>665</v>
      </c>
      <c r="H2087" t="s">
        <v>1095</v>
      </c>
      <c r="I2087" s="4" t="b">
        <v>0</v>
      </c>
      <c r="J2087" s="4" t="str">
        <f>CONCATENATE(Orte[[#This Row],[Ort]]," - ",Orte[[#This Row],[Landkreis]])</f>
        <v>Erlenbach a.Main - Landkreis Miltenberg</v>
      </c>
      <c r="L2087" s="3" t="s">
        <v>15506</v>
      </c>
      <c r="M2087" s="3"/>
      <c r="N2087" t="str">
        <f>Orte[[#This Row],[Ort]]</f>
        <v>Erlenbach a.Main</v>
      </c>
      <c r="O2087" t="s">
        <v>3864</v>
      </c>
      <c r="P2087" t="s">
        <v>3742</v>
      </c>
    </row>
    <row r="2088" spans="1:16" x14ac:dyDescent="0.35">
      <c r="A2088" t="s">
        <v>1157</v>
      </c>
      <c r="B2088" s="3" t="s">
        <v>8119</v>
      </c>
      <c r="C2088" s="4">
        <v>49.822615859800003</v>
      </c>
      <c r="D2088" s="4">
        <v>9.6431868670800007</v>
      </c>
      <c r="E2088" s="4">
        <f>Orte[[#This Row],[Lat_dez]]*PI()/180</f>
        <v>0.8695686887098556</v>
      </c>
      <c r="F2088" s="4">
        <f>Orte[[#This Row],[Lon_dez]]*PI()/180</f>
        <v>0.16830536121562278</v>
      </c>
      <c r="G2088" t="s">
        <v>665</v>
      </c>
      <c r="H2088" t="s">
        <v>826</v>
      </c>
      <c r="I2088" s="4" t="b">
        <v>0</v>
      </c>
      <c r="J2088" s="4" t="str">
        <f>CONCATENATE(Orte[[#This Row],[Ort]]," - ",Orte[[#This Row],[Landkreis]])</f>
        <v>Erlenbach b. Marktheidenfeld - Landkreis Main-Spessart</v>
      </c>
      <c r="L2088" s="3" t="s">
        <v>15412</v>
      </c>
      <c r="M2088" s="3"/>
      <c r="N2088" t="str">
        <f>Orte[[#This Row],[Ort]]</f>
        <v>Erlenbach b. Marktheidenfeld</v>
      </c>
      <c r="O2088" t="s">
        <v>1019</v>
      </c>
      <c r="P2088" t="s">
        <v>3422</v>
      </c>
    </row>
    <row r="2089" spans="1:16" x14ac:dyDescent="0.35">
      <c r="A2089" t="s">
        <v>3606</v>
      </c>
      <c r="B2089" s="3" t="s">
        <v>10960</v>
      </c>
      <c r="C2089" s="4">
        <v>50.163700490099998</v>
      </c>
      <c r="D2089" s="4">
        <v>8.9827848899399996</v>
      </c>
      <c r="E2089" s="4">
        <f>Orte[[#This Row],[Lat_dez]]*PI()/180</f>
        <v>0.87552173853653814</v>
      </c>
      <c r="F2089" s="4">
        <f>Orte[[#This Row],[Lon_dez]]*PI()/180</f>
        <v>0.15677917232784946</v>
      </c>
      <c r="G2089" t="s">
        <v>549</v>
      </c>
      <c r="H2089" t="s">
        <v>1076</v>
      </c>
      <c r="I2089" s="4" t="b">
        <v>0</v>
      </c>
      <c r="J2089" s="4" t="str">
        <f>CONCATENATE(Orte[[#This Row],[Ort]]," - ",Orte[[#This Row],[Landkreis]])</f>
        <v>Erlensee - Landkreis Main-Kinzig-Kreis</v>
      </c>
      <c r="L2089" s="3" t="s">
        <v>8321</v>
      </c>
      <c r="M2089" s="3"/>
      <c r="N2089" t="str">
        <f>Orte[[#This Row],[Ort]]</f>
        <v>Erlensee</v>
      </c>
      <c r="O2089" t="s">
        <v>6166</v>
      </c>
      <c r="P2089" t="s">
        <v>537</v>
      </c>
    </row>
    <row r="2090" spans="1:16" x14ac:dyDescent="0.35">
      <c r="A2090" t="s">
        <v>5523</v>
      </c>
      <c r="B2090" s="3" t="s">
        <v>13425</v>
      </c>
      <c r="C2090" s="4">
        <v>49.017822161799998</v>
      </c>
      <c r="D2090" s="4">
        <v>9.0886204717099996</v>
      </c>
      <c r="E2090" s="4">
        <f>Orte[[#This Row],[Lat_dez]]*PI()/180</f>
        <v>0.85552238888045462</v>
      </c>
      <c r="F2090" s="4">
        <f>Orte[[#This Row],[Lon_dez]]*PI()/180</f>
        <v>0.15862635169549963</v>
      </c>
      <c r="G2090" t="s">
        <v>546</v>
      </c>
      <c r="H2090" t="s">
        <v>757</v>
      </c>
      <c r="I2090" s="4" t="b">
        <v>0</v>
      </c>
      <c r="J2090" s="4" t="str">
        <f>CONCATENATE(Orte[[#This Row],[Ort]]," - ",Orte[[#This Row],[Landkreis]])</f>
        <v>Erligheim - Landkreis Ludwigsburg</v>
      </c>
      <c r="L2090" s="3" t="s">
        <v>12934</v>
      </c>
      <c r="M2090" s="3"/>
      <c r="N2090" t="str">
        <f>Orte[[#This Row],[Ort]]</f>
        <v>Erligheim</v>
      </c>
      <c r="O2090" t="s">
        <v>7225</v>
      </c>
      <c r="P2090" t="s">
        <v>3834</v>
      </c>
    </row>
    <row r="2091" spans="1:16" x14ac:dyDescent="0.35">
      <c r="A2091" t="s">
        <v>4738</v>
      </c>
      <c r="B2091" s="3" t="s">
        <v>12409</v>
      </c>
      <c r="C2091" s="4">
        <v>50.995219681000002</v>
      </c>
      <c r="D2091" s="4">
        <v>8.2586983383099994</v>
      </c>
      <c r="E2091" s="4">
        <f>Orte[[#This Row],[Lat_dez]]*PI()/180</f>
        <v>0.89003448621126247</v>
      </c>
      <c r="F2091" s="4">
        <f>Orte[[#This Row],[Lon_dez]]*PI()/180</f>
        <v>0.14414147793249404</v>
      </c>
      <c r="G2091" t="s">
        <v>504</v>
      </c>
      <c r="H2091" t="s">
        <v>619</v>
      </c>
      <c r="I2091" s="4" t="b">
        <v>0</v>
      </c>
      <c r="J2091" s="4" t="str">
        <f>CONCATENATE(Orte[[#This Row],[Ort]]," - ",Orte[[#This Row],[Landkreis]])</f>
        <v>Erndtebrück - Kreis Siegen-Wittgenstein</v>
      </c>
      <c r="L2091" s="3" t="s">
        <v>15409</v>
      </c>
      <c r="M2091" s="3"/>
      <c r="N2091" t="str">
        <f>Orte[[#This Row],[Ort]]</f>
        <v>Erndtebrück</v>
      </c>
      <c r="O2091" t="s">
        <v>5371</v>
      </c>
      <c r="P2091" t="s">
        <v>4072</v>
      </c>
    </row>
    <row r="2092" spans="1:16" x14ac:dyDescent="0.35">
      <c r="A2092" t="s">
        <v>2556</v>
      </c>
      <c r="B2092" s="3" t="s">
        <v>9646</v>
      </c>
      <c r="C2092" s="4">
        <v>48.724246558300003</v>
      </c>
      <c r="D2092" s="4">
        <v>11.567797308099999</v>
      </c>
      <c r="E2092" s="4">
        <f>Orte[[#This Row],[Lat_dez]]*PI()/180</f>
        <v>0.85039852799585025</v>
      </c>
      <c r="F2092" s="4">
        <f>Orte[[#This Row],[Lon_dez]]*PI()/180</f>
        <v>0.20189615022968191</v>
      </c>
      <c r="G2092" t="s">
        <v>665</v>
      </c>
      <c r="H2092" t="s">
        <v>839</v>
      </c>
      <c r="I2092" s="4" t="b">
        <v>0</v>
      </c>
      <c r="J2092" s="4" t="str">
        <f>CONCATENATE(Orte[[#This Row],[Ort]]," - ",Orte[[#This Row],[Landkreis]])</f>
        <v>Ernsgaden - Landkreis Pfaffenhofen a.d. Ilm</v>
      </c>
      <c r="L2092" s="3" t="s">
        <v>14354</v>
      </c>
      <c r="M2092" s="3"/>
      <c r="N2092" t="str">
        <f>Orte[[#This Row],[Ort]]</f>
        <v>Ernsgaden</v>
      </c>
      <c r="O2092" t="s">
        <v>4088</v>
      </c>
      <c r="P2092" t="s">
        <v>4817</v>
      </c>
    </row>
    <row r="2093" spans="1:16" x14ac:dyDescent="0.35">
      <c r="A2093" t="s">
        <v>6729</v>
      </c>
      <c r="B2093" s="3" t="s">
        <v>15065</v>
      </c>
      <c r="C2093" s="4">
        <v>48.090633526799998</v>
      </c>
      <c r="D2093" s="4">
        <v>10.053830765800001</v>
      </c>
      <c r="E2093" s="4">
        <f>Orte[[#This Row],[Lat_dez]]*PI()/180</f>
        <v>0.83933989441263257</v>
      </c>
      <c r="F2093" s="4">
        <f>Orte[[#This Row],[Lon_dez]]*PI()/180</f>
        <v>0.17547244930151293</v>
      </c>
      <c r="G2093" t="s">
        <v>546</v>
      </c>
      <c r="H2093" t="s">
        <v>649</v>
      </c>
      <c r="I2093" s="4" t="b">
        <v>0</v>
      </c>
      <c r="J2093" s="4" t="str">
        <f>CONCATENATE(Orte[[#This Row],[Ort]]," - ",Orte[[#This Row],[Landkreis]])</f>
        <v>Erolzheim - Landkreis Biberach</v>
      </c>
      <c r="L2093" s="3" t="s">
        <v>7955</v>
      </c>
      <c r="M2093" s="3"/>
      <c r="N2093" t="str">
        <f>Orte[[#This Row],[Ort]]</f>
        <v>Erolzheim</v>
      </c>
      <c r="O2093" t="s">
        <v>3734</v>
      </c>
      <c r="P2093" t="s">
        <v>6436</v>
      </c>
    </row>
    <row r="2094" spans="1:16" x14ac:dyDescent="0.35">
      <c r="A2094" t="s">
        <v>7191</v>
      </c>
      <c r="B2094" s="3" t="s">
        <v>15692</v>
      </c>
      <c r="C2094" s="4">
        <v>50.606836009399998</v>
      </c>
      <c r="D2094" s="4">
        <v>7.2730406699500003</v>
      </c>
      <c r="E2094" s="4">
        <f>Orte[[#This Row],[Lat_dez]]*PI()/180</f>
        <v>0.88325591238085788</v>
      </c>
      <c r="F2094" s="4">
        <f>Orte[[#This Row],[Lon_dez]]*PI()/180</f>
        <v>0.12693850632208173</v>
      </c>
      <c r="G2094" t="s">
        <v>514</v>
      </c>
      <c r="H2094" t="s">
        <v>584</v>
      </c>
      <c r="I2094" s="4" t="b">
        <v>0</v>
      </c>
      <c r="J2094" s="4" t="str">
        <f>CONCATENATE(Orte[[#This Row],[Ort]]," - ",Orte[[#This Row],[Landkreis]])</f>
        <v>Erpel - Landkreis Neuwied</v>
      </c>
      <c r="L2094" s="3" t="s">
        <v>10796</v>
      </c>
      <c r="M2094" s="3"/>
      <c r="N2094" t="str">
        <f>Orte[[#This Row],[Ort]]</f>
        <v>Erpel</v>
      </c>
      <c r="O2094" t="s">
        <v>4208</v>
      </c>
      <c r="P2094" t="s">
        <v>2248</v>
      </c>
    </row>
    <row r="2095" spans="1:16" x14ac:dyDescent="0.35">
      <c r="A2095" t="s">
        <v>2706</v>
      </c>
      <c r="B2095" s="3" t="s">
        <v>9832</v>
      </c>
      <c r="C2095" s="4">
        <v>49.490551802500001</v>
      </c>
      <c r="D2095" s="4">
        <v>8.22187539876</v>
      </c>
      <c r="E2095" s="4">
        <f>Orte[[#This Row],[Lat_dez]]*PI()/180</f>
        <v>0.86377307758243949</v>
      </c>
      <c r="F2095" s="4">
        <f>Orte[[#This Row],[Lon_dez]]*PI()/180</f>
        <v>0.14349879639708368</v>
      </c>
      <c r="G2095" t="s">
        <v>514</v>
      </c>
      <c r="H2095" t="s">
        <v>624</v>
      </c>
      <c r="I2095" s="4" t="b">
        <v>0</v>
      </c>
      <c r="J2095" s="4" t="str">
        <f>CONCATENATE(Orte[[#This Row],[Ort]]," - ",Orte[[#This Row],[Landkreis]])</f>
        <v>Erpolzheim - Landkreis Bad Dürkheim</v>
      </c>
      <c r="L2095" s="3" t="s">
        <v>10888</v>
      </c>
      <c r="M2095" s="3"/>
      <c r="N2095" t="str">
        <f>Orte[[#This Row],[Ort]]</f>
        <v>Erpolzheim</v>
      </c>
      <c r="O2095" t="s">
        <v>2219</v>
      </c>
      <c r="P2095" t="s">
        <v>1448</v>
      </c>
    </row>
    <row r="2096" spans="1:16" x14ac:dyDescent="0.35">
      <c r="A2096" t="s">
        <v>6415</v>
      </c>
      <c r="B2096" s="3" t="s">
        <v>14634</v>
      </c>
      <c r="C2096" s="4">
        <v>48.095906315299999</v>
      </c>
      <c r="D2096" s="4">
        <v>9.4727056891999997</v>
      </c>
      <c r="E2096" s="4">
        <f>Orte[[#This Row],[Lat_dez]]*PI()/180</f>
        <v>0.83943192193271898</v>
      </c>
      <c r="F2096" s="4">
        <f>Orte[[#This Row],[Lon_dez]]*PI()/180</f>
        <v>0.16532990334893866</v>
      </c>
      <c r="G2096" t="s">
        <v>546</v>
      </c>
      <c r="H2096" t="s">
        <v>649</v>
      </c>
      <c r="I2096" s="4" t="b">
        <v>0</v>
      </c>
      <c r="J2096" s="4" t="str">
        <f>CONCATENATE(Orte[[#This Row],[Ort]]," - ",Orte[[#This Row],[Landkreis]])</f>
        <v>Ertingen - Landkreis Biberach</v>
      </c>
      <c r="L2096" s="3" t="s">
        <v>8483</v>
      </c>
      <c r="M2096" s="3"/>
      <c r="N2096" t="str">
        <f>Orte[[#This Row],[Ort]]</f>
        <v>Ertingen</v>
      </c>
      <c r="O2096" t="s">
        <v>5449</v>
      </c>
      <c r="P2096" t="s">
        <v>1722</v>
      </c>
    </row>
    <row r="2097" spans="1:16" x14ac:dyDescent="0.35">
      <c r="A2097" t="s">
        <v>2540</v>
      </c>
      <c r="B2097" s="3" t="s">
        <v>9623</v>
      </c>
      <c r="C2097" s="4">
        <v>51.611143423800002</v>
      </c>
      <c r="D2097" s="4">
        <v>8.3110242678099997</v>
      </c>
      <c r="E2097" s="4">
        <f>Orte[[#This Row],[Lat_dez]]*PI()/180</f>
        <v>0.9007843834643291</v>
      </c>
      <c r="F2097" s="4">
        <f>Orte[[#This Row],[Lon_dez]]*PI()/180</f>
        <v>0.14505473768643548</v>
      </c>
      <c r="G2097" t="s">
        <v>504</v>
      </c>
      <c r="H2097" t="s">
        <v>575</v>
      </c>
      <c r="I2097" s="4" t="b">
        <v>0</v>
      </c>
      <c r="J2097" s="4" t="str">
        <f>CONCATENATE(Orte[[#This Row],[Ort]]," - ",Orte[[#This Row],[Landkreis]])</f>
        <v>Erwitte - Kreis Soest</v>
      </c>
      <c r="L2097" s="3" t="s">
        <v>11955</v>
      </c>
      <c r="M2097" s="3"/>
      <c r="N2097" t="str">
        <f>Orte[[#This Row],[Ort]]</f>
        <v>Erwitte</v>
      </c>
      <c r="O2097" t="s">
        <v>2642</v>
      </c>
      <c r="P2097" t="s">
        <v>4832</v>
      </c>
    </row>
    <row r="2098" spans="1:16" x14ac:dyDescent="0.35">
      <c r="A2098" t="s">
        <v>2291</v>
      </c>
      <c r="B2098" s="3" t="s">
        <v>9323</v>
      </c>
      <c r="C2098" s="4">
        <v>52.293970835700001</v>
      </c>
      <c r="D2098" s="4">
        <v>11.498791666600001</v>
      </c>
      <c r="E2098" s="4">
        <f>Orte[[#This Row],[Lat_dez]]*PI()/180</f>
        <v>0.91270197002485565</v>
      </c>
      <c r="F2098" s="4">
        <f>Orte[[#This Row],[Lon_dez]]*PI()/180</f>
        <v>0.20069177458305607</v>
      </c>
      <c r="G2098" t="s">
        <v>809</v>
      </c>
      <c r="H2098" t="s">
        <v>1930</v>
      </c>
      <c r="I2098" s="4" t="b">
        <v>0</v>
      </c>
      <c r="J2098" s="4" t="str">
        <f>CONCATENATE(Orte[[#This Row],[Ort]]," - ",Orte[[#This Row],[Landkreis]])</f>
        <v>Erxleben, Nordgermersleben u.a. - Landkreis Börde</v>
      </c>
      <c r="L2098" s="3" t="s">
        <v>9071</v>
      </c>
      <c r="M2098" s="3"/>
      <c r="N2098" t="str">
        <f>Orte[[#This Row],[Ort]]</f>
        <v>Erxleben, Nordgermersleben u.a.</v>
      </c>
      <c r="O2098" t="s">
        <v>4017</v>
      </c>
      <c r="P2098" t="s">
        <v>15958</v>
      </c>
    </row>
    <row r="2099" spans="1:16" x14ac:dyDescent="0.35">
      <c r="A2099" t="s">
        <v>2331</v>
      </c>
      <c r="B2099" s="3" t="s">
        <v>9370</v>
      </c>
      <c r="C2099" s="4">
        <v>49.953450625199999</v>
      </c>
      <c r="D2099" s="4">
        <v>8.63186786162</v>
      </c>
      <c r="E2099" s="4">
        <f>Orte[[#This Row],[Lat_dez]]*PI()/180</f>
        <v>0.87185218614215987</v>
      </c>
      <c r="F2099" s="4">
        <f>Orte[[#This Row],[Lon_dez]]*PI()/180</f>
        <v>0.15065451478235128</v>
      </c>
      <c r="G2099" t="s">
        <v>549</v>
      </c>
      <c r="H2099" t="s">
        <v>745</v>
      </c>
      <c r="I2099" s="4" t="b">
        <v>0</v>
      </c>
      <c r="J2099" s="4" t="str">
        <f>CONCATENATE(Orte[[#This Row],[Ort]]," - ",Orte[[#This Row],[Landkreis]])</f>
        <v>Erzhausen - Landkreis Darmstadt-Dieburg</v>
      </c>
      <c r="L2099" s="3" t="s">
        <v>12384</v>
      </c>
      <c r="M2099" s="3"/>
      <c r="N2099" t="str">
        <f>Orte[[#This Row],[Ort]]</f>
        <v>Erzhausen</v>
      </c>
      <c r="O2099" t="s">
        <v>7020</v>
      </c>
      <c r="P2099" t="s">
        <v>3154</v>
      </c>
    </row>
    <row r="2100" spans="1:16" x14ac:dyDescent="0.35">
      <c r="A2100" t="s">
        <v>7248</v>
      </c>
      <c r="B2100" s="3" t="s">
        <v>15764</v>
      </c>
      <c r="C2100" s="4">
        <v>50.365745810200004</v>
      </c>
      <c r="D2100" s="4">
        <v>6.6012914656900001</v>
      </c>
      <c r="E2100" s="4">
        <f>Orte[[#This Row],[Lat_dez]]*PI()/180</f>
        <v>0.87904809461052902</v>
      </c>
      <c r="F2100" s="4">
        <f>Orte[[#This Row],[Lon_dez]]*PI()/180</f>
        <v>0.11521427096009279</v>
      </c>
      <c r="G2100" t="s">
        <v>514</v>
      </c>
      <c r="H2100" t="s">
        <v>527</v>
      </c>
      <c r="I2100" s="4" t="b">
        <v>0</v>
      </c>
      <c r="J2100" s="4" t="str">
        <f>CONCATENATE(Orte[[#This Row],[Ort]]," - ",Orte[[#This Row],[Landkreis]])</f>
        <v>Esch - Landkreis Vulkaneifel</v>
      </c>
      <c r="L2100" s="3" t="s">
        <v>10306</v>
      </c>
      <c r="M2100" s="3"/>
      <c r="N2100" t="str">
        <f>Orte[[#This Row],[Ort]]</f>
        <v>Esch</v>
      </c>
      <c r="O2100" t="s">
        <v>7055</v>
      </c>
      <c r="P2100" t="s">
        <v>4903</v>
      </c>
    </row>
    <row r="2101" spans="1:16" x14ac:dyDescent="0.35">
      <c r="A2101" t="s">
        <v>6609</v>
      </c>
      <c r="B2101" s="3" t="s">
        <v>14913</v>
      </c>
      <c r="C2101" s="4">
        <v>48.897984712000003</v>
      </c>
      <c r="D2101" s="4">
        <v>9.8687561542199997</v>
      </c>
      <c r="E2101" s="4">
        <f>Orte[[#This Row],[Lat_dez]]*PI()/180</f>
        <v>0.8534308308142512</v>
      </c>
      <c r="F2101" s="4">
        <f>Orte[[#This Row],[Lon_dez]]*PI()/180</f>
        <v>0.17224228796759228</v>
      </c>
      <c r="G2101" t="s">
        <v>546</v>
      </c>
      <c r="H2101" t="s">
        <v>662</v>
      </c>
      <c r="I2101" s="4" t="b">
        <v>0</v>
      </c>
      <c r="J2101" s="4" t="str">
        <f>CONCATENATE(Orte[[#This Row],[Ort]]," - ",Orte[[#This Row],[Landkreis]])</f>
        <v>Eschach, Obergröningen - Landkreis Ostalbkreis</v>
      </c>
      <c r="L2101" s="3" t="s">
        <v>13381</v>
      </c>
      <c r="M2101" s="3"/>
      <c r="N2101" t="str">
        <f>Orte[[#This Row],[Ort]]</f>
        <v>Eschach, Obergröningen</v>
      </c>
      <c r="O2101" t="s">
        <v>6944</v>
      </c>
      <c r="P2101" t="s">
        <v>15959</v>
      </c>
    </row>
    <row r="2102" spans="1:16" x14ac:dyDescent="0.35">
      <c r="A2102" t="s">
        <v>4275</v>
      </c>
      <c r="B2102" s="3" t="s">
        <v>11800</v>
      </c>
      <c r="C2102" s="4">
        <v>49.830573813000001</v>
      </c>
      <c r="D2102" s="4">
        <v>9.2886554598500002</v>
      </c>
      <c r="E2102" s="4">
        <f>Orte[[#This Row],[Lat_dez]]*PI()/180</f>
        <v>0.86970758119491509</v>
      </c>
      <c r="F2102" s="4">
        <f>Orte[[#This Row],[Lon_dez]]*PI()/180</f>
        <v>0.16211762085773046</v>
      </c>
      <c r="G2102" t="s">
        <v>665</v>
      </c>
      <c r="H2102" t="s">
        <v>1095</v>
      </c>
      <c r="I2102" s="4" t="b">
        <v>0</v>
      </c>
      <c r="J2102" s="4" t="str">
        <f>CONCATENATE(Orte[[#This Row],[Ort]]," - ",Orte[[#This Row],[Landkreis]])</f>
        <v>Eschau - Landkreis Miltenberg</v>
      </c>
      <c r="L2102" s="3" t="s">
        <v>14678</v>
      </c>
      <c r="M2102" s="3"/>
      <c r="N2102" t="str">
        <f>Orte[[#This Row],[Ort]]</f>
        <v>Eschau</v>
      </c>
      <c r="O2102" t="s">
        <v>6282</v>
      </c>
      <c r="P2102" t="s">
        <v>2346</v>
      </c>
    </row>
    <row r="2103" spans="1:16" x14ac:dyDescent="0.35">
      <c r="A2103" t="s">
        <v>4875</v>
      </c>
      <c r="B2103" s="3" t="s">
        <v>12582</v>
      </c>
      <c r="C2103" s="4">
        <v>47.894926967899998</v>
      </c>
      <c r="D2103" s="4">
        <v>7.6361638591499998</v>
      </c>
      <c r="E2103" s="4">
        <f>Orte[[#This Row],[Lat_dez]]*PI()/180</f>
        <v>0.83592417059207946</v>
      </c>
      <c r="F2103" s="4">
        <f>Orte[[#This Row],[Lon_dez]]*PI()/180</f>
        <v>0.13327620156396403</v>
      </c>
      <c r="G2103" t="s">
        <v>546</v>
      </c>
      <c r="H2103" t="s">
        <v>547</v>
      </c>
      <c r="I2103" s="4" t="b">
        <v>0</v>
      </c>
      <c r="J2103" s="4" t="str">
        <f>CONCATENATE(Orte[[#This Row],[Ort]]," - ",Orte[[#This Row],[Landkreis]])</f>
        <v>Eschbach - Landkreis Breisgau-Hochschwarzwald</v>
      </c>
      <c r="L2103" s="3" t="s">
        <v>14248</v>
      </c>
      <c r="M2103" s="3"/>
      <c r="N2103" t="str">
        <f>Orte[[#This Row],[Ort]]</f>
        <v>Eschbach</v>
      </c>
      <c r="O2103" t="s">
        <v>6182</v>
      </c>
      <c r="P2103" t="s">
        <v>2444</v>
      </c>
    </row>
    <row r="2104" spans="1:16" x14ac:dyDescent="0.35">
      <c r="A2104" t="s">
        <v>5628</v>
      </c>
      <c r="B2104" s="3" t="s">
        <v>13569</v>
      </c>
      <c r="C2104" s="4">
        <v>50.1506916656</v>
      </c>
      <c r="D2104" s="4">
        <v>8.5670145927500005</v>
      </c>
      <c r="E2104" s="4">
        <f>Orte[[#This Row],[Lat_dez]]*PI()/180</f>
        <v>0.87529469171719909</v>
      </c>
      <c r="F2104" s="4">
        <f>Orte[[#This Row],[Lon_dez]]*PI()/180</f>
        <v>0.14952261170988865</v>
      </c>
      <c r="G2104" t="s">
        <v>549</v>
      </c>
      <c r="H2104" t="s">
        <v>1055</v>
      </c>
      <c r="I2104" s="4" t="b">
        <v>0</v>
      </c>
      <c r="J2104" s="4" t="str">
        <f>CONCATENATE(Orte[[#This Row],[Ort]]," - ",Orte[[#This Row],[Landkreis]])</f>
        <v>Eschborn - Landkreis Main-Taunus-Kreis</v>
      </c>
      <c r="L2104" s="3" t="s">
        <v>15113</v>
      </c>
      <c r="M2104" s="3"/>
      <c r="N2104" t="str">
        <f>Orte[[#This Row],[Ort]]</f>
        <v>Eschborn</v>
      </c>
      <c r="O2104" t="s">
        <v>6431</v>
      </c>
      <c r="P2104" t="s">
        <v>4108</v>
      </c>
    </row>
    <row r="2105" spans="1:16" x14ac:dyDescent="0.35">
      <c r="A2105" t="s">
        <v>2826</v>
      </c>
      <c r="B2105" s="3" t="s">
        <v>9980</v>
      </c>
      <c r="C2105" s="4">
        <v>48.191401936600002</v>
      </c>
      <c r="D2105" s="4">
        <v>8.4506974497700007</v>
      </c>
      <c r="E2105" s="4">
        <f>Orte[[#This Row],[Lat_dez]]*PI()/180</f>
        <v>0.84109863494564163</v>
      </c>
      <c r="F2105" s="4">
        <f>Orte[[#This Row],[Lon_dez]]*PI()/180</f>
        <v>0.14749249458837463</v>
      </c>
      <c r="G2105" t="s">
        <v>546</v>
      </c>
      <c r="H2105" t="s">
        <v>719</v>
      </c>
      <c r="I2105" s="4" t="b">
        <v>0</v>
      </c>
      <c r="J2105" s="4" t="str">
        <f>CONCATENATE(Orte[[#This Row],[Ort]]," - ",Orte[[#This Row],[Landkreis]])</f>
        <v>Eschbronn - Landkreis Rottweil</v>
      </c>
      <c r="L2105" s="3" t="s">
        <v>14935</v>
      </c>
      <c r="M2105" s="3"/>
      <c r="N2105" t="str">
        <f>Orte[[#This Row],[Ort]]</f>
        <v>Eschbronn</v>
      </c>
      <c r="O2105" t="s">
        <v>3645</v>
      </c>
      <c r="P2105" t="s">
        <v>933</v>
      </c>
    </row>
    <row r="2106" spans="1:16" x14ac:dyDescent="0.35">
      <c r="A2106" t="s">
        <v>6421</v>
      </c>
      <c r="B2106" s="3" t="s">
        <v>14647</v>
      </c>
      <c r="C2106" s="4">
        <v>52.530742716200002</v>
      </c>
      <c r="D2106" s="4">
        <v>7.0131627067600002</v>
      </c>
      <c r="E2106" s="4">
        <f>Orte[[#This Row],[Lat_dez]]*PI()/180</f>
        <v>0.91683441891571926</v>
      </c>
      <c r="F2106" s="4">
        <f>Orte[[#This Row],[Lon_dez]]*PI()/180</f>
        <v>0.12240278021103958</v>
      </c>
      <c r="G2106" t="s">
        <v>554</v>
      </c>
      <c r="H2106" t="s">
        <v>2961</v>
      </c>
      <c r="I2106" s="4" t="b">
        <v>0</v>
      </c>
      <c r="J2106" s="4" t="str">
        <f>CONCATENATE(Orte[[#This Row],[Ort]]," - ",Orte[[#This Row],[Landkreis]])</f>
        <v>Esche, Georgsdorf, Lage, Neuenhaus, Osterwald - Landkreis Grafschaft Bentheim</v>
      </c>
      <c r="L2106" s="3" t="s">
        <v>12922</v>
      </c>
      <c r="M2106" s="3"/>
      <c r="N2106" t="str">
        <f>Orte[[#This Row],[Ort]]</f>
        <v>Esche, Georgsdorf, Lage, Neuenhaus, Osterwald</v>
      </c>
      <c r="O2106" t="s">
        <v>2264</v>
      </c>
      <c r="P2106" t="s">
        <v>5412</v>
      </c>
    </row>
    <row r="2107" spans="1:16" x14ac:dyDescent="0.35">
      <c r="A2107" t="s">
        <v>2757</v>
      </c>
      <c r="B2107" s="3" t="s">
        <v>9900</v>
      </c>
      <c r="C2107" s="4">
        <v>52.756851244700002</v>
      </c>
      <c r="D2107" s="4">
        <v>10.282442402999999</v>
      </c>
      <c r="E2107" s="4">
        <f>Orte[[#This Row],[Lat_dez]]*PI()/180</f>
        <v>0.92078075720488373</v>
      </c>
      <c r="F2107" s="4">
        <f>Orte[[#This Row],[Lon_dez]]*PI()/180</f>
        <v>0.17946247507902766</v>
      </c>
      <c r="G2107" t="s">
        <v>554</v>
      </c>
      <c r="H2107" t="s">
        <v>1027</v>
      </c>
      <c r="I2107" s="4" t="b">
        <v>0</v>
      </c>
      <c r="J2107" s="4" t="str">
        <f>CONCATENATE(Orte[[#This Row],[Ort]]," - ",Orte[[#This Row],[Landkreis]])</f>
        <v>Eschede - Landkreis Celle</v>
      </c>
      <c r="L2107" s="3" t="s">
        <v>13926</v>
      </c>
      <c r="M2107" s="3"/>
      <c r="N2107" t="str">
        <f>Orte[[#This Row],[Ort]]</f>
        <v>Eschede</v>
      </c>
      <c r="O2107" t="s">
        <v>6361</v>
      </c>
      <c r="P2107" t="s">
        <v>15960</v>
      </c>
    </row>
    <row r="2108" spans="1:16" x14ac:dyDescent="0.35">
      <c r="A2108" t="s">
        <v>4261</v>
      </c>
      <c r="B2108" s="3" t="s">
        <v>11781</v>
      </c>
      <c r="C2108" s="4">
        <v>49.318903064300002</v>
      </c>
      <c r="D2108" s="4">
        <v>8.8624732886099995</v>
      </c>
      <c r="E2108" s="4">
        <f>Orte[[#This Row],[Lat_dez]]*PI()/180</f>
        <v>0.86077724194395577</v>
      </c>
      <c r="F2108" s="4">
        <f>Orte[[#This Row],[Lon_dez]]*PI()/180</f>
        <v>0.15467933875629417</v>
      </c>
      <c r="G2108" t="s">
        <v>546</v>
      </c>
      <c r="H2108" t="s">
        <v>726</v>
      </c>
      <c r="I2108" s="4" t="b">
        <v>0</v>
      </c>
      <c r="J2108" s="4" t="str">
        <f>CONCATENATE(Orte[[#This Row],[Ort]]," - ",Orte[[#This Row],[Landkreis]])</f>
        <v>Eschelbronn - Landkreis Rhein-Neckar-Kreis</v>
      </c>
      <c r="L2108" s="3" t="s">
        <v>10390</v>
      </c>
      <c r="M2108" s="3"/>
      <c r="N2108" t="str">
        <f>Orte[[#This Row],[Ort]]</f>
        <v>Eschelbronn</v>
      </c>
      <c r="O2108" t="s">
        <v>6078</v>
      </c>
      <c r="P2108" t="s">
        <v>2126</v>
      </c>
    </row>
    <row r="2109" spans="1:16" x14ac:dyDescent="0.35">
      <c r="A2109" t="s">
        <v>4696</v>
      </c>
      <c r="B2109" s="3" t="s">
        <v>12357</v>
      </c>
      <c r="C2109" s="4">
        <v>48.653207375800001</v>
      </c>
      <c r="D2109" s="4">
        <v>9.6763496378300005</v>
      </c>
      <c r="E2109" s="4">
        <f>Orte[[#This Row],[Lat_dez]]*PI()/180</f>
        <v>0.84915866036330001</v>
      </c>
      <c r="F2109" s="4">
        <f>Orte[[#This Row],[Lon_dez]]*PI()/180</f>
        <v>0.16888416075429435</v>
      </c>
      <c r="G2109" t="s">
        <v>546</v>
      </c>
      <c r="H2109" t="s">
        <v>644</v>
      </c>
      <c r="I2109" s="4" t="b">
        <v>0</v>
      </c>
      <c r="J2109" s="4" t="str">
        <f>CONCATENATE(Orte[[#This Row],[Ort]]," - ",Orte[[#This Row],[Landkreis]])</f>
        <v>Eschenbach - Landkreis Göppingen</v>
      </c>
      <c r="L2109" s="3" t="s">
        <v>13156</v>
      </c>
      <c r="M2109" s="3"/>
      <c r="N2109" t="str">
        <f>Orte[[#This Row],[Ort]]</f>
        <v>Eschenbach</v>
      </c>
      <c r="O2109" t="s">
        <v>6845</v>
      </c>
      <c r="P2109" t="s">
        <v>5498</v>
      </c>
    </row>
    <row r="2110" spans="1:16" x14ac:dyDescent="0.35">
      <c r="A2110" t="s">
        <v>6536</v>
      </c>
      <c r="B2110" s="3" t="s">
        <v>14805</v>
      </c>
      <c r="C2110" s="4">
        <v>49.771140915700002</v>
      </c>
      <c r="D2110" s="4">
        <v>11.8208743262</v>
      </c>
      <c r="E2110" s="4">
        <f>Orte[[#This Row],[Lat_dez]]*PI()/180</f>
        <v>0.86867028145303049</v>
      </c>
      <c r="F2110" s="4">
        <f>Orte[[#This Row],[Lon_dez]]*PI()/180</f>
        <v>0.2063131774566562</v>
      </c>
      <c r="G2110" t="s">
        <v>665</v>
      </c>
      <c r="H2110" t="s">
        <v>1224</v>
      </c>
      <c r="I2110" s="4" t="b">
        <v>0</v>
      </c>
      <c r="J2110" s="4" t="str">
        <f>CONCATENATE(Orte[[#This Row],[Ort]]," - ",Orte[[#This Row],[Landkreis]])</f>
        <v>Eschenbach i.d. OPf. - Landkreis Neustadt a.d. Waldnaab</v>
      </c>
      <c r="L2110" s="3" t="s">
        <v>10921</v>
      </c>
      <c r="M2110" s="3"/>
      <c r="N2110" t="str">
        <f>Orte[[#This Row],[Ort]]</f>
        <v>Eschenbach i.d. OPf.</v>
      </c>
      <c r="O2110" t="s">
        <v>3842</v>
      </c>
      <c r="P2110" t="s">
        <v>3497</v>
      </c>
    </row>
    <row r="2111" spans="1:16" x14ac:dyDescent="0.35">
      <c r="A2111" t="s">
        <v>1849</v>
      </c>
      <c r="B2111" s="3" t="s">
        <v>8814</v>
      </c>
      <c r="C2111" s="4">
        <v>50.810338918900001</v>
      </c>
      <c r="D2111" s="4">
        <v>8.3627639863399992</v>
      </c>
      <c r="E2111" s="4">
        <f>Orte[[#This Row],[Lat_dez]]*PI()/180</f>
        <v>0.8868077081890211</v>
      </c>
      <c r="F2111" s="4">
        <f>Orte[[#This Row],[Lon_dez]]*PI()/180</f>
        <v>0.14595776612883909</v>
      </c>
      <c r="G2111" t="s">
        <v>549</v>
      </c>
      <c r="H2111" t="s">
        <v>550</v>
      </c>
      <c r="I2111" s="4" t="b">
        <v>0</v>
      </c>
      <c r="J2111" s="4" t="str">
        <f>CONCATENATE(Orte[[#This Row],[Ort]]," - ",Orte[[#This Row],[Landkreis]])</f>
        <v>Eschenburg - Landkreis Lahn-Dill-Kreis</v>
      </c>
      <c r="L2111" s="3" t="s">
        <v>14962</v>
      </c>
      <c r="M2111" s="3"/>
      <c r="N2111" t="str">
        <f>Orte[[#This Row],[Ort]]</f>
        <v>Eschenburg</v>
      </c>
      <c r="O2111" t="s">
        <v>2667</v>
      </c>
      <c r="P2111" t="s">
        <v>2973</v>
      </c>
    </row>
    <row r="2112" spans="1:16" x14ac:dyDescent="0.35">
      <c r="A2112" t="s">
        <v>3383</v>
      </c>
      <c r="B2112" s="3" t="s">
        <v>10662</v>
      </c>
      <c r="C2112" s="4">
        <v>47.585762083699997</v>
      </c>
      <c r="D2112" s="4">
        <v>11.1975896632</v>
      </c>
      <c r="E2112" s="4">
        <f>Orte[[#This Row],[Lat_dez]]*PI()/180</f>
        <v>0.83052822543124249</v>
      </c>
      <c r="F2112" s="4">
        <f>Orte[[#This Row],[Lon_dez]]*PI()/180</f>
        <v>0.19543480791012291</v>
      </c>
      <c r="G2112" t="s">
        <v>665</v>
      </c>
      <c r="H2112" t="s">
        <v>949</v>
      </c>
      <c r="I2112" s="4" t="b">
        <v>0</v>
      </c>
      <c r="J2112" s="4" t="str">
        <f>CONCATENATE(Orte[[#This Row],[Ort]]," - ",Orte[[#This Row],[Landkreis]])</f>
        <v>Eschenlohe - Landkreis Garmisch-Partenkirchen</v>
      </c>
      <c r="L2112" s="3" t="s">
        <v>11629</v>
      </c>
      <c r="M2112" s="3"/>
      <c r="N2112" t="str">
        <f>Orte[[#This Row],[Ort]]</f>
        <v>Eschenlohe</v>
      </c>
      <c r="O2112" t="s">
        <v>5915</v>
      </c>
      <c r="P2112" t="s">
        <v>5894</v>
      </c>
    </row>
    <row r="2113" spans="1:16" x14ac:dyDescent="0.35">
      <c r="A2113" t="s">
        <v>1971</v>
      </c>
      <c r="B2113" s="3" t="s">
        <v>8947</v>
      </c>
      <c r="C2113" s="4">
        <v>49.298116999400001</v>
      </c>
      <c r="D2113" s="4">
        <v>12.937381540200001</v>
      </c>
      <c r="E2113" s="4">
        <f>Orte[[#This Row],[Lat_dez]]*PI()/180</f>
        <v>0.86041445667291738</v>
      </c>
      <c r="F2113" s="4">
        <f>Orte[[#This Row],[Lon_dez]]*PI()/180</f>
        <v>0.22579990446322512</v>
      </c>
      <c r="G2113" t="s">
        <v>665</v>
      </c>
      <c r="H2113" t="s">
        <v>915</v>
      </c>
      <c r="I2113" s="4" t="b">
        <v>0</v>
      </c>
      <c r="J2113" s="4" t="str">
        <f>CONCATENATE(Orte[[#This Row],[Ort]]," - ",Orte[[#This Row],[Landkreis]])</f>
        <v>Eschlkam - Landkreis Cham</v>
      </c>
      <c r="L2113" s="3" t="s">
        <v>12086</v>
      </c>
      <c r="M2113" s="3"/>
      <c r="N2113" t="str">
        <f>Orte[[#This Row],[Ort]]</f>
        <v>Eschlkam</v>
      </c>
      <c r="O2113" t="s">
        <v>7156</v>
      </c>
      <c r="P2113" t="s">
        <v>196</v>
      </c>
    </row>
    <row r="2114" spans="1:16" x14ac:dyDescent="0.35">
      <c r="A2114" t="s">
        <v>5872</v>
      </c>
      <c r="B2114" s="3" t="s">
        <v>13909</v>
      </c>
      <c r="C2114" s="4">
        <v>51.179425233700002</v>
      </c>
      <c r="D2114" s="4">
        <v>10.0410395461</v>
      </c>
      <c r="E2114" s="4">
        <f>Orte[[#This Row],[Lat_dez]]*PI()/180</f>
        <v>0.89324947960633339</v>
      </c>
      <c r="F2114" s="4">
        <f>Orte[[#This Row],[Lon_dez]]*PI()/180</f>
        <v>0.17524920040240197</v>
      </c>
      <c r="G2114" t="s">
        <v>549</v>
      </c>
      <c r="H2114" t="s">
        <v>1453</v>
      </c>
      <c r="I2114" s="4" t="b">
        <v>0</v>
      </c>
      <c r="J2114" s="4" t="str">
        <f>CONCATENATE(Orte[[#This Row],[Ort]]," - ",Orte[[#This Row],[Landkreis]])</f>
        <v>Eschwege - Landkreis Werra-Meißner-Kreis</v>
      </c>
      <c r="L2114" s="3" t="s">
        <v>10394</v>
      </c>
      <c r="M2114" s="3"/>
      <c r="N2114" t="str">
        <f>Orte[[#This Row],[Ort]]</f>
        <v>Eschwege</v>
      </c>
      <c r="O2114" t="s">
        <v>3366</v>
      </c>
      <c r="P2114" t="s">
        <v>2935</v>
      </c>
    </row>
    <row r="2115" spans="1:16" x14ac:dyDescent="0.35">
      <c r="A2115" t="s">
        <v>1557</v>
      </c>
      <c r="B2115" s="3" t="s">
        <v>8496</v>
      </c>
      <c r="C2115" s="4">
        <v>50.828459654200003</v>
      </c>
      <c r="D2115" s="4">
        <v>6.2698781583700001</v>
      </c>
      <c r="E2115" s="4">
        <f>Orte[[#This Row],[Lat_dez]]*PI()/180</f>
        <v>0.88712397468288851</v>
      </c>
      <c r="F2115" s="4">
        <f>Orte[[#This Row],[Lon_dez]]*PI()/180</f>
        <v>0.10943001756243498</v>
      </c>
      <c r="G2115" t="s">
        <v>504</v>
      </c>
      <c r="H2115" t="s">
        <v>507</v>
      </c>
      <c r="I2115" s="4" t="b">
        <v>0</v>
      </c>
      <c r="J2115" s="4" t="str">
        <f>CONCATENATE(Orte[[#This Row],[Ort]]," - ",Orte[[#This Row],[Landkreis]])</f>
        <v>Eschweiler - Kreis Städteregion Aachen</v>
      </c>
      <c r="L2115" s="3" t="s">
        <v>14252</v>
      </c>
      <c r="M2115" s="3"/>
      <c r="N2115" t="str">
        <f>Orte[[#This Row],[Ort]]</f>
        <v>Eschweiler</v>
      </c>
      <c r="O2115" t="s">
        <v>799</v>
      </c>
      <c r="P2115" t="s">
        <v>836</v>
      </c>
    </row>
    <row r="2116" spans="1:16" x14ac:dyDescent="0.35">
      <c r="A2116" t="s">
        <v>3713</v>
      </c>
      <c r="B2116" s="3" t="s">
        <v>11098</v>
      </c>
      <c r="C2116" s="4">
        <v>53.639338701600003</v>
      </c>
      <c r="D2116" s="4">
        <v>7.6307596932499999</v>
      </c>
      <c r="E2116" s="4">
        <f>Orte[[#This Row],[Lat_dez]]*PI()/180</f>
        <v>0.9361830689353402</v>
      </c>
      <c r="F2116" s="4">
        <f>Orte[[#This Row],[Lon_dez]]*PI()/180</f>
        <v>0.13318188107568502</v>
      </c>
      <c r="G2116" t="s">
        <v>554</v>
      </c>
      <c r="H2116" t="s">
        <v>627</v>
      </c>
      <c r="I2116" s="4" t="b">
        <v>0</v>
      </c>
      <c r="J2116" s="4" t="str">
        <f>CONCATENATE(Orte[[#This Row],[Ort]]," - ",Orte[[#This Row],[Landkreis]])</f>
        <v>Esens, Neuharlingersiel u.a. - Landkreis Wittmund</v>
      </c>
      <c r="L2116" s="3" t="s">
        <v>15398</v>
      </c>
      <c r="M2116" s="3"/>
      <c r="N2116" t="str">
        <f>Orte[[#This Row],[Ort]]</f>
        <v>Esens, Neuharlingersiel u.a.</v>
      </c>
      <c r="O2116" t="s">
        <v>4239</v>
      </c>
      <c r="P2116" t="s">
        <v>5361</v>
      </c>
    </row>
    <row r="2117" spans="1:16" x14ac:dyDescent="0.35">
      <c r="A2117" t="s">
        <v>3054</v>
      </c>
      <c r="B2117" s="3" t="s">
        <v>10263</v>
      </c>
      <c r="C2117" s="4">
        <v>54.7123506334</v>
      </c>
      <c r="D2117" s="4">
        <v>9.8097332708699998</v>
      </c>
      <c r="E2117" s="4">
        <f>Orte[[#This Row],[Lat_dez]]*PI()/180</f>
        <v>0.95491066005843506</v>
      </c>
      <c r="F2117" s="4">
        <f>Orte[[#This Row],[Lon_dez]]*PI()/180</f>
        <v>0.17121214431911425</v>
      </c>
      <c r="G2117" t="s">
        <v>641</v>
      </c>
      <c r="H2117" t="s">
        <v>660</v>
      </c>
      <c r="I2117" s="4" t="b">
        <v>0</v>
      </c>
      <c r="J2117" s="4" t="str">
        <f>CONCATENATE(Orte[[#This Row],[Ort]]," - ",Orte[[#This Row],[Landkreis]])</f>
        <v>Esgrus - Kreis Schleswig-Flensburg</v>
      </c>
      <c r="L2117" s="3" t="s">
        <v>15491</v>
      </c>
      <c r="M2117" s="3"/>
      <c r="N2117" t="str">
        <f>Orte[[#This Row],[Ort]]</f>
        <v>Esgrus</v>
      </c>
      <c r="O2117" t="s">
        <v>4503</v>
      </c>
      <c r="P2117" t="s">
        <v>2324</v>
      </c>
    </row>
    <row r="2118" spans="1:16" x14ac:dyDescent="0.35">
      <c r="A2118" t="s">
        <v>1223</v>
      </c>
      <c r="B2118" s="3" t="s">
        <v>8172</v>
      </c>
      <c r="C2118" s="4">
        <v>49.579418433900003</v>
      </c>
      <c r="D2118" s="4">
        <v>12.524923169099999</v>
      </c>
      <c r="E2118" s="4">
        <f>Orte[[#This Row],[Lat_dez]]*PI()/180</f>
        <v>0.86532409289552559</v>
      </c>
      <c r="F2118" s="4">
        <f>Orte[[#This Row],[Lon_dez]]*PI()/180</f>
        <v>0.21860114786011747</v>
      </c>
      <c r="G2118" t="s">
        <v>665</v>
      </c>
      <c r="H2118" t="s">
        <v>1224</v>
      </c>
      <c r="I2118" s="4" t="b">
        <v>0</v>
      </c>
      <c r="J2118" s="4" t="str">
        <f>CONCATENATE(Orte[[#This Row],[Ort]]," - ",Orte[[#This Row],[Landkreis]])</f>
        <v>Eslarn - Landkreis Neustadt a.d. Waldnaab</v>
      </c>
      <c r="L2118" s="3" t="s">
        <v>13724</v>
      </c>
      <c r="M2118" s="3"/>
      <c r="N2118" t="str">
        <f>Orte[[#This Row],[Ort]]</f>
        <v>Eslarn</v>
      </c>
      <c r="O2118" t="s">
        <v>2603</v>
      </c>
      <c r="P2118" t="s">
        <v>5913</v>
      </c>
    </row>
    <row r="2119" spans="1:16" x14ac:dyDescent="0.35">
      <c r="A2119" t="s">
        <v>2500</v>
      </c>
      <c r="B2119" s="3" t="s">
        <v>9569</v>
      </c>
      <c r="C2119" s="4">
        <v>51.248765151699999</v>
      </c>
      <c r="D2119" s="4">
        <v>8.1753731117099999</v>
      </c>
      <c r="E2119" s="4">
        <f>Orte[[#This Row],[Lat_dez]]*PI()/180</f>
        <v>0.89445968947849619</v>
      </c>
      <c r="F2119" s="4">
        <f>Orte[[#This Row],[Lon_dez]]*PI()/180</f>
        <v>0.14268717837835368</v>
      </c>
      <c r="G2119" t="s">
        <v>504</v>
      </c>
      <c r="H2119" t="s">
        <v>617</v>
      </c>
      <c r="I2119" s="4" t="b">
        <v>0</v>
      </c>
      <c r="J2119" s="4" t="str">
        <f>CONCATENATE(Orte[[#This Row],[Ort]]," - ",Orte[[#This Row],[Landkreis]])</f>
        <v>Eslohe - Kreis Hochsauerlandkreis</v>
      </c>
      <c r="L2119" s="3" t="s">
        <v>12389</v>
      </c>
      <c r="M2119" s="3"/>
      <c r="N2119" t="str">
        <f>Orte[[#This Row],[Ort]]</f>
        <v>Eslohe</v>
      </c>
      <c r="O2119" t="s">
        <v>1787</v>
      </c>
      <c r="P2119" t="s">
        <v>5072</v>
      </c>
    </row>
    <row r="2120" spans="1:16" x14ac:dyDescent="0.35">
      <c r="A2120" t="s">
        <v>5093</v>
      </c>
      <c r="B2120" s="3" t="s">
        <v>12869</v>
      </c>
      <c r="C2120" s="4">
        <v>52.371371716299997</v>
      </c>
      <c r="D2120" s="4">
        <v>8.6247303197799994</v>
      </c>
      <c r="E2120" s="4">
        <f>Orte[[#This Row],[Lat_dez]]*PI()/180</f>
        <v>0.9140528702352686</v>
      </c>
      <c r="F2120" s="4">
        <f>Orte[[#This Row],[Lon_dez]]*PI()/180</f>
        <v>0.1505299411767444</v>
      </c>
      <c r="G2120" t="s">
        <v>504</v>
      </c>
      <c r="H2120" t="s">
        <v>712</v>
      </c>
      <c r="I2120" s="4" t="b">
        <v>0</v>
      </c>
      <c r="J2120" s="4" t="str">
        <f>CONCATENATE(Orte[[#This Row],[Ort]]," - ",Orte[[#This Row],[Landkreis]])</f>
        <v>Espelkamp - Kreis Minden-Lübbecke</v>
      </c>
      <c r="L2120" s="3" t="s">
        <v>9917</v>
      </c>
      <c r="M2120" s="3"/>
      <c r="N2120" t="str">
        <f>Orte[[#This Row],[Ort]]</f>
        <v>Espelkamp</v>
      </c>
      <c r="O2120" t="s">
        <v>5231</v>
      </c>
      <c r="P2120" t="s">
        <v>6959</v>
      </c>
    </row>
    <row r="2121" spans="1:16" x14ac:dyDescent="0.35">
      <c r="A2121" t="s">
        <v>5779</v>
      </c>
      <c r="B2121" s="3" t="s">
        <v>13775</v>
      </c>
      <c r="C2121" s="4">
        <v>51.393408114000003</v>
      </c>
      <c r="D2121" s="4">
        <v>9.4700476266399995</v>
      </c>
      <c r="E2121" s="4">
        <f>Orte[[#This Row],[Lat_dez]]*PI()/180</f>
        <v>0.8969841854104692</v>
      </c>
      <c r="F2121" s="4">
        <f>Orte[[#This Row],[Lon_dez]]*PI()/180</f>
        <v>0.16528351140554268</v>
      </c>
      <c r="G2121" t="s">
        <v>549</v>
      </c>
      <c r="H2121" t="s">
        <v>1756</v>
      </c>
      <c r="I2121" s="4" t="b">
        <v>0</v>
      </c>
      <c r="J2121" s="4" t="str">
        <f>CONCATENATE(Orte[[#This Row],[Ort]]," - ",Orte[[#This Row],[Landkreis]])</f>
        <v>Espenau - Landkreis Kassel</v>
      </c>
      <c r="L2121" s="3" t="s">
        <v>11566</v>
      </c>
      <c r="M2121" s="3"/>
      <c r="N2121" t="str">
        <f>Orte[[#This Row],[Ort]]</f>
        <v>Espenau</v>
      </c>
      <c r="O2121" t="s">
        <v>4909</v>
      </c>
      <c r="P2121" t="s">
        <v>5441</v>
      </c>
    </row>
    <row r="2122" spans="1:16" x14ac:dyDescent="0.35">
      <c r="A2122" t="s">
        <v>1630</v>
      </c>
      <c r="B2122" s="3" t="s">
        <v>8579</v>
      </c>
      <c r="C2122" s="4">
        <v>49.881670590900001</v>
      </c>
      <c r="D2122" s="4">
        <v>9.5171483301799995</v>
      </c>
      <c r="E2122" s="4">
        <f>Orte[[#This Row],[Lat_dez]]*PI()/180</f>
        <v>0.87059938820643035</v>
      </c>
      <c r="F2122" s="4">
        <f>Orte[[#This Row],[Lon_dez]]*PI()/180</f>
        <v>0.16610557376232141</v>
      </c>
      <c r="G2122" t="s">
        <v>665</v>
      </c>
      <c r="H2122" t="s">
        <v>826</v>
      </c>
      <c r="I2122" s="4" t="b">
        <v>0</v>
      </c>
      <c r="J2122" s="4" t="str">
        <f>CONCATENATE(Orte[[#This Row],[Ort]]," - ",Orte[[#This Row],[Landkreis]])</f>
        <v>Esselbach - Landkreis Main-Spessart</v>
      </c>
      <c r="L2122" s="3" t="s">
        <v>9070</v>
      </c>
      <c r="M2122" s="3"/>
      <c r="N2122" t="str">
        <f>Orte[[#This Row],[Ort]]</f>
        <v>Esselbach</v>
      </c>
      <c r="O2122" t="s">
        <v>6779</v>
      </c>
      <c r="P2122" t="s">
        <v>6305</v>
      </c>
    </row>
    <row r="2123" spans="1:16" x14ac:dyDescent="0.35">
      <c r="A2123" t="s">
        <v>1282</v>
      </c>
      <c r="B2123" s="3" t="s">
        <v>12626</v>
      </c>
      <c r="C2123" s="4">
        <v>51.4573941023</v>
      </c>
      <c r="D2123" s="4">
        <v>7.0105960322799996</v>
      </c>
      <c r="E2123" s="4">
        <f>Orte[[#This Row],[Lat_dez]]*PI()/180</f>
        <v>0.89810095158144676</v>
      </c>
      <c r="F2123" s="4">
        <f>Orte[[#This Row],[Lon_dez]]*PI()/180</f>
        <v>0.12235798329053667</v>
      </c>
      <c r="G2123" t="s">
        <v>504</v>
      </c>
      <c r="H2123" t="s">
        <v>1283</v>
      </c>
      <c r="I2123" s="4" t="b">
        <v>0</v>
      </c>
      <c r="J2123" s="4" t="str">
        <f>CONCATENATE(Orte[[#This Row],[Ort]]," - ",Orte[[#This Row],[Landkreis]])</f>
        <v>Essen - Kreisfreie Stadt Essen</v>
      </c>
      <c r="L2123" s="3" t="s">
        <v>11713</v>
      </c>
      <c r="M2123" s="3"/>
      <c r="N2123" t="str">
        <f>Orte[[#This Row],[Ort]]</f>
        <v>Essen</v>
      </c>
      <c r="O2123" t="s">
        <v>1101</v>
      </c>
      <c r="P2123" t="s">
        <v>2820</v>
      </c>
    </row>
    <row r="2124" spans="1:16" x14ac:dyDescent="0.35">
      <c r="A2124" t="s">
        <v>1282</v>
      </c>
      <c r="B2124" s="3" t="s">
        <v>13845</v>
      </c>
      <c r="C2124" s="4">
        <v>51.445927237600003</v>
      </c>
      <c r="D2124" s="4">
        <v>7.0126067234200002</v>
      </c>
      <c r="E2124" s="4">
        <f>Orte[[#This Row],[Lat_dez]]*PI()/180</f>
        <v>0.89790081703755109</v>
      </c>
      <c r="F2124" s="4">
        <f>Orte[[#This Row],[Lon_dez]]*PI()/180</f>
        <v>0.12239307647117034</v>
      </c>
      <c r="G2124" t="s">
        <v>504</v>
      </c>
      <c r="H2124" t="s">
        <v>1283</v>
      </c>
      <c r="I2124" s="4" t="b">
        <v>0</v>
      </c>
      <c r="J2124" s="4" t="str">
        <f>CONCATENATE(Orte[[#This Row],[Ort]]," - ",Orte[[#This Row],[Landkreis]])</f>
        <v>Essen - Kreisfreie Stadt Essen</v>
      </c>
      <c r="L2124" s="3" t="s">
        <v>10592</v>
      </c>
      <c r="M2124" s="3"/>
      <c r="N2124" t="str">
        <f>Orte[[#This Row],[Ort]]</f>
        <v>Essen</v>
      </c>
      <c r="O2124" t="s">
        <v>1947</v>
      </c>
      <c r="P2124" t="s">
        <v>4480</v>
      </c>
    </row>
    <row r="2125" spans="1:16" x14ac:dyDescent="0.35">
      <c r="A2125" t="s">
        <v>1282</v>
      </c>
      <c r="B2125" s="3" t="s">
        <v>13844</v>
      </c>
      <c r="C2125" s="4">
        <v>51.437724345900001</v>
      </c>
      <c r="D2125" s="4">
        <v>7.0097740830299999</v>
      </c>
      <c r="E2125" s="4">
        <f>Orte[[#This Row],[Lat_dez]]*PI()/180</f>
        <v>0.89775764956920168</v>
      </c>
      <c r="F2125" s="4">
        <f>Orte[[#This Row],[Lon_dez]]*PI()/180</f>
        <v>0.12234363756983987</v>
      </c>
      <c r="G2125" t="s">
        <v>504</v>
      </c>
      <c r="H2125" t="s">
        <v>1283</v>
      </c>
      <c r="I2125" s="4" t="b">
        <v>0</v>
      </c>
      <c r="J2125" s="4" t="str">
        <f>CONCATENATE(Orte[[#This Row],[Ort]]," - ",Orte[[#This Row],[Landkreis]])</f>
        <v>Essen - Kreisfreie Stadt Essen</v>
      </c>
      <c r="L2125" s="3" t="s">
        <v>8389</v>
      </c>
      <c r="M2125" s="3"/>
      <c r="N2125" t="str">
        <f>Orte[[#This Row],[Ort]]</f>
        <v>Essen</v>
      </c>
      <c r="O2125" t="s">
        <v>5355</v>
      </c>
      <c r="P2125" t="s">
        <v>3958</v>
      </c>
    </row>
    <row r="2126" spans="1:16" x14ac:dyDescent="0.35">
      <c r="A2126" t="s">
        <v>1282</v>
      </c>
      <c r="B2126" s="3" t="s">
        <v>9593</v>
      </c>
      <c r="C2126" s="4">
        <v>51.429156777199999</v>
      </c>
      <c r="D2126" s="4">
        <v>7.0029692295399997</v>
      </c>
      <c r="E2126" s="4">
        <f>Orte[[#This Row],[Lat_dez]]*PI()/180</f>
        <v>0.89760811728649581</v>
      </c>
      <c r="F2126" s="4">
        <f>Orte[[#This Row],[Lon_dez]]*PI()/180</f>
        <v>0.12222487047132354</v>
      </c>
      <c r="G2126" t="s">
        <v>504</v>
      </c>
      <c r="H2126" t="s">
        <v>1283</v>
      </c>
      <c r="I2126" s="4" t="b">
        <v>0</v>
      </c>
      <c r="J2126" s="4" t="str">
        <f>CONCATENATE(Orte[[#This Row],[Ort]]," - ",Orte[[#This Row],[Landkreis]])</f>
        <v>Essen - Kreisfreie Stadt Essen</v>
      </c>
      <c r="L2126" s="3" t="s">
        <v>10095</v>
      </c>
      <c r="M2126" s="3"/>
      <c r="N2126" t="str">
        <f>Orte[[#This Row],[Ort]]</f>
        <v>Essen</v>
      </c>
      <c r="O2126" t="s">
        <v>4630</v>
      </c>
      <c r="P2126" t="s">
        <v>3351</v>
      </c>
    </row>
    <row r="2127" spans="1:16" x14ac:dyDescent="0.35">
      <c r="A2127" t="s">
        <v>1282</v>
      </c>
      <c r="B2127" s="3" t="s">
        <v>13275</v>
      </c>
      <c r="C2127" s="4">
        <v>51.403606292699997</v>
      </c>
      <c r="D2127" s="4">
        <v>6.9841437070200003</v>
      </c>
      <c r="E2127" s="4">
        <f>Orte[[#This Row],[Lat_dez]]*PI()/180</f>
        <v>0.89716217720649105</v>
      </c>
      <c r="F2127" s="4">
        <f>Orte[[#This Row],[Lon_dez]]*PI()/180</f>
        <v>0.12189630311994121</v>
      </c>
      <c r="G2127" t="s">
        <v>504</v>
      </c>
      <c r="H2127" t="s">
        <v>1283</v>
      </c>
      <c r="I2127" s="4" t="b">
        <v>0</v>
      </c>
      <c r="J2127" s="4" t="str">
        <f>CONCATENATE(Orte[[#This Row],[Ort]]," - ",Orte[[#This Row],[Landkreis]])</f>
        <v>Essen - Kreisfreie Stadt Essen</v>
      </c>
      <c r="L2127" s="3" t="s">
        <v>9086</v>
      </c>
      <c r="M2127" s="3"/>
      <c r="N2127" t="str">
        <f>Orte[[#This Row],[Ort]]</f>
        <v>Essen</v>
      </c>
      <c r="O2127" t="s">
        <v>2522</v>
      </c>
      <c r="P2127" t="s">
        <v>1126</v>
      </c>
    </row>
    <row r="2128" spans="1:16" x14ac:dyDescent="0.35">
      <c r="A2128" t="s">
        <v>1282</v>
      </c>
      <c r="B2128" s="3" t="s">
        <v>11341</v>
      </c>
      <c r="C2128" s="4">
        <v>51.4197935292</v>
      </c>
      <c r="D2128" s="4">
        <v>7.03753147766</v>
      </c>
      <c r="E2128" s="4">
        <f>Orte[[#This Row],[Lat_dez]]*PI()/180</f>
        <v>0.89744469778021496</v>
      </c>
      <c r="F2128" s="4">
        <f>Orte[[#This Row],[Lon_dez]]*PI()/180</f>
        <v>0.12282809549790877</v>
      </c>
      <c r="G2128" t="s">
        <v>504</v>
      </c>
      <c r="H2128" t="s">
        <v>1283</v>
      </c>
      <c r="I2128" s="4" t="b">
        <v>0</v>
      </c>
      <c r="J2128" s="4" t="str">
        <f>CONCATENATE(Orte[[#This Row],[Ort]]," - ",Orte[[#This Row],[Landkreis]])</f>
        <v>Essen - Kreisfreie Stadt Essen</v>
      </c>
      <c r="L2128" s="3" t="s">
        <v>13110</v>
      </c>
      <c r="M2128" s="3"/>
      <c r="N2128" t="str">
        <f>Orte[[#This Row],[Ort]]</f>
        <v>Essen</v>
      </c>
      <c r="O2128" t="s">
        <v>4975</v>
      </c>
      <c r="P2128" t="s">
        <v>15961</v>
      </c>
    </row>
    <row r="2129" spans="1:16" x14ac:dyDescent="0.35">
      <c r="A2129" t="s">
        <v>1282</v>
      </c>
      <c r="B2129" s="3" t="s">
        <v>10850</v>
      </c>
      <c r="C2129" s="4">
        <v>51.436655479700001</v>
      </c>
      <c r="D2129" s="4">
        <v>7.0411876091899996</v>
      </c>
      <c r="E2129" s="4">
        <f>Orte[[#This Row],[Lat_dez]]*PI()/180</f>
        <v>0.89773899433474835</v>
      </c>
      <c r="F2129" s="4">
        <f>Orte[[#This Row],[Lon_dez]]*PI()/180</f>
        <v>0.12289190703099323</v>
      </c>
      <c r="G2129" t="s">
        <v>504</v>
      </c>
      <c r="H2129" t="s">
        <v>1283</v>
      </c>
      <c r="I2129" s="4" t="b">
        <v>0</v>
      </c>
      <c r="J2129" s="4" t="str">
        <f>CONCATENATE(Orte[[#This Row],[Ort]]," - ",Orte[[#This Row],[Landkreis]])</f>
        <v>Essen - Kreisfreie Stadt Essen</v>
      </c>
      <c r="L2129" s="3" t="s">
        <v>7760</v>
      </c>
      <c r="M2129" s="3"/>
      <c r="N2129" t="str">
        <f>Orte[[#This Row],[Ort]]</f>
        <v>Essen</v>
      </c>
      <c r="O2129" t="s">
        <v>6314</v>
      </c>
      <c r="P2129" t="s">
        <v>5578</v>
      </c>
    </row>
    <row r="2130" spans="1:16" x14ac:dyDescent="0.35">
      <c r="A2130" t="s">
        <v>1282</v>
      </c>
      <c r="B2130" s="3" t="s">
        <v>10143</v>
      </c>
      <c r="C2130" s="4">
        <v>51.448513294800001</v>
      </c>
      <c r="D2130" s="4">
        <v>7.0415603124699997</v>
      </c>
      <c r="E2130" s="4">
        <f>Orte[[#This Row],[Lat_dez]]*PI()/180</f>
        <v>0.89794595225033602</v>
      </c>
      <c r="F2130" s="4">
        <f>Orte[[#This Row],[Lon_dez]]*PI()/180</f>
        <v>0.12289841193036222</v>
      </c>
      <c r="G2130" t="s">
        <v>504</v>
      </c>
      <c r="H2130" t="s">
        <v>1283</v>
      </c>
      <c r="I2130" s="4" t="b">
        <v>0</v>
      </c>
      <c r="J2130" s="4" t="str">
        <f>CONCATENATE(Orte[[#This Row],[Ort]]," - ",Orte[[#This Row],[Landkreis]])</f>
        <v>Essen - Kreisfreie Stadt Essen</v>
      </c>
      <c r="L2130" s="3" t="s">
        <v>14904</v>
      </c>
      <c r="M2130" s="3"/>
      <c r="N2130" t="str">
        <f>Orte[[#This Row],[Ort]]</f>
        <v>Essen</v>
      </c>
      <c r="O2130" t="s">
        <v>1736</v>
      </c>
      <c r="P2130" t="s">
        <v>3624</v>
      </c>
    </row>
    <row r="2131" spans="1:16" x14ac:dyDescent="0.35">
      <c r="A2131" t="s">
        <v>1282</v>
      </c>
      <c r="B2131" s="3" t="s">
        <v>15529</v>
      </c>
      <c r="C2131" s="4">
        <v>51.460143731300001</v>
      </c>
      <c r="D2131" s="4">
        <v>7.0401071616399999</v>
      </c>
      <c r="E2131" s="4">
        <f>Orte[[#This Row],[Lat_dez]]*PI()/180</f>
        <v>0.89814894166070525</v>
      </c>
      <c r="F2131" s="4">
        <f>Orte[[#This Row],[Lon_dez]]*PI()/180</f>
        <v>0.12287304966385063</v>
      </c>
      <c r="G2131" t="s">
        <v>504</v>
      </c>
      <c r="H2131" t="s">
        <v>1283</v>
      </c>
      <c r="I2131" s="4" t="b">
        <v>0</v>
      </c>
      <c r="J2131" s="4" t="str">
        <f>CONCATENATE(Orte[[#This Row],[Ort]]," - ",Orte[[#This Row],[Landkreis]])</f>
        <v>Essen - Kreisfreie Stadt Essen</v>
      </c>
      <c r="L2131" s="3" t="s">
        <v>11123</v>
      </c>
      <c r="M2131" s="3"/>
      <c r="N2131" t="str">
        <f>Orte[[#This Row],[Ort]]</f>
        <v>Essen</v>
      </c>
      <c r="O2131" t="s">
        <v>4167</v>
      </c>
      <c r="P2131" t="s">
        <v>858</v>
      </c>
    </row>
    <row r="2132" spans="1:16" x14ac:dyDescent="0.35">
      <c r="A2132" t="s">
        <v>1282</v>
      </c>
      <c r="B2132" s="3" t="s">
        <v>14408</v>
      </c>
      <c r="C2132" s="4">
        <v>51.473908592100003</v>
      </c>
      <c r="D2132" s="4">
        <v>7.0236153299000001</v>
      </c>
      <c r="E2132" s="4">
        <f>Orte[[#This Row],[Lat_dez]]*PI()/180</f>
        <v>0.8983891838027438</v>
      </c>
      <c r="F2132" s="4">
        <f>Orte[[#This Row],[Lon_dez]]*PI()/180</f>
        <v>0.12258521290030272</v>
      </c>
      <c r="G2132" t="s">
        <v>504</v>
      </c>
      <c r="H2132" t="s">
        <v>1283</v>
      </c>
      <c r="I2132" s="4" t="b">
        <v>0</v>
      </c>
      <c r="J2132" s="4" t="str">
        <f>CONCATENATE(Orte[[#This Row],[Ort]]," - ",Orte[[#This Row],[Landkreis]])</f>
        <v>Essen - Kreisfreie Stadt Essen</v>
      </c>
      <c r="L2132" s="3" t="s">
        <v>12568</v>
      </c>
      <c r="M2132" s="3"/>
      <c r="N2132" t="str">
        <f>Orte[[#This Row],[Ort]]</f>
        <v>Essen</v>
      </c>
      <c r="O2132" t="s">
        <v>4228</v>
      </c>
      <c r="P2132" t="s">
        <v>6184</v>
      </c>
    </row>
    <row r="2133" spans="1:16" x14ac:dyDescent="0.35">
      <c r="A2133" t="s">
        <v>1282</v>
      </c>
      <c r="B2133" s="3" t="s">
        <v>11977</v>
      </c>
      <c r="C2133" s="4">
        <v>51.461060372699997</v>
      </c>
      <c r="D2133" s="4">
        <v>6.9794154699200002</v>
      </c>
      <c r="E2133" s="4">
        <f>Orte[[#This Row],[Lat_dez]]*PI()/180</f>
        <v>0.89816494007119529</v>
      </c>
      <c r="F2133" s="4">
        <f>Orte[[#This Row],[Lon_dez]]*PI()/180</f>
        <v>0.12181377981473127</v>
      </c>
      <c r="G2133" t="s">
        <v>504</v>
      </c>
      <c r="H2133" t="s">
        <v>1283</v>
      </c>
      <c r="I2133" s="4" t="b">
        <v>0</v>
      </c>
      <c r="J2133" s="4" t="str">
        <f>CONCATENATE(Orte[[#This Row],[Ort]]," - ",Orte[[#This Row],[Landkreis]])</f>
        <v>Essen - Kreisfreie Stadt Essen</v>
      </c>
      <c r="L2133" s="3" t="s">
        <v>10367</v>
      </c>
      <c r="M2133" s="3"/>
      <c r="N2133" t="str">
        <f>Orte[[#This Row],[Ort]]</f>
        <v>Essen</v>
      </c>
      <c r="O2133" t="s">
        <v>3051</v>
      </c>
      <c r="P2133" t="s">
        <v>6706</v>
      </c>
    </row>
    <row r="2134" spans="1:16" x14ac:dyDescent="0.35">
      <c r="A2134" t="s">
        <v>1282</v>
      </c>
      <c r="B2134" s="3" t="s">
        <v>13276</v>
      </c>
      <c r="C2134" s="4">
        <v>51.451983718900003</v>
      </c>
      <c r="D2134" s="4">
        <v>6.9675553263900003</v>
      </c>
      <c r="E2134" s="4">
        <f>Orte[[#This Row],[Lat_dez]]*PI()/180</f>
        <v>0.89800652257732172</v>
      </c>
      <c r="F2134" s="4">
        <f>Orte[[#This Row],[Lon_dez]]*PI()/180</f>
        <v>0.12160678126037365</v>
      </c>
      <c r="G2134" t="s">
        <v>504</v>
      </c>
      <c r="H2134" t="s">
        <v>1283</v>
      </c>
      <c r="I2134" s="4" t="b">
        <v>0</v>
      </c>
      <c r="J2134" s="4" t="str">
        <f>CONCATENATE(Orte[[#This Row],[Ort]]," - ",Orte[[#This Row],[Landkreis]])</f>
        <v>Essen - Kreisfreie Stadt Essen</v>
      </c>
      <c r="L2134" s="3" t="s">
        <v>12444</v>
      </c>
      <c r="M2134" s="3"/>
      <c r="N2134" t="str">
        <f>Orte[[#This Row],[Ort]]</f>
        <v>Essen</v>
      </c>
      <c r="O2134" t="s">
        <v>5334</v>
      </c>
      <c r="P2134" t="s">
        <v>3830</v>
      </c>
    </row>
    <row r="2135" spans="1:16" x14ac:dyDescent="0.35">
      <c r="A2135" t="s">
        <v>1282</v>
      </c>
      <c r="B2135" s="3" t="s">
        <v>8227</v>
      </c>
      <c r="C2135" s="4">
        <v>51.446570333799997</v>
      </c>
      <c r="D2135" s="4">
        <v>6.9763100943099996</v>
      </c>
      <c r="E2135" s="4">
        <f>Orte[[#This Row],[Lat_dez]]*PI()/180</f>
        <v>0.89791204118364809</v>
      </c>
      <c r="F2135" s="4">
        <f>Orte[[#This Row],[Lon_dez]]*PI()/180</f>
        <v>0.12175958078582562</v>
      </c>
      <c r="G2135" t="s">
        <v>504</v>
      </c>
      <c r="H2135" t="s">
        <v>1283</v>
      </c>
      <c r="I2135" s="4" t="b">
        <v>0</v>
      </c>
      <c r="J2135" s="4" t="str">
        <f>CONCATENATE(Orte[[#This Row],[Ort]]," - ",Orte[[#This Row],[Landkreis]])</f>
        <v>Essen - Kreisfreie Stadt Essen</v>
      </c>
      <c r="L2135" s="3" t="s">
        <v>9228</v>
      </c>
      <c r="M2135" s="3"/>
      <c r="N2135" t="str">
        <f>Orte[[#This Row],[Ort]]</f>
        <v>Essen</v>
      </c>
      <c r="O2135" t="s">
        <v>1596</v>
      </c>
      <c r="P2135" t="s">
        <v>2218</v>
      </c>
    </row>
    <row r="2136" spans="1:16" x14ac:dyDescent="0.35">
      <c r="A2136" t="s">
        <v>1282</v>
      </c>
      <c r="B2136" s="3" t="s">
        <v>11830</v>
      </c>
      <c r="C2136" s="4">
        <v>51.439660719099997</v>
      </c>
      <c r="D2136" s="4">
        <v>6.9839927996200002</v>
      </c>
      <c r="E2136" s="4">
        <f>Orte[[#This Row],[Lat_dez]]*PI()/180</f>
        <v>0.8977914456570889</v>
      </c>
      <c r="F2136" s="4">
        <f>Orte[[#This Row],[Lon_dez]]*PI()/180</f>
        <v>0.12189366928894557</v>
      </c>
      <c r="G2136" t="s">
        <v>504</v>
      </c>
      <c r="H2136" t="s">
        <v>1283</v>
      </c>
      <c r="I2136" s="4" t="b">
        <v>0</v>
      </c>
      <c r="J2136" s="4" t="str">
        <f>CONCATENATE(Orte[[#This Row],[Ort]]," - ",Orte[[#This Row],[Landkreis]])</f>
        <v>Essen - Kreisfreie Stadt Essen</v>
      </c>
      <c r="L2136" s="3" t="s">
        <v>10596</v>
      </c>
      <c r="M2136" s="3"/>
      <c r="N2136" t="str">
        <f>Orte[[#This Row],[Ort]]</f>
        <v>Essen</v>
      </c>
      <c r="O2136" t="s">
        <v>2275</v>
      </c>
      <c r="P2136" t="s">
        <v>5820</v>
      </c>
    </row>
    <row r="2137" spans="1:16" x14ac:dyDescent="0.35">
      <c r="A2137" t="s">
        <v>1282</v>
      </c>
      <c r="B2137" s="3" t="s">
        <v>9126</v>
      </c>
      <c r="C2137" s="4">
        <v>51.419944839999999</v>
      </c>
      <c r="D2137" s="4">
        <v>6.9632771637699999</v>
      </c>
      <c r="E2137" s="4">
        <f>Orte[[#This Row],[Lat_dez]]*PI()/180</f>
        <v>0.89744733865186876</v>
      </c>
      <c r="F2137" s="4">
        <f>Orte[[#This Row],[Lon_dez]]*PI()/180</f>
        <v>0.12153211323671891</v>
      </c>
      <c r="G2137" t="s">
        <v>504</v>
      </c>
      <c r="H2137" t="s">
        <v>1283</v>
      </c>
      <c r="I2137" s="4" t="b">
        <v>0</v>
      </c>
      <c r="J2137" s="4" t="str">
        <f>CONCATENATE(Orte[[#This Row],[Ort]]," - ",Orte[[#This Row],[Landkreis]])</f>
        <v>Essen - Kreisfreie Stadt Essen</v>
      </c>
      <c r="L2137" s="3" t="s">
        <v>8380</v>
      </c>
      <c r="M2137" s="3"/>
      <c r="N2137" t="str">
        <f>Orte[[#This Row],[Ort]]</f>
        <v>Essen</v>
      </c>
      <c r="O2137" t="s">
        <v>1910</v>
      </c>
      <c r="P2137" t="s">
        <v>2599</v>
      </c>
    </row>
    <row r="2138" spans="1:16" x14ac:dyDescent="0.35">
      <c r="A2138" t="s">
        <v>1282</v>
      </c>
      <c r="B2138" s="3" t="s">
        <v>9301</v>
      </c>
      <c r="C2138" s="4">
        <v>51.366082214099997</v>
      </c>
      <c r="D2138" s="4">
        <v>6.9441714996200004</v>
      </c>
      <c r="E2138" s="4">
        <f>Orte[[#This Row],[Lat_dez]]*PI()/180</f>
        <v>0.89650725848614377</v>
      </c>
      <c r="F2138" s="4">
        <f>Orte[[#This Row],[Lon_dez]]*PI()/180</f>
        <v>0.12119865649152116</v>
      </c>
      <c r="G2138" t="s">
        <v>504</v>
      </c>
      <c r="H2138" t="s">
        <v>1283</v>
      </c>
      <c r="I2138" s="4" t="b">
        <v>0</v>
      </c>
      <c r="J2138" s="4" t="str">
        <f>CONCATENATE(Orte[[#This Row],[Ort]]," - ",Orte[[#This Row],[Landkreis]])</f>
        <v>Essen - Kreisfreie Stadt Essen</v>
      </c>
      <c r="L2138" s="3" t="s">
        <v>8377</v>
      </c>
      <c r="M2138" s="3"/>
      <c r="N2138" t="str">
        <f>Orte[[#This Row],[Ort]]</f>
        <v>Essen</v>
      </c>
      <c r="O2138" t="s">
        <v>7245</v>
      </c>
      <c r="P2138" t="s">
        <v>4387</v>
      </c>
    </row>
    <row r="2139" spans="1:16" x14ac:dyDescent="0.35">
      <c r="A2139" t="s">
        <v>1282</v>
      </c>
      <c r="B2139" s="3" t="s">
        <v>13768</v>
      </c>
      <c r="C2139" s="4">
        <v>51.381503713400001</v>
      </c>
      <c r="D2139" s="4">
        <v>7.0146574340400001</v>
      </c>
      <c r="E2139" s="4">
        <f>Orte[[#This Row],[Lat_dez]]*PI()/180</f>
        <v>0.89677641442452294</v>
      </c>
      <c r="F2139" s="4">
        <f>Orte[[#This Row],[Lon_dez]]*PI()/180</f>
        <v>0.12242886812349495</v>
      </c>
      <c r="G2139" t="s">
        <v>504</v>
      </c>
      <c r="H2139" t="s">
        <v>1283</v>
      </c>
      <c r="I2139" s="4" t="b">
        <v>0</v>
      </c>
      <c r="J2139" s="4" t="str">
        <f>CONCATENATE(Orte[[#This Row],[Ort]]," - ",Orte[[#This Row],[Landkreis]])</f>
        <v>Essen - Kreisfreie Stadt Essen</v>
      </c>
      <c r="L2139" s="3" t="s">
        <v>12050</v>
      </c>
      <c r="M2139" s="3"/>
      <c r="N2139" t="str">
        <f>Orte[[#This Row],[Ort]]</f>
        <v>Essen</v>
      </c>
      <c r="O2139" t="s">
        <v>2476</v>
      </c>
      <c r="P2139" t="s">
        <v>6430</v>
      </c>
    </row>
    <row r="2140" spans="1:16" x14ac:dyDescent="0.35">
      <c r="A2140" t="s">
        <v>1282</v>
      </c>
      <c r="B2140" s="3" t="s">
        <v>14840</v>
      </c>
      <c r="C2140" s="4">
        <v>51.385465007699999</v>
      </c>
      <c r="D2140" s="4">
        <v>7.0856309336800001</v>
      </c>
      <c r="E2140" s="4">
        <f>Orte[[#This Row],[Lat_dez]]*PI()/180</f>
        <v>0.89684555205269822</v>
      </c>
      <c r="F2140" s="4">
        <f>Orte[[#This Row],[Lon_dez]]*PI()/180</f>
        <v>0.12366758937387598</v>
      </c>
      <c r="G2140" t="s">
        <v>504</v>
      </c>
      <c r="H2140" t="s">
        <v>1283</v>
      </c>
      <c r="I2140" s="4" t="b">
        <v>0</v>
      </c>
      <c r="J2140" s="4" t="str">
        <f>CONCATENATE(Orte[[#This Row],[Ort]]," - ",Orte[[#This Row],[Landkreis]])</f>
        <v>Essen - Kreisfreie Stadt Essen</v>
      </c>
      <c r="L2140" s="3" t="s">
        <v>8731</v>
      </c>
      <c r="M2140" s="3"/>
      <c r="N2140" t="str">
        <f>Orte[[#This Row],[Ort]]</f>
        <v>Essen</v>
      </c>
      <c r="O2140" t="s">
        <v>1600</v>
      </c>
      <c r="P2140" t="s">
        <v>4212</v>
      </c>
    </row>
    <row r="2141" spans="1:16" x14ac:dyDescent="0.35">
      <c r="A2141" t="s">
        <v>1282</v>
      </c>
      <c r="B2141" s="3" t="s">
        <v>12631</v>
      </c>
      <c r="C2141" s="4">
        <v>51.405575852399998</v>
      </c>
      <c r="D2141" s="4">
        <v>7.0622568578599996</v>
      </c>
      <c r="E2141" s="4">
        <f>Orte[[#This Row],[Lat_dez]]*PI()/180</f>
        <v>0.89719655250807051</v>
      </c>
      <c r="F2141" s="4">
        <f>Orte[[#This Row],[Lon_dez]]*PI()/180</f>
        <v>0.12325963479120618</v>
      </c>
      <c r="G2141" t="s">
        <v>504</v>
      </c>
      <c r="H2141" t="s">
        <v>1283</v>
      </c>
      <c r="I2141" s="4" t="b">
        <v>0</v>
      </c>
      <c r="J2141" s="4" t="str">
        <f>CONCATENATE(Orte[[#This Row],[Ort]]," - ",Orte[[#This Row],[Landkreis]])</f>
        <v>Essen - Kreisfreie Stadt Essen</v>
      </c>
      <c r="L2141" s="3" t="s">
        <v>13102</v>
      </c>
      <c r="M2141" s="3"/>
      <c r="N2141" t="str">
        <f>Orte[[#This Row],[Ort]]</f>
        <v>Essen</v>
      </c>
      <c r="O2141" t="s">
        <v>1151</v>
      </c>
      <c r="P2141" t="s">
        <v>5918</v>
      </c>
    </row>
    <row r="2142" spans="1:16" x14ac:dyDescent="0.35">
      <c r="A2142" t="s">
        <v>1282</v>
      </c>
      <c r="B2142" s="3" t="s">
        <v>9164</v>
      </c>
      <c r="C2142" s="4">
        <v>51.4481439188</v>
      </c>
      <c r="D2142" s="4">
        <v>7.0753725773599996</v>
      </c>
      <c r="E2142" s="4">
        <f>Orte[[#This Row],[Lat_dez]]*PI()/180</f>
        <v>0.8979395054229582</v>
      </c>
      <c r="F2142" s="4">
        <f>Orte[[#This Row],[Lon_dez]]*PI()/180</f>
        <v>0.12348854728024919</v>
      </c>
      <c r="G2142" t="s">
        <v>504</v>
      </c>
      <c r="H2142" t="s">
        <v>1283</v>
      </c>
      <c r="I2142" s="4" t="b">
        <v>0</v>
      </c>
      <c r="J2142" s="4" t="str">
        <f>CONCATENATE(Orte[[#This Row],[Ort]]," - ",Orte[[#This Row],[Landkreis]])</f>
        <v>Essen - Kreisfreie Stadt Essen</v>
      </c>
      <c r="L2142" s="3" t="s">
        <v>13679</v>
      </c>
      <c r="M2142" s="3"/>
      <c r="N2142" t="str">
        <f>Orte[[#This Row],[Ort]]</f>
        <v>Essen</v>
      </c>
      <c r="O2142" t="s">
        <v>3600</v>
      </c>
      <c r="P2142" t="s">
        <v>7101</v>
      </c>
    </row>
    <row r="2143" spans="1:16" x14ac:dyDescent="0.35">
      <c r="A2143" t="s">
        <v>1282</v>
      </c>
      <c r="B2143" s="3" t="s">
        <v>14442</v>
      </c>
      <c r="C2143" s="4">
        <v>51.425859679600002</v>
      </c>
      <c r="D2143" s="4">
        <v>7.07735477633</v>
      </c>
      <c r="E2143" s="4">
        <f>Orte[[#This Row],[Lat_dez]]*PI()/180</f>
        <v>0.89755057207761613</v>
      </c>
      <c r="F2143" s="4">
        <f>Orte[[#This Row],[Lon_dez]]*PI()/180</f>
        <v>0.12352314317870533</v>
      </c>
      <c r="G2143" t="s">
        <v>504</v>
      </c>
      <c r="H2143" t="s">
        <v>1283</v>
      </c>
      <c r="I2143" s="4" t="b">
        <v>0</v>
      </c>
      <c r="J2143" s="4" t="str">
        <f>CONCATENATE(Orte[[#This Row],[Ort]]," - ",Orte[[#This Row],[Landkreis]])</f>
        <v>Essen - Kreisfreie Stadt Essen</v>
      </c>
      <c r="L2143" s="3" t="s">
        <v>11592</v>
      </c>
      <c r="M2143" s="3"/>
      <c r="N2143" t="str">
        <f>Orte[[#This Row],[Ort]]</f>
        <v>Essen</v>
      </c>
      <c r="O2143" t="s">
        <v>3631</v>
      </c>
      <c r="P2143" t="s">
        <v>2177</v>
      </c>
    </row>
    <row r="2144" spans="1:16" x14ac:dyDescent="0.35">
      <c r="A2144" t="s">
        <v>1282</v>
      </c>
      <c r="B2144" s="3" t="s">
        <v>12797</v>
      </c>
      <c r="C2144" s="4">
        <v>51.442949818499997</v>
      </c>
      <c r="D2144" s="4">
        <v>7.1075023323900002</v>
      </c>
      <c r="E2144" s="4">
        <f>Orte[[#This Row],[Lat_dez]]*PI()/180</f>
        <v>0.8978488512710443</v>
      </c>
      <c r="F2144" s="4">
        <f>Orte[[#This Row],[Lon_dez]]*PI()/180</f>
        <v>0.12404931729338191</v>
      </c>
      <c r="G2144" t="s">
        <v>504</v>
      </c>
      <c r="H2144" t="s">
        <v>1283</v>
      </c>
      <c r="I2144" s="4" t="b">
        <v>0</v>
      </c>
      <c r="J2144" s="4" t="str">
        <f>CONCATENATE(Orte[[#This Row],[Ort]]," - ",Orte[[#This Row],[Landkreis]])</f>
        <v>Essen - Kreisfreie Stadt Essen</v>
      </c>
      <c r="L2144" s="3" t="s">
        <v>15705</v>
      </c>
      <c r="M2144" s="3"/>
      <c r="N2144" t="str">
        <f>Orte[[#This Row],[Ort]]</f>
        <v>Essen</v>
      </c>
      <c r="O2144" t="s">
        <v>4447</v>
      </c>
      <c r="P2144" t="s">
        <v>4887</v>
      </c>
    </row>
    <row r="2145" spans="1:16" x14ac:dyDescent="0.35">
      <c r="A2145" t="s">
        <v>1282</v>
      </c>
      <c r="B2145" s="3" t="s">
        <v>8648</v>
      </c>
      <c r="C2145" s="4">
        <v>51.419942929400001</v>
      </c>
      <c r="D2145" s="4">
        <v>7.1136652902200002</v>
      </c>
      <c r="E2145" s="4">
        <f>Orte[[#This Row],[Lat_dez]]*PI()/180</f>
        <v>0.89744730530560812</v>
      </c>
      <c r="F2145" s="4">
        <f>Orte[[#This Row],[Lon_dez]]*PI()/180</f>
        <v>0.12415688119917698</v>
      </c>
      <c r="G2145" t="s">
        <v>504</v>
      </c>
      <c r="H2145" t="s">
        <v>1283</v>
      </c>
      <c r="I2145" s="4" t="b">
        <v>0</v>
      </c>
      <c r="J2145" s="4" t="str">
        <f>CONCATENATE(Orte[[#This Row],[Ort]]," - ",Orte[[#This Row],[Landkreis]])</f>
        <v>Essen - Kreisfreie Stadt Essen</v>
      </c>
      <c r="L2145" s="3" t="s">
        <v>11422</v>
      </c>
      <c r="M2145" s="3"/>
      <c r="N2145" t="str">
        <f>Orte[[#This Row],[Ort]]</f>
        <v>Essen</v>
      </c>
      <c r="O2145" t="s">
        <v>3965</v>
      </c>
      <c r="P2145" t="s">
        <v>4152</v>
      </c>
    </row>
    <row r="2146" spans="1:16" x14ac:dyDescent="0.35">
      <c r="A2146" t="s">
        <v>1282</v>
      </c>
      <c r="B2146" s="3" t="s">
        <v>13084</v>
      </c>
      <c r="C2146" s="4">
        <v>51.464108884300003</v>
      </c>
      <c r="D2146" s="4">
        <v>7.0860544212000001</v>
      </c>
      <c r="E2146" s="4">
        <f>Orte[[#This Row],[Lat_dez]]*PI()/180</f>
        <v>0.89821814663590061</v>
      </c>
      <c r="F2146" s="4">
        <f>Orte[[#This Row],[Lon_dez]]*PI()/180</f>
        <v>0.12367498062544108</v>
      </c>
      <c r="G2146" t="s">
        <v>504</v>
      </c>
      <c r="H2146" t="s">
        <v>1283</v>
      </c>
      <c r="I2146" s="4" t="b">
        <v>0</v>
      </c>
      <c r="J2146" s="4" t="str">
        <f>CONCATENATE(Orte[[#This Row],[Ort]]," - ",Orte[[#This Row],[Landkreis]])</f>
        <v>Essen - Kreisfreie Stadt Essen</v>
      </c>
      <c r="L2146" s="3" t="s">
        <v>13050</v>
      </c>
      <c r="M2146" s="3"/>
      <c r="N2146" t="str">
        <f>Orte[[#This Row],[Ort]]</f>
        <v>Essen</v>
      </c>
      <c r="O2146" t="s">
        <v>6580</v>
      </c>
      <c r="P2146" t="s">
        <v>3720</v>
      </c>
    </row>
    <row r="2147" spans="1:16" x14ac:dyDescent="0.35">
      <c r="A2147" t="s">
        <v>1282</v>
      </c>
      <c r="B2147" s="3" t="s">
        <v>10852</v>
      </c>
      <c r="C2147" s="4">
        <v>51.4787652694</v>
      </c>
      <c r="D2147" s="4">
        <v>7.0694691600699997</v>
      </c>
      <c r="E2147" s="4">
        <f>Orte[[#This Row],[Lat_dez]]*PI()/180</f>
        <v>0.89847394881233578</v>
      </c>
      <c r="F2147" s="4">
        <f>Orte[[#This Row],[Lon_dez]]*PI()/180</f>
        <v>0.12338551321141952</v>
      </c>
      <c r="G2147" t="s">
        <v>504</v>
      </c>
      <c r="H2147" t="s">
        <v>1283</v>
      </c>
      <c r="I2147" s="4" t="b">
        <v>0</v>
      </c>
      <c r="J2147" s="4" t="str">
        <f>CONCATENATE(Orte[[#This Row],[Ort]]," - ",Orte[[#This Row],[Landkreis]])</f>
        <v>Essen - Kreisfreie Stadt Essen</v>
      </c>
      <c r="L2147" s="3" t="s">
        <v>14909</v>
      </c>
      <c r="M2147" s="3"/>
      <c r="N2147" t="str">
        <f>Orte[[#This Row],[Ort]]</f>
        <v>Essen</v>
      </c>
      <c r="O2147" t="s">
        <v>1554</v>
      </c>
      <c r="P2147" t="s">
        <v>5182</v>
      </c>
    </row>
    <row r="2148" spans="1:16" x14ac:dyDescent="0.35">
      <c r="A2148" t="s">
        <v>1282</v>
      </c>
      <c r="B2148" s="3" t="s">
        <v>14839</v>
      </c>
      <c r="C2148" s="4">
        <v>51.484720751799998</v>
      </c>
      <c r="D2148" s="4">
        <v>7.0083617463100003</v>
      </c>
      <c r="E2148" s="4">
        <f>Orte[[#This Row],[Lat_dez]]*PI()/180</f>
        <v>0.89857789158876022</v>
      </c>
      <c r="F2148" s="4">
        <f>Orte[[#This Row],[Lon_dez]]*PI()/180</f>
        <v>0.12231898764392905</v>
      </c>
      <c r="G2148" t="s">
        <v>504</v>
      </c>
      <c r="H2148" t="s">
        <v>1283</v>
      </c>
      <c r="I2148" s="4" t="b">
        <v>0</v>
      </c>
      <c r="J2148" s="4" t="str">
        <f>CONCATENATE(Orte[[#This Row],[Ort]]," - ",Orte[[#This Row],[Landkreis]])</f>
        <v>Essen - Kreisfreie Stadt Essen</v>
      </c>
      <c r="L2148" s="3" t="s">
        <v>15703</v>
      </c>
      <c r="M2148" s="3"/>
      <c r="N2148" t="str">
        <f>Orte[[#This Row],[Ort]]</f>
        <v>Essen</v>
      </c>
      <c r="O2148" t="s">
        <v>4853</v>
      </c>
      <c r="P2148" t="s">
        <v>1985</v>
      </c>
    </row>
    <row r="2149" spans="1:16" x14ac:dyDescent="0.35">
      <c r="A2149" t="s">
        <v>1282</v>
      </c>
      <c r="B2149" s="3" t="s">
        <v>14409</v>
      </c>
      <c r="C2149" s="4">
        <v>51.497306980600001</v>
      </c>
      <c r="D2149" s="4">
        <v>7.0460674754700001</v>
      </c>
      <c r="E2149" s="4">
        <f>Orte[[#This Row],[Lat_dez]]*PI()/180</f>
        <v>0.89879756272172973</v>
      </c>
      <c r="F2149" s="4">
        <f>Orte[[#This Row],[Lon_dez]]*PI()/180</f>
        <v>0.12297707676463629</v>
      </c>
      <c r="G2149" t="s">
        <v>504</v>
      </c>
      <c r="H2149" t="s">
        <v>1283</v>
      </c>
      <c r="I2149" s="4" t="b">
        <v>0</v>
      </c>
      <c r="J2149" s="4" t="str">
        <f>CONCATENATE(Orte[[#This Row],[Ort]]," - ",Orte[[#This Row],[Landkreis]])</f>
        <v>Essen - Kreisfreie Stadt Essen</v>
      </c>
      <c r="L2149" s="3" t="s">
        <v>13511</v>
      </c>
      <c r="M2149" s="3"/>
      <c r="N2149" t="str">
        <f>Orte[[#This Row],[Ort]]</f>
        <v>Essen</v>
      </c>
      <c r="O2149" t="s">
        <v>824</v>
      </c>
      <c r="P2149" t="s">
        <v>3895</v>
      </c>
    </row>
    <row r="2150" spans="1:16" x14ac:dyDescent="0.35">
      <c r="A2150" t="s">
        <v>1282</v>
      </c>
      <c r="B2150" s="3" t="s">
        <v>14110</v>
      </c>
      <c r="C2150" s="4">
        <v>51.511841776799997</v>
      </c>
      <c r="D2150" s="4">
        <v>7.0092543991199996</v>
      </c>
      <c r="E2150" s="4">
        <f>Orte[[#This Row],[Lat_dez]]*PI()/180</f>
        <v>0.89905124277152593</v>
      </c>
      <c r="F2150" s="4">
        <f>Orte[[#This Row],[Lon_dez]]*PI()/180</f>
        <v>0.12233456737454072</v>
      </c>
      <c r="G2150" t="s">
        <v>504</v>
      </c>
      <c r="H2150" t="s">
        <v>1283</v>
      </c>
      <c r="I2150" s="4" t="b">
        <v>0</v>
      </c>
      <c r="J2150" s="4" t="str">
        <f>CONCATENATE(Orte[[#This Row],[Ort]]," - ",Orte[[#This Row],[Landkreis]])</f>
        <v>Essen - Kreisfreie Stadt Essen</v>
      </c>
      <c r="L2150" s="3" t="s">
        <v>13510</v>
      </c>
      <c r="M2150" s="3"/>
      <c r="N2150" t="str">
        <f>Orte[[#This Row],[Ort]]</f>
        <v>Essen</v>
      </c>
      <c r="O2150" t="s">
        <v>3943</v>
      </c>
      <c r="P2150" t="s">
        <v>3297</v>
      </c>
    </row>
    <row r="2151" spans="1:16" x14ac:dyDescent="0.35">
      <c r="A2151" t="s">
        <v>1282</v>
      </c>
      <c r="B2151" s="3" t="s">
        <v>15772</v>
      </c>
      <c r="C2151" s="4">
        <v>51.472421188399998</v>
      </c>
      <c r="D2151" s="4">
        <v>6.9514372411299998</v>
      </c>
      <c r="E2151" s="4">
        <f>Orte[[#This Row],[Lat_dez]]*PI()/180</f>
        <v>0.89836322371087252</v>
      </c>
      <c r="F2151" s="4">
        <f>Orte[[#This Row],[Lon_dez]]*PI()/180</f>
        <v>0.12132546760346949</v>
      </c>
      <c r="G2151" t="s">
        <v>504</v>
      </c>
      <c r="H2151" t="s">
        <v>1283</v>
      </c>
      <c r="I2151" s="4" t="b">
        <v>0</v>
      </c>
      <c r="J2151" s="4" t="str">
        <f>CONCATENATE(Orte[[#This Row],[Ort]]," - ",Orte[[#This Row],[Landkreis]])</f>
        <v>Essen - Kreisfreie Stadt Essen</v>
      </c>
      <c r="L2151" s="3" t="s">
        <v>13898</v>
      </c>
      <c r="M2151" s="3"/>
      <c r="N2151" t="str">
        <f>Orte[[#This Row],[Ort]]</f>
        <v>Essen</v>
      </c>
      <c r="O2151" t="s">
        <v>6181</v>
      </c>
      <c r="P2151" t="s">
        <v>6820</v>
      </c>
    </row>
    <row r="2152" spans="1:16" x14ac:dyDescent="0.35">
      <c r="A2152" t="s">
        <v>1282</v>
      </c>
      <c r="B2152" s="3" t="s">
        <v>13840</v>
      </c>
      <c r="C2152" s="4">
        <v>51.491352169300001</v>
      </c>
      <c r="D2152" s="4">
        <v>6.9713101807199997</v>
      </c>
      <c r="E2152" s="4">
        <f>Orte[[#This Row],[Lat_dez]]*PI()/180</f>
        <v>0.8986936316582097</v>
      </c>
      <c r="F2152" s="4">
        <f>Orte[[#This Row],[Lon_dez]]*PI()/180</f>
        <v>0.12167231583136492</v>
      </c>
      <c r="G2152" t="s">
        <v>504</v>
      </c>
      <c r="H2152" t="s">
        <v>1283</v>
      </c>
      <c r="I2152" s="4" t="b">
        <v>0</v>
      </c>
      <c r="J2152" s="4" t="str">
        <f>CONCATENATE(Orte[[#This Row],[Ort]]," - ",Orte[[#This Row],[Landkreis]])</f>
        <v>Essen - Kreisfreie Stadt Essen</v>
      </c>
      <c r="L2152" s="3" t="s">
        <v>8376</v>
      </c>
      <c r="M2152" s="3"/>
      <c r="N2152" t="str">
        <f>Orte[[#This Row],[Ort]]</f>
        <v>Essen</v>
      </c>
      <c r="O2152" t="s">
        <v>1739</v>
      </c>
      <c r="P2152" t="s">
        <v>6759</v>
      </c>
    </row>
    <row r="2153" spans="1:16" x14ac:dyDescent="0.35">
      <c r="A2153" t="s">
        <v>1282</v>
      </c>
      <c r="B2153" s="3" t="s">
        <v>13764</v>
      </c>
      <c r="C2153" s="4">
        <v>51.485350307499999</v>
      </c>
      <c r="D2153" s="4">
        <v>6.9291324914499999</v>
      </c>
      <c r="E2153" s="4">
        <f>Orte[[#This Row],[Lat_dez]]*PI()/180</f>
        <v>0.89858887940855003</v>
      </c>
      <c r="F2153" s="4">
        <f>Orte[[#This Row],[Lon_dez]]*PI()/180</f>
        <v>0.12093617628272034</v>
      </c>
      <c r="G2153" t="s">
        <v>504</v>
      </c>
      <c r="H2153" t="s">
        <v>1283</v>
      </c>
      <c r="I2153" s="4" t="b">
        <v>0</v>
      </c>
      <c r="J2153" s="4" t="str">
        <f>CONCATENATE(Orte[[#This Row],[Ort]]," - ",Orte[[#This Row],[Landkreis]])</f>
        <v>Essen - Kreisfreie Stadt Essen</v>
      </c>
      <c r="L2153" s="3" t="s">
        <v>15364</v>
      </c>
      <c r="M2153" s="3"/>
      <c r="N2153" t="str">
        <f>Orte[[#This Row],[Ort]]</f>
        <v>Essen</v>
      </c>
      <c r="O2153" t="s">
        <v>1857</v>
      </c>
      <c r="P2153" t="s">
        <v>2688</v>
      </c>
    </row>
    <row r="2154" spans="1:16" x14ac:dyDescent="0.35">
      <c r="A2154" t="s">
        <v>1282</v>
      </c>
      <c r="B2154" s="3" t="s">
        <v>10845</v>
      </c>
      <c r="C2154" s="4">
        <v>51.465160710200003</v>
      </c>
      <c r="D2154" s="4">
        <v>6.9245638441299997</v>
      </c>
      <c r="E2154" s="4">
        <f>Orte[[#This Row],[Lat_dez]]*PI()/180</f>
        <v>0.89823650446101322</v>
      </c>
      <c r="F2154" s="4">
        <f>Orte[[#This Row],[Lon_dez]]*PI()/180</f>
        <v>0.12085643834462392</v>
      </c>
      <c r="G2154" t="s">
        <v>504</v>
      </c>
      <c r="H2154" t="s">
        <v>1283</v>
      </c>
      <c r="I2154" s="4" t="b">
        <v>0</v>
      </c>
      <c r="J2154" s="4" t="str">
        <f>CONCATENATE(Orte[[#This Row],[Ort]]," - ",Orte[[#This Row],[Landkreis]])</f>
        <v>Essen - Kreisfreie Stadt Essen</v>
      </c>
      <c r="L2154" s="3" t="s">
        <v>11130</v>
      </c>
      <c r="M2154" s="3"/>
      <c r="N2154" t="str">
        <f>Orte[[#This Row],[Ort]]</f>
        <v>Essen</v>
      </c>
      <c r="O2154" t="s">
        <v>7200</v>
      </c>
      <c r="P2154" t="s">
        <v>2834</v>
      </c>
    </row>
    <row r="2155" spans="1:16" x14ac:dyDescent="0.35">
      <c r="A2155" t="s">
        <v>4310</v>
      </c>
      <c r="B2155" s="3" t="s">
        <v>11854</v>
      </c>
      <c r="C2155" s="4">
        <v>52.726592245500001</v>
      </c>
      <c r="D2155" s="4">
        <v>7.9624755816499997</v>
      </c>
      <c r="E2155" s="4">
        <f>Orte[[#This Row],[Lat_dez]]*PI()/180</f>
        <v>0.92025263804048529</v>
      </c>
      <c r="F2155" s="4">
        <f>Orte[[#This Row],[Lon_dez]]*PI()/180</f>
        <v>0.13897141550944309</v>
      </c>
      <c r="G2155" t="s">
        <v>554</v>
      </c>
      <c r="H2155" t="s">
        <v>1173</v>
      </c>
      <c r="I2155" s="4" t="b">
        <v>0</v>
      </c>
      <c r="J2155" s="4" t="str">
        <f>CONCATENATE(Orte[[#This Row],[Ort]]," - ",Orte[[#This Row],[Landkreis]])</f>
        <v>Essen (Oldenburg) - Landkreis Cloppenburg</v>
      </c>
      <c r="L2155" s="3" t="s">
        <v>13685</v>
      </c>
      <c r="M2155" s="3"/>
      <c r="N2155" t="str">
        <f>Orte[[#This Row],[Ort]]</f>
        <v>Essen (Oldenburg)</v>
      </c>
      <c r="O2155" t="s">
        <v>1905</v>
      </c>
      <c r="P2155" t="s">
        <v>7083</v>
      </c>
    </row>
    <row r="2156" spans="1:16" x14ac:dyDescent="0.35">
      <c r="A2156" t="s">
        <v>6904</v>
      </c>
      <c r="B2156" s="3" t="s">
        <v>15294</v>
      </c>
      <c r="C2156" s="4">
        <v>48.621695986399999</v>
      </c>
      <c r="D2156" s="4">
        <v>12.2170823951</v>
      </c>
      <c r="E2156" s="4">
        <f>Orte[[#This Row],[Lat_dez]]*PI()/180</f>
        <v>0.84860868286639213</v>
      </c>
      <c r="F2156" s="4">
        <f>Orte[[#This Row],[Lon_dez]]*PI()/180</f>
        <v>0.21322831278192972</v>
      </c>
      <c r="G2156" t="s">
        <v>665</v>
      </c>
      <c r="H2156" t="s">
        <v>881</v>
      </c>
      <c r="I2156" s="4" t="b">
        <v>0</v>
      </c>
      <c r="J2156" s="4" t="str">
        <f>CONCATENATE(Orte[[#This Row],[Ort]]," - ",Orte[[#This Row],[Landkreis]])</f>
        <v>Essenbach - Landkreis Landshut</v>
      </c>
      <c r="L2156" s="3" t="s">
        <v>11129</v>
      </c>
      <c r="M2156" s="3"/>
      <c r="N2156" t="str">
        <f>Orte[[#This Row],[Ort]]</f>
        <v>Essenbach</v>
      </c>
      <c r="O2156" t="s">
        <v>3473</v>
      </c>
      <c r="P2156" t="s">
        <v>1858</v>
      </c>
    </row>
    <row r="2157" spans="1:16" x14ac:dyDescent="0.35">
      <c r="A2157" t="s">
        <v>2295</v>
      </c>
      <c r="B2157" s="3" t="s">
        <v>9330</v>
      </c>
      <c r="C2157" s="4">
        <v>48.940497333000003</v>
      </c>
      <c r="D2157" s="4">
        <v>11.803947338</v>
      </c>
      <c r="E2157" s="4">
        <f>Orte[[#This Row],[Lat_dez]]*PI()/180</f>
        <v>0.85417281602435369</v>
      </c>
      <c r="F2157" s="4">
        <f>Orte[[#This Row],[Lon_dez]]*PI()/180</f>
        <v>0.20601774578012</v>
      </c>
      <c r="G2157" t="s">
        <v>665</v>
      </c>
      <c r="H2157" t="s">
        <v>864</v>
      </c>
      <c r="I2157" s="4" t="b">
        <v>0</v>
      </c>
      <c r="J2157" s="4" t="str">
        <f>CONCATENATE(Orte[[#This Row],[Ort]]," - ",Orte[[#This Row],[Landkreis]])</f>
        <v>Essing - Landkreis Kelheim</v>
      </c>
      <c r="L2157" s="3" t="s">
        <v>11594</v>
      </c>
      <c r="M2157" s="3"/>
      <c r="N2157" t="str">
        <f>Orte[[#This Row],[Ort]]</f>
        <v>Essing</v>
      </c>
      <c r="O2157" t="s">
        <v>2094</v>
      </c>
      <c r="P2157" t="s">
        <v>3090</v>
      </c>
    </row>
    <row r="2158" spans="1:16" x14ac:dyDescent="0.35">
      <c r="A2158" t="s">
        <v>4119</v>
      </c>
      <c r="B2158" s="3" t="s">
        <v>11605</v>
      </c>
      <c r="C2158" s="4">
        <v>48.7933720081</v>
      </c>
      <c r="D2158" s="4">
        <v>10.021591816700001</v>
      </c>
      <c r="E2158" s="4">
        <f>Orte[[#This Row],[Lat_dez]]*PI()/180</f>
        <v>0.85160499469178219</v>
      </c>
      <c r="F2158" s="4">
        <f>Orte[[#This Row],[Lon_dez]]*PI()/180</f>
        <v>0.17490977349233505</v>
      </c>
      <c r="G2158" t="s">
        <v>546</v>
      </c>
      <c r="H2158" t="s">
        <v>662</v>
      </c>
      <c r="I2158" s="4" t="b">
        <v>0</v>
      </c>
      <c r="J2158" s="4" t="str">
        <f>CONCATENATE(Orte[[#This Row],[Ort]]," - ",Orte[[#This Row],[Landkreis]])</f>
        <v>Essingen - Landkreis Ostalbkreis</v>
      </c>
      <c r="L2158" s="3" t="s">
        <v>13905</v>
      </c>
      <c r="M2158" s="3"/>
      <c r="N2158" t="str">
        <f>Orte[[#This Row],[Ort]]</f>
        <v>Essingen</v>
      </c>
      <c r="O2158" t="s">
        <v>5866</v>
      </c>
      <c r="P2158" t="s">
        <v>3390</v>
      </c>
    </row>
    <row r="2159" spans="1:16" x14ac:dyDescent="0.35">
      <c r="A2159" t="s">
        <v>4801</v>
      </c>
      <c r="B2159" s="3" t="s">
        <v>13606</v>
      </c>
      <c r="C2159" s="4">
        <v>48.7407290242</v>
      </c>
      <c r="D2159" s="4">
        <v>9.3082901804299993</v>
      </c>
      <c r="E2159" s="4">
        <f>Orte[[#This Row],[Lat_dez]]*PI()/180</f>
        <v>0.85068620129465289</v>
      </c>
      <c r="F2159" s="4">
        <f>Orte[[#This Row],[Lon_dez]]*PI()/180</f>
        <v>0.16246031137956052</v>
      </c>
      <c r="G2159" t="s">
        <v>546</v>
      </c>
      <c r="H2159" t="s">
        <v>781</v>
      </c>
      <c r="I2159" s="4" t="b">
        <v>0</v>
      </c>
      <c r="J2159" s="4" t="str">
        <f>CONCATENATE(Orte[[#This Row],[Ort]]," - ",Orte[[#This Row],[Landkreis]])</f>
        <v>Esslingen am Neckar - Landkreis Esslingen</v>
      </c>
      <c r="L2159" s="3" t="s">
        <v>7759</v>
      </c>
      <c r="M2159" s="3"/>
      <c r="N2159" t="str">
        <f>Orte[[#This Row],[Ort]]</f>
        <v>Esslingen am Neckar</v>
      </c>
      <c r="O2159" t="s">
        <v>4881</v>
      </c>
      <c r="P2159" t="s">
        <v>2941</v>
      </c>
    </row>
    <row r="2160" spans="1:16" x14ac:dyDescent="0.35">
      <c r="A2160" t="s">
        <v>4801</v>
      </c>
      <c r="B2160" s="3" t="s">
        <v>13226</v>
      </c>
      <c r="C2160" s="4">
        <v>48.734868215900001</v>
      </c>
      <c r="D2160" s="4">
        <v>9.35968422907</v>
      </c>
      <c r="E2160" s="4">
        <f>Orte[[#This Row],[Lat_dez]]*PI()/180</f>
        <v>0.85058391089298968</v>
      </c>
      <c r="F2160" s="4">
        <f>Orte[[#This Row],[Lon_dez]]*PI()/180</f>
        <v>0.16335730674425866</v>
      </c>
      <c r="G2160" t="s">
        <v>546</v>
      </c>
      <c r="H2160" t="s">
        <v>781</v>
      </c>
      <c r="I2160" s="4" t="b">
        <v>0</v>
      </c>
      <c r="J2160" s="4" t="str">
        <f>CONCATENATE(Orte[[#This Row],[Ort]]," - ",Orte[[#This Row],[Landkreis]])</f>
        <v>Esslingen am Neckar - Landkreis Esslingen</v>
      </c>
      <c r="L2160" s="3" t="s">
        <v>9232</v>
      </c>
      <c r="M2160" s="3"/>
      <c r="N2160" t="str">
        <f>Orte[[#This Row],[Ort]]</f>
        <v>Esslingen am Neckar</v>
      </c>
      <c r="O2160" t="s">
        <v>2880</v>
      </c>
      <c r="P2160" t="s">
        <v>6919</v>
      </c>
    </row>
    <row r="2161" spans="1:16" x14ac:dyDescent="0.35">
      <c r="A2161" t="s">
        <v>4801</v>
      </c>
      <c r="B2161" s="3" t="s">
        <v>15647</v>
      </c>
      <c r="C2161" s="4">
        <v>48.757060204600002</v>
      </c>
      <c r="D2161" s="4">
        <v>9.3252611939199994</v>
      </c>
      <c r="E2161" s="4">
        <f>Orte[[#This Row],[Lat_dez]]*PI()/180</f>
        <v>0.85097123416337017</v>
      </c>
      <c r="F2161" s="4">
        <f>Orte[[#This Row],[Lon_dez]]*PI()/180</f>
        <v>0.16275651144236142</v>
      </c>
      <c r="G2161" t="s">
        <v>546</v>
      </c>
      <c r="H2161" t="s">
        <v>781</v>
      </c>
      <c r="I2161" s="4" t="b">
        <v>0</v>
      </c>
      <c r="J2161" s="4" t="str">
        <f>CONCATENATE(Orte[[#This Row],[Ort]]," - ",Orte[[#This Row],[Landkreis]])</f>
        <v>Esslingen am Neckar - Landkreis Esslingen</v>
      </c>
      <c r="L2161" s="3" t="s">
        <v>15365</v>
      </c>
      <c r="M2161" s="3"/>
      <c r="N2161" t="str">
        <f>Orte[[#This Row],[Ort]]</f>
        <v>Esslingen am Neckar</v>
      </c>
      <c r="O2161" t="s">
        <v>2577</v>
      </c>
      <c r="P2161" t="s">
        <v>3723</v>
      </c>
    </row>
    <row r="2162" spans="1:16" x14ac:dyDescent="0.35">
      <c r="A2162" t="s">
        <v>4801</v>
      </c>
      <c r="B2162" s="3" t="s">
        <v>15193</v>
      </c>
      <c r="C2162" s="4">
        <v>48.752617948599998</v>
      </c>
      <c r="D2162" s="4">
        <v>9.2831107591700004</v>
      </c>
      <c r="E2162" s="4">
        <f>Orte[[#This Row],[Lat_dez]]*PI()/180</f>
        <v>0.85089370216995364</v>
      </c>
      <c r="F2162" s="4">
        <f>Orte[[#This Row],[Lon_dez]]*PI()/180</f>
        <v>0.16202084757482688</v>
      </c>
      <c r="G2162" t="s">
        <v>546</v>
      </c>
      <c r="H2162" t="s">
        <v>781</v>
      </c>
      <c r="I2162" s="4" t="b">
        <v>0</v>
      </c>
      <c r="J2162" s="4" t="str">
        <f>CONCATENATE(Orte[[#This Row],[Ort]]," - ",Orte[[#This Row],[Landkreis]])</f>
        <v>Esslingen am Neckar - Landkreis Esslingen</v>
      </c>
      <c r="L2162" s="3" t="s">
        <v>13103</v>
      </c>
      <c r="M2162" s="3"/>
      <c r="N2162" t="str">
        <f>Orte[[#This Row],[Ort]]</f>
        <v>Esslingen am Neckar</v>
      </c>
      <c r="O2162" t="s">
        <v>6059</v>
      </c>
      <c r="P2162" t="s">
        <v>4015</v>
      </c>
    </row>
    <row r="2163" spans="1:16" x14ac:dyDescent="0.35">
      <c r="A2163" t="s">
        <v>4801</v>
      </c>
      <c r="B2163" s="3" t="s">
        <v>12497</v>
      </c>
      <c r="C2163" s="4">
        <v>48.723247218099999</v>
      </c>
      <c r="D2163" s="4">
        <v>9.3107548653399999</v>
      </c>
      <c r="E2163" s="4">
        <f>Orte[[#This Row],[Lat_dez]]*PI()/180</f>
        <v>0.85038108621901265</v>
      </c>
      <c r="F2163" s="4">
        <f>Orte[[#This Row],[Lon_dez]]*PI()/180</f>
        <v>0.16250332824626426</v>
      </c>
      <c r="G2163" t="s">
        <v>546</v>
      </c>
      <c r="H2163" t="s">
        <v>781</v>
      </c>
      <c r="I2163" s="4" t="b">
        <v>0</v>
      </c>
      <c r="J2163" s="4" t="str">
        <f>CONCATENATE(Orte[[#This Row],[Ort]]," - ",Orte[[#This Row],[Landkreis]])</f>
        <v>Esslingen am Neckar - Landkreis Esslingen</v>
      </c>
      <c r="L2163" s="3" t="s">
        <v>13675</v>
      </c>
      <c r="M2163" s="3"/>
      <c r="N2163" t="str">
        <f>Orte[[#This Row],[Ort]]</f>
        <v>Esslingen am Neckar</v>
      </c>
      <c r="O2163" t="s">
        <v>4988</v>
      </c>
      <c r="P2163" t="s">
        <v>3021</v>
      </c>
    </row>
    <row r="2164" spans="1:16" x14ac:dyDescent="0.35">
      <c r="A2164" t="s">
        <v>6036</v>
      </c>
      <c r="B2164" s="3" t="s">
        <v>14118</v>
      </c>
      <c r="C2164" s="4">
        <v>49.559797958899999</v>
      </c>
      <c r="D2164" s="4">
        <v>7.5576345310299997</v>
      </c>
      <c r="E2164" s="4">
        <f>Orte[[#This Row],[Lat_dez]]*PI()/180</f>
        <v>0.86498165100597035</v>
      </c>
      <c r="F2164" s="4">
        <f>Orte[[#This Row],[Lon_dez]]*PI()/180</f>
        <v>0.13190560622889105</v>
      </c>
      <c r="G2164" t="s">
        <v>514</v>
      </c>
      <c r="H2164" t="s">
        <v>1680</v>
      </c>
      <c r="I2164" s="4" t="b">
        <v>0</v>
      </c>
      <c r="J2164" s="4" t="str">
        <f>CONCATENATE(Orte[[#This Row],[Ort]]," - ",Orte[[#This Row],[Landkreis]])</f>
        <v>Eßweiler - Landkreis Kusel</v>
      </c>
      <c r="L2164" s="3" t="s">
        <v>13782</v>
      </c>
      <c r="M2164" s="3"/>
      <c r="N2164" t="str">
        <f>Orte[[#This Row],[Ort]]</f>
        <v>Eßweiler</v>
      </c>
      <c r="O2164" t="s">
        <v>4692</v>
      </c>
      <c r="P2164" t="s">
        <v>15962</v>
      </c>
    </row>
    <row r="2165" spans="1:16" x14ac:dyDescent="0.35">
      <c r="A2165" t="s">
        <v>7210</v>
      </c>
      <c r="B2165" s="3" t="s">
        <v>15717</v>
      </c>
      <c r="C2165" s="4">
        <v>49.834179818199999</v>
      </c>
      <c r="D2165" s="4">
        <v>10.0149850259</v>
      </c>
      <c r="E2165" s="4">
        <f>Orte[[#This Row],[Lat_dez]]*PI()/180</f>
        <v>0.86977051785849924</v>
      </c>
      <c r="F2165" s="4">
        <f>Orte[[#This Row],[Lon_dez]]*PI()/180</f>
        <v>0.17479446323988457</v>
      </c>
      <c r="G2165" t="s">
        <v>665</v>
      </c>
      <c r="H2165" t="s">
        <v>1003</v>
      </c>
      <c r="I2165" s="4" t="b">
        <v>0</v>
      </c>
      <c r="J2165" s="4" t="str">
        <f>CONCATENATE(Orte[[#This Row],[Ort]]," - ",Orte[[#This Row],[Landkreis]])</f>
        <v>Estenfeld - Landkreis Würzburg</v>
      </c>
      <c r="L2165" s="3" t="s">
        <v>11578</v>
      </c>
      <c r="M2165" s="3"/>
      <c r="N2165" t="str">
        <f>Orte[[#This Row],[Ort]]</f>
        <v>Estenfeld</v>
      </c>
      <c r="O2165" t="s">
        <v>5563</v>
      </c>
      <c r="P2165" t="s">
        <v>2838</v>
      </c>
    </row>
    <row r="2166" spans="1:16" x14ac:dyDescent="0.35">
      <c r="A2166" t="s">
        <v>3714</v>
      </c>
      <c r="B2166" s="3" t="s">
        <v>11102</v>
      </c>
      <c r="C2166" s="4">
        <v>53.003402653499997</v>
      </c>
      <c r="D2166" s="4">
        <v>7.6268773803499998</v>
      </c>
      <c r="E2166" s="4">
        <f>Orte[[#This Row],[Lat_dez]]*PI()/180</f>
        <v>0.92508389106387401</v>
      </c>
      <c r="F2166" s="4">
        <f>Orte[[#This Row],[Lon_dez]]*PI()/180</f>
        <v>0.13311412193298738</v>
      </c>
      <c r="G2166" t="s">
        <v>554</v>
      </c>
      <c r="H2166" t="s">
        <v>626</v>
      </c>
      <c r="I2166" s="4" t="b">
        <v>0</v>
      </c>
      <c r="J2166" s="4" t="str">
        <f>CONCATENATE(Orte[[#This Row],[Ort]]," - ",Orte[[#This Row],[Landkreis]])</f>
        <v>Esterwegen u.a. - Landkreis Emsland</v>
      </c>
      <c r="L2166" s="3" t="s">
        <v>15015</v>
      </c>
      <c r="M2166" s="3"/>
      <c r="N2166" t="str">
        <f>Orte[[#This Row],[Ort]]</f>
        <v>Esterwegen u.a.</v>
      </c>
      <c r="O2166" t="s">
        <v>4674</v>
      </c>
      <c r="P2166" t="s">
        <v>691</v>
      </c>
    </row>
    <row r="2167" spans="1:16" x14ac:dyDescent="0.35">
      <c r="A2167" t="s">
        <v>3502</v>
      </c>
      <c r="B2167" s="3" t="s">
        <v>10820</v>
      </c>
      <c r="C2167" s="4">
        <v>49.369125838499997</v>
      </c>
      <c r="D2167" s="4">
        <v>7.9989194509999999</v>
      </c>
      <c r="E2167" s="4">
        <f>Orte[[#This Row],[Lat_dez]]*PI()/180</f>
        <v>0.86165379471323122</v>
      </c>
      <c r="F2167" s="4">
        <f>Orte[[#This Row],[Lon_dez]]*PI()/180</f>
        <v>0.13960748102176723</v>
      </c>
      <c r="G2167" t="s">
        <v>514</v>
      </c>
      <c r="H2167" t="s">
        <v>624</v>
      </c>
      <c r="I2167" s="4" t="b">
        <v>0</v>
      </c>
      <c r="J2167" s="4" t="str">
        <f>CONCATENATE(Orte[[#This Row],[Ort]]," - ",Orte[[#This Row],[Landkreis]])</f>
        <v>Esthal - Landkreis Bad Dürkheim</v>
      </c>
      <c r="L2167" s="3" t="s">
        <v>10894</v>
      </c>
      <c r="M2167" s="3"/>
      <c r="N2167" t="str">
        <f>Orte[[#This Row],[Ort]]</f>
        <v>Esthal</v>
      </c>
      <c r="O2167" t="s">
        <v>2682</v>
      </c>
      <c r="P2167" t="s">
        <v>4702</v>
      </c>
    </row>
    <row r="2168" spans="1:16" x14ac:dyDescent="0.35">
      <c r="A2168" t="s">
        <v>1506</v>
      </c>
      <c r="B2168" s="3" t="s">
        <v>8445</v>
      </c>
      <c r="C2168" s="4">
        <v>53.561661041100002</v>
      </c>
      <c r="D2168" s="4">
        <v>9.2009504760599992</v>
      </c>
      <c r="E2168" s="4">
        <f>Orte[[#This Row],[Lat_dez]]*PI()/180</f>
        <v>0.9348273380043689</v>
      </c>
      <c r="F2168" s="4">
        <f>Orte[[#This Row],[Lon_dez]]*PI()/180</f>
        <v>0.16058688012018668</v>
      </c>
      <c r="G2168" t="s">
        <v>554</v>
      </c>
      <c r="H2168" t="s">
        <v>1507</v>
      </c>
      <c r="I2168" s="4" t="b">
        <v>0</v>
      </c>
      <c r="J2168" s="4" t="str">
        <f>CONCATENATE(Orte[[#This Row],[Ort]]," - ",Orte[[#This Row],[Landkreis]])</f>
        <v>Estorf - Landkreis Stade</v>
      </c>
      <c r="L2168" s="3" t="s">
        <v>14207</v>
      </c>
      <c r="M2168" s="3"/>
      <c r="N2168" t="str">
        <f>Orte[[#This Row],[Ort]]</f>
        <v>Estorf</v>
      </c>
      <c r="O2168" t="s">
        <v>7226</v>
      </c>
      <c r="P2168" t="s">
        <v>897</v>
      </c>
    </row>
    <row r="2169" spans="1:16" x14ac:dyDescent="0.35">
      <c r="A2169" t="s">
        <v>1506</v>
      </c>
      <c r="B2169" s="3" t="s">
        <v>13596</v>
      </c>
      <c r="C2169" s="4">
        <v>52.589077526899999</v>
      </c>
      <c r="D2169" s="4">
        <v>9.1557164505100008</v>
      </c>
      <c r="E2169" s="4">
        <f>Orte[[#This Row],[Lat_dez]]*PI()/180</f>
        <v>0.91785255343096184</v>
      </c>
      <c r="F2169" s="4">
        <f>Orte[[#This Row],[Lon_dez]]*PI()/180</f>
        <v>0.159797397440408</v>
      </c>
      <c r="G2169" t="s">
        <v>554</v>
      </c>
      <c r="H2169" t="s">
        <v>747</v>
      </c>
      <c r="I2169" s="4" t="b">
        <v>0</v>
      </c>
      <c r="J2169" s="4" t="str">
        <f>CONCATENATE(Orte[[#This Row],[Ort]]," - ",Orte[[#This Row],[Landkreis]])</f>
        <v>Estorf - Landkreis Nienburg (Weser)</v>
      </c>
      <c r="L2169" s="3" t="s">
        <v>8828</v>
      </c>
      <c r="M2169" s="3"/>
      <c r="N2169" t="str">
        <f>Orte[[#This Row],[Ort]]</f>
        <v>Estorf</v>
      </c>
      <c r="O2169" t="s">
        <v>3938</v>
      </c>
      <c r="P2169" t="s">
        <v>1192</v>
      </c>
    </row>
    <row r="2170" spans="1:16" x14ac:dyDescent="0.35">
      <c r="A2170" t="s">
        <v>4730</v>
      </c>
      <c r="B2170" s="3" t="s">
        <v>12398</v>
      </c>
      <c r="C2170" s="4">
        <v>47.572591275199997</v>
      </c>
      <c r="D2170" s="4">
        <v>11.043149163300001</v>
      </c>
      <c r="E2170" s="4">
        <f>Orte[[#This Row],[Lat_dez]]*PI()/180</f>
        <v>0.83029835145776776</v>
      </c>
      <c r="F2170" s="4">
        <f>Orte[[#This Row],[Lon_dez]]*PI()/180</f>
        <v>0.19273931268844197</v>
      </c>
      <c r="G2170" t="s">
        <v>665</v>
      </c>
      <c r="H2170" t="s">
        <v>949</v>
      </c>
      <c r="I2170" s="4" t="b">
        <v>0</v>
      </c>
      <c r="J2170" s="4" t="str">
        <f>CONCATENATE(Orte[[#This Row],[Ort]]," - ",Orte[[#This Row],[Landkreis]])</f>
        <v>Ettal - Landkreis Garmisch-Partenkirchen</v>
      </c>
      <c r="L2170" s="3" t="s">
        <v>12952</v>
      </c>
      <c r="M2170" s="3"/>
      <c r="N2170" t="str">
        <f>Orte[[#This Row],[Ort]]</f>
        <v>Ettal</v>
      </c>
      <c r="O2170" t="s">
        <v>884</v>
      </c>
      <c r="P2170" t="s">
        <v>97</v>
      </c>
    </row>
    <row r="2171" spans="1:16" x14ac:dyDescent="0.35">
      <c r="A2171" t="s">
        <v>4620</v>
      </c>
      <c r="B2171" s="3" t="s">
        <v>12249</v>
      </c>
      <c r="C2171" s="4">
        <v>48.250233993899997</v>
      </c>
      <c r="D2171" s="4">
        <v>7.8615369135400002</v>
      </c>
      <c r="E2171" s="4">
        <f>Orte[[#This Row],[Lat_dez]]*PI()/180</f>
        <v>0.84212544805124845</v>
      </c>
      <c r="F2171" s="4">
        <f>Orte[[#This Row],[Lon_dez]]*PI()/180</f>
        <v>0.13720970340834576</v>
      </c>
      <c r="G2171" t="s">
        <v>546</v>
      </c>
      <c r="H2171" t="s">
        <v>622</v>
      </c>
      <c r="I2171" s="4" t="b">
        <v>0</v>
      </c>
      <c r="J2171" s="4" t="str">
        <f>CONCATENATE(Orte[[#This Row],[Ort]]," - ",Orte[[#This Row],[Landkreis]])</f>
        <v>Ettenheim - Landkreis Ortenaukreis</v>
      </c>
      <c r="L2171" s="3" t="s">
        <v>10368</v>
      </c>
      <c r="M2171" s="3"/>
      <c r="N2171" t="str">
        <f>Orte[[#This Row],[Ort]]</f>
        <v>Ettenheim</v>
      </c>
      <c r="O2171" t="s">
        <v>6631</v>
      </c>
      <c r="P2171" t="s">
        <v>6873</v>
      </c>
    </row>
    <row r="2172" spans="1:16" x14ac:dyDescent="0.35">
      <c r="A2172" t="s">
        <v>3961</v>
      </c>
      <c r="B2172" s="3" t="s">
        <v>11409</v>
      </c>
      <c r="C2172" s="4">
        <v>49.076088974599998</v>
      </c>
      <c r="D2172" s="4">
        <v>11.0629473687</v>
      </c>
      <c r="E2172" s="4">
        <f>Orte[[#This Row],[Lat_dez]]*PI()/180</f>
        <v>0.85653933660845782</v>
      </c>
      <c r="F2172" s="4">
        <f>Orte[[#This Row],[Lon_dez]]*PI()/180</f>
        <v>0.19308485655865806</v>
      </c>
      <c r="G2172" t="s">
        <v>665</v>
      </c>
      <c r="H2172" t="s">
        <v>1551</v>
      </c>
      <c r="I2172" s="4" t="b">
        <v>0</v>
      </c>
      <c r="J2172" s="4" t="str">
        <f>CONCATENATE(Orte[[#This Row],[Ort]]," - ",Orte[[#This Row],[Landkreis]])</f>
        <v>Ettenstatt - Landkreis Weißenburg-Gunzenhausen</v>
      </c>
      <c r="L2172" s="3" t="s">
        <v>9481</v>
      </c>
      <c r="M2172" s="3"/>
      <c r="N2172" t="str">
        <f>Orte[[#This Row],[Ort]]</f>
        <v>Ettenstatt</v>
      </c>
      <c r="O2172" t="s">
        <v>1117</v>
      </c>
      <c r="P2172" t="s">
        <v>1961</v>
      </c>
    </row>
    <row r="2173" spans="1:16" x14ac:dyDescent="0.35">
      <c r="A2173" t="s">
        <v>6465</v>
      </c>
      <c r="B2173" s="3" t="s">
        <v>14705</v>
      </c>
      <c r="C2173" s="4">
        <v>48.9272459524</v>
      </c>
      <c r="D2173" s="4">
        <v>8.4061309168000005</v>
      </c>
      <c r="E2173" s="4">
        <f>Orte[[#This Row],[Lat_dez]]*PI()/180</f>
        <v>0.8539415358024488</v>
      </c>
      <c r="F2173" s="4">
        <f>Orte[[#This Row],[Lon_dez]]*PI()/180</f>
        <v>0.14671466185184953</v>
      </c>
      <c r="G2173" t="s">
        <v>546</v>
      </c>
      <c r="H2173" t="s">
        <v>723</v>
      </c>
      <c r="I2173" s="4" t="b">
        <v>0</v>
      </c>
      <c r="J2173" s="4" t="str">
        <f>CONCATENATE(Orte[[#This Row],[Ort]]," - ",Orte[[#This Row],[Landkreis]])</f>
        <v>Ettlingen - Landkreis Karlsruhe</v>
      </c>
      <c r="L2173" s="3" t="s">
        <v>8735</v>
      </c>
      <c r="M2173" s="3"/>
      <c r="N2173" t="str">
        <f>Orte[[#This Row],[Ort]]</f>
        <v>Ettlingen</v>
      </c>
      <c r="O2173" t="s">
        <v>3639</v>
      </c>
      <c r="P2173" t="s">
        <v>663</v>
      </c>
    </row>
    <row r="2174" spans="1:16" x14ac:dyDescent="0.35">
      <c r="A2174" t="s">
        <v>4840</v>
      </c>
      <c r="B2174" s="3" t="s">
        <v>12625</v>
      </c>
      <c r="C2174" s="4">
        <v>50.328694898599998</v>
      </c>
      <c r="D2174" s="4">
        <v>7.0976812748600002</v>
      </c>
      <c r="E2174" s="4">
        <f>Orte[[#This Row],[Lat_dez]]*PI()/180</f>
        <v>0.87840143421224359</v>
      </c>
      <c r="F2174" s="4">
        <f>Orte[[#This Row],[Lon_dez]]*PI()/180</f>
        <v>0.12387790750345563</v>
      </c>
      <c r="G2174" t="s">
        <v>514</v>
      </c>
      <c r="H2174" t="s">
        <v>631</v>
      </c>
      <c r="I2174" s="4" t="b">
        <v>0</v>
      </c>
      <c r="J2174" s="4" t="str">
        <f>CONCATENATE(Orte[[#This Row],[Ort]]," - ",Orte[[#This Row],[Landkreis]])</f>
        <v>Ettringen - Landkreis Mayen-Koblenz</v>
      </c>
      <c r="L2174" s="3" t="s">
        <v>9478</v>
      </c>
      <c r="M2174" s="3"/>
      <c r="N2174" t="str">
        <f>Orte[[#This Row],[Ort]]</f>
        <v>Ettringen</v>
      </c>
      <c r="O2174" t="s">
        <v>2436</v>
      </c>
      <c r="P2174" t="s">
        <v>4435</v>
      </c>
    </row>
    <row r="2175" spans="1:16" x14ac:dyDescent="0.35">
      <c r="A2175" t="s">
        <v>4840</v>
      </c>
      <c r="B2175" s="3" t="s">
        <v>12545</v>
      </c>
      <c r="C2175" s="4">
        <v>48.125918916000003</v>
      </c>
      <c r="D2175" s="4">
        <v>10.659591497499999</v>
      </c>
      <c r="E2175" s="4">
        <f>Orte[[#This Row],[Lat_dez]]*PI()/180</f>
        <v>0.83995574063202028</v>
      </c>
      <c r="F2175" s="4">
        <f>Orte[[#This Row],[Lon_dez]]*PI()/180</f>
        <v>0.1860449685489679</v>
      </c>
      <c r="G2175" t="s">
        <v>665</v>
      </c>
      <c r="H2175" t="s">
        <v>683</v>
      </c>
      <c r="I2175" s="4" t="b">
        <v>0</v>
      </c>
      <c r="J2175" s="4" t="str">
        <f>CONCATENATE(Orte[[#This Row],[Ort]]," - ",Orte[[#This Row],[Landkreis]])</f>
        <v>Ettringen - Landkreis Unterallgäu</v>
      </c>
      <c r="L2175" s="3" t="s">
        <v>8384</v>
      </c>
      <c r="M2175" s="3"/>
      <c r="N2175" t="str">
        <f>Orte[[#This Row],[Ort]]</f>
        <v>Ettringen</v>
      </c>
      <c r="O2175" t="s">
        <v>3718</v>
      </c>
      <c r="P2175" t="s">
        <v>4241</v>
      </c>
    </row>
    <row r="2176" spans="1:16" x14ac:dyDescent="0.35">
      <c r="A2176" t="s">
        <v>1869</v>
      </c>
      <c r="B2176" s="3" t="s">
        <v>8837</v>
      </c>
      <c r="C2176" s="4">
        <v>49.534651872300003</v>
      </c>
      <c r="D2176" s="4">
        <v>11.581955304399999</v>
      </c>
      <c r="E2176" s="4">
        <f>Orte[[#This Row],[Lat_dez]]*PI()/180</f>
        <v>0.86454276900080884</v>
      </c>
      <c r="F2176" s="4">
        <f>Orte[[#This Row],[Lon_dez]]*PI()/180</f>
        <v>0.20214325388060206</v>
      </c>
      <c r="G2176" t="s">
        <v>665</v>
      </c>
      <c r="H2176" t="s">
        <v>857</v>
      </c>
      <c r="I2176" s="4" t="b">
        <v>0</v>
      </c>
      <c r="J2176" s="4" t="str">
        <f>CONCATENATE(Orte[[#This Row],[Ort]]," - ",Orte[[#This Row],[Landkreis]])</f>
        <v>Etzelwang - Landkreis Amberg-Sulzbach</v>
      </c>
      <c r="L2176" s="3" t="s">
        <v>14370</v>
      </c>
      <c r="M2176" s="3"/>
      <c r="N2176" t="str">
        <f>Orte[[#This Row],[Ort]]</f>
        <v>Etzelwang</v>
      </c>
      <c r="O2176" t="s">
        <v>2439</v>
      </c>
      <c r="P2176" t="s">
        <v>2185</v>
      </c>
    </row>
    <row r="2177" spans="1:16" x14ac:dyDescent="0.35">
      <c r="A2177" t="s">
        <v>4922</v>
      </c>
      <c r="B2177" s="3" t="s">
        <v>12647</v>
      </c>
      <c r="C2177" s="4">
        <v>49.623075632599999</v>
      </c>
      <c r="D2177" s="4">
        <v>12.0948387113</v>
      </c>
      <c r="E2177" s="4">
        <f>Orte[[#This Row],[Lat_dez]]*PI()/180</f>
        <v>0.86608605475503808</v>
      </c>
      <c r="F2177" s="4">
        <f>Orte[[#This Row],[Lon_dez]]*PI()/180</f>
        <v>0.21109475800985286</v>
      </c>
      <c r="G2177" t="s">
        <v>665</v>
      </c>
      <c r="H2177" t="s">
        <v>1224</v>
      </c>
      <c r="I2177" s="4" t="b">
        <v>0</v>
      </c>
      <c r="J2177" s="4" t="str">
        <f>CONCATENATE(Orte[[#This Row],[Ort]]," - ",Orte[[#This Row],[Landkreis]])</f>
        <v>Etzenricht - Landkreis Neustadt a.d. Waldnaab</v>
      </c>
      <c r="L2177" s="3" t="s">
        <v>12505</v>
      </c>
      <c r="M2177" s="3"/>
      <c r="N2177" t="str">
        <f>Orte[[#This Row],[Ort]]</f>
        <v>Etzenricht</v>
      </c>
      <c r="O2177" t="s">
        <v>5172</v>
      </c>
      <c r="P2177" t="s">
        <v>3625</v>
      </c>
    </row>
    <row r="2178" spans="1:16" x14ac:dyDescent="0.35">
      <c r="A2178" t="s">
        <v>2055</v>
      </c>
      <c r="B2178" s="3" t="s">
        <v>9044</v>
      </c>
      <c r="C2178" s="4">
        <v>50.068456795400003</v>
      </c>
      <c r="D2178" s="4">
        <v>10.0984755469</v>
      </c>
      <c r="E2178" s="4">
        <f>Orte[[#This Row],[Lat_dez]]*PI()/180</f>
        <v>0.87385942247225901</v>
      </c>
      <c r="F2178" s="4">
        <f>Orte[[#This Row],[Lon_dez]]*PI()/180</f>
        <v>0.17625164772554003</v>
      </c>
      <c r="G2178" t="s">
        <v>665</v>
      </c>
      <c r="H2178" t="s">
        <v>674</v>
      </c>
      <c r="I2178" s="4" t="b">
        <v>0</v>
      </c>
      <c r="J2178" s="4" t="str">
        <f>CONCATENATE(Orte[[#This Row],[Ort]]," - ",Orte[[#This Row],[Landkreis]])</f>
        <v>Euerbach - Landkreis Schweinfurt</v>
      </c>
      <c r="L2178" s="3" t="s">
        <v>12567</v>
      </c>
      <c r="M2178" s="3"/>
      <c r="N2178" t="str">
        <f>Orte[[#This Row],[Ort]]</f>
        <v>Euerbach</v>
      </c>
      <c r="O2178" t="s">
        <v>3107</v>
      </c>
      <c r="P2178" t="s">
        <v>1471</v>
      </c>
    </row>
    <row r="2179" spans="1:16" x14ac:dyDescent="0.35">
      <c r="A2179" t="s">
        <v>3747</v>
      </c>
      <c r="B2179" s="3" t="s">
        <v>11143</v>
      </c>
      <c r="C2179" s="4">
        <v>50.146656292700001</v>
      </c>
      <c r="D2179" s="4">
        <v>10.0342809331</v>
      </c>
      <c r="E2179" s="4">
        <f>Orte[[#This Row],[Lat_dez]]*PI()/180</f>
        <v>0.87522426117354823</v>
      </c>
      <c r="F2179" s="4">
        <f>Orte[[#This Row],[Lon_dez]]*PI()/180</f>
        <v>0.17513124035268385</v>
      </c>
      <c r="G2179" t="s">
        <v>665</v>
      </c>
      <c r="H2179" t="s">
        <v>998</v>
      </c>
      <c r="I2179" s="4" t="b">
        <v>0</v>
      </c>
      <c r="J2179" s="4" t="str">
        <f>CONCATENATE(Orte[[#This Row],[Ort]]," - ",Orte[[#This Row],[Landkreis]])</f>
        <v>Euerdorf - Landkreis Bad Kissingen</v>
      </c>
      <c r="L2179" s="3" t="s">
        <v>11421</v>
      </c>
      <c r="M2179" s="3"/>
      <c r="N2179" t="str">
        <f>Orte[[#This Row],[Ort]]</f>
        <v>Euerdorf</v>
      </c>
      <c r="O2179" t="s">
        <v>6684</v>
      </c>
      <c r="P2179" t="s">
        <v>7088</v>
      </c>
    </row>
    <row r="2180" spans="1:16" x14ac:dyDescent="0.35">
      <c r="A2180" t="s">
        <v>946</v>
      </c>
      <c r="B2180" s="3" t="s">
        <v>10183</v>
      </c>
      <c r="C2180" s="4">
        <v>47.834573004900001</v>
      </c>
      <c r="D2180" s="4">
        <v>11.4014314241</v>
      </c>
      <c r="E2180" s="4">
        <f>Orte[[#This Row],[Lat_dez]]*PI()/180</f>
        <v>0.83487079522110264</v>
      </c>
      <c r="F2180" s="4">
        <f>Orte[[#This Row],[Lon_dez]]*PI()/180</f>
        <v>0.19899251779089097</v>
      </c>
      <c r="G2180" t="s">
        <v>665</v>
      </c>
      <c r="H2180" t="s">
        <v>1288</v>
      </c>
      <c r="I2180" s="4" t="b">
        <v>0</v>
      </c>
      <c r="J2180" s="4" t="str">
        <f>CONCATENATE(Orte[[#This Row],[Ort]]," - ",Orte[[#This Row],[Landkreis]])</f>
        <v>Eurasburg - Landkreis Bad Tölz-Wolfratshausen</v>
      </c>
      <c r="L2180" s="3" t="s">
        <v>11018</v>
      </c>
      <c r="M2180" s="3"/>
      <c r="N2180" t="str">
        <f>Orte[[#This Row],[Ort]]</f>
        <v>Eurasburg</v>
      </c>
      <c r="O2180" t="s">
        <v>7203</v>
      </c>
      <c r="P2180" t="s">
        <v>2466</v>
      </c>
    </row>
    <row r="2181" spans="1:16" x14ac:dyDescent="0.35">
      <c r="A2181" t="s">
        <v>946</v>
      </c>
      <c r="B2181" s="3" t="s">
        <v>7945</v>
      </c>
      <c r="C2181" s="4">
        <v>48.331758263099999</v>
      </c>
      <c r="D2181" s="4">
        <v>11.109234579700001</v>
      </c>
      <c r="E2181" s="4">
        <f>Orte[[#This Row],[Lat_dez]]*PI()/180</f>
        <v>0.84354831496907079</v>
      </c>
      <c r="F2181" s="4">
        <f>Orte[[#This Row],[Lon_dez]]*PI()/180</f>
        <v>0.19389272079217343</v>
      </c>
      <c r="G2181" t="s">
        <v>665</v>
      </c>
      <c r="H2181" t="s">
        <v>947</v>
      </c>
      <c r="I2181" s="4" t="b">
        <v>0</v>
      </c>
      <c r="J2181" s="4" t="str">
        <f>CONCATENATE(Orte[[#This Row],[Ort]]," - ",Orte[[#This Row],[Landkreis]])</f>
        <v>Eurasburg - Landkreis Aichach-Friedberg</v>
      </c>
      <c r="L2181" s="3" t="s">
        <v>14715</v>
      </c>
      <c r="M2181" s="3"/>
      <c r="N2181" t="str">
        <f>Orte[[#This Row],[Ort]]</f>
        <v>Eurasburg</v>
      </c>
      <c r="O2181" t="s">
        <v>1796</v>
      </c>
      <c r="P2181" t="s">
        <v>5025</v>
      </c>
    </row>
    <row r="2182" spans="1:16" x14ac:dyDescent="0.35">
      <c r="A2182" t="s">
        <v>2120</v>
      </c>
      <c r="B2182" s="3" t="s">
        <v>9115</v>
      </c>
      <c r="C2182" s="4">
        <v>50.6575104024</v>
      </c>
      <c r="D2182" s="4">
        <v>6.7847466244200003</v>
      </c>
      <c r="E2182" s="4">
        <f>Orte[[#This Row],[Lat_dez]]*PI()/180</f>
        <v>0.88414034738515757</v>
      </c>
      <c r="F2182" s="4">
        <f>Orte[[#This Row],[Lon_dez]]*PI()/180</f>
        <v>0.1184161675097001</v>
      </c>
      <c r="G2182" t="s">
        <v>504</v>
      </c>
      <c r="H2182" t="s">
        <v>2121</v>
      </c>
      <c r="I2182" s="4" t="b">
        <v>0</v>
      </c>
      <c r="J2182" s="4" t="str">
        <f>CONCATENATE(Orte[[#This Row],[Ort]]," - ",Orte[[#This Row],[Landkreis]])</f>
        <v>Euskirchen - Kreis Euskirchen</v>
      </c>
      <c r="L2182" s="3" t="s">
        <v>9790</v>
      </c>
      <c r="M2182" s="3"/>
      <c r="N2182" t="str">
        <f>Orte[[#This Row],[Ort]]</f>
        <v>Euskirchen</v>
      </c>
      <c r="O2182" t="s">
        <v>2378</v>
      </c>
      <c r="P2182" t="s">
        <v>943</v>
      </c>
    </row>
    <row r="2183" spans="1:16" x14ac:dyDescent="0.35">
      <c r="A2183" t="s">
        <v>2120</v>
      </c>
      <c r="B2183" s="3" t="s">
        <v>13832</v>
      </c>
      <c r="C2183" s="4">
        <v>50.6348255232</v>
      </c>
      <c r="D2183" s="4">
        <v>6.8183011303300001</v>
      </c>
      <c r="E2183" s="4">
        <f>Orte[[#This Row],[Lat_dez]]*PI()/180</f>
        <v>0.88374442155270039</v>
      </c>
      <c r="F2183" s="4">
        <f>Orte[[#This Row],[Lon_dez]]*PI()/180</f>
        <v>0.11900180411670951</v>
      </c>
      <c r="G2183" t="s">
        <v>504</v>
      </c>
      <c r="H2183" t="s">
        <v>2121</v>
      </c>
      <c r="I2183" s="4" t="b">
        <v>0</v>
      </c>
      <c r="J2183" s="4" t="str">
        <f>CONCATENATE(Orte[[#This Row],[Ort]]," - ",Orte[[#This Row],[Landkreis]])</f>
        <v>Euskirchen - Kreis Euskirchen</v>
      </c>
      <c r="L2183" s="3" t="s">
        <v>14656</v>
      </c>
      <c r="M2183" s="3"/>
      <c r="N2183" t="str">
        <f>Orte[[#This Row],[Ort]]</f>
        <v>Euskirchen</v>
      </c>
      <c r="O2183" t="s">
        <v>6340</v>
      </c>
      <c r="P2183" t="s">
        <v>4691</v>
      </c>
    </row>
    <row r="2184" spans="1:16" x14ac:dyDescent="0.35">
      <c r="A2184" t="s">
        <v>4703</v>
      </c>
      <c r="B2184" s="3" t="s">
        <v>12364</v>
      </c>
      <c r="C2184" s="4">
        <v>50.008346506099997</v>
      </c>
      <c r="D2184" s="4">
        <v>9.84747914051</v>
      </c>
      <c r="E2184" s="4">
        <f>Orte[[#This Row],[Lat_dez]]*PI()/180</f>
        <v>0.87281030000964754</v>
      </c>
      <c r="F2184" s="4">
        <f>Orte[[#This Row],[Lon_dez]]*PI()/180</f>
        <v>0.17187093402336082</v>
      </c>
      <c r="G2184" t="s">
        <v>665</v>
      </c>
      <c r="H2184" t="s">
        <v>826</v>
      </c>
      <c r="I2184" s="4" t="b">
        <v>0</v>
      </c>
      <c r="J2184" s="4" t="str">
        <f>CONCATENATE(Orte[[#This Row],[Ort]]," - ",Orte[[#This Row],[Landkreis]])</f>
        <v>Eußenheim - Landkreis Main-Spessart</v>
      </c>
      <c r="L2184" s="3" t="s">
        <v>12580</v>
      </c>
      <c r="M2184" s="3"/>
      <c r="N2184" t="str">
        <f>Orte[[#This Row],[Ort]]</f>
        <v>Eußenheim</v>
      </c>
      <c r="O2184" t="s">
        <v>528</v>
      </c>
      <c r="P2184" t="s">
        <v>1184</v>
      </c>
    </row>
    <row r="2185" spans="1:16" x14ac:dyDescent="0.35">
      <c r="A2185" t="s">
        <v>3353</v>
      </c>
      <c r="B2185" s="3" t="s">
        <v>10626</v>
      </c>
      <c r="C2185" s="4">
        <v>54.112182367000003</v>
      </c>
      <c r="D2185" s="4">
        <v>10.650212665</v>
      </c>
      <c r="E2185" s="4">
        <f>Orte[[#This Row],[Lat_dez]]*PI()/180</f>
        <v>0.94443574774376871</v>
      </c>
      <c r="F2185" s="4">
        <f>Orte[[#This Row],[Lon_dez]]*PI()/180</f>
        <v>0.18588127704184984</v>
      </c>
      <c r="G2185" t="s">
        <v>641</v>
      </c>
      <c r="H2185" t="s">
        <v>1323</v>
      </c>
      <c r="I2185" s="4" t="b">
        <v>0</v>
      </c>
      <c r="J2185" s="4" t="str">
        <f>CONCATENATE(Orte[[#This Row],[Ort]]," - ",Orte[[#This Row],[Landkreis]])</f>
        <v>Eutin, Süsel - Kreis Ostholstein</v>
      </c>
      <c r="L2185" s="3" t="s">
        <v>10897</v>
      </c>
      <c r="M2185" s="3"/>
      <c r="N2185" t="str">
        <f>Orte[[#This Row],[Ort]]</f>
        <v>Eutin, Süsel</v>
      </c>
      <c r="O2185" t="s">
        <v>6006</v>
      </c>
      <c r="P2185" t="s">
        <v>4459</v>
      </c>
    </row>
    <row r="2186" spans="1:16" x14ac:dyDescent="0.35">
      <c r="A2186" t="s">
        <v>7134</v>
      </c>
      <c r="B2186" s="3" t="s">
        <v>15620</v>
      </c>
      <c r="C2186" s="4">
        <v>48.473155827799999</v>
      </c>
      <c r="D2186" s="4">
        <v>8.7617898246100001</v>
      </c>
      <c r="E2186" s="4">
        <f>Orte[[#This Row],[Lat_dez]]*PI()/180</f>
        <v>0.84601616802738755</v>
      </c>
      <c r="F2186" s="4">
        <f>Orte[[#This Row],[Lon_dez]]*PI()/180</f>
        <v>0.15292208080718098</v>
      </c>
      <c r="G2186" t="s">
        <v>546</v>
      </c>
      <c r="H2186" t="s">
        <v>2016</v>
      </c>
      <c r="I2186" s="4" t="b">
        <v>0</v>
      </c>
      <c r="J2186" s="4" t="str">
        <f>CONCATENATE(Orte[[#This Row],[Ort]]," - ",Orte[[#This Row],[Landkreis]])</f>
        <v>Eutingen im Gäu - Landkreis Freudenstadt</v>
      </c>
      <c r="L2186" s="3" t="s">
        <v>15702</v>
      </c>
      <c r="M2186" s="3"/>
      <c r="N2186" t="str">
        <f>Orte[[#This Row],[Ort]]</f>
        <v>Eutingen im Gäu</v>
      </c>
      <c r="O2186" t="s">
        <v>3442</v>
      </c>
      <c r="P2186" t="s">
        <v>4587</v>
      </c>
    </row>
    <row r="2187" spans="1:16" x14ac:dyDescent="0.35">
      <c r="A2187" t="s">
        <v>6257</v>
      </c>
      <c r="B2187" s="3" t="s">
        <v>14416</v>
      </c>
      <c r="C2187" s="4">
        <v>51.9186789213</v>
      </c>
      <c r="D2187" s="4">
        <v>7.84240795955</v>
      </c>
      <c r="E2187" s="4">
        <f>Orte[[#This Row],[Lat_dez]]*PI()/180</f>
        <v>0.90615189046246292</v>
      </c>
      <c r="F2187" s="4">
        <f>Orte[[#This Row],[Lon_dez]]*PI()/180</f>
        <v>0.13687584017875778</v>
      </c>
      <c r="G2187" t="s">
        <v>504</v>
      </c>
      <c r="H2187" t="s">
        <v>1122</v>
      </c>
      <c r="I2187" s="4" t="b">
        <v>0</v>
      </c>
      <c r="J2187" s="4" t="str">
        <f>CONCATENATE(Orte[[#This Row],[Ort]]," - ",Orte[[#This Row],[Landkreis]])</f>
        <v>Everswinkel - Kreis Warendorf</v>
      </c>
      <c r="L2187" s="3" t="s">
        <v>11429</v>
      </c>
      <c r="M2187" s="3"/>
      <c r="N2187" t="str">
        <f>Orte[[#This Row],[Ort]]</f>
        <v>Everswinkel</v>
      </c>
      <c r="O2187" t="s">
        <v>5806</v>
      </c>
      <c r="P2187" t="s">
        <v>895</v>
      </c>
    </row>
    <row r="2188" spans="1:16" x14ac:dyDescent="0.35">
      <c r="A2188" t="s">
        <v>1501</v>
      </c>
      <c r="B2188" s="3" t="s">
        <v>8439</v>
      </c>
      <c r="C2188" s="4">
        <v>52.091444474200003</v>
      </c>
      <c r="D2188" s="4">
        <v>9.0983725624500007</v>
      </c>
      <c r="E2188" s="4">
        <f>Orte[[#This Row],[Lat_dez]]*PI()/180</f>
        <v>0.90916721819459634</v>
      </c>
      <c r="F2188" s="4">
        <f>Orte[[#This Row],[Lon_dez]]*PI()/180</f>
        <v>0.15879655778786589</v>
      </c>
      <c r="G2188" t="s">
        <v>504</v>
      </c>
      <c r="H2188" t="s">
        <v>1069</v>
      </c>
      <c r="I2188" s="4" t="b">
        <v>0</v>
      </c>
      <c r="J2188" s="4" t="str">
        <f>CONCATENATE(Orte[[#This Row],[Ort]]," - ",Orte[[#This Row],[Landkreis]])</f>
        <v>Extertal - Kreis Lippe</v>
      </c>
      <c r="L2188" s="3" t="s">
        <v>7991</v>
      </c>
      <c r="M2188" s="3"/>
      <c r="N2188" t="str">
        <f>Orte[[#This Row],[Ort]]</f>
        <v>Extertal</v>
      </c>
      <c r="O2188" t="s">
        <v>3501</v>
      </c>
      <c r="P2188" t="s">
        <v>2705</v>
      </c>
    </row>
    <row r="2189" spans="1:16" x14ac:dyDescent="0.35">
      <c r="A2189" t="s">
        <v>2038</v>
      </c>
      <c r="B2189" s="3" t="s">
        <v>9024</v>
      </c>
      <c r="C2189" s="4">
        <v>52.782158416000001</v>
      </c>
      <c r="D2189" s="4">
        <v>9.2391261198599999</v>
      </c>
      <c r="E2189" s="4">
        <f>Orte[[#This Row],[Lat_dez]]*PI()/180</f>
        <v>0.92122245066843489</v>
      </c>
      <c r="F2189" s="4">
        <f>Orte[[#This Row],[Lon_dez]]*PI()/180</f>
        <v>0.16125317079856524</v>
      </c>
      <c r="G2189" t="s">
        <v>554</v>
      </c>
      <c r="H2189" t="s">
        <v>747</v>
      </c>
      <c r="I2189" s="4" t="b">
        <v>0</v>
      </c>
      <c r="J2189" s="4" t="str">
        <f>CONCATENATE(Orte[[#This Row],[Ort]]," - ",Orte[[#This Row],[Landkreis]])</f>
        <v>Eystrup, Hassel u.a. - Landkreis Nienburg (Weser)</v>
      </c>
      <c r="L2189" s="3" t="s">
        <v>11265</v>
      </c>
      <c r="M2189" s="3"/>
      <c r="N2189" t="str">
        <f>Orte[[#This Row],[Ort]]</f>
        <v>Eystrup, Hassel u.a.</v>
      </c>
      <c r="O2189" t="s">
        <v>5006</v>
      </c>
      <c r="P2189" t="s">
        <v>1030</v>
      </c>
    </row>
    <row r="2190" spans="1:16" x14ac:dyDescent="0.35">
      <c r="A2190" t="s">
        <v>2528</v>
      </c>
      <c r="B2190" s="3" t="s">
        <v>9608</v>
      </c>
      <c r="C2190" s="4">
        <v>50.344575469500001</v>
      </c>
      <c r="D2190" s="4">
        <v>7.6819316863599996</v>
      </c>
      <c r="E2190" s="4">
        <f>Orte[[#This Row],[Lat_dez]]*PI()/180</f>
        <v>0.87867860246154506</v>
      </c>
      <c r="F2190" s="4">
        <f>Orte[[#This Row],[Lon_dez]]*PI()/180</f>
        <v>0.13407500084026236</v>
      </c>
      <c r="G2190" t="s">
        <v>514</v>
      </c>
      <c r="H2190" t="s">
        <v>593</v>
      </c>
      <c r="I2190" s="4" t="b">
        <v>0</v>
      </c>
      <c r="J2190" s="4" t="str">
        <f>CONCATENATE(Orte[[#This Row],[Ort]]," - ",Orte[[#This Row],[Landkreis]])</f>
        <v>Fachbach, Exklave Lahnstein - Landkreis Rhein-Lahn-Kreis</v>
      </c>
      <c r="L2190" s="3" t="s">
        <v>12065</v>
      </c>
      <c r="M2190" s="3"/>
      <c r="N2190" t="str">
        <f>Orte[[#This Row],[Ort]]</f>
        <v>Fachbach, Exklave Lahnstein</v>
      </c>
      <c r="O2190" t="s">
        <v>3858</v>
      </c>
      <c r="P2190" t="s">
        <v>2903</v>
      </c>
    </row>
    <row r="2191" spans="1:16" x14ac:dyDescent="0.35">
      <c r="A2191" t="s">
        <v>4531</v>
      </c>
      <c r="B2191" s="3" t="s">
        <v>12139</v>
      </c>
      <c r="C2191" s="4">
        <v>54.497280031499997</v>
      </c>
      <c r="D2191" s="4">
        <v>9.6258576181300004</v>
      </c>
      <c r="E2191" s="4">
        <f>Orte[[#This Row],[Lat_dez]]*PI()/180</f>
        <v>0.95115696993103394</v>
      </c>
      <c r="F2191" s="4">
        <f>Orte[[#This Row],[Lon_dez]]*PI()/180</f>
        <v>0.16800290876454751</v>
      </c>
      <c r="G2191" t="s">
        <v>641</v>
      </c>
      <c r="H2191" t="s">
        <v>660</v>
      </c>
      <c r="I2191" s="4" t="b">
        <v>0</v>
      </c>
      <c r="J2191" s="4" t="str">
        <f>CONCATENATE(Orte[[#This Row],[Ort]]," - ",Orte[[#This Row],[Landkreis]])</f>
        <v>Fahrdorf - Kreis Schleswig-Flensburg</v>
      </c>
      <c r="L2191" s="3" t="s">
        <v>15374</v>
      </c>
      <c r="M2191" s="3"/>
      <c r="N2191" t="str">
        <f>Orte[[#This Row],[Ort]]</f>
        <v>Fahrdorf</v>
      </c>
      <c r="O2191" t="s">
        <v>3824</v>
      </c>
      <c r="P2191" t="s">
        <v>5051</v>
      </c>
    </row>
    <row r="2192" spans="1:16" x14ac:dyDescent="0.35">
      <c r="A2192" t="s">
        <v>3807</v>
      </c>
      <c r="B2192" s="3" t="s">
        <v>11219</v>
      </c>
      <c r="C2192" s="4">
        <v>49.4386887577</v>
      </c>
      <c r="D2192" s="4">
        <v>9.1612779785399994</v>
      </c>
      <c r="E2192" s="4">
        <f>Orte[[#This Row],[Lat_dez]]*PI()/180</f>
        <v>0.86286789669057007</v>
      </c>
      <c r="F2192" s="4">
        <f>Orte[[#This Row],[Lon_dez]]*PI()/180</f>
        <v>0.15989446441597341</v>
      </c>
      <c r="G2192" t="s">
        <v>546</v>
      </c>
      <c r="H2192" t="s">
        <v>774</v>
      </c>
      <c r="I2192" s="4" t="b">
        <v>0</v>
      </c>
      <c r="J2192" s="4" t="str">
        <f>CONCATENATE(Orte[[#This Row],[Ort]]," - ",Orte[[#This Row],[Landkreis]])</f>
        <v>Fahrenbach - Landkreis Neckar-Odenwald-Kreis</v>
      </c>
      <c r="L2192" s="3" t="s">
        <v>7762</v>
      </c>
      <c r="M2192" s="3"/>
      <c r="N2192" t="str">
        <f>Orte[[#This Row],[Ort]]</f>
        <v>Fahrenbach</v>
      </c>
      <c r="O2192" t="s">
        <v>6617</v>
      </c>
      <c r="P2192" t="s">
        <v>1907</v>
      </c>
    </row>
    <row r="2193" spans="1:16" x14ac:dyDescent="0.35">
      <c r="A2193" t="s">
        <v>6755</v>
      </c>
      <c r="B2193" s="3" t="s">
        <v>15096</v>
      </c>
      <c r="C2193" s="4">
        <v>48.3631176365</v>
      </c>
      <c r="D2193" s="4">
        <v>11.5630208233</v>
      </c>
      <c r="E2193" s="4">
        <f>Orte[[#This Row],[Lat_dez]]*PI()/180</f>
        <v>0.84409563928626308</v>
      </c>
      <c r="F2193" s="4">
        <f>Orte[[#This Row],[Lon_dez]]*PI()/180</f>
        <v>0.20181278484325046</v>
      </c>
      <c r="G2193" t="s">
        <v>665</v>
      </c>
      <c r="H2193" t="s">
        <v>845</v>
      </c>
      <c r="I2193" s="4" t="b">
        <v>0</v>
      </c>
      <c r="J2193" s="4" t="str">
        <f>CONCATENATE(Orte[[#This Row],[Ort]]," - ",Orte[[#This Row],[Landkreis]])</f>
        <v>Fahrenzhausen - Landkreis Freising</v>
      </c>
      <c r="L2193" s="3" t="s">
        <v>14918</v>
      </c>
      <c r="M2193" s="3"/>
      <c r="N2193" t="str">
        <f>Orte[[#This Row],[Ort]]</f>
        <v>Fahrenzhausen</v>
      </c>
      <c r="O2193" t="s">
        <v>3010</v>
      </c>
      <c r="P2193" t="s">
        <v>7095</v>
      </c>
    </row>
    <row r="2194" spans="1:16" x14ac:dyDescent="0.35">
      <c r="A2194" t="s">
        <v>400</v>
      </c>
      <c r="B2194" s="3" t="s">
        <v>14270</v>
      </c>
      <c r="C2194" s="4">
        <v>48.470149532599997</v>
      </c>
      <c r="D2194" s="4">
        <v>12.7097225074</v>
      </c>
      <c r="E2194" s="4">
        <f>Orte[[#This Row],[Lat_dez]]*PI()/180</f>
        <v>0.84596369827786044</v>
      </c>
      <c r="F2194" s="4">
        <f>Orte[[#This Row],[Lon_dez]]*PI()/180</f>
        <v>0.22182650476895935</v>
      </c>
      <c r="G2194" t="s">
        <v>665</v>
      </c>
      <c r="H2194" t="s">
        <v>930</v>
      </c>
      <c r="I2194" s="4" t="b">
        <v>0</v>
      </c>
      <c r="J2194" s="4" t="str">
        <f>CONCATENATE(Orte[[#This Row],[Ort]]," - ",Orte[[#This Row],[Landkreis]])</f>
        <v>Falkenberg - Landkreis Rottal-Inn</v>
      </c>
      <c r="L2194" s="3" t="s">
        <v>8741</v>
      </c>
      <c r="M2194" s="3"/>
      <c r="N2194" t="str">
        <f>Orte[[#This Row],[Ort]]</f>
        <v>Falkenberg</v>
      </c>
      <c r="O2194" t="s">
        <v>3379</v>
      </c>
      <c r="P2194" t="s">
        <v>2396</v>
      </c>
    </row>
    <row r="2195" spans="1:16" x14ac:dyDescent="0.35">
      <c r="A2195" t="s">
        <v>400</v>
      </c>
      <c r="B2195" s="3" t="s">
        <v>13528</v>
      </c>
      <c r="C2195" s="4">
        <v>49.855024094199997</v>
      </c>
      <c r="D2195" s="4">
        <v>12.224715680999999</v>
      </c>
      <c r="E2195" s="4">
        <f>Orte[[#This Row],[Lat_dez]]*PI()/180</f>
        <v>0.87013431910489358</v>
      </c>
      <c r="F2195" s="4">
        <f>Orte[[#This Row],[Lon_dez]]*PI()/180</f>
        <v>0.21336153875363079</v>
      </c>
      <c r="G2195" t="s">
        <v>665</v>
      </c>
      <c r="H2195" t="s">
        <v>1307</v>
      </c>
      <c r="I2195" s="4" t="b">
        <v>0</v>
      </c>
      <c r="J2195" s="4" t="str">
        <f>CONCATENATE(Orte[[#This Row],[Ort]]," - ",Orte[[#This Row],[Landkreis]])</f>
        <v>Falkenberg - Landkreis Tirschenreuth</v>
      </c>
      <c r="L2195" s="3" t="s">
        <v>12508</v>
      </c>
      <c r="M2195" s="3"/>
      <c r="N2195" t="str">
        <f>Orte[[#This Row],[Ort]]</f>
        <v>Falkenberg</v>
      </c>
      <c r="O2195" t="s">
        <v>5544</v>
      </c>
      <c r="P2195" t="s">
        <v>6283</v>
      </c>
    </row>
    <row r="2196" spans="1:16" x14ac:dyDescent="0.35">
      <c r="A2196" t="s">
        <v>5214</v>
      </c>
      <c r="B2196" s="3" t="s">
        <v>13037</v>
      </c>
      <c r="C2196" s="4">
        <v>51.561376114799998</v>
      </c>
      <c r="D2196" s="4">
        <v>13.2320096953</v>
      </c>
      <c r="E2196" s="4">
        <f>Orte[[#This Row],[Lat_dez]]*PI()/180</f>
        <v>0.89991578006242168</v>
      </c>
      <c r="F2196" s="4">
        <f>Orte[[#This Row],[Lon_dez]]*PI()/180</f>
        <v>0.23094213583879666</v>
      </c>
      <c r="G2196" t="s">
        <v>885</v>
      </c>
      <c r="H2196" t="s">
        <v>983</v>
      </c>
      <c r="I2196" s="4" t="b">
        <v>0</v>
      </c>
      <c r="J2196" s="4" t="str">
        <f>CONCATENATE(Orte[[#This Row],[Ort]]," - ",Orte[[#This Row],[Landkreis]])</f>
        <v>Falkenberg/ Elster - Landkreis Elbe-Elster</v>
      </c>
      <c r="L2196" s="3" t="s">
        <v>13355</v>
      </c>
      <c r="M2196" s="3"/>
      <c r="N2196" t="str">
        <f>Orte[[#This Row],[Ort]]</f>
        <v>Falkenberg/ Elster</v>
      </c>
      <c r="O2196" t="s">
        <v>4375</v>
      </c>
      <c r="P2196" t="s">
        <v>6310</v>
      </c>
    </row>
    <row r="2197" spans="1:16" x14ac:dyDescent="0.35">
      <c r="A2197" t="s">
        <v>5202</v>
      </c>
      <c r="B2197" s="3" t="s">
        <v>13024</v>
      </c>
      <c r="C2197" s="4">
        <v>49.003524383399998</v>
      </c>
      <c r="D2197" s="4">
        <v>12.5910958226</v>
      </c>
      <c r="E2197" s="4">
        <f>Orte[[#This Row],[Lat_dez]]*PI()/180</f>
        <v>0.85527284557165406</v>
      </c>
      <c r="F2197" s="4">
        <f>Orte[[#This Row],[Lon_dez]]*PI()/180</f>
        <v>0.21975607853847387</v>
      </c>
      <c r="G2197" t="s">
        <v>665</v>
      </c>
      <c r="H2197" t="s">
        <v>1229</v>
      </c>
      <c r="I2197" s="4" t="b">
        <v>0</v>
      </c>
      <c r="J2197" s="4" t="str">
        <f>CONCATENATE(Orte[[#This Row],[Ort]]," - ",Orte[[#This Row],[Landkreis]])</f>
        <v>Falkenfels - Landkreis Straubing-Bogen</v>
      </c>
      <c r="L2197" s="3" t="s">
        <v>12521</v>
      </c>
      <c r="M2197" s="3"/>
      <c r="N2197" t="str">
        <f>Orte[[#This Row],[Ort]]</f>
        <v>Falkenfels</v>
      </c>
      <c r="O2197" t="s">
        <v>5575</v>
      </c>
      <c r="P2197" t="s">
        <v>1180</v>
      </c>
    </row>
    <row r="2198" spans="1:16" x14ac:dyDescent="0.35">
      <c r="A2198" t="s">
        <v>1974</v>
      </c>
      <c r="B2198" s="3" t="s">
        <v>8950</v>
      </c>
      <c r="C2198" s="4">
        <v>52.573865739600002</v>
      </c>
      <c r="D2198" s="4">
        <v>13.0817797638</v>
      </c>
      <c r="E2198" s="4">
        <f>Orte[[#This Row],[Lat_dez]]*PI()/180</f>
        <v>0.91758705765746384</v>
      </c>
      <c r="F2198" s="4">
        <f>Orte[[#This Row],[Lon_dez]]*PI()/180</f>
        <v>0.2283201288990761</v>
      </c>
      <c r="G2198" t="s">
        <v>885</v>
      </c>
      <c r="H2198" t="s">
        <v>894</v>
      </c>
      <c r="I2198" s="4" t="b">
        <v>0</v>
      </c>
      <c r="J2198" s="4" t="str">
        <f>CONCATENATE(Orte[[#This Row],[Ort]]," - ",Orte[[#This Row],[Landkreis]])</f>
        <v>Falkensee - Landkreis Havelland</v>
      </c>
      <c r="L2198" s="3" t="s">
        <v>12506</v>
      </c>
      <c r="M2198" s="3"/>
      <c r="N2198" t="str">
        <f>Orte[[#This Row],[Ort]]</f>
        <v>Falkensee</v>
      </c>
      <c r="O2198" t="s">
        <v>6935</v>
      </c>
      <c r="P2198" t="s">
        <v>1674</v>
      </c>
    </row>
    <row r="2199" spans="1:16" x14ac:dyDescent="0.35">
      <c r="A2199" t="s">
        <v>2571</v>
      </c>
      <c r="B2199" s="3" t="s">
        <v>15699</v>
      </c>
      <c r="C2199" s="4">
        <v>51.728586340699998</v>
      </c>
      <c r="D2199" s="4">
        <v>11.3261810164</v>
      </c>
      <c r="E2199" s="4">
        <f>Orte[[#This Row],[Lat_dez]]*PI()/180</f>
        <v>0.90283414904738024</v>
      </c>
      <c r="F2199" s="4">
        <f>Orte[[#This Row],[Lon_dez]]*PI()/180</f>
        <v>0.19767915041305784</v>
      </c>
      <c r="G2199" t="s">
        <v>809</v>
      </c>
      <c r="H2199" t="s">
        <v>810</v>
      </c>
      <c r="I2199" s="4" t="b">
        <v>0</v>
      </c>
      <c r="J2199" s="4" t="str">
        <f>CONCATENATE(Orte[[#This Row],[Ort]]," - ",Orte[[#This Row],[Landkreis]])</f>
        <v>Falkenstein - Landkreis Harz</v>
      </c>
      <c r="L2199" s="3" t="s">
        <v>13122</v>
      </c>
      <c r="M2199" s="3"/>
      <c r="N2199" t="str">
        <f>Orte[[#This Row],[Ort]]</f>
        <v>Falkenstein</v>
      </c>
      <c r="O2199" t="s">
        <v>887</v>
      </c>
      <c r="P2199" t="s">
        <v>2910</v>
      </c>
    </row>
    <row r="2200" spans="1:16" x14ac:dyDescent="0.35">
      <c r="A2200" t="s">
        <v>2571</v>
      </c>
      <c r="B2200" s="3" t="s">
        <v>9664</v>
      </c>
      <c r="C2200" s="4">
        <v>51.672763571200001</v>
      </c>
      <c r="D2200" s="4">
        <v>11.282572951700001</v>
      </c>
      <c r="E2200" s="4">
        <f>Orte[[#This Row],[Lat_dez]]*PI()/180</f>
        <v>0.90185985792202339</v>
      </c>
      <c r="F2200" s="4">
        <f>Orte[[#This Row],[Lon_dez]]*PI()/180</f>
        <v>0.19691804610362015</v>
      </c>
      <c r="G2200" t="s">
        <v>809</v>
      </c>
      <c r="H2200" t="s">
        <v>810</v>
      </c>
      <c r="I2200" s="4" t="b">
        <v>0</v>
      </c>
      <c r="J2200" s="4" t="str">
        <f>CONCATENATE(Orte[[#This Row],[Ort]]," - ",Orte[[#This Row],[Landkreis]])</f>
        <v>Falkenstein - Landkreis Harz</v>
      </c>
      <c r="L2200" s="3" t="s">
        <v>9239</v>
      </c>
      <c r="M2200" s="3"/>
      <c r="N2200" t="str">
        <f>Orte[[#This Row],[Ort]]</f>
        <v>Falkenstein</v>
      </c>
      <c r="O2200" t="s">
        <v>6842</v>
      </c>
      <c r="P2200" t="s">
        <v>1919</v>
      </c>
    </row>
    <row r="2201" spans="1:16" x14ac:dyDescent="0.35">
      <c r="A2201" t="s">
        <v>2571</v>
      </c>
      <c r="B2201" s="3" t="s">
        <v>11281</v>
      </c>
      <c r="C2201" s="4">
        <v>49.1015175597</v>
      </c>
      <c r="D2201" s="4">
        <v>12.484550626800001</v>
      </c>
      <c r="E2201" s="4">
        <f>Orte[[#This Row],[Lat_dez]]*PI()/180</f>
        <v>0.85698314914257645</v>
      </c>
      <c r="F2201" s="4">
        <f>Orte[[#This Row],[Lon_dez]]*PI()/180</f>
        <v>0.21789651406958185</v>
      </c>
      <c r="G2201" t="s">
        <v>665</v>
      </c>
      <c r="H2201" t="s">
        <v>915</v>
      </c>
      <c r="I2201" s="4" t="b">
        <v>0</v>
      </c>
      <c r="J2201" s="4" t="str">
        <f>CONCATENATE(Orte[[#This Row],[Ort]]," - ",Orte[[#This Row],[Landkreis]])</f>
        <v>Falkenstein - Landkreis Cham</v>
      </c>
      <c r="L2201" s="3" t="s">
        <v>8386</v>
      </c>
      <c r="M2201" s="3"/>
      <c r="N2201" t="str">
        <f>Orte[[#This Row],[Ort]]</f>
        <v>Falkenstein</v>
      </c>
      <c r="O2201" t="s">
        <v>2888</v>
      </c>
      <c r="P2201" t="s">
        <v>15963</v>
      </c>
    </row>
    <row r="2202" spans="1:16" x14ac:dyDescent="0.35">
      <c r="A2202" t="s">
        <v>7111</v>
      </c>
      <c r="B2202" s="3" t="s">
        <v>15582</v>
      </c>
      <c r="C2202" s="4">
        <v>50.4417938351</v>
      </c>
      <c r="D2202" s="4">
        <v>12.3562407141</v>
      </c>
      <c r="E2202" s="4">
        <f>Orte[[#This Row],[Lat_dez]]*PI()/180</f>
        <v>0.88037538303467266</v>
      </c>
      <c r="F2202" s="4">
        <f>Orte[[#This Row],[Lon_dez]]*PI()/180</f>
        <v>0.21565708363002034</v>
      </c>
      <c r="G2202" t="s">
        <v>869</v>
      </c>
      <c r="H2202" t="s">
        <v>870</v>
      </c>
      <c r="I2202" s="4" t="b">
        <v>0</v>
      </c>
      <c r="J2202" s="4" t="str">
        <f>CONCATENATE(Orte[[#This Row],[Ort]]," - ",Orte[[#This Row],[Landkreis]])</f>
        <v>Falkenstein/Vogtl. - Landkreis Vogtlandkreis</v>
      </c>
      <c r="L2202" s="3" t="s">
        <v>15386</v>
      </c>
      <c r="M2202" s="3"/>
      <c r="N2202" t="str">
        <f>Orte[[#This Row],[Ort]]</f>
        <v>Falkenstein/Vogtl.</v>
      </c>
      <c r="O2202" t="s">
        <v>1238</v>
      </c>
      <c r="P2202" t="s">
        <v>5084</v>
      </c>
    </row>
    <row r="2203" spans="1:16" x14ac:dyDescent="0.35">
      <c r="A2203" t="s">
        <v>6092</v>
      </c>
      <c r="B2203" s="3" t="s">
        <v>14192</v>
      </c>
      <c r="C2203" s="4">
        <v>47.5346461428</v>
      </c>
      <c r="D2203" s="4">
        <v>11.1076167093</v>
      </c>
      <c r="E2203" s="4">
        <f>Orte[[#This Row],[Lat_dez]]*PI()/180</f>
        <v>0.82963608396228261</v>
      </c>
      <c r="F2203" s="4">
        <f>Orte[[#This Row],[Lon_dez]]*PI()/180</f>
        <v>0.19386448362682285</v>
      </c>
      <c r="G2203" t="s">
        <v>665</v>
      </c>
      <c r="H2203" t="s">
        <v>949</v>
      </c>
      <c r="I2203" s="4" t="b">
        <v>0</v>
      </c>
      <c r="J2203" s="4" t="str">
        <f>CONCATENATE(Orte[[#This Row],[Ort]]," - ",Orte[[#This Row],[Landkreis]])</f>
        <v>Farchant - Landkreis Garmisch-Partenkirchen</v>
      </c>
      <c r="L2203" s="3" t="s">
        <v>11443</v>
      </c>
      <c r="M2203" s="3"/>
      <c r="N2203" t="str">
        <f>Orte[[#This Row],[Ort]]</f>
        <v>Farchant</v>
      </c>
      <c r="O2203" t="s">
        <v>6790</v>
      </c>
      <c r="P2203" t="s">
        <v>3277</v>
      </c>
    </row>
    <row r="2204" spans="1:16" x14ac:dyDescent="0.35">
      <c r="A2204" t="s">
        <v>3576</v>
      </c>
      <c r="B2204" s="3" t="s">
        <v>10924</v>
      </c>
      <c r="C2204" s="4">
        <v>54.327029463599999</v>
      </c>
      <c r="D2204" s="4">
        <v>10.3684597993</v>
      </c>
      <c r="E2204" s="4">
        <f>Orte[[#This Row],[Lat_dez]]*PI()/180</f>
        <v>0.94818553696778896</v>
      </c>
      <c r="F2204" s="4">
        <f>Orte[[#This Row],[Lon_dez]]*PI()/180</f>
        <v>0.18096376185845545</v>
      </c>
      <c r="G2204" t="s">
        <v>641</v>
      </c>
      <c r="H2204" t="s">
        <v>696</v>
      </c>
      <c r="I2204" s="4" t="b">
        <v>0</v>
      </c>
      <c r="J2204" s="4" t="str">
        <f>CONCATENATE(Orte[[#This Row],[Ort]]," - ",Orte[[#This Row],[Landkreis]])</f>
        <v>Fargau-Pratjau - Kreis Plön</v>
      </c>
      <c r="L2204" s="3" t="s">
        <v>14219</v>
      </c>
      <c r="M2204" s="3"/>
      <c r="N2204" t="str">
        <f>Orte[[#This Row],[Ort]]</f>
        <v>Fargau-Pratjau</v>
      </c>
      <c r="O2204" t="s">
        <v>3797</v>
      </c>
      <c r="P2204" t="s">
        <v>6010</v>
      </c>
    </row>
    <row r="2205" spans="1:16" x14ac:dyDescent="0.35">
      <c r="A2205" t="s">
        <v>3985</v>
      </c>
      <c r="B2205" s="3" t="s">
        <v>11442</v>
      </c>
      <c r="C2205" s="4">
        <v>52.8849725396</v>
      </c>
      <c r="D2205" s="4">
        <v>10.181481253999999</v>
      </c>
      <c r="E2205" s="4">
        <f>Orte[[#This Row],[Lat_dez]]*PI()/180</f>
        <v>0.9230168956428072</v>
      </c>
      <c r="F2205" s="4">
        <f>Orte[[#This Row],[Lon_dez]]*PI()/180</f>
        <v>0.17770037061238106</v>
      </c>
      <c r="G2205" t="s">
        <v>554</v>
      </c>
      <c r="H2205" t="s">
        <v>1027</v>
      </c>
      <c r="I2205" s="4" t="b">
        <v>0</v>
      </c>
      <c r="J2205" s="4" t="str">
        <f>CONCATENATE(Orte[[#This Row],[Ort]]," - ",Orte[[#This Row],[Landkreis]])</f>
        <v>Faßberg - Landkreis Celle</v>
      </c>
      <c r="L2205" s="3" t="s">
        <v>11600</v>
      </c>
      <c r="M2205" s="3"/>
      <c r="N2205" t="str">
        <f>Orte[[#This Row],[Ort]]</f>
        <v>Faßberg</v>
      </c>
      <c r="O2205" t="s">
        <v>1764</v>
      </c>
      <c r="P2205" t="s">
        <v>1731</v>
      </c>
    </row>
    <row r="2206" spans="1:16" x14ac:dyDescent="0.35">
      <c r="A2206" t="s">
        <v>1150</v>
      </c>
      <c r="B2206" s="3" t="s">
        <v>8113</v>
      </c>
      <c r="C2206" s="4">
        <v>49.793766835</v>
      </c>
      <c r="D2206" s="4">
        <v>9.4505769404700004</v>
      </c>
      <c r="E2206" s="4">
        <f>Orte[[#This Row],[Lat_dez]]*PI()/180</f>
        <v>0.86906517824110607</v>
      </c>
      <c r="F2206" s="4">
        <f>Orte[[#This Row],[Lon_dez]]*PI()/180</f>
        <v>0.16494368382425365</v>
      </c>
      <c r="G2206" t="s">
        <v>665</v>
      </c>
      <c r="H2206" t="s">
        <v>1095</v>
      </c>
      <c r="I2206" s="4" t="b">
        <v>0</v>
      </c>
      <c r="J2206" s="4" t="str">
        <f>CONCATENATE(Orte[[#This Row],[Ort]]," - ",Orte[[#This Row],[Landkreis]])</f>
        <v>Faulbach - Landkreis Miltenberg</v>
      </c>
      <c r="L2206" s="3" t="s">
        <v>10600</v>
      </c>
      <c r="M2206" s="3"/>
      <c r="N2206" t="str">
        <f>Orte[[#This Row],[Ort]]</f>
        <v>Faulbach</v>
      </c>
      <c r="O2206" t="s">
        <v>3071</v>
      </c>
      <c r="P2206" t="s">
        <v>4558</v>
      </c>
    </row>
    <row r="2207" spans="1:16" x14ac:dyDescent="0.35">
      <c r="A2207" t="s">
        <v>3380</v>
      </c>
      <c r="B2207" s="3" t="s">
        <v>10659</v>
      </c>
      <c r="C2207" s="4">
        <v>54.4375768775</v>
      </c>
      <c r="D2207" s="4">
        <v>11.0867749272</v>
      </c>
      <c r="E2207" s="4">
        <f>Orte[[#This Row],[Lat_dez]]*PI()/180</f>
        <v>0.95011495331990881</v>
      </c>
      <c r="F2207" s="4">
        <f>Orte[[#This Row],[Lon_dez]]*PI()/180</f>
        <v>0.19350072590719464</v>
      </c>
      <c r="G2207" t="s">
        <v>641</v>
      </c>
      <c r="H2207" t="s">
        <v>1323</v>
      </c>
      <c r="I2207" s="4" t="b">
        <v>0</v>
      </c>
      <c r="J2207" s="4" t="str">
        <f>CONCATENATE(Orte[[#This Row],[Ort]]," - ",Orte[[#This Row],[Landkreis]])</f>
        <v>Fehmarn - Kreis Ostholstein</v>
      </c>
      <c r="L2207" s="3" t="s">
        <v>8401</v>
      </c>
      <c r="M2207" s="3"/>
      <c r="N2207" t="str">
        <f>Orte[[#This Row],[Ort]]</f>
        <v>Fehmarn</v>
      </c>
      <c r="O2207" t="s">
        <v>604</v>
      </c>
      <c r="P2207" t="s">
        <v>5618</v>
      </c>
    </row>
    <row r="2208" spans="1:16" x14ac:dyDescent="0.35">
      <c r="A2208" t="s">
        <v>1900</v>
      </c>
      <c r="B2208" s="3" t="s">
        <v>8871</v>
      </c>
      <c r="C2208" s="4">
        <v>52.777605499499998</v>
      </c>
      <c r="D2208" s="4">
        <v>12.7814915722</v>
      </c>
      <c r="E2208" s="4">
        <f>Orte[[#This Row],[Lat_dez]]*PI()/180</f>
        <v>0.92114298728494137</v>
      </c>
      <c r="F2208" s="4">
        <f>Orte[[#This Row],[Lon_dez]]*PI()/180</f>
        <v>0.22307911125079652</v>
      </c>
      <c r="G2208" t="s">
        <v>885</v>
      </c>
      <c r="H2208" t="s">
        <v>1417</v>
      </c>
      <c r="I2208" s="4" t="b">
        <v>0</v>
      </c>
      <c r="J2208" s="4" t="str">
        <f>CONCATENATE(Orte[[#This Row],[Ort]]," - ",Orte[[#This Row],[Landkreis]])</f>
        <v>Fehrbellin - Landkreis Ostprignitz-Ruppin</v>
      </c>
      <c r="L2208" s="3" t="s">
        <v>9695</v>
      </c>
      <c r="M2208" s="3"/>
      <c r="N2208" t="str">
        <f>Orte[[#This Row],[Ort]]</f>
        <v>Fehrbellin</v>
      </c>
      <c r="O2208" t="s">
        <v>2683</v>
      </c>
      <c r="P2208" t="s">
        <v>6856</v>
      </c>
    </row>
    <row r="2209" spans="1:16" x14ac:dyDescent="0.35">
      <c r="A2209" t="s">
        <v>1416</v>
      </c>
      <c r="B2209" s="3" t="s">
        <v>8351</v>
      </c>
      <c r="C2209" s="4">
        <v>52.695740272199998</v>
      </c>
      <c r="D2209" s="4">
        <v>12.827484091000001</v>
      </c>
      <c r="E2209" s="4">
        <f>Orte[[#This Row],[Lat_dez]]*PI()/180</f>
        <v>0.91971416952566287</v>
      </c>
      <c r="F2209" s="4">
        <f>Orte[[#This Row],[Lon_dez]]*PI()/180</f>
        <v>0.22388183213514193</v>
      </c>
      <c r="G2209" t="s">
        <v>885</v>
      </c>
      <c r="H2209" t="s">
        <v>1417</v>
      </c>
      <c r="I2209" s="4" t="b">
        <v>0</v>
      </c>
      <c r="J2209" s="4" t="str">
        <f>CONCATENATE(Orte[[#This Row],[Ort]]," - ",Orte[[#This Row],[Landkreis]])</f>
        <v>Fehrbellin, Temnitzquell, Märkisch Linden u.a. - Landkreis Ostprignitz-Ruppin</v>
      </c>
      <c r="L2209" s="3" t="s">
        <v>13140</v>
      </c>
      <c r="M2209" s="3"/>
      <c r="N2209" t="str">
        <f>Orte[[#This Row],[Ort]]</f>
        <v>Fehrbellin, Temnitzquell, Märkisch Linden u.a.</v>
      </c>
      <c r="O2209" t="s">
        <v>1129</v>
      </c>
      <c r="P2209" t="s">
        <v>337</v>
      </c>
    </row>
    <row r="2210" spans="1:16" x14ac:dyDescent="0.35">
      <c r="A2210" t="s">
        <v>907</v>
      </c>
      <c r="B2210" s="3" t="s">
        <v>7919</v>
      </c>
      <c r="C2210" s="4">
        <v>48.088825128099998</v>
      </c>
      <c r="D2210" s="4">
        <v>12.5998491034</v>
      </c>
      <c r="E2210" s="4">
        <f>Orte[[#This Row],[Lat_dez]]*PI()/180</f>
        <v>0.83930833190112886</v>
      </c>
      <c r="F2210" s="4">
        <f>Orte[[#This Row],[Lon_dez]]*PI()/180</f>
        <v>0.21990885210878544</v>
      </c>
      <c r="G2210" t="s">
        <v>665</v>
      </c>
      <c r="H2210" t="s">
        <v>908</v>
      </c>
      <c r="I2210" s="4" t="b">
        <v>0</v>
      </c>
      <c r="J2210" s="4" t="str">
        <f>CONCATENATE(Orte[[#This Row],[Ort]]," - ",Orte[[#This Row],[Landkreis]])</f>
        <v>Feichten a.d. Alz - Landkreis Altötting</v>
      </c>
      <c r="L2210" s="3" t="s">
        <v>9258</v>
      </c>
      <c r="M2210" s="3"/>
      <c r="N2210" t="str">
        <f>Orte[[#This Row],[Ort]]</f>
        <v>Feichten a.d. Alz</v>
      </c>
      <c r="O2210" t="s">
        <v>4806</v>
      </c>
      <c r="P2210" t="s">
        <v>3621</v>
      </c>
    </row>
    <row r="2211" spans="1:16" x14ac:dyDescent="0.35">
      <c r="A2211" t="s">
        <v>4329</v>
      </c>
      <c r="B2211" s="3" t="s">
        <v>11879</v>
      </c>
      <c r="C2211" s="4">
        <v>49.777562657499999</v>
      </c>
      <c r="D2211" s="4">
        <v>7.7897353023399996</v>
      </c>
      <c r="E2211" s="4">
        <f>Orte[[#This Row],[Lat_dez]]*PI()/180</f>
        <v>0.86878236199115344</v>
      </c>
      <c r="F2211" s="4">
        <f>Orte[[#This Row],[Lon_dez]]*PI()/180</f>
        <v>0.13595652888466894</v>
      </c>
      <c r="G2211" t="s">
        <v>514</v>
      </c>
      <c r="H2211" t="s">
        <v>588</v>
      </c>
      <c r="I2211" s="4" t="b">
        <v>0</v>
      </c>
      <c r="J2211" s="4" t="str">
        <f>CONCATENATE(Orte[[#This Row],[Ort]]," - ",Orte[[#This Row],[Landkreis]])</f>
        <v>Feilbingert - Landkreis Bad Kreuznach</v>
      </c>
      <c r="L2211" s="3" t="s">
        <v>14673</v>
      </c>
      <c r="M2211" s="3"/>
      <c r="N2211" t="str">
        <f>Orte[[#This Row],[Ort]]</f>
        <v>Feilbingert</v>
      </c>
      <c r="O2211" t="s">
        <v>5699</v>
      </c>
      <c r="P2211" t="s">
        <v>2866</v>
      </c>
    </row>
    <row r="2212" spans="1:16" x14ac:dyDescent="0.35">
      <c r="A2212" t="s">
        <v>3959</v>
      </c>
      <c r="B2212" s="3" t="s">
        <v>11407</v>
      </c>
      <c r="C2212" s="4">
        <v>50.381064457400001</v>
      </c>
      <c r="D2212" s="4">
        <v>11.912992597300001</v>
      </c>
      <c r="E2212" s="4">
        <f>Orte[[#This Row],[Lat_dez]]*PI()/180</f>
        <v>0.87931545544112044</v>
      </c>
      <c r="F2212" s="4">
        <f>Orte[[#This Row],[Lon_dez]]*PI()/180</f>
        <v>0.20792094458859595</v>
      </c>
      <c r="G2212" t="s">
        <v>665</v>
      </c>
      <c r="H2212" t="s">
        <v>852</v>
      </c>
      <c r="I2212" s="4" t="b">
        <v>0</v>
      </c>
      <c r="J2212" s="4" t="str">
        <f>CONCATENATE(Orte[[#This Row],[Ort]]," - ",Orte[[#This Row],[Landkreis]])</f>
        <v>Feilitzsch - Landkreis Hof</v>
      </c>
      <c r="L2212" s="3" t="s">
        <v>8753</v>
      </c>
      <c r="M2212" s="3"/>
      <c r="N2212" t="str">
        <f>Orte[[#This Row],[Ort]]</f>
        <v>Feilitzsch</v>
      </c>
      <c r="O2212" t="s">
        <v>6947</v>
      </c>
      <c r="P2212" t="s">
        <v>2367</v>
      </c>
    </row>
    <row r="2213" spans="1:16" x14ac:dyDescent="0.35">
      <c r="A2213" t="s">
        <v>1195</v>
      </c>
      <c r="B2213" s="3" t="s">
        <v>8146</v>
      </c>
      <c r="C2213" s="4">
        <v>47.9405974027</v>
      </c>
      <c r="D2213" s="4">
        <v>11.292130197000001</v>
      </c>
      <c r="E2213" s="4">
        <f>Orte[[#This Row],[Lat_dez]]*PI()/180</f>
        <v>0.83672127005015684</v>
      </c>
      <c r="F2213" s="4">
        <f>Orte[[#This Row],[Lon_dez]]*PI()/180</f>
        <v>0.19708485150152591</v>
      </c>
      <c r="G2213" t="s">
        <v>665</v>
      </c>
      <c r="H2213" t="s">
        <v>1196</v>
      </c>
      <c r="I2213" s="4" t="b">
        <v>0</v>
      </c>
      <c r="J2213" s="4" t="str">
        <f>CONCATENATE(Orte[[#This Row],[Ort]]," - ",Orte[[#This Row],[Landkreis]])</f>
        <v>Feldafing - Landkreis Starnberg</v>
      </c>
      <c r="L2213" s="3" t="s">
        <v>14227</v>
      </c>
      <c r="M2213" s="3"/>
      <c r="N2213" t="str">
        <f>Orte[[#This Row],[Ort]]</f>
        <v>Feldafing</v>
      </c>
      <c r="O2213" t="s">
        <v>3017</v>
      </c>
      <c r="P2213" t="s">
        <v>2781</v>
      </c>
    </row>
    <row r="2214" spans="1:16" x14ac:dyDescent="0.35">
      <c r="A2214" t="s">
        <v>1096</v>
      </c>
      <c r="B2214" s="3" t="s">
        <v>8060</v>
      </c>
      <c r="C2214" s="4">
        <v>50.639461665699997</v>
      </c>
      <c r="D2214" s="4">
        <v>9.18113285021</v>
      </c>
      <c r="E2214" s="4">
        <f>Orte[[#This Row],[Lat_dez]]*PI()/180</f>
        <v>0.88382533750391701</v>
      </c>
      <c r="F2214" s="4">
        <f>Orte[[#This Row],[Lon_dez]]*PI()/180</f>
        <v>0.16024099729917587</v>
      </c>
      <c r="G2214" t="s">
        <v>549</v>
      </c>
      <c r="H2214" t="s">
        <v>763</v>
      </c>
      <c r="I2214" s="4" t="b">
        <v>0</v>
      </c>
      <c r="J2214" s="4" t="str">
        <f>CONCATENATE(Orte[[#This Row],[Ort]]," - ",Orte[[#This Row],[Landkreis]])</f>
        <v>Feldatal - Landkreis Vogelsbergkreis</v>
      </c>
      <c r="L2214" s="3" t="s">
        <v>9238</v>
      </c>
      <c r="M2214" s="3"/>
      <c r="N2214" t="str">
        <f>Orte[[#This Row],[Ort]]</f>
        <v>Feldatal</v>
      </c>
      <c r="O2214" t="s">
        <v>1605</v>
      </c>
      <c r="P2214" t="s">
        <v>6016</v>
      </c>
    </row>
    <row r="2215" spans="1:16" x14ac:dyDescent="0.35">
      <c r="A2215" t="s">
        <v>4313</v>
      </c>
      <c r="B2215" s="3" t="s">
        <v>11857</v>
      </c>
      <c r="C2215" s="4">
        <v>47.864872503699999</v>
      </c>
      <c r="D2215" s="4">
        <v>8.0675057594399995</v>
      </c>
      <c r="E2215" s="4">
        <f>Orte[[#This Row],[Lat_dez]]*PI()/180</f>
        <v>0.83539962123686673</v>
      </c>
      <c r="F2215" s="4">
        <f>Orte[[#This Row],[Lon_dez]]*PI()/180</f>
        <v>0.14080453792583358</v>
      </c>
      <c r="G2215" t="s">
        <v>546</v>
      </c>
      <c r="H2215" t="s">
        <v>547</v>
      </c>
      <c r="I2215" s="4" t="b">
        <v>0</v>
      </c>
      <c r="J2215" s="4" t="str">
        <f>CONCATENATE(Orte[[#This Row],[Ort]]," - ",Orte[[#This Row],[Landkreis]])</f>
        <v>Feldberg - Landkreis Breisgau-Hochschwarzwald</v>
      </c>
      <c r="L2215" s="3" t="s">
        <v>12064</v>
      </c>
      <c r="M2215" s="3"/>
      <c r="N2215" t="str">
        <f>Orte[[#This Row],[Ort]]</f>
        <v>Feldberg</v>
      </c>
      <c r="O2215" t="s">
        <v>6674</v>
      </c>
      <c r="P2215" t="s">
        <v>3702</v>
      </c>
    </row>
    <row r="2216" spans="1:16" x14ac:dyDescent="0.35">
      <c r="A2216" t="s">
        <v>4184</v>
      </c>
      <c r="B2216" s="3" t="s">
        <v>11688</v>
      </c>
      <c r="C2216" s="4">
        <v>53.332375413500003</v>
      </c>
      <c r="D2216" s="4">
        <v>13.4060476082</v>
      </c>
      <c r="E2216" s="4">
        <f>Orte[[#This Row],[Lat_dez]]*PI()/180</f>
        <v>0.93082554887524727</v>
      </c>
      <c r="F2216" s="4">
        <f>Orte[[#This Row],[Lon_dez]]*PI()/180</f>
        <v>0.23397967044220075</v>
      </c>
      <c r="G2216" t="s">
        <v>834</v>
      </c>
      <c r="H2216" t="s">
        <v>921</v>
      </c>
      <c r="I2216" s="4" t="b">
        <v>0</v>
      </c>
      <c r="J2216" s="4" t="str">
        <f>CONCATENATE(Orte[[#This Row],[Ort]]," - ",Orte[[#This Row],[Landkreis]])</f>
        <v>Feldberger Seenlandschaft - Landkreis Mecklenburgische Seenplatte</v>
      </c>
      <c r="L2216" s="3" t="s">
        <v>13361</v>
      </c>
      <c r="M2216" s="3"/>
      <c r="N2216" t="str">
        <f>Orte[[#This Row],[Ort]]</f>
        <v>Feldberger Seenlandschaft</v>
      </c>
      <c r="O2216" t="s">
        <v>4740</v>
      </c>
      <c r="P2216" t="s">
        <v>5661</v>
      </c>
    </row>
    <row r="2217" spans="1:16" x14ac:dyDescent="0.35">
      <c r="A2217" t="s">
        <v>6111</v>
      </c>
      <c r="B2217" s="3" t="s">
        <v>14216</v>
      </c>
      <c r="C2217" s="4">
        <v>54.305249107400002</v>
      </c>
      <c r="D2217" s="4">
        <v>9.9276442414300003</v>
      </c>
      <c r="E2217" s="4">
        <f>Orte[[#This Row],[Lat_dez]]*PI()/180</f>
        <v>0.94780539803984176</v>
      </c>
      <c r="F2217" s="4">
        <f>Orte[[#This Row],[Lon_dez]]*PI()/180</f>
        <v>0.17327007897960836</v>
      </c>
      <c r="G2217" t="s">
        <v>641</v>
      </c>
      <c r="H2217" t="s">
        <v>642</v>
      </c>
      <c r="I2217" s="4" t="b">
        <v>0</v>
      </c>
      <c r="J2217" s="4" t="str">
        <f>CONCATENATE(Orte[[#This Row],[Ort]]," - ",Orte[[#This Row],[Landkreis]])</f>
        <v>Felde - Kreis Rendsburg-Eckernförde</v>
      </c>
      <c r="L2217" s="3" t="s">
        <v>15369</v>
      </c>
      <c r="M2217" s="3"/>
      <c r="N2217" t="str">
        <f>Orte[[#This Row],[Ort]]</f>
        <v>Felde</v>
      </c>
      <c r="O2217" t="s">
        <v>6213</v>
      </c>
      <c r="P2217" t="s">
        <v>3375</v>
      </c>
    </row>
    <row r="2218" spans="1:16" x14ac:dyDescent="0.35">
      <c r="A2218" t="s">
        <v>5330</v>
      </c>
      <c r="B2218" s="3" t="s">
        <v>13180</v>
      </c>
      <c r="C2218" s="4">
        <v>48.142817694199998</v>
      </c>
      <c r="D2218" s="4">
        <v>11.749844357700001</v>
      </c>
      <c r="E2218" s="4">
        <f>Orte[[#This Row],[Lat_dez]]*PI()/180</f>
        <v>0.84025067995117453</v>
      </c>
      <c r="F2218" s="4">
        <f>Orte[[#This Row],[Lon_dez]]*PI()/180</f>
        <v>0.20507347063874334</v>
      </c>
      <c r="G2218" t="s">
        <v>665</v>
      </c>
      <c r="H2218" t="s">
        <v>1203</v>
      </c>
      <c r="I2218" s="4" t="b">
        <v>0</v>
      </c>
      <c r="J2218" s="4" t="str">
        <f>CONCATENATE(Orte[[#This Row],[Ort]]," - ",Orte[[#This Row],[Landkreis]])</f>
        <v>Feldkirchen - Landkreis Ebersberg</v>
      </c>
      <c r="L2218" s="3" t="s">
        <v>12042</v>
      </c>
      <c r="M2218" s="3"/>
      <c r="N2218" t="str">
        <f>Orte[[#This Row],[Ort]]</f>
        <v>Feldkirchen</v>
      </c>
      <c r="O2218" t="s">
        <v>1760</v>
      </c>
      <c r="P2218" t="s">
        <v>98</v>
      </c>
    </row>
    <row r="2219" spans="1:16" x14ac:dyDescent="0.35">
      <c r="A2219" t="s">
        <v>5330</v>
      </c>
      <c r="B2219" s="3" t="s">
        <v>14472</v>
      </c>
      <c r="C2219" s="4">
        <v>48.830176582900002</v>
      </c>
      <c r="D2219" s="4">
        <v>12.530246702299999</v>
      </c>
      <c r="E2219" s="4">
        <f>Orte[[#This Row],[Lat_dez]]*PI()/180</f>
        <v>0.85224735570183885</v>
      </c>
      <c r="F2219" s="4">
        <f>Orte[[#This Row],[Lon_dez]]*PI()/180</f>
        <v>0.21869406104229674</v>
      </c>
      <c r="G2219" t="s">
        <v>665</v>
      </c>
      <c r="H2219" t="s">
        <v>1229</v>
      </c>
      <c r="I2219" s="4" t="b">
        <v>0</v>
      </c>
      <c r="J2219" s="4" t="str">
        <f>CONCATENATE(Orte[[#This Row],[Ort]]," - ",Orte[[#This Row],[Landkreis]])</f>
        <v>Feldkirchen - Landkreis Straubing-Bogen</v>
      </c>
      <c r="L2219" s="3" t="s">
        <v>14626</v>
      </c>
      <c r="M2219" s="3"/>
      <c r="N2219" t="str">
        <f>Orte[[#This Row],[Ort]]</f>
        <v>Feldkirchen</v>
      </c>
      <c r="O2219" t="s">
        <v>4856</v>
      </c>
      <c r="P2219" t="s">
        <v>5062</v>
      </c>
    </row>
    <row r="2220" spans="1:16" x14ac:dyDescent="0.35">
      <c r="A2220" t="s">
        <v>1381</v>
      </c>
      <c r="B2220" s="3" t="s">
        <v>8313</v>
      </c>
      <c r="C2220" s="4">
        <v>47.911605810799998</v>
      </c>
      <c r="D2220" s="4">
        <v>11.8631682749</v>
      </c>
      <c r="E2220" s="4">
        <f>Orte[[#This Row],[Lat_dez]]*PI()/180</f>
        <v>0.83621527131610729</v>
      </c>
      <c r="F2220" s="4">
        <f>Orte[[#This Row],[Lon_dez]]*PI()/180</f>
        <v>0.20705134611514076</v>
      </c>
      <c r="G2220" t="s">
        <v>665</v>
      </c>
      <c r="H2220" t="s">
        <v>877</v>
      </c>
      <c r="I2220" s="4" t="b">
        <v>0</v>
      </c>
      <c r="J2220" s="4" t="str">
        <f>CONCATENATE(Orte[[#This Row],[Ort]]," - ",Orte[[#This Row],[Landkreis]])</f>
        <v>Feldkirchen-Westerham - Landkreis Rosenheim</v>
      </c>
      <c r="L2220" s="3" t="s">
        <v>10362</v>
      </c>
      <c r="M2220" s="3"/>
      <c r="N2220" t="str">
        <f>Orte[[#This Row],[Ort]]</f>
        <v>Feldkirchen-Westerham</v>
      </c>
      <c r="O2220" t="s">
        <v>6123</v>
      </c>
      <c r="P2220" t="s">
        <v>5134</v>
      </c>
    </row>
    <row r="2221" spans="1:16" x14ac:dyDescent="0.35">
      <c r="A2221" t="s">
        <v>7250</v>
      </c>
      <c r="B2221" s="3" t="s">
        <v>15767</v>
      </c>
      <c r="C2221" s="4">
        <v>49.7686083997</v>
      </c>
      <c r="D2221" s="4">
        <v>6.7953579740899999</v>
      </c>
      <c r="E2221" s="4">
        <f>Orte[[#This Row],[Lat_dez]]*PI()/180</f>
        <v>0.86862608071047098</v>
      </c>
      <c r="F2221" s="4">
        <f>Orte[[#This Row],[Lon_dez]]*PI()/180</f>
        <v>0.11860137049952202</v>
      </c>
      <c r="G2221" t="s">
        <v>514</v>
      </c>
      <c r="H2221" t="s">
        <v>520</v>
      </c>
      <c r="I2221" s="4" t="b">
        <v>0</v>
      </c>
      <c r="J2221" s="4" t="str">
        <f>CONCATENATE(Orte[[#This Row],[Ort]]," - ",Orte[[#This Row],[Landkreis]])</f>
        <v>Fell - Landkreis Trier-Saarburg</v>
      </c>
      <c r="L2221" s="3" t="s">
        <v>14896</v>
      </c>
      <c r="M2221" s="3"/>
      <c r="N2221" t="str">
        <f>Orte[[#This Row],[Ort]]</f>
        <v>Fell</v>
      </c>
      <c r="O2221" t="s">
        <v>3777</v>
      </c>
      <c r="P2221" t="s">
        <v>15964</v>
      </c>
    </row>
    <row r="2222" spans="1:16" x14ac:dyDescent="0.35">
      <c r="A2222" t="s">
        <v>3290</v>
      </c>
      <c r="B2222" s="3" t="s">
        <v>10550</v>
      </c>
      <c r="C2222" s="4">
        <v>48.8002397546</v>
      </c>
      <c r="D2222" s="4">
        <v>9.2842649726600008</v>
      </c>
      <c r="E2222" s="4">
        <f>Orte[[#This Row],[Lat_dez]]*PI()/180</f>
        <v>0.85172485948039955</v>
      </c>
      <c r="F2222" s="4">
        <f>Orte[[#This Row],[Lon_dez]]*PI()/180</f>
        <v>0.16204099240049835</v>
      </c>
      <c r="G2222" t="s">
        <v>546</v>
      </c>
      <c r="H2222" t="s">
        <v>777</v>
      </c>
      <c r="I2222" s="4" t="b">
        <v>0</v>
      </c>
      <c r="J2222" s="4" t="str">
        <f>CONCATENATE(Orte[[#This Row],[Ort]]," - ",Orte[[#This Row],[Landkreis]])</f>
        <v>Fellbach - Landkreis Rems-Murr-Kreis</v>
      </c>
      <c r="L2222" s="3" t="s">
        <v>14900</v>
      </c>
      <c r="M2222" s="3"/>
      <c r="N2222" t="str">
        <f>Orte[[#This Row],[Ort]]</f>
        <v>Fellbach</v>
      </c>
      <c r="O2222" t="s">
        <v>1357</v>
      </c>
      <c r="P2222" t="s">
        <v>2525</v>
      </c>
    </row>
    <row r="2223" spans="1:16" x14ac:dyDescent="0.35">
      <c r="A2223" t="s">
        <v>3290</v>
      </c>
      <c r="B2223" s="3" t="s">
        <v>14899</v>
      </c>
      <c r="C2223" s="4">
        <v>48.837012721900003</v>
      </c>
      <c r="D2223" s="4">
        <v>9.2668788218699998</v>
      </c>
      <c r="E2223" s="4">
        <f>Orte[[#This Row],[Lat_dez]]*PI()/180</f>
        <v>0.85236666883551293</v>
      </c>
      <c r="F2223" s="4">
        <f>Orte[[#This Row],[Lon_dez]]*PI()/180</f>
        <v>0.16173754682496461</v>
      </c>
      <c r="G2223" t="s">
        <v>546</v>
      </c>
      <c r="H2223" t="s">
        <v>777</v>
      </c>
      <c r="I2223" s="4" t="b">
        <v>0</v>
      </c>
      <c r="J2223" s="4" t="str">
        <f>CONCATENATE(Orte[[#This Row],[Ort]]," - ",Orte[[#This Row],[Landkreis]])</f>
        <v>Fellbach - Landkreis Rems-Murr-Kreis</v>
      </c>
      <c r="L2223" s="3" t="s">
        <v>12906</v>
      </c>
      <c r="M2223" s="3"/>
      <c r="N2223" t="str">
        <f>Orte[[#This Row],[Ort]]</f>
        <v>Fellbach</v>
      </c>
      <c r="O2223" t="s">
        <v>7268</v>
      </c>
      <c r="P2223" t="s">
        <v>5484</v>
      </c>
    </row>
    <row r="2224" spans="1:16" x14ac:dyDescent="0.35">
      <c r="A2224" t="s">
        <v>1628</v>
      </c>
      <c r="B2224" s="3" t="s">
        <v>8577</v>
      </c>
      <c r="C2224" s="4">
        <v>50.136619615599997</v>
      </c>
      <c r="D2224" s="4">
        <v>9.5568350141800007</v>
      </c>
      <c r="E2224" s="4">
        <f>Orte[[#This Row],[Lat_dez]]*PI()/180</f>
        <v>0.87504908811219373</v>
      </c>
      <c r="F2224" s="4">
        <f>Orte[[#This Row],[Lon_dez]]*PI()/180</f>
        <v>0.16679823706732</v>
      </c>
      <c r="G2224" t="s">
        <v>665</v>
      </c>
      <c r="H2224" t="s">
        <v>826</v>
      </c>
      <c r="I2224" s="4" t="b">
        <v>0</v>
      </c>
      <c r="J2224" s="4" t="str">
        <f>CONCATENATE(Orte[[#This Row],[Ort]]," - ",Orte[[#This Row],[Landkreis]])</f>
        <v>Fellen - Landkreis Main-Spessart</v>
      </c>
      <c r="L2224" s="3" t="s">
        <v>8076</v>
      </c>
      <c r="M2224" s="3"/>
      <c r="N2224" t="str">
        <f>Orte[[#This Row],[Ort]]</f>
        <v>Fellen</v>
      </c>
      <c r="O2224" t="s">
        <v>5204</v>
      </c>
      <c r="P2224" t="s">
        <v>5945</v>
      </c>
    </row>
    <row r="2225" spans="1:16" x14ac:dyDescent="0.35">
      <c r="A2225" t="s">
        <v>2758</v>
      </c>
      <c r="B2225" s="3" t="s">
        <v>9901</v>
      </c>
      <c r="C2225" s="4">
        <v>48.073746169700001</v>
      </c>
      <c r="D2225" s="4">
        <v>10.1525193612</v>
      </c>
      <c r="E2225" s="4">
        <f>Orte[[#This Row],[Lat_dez]]*PI()/180</f>
        <v>0.83904515442927763</v>
      </c>
      <c r="F2225" s="4">
        <f>Orte[[#This Row],[Lon_dez]]*PI()/180</f>
        <v>0.17719489022541143</v>
      </c>
      <c r="G2225" t="s">
        <v>665</v>
      </c>
      <c r="H2225" t="s">
        <v>683</v>
      </c>
      <c r="I2225" s="4" t="b">
        <v>0</v>
      </c>
      <c r="J2225" s="4" t="str">
        <f>CONCATENATE(Orte[[#This Row],[Ort]]," - ",Orte[[#This Row],[Landkreis]])</f>
        <v>Fellheim - Landkreis Unterallgäu</v>
      </c>
      <c r="L2225" s="3" t="s">
        <v>11224</v>
      </c>
      <c r="M2225" s="3"/>
      <c r="N2225" t="str">
        <f>Orte[[#This Row],[Ort]]</f>
        <v>Fellheim</v>
      </c>
      <c r="O2225" t="s">
        <v>2102</v>
      </c>
      <c r="P2225" t="s">
        <v>2215</v>
      </c>
    </row>
    <row r="2226" spans="1:16" x14ac:dyDescent="0.35">
      <c r="A2226" t="s">
        <v>6963</v>
      </c>
      <c r="B2226" s="3" t="s">
        <v>15379</v>
      </c>
      <c r="C2226" s="4">
        <v>54.405406577900003</v>
      </c>
      <c r="D2226" s="4">
        <v>10.0561820219</v>
      </c>
      <c r="E2226" s="4">
        <f>Orte[[#This Row],[Lat_dez]]*PI()/180</f>
        <v>0.94955347567053583</v>
      </c>
      <c r="F2226" s="4">
        <f>Orte[[#This Row],[Lon_dez]]*PI()/180</f>
        <v>0.17551348646201551</v>
      </c>
      <c r="G2226" t="s">
        <v>641</v>
      </c>
      <c r="H2226" t="s">
        <v>642</v>
      </c>
      <c r="I2226" s="4" t="b">
        <v>0</v>
      </c>
      <c r="J2226" s="4" t="str">
        <f>CONCATENATE(Orte[[#This Row],[Ort]]," - ",Orte[[#This Row],[Landkreis]])</f>
        <v>Felm - Kreis Rendsburg-Eckernförde</v>
      </c>
      <c r="L2226" s="3" t="s">
        <v>8715</v>
      </c>
      <c r="M2226" s="3"/>
      <c r="N2226" t="str">
        <f>Orte[[#This Row],[Ort]]</f>
        <v>Felm</v>
      </c>
      <c r="O2226" t="s">
        <v>5970</v>
      </c>
      <c r="P2226" t="s">
        <v>1607</v>
      </c>
    </row>
    <row r="2227" spans="1:16" x14ac:dyDescent="0.35">
      <c r="A2227" t="s">
        <v>1521</v>
      </c>
      <c r="B2227" s="3" t="s">
        <v>8458</v>
      </c>
      <c r="C2227" s="4">
        <v>51.135904873400001</v>
      </c>
      <c r="D2227" s="4">
        <v>9.4485727668399999</v>
      </c>
      <c r="E2227" s="4">
        <f>Orte[[#This Row],[Lat_dez]]*PI()/180</f>
        <v>0.89248990602744416</v>
      </c>
      <c r="F2227" s="4">
        <f>Orte[[#This Row],[Lon_dez]]*PI()/180</f>
        <v>0.16490870439562849</v>
      </c>
      <c r="G2227" t="s">
        <v>549</v>
      </c>
      <c r="H2227" t="s">
        <v>817</v>
      </c>
      <c r="I2227" s="4" t="b">
        <v>0</v>
      </c>
      <c r="J2227" s="4" t="str">
        <f>CONCATENATE(Orte[[#This Row],[Ort]]," - ",Orte[[#This Row],[Landkreis]])</f>
        <v>Felsberg - Landkreis Schwalm-Eder-Kreis</v>
      </c>
      <c r="L2227" s="3" t="s">
        <v>11232</v>
      </c>
      <c r="M2227" s="3"/>
      <c r="N2227" t="str">
        <f>Orte[[#This Row],[Ort]]</f>
        <v>Felsberg</v>
      </c>
      <c r="O2227" t="s">
        <v>4781</v>
      </c>
      <c r="P2227" t="s">
        <v>1662</v>
      </c>
    </row>
    <row r="2228" spans="1:16" x14ac:dyDescent="0.35">
      <c r="A2228" t="s">
        <v>3011</v>
      </c>
      <c r="B2228" s="3" t="s">
        <v>10208</v>
      </c>
      <c r="C2228" s="4">
        <v>49.406471560999996</v>
      </c>
      <c r="D2228" s="4">
        <v>12.0396151187</v>
      </c>
      <c r="E2228" s="4">
        <f>Orte[[#This Row],[Lat_dez]]*PI()/180</f>
        <v>0.86230560053239236</v>
      </c>
      <c r="F2228" s="4">
        <f>Orte[[#This Row],[Lon_dez]]*PI()/180</f>
        <v>0.2101309244942029</v>
      </c>
      <c r="G2228" t="s">
        <v>665</v>
      </c>
      <c r="H2228" t="s">
        <v>906</v>
      </c>
      <c r="I2228" s="4" t="b">
        <v>0</v>
      </c>
      <c r="J2228" s="4" t="str">
        <f>CONCATENATE(Orte[[#This Row],[Ort]]," - ",Orte[[#This Row],[Landkreis]])</f>
        <v>Fensterbach - Landkreis Schwandorf</v>
      </c>
      <c r="L2228" s="3" t="s">
        <v>13975</v>
      </c>
      <c r="M2228" s="3"/>
      <c r="N2228" t="str">
        <f>Orte[[#This Row],[Ort]]</f>
        <v>Fensterbach</v>
      </c>
      <c r="O2228" t="s">
        <v>2998</v>
      </c>
      <c r="P2228" t="s">
        <v>5139</v>
      </c>
    </row>
    <row r="2229" spans="1:16" x14ac:dyDescent="0.35">
      <c r="A2229" t="s">
        <v>7169</v>
      </c>
      <c r="B2229" s="3" t="s">
        <v>15658</v>
      </c>
      <c r="C2229" s="4">
        <v>53.661003793399999</v>
      </c>
      <c r="D2229" s="4">
        <v>13.842549527599999</v>
      </c>
      <c r="E2229" s="4">
        <f>Orte[[#This Row],[Lat_dez]]*PI()/180</f>
        <v>0.936561196119997</v>
      </c>
      <c r="F2229" s="4">
        <f>Orte[[#This Row],[Lon_dez]]*PI()/180</f>
        <v>0.24159806612700566</v>
      </c>
      <c r="G2229" t="s">
        <v>834</v>
      </c>
      <c r="H2229" t="s">
        <v>987</v>
      </c>
      <c r="I2229" s="4" t="b">
        <v>0</v>
      </c>
      <c r="J2229" s="4" t="str">
        <f>CONCATENATE(Orte[[#This Row],[Ort]]," - ",Orte[[#This Row],[Landkreis]])</f>
        <v>Ferdinandshof u.a. - Landkreis Vorpommern-Greifswald</v>
      </c>
      <c r="L2229" s="3" t="s">
        <v>12892</v>
      </c>
      <c r="M2229" s="3"/>
      <c r="N2229" t="str">
        <f>Orte[[#This Row],[Ort]]</f>
        <v>Ferdinandshof u.a.</v>
      </c>
      <c r="O2229" t="s">
        <v>2024</v>
      </c>
      <c r="P2229" t="s">
        <v>3040</v>
      </c>
    </row>
    <row r="2230" spans="1:16" x14ac:dyDescent="0.35">
      <c r="A2230" t="s">
        <v>2839</v>
      </c>
      <c r="B2230" s="3" t="s">
        <v>9996</v>
      </c>
      <c r="C2230" s="4">
        <v>50.5622912937</v>
      </c>
      <c r="D2230" s="4">
        <v>8.7776938725600004</v>
      </c>
      <c r="E2230" s="4">
        <f>Orte[[#This Row],[Lat_dez]]*PI()/180</f>
        <v>0.88247846042752809</v>
      </c>
      <c r="F2230" s="4">
        <f>Orte[[#This Row],[Lon_dez]]*PI()/180</f>
        <v>0.15319965880830355</v>
      </c>
      <c r="G2230" t="s">
        <v>549</v>
      </c>
      <c r="H2230" t="s">
        <v>1723</v>
      </c>
      <c r="I2230" s="4" t="b">
        <v>0</v>
      </c>
      <c r="J2230" s="4" t="str">
        <f>CONCATENATE(Orte[[#This Row],[Ort]]," - ",Orte[[#This Row],[Landkreis]])</f>
        <v>Fernwald - Landkreis Gießen</v>
      </c>
      <c r="L2230" s="3" t="s">
        <v>7817</v>
      </c>
      <c r="M2230" s="3"/>
      <c r="N2230" t="str">
        <f>Orte[[#This Row],[Ort]]</f>
        <v>Fernwald</v>
      </c>
      <c r="O2230" t="s">
        <v>6587</v>
      </c>
      <c r="P2230" t="s">
        <v>4774</v>
      </c>
    </row>
    <row r="2231" spans="1:16" x14ac:dyDescent="0.35">
      <c r="A2231" t="s">
        <v>2506</v>
      </c>
      <c r="B2231" s="3" t="s">
        <v>9576</v>
      </c>
      <c r="C2231" s="4">
        <v>49.871416374500001</v>
      </c>
      <c r="D2231" s="4">
        <v>6.4275363090099997</v>
      </c>
      <c r="E2231" s="4">
        <f>Orte[[#This Row],[Lat_dez]]*PI()/180</f>
        <v>0.87042041836803841</v>
      </c>
      <c r="F2231" s="4">
        <f>Orte[[#This Row],[Lon_dez]]*PI()/180</f>
        <v>0.11218167138370817</v>
      </c>
      <c r="G2231" t="s">
        <v>514</v>
      </c>
      <c r="H2231" t="s">
        <v>515</v>
      </c>
      <c r="I2231" s="4" t="b">
        <v>0</v>
      </c>
      <c r="J2231" s="4" t="str">
        <f>CONCATENATE(Orte[[#This Row],[Ort]]," - ",Orte[[#This Row],[Landkreis]])</f>
        <v>Ferschweiler - Landkreis Eifelkreis Bitburg-Prüm</v>
      </c>
      <c r="L2231" s="3" t="s">
        <v>15437</v>
      </c>
      <c r="M2231" s="3"/>
      <c r="N2231" t="str">
        <f>Orte[[#This Row],[Ort]]</f>
        <v>Ferschweiler</v>
      </c>
      <c r="O2231" t="s">
        <v>6713</v>
      </c>
      <c r="P2231" t="s">
        <v>5712</v>
      </c>
    </row>
    <row r="2232" spans="1:16" x14ac:dyDescent="0.35">
      <c r="A2232" t="s">
        <v>5483</v>
      </c>
      <c r="B2232" s="3" t="s">
        <v>13375</v>
      </c>
      <c r="C2232" s="4">
        <v>49.175296641000003</v>
      </c>
      <c r="D2232" s="4">
        <v>10.3213499729</v>
      </c>
      <c r="E2232" s="4">
        <f>Orte[[#This Row],[Lat_dez]]*PI()/180</f>
        <v>0.858270837030358</v>
      </c>
      <c r="F2232" s="4">
        <f>Orte[[#This Row],[Lon_dez]]*PI()/180</f>
        <v>0.18014154027773249</v>
      </c>
      <c r="G2232" t="s">
        <v>665</v>
      </c>
      <c r="H2232" t="s">
        <v>784</v>
      </c>
      <c r="I2232" s="4" t="b">
        <v>0</v>
      </c>
      <c r="J2232" s="4" t="str">
        <f>CONCATENATE(Orte[[#This Row],[Ort]]," - ",Orte[[#This Row],[Landkreis]])</f>
        <v>Feuchtwangen - Landkreis Ansbach</v>
      </c>
      <c r="L2232" s="3" t="s">
        <v>12016</v>
      </c>
      <c r="M2232" s="3"/>
      <c r="N2232" t="str">
        <f>Orte[[#This Row],[Ort]]</f>
        <v>Feuchtwangen</v>
      </c>
      <c r="O2232" t="s">
        <v>2655</v>
      </c>
      <c r="P2232" t="s">
        <v>3230</v>
      </c>
    </row>
    <row r="2233" spans="1:16" x14ac:dyDescent="0.35">
      <c r="A2233" t="s">
        <v>862</v>
      </c>
      <c r="B2233" s="3" t="s">
        <v>7890</v>
      </c>
      <c r="C2233" s="4">
        <v>49.998965551200001</v>
      </c>
      <c r="D2233" s="4">
        <v>11.840771163799999</v>
      </c>
      <c r="E2233" s="4">
        <f>Orte[[#This Row],[Lat_dez]]*PI()/180</f>
        <v>0.8726465714596614</v>
      </c>
      <c r="F2233" s="4">
        <f>Orte[[#This Row],[Lon_dez]]*PI()/180</f>
        <v>0.20666044278351078</v>
      </c>
      <c r="G2233" t="s">
        <v>665</v>
      </c>
      <c r="H2233" t="s">
        <v>837</v>
      </c>
      <c r="I2233" s="4" t="b">
        <v>0</v>
      </c>
      <c r="J2233" s="4" t="str">
        <f>CONCATENATE(Orte[[#This Row],[Ort]]," - ",Orte[[#This Row],[Landkreis]])</f>
        <v>Fichtelberg - Landkreis Bayreuth</v>
      </c>
      <c r="L2233" s="3" t="s">
        <v>12474</v>
      </c>
      <c r="M2233" s="3"/>
      <c r="N2233" t="str">
        <f>Orte[[#This Row],[Ort]]</f>
        <v>Fichtelberg</v>
      </c>
      <c r="O2233" t="s">
        <v>5504</v>
      </c>
      <c r="P2233" t="s">
        <v>6707</v>
      </c>
    </row>
    <row r="2234" spans="1:16" x14ac:dyDescent="0.35">
      <c r="A2234" t="s">
        <v>2589</v>
      </c>
      <c r="B2234" s="3" t="s">
        <v>9697</v>
      </c>
      <c r="C2234" s="4">
        <v>49.072217146</v>
      </c>
      <c r="D2234" s="4">
        <v>10.207027499400001</v>
      </c>
      <c r="E2234" s="4">
        <f>Orte[[#This Row],[Lat_dez]]*PI()/180</f>
        <v>0.8564717604513149</v>
      </c>
      <c r="F2234" s="4">
        <f>Orte[[#This Row],[Lon_dez]]*PI()/180</f>
        <v>0.17814623670613355</v>
      </c>
      <c r="G2234" t="s">
        <v>546</v>
      </c>
      <c r="H2234" t="s">
        <v>1008</v>
      </c>
      <c r="I2234" s="4" t="b">
        <v>0</v>
      </c>
      <c r="J2234" s="4" t="str">
        <f>CONCATENATE(Orte[[#This Row],[Ort]]," - ",Orte[[#This Row],[Landkreis]])</f>
        <v>Fichtenau - Landkreis Schwäbisch Hall</v>
      </c>
      <c r="L2234" s="3" t="s">
        <v>9736</v>
      </c>
      <c r="M2234" s="3"/>
      <c r="N2234" t="str">
        <f>Orte[[#This Row],[Ort]]</f>
        <v>Fichtenau</v>
      </c>
      <c r="O2234" t="s">
        <v>5227</v>
      </c>
      <c r="P2234" t="s">
        <v>3470</v>
      </c>
    </row>
    <row r="2235" spans="1:16" x14ac:dyDescent="0.35">
      <c r="A2235" t="s">
        <v>2735</v>
      </c>
      <c r="B2235" s="3" t="s">
        <v>9866</v>
      </c>
      <c r="C2235" s="4">
        <v>48.985423949900003</v>
      </c>
      <c r="D2235" s="4">
        <v>9.7120050345600006</v>
      </c>
      <c r="E2235" s="4">
        <f>Orte[[#This Row],[Lat_dez]]*PI()/180</f>
        <v>0.85495693341104073</v>
      </c>
      <c r="F2235" s="4">
        <f>Orte[[#This Row],[Lon_dez]]*PI()/180</f>
        <v>0.1695064648233377</v>
      </c>
      <c r="G2235" t="s">
        <v>546</v>
      </c>
      <c r="H2235" t="s">
        <v>1008</v>
      </c>
      <c r="I2235" s="4" t="b">
        <v>0</v>
      </c>
      <c r="J2235" s="4" t="str">
        <f>CONCATENATE(Orte[[#This Row],[Ort]]," - ",Orte[[#This Row],[Landkreis]])</f>
        <v>Fichtenberg - Landkreis Schwäbisch Hall</v>
      </c>
      <c r="L2235" s="3" t="s">
        <v>10014</v>
      </c>
      <c r="M2235" s="3"/>
      <c r="N2235" t="str">
        <f>Orte[[#This Row],[Ort]]</f>
        <v>Fichtenberg</v>
      </c>
      <c r="O2235" t="s">
        <v>3363</v>
      </c>
      <c r="P2235" t="s">
        <v>2733</v>
      </c>
    </row>
    <row r="2236" spans="1:16" x14ac:dyDescent="0.35">
      <c r="A2236" t="s">
        <v>3128</v>
      </c>
      <c r="B2236" s="3" t="s">
        <v>7644</v>
      </c>
      <c r="C2236" s="4">
        <v>48.658642254500002</v>
      </c>
      <c r="D2236" s="4">
        <v>9.2166872826299997</v>
      </c>
      <c r="E2236" s="4">
        <f>Orte[[#This Row],[Lat_dez]]*PI()/180</f>
        <v>0.84925351689106165</v>
      </c>
      <c r="F2236" s="4">
        <f>Orte[[#This Row],[Lon_dez]]*PI()/180</f>
        <v>0.16086153920858268</v>
      </c>
      <c r="G2236" t="s">
        <v>546</v>
      </c>
      <c r="H2236" t="s">
        <v>781</v>
      </c>
      <c r="I2236" s="4" t="b">
        <v>0</v>
      </c>
      <c r="J2236" s="4" t="str">
        <f>CONCATENATE(Orte[[#This Row],[Ort]]," - ",Orte[[#This Row],[Landkreis]])</f>
        <v>Filderstadt - Landkreis Esslingen</v>
      </c>
      <c r="L2236" s="3" t="s">
        <v>11503</v>
      </c>
      <c r="M2236" s="3"/>
      <c r="N2236" t="str">
        <f>Orte[[#This Row],[Ort]]</f>
        <v>Filderstadt</v>
      </c>
      <c r="O2236" t="s">
        <v>6780</v>
      </c>
      <c r="P2236" t="s">
        <v>2207</v>
      </c>
    </row>
    <row r="2237" spans="1:16" x14ac:dyDescent="0.35">
      <c r="A2237" t="s">
        <v>5144</v>
      </c>
      <c r="B2237" s="3" t="s">
        <v>12940</v>
      </c>
      <c r="C2237" s="4">
        <v>53.249581929500003</v>
      </c>
      <c r="D2237" s="4">
        <v>7.6434872781600003</v>
      </c>
      <c r="E2237" s="4">
        <f>Orte[[#This Row],[Lat_dez]]*PI()/180</f>
        <v>0.92938052998025</v>
      </c>
      <c r="F2237" s="4">
        <f>Orte[[#This Row],[Lon_dez]]*PI()/180</f>
        <v>0.13340401933819165</v>
      </c>
      <c r="G2237" t="s">
        <v>554</v>
      </c>
      <c r="H2237" t="s">
        <v>2151</v>
      </c>
      <c r="I2237" s="4" t="b">
        <v>0</v>
      </c>
      <c r="J2237" s="4" t="str">
        <f>CONCATENATE(Orte[[#This Row],[Ort]]," - ",Orte[[#This Row],[Landkreis]])</f>
        <v>Filsum - Landkreis Leer</v>
      </c>
      <c r="L2237" s="3" t="s">
        <v>11495</v>
      </c>
      <c r="M2237" s="3"/>
      <c r="N2237" t="str">
        <f>Orte[[#This Row],[Ort]]</f>
        <v>Filsum</v>
      </c>
      <c r="O2237" t="s">
        <v>5941</v>
      </c>
      <c r="P2237" t="s">
        <v>3857</v>
      </c>
    </row>
    <row r="2238" spans="1:16" x14ac:dyDescent="0.35">
      <c r="A2238" t="s">
        <v>1608</v>
      </c>
      <c r="B2238" s="3" t="s">
        <v>8559</v>
      </c>
      <c r="C2238" s="4">
        <v>51.199655540000002</v>
      </c>
      <c r="D2238" s="4">
        <v>8.0095874288199997</v>
      </c>
      <c r="E2238" s="4">
        <f>Orte[[#This Row],[Lat_dez]]*PI()/180</f>
        <v>0.89360256505995528</v>
      </c>
      <c r="F2238" s="4">
        <f>Orte[[#This Row],[Lon_dez]]*PI()/180</f>
        <v>0.13979367235925594</v>
      </c>
      <c r="G2238" t="s">
        <v>504</v>
      </c>
      <c r="H2238" t="s">
        <v>1609</v>
      </c>
      <c r="I2238" s="4" t="b">
        <v>0</v>
      </c>
      <c r="J2238" s="4" t="str">
        <f>CONCATENATE(Orte[[#This Row],[Ort]]," - ",Orte[[#This Row],[Landkreis]])</f>
        <v>Finnentrop - Kreis Olpe</v>
      </c>
      <c r="L2238" s="3" t="s">
        <v>9394</v>
      </c>
      <c r="M2238" s="3"/>
      <c r="N2238" t="str">
        <f>Orte[[#This Row],[Ort]]</f>
        <v>Finnentrop</v>
      </c>
      <c r="O2238" t="s">
        <v>2575</v>
      </c>
      <c r="P2238" t="s">
        <v>2326</v>
      </c>
    </row>
    <row r="2239" spans="1:16" x14ac:dyDescent="0.35">
      <c r="A2239" t="s">
        <v>3838</v>
      </c>
      <c r="B2239" s="3" t="s">
        <v>11254</v>
      </c>
      <c r="C2239" s="4">
        <v>48.0211876141</v>
      </c>
      <c r="D2239" s="4">
        <v>11.0132090934</v>
      </c>
      <c r="E2239" s="4">
        <f>Orte[[#This Row],[Lat_dez]]*PI()/180</f>
        <v>0.83812783458396511</v>
      </c>
      <c r="F2239" s="4">
        <f>Orte[[#This Row],[Lon_dez]]*PI()/180</f>
        <v>0.19221675989040973</v>
      </c>
      <c r="G2239" t="s">
        <v>665</v>
      </c>
      <c r="H2239" t="s">
        <v>802</v>
      </c>
      <c r="I2239" s="4" t="b">
        <v>0</v>
      </c>
      <c r="J2239" s="4" t="str">
        <f>CONCATENATE(Orte[[#This Row],[Ort]]," - ",Orte[[#This Row],[Landkreis]])</f>
        <v>Finning - Landkreis Landsberg am Lech</v>
      </c>
      <c r="L2239" s="3" t="s">
        <v>15634</v>
      </c>
      <c r="M2239" s="3"/>
      <c r="N2239" t="str">
        <f>Orte[[#This Row],[Ort]]</f>
        <v>Finning</v>
      </c>
      <c r="O2239" t="s">
        <v>1932</v>
      </c>
      <c r="P2239" t="s">
        <v>6665</v>
      </c>
    </row>
    <row r="2240" spans="1:16" x14ac:dyDescent="0.35">
      <c r="A2240" t="s">
        <v>2067</v>
      </c>
      <c r="B2240" s="3" t="s">
        <v>9059</v>
      </c>
      <c r="C2240" s="4">
        <v>48.652355764200003</v>
      </c>
      <c r="D2240" s="4">
        <v>10.4987849135</v>
      </c>
      <c r="E2240" s="4">
        <f>Orte[[#This Row],[Lat_dez]]*PI()/180</f>
        <v>0.84914379693693198</v>
      </c>
      <c r="F2240" s="4">
        <f>Orte[[#This Row],[Lon_dez]]*PI()/180</f>
        <v>0.18323836419928305</v>
      </c>
      <c r="G2240" t="s">
        <v>665</v>
      </c>
      <c r="H2240" t="s">
        <v>687</v>
      </c>
      <c r="I2240" s="4" t="b">
        <v>0</v>
      </c>
      <c r="J2240" s="4" t="str">
        <f>CONCATENATE(Orte[[#This Row],[Ort]]," - ",Orte[[#This Row],[Landkreis]])</f>
        <v>Finningen - Landkreis Dillingen a.d. Donau</v>
      </c>
      <c r="L2240" s="3" t="s">
        <v>10007</v>
      </c>
      <c r="M2240" s="3"/>
      <c r="N2240" t="str">
        <f>Orte[[#This Row],[Ort]]</f>
        <v>Finningen</v>
      </c>
      <c r="O2240" t="s">
        <v>3346</v>
      </c>
      <c r="P2240" t="s">
        <v>6558</v>
      </c>
    </row>
    <row r="2241" spans="1:16" x14ac:dyDescent="0.35">
      <c r="A2241" t="s">
        <v>1378</v>
      </c>
      <c r="B2241" s="3" t="s">
        <v>8310</v>
      </c>
      <c r="C2241" s="4">
        <v>48.231211814600002</v>
      </c>
      <c r="D2241" s="4">
        <v>11.7957930617</v>
      </c>
      <c r="E2241" s="4">
        <f>Orte[[#This Row],[Lat_dez]]*PI()/180</f>
        <v>0.8417934483915589</v>
      </c>
      <c r="F2241" s="4">
        <f>Orte[[#This Row],[Lon_dez]]*PI()/180</f>
        <v>0.20587542681056764</v>
      </c>
      <c r="G2241" t="s">
        <v>665</v>
      </c>
      <c r="H2241" t="s">
        <v>879</v>
      </c>
      <c r="I2241" s="4" t="b">
        <v>0</v>
      </c>
      <c r="J2241" s="4" t="str">
        <f>CONCATENATE(Orte[[#This Row],[Ort]]," - ",Orte[[#This Row],[Landkreis]])</f>
        <v>Finsing - Landkreis Erding</v>
      </c>
      <c r="L2241" s="3" t="s">
        <v>8452</v>
      </c>
      <c r="M2241" s="3"/>
      <c r="N2241" t="str">
        <f>Orte[[#This Row],[Ort]]</f>
        <v>Finsing</v>
      </c>
      <c r="O2241" t="s">
        <v>6503</v>
      </c>
      <c r="P2241" t="s">
        <v>6427</v>
      </c>
    </row>
    <row r="2242" spans="1:16" x14ac:dyDescent="0.35">
      <c r="A2242" t="s">
        <v>982</v>
      </c>
      <c r="B2242" s="3" t="s">
        <v>7967</v>
      </c>
      <c r="C2242" s="4">
        <v>51.595640747200001</v>
      </c>
      <c r="D2242" s="4">
        <v>13.724636226599999</v>
      </c>
      <c r="E2242" s="4">
        <f>Orte[[#This Row],[Lat_dez]]*PI()/180</f>
        <v>0.90051381071478731</v>
      </c>
      <c r="F2242" s="4">
        <f>Orte[[#This Row],[Lon_dez]]*PI()/180</f>
        <v>0.23954009079266053</v>
      </c>
      <c r="G2242" t="s">
        <v>885</v>
      </c>
      <c r="H2242" t="s">
        <v>983</v>
      </c>
      <c r="I2242" s="4" t="b">
        <v>0</v>
      </c>
      <c r="J2242" s="4" t="str">
        <f>CONCATENATE(Orte[[#This Row],[Ort]]," - ",Orte[[#This Row],[Landkreis]])</f>
        <v>Finsterwalde - Landkreis Elbe-Elster</v>
      </c>
      <c r="L2242" s="3" t="s">
        <v>12040</v>
      </c>
      <c r="M2242" s="3"/>
      <c r="N2242" t="str">
        <f>Orte[[#This Row],[Ort]]</f>
        <v>Finsterwalde</v>
      </c>
      <c r="O2242" t="s">
        <v>3312</v>
      </c>
      <c r="P2242" t="s">
        <v>15965</v>
      </c>
    </row>
    <row r="2243" spans="1:16" x14ac:dyDescent="0.35">
      <c r="A2243" t="s">
        <v>5979</v>
      </c>
      <c r="B2243" s="3" t="s">
        <v>14039</v>
      </c>
      <c r="C2243" s="4">
        <v>53.201891294500001</v>
      </c>
      <c r="D2243" s="4">
        <v>9.5986086876000005</v>
      </c>
      <c r="E2243" s="4">
        <f>Orte[[#This Row],[Lat_dez]]*PI()/180</f>
        <v>0.92854817137713308</v>
      </c>
      <c r="F2243" s="4">
        <f>Orte[[#This Row],[Lon_dez]]*PI()/180</f>
        <v>0.16752732520915181</v>
      </c>
      <c r="G2243" t="s">
        <v>554</v>
      </c>
      <c r="H2243" t="s">
        <v>755</v>
      </c>
      <c r="I2243" s="4" t="b">
        <v>0</v>
      </c>
      <c r="J2243" s="4" t="str">
        <f>CONCATENATE(Orte[[#This Row],[Ort]]," - ",Orte[[#This Row],[Landkreis]])</f>
        <v>Fintel, Lauenbrück u.a. - Landkreis Rotenburg (Wümme)</v>
      </c>
      <c r="L2243" s="3" t="s">
        <v>10354</v>
      </c>
      <c r="M2243" s="3"/>
      <c r="N2243" t="str">
        <f>Orte[[#This Row],[Ort]]</f>
        <v>Fintel, Lauenbrück u.a.</v>
      </c>
      <c r="O2243" t="s">
        <v>99</v>
      </c>
      <c r="P2243" t="s">
        <v>5491</v>
      </c>
    </row>
    <row r="2244" spans="1:16" x14ac:dyDescent="0.35">
      <c r="A2244" t="s">
        <v>3354</v>
      </c>
      <c r="B2244" s="3" t="s">
        <v>10627</v>
      </c>
      <c r="C2244" s="4">
        <v>48.283261921399998</v>
      </c>
      <c r="D2244" s="4">
        <v>10.6509245413</v>
      </c>
      <c r="E2244" s="4">
        <f>Orte[[#This Row],[Lat_dez]]*PI()/180</f>
        <v>0.84270189413123353</v>
      </c>
      <c r="F2244" s="4">
        <f>Orte[[#This Row],[Lon_dez]]*PI()/180</f>
        <v>0.18589370162715177</v>
      </c>
      <c r="G2244" t="s">
        <v>665</v>
      </c>
      <c r="H2244" t="s">
        <v>798</v>
      </c>
      <c r="I2244" s="4" t="b">
        <v>0</v>
      </c>
      <c r="J2244" s="4" t="str">
        <f>CONCATENATE(Orte[[#This Row],[Ort]]," - ",Orte[[#This Row],[Landkreis]])</f>
        <v>Fischach - Landkreis Augsburg</v>
      </c>
      <c r="L2244" s="3" t="s">
        <v>8451</v>
      </c>
      <c r="M2244" s="3"/>
      <c r="N2244" t="str">
        <f>Orte[[#This Row],[Ort]]</f>
        <v>Fischach</v>
      </c>
      <c r="O2244" t="s">
        <v>2708</v>
      </c>
      <c r="P2244" t="s">
        <v>5748</v>
      </c>
    </row>
    <row r="2245" spans="1:16" x14ac:dyDescent="0.35">
      <c r="A2245" t="s">
        <v>3673</v>
      </c>
      <c r="B2245" s="3" t="s">
        <v>11037</v>
      </c>
      <c r="C2245" s="4">
        <v>49.082644635999998</v>
      </c>
      <c r="D2245" s="4">
        <v>7.6948626617800002</v>
      </c>
      <c r="E2245" s="4">
        <f>Orte[[#This Row],[Lat_dez]]*PI()/180</f>
        <v>0.85665375448453362</v>
      </c>
      <c r="F2245" s="4">
        <f>Orte[[#This Row],[Lon_dez]]*PI()/180</f>
        <v>0.13430068893683583</v>
      </c>
      <c r="G2245" t="s">
        <v>514</v>
      </c>
      <c r="H2245" t="s">
        <v>629</v>
      </c>
      <c r="I2245" s="4" t="b">
        <v>0</v>
      </c>
      <c r="J2245" s="4" t="str">
        <f>CONCATENATE(Orte[[#This Row],[Ort]]," - ",Orte[[#This Row],[Landkreis]])</f>
        <v>Fischbach, Erfweiler u.a. - Landkreis Südwestpfalz</v>
      </c>
      <c r="L2245" s="3" t="s">
        <v>13427</v>
      </c>
      <c r="M2245" s="3"/>
      <c r="N2245" t="str">
        <f>Orte[[#This Row],[Ort]]</f>
        <v>Fischbach, Erfweiler u.a.</v>
      </c>
      <c r="O2245" t="s">
        <v>1308</v>
      </c>
      <c r="P2245" t="s">
        <v>2986</v>
      </c>
    </row>
    <row r="2246" spans="1:16" x14ac:dyDescent="0.35">
      <c r="A2246" t="s">
        <v>6695</v>
      </c>
      <c r="B2246" s="3" t="s">
        <v>15017</v>
      </c>
      <c r="C2246" s="4">
        <v>47.736779735900001</v>
      </c>
      <c r="D2246" s="4">
        <v>11.947952878400001</v>
      </c>
      <c r="E2246" s="4">
        <f>Orte[[#This Row],[Lat_dez]]*PI()/180</f>
        <v>0.83316398069076414</v>
      </c>
      <c r="F2246" s="4">
        <f>Orte[[#This Row],[Lon_dez]]*PI()/180</f>
        <v>0.20853111660121368</v>
      </c>
      <c r="G2246" t="s">
        <v>665</v>
      </c>
      <c r="H2246" t="s">
        <v>859</v>
      </c>
      <c r="I2246" s="4" t="b">
        <v>0</v>
      </c>
      <c r="J2246" s="4" t="str">
        <f>CONCATENATE(Orte[[#This Row],[Ort]]," - ",Orte[[#This Row],[Landkreis]])</f>
        <v>Fischbachau - Landkreis Miesbach</v>
      </c>
      <c r="L2246" s="3" t="s">
        <v>13596</v>
      </c>
      <c r="M2246" s="3"/>
      <c r="N2246" t="str">
        <f>Orte[[#This Row],[Ort]]</f>
        <v>Fischbachau</v>
      </c>
      <c r="O2246" t="s">
        <v>4850</v>
      </c>
      <c r="P2246" t="s">
        <v>3864</v>
      </c>
    </row>
    <row r="2247" spans="1:16" x14ac:dyDescent="0.35">
      <c r="A2247" t="s">
        <v>3112</v>
      </c>
      <c r="B2247" s="3" t="s">
        <v>10332</v>
      </c>
      <c r="C2247" s="4">
        <v>49.758373636000002</v>
      </c>
      <c r="D2247" s="4">
        <v>8.8067410946599995</v>
      </c>
      <c r="E2247" s="4">
        <f>Orte[[#This Row],[Lat_dez]]*PI()/180</f>
        <v>0.86844745038574256</v>
      </c>
      <c r="F2247" s="4">
        <f>Orte[[#This Row],[Lon_dez]]*PI()/180</f>
        <v>0.1537066284725066</v>
      </c>
      <c r="G2247" t="s">
        <v>549</v>
      </c>
      <c r="H2247" t="s">
        <v>745</v>
      </c>
      <c r="I2247" s="4" t="b">
        <v>0</v>
      </c>
      <c r="J2247" s="4" t="str">
        <f>CONCATENATE(Orte[[#This Row],[Ort]]," - ",Orte[[#This Row],[Landkreis]])</f>
        <v>Fischbachtal - Landkreis Darmstadt-Dieburg</v>
      </c>
      <c r="L2247" s="3" t="s">
        <v>10020</v>
      </c>
      <c r="M2247" s="3"/>
      <c r="N2247" t="str">
        <f>Orte[[#This Row],[Ort]]</f>
        <v>Fischbachtal</v>
      </c>
      <c r="O2247" t="s">
        <v>6646</v>
      </c>
      <c r="P2247" t="s">
        <v>1019</v>
      </c>
    </row>
    <row r="2248" spans="1:16" x14ac:dyDescent="0.35">
      <c r="A2248" t="s">
        <v>6964</v>
      </c>
      <c r="B2248" s="3" t="s">
        <v>15380</v>
      </c>
      <c r="C2248" s="4">
        <v>47.442355210800002</v>
      </c>
      <c r="D2248" s="4">
        <v>10.175105969600001</v>
      </c>
      <c r="E2248" s="4">
        <f>Orte[[#This Row],[Lat_dez]]*PI()/180</f>
        <v>0.82802530332914859</v>
      </c>
      <c r="F2248" s="4">
        <f>Orte[[#This Row],[Lon_dez]]*PI()/180</f>
        <v>0.17758910090885008</v>
      </c>
      <c r="G2248" t="s">
        <v>665</v>
      </c>
      <c r="H2248" t="s">
        <v>1457</v>
      </c>
      <c r="I2248" s="4" t="b">
        <v>0</v>
      </c>
      <c r="J2248" s="4" t="str">
        <f>CONCATENATE(Orte[[#This Row],[Ort]]," - ",Orte[[#This Row],[Landkreis]])</f>
        <v>Fischen im Allgäu - Landkreis Oberallgäu</v>
      </c>
      <c r="L2248" s="3" t="s">
        <v>13972</v>
      </c>
      <c r="M2248" s="3"/>
      <c r="N2248" t="str">
        <f>Orte[[#This Row],[Ort]]</f>
        <v>Fischen im Allgäu</v>
      </c>
      <c r="O2248" t="s">
        <v>1479</v>
      </c>
      <c r="P2248" t="s">
        <v>6166</v>
      </c>
    </row>
    <row r="2249" spans="1:16" x14ac:dyDescent="0.35">
      <c r="A2249" t="s">
        <v>5819</v>
      </c>
      <c r="B2249" s="3" t="s">
        <v>13823</v>
      </c>
      <c r="C2249" s="4">
        <v>48.281235292799998</v>
      </c>
      <c r="D2249" s="4">
        <v>8.0903677332499999</v>
      </c>
      <c r="E2249" s="4">
        <f>Orte[[#This Row],[Lat_dez]]*PI()/180</f>
        <v>0.84266652278944842</v>
      </c>
      <c r="F2249" s="4">
        <f>Orte[[#This Row],[Lon_dez]]*PI()/180</f>
        <v>0.14120355464232281</v>
      </c>
      <c r="G2249" t="s">
        <v>546</v>
      </c>
      <c r="H2249" t="s">
        <v>622</v>
      </c>
      <c r="I2249" s="4" t="b">
        <v>0</v>
      </c>
      <c r="J2249" s="4" t="str">
        <f>CONCATENATE(Orte[[#This Row],[Ort]]," - ",Orte[[#This Row],[Landkreis]])</f>
        <v>Fischerbach, Haslach, Hofstetten - Landkreis Ortenaukreis</v>
      </c>
      <c r="L2249" s="3" t="s">
        <v>13983</v>
      </c>
      <c r="M2249" s="3"/>
      <c r="N2249" t="str">
        <f>Orte[[#This Row],[Ort]]</f>
        <v>Fischerbach, Haslach, Hofstetten</v>
      </c>
      <c r="O2249" t="s">
        <v>5173</v>
      </c>
      <c r="P2249" t="s">
        <v>7225</v>
      </c>
    </row>
    <row r="2250" spans="1:16" x14ac:dyDescent="0.35">
      <c r="A2250" t="s">
        <v>6483</v>
      </c>
      <c r="B2250" s="3" t="s">
        <v>14727</v>
      </c>
      <c r="C2250" s="4">
        <v>47.650266224600003</v>
      </c>
      <c r="D2250" s="4">
        <v>7.60205128523</v>
      </c>
      <c r="E2250" s="4">
        <f>Orte[[#This Row],[Lat_dez]]*PI()/180</f>
        <v>0.8316540350711179</v>
      </c>
      <c r="F2250" s="4">
        <f>Orte[[#This Row],[Lon_dez]]*PI()/180</f>
        <v>0.13268082483273008</v>
      </c>
      <c r="G2250" t="s">
        <v>546</v>
      </c>
      <c r="H2250" t="s">
        <v>597</v>
      </c>
      <c r="I2250" s="4" t="b">
        <v>0</v>
      </c>
      <c r="J2250" s="4" t="str">
        <f>CONCATENATE(Orte[[#This Row],[Ort]]," - ",Orte[[#This Row],[Landkreis]])</f>
        <v>Fischingen - Landkreis Lörrach</v>
      </c>
      <c r="L2250" s="3" t="s">
        <v>14901</v>
      </c>
      <c r="M2250" s="3"/>
      <c r="N2250" t="str">
        <f>Orte[[#This Row],[Ort]]</f>
        <v>Fischingen</v>
      </c>
      <c r="O2250" t="s">
        <v>7235</v>
      </c>
      <c r="P2250" t="s">
        <v>5371</v>
      </c>
    </row>
    <row r="2251" spans="1:16" x14ac:dyDescent="0.35">
      <c r="A2251" t="s">
        <v>1442</v>
      </c>
      <c r="B2251" s="3" t="s">
        <v>8379</v>
      </c>
      <c r="C2251" s="4">
        <v>54.003993811900003</v>
      </c>
      <c r="D2251" s="4">
        <v>9.7559049158299995</v>
      </c>
      <c r="E2251" s="4">
        <f>Orte[[#This Row],[Lat_dez]]*PI()/180</f>
        <v>0.94254750124429831</v>
      </c>
      <c r="F2251" s="4">
        <f>Orte[[#This Row],[Lon_dez]]*PI()/180</f>
        <v>0.17027266229273375</v>
      </c>
      <c r="G2251" t="s">
        <v>641</v>
      </c>
      <c r="H2251" t="s">
        <v>1005</v>
      </c>
      <c r="I2251" s="4" t="b">
        <v>0</v>
      </c>
      <c r="J2251" s="4" t="str">
        <f>CONCATENATE(Orte[[#This Row],[Ort]]," - ",Orte[[#This Row],[Landkreis]])</f>
        <v>Fitzbek - Kreis Steinburg</v>
      </c>
      <c r="L2251" s="3" t="s">
        <v>8726</v>
      </c>
      <c r="M2251" s="3"/>
      <c r="N2251" t="str">
        <f>Orte[[#This Row],[Ort]]</f>
        <v>Fitzbek</v>
      </c>
      <c r="O2251" t="s">
        <v>1901</v>
      </c>
      <c r="P2251" t="s">
        <v>4088</v>
      </c>
    </row>
    <row r="2252" spans="1:16" x14ac:dyDescent="0.35">
      <c r="A2252" t="s">
        <v>3583</v>
      </c>
      <c r="B2252" s="3" t="s">
        <v>10932</v>
      </c>
      <c r="C2252" s="4">
        <v>49.404712845799999</v>
      </c>
      <c r="D2252" s="4">
        <v>10.5198940397</v>
      </c>
      <c r="E2252" s="4">
        <f>Orte[[#This Row],[Lat_dez]]*PI()/180</f>
        <v>0.86227490516154748</v>
      </c>
      <c r="F2252" s="4">
        <f>Orte[[#This Row],[Lon_dez]]*PI()/180</f>
        <v>0.18360678795369209</v>
      </c>
      <c r="G2252" t="s">
        <v>665</v>
      </c>
      <c r="H2252" t="s">
        <v>784</v>
      </c>
      <c r="I2252" s="4" t="b">
        <v>0</v>
      </c>
      <c r="J2252" s="4" t="str">
        <f>CONCATENATE(Orte[[#This Row],[Ort]]," - ",Orte[[#This Row],[Landkreis]])</f>
        <v>Flachslanden - Landkreis Ansbach</v>
      </c>
      <c r="L2252" s="3" t="s">
        <v>12041</v>
      </c>
      <c r="M2252" s="3"/>
      <c r="N2252" t="str">
        <f>Orte[[#This Row],[Ort]]</f>
        <v>Flachslanden</v>
      </c>
      <c r="O2252" t="s">
        <v>1916</v>
      </c>
      <c r="P2252" t="s">
        <v>3734</v>
      </c>
    </row>
    <row r="2253" spans="1:16" x14ac:dyDescent="0.35">
      <c r="A2253" t="s">
        <v>5286</v>
      </c>
      <c r="B2253" s="3" t="s">
        <v>13125</v>
      </c>
      <c r="C2253" s="4">
        <v>50.528807977299998</v>
      </c>
      <c r="D2253" s="4">
        <v>10.141536393200001</v>
      </c>
      <c r="E2253" s="4">
        <f>Orte[[#This Row],[Lat_dez]]*PI()/180</f>
        <v>0.88189406631186118</v>
      </c>
      <c r="F2253" s="4">
        <f>Orte[[#This Row],[Lon_dez]]*PI()/180</f>
        <v>0.17700320127217026</v>
      </c>
      <c r="G2253" t="s">
        <v>665</v>
      </c>
      <c r="H2253" t="s">
        <v>666</v>
      </c>
      <c r="I2253" s="4" t="b">
        <v>0</v>
      </c>
      <c r="J2253" s="4" t="str">
        <f>CONCATENATE(Orte[[#This Row],[Ort]]," - ",Orte[[#This Row],[Landkreis]])</f>
        <v>Fladungen - Landkreis Rhön-Grabfeld</v>
      </c>
      <c r="L2253" s="3" t="s">
        <v>12036</v>
      </c>
      <c r="M2253" s="3"/>
      <c r="N2253" t="str">
        <f>Orte[[#This Row],[Ort]]</f>
        <v>Fladungen</v>
      </c>
      <c r="O2253" t="s">
        <v>5460</v>
      </c>
      <c r="P2253" t="s">
        <v>4208</v>
      </c>
    </row>
    <row r="2254" spans="1:16" x14ac:dyDescent="0.35">
      <c r="A2254" t="s">
        <v>5691</v>
      </c>
      <c r="B2254" s="3" t="s">
        <v>13655</v>
      </c>
      <c r="C2254" s="4">
        <v>50.645137160200001</v>
      </c>
      <c r="D2254" s="4">
        <v>7.5239723542999997</v>
      </c>
      <c r="E2254" s="4">
        <f>Orte[[#This Row],[Lat_dez]]*PI()/180</f>
        <v>0.88392439356962094</v>
      </c>
      <c r="F2254" s="4">
        <f>Orte[[#This Row],[Lon_dez]]*PI()/180</f>
        <v>0.13131809041156434</v>
      </c>
      <c r="G2254" t="s">
        <v>514</v>
      </c>
      <c r="H2254" t="s">
        <v>582</v>
      </c>
      <c r="I2254" s="4" t="b">
        <v>0</v>
      </c>
      <c r="J2254" s="4" t="str">
        <f>CONCATENATE(Orte[[#This Row],[Ort]]," - ",Orte[[#This Row],[Landkreis]])</f>
        <v>Flammersfeld - Landkreis Altenkirchen (Westerwald)</v>
      </c>
      <c r="L2254" s="3" t="s">
        <v>12480</v>
      </c>
      <c r="M2254" s="3"/>
      <c r="N2254" t="str">
        <f>Orte[[#This Row],[Ort]]</f>
        <v>Flammersfeld</v>
      </c>
      <c r="O2254" t="s">
        <v>3711</v>
      </c>
      <c r="P2254" t="s">
        <v>2219</v>
      </c>
    </row>
    <row r="2255" spans="1:16" x14ac:dyDescent="0.35">
      <c r="A2255" t="s">
        <v>1860</v>
      </c>
      <c r="B2255" s="3" t="s">
        <v>8827</v>
      </c>
      <c r="C2255" s="4">
        <v>54.473566292699999</v>
      </c>
      <c r="D2255" s="4">
        <v>9.6934383908499999</v>
      </c>
      <c r="E2255" s="4">
        <f>Orte[[#This Row],[Lat_dez]]*PI()/180</f>
        <v>0.95074308711101607</v>
      </c>
      <c r="F2255" s="4">
        <f>Orte[[#This Row],[Lon_dez]]*PI()/180</f>
        <v>0.16918241575955348</v>
      </c>
      <c r="G2255" t="s">
        <v>641</v>
      </c>
      <c r="H2255" t="s">
        <v>642</v>
      </c>
      <c r="I2255" s="4" t="b">
        <v>0</v>
      </c>
      <c r="J2255" s="4" t="str">
        <f>CONCATENATE(Orte[[#This Row],[Ort]]," - ",Orte[[#This Row],[Landkreis]])</f>
        <v>Fleckeby u.a. - Kreis Rendsburg-Eckernförde</v>
      </c>
      <c r="L2255" s="3" t="s">
        <v>14895</v>
      </c>
      <c r="M2255" s="3"/>
      <c r="N2255" t="str">
        <f>Orte[[#This Row],[Ort]]</f>
        <v>Fleckeby u.a.</v>
      </c>
      <c r="O2255" t="s">
        <v>1685</v>
      </c>
      <c r="P2255" t="s">
        <v>5449</v>
      </c>
    </row>
    <row r="2256" spans="1:16" x14ac:dyDescent="0.35">
      <c r="A2256" t="s">
        <v>2862</v>
      </c>
      <c r="B2256" s="3" t="s">
        <v>10021</v>
      </c>
      <c r="C2256" s="4">
        <v>49.099631409399997</v>
      </c>
      <c r="D2256" s="4">
        <v>9.2262627432900004</v>
      </c>
      <c r="E2256" s="4">
        <f>Orte[[#This Row],[Lat_dez]]*PI()/180</f>
        <v>0.85695022960965384</v>
      </c>
      <c r="F2256" s="4">
        <f>Orte[[#This Row],[Lon_dez]]*PI()/180</f>
        <v>0.16102866252449488</v>
      </c>
      <c r="G2256" t="s">
        <v>546</v>
      </c>
      <c r="H2256" t="s">
        <v>759</v>
      </c>
      <c r="I2256" s="4" t="b">
        <v>0</v>
      </c>
      <c r="J2256" s="4" t="str">
        <f>CONCATENATE(Orte[[#This Row],[Ort]]," - ",Orte[[#This Row],[Landkreis]])</f>
        <v>Flein - Landkreis Heilbronn</v>
      </c>
      <c r="L2256" s="3" t="s">
        <v>10349</v>
      </c>
      <c r="M2256" s="3"/>
      <c r="N2256" t="str">
        <f>Orte[[#This Row],[Ort]]</f>
        <v>Flein</v>
      </c>
      <c r="O2256" t="s">
        <v>820</v>
      </c>
      <c r="P2256" t="s">
        <v>2642</v>
      </c>
    </row>
    <row r="2257" spans="1:16" x14ac:dyDescent="0.35">
      <c r="A2257" t="s">
        <v>5781</v>
      </c>
      <c r="B2257" s="3" t="s">
        <v>13778</v>
      </c>
      <c r="C2257" s="4">
        <v>47.881061288399998</v>
      </c>
      <c r="D2257" s="4">
        <v>9.4790276450899995</v>
      </c>
      <c r="E2257" s="4">
        <f>Orte[[#This Row],[Lat_dez]]*PI()/180</f>
        <v>0.83568216883177815</v>
      </c>
      <c r="F2257" s="4">
        <f>Orte[[#This Row],[Lon_dez]]*PI()/180</f>
        <v>0.16544024229438498</v>
      </c>
      <c r="G2257" t="s">
        <v>546</v>
      </c>
      <c r="H2257" t="s">
        <v>656</v>
      </c>
      <c r="I2257" s="4" t="b">
        <v>0</v>
      </c>
      <c r="J2257" s="4" t="str">
        <f>CONCATENATE(Orte[[#This Row],[Ort]]," - ",Orte[[#This Row],[Landkreis]])</f>
        <v>Fleischwangen - Landkreis Ravensburg</v>
      </c>
      <c r="L2257" s="3" t="s">
        <v>9018</v>
      </c>
      <c r="M2257" s="3"/>
      <c r="N2257" t="str">
        <f>Orte[[#This Row],[Ort]]</f>
        <v>Fleischwangen</v>
      </c>
      <c r="O2257" t="s">
        <v>3110</v>
      </c>
      <c r="P2257" t="s">
        <v>4017</v>
      </c>
    </row>
    <row r="2258" spans="1:16" x14ac:dyDescent="0.35">
      <c r="A2258" t="s">
        <v>51</v>
      </c>
      <c r="B2258" s="3" t="s">
        <v>15202</v>
      </c>
      <c r="C2258" s="4">
        <v>54.7843851724</v>
      </c>
      <c r="D2258" s="4">
        <v>9.4301923456000001</v>
      </c>
      <c r="E2258" s="4">
        <f>Orte[[#This Row],[Lat_dez]]*PI()/180</f>
        <v>0.95616789993914131</v>
      </c>
      <c r="F2258" s="4">
        <f>Orte[[#This Row],[Lon_dez]]*PI()/180</f>
        <v>0.16458790552708699</v>
      </c>
      <c r="G2258" t="s">
        <v>641</v>
      </c>
      <c r="H2258" t="s">
        <v>4093</v>
      </c>
      <c r="I2258" s="4" t="b">
        <v>0</v>
      </c>
      <c r="J2258" s="4" t="str">
        <f>CONCATENATE(Orte[[#This Row],[Ort]]," - ",Orte[[#This Row],[Landkreis]])</f>
        <v>Flensburg - Kreisfreie Stadt Flensburg</v>
      </c>
      <c r="L2258" s="3" t="s">
        <v>15638</v>
      </c>
      <c r="M2258" s="3"/>
      <c r="N2258" t="str">
        <f>Orte[[#This Row],[Ort]]</f>
        <v>Flensburg</v>
      </c>
      <c r="O2258" t="s">
        <v>4008</v>
      </c>
      <c r="P2258" t="s">
        <v>7020</v>
      </c>
    </row>
    <row r="2259" spans="1:16" x14ac:dyDescent="0.35">
      <c r="A2259" t="s">
        <v>51</v>
      </c>
      <c r="B2259" s="3" t="s">
        <v>12048</v>
      </c>
      <c r="C2259" s="4">
        <v>54.803397329500001</v>
      </c>
      <c r="D2259" s="4">
        <v>9.4187888986000008</v>
      </c>
      <c r="E2259" s="4">
        <f>Orte[[#This Row],[Lat_dez]]*PI()/180</f>
        <v>0.9564997246784428</v>
      </c>
      <c r="F2259" s="4">
        <f>Orte[[#This Row],[Lon_dez]]*PI()/180</f>
        <v>0.16438887783086034</v>
      </c>
      <c r="G2259" t="s">
        <v>641</v>
      </c>
      <c r="H2259" t="s">
        <v>4093</v>
      </c>
      <c r="I2259" s="4" t="b">
        <v>0</v>
      </c>
      <c r="J2259" s="4" t="str">
        <f>CONCATENATE(Orte[[#This Row],[Ort]]," - ",Orte[[#This Row],[Landkreis]])</f>
        <v>Flensburg - Kreisfreie Stadt Flensburg</v>
      </c>
      <c r="L2259" s="3" t="s">
        <v>11510</v>
      </c>
      <c r="M2259" s="3"/>
      <c r="N2259" t="str">
        <f>Orte[[#This Row],[Ort]]</f>
        <v>Flensburg</v>
      </c>
      <c r="O2259" t="s">
        <v>4113</v>
      </c>
      <c r="P2259" t="s">
        <v>7055</v>
      </c>
    </row>
    <row r="2260" spans="1:16" x14ac:dyDescent="0.35">
      <c r="A2260" t="s">
        <v>51</v>
      </c>
      <c r="B2260" s="3" t="s">
        <v>14334</v>
      </c>
      <c r="C2260" s="4">
        <v>54.7689664603</v>
      </c>
      <c r="D2260" s="4">
        <v>9.4063636290300003</v>
      </c>
      <c r="E2260" s="4">
        <f>Orte[[#This Row],[Lat_dez]]*PI()/180</f>
        <v>0.95589879264657929</v>
      </c>
      <c r="F2260" s="4">
        <f>Orte[[#This Row],[Lon_dez]]*PI()/180</f>
        <v>0.16417201596641598</v>
      </c>
      <c r="G2260" t="s">
        <v>641</v>
      </c>
      <c r="H2260" t="s">
        <v>4093</v>
      </c>
      <c r="I2260" s="4" t="b">
        <v>0</v>
      </c>
      <c r="J2260" s="4" t="str">
        <f>CONCATENATE(Orte[[#This Row],[Ort]]," - ",Orte[[#This Row],[Landkreis]])</f>
        <v>Flensburg - Kreisfreie Stadt Flensburg</v>
      </c>
      <c r="L2260" s="3" t="s">
        <v>8453</v>
      </c>
      <c r="M2260" s="3"/>
      <c r="N2260" t="str">
        <f>Orte[[#This Row],[Ort]]</f>
        <v>Flensburg</v>
      </c>
      <c r="O2260" t="s">
        <v>61</v>
      </c>
      <c r="P2260" t="s">
        <v>6944</v>
      </c>
    </row>
    <row r="2261" spans="1:16" x14ac:dyDescent="0.35">
      <c r="A2261" t="s">
        <v>51</v>
      </c>
      <c r="B2261" s="3" t="s">
        <v>15781</v>
      </c>
      <c r="C2261" s="4">
        <v>54.811314375899997</v>
      </c>
      <c r="D2261" s="4">
        <v>9.4780285857499997</v>
      </c>
      <c r="E2261" s="4">
        <f>Orte[[#This Row],[Lat_dez]]*PI()/180</f>
        <v>0.95663790320515574</v>
      </c>
      <c r="F2261" s="4">
        <f>Orte[[#This Row],[Lon_dez]]*PI()/180</f>
        <v>0.16542280541947921</v>
      </c>
      <c r="G2261" t="s">
        <v>641</v>
      </c>
      <c r="H2261" t="s">
        <v>4093</v>
      </c>
      <c r="I2261" s="4" t="b">
        <v>0</v>
      </c>
      <c r="J2261" s="4" t="str">
        <f>CONCATENATE(Orte[[#This Row],[Ort]]," - ",Orte[[#This Row],[Landkreis]])</f>
        <v>Flensburg - Kreisfreie Stadt Flensburg</v>
      </c>
      <c r="L2261" s="3" t="s">
        <v>9409</v>
      </c>
      <c r="M2261" s="3"/>
      <c r="N2261" t="str">
        <f>Orte[[#This Row],[Ort]]</f>
        <v>Flensburg</v>
      </c>
      <c r="O2261" t="s">
        <v>2237</v>
      </c>
      <c r="P2261" t="s">
        <v>6282</v>
      </c>
    </row>
    <row r="2262" spans="1:16" x14ac:dyDescent="0.35">
      <c r="A2262" t="s">
        <v>2913</v>
      </c>
      <c r="B2262" s="3" t="s">
        <v>10080</v>
      </c>
      <c r="C2262" s="4">
        <v>54.780304594</v>
      </c>
      <c r="D2262" s="4">
        <v>9.4740502161299993</v>
      </c>
      <c r="E2262" s="4">
        <f>Orte[[#This Row],[Lat_dez]]*PI()/180</f>
        <v>0.95609668041067553</v>
      </c>
      <c r="F2262" s="4">
        <f>Orte[[#This Row],[Lon_dez]]*PI()/180</f>
        <v>0.16535336977074888</v>
      </c>
      <c r="G2262" t="s">
        <v>641</v>
      </c>
      <c r="H2262" t="s">
        <v>4093</v>
      </c>
      <c r="I2262" s="4" t="b">
        <v>0</v>
      </c>
      <c r="J2262" s="4" t="str">
        <f>CONCATENATE(Orte[[#This Row],[Ort]]," - ",Orte[[#This Row],[Landkreis]])</f>
        <v>Flensburg, Tastrup - Kreisfreie Stadt Flensburg</v>
      </c>
      <c r="L2262" s="3" t="s">
        <v>12346</v>
      </c>
      <c r="M2262" s="3"/>
      <c r="N2262" t="str">
        <f>Orte[[#This Row],[Ort]]</f>
        <v>Flensburg, Tastrup</v>
      </c>
      <c r="O2262" t="s">
        <v>1853</v>
      </c>
      <c r="P2262" t="s">
        <v>6182</v>
      </c>
    </row>
    <row r="2263" spans="1:16" x14ac:dyDescent="0.35">
      <c r="A2263" t="s">
        <v>6688</v>
      </c>
      <c r="B2263" s="3" t="s">
        <v>15009</v>
      </c>
      <c r="C2263" s="4">
        <v>50.417071617399998</v>
      </c>
      <c r="D2263" s="4">
        <v>9.5518287308800005</v>
      </c>
      <c r="E2263" s="4">
        <f>Orte[[#This Row],[Lat_dez]]*PI()/180</f>
        <v>0.87994389893741276</v>
      </c>
      <c r="F2263" s="4">
        <f>Orte[[#This Row],[Lon_dez]]*PI()/180</f>
        <v>0.16671086094044738</v>
      </c>
      <c r="G2263" t="s">
        <v>549</v>
      </c>
      <c r="H2263" t="s">
        <v>815</v>
      </c>
      <c r="I2263" s="4" t="b">
        <v>0</v>
      </c>
      <c r="J2263" s="4" t="str">
        <f>CONCATENATE(Orte[[#This Row],[Ort]]," - ",Orte[[#This Row],[Landkreis]])</f>
        <v>Flieden - Landkreis Fulda</v>
      </c>
      <c r="L2263" s="3" t="s">
        <v>12340</v>
      </c>
      <c r="M2263" s="3"/>
      <c r="N2263" t="str">
        <f>Orte[[#This Row],[Ort]]</f>
        <v>Flieden</v>
      </c>
      <c r="O2263" t="s">
        <v>2873</v>
      </c>
      <c r="P2263" t="s">
        <v>6431</v>
      </c>
    </row>
    <row r="2264" spans="1:16" x14ac:dyDescent="0.35">
      <c r="A2264" t="s">
        <v>3567</v>
      </c>
      <c r="B2264" s="3" t="s">
        <v>10913</v>
      </c>
      <c r="C2264" s="4">
        <v>54.235534724600001</v>
      </c>
      <c r="D2264" s="4">
        <v>10.083141144500001</v>
      </c>
      <c r="E2264" s="4">
        <f>Orte[[#This Row],[Lat_dez]]*PI()/180</f>
        <v>0.94658865252398605</v>
      </c>
      <c r="F2264" s="4">
        <f>Orte[[#This Row],[Lon_dez]]*PI()/180</f>
        <v>0.17598401191483434</v>
      </c>
      <c r="G2264" t="s">
        <v>641</v>
      </c>
      <c r="H2264" t="s">
        <v>642</v>
      </c>
      <c r="I2264" s="4" t="b">
        <v>0</v>
      </c>
      <c r="J2264" s="4" t="str">
        <f>CONCATENATE(Orte[[#This Row],[Ort]]," - ",Orte[[#This Row],[Landkreis]])</f>
        <v>Flintbek - Kreis Rendsburg-Eckernförde</v>
      </c>
      <c r="L2264" s="3" t="s">
        <v>15637</v>
      </c>
      <c r="M2264" s="3"/>
      <c r="N2264" t="str">
        <f>Orte[[#This Row],[Ort]]</f>
        <v>Flintbek</v>
      </c>
      <c r="O2264" t="s">
        <v>1472</v>
      </c>
      <c r="P2264" t="s">
        <v>3645</v>
      </c>
    </row>
    <row r="2265" spans="1:16" x14ac:dyDescent="0.35">
      <c r="A2265" t="s">
        <v>4160</v>
      </c>
      <c r="B2265" s="3" t="s">
        <v>11658</v>
      </c>
      <c r="C2265" s="4">
        <v>47.704417883799998</v>
      </c>
      <c r="D2265" s="4">
        <v>12.1047140721</v>
      </c>
      <c r="E2265" s="4">
        <f>Orte[[#This Row],[Lat_dez]]*PI()/180</f>
        <v>0.83259915981957566</v>
      </c>
      <c r="F2265" s="4">
        <f>Orte[[#This Row],[Lon_dez]]*PI()/180</f>
        <v>0.21126711557063527</v>
      </c>
      <c r="G2265" t="s">
        <v>665</v>
      </c>
      <c r="H2265" t="s">
        <v>877</v>
      </c>
      <c r="I2265" s="4" t="b">
        <v>0</v>
      </c>
      <c r="J2265" s="4" t="str">
        <f>CONCATENATE(Orte[[#This Row],[Ort]]," - ",Orte[[#This Row],[Landkreis]])</f>
        <v>Flintsbach a. Inn - Landkreis Rosenheim</v>
      </c>
      <c r="L2265" s="3" t="s">
        <v>11218</v>
      </c>
      <c r="M2265" s="3"/>
      <c r="N2265" t="str">
        <f>Orte[[#This Row],[Ort]]</f>
        <v>Flintsbach a. Inn</v>
      </c>
      <c r="O2265" t="s">
        <v>2152</v>
      </c>
      <c r="P2265" t="s">
        <v>2264</v>
      </c>
    </row>
    <row r="2266" spans="1:16" x14ac:dyDescent="0.35">
      <c r="A2266" t="s">
        <v>4370</v>
      </c>
      <c r="B2266" s="3" t="s">
        <v>11927</v>
      </c>
      <c r="C2266" s="4">
        <v>50.855724876499998</v>
      </c>
      <c r="D2266" s="4">
        <v>13.0863941486</v>
      </c>
      <c r="E2266" s="4">
        <f>Orte[[#This Row],[Lat_dez]]*PI()/180</f>
        <v>0.88759984258331159</v>
      </c>
      <c r="F2266" s="4">
        <f>Orte[[#This Row],[Lon_dez]]*PI()/180</f>
        <v>0.22840066510679008</v>
      </c>
      <c r="G2266" t="s">
        <v>869</v>
      </c>
      <c r="H2266" t="s">
        <v>935</v>
      </c>
      <c r="I2266" s="4" t="b">
        <v>0</v>
      </c>
      <c r="J2266" s="4" t="str">
        <f>CONCATENATE(Orte[[#This Row],[Ort]]," - ",Orte[[#This Row],[Landkreis]])</f>
        <v>Flöha - Landkreis Mittelsachsen</v>
      </c>
      <c r="L2266" s="3" t="s">
        <v>10013</v>
      </c>
      <c r="M2266" s="3"/>
      <c r="N2266" t="str">
        <f>Orte[[#This Row],[Ort]]</f>
        <v>Flöha</v>
      </c>
      <c r="O2266" t="s">
        <v>3532</v>
      </c>
      <c r="P2266" t="s">
        <v>6361</v>
      </c>
    </row>
    <row r="2267" spans="1:16" x14ac:dyDescent="0.35">
      <c r="A2267" t="s">
        <v>2609</v>
      </c>
      <c r="B2267" s="3" t="s">
        <v>9716</v>
      </c>
      <c r="C2267" s="4">
        <v>50.779798394300002</v>
      </c>
      <c r="D2267" s="4">
        <v>10.5097878403</v>
      </c>
      <c r="E2267" s="4">
        <f>Orte[[#This Row],[Lat_dez]]*PI()/180</f>
        <v>0.8862746754794647</v>
      </c>
      <c r="F2267" s="4">
        <f>Orte[[#This Row],[Lon_dez]]*PI()/180</f>
        <v>0.18343040149929896</v>
      </c>
      <c r="G2267" t="s">
        <v>678</v>
      </c>
      <c r="H2267" t="s">
        <v>690</v>
      </c>
      <c r="I2267" s="4" t="b">
        <v>0</v>
      </c>
      <c r="J2267" s="4" t="str">
        <f>CONCATENATE(Orte[[#This Row],[Ort]]," - ",Orte[[#This Row],[Landkreis]])</f>
        <v>Floh-Seligenthal - Landkreis Schmalkalden-Meiningen</v>
      </c>
      <c r="L2267" s="3" t="s">
        <v>10967</v>
      </c>
      <c r="M2267" s="3"/>
      <c r="N2267" t="str">
        <f>Orte[[#This Row],[Ort]]</f>
        <v>Floh-Seligenthal</v>
      </c>
      <c r="O2267" t="s">
        <v>4804</v>
      </c>
      <c r="P2267" t="s">
        <v>6078</v>
      </c>
    </row>
    <row r="2268" spans="1:16" x14ac:dyDescent="0.35">
      <c r="A2268" t="s">
        <v>4315</v>
      </c>
      <c r="B2268" s="3" t="s">
        <v>11859</v>
      </c>
      <c r="C2268" s="4">
        <v>49.787278706899997</v>
      </c>
      <c r="D2268" s="4">
        <v>8.0465856810599998</v>
      </c>
      <c r="E2268" s="4">
        <f>Orte[[#This Row],[Lat_dez]]*PI()/180</f>
        <v>0.86895193904346979</v>
      </c>
      <c r="F2268" s="4">
        <f>Orte[[#This Row],[Lon_dez]]*PI()/180</f>
        <v>0.14043941367832732</v>
      </c>
      <c r="G2268" t="s">
        <v>514</v>
      </c>
      <c r="H2268" t="s">
        <v>570</v>
      </c>
      <c r="I2268" s="4" t="b">
        <v>0</v>
      </c>
      <c r="J2268" s="4" t="str">
        <f>CONCATENATE(Orte[[#This Row],[Ort]]," - ",Orte[[#This Row],[Landkreis]])</f>
        <v>Flonheim - Landkreis Alzey-Worms</v>
      </c>
      <c r="L2268" s="3" t="s">
        <v>13978</v>
      </c>
      <c r="M2268" s="3"/>
      <c r="N2268" t="str">
        <f>Orte[[#This Row],[Ort]]</f>
        <v>Flonheim</v>
      </c>
      <c r="O2268" t="s">
        <v>3055</v>
      </c>
      <c r="P2268" t="s">
        <v>6845</v>
      </c>
    </row>
    <row r="2269" spans="1:16" x14ac:dyDescent="0.35">
      <c r="A2269" t="s">
        <v>5658</v>
      </c>
      <c r="B2269" s="3" t="s">
        <v>13612</v>
      </c>
      <c r="C2269" s="4">
        <v>50.118025545999998</v>
      </c>
      <c r="D2269" s="4">
        <v>9.4546219084000001</v>
      </c>
      <c r="E2269" s="4">
        <f>Orte[[#This Row],[Lat_dez]]*PI()/180</f>
        <v>0.87472456037632884</v>
      </c>
      <c r="F2269" s="4">
        <f>Orte[[#This Row],[Lon_dez]]*PI()/180</f>
        <v>0.16501428183276973</v>
      </c>
      <c r="G2269" t="s">
        <v>549</v>
      </c>
      <c r="H2269" t="s">
        <v>1076</v>
      </c>
      <c r="I2269" s="4" t="b">
        <v>0</v>
      </c>
      <c r="J2269" s="4" t="str">
        <f>CONCATENATE(Orte[[#This Row],[Ort]]," - ",Orte[[#This Row],[Landkreis]])</f>
        <v>Flörsbachtal - Landkreis Main-Kinzig-Kreis</v>
      </c>
      <c r="L2269" s="3" t="s">
        <v>10346</v>
      </c>
      <c r="M2269" s="3"/>
      <c r="N2269" t="str">
        <f>Orte[[#This Row],[Ort]]</f>
        <v>Flörsbachtal</v>
      </c>
      <c r="O2269" t="s">
        <v>3604</v>
      </c>
      <c r="P2269" t="s">
        <v>3842</v>
      </c>
    </row>
    <row r="2270" spans="1:16" x14ac:dyDescent="0.35">
      <c r="A2270" t="s">
        <v>4750</v>
      </c>
      <c r="B2270" s="3" t="s">
        <v>12423</v>
      </c>
      <c r="C2270" s="4">
        <v>50.028071291499998</v>
      </c>
      <c r="D2270" s="4">
        <v>8.4209514928200004</v>
      </c>
      <c r="E2270" s="4">
        <f>Orte[[#This Row],[Lat_dez]]*PI()/180</f>
        <v>0.8731545624591267</v>
      </c>
      <c r="F2270" s="4">
        <f>Orte[[#This Row],[Lon_dez]]*PI()/180</f>
        <v>0.14697332970044064</v>
      </c>
      <c r="G2270" t="s">
        <v>549</v>
      </c>
      <c r="H2270" t="s">
        <v>1055</v>
      </c>
      <c r="I2270" s="4" t="b">
        <v>0</v>
      </c>
      <c r="J2270" s="4" t="str">
        <f>CONCATENATE(Orte[[#This Row],[Ort]]," - ",Orte[[#This Row],[Landkreis]])</f>
        <v>Flörsheim am Main - Landkreis Main-Taunus-Kreis</v>
      </c>
      <c r="L2270" s="3" t="s">
        <v>10542</v>
      </c>
      <c r="M2270" s="3"/>
      <c r="N2270" t="str">
        <f>Orte[[#This Row],[Ort]]</f>
        <v>Flörsheim am Main</v>
      </c>
      <c r="O2270" t="s">
        <v>6024</v>
      </c>
      <c r="P2270" t="s">
        <v>2667</v>
      </c>
    </row>
    <row r="2271" spans="1:16" x14ac:dyDescent="0.35">
      <c r="A2271" t="s">
        <v>2539</v>
      </c>
      <c r="B2271" s="3" t="s">
        <v>9621</v>
      </c>
      <c r="C2271" s="4">
        <v>49.6594573016</v>
      </c>
      <c r="D2271" s="4">
        <v>8.2037251826300004</v>
      </c>
      <c r="E2271" s="4">
        <f>Orte[[#This Row],[Lat_dez]]*PI()/180</f>
        <v>0.86672103466645878</v>
      </c>
      <c r="F2271" s="4">
        <f>Orte[[#This Row],[Lon_dez]]*PI()/180</f>
        <v>0.14318201536566663</v>
      </c>
      <c r="G2271" t="s">
        <v>514</v>
      </c>
      <c r="H2271" t="s">
        <v>570</v>
      </c>
      <c r="I2271" s="4" t="b">
        <v>0</v>
      </c>
      <c r="J2271" s="4" t="str">
        <f>CONCATENATE(Orte[[#This Row],[Ort]]," - ",Orte[[#This Row],[Landkreis]])</f>
        <v>Flörsheim-Dalsheim - Landkreis Alzey-Worms</v>
      </c>
      <c r="L2271" s="3" t="s">
        <v>11222</v>
      </c>
      <c r="M2271" s="3"/>
      <c r="N2271" t="str">
        <f>Orte[[#This Row],[Ort]]</f>
        <v>Flörsheim-Dalsheim</v>
      </c>
      <c r="O2271" t="s">
        <v>6693</v>
      </c>
      <c r="P2271" t="s">
        <v>5915</v>
      </c>
    </row>
    <row r="2272" spans="1:16" x14ac:dyDescent="0.35">
      <c r="A2272" t="s">
        <v>3800</v>
      </c>
      <c r="B2272" s="3" t="s">
        <v>11211</v>
      </c>
      <c r="C2272" s="4">
        <v>50.3227168843</v>
      </c>
      <c r="D2272" s="4">
        <v>8.9029431374999994</v>
      </c>
      <c r="E2272" s="4">
        <f>Orte[[#This Row],[Lat_dez]]*PI()/180</f>
        <v>0.87829709817997736</v>
      </c>
      <c r="F2272" s="4">
        <f>Orte[[#This Row],[Lon_dez]]*PI()/180</f>
        <v>0.15538567086720922</v>
      </c>
      <c r="G2272" t="s">
        <v>549</v>
      </c>
      <c r="H2272" t="s">
        <v>733</v>
      </c>
      <c r="I2272" s="4" t="b">
        <v>0</v>
      </c>
      <c r="J2272" s="4" t="str">
        <f>CONCATENATE(Orte[[#This Row],[Ort]]," - ",Orte[[#This Row],[Landkreis]])</f>
        <v>Florstadt - Landkreis Wetteraukreis</v>
      </c>
      <c r="L2272" s="3" t="s">
        <v>7829</v>
      </c>
      <c r="M2272" s="3"/>
      <c r="N2272" t="str">
        <f>Orte[[#This Row],[Ort]]</f>
        <v>Florstadt</v>
      </c>
      <c r="O2272" t="s">
        <v>2027</v>
      </c>
      <c r="P2272" t="s">
        <v>7156</v>
      </c>
    </row>
    <row r="2273" spans="1:16" x14ac:dyDescent="0.35">
      <c r="A2273" t="s">
        <v>3232</v>
      </c>
      <c r="B2273" s="3" t="s">
        <v>10469</v>
      </c>
      <c r="C2273" s="4">
        <v>49.7256887693</v>
      </c>
      <c r="D2273" s="4">
        <v>12.277808823599999</v>
      </c>
      <c r="E2273" s="4">
        <f>Orte[[#This Row],[Lat_dez]]*PI()/180</f>
        <v>0.867876991846252</v>
      </c>
      <c r="F2273" s="4">
        <f>Orte[[#This Row],[Lon_dez]]*PI()/180</f>
        <v>0.21428818890223167</v>
      </c>
      <c r="G2273" t="s">
        <v>665</v>
      </c>
      <c r="H2273" t="s">
        <v>1224</v>
      </c>
      <c r="I2273" s="4" t="b">
        <v>0</v>
      </c>
      <c r="J2273" s="4" t="str">
        <f>CONCATENATE(Orte[[#This Row],[Ort]]," - ",Orte[[#This Row],[Landkreis]])</f>
        <v>Floß - Landkreis Neustadt a.d. Waldnaab</v>
      </c>
      <c r="L2273" s="3" t="s">
        <v>10535</v>
      </c>
      <c r="M2273" s="3"/>
      <c r="N2273" t="str">
        <f>Orte[[#This Row],[Ort]]</f>
        <v>Floß</v>
      </c>
      <c r="O2273" t="s">
        <v>4706</v>
      </c>
      <c r="P2273" t="s">
        <v>3366</v>
      </c>
    </row>
    <row r="2274" spans="1:16" x14ac:dyDescent="0.35">
      <c r="A2274" t="s">
        <v>3859</v>
      </c>
      <c r="B2274" s="3" t="s">
        <v>11278</v>
      </c>
      <c r="C2274" s="4">
        <v>49.742239510099999</v>
      </c>
      <c r="D2274" s="4">
        <v>12.358147470400001</v>
      </c>
      <c r="E2274" s="4">
        <f>Orte[[#This Row],[Lat_dez]]*PI()/180</f>
        <v>0.8681658567668562</v>
      </c>
      <c r="F2274" s="4">
        <f>Orte[[#This Row],[Lon_dez]]*PI()/180</f>
        <v>0.21569036280548848</v>
      </c>
      <c r="G2274" t="s">
        <v>665</v>
      </c>
      <c r="H2274" t="s">
        <v>1224</v>
      </c>
      <c r="I2274" s="4" t="b">
        <v>0</v>
      </c>
      <c r="J2274" s="4" t="str">
        <f>CONCATENATE(Orte[[#This Row],[Ort]]," - ",Orte[[#This Row],[Landkreis]])</f>
        <v>Flossenbürg - Landkreis Neustadt a.d. Waldnaab</v>
      </c>
      <c r="L2274" s="3" t="s">
        <v>9022</v>
      </c>
      <c r="M2274" s="3"/>
      <c r="N2274" t="str">
        <f>Orte[[#This Row],[Ort]]</f>
        <v>Flossenbürg</v>
      </c>
      <c r="O2274" t="s">
        <v>1105</v>
      </c>
      <c r="P2274" t="s">
        <v>799</v>
      </c>
    </row>
    <row r="2275" spans="1:16" x14ac:dyDescent="0.35">
      <c r="A2275" t="s">
        <v>1706</v>
      </c>
      <c r="B2275" s="3" t="s">
        <v>8664</v>
      </c>
      <c r="C2275" s="4">
        <v>48.292674046099997</v>
      </c>
      <c r="D2275" s="4">
        <v>8.4749755914700007</v>
      </c>
      <c r="E2275" s="4">
        <f>Orte[[#This Row],[Lat_dez]]*PI()/180</f>
        <v>0.84286616669685677</v>
      </c>
      <c r="F2275" s="4">
        <f>Orte[[#This Row],[Lon_dez]]*PI()/180</f>
        <v>0.14791622809730537</v>
      </c>
      <c r="G2275" t="s">
        <v>546</v>
      </c>
      <c r="H2275" t="s">
        <v>719</v>
      </c>
      <c r="I2275" s="4" t="b">
        <v>0</v>
      </c>
      <c r="J2275" s="4" t="str">
        <f>CONCATENATE(Orte[[#This Row],[Ort]]," - ",Orte[[#This Row],[Landkreis]])</f>
        <v>Fluorn-Winzeln - Landkreis Rottweil</v>
      </c>
      <c r="L2275" s="3" t="s">
        <v>10033</v>
      </c>
      <c r="M2275" s="3"/>
      <c r="N2275" t="str">
        <f>Orte[[#This Row],[Ort]]</f>
        <v>Fluorn-Winzeln</v>
      </c>
      <c r="O2275" t="s">
        <v>2770</v>
      </c>
      <c r="P2275" t="s">
        <v>4239</v>
      </c>
    </row>
    <row r="2276" spans="1:16" x14ac:dyDescent="0.35">
      <c r="A2276" t="s">
        <v>4233</v>
      </c>
      <c r="B2276" s="3" t="s">
        <v>11742</v>
      </c>
      <c r="C2276" s="4">
        <v>54.308831108600003</v>
      </c>
      <c r="D2276" s="4">
        <v>9.5857813920999995</v>
      </c>
      <c r="E2276" s="4">
        <f>Orte[[#This Row],[Lat_dez]]*PI()/180</f>
        <v>0.94786791575459217</v>
      </c>
      <c r="F2276" s="4">
        <f>Orte[[#This Row],[Lon_dez]]*PI()/180</f>
        <v>0.16730344666855054</v>
      </c>
      <c r="G2276" t="s">
        <v>641</v>
      </c>
      <c r="H2276" t="s">
        <v>642</v>
      </c>
      <c r="I2276" s="4" t="b">
        <v>0</v>
      </c>
      <c r="J2276" s="4" t="str">
        <f>CONCATENATE(Orte[[#This Row],[Ort]]," - ",Orte[[#This Row],[Landkreis]])</f>
        <v>Fockbek - Kreis Rendsburg-Eckernförde</v>
      </c>
      <c r="L2276" s="3" t="s">
        <v>14629</v>
      </c>
      <c r="M2276" s="3"/>
      <c r="N2276" t="str">
        <f>Orte[[#This Row],[Ort]]</f>
        <v>Fockbek</v>
      </c>
      <c r="O2276" t="s">
        <v>4280</v>
      </c>
      <c r="P2276" t="s">
        <v>4503</v>
      </c>
    </row>
    <row r="2277" spans="1:16" x14ac:dyDescent="0.35">
      <c r="A2277" t="s">
        <v>2009</v>
      </c>
      <c r="B2277" s="3" t="s">
        <v>8990</v>
      </c>
      <c r="C2277" s="4">
        <v>54.717771236399997</v>
      </c>
      <c r="D2277" s="4">
        <v>8.4988077475600008</v>
      </c>
      <c r="E2277" s="4">
        <f>Orte[[#This Row],[Lat_dez]]*PI()/180</f>
        <v>0.95500526742822844</v>
      </c>
      <c r="F2277" s="4">
        <f>Orte[[#This Row],[Lon_dez]]*PI()/180</f>
        <v>0.14833217768892509</v>
      </c>
      <c r="G2277" t="s">
        <v>641</v>
      </c>
      <c r="H2277" t="s">
        <v>765</v>
      </c>
      <c r="I2277" s="4" t="b">
        <v>0</v>
      </c>
      <c r="J2277" s="4" t="str">
        <f>CONCATENATE(Orte[[#This Row],[Ort]]," - ",Orte[[#This Row],[Landkreis]])</f>
        <v>Föhr - Kreis Nordfriesland</v>
      </c>
      <c r="L2277" s="3" t="s">
        <v>12354</v>
      </c>
      <c r="M2277" s="3"/>
      <c r="N2277" t="str">
        <f>Orte[[#This Row],[Ort]]</f>
        <v>Föhr</v>
      </c>
      <c r="O2277" t="s">
        <v>3205</v>
      </c>
      <c r="P2277" t="s">
        <v>2603</v>
      </c>
    </row>
    <row r="2278" spans="1:16" x14ac:dyDescent="0.35">
      <c r="A2278" t="s">
        <v>7249</v>
      </c>
      <c r="B2278" s="3" t="s">
        <v>15766</v>
      </c>
      <c r="C2278" s="4">
        <v>49.863299805399997</v>
      </c>
      <c r="D2278" s="4">
        <v>6.7720086528900003</v>
      </c>
      <c r="E2278" s="4">
        <f>Orte[[#This Row],[Lat_dez]]*PI()/180</f>
        <v>0.87027875751327777</v>
      </c>
      <c r="F2278" s="4">
        <f>Orte[[#This Row],[Lon_dez]]*PI()/180</f>
        <v>0.11819384796647632</v>
      </c>
      <c r="G2278" t="s">
        <v>514</v>
      </c>
      <c r="H2278" t="s">
        <v>520</v>
      </c>
      <c r="I2278" s="4" t="b">
        <v>0</v>
      </c>
      <c r="J2278" s="4" t="str">
        <f>CONCATENATE(Orte[[#This Row],[Ort]]," - ",Orte[[#This Row],[Landkreis]])</f>
        <v>Föhren - Landkreis Trier-Saarburg</v>
      </c>
      <c r="L2278" s="3" t="s">
        <v>12039</v>
      </c>
      <c r="M2278" s="3"/>
      <c r="N2278" t="str">
        <f>Orte[[#This Row],[Ort]]</f>
        <v>Föhren</v>
      </c>
      <c r="O2278" t="s">
        <v>2261</v>
      </c>
      <c r="P2278" t="s">
        <v>1787</v>
      </c>
    </row>
    <row r="2279" spans="1:16" x14ac:dyDescent="0.35">
      <c r="A2279" t="s">
        <v>5409</v>
      </c>
      <c r="B2279" s="3" t="s">
        <v>13284</v>
      </c>
      <c r="C2279" s="4">
        <v>48.649325406899997</v>
      </c>
      <c r="D2279" s="4">
        <v>8.3303819926300005</v>
      </c>
      <c r="E2279" s="4">
        <f>Orte[[#This Row],[Lat_dez]]*PI()/180</f>
        <v>0.84909090722453506</v>
      </c>
      <c r="F2279" s="4">
        <f>Orte[[#This Row],[Lon_dez]]*PI()/180</f>
        <v>0.14539259372023949</v>
      </c>
      <c r="G2279" t="s">
        <v>546</v>
      </c>
      <c r="H2279" t="s">
        <v>552</v>
      </c>
      <c r="I2279" s="4" t="b">
        <v>0</v>
      </c>
      <c r="J2279" s="4" t="str">
        <f>CONCATENATE(Orte[[#This Row],[Ort]]," - ",Orte[[#This Row],[Landkreis]])</f>
        <v>Forbach - Landkreis Rastatt</v>
      </c>
      <c r="L2279" s="3" t="s">
        <v>15236</v>
      </c>
      <c r="M2279" s="3"/>
      <c r="N2279" t="str">
        <f>Orte[[#This Row],[Ort]]</f>
        <v>Forbach</v>
      </c>
      <c r="O2279" t="s">
        <v>2090</v>
      </c>
      <c r="P2279" t="s">
        <v>5231</v>
      </c>
    </row>
    <row r="2280" spans="1:16" x14ac:dyDescent="0.35">
      <c r="A2280" t="s">
        <v>2406</v>
      </c>
      <c r="B2280" s="3" t="s">
        <v>9454</v>
      </c>
      <c r="C2280" s="4">
        <v>48.173700454299997</v>
      </c>
      <c r="D2280" s="4">
        <v>7.7068832973200001</v>
      </c>
      <c r="E2280" s="4">
        <f>Orte[[#This Row],[Lat_dez]]*PI()/180</f>
        <v>0.84078968579702307</v>
      </c>
      <c r="F2280" s="4">
        <f>Orte[[#This Row],[Lon_dez]]*PI()/180</f>
        <v>0.13451048860519108</v>
      </c>
      <c r="G2280" t="s">
        <v>546</v>
      </c>
      <c r="H2280" t="s">
        <v>1583</v>
      </c>
      <c r="I2280" s="4" t="b">
        <v>0</v>
      </c>
      <c r="J2280" s="4" t="str">
        <f>CONCATENATE(Orte[[#This Row],[Ort]]," - ",Orte[[#This Row],[Landkreis]])</f>
        <v>Forchheim - Landkreis Emmendingen</v>
      </c>
      <c r="L2280" s="3" t="s">
        <v>10350</v>
      </c>
      <c r="M2280" s="3"/>
      <c r="N2280" t="str">
        <f>Orte[[#This Row],[Ort]]</f>
        <v>Forchheim</v>
      </c>
      <c r="O2280" t="s">
        <v>59</v>
      </c>
      <c r="P2280" t="s">
        <v>4909</v>
      </c>
    </row>
    <row r="2281" spans="1:16" x14ac:dyDescent="0.35">
      <c r="A2281" t="s">
        <v>2406</v>
      </c>
      <c r="B2281" s="3" t="s">
        <v>13744</v>
      </c>
      <c r="C2281" s="4">
        <v>49.720037136099997</v>
      </c>
      <c r="D2281" s="4">
        <v>11.0633894038</v>
      </c>
      <c r="E2281" s="4">
        <f>Orte[[#This Row],[Lat_dez]]*PI()/180</f>
        <v>0.86777835223879696</v>
      </c>
      <c r="F2281" s="4">
        <f>Orte[[#This Row],[Lon_dez]]*PI()/180</f>
        <v>0.19309257152656245</v>
      </c>
      <c r="G2281" t="s">
        <v>665</v>
      </c>
      <c r="H2281" t="s">
        <v>807</v>
      </c>
      <c r="I2281" s="4" t="b">
        <v>0</v>
      </c>
      <c r="J2281" s="4" t="str">
        <f>CONCATENATE(Orte[[#This Row],[Ort]]," - ",Orte[[#This Row],[Landkreis]])</f>
        <v>Forchheim - Landkreis Forchheim</v>
      </c>
      <c r="L2281" s="3" t="s">
        <v>9759</v>
      </c>
      <c r="M2281" s="3"/>
      <c r="N2281" t="str">
        <f>Orte[[#This Row],[Ort]]</f>
        <v>Forchheim</v>
      </c>
      <c r="O2281" t="s">
        <v>4486</v>
      </c>
      <c r="P2281" t="s">
        <v>6779</v>
      </c>
    </row>
    <row r="2282" spans="1:16" x14ac:dyDescent="0.35">
      <c r="A2282" t="s">
        <v>3841</v>
      </c>
      <c r="B2282" s="3" t="s">
        <v>11257</v>
      </c>
      <c r="C2282" s="4">
        <v>49.281374462099997</v>
      </c>
      <c r="D2282" s="4">
        <v>9.53187296756</v>
      </c>
      <c r="E2282" s="4">
        <f>Orte[[#This Row],[Lat_dez]]*PI()/180</f>
        <v>0.86012224427189443</v>
      </c>
      <c r="F2282" s="4">
        <f>Orte[[#This Row],[Lon_dez]]*PI()/180</f>
        <v>0.16636256716576464</v>
      </c>
      <c r="G2282" t="s">
        <v>546</v>
      </c>
      <c r="H2282" t="s">
        <v>2432</v>
      </c>
      <c r="I2282" s="4" t="b">
        <v>0</v>
      </c>
      <c r="J2282" s="4" t="str">
        <f>CONCATENATE(Orte[[#This Row],[Ort]]," - ",Orte[[#This Row],[Landkreis]])</f>
        <v>Forchtenberg - Landkreis Hohenlohekreis</v>
      </c>
      <c r="L2282" s="3" t="s">
        <v>9748</v>
      </c>
      <c r="M2282" s="3"/>
      <c r="N2282" t="str">
        <f>Orte[[#This Row],[Ort]]</f>
        <v>Forchtenberg</v>
      </c>
      <c r="O2282" t="s">
        <v>6112</v>
      </c>
      <c r="P2282" t="s">
        <v>1101</v>
      </c>
    </row>
    <row r="2283" spans="1:16" x14ac:dyDescent="0.35">
      <c r="A2283" t="s">
        <v>1717</v>
      </c>
      <c r="B2283" s="3" t="s">
        <v>8675</v>
      </c>
      <c r="C2283" s="4">
        <v>49.160675670300002</v>
      </c>
      <c r="D2283" s="4">
        <v>8.5870237655300006</v>
      </c>
      <c r="E2283" s="4">
        <f>Orte[[#This Row],[Lat_dez]]*PI()/180</f>
        <v>0.85801565295180537</v>
      </c>
      <c r="F2283" s="4">
        <f>Orte[[#This Row],[Lon_dez]]*PI()/180</f>
        <v>0.14987183765550008</v>
      </c>
      <c r="G2283" t="s">
        <v>546</v>
      </c>
      <c r="H2283" t="s">
        <v>723</v>
      </c>
      <c r="I2283" s="4" t="b">
        <v>0</v>
      </c>
      <c r="J2283" s="4" t="str">
        <f>CONCATENATE(Orte[[#This Row],[Ort]]," - ",Orte[[#This Row],[Landkreis]])</f>
        <v>Forst - Landkreis Karlsruhe</v>
      </c>
      <c r="L2283" s="3" t="s">
        <v>10357</v>
      </c>
      <c r="M2283" s="3"/>
      <c r="N2283" t="str">
        <f>Orte[[#This Row],[Ort]]</f>
        <v>Forst</v>
      </c>
      <c r="O2283" t="s">
        <v>2995</v>
      </c>
      <c r="P2283" t="s">
        <v>1947</v>
      </c>
    </row>
    <row r="2284" spans="1:16" x14ac:dyDescent="0.35">
      <c r="A2284" t="s">
        <v>6677</v>
      </c>
      <c r="B2284" s="3" t="s">
        <v>14996</v>
      </c>
      <c r="C2284" s="4">
        <v>49.427318694199997</v>
      </c>
      <c r="D2284" s="4">
        <v>8.1861912601999993</v>
      </c>
      <c r="E2284" s="4">
        <f>Orte[[#This Row],[Lat_dez]]*PI()/180</f>
        <v>0.86266945164633424</v>
      </c>
      <c r="F2284" s="4">
        <f>Orte[[#This Row],[Lon_dez]]*PI()/180</f>
        <v>0.14287599068847381</v>
      </c>
      <c r="G2284" t="s">
        <v>514</v>
      </c>
      <c r="H2284" t="s">
        <v>624</v>
      </c>
      <c r="I2284" s="4" t="b">
        <v>0</v>
      </c>
      <c r="J2284" s="4" t="str">
        <f>CONCATENATE(Orte[[#This Row],[Ort]]," - ",Orte[[#This Row],[Landkreis]])</f>
        <v>Forst an der Weinstraße - Landkreis Bad Dürkheim</v>
      </c>
      <c r="L2284" s="3" t="s">
        <v>11256</v>
      </c>
      <c r="M2284" s="3"/>
      <c r="N2284" t="str">
        <f>Orte[[#This Row],[Ort]]</f>
        <v>Forst an der Weinstraße</v>
      </c>
      <c r="O2284" t="s">
        <v>3839</v>
      </c>
      <c r="P2284" t="s">
        <v>5355</v>
      </c>
    </row>
    <row r="2285" spans="1:16" x14ac:dyDescent="0.35">
      <c r="A2285" t="s">
        <v>976</v>
      </c>
      <c r="B2285" s="3" t="s">
        <v>7963</v>
      </c>
      <c r="C2285" s="4">
        <v>51.726044177399999</v>
      </c>
      <c r="D2285" s="4">
        <v>14.6016904738</v>
      </c>
      <c r="E2285" s="4">
        <f>Orte[[#This Row],[Lat_dez]]*PI()/180</f>
        <v>0.90278977992767184</v>
      </c>
      <c r="F2285" s="4">
        <f>Orte[[#This Row],[Lon_dez]]*PI()/180</f>
        <v>0.2548475751249008</v>
      </c>
      <c r="G2285" t="s">
        <v>885</v>
      </c>
      <c r="H2285" t="s">
        <v>977</v>
      </c>
      <c r="I2285" s="4" t="b">
        <v>0</v>
      </c>
      <c r="J2285" s="4" t="str">
        <f>CONCATENATE(Orte[[#This Row],[Ort]]," - ",Orte[[#This Row],[Landkreis]])</f>
        <v>Forst/ Lausitz - Landkreis Spree-Neiße</v>
      </c>
      <c r="L2285" s="3" t="s">
        <v>7837</v>
      </c>
      <c r="M2285" s="3"/>
      <c r="N2285" t="str">
        <f>Orte[[#This Row],[Ort]]</f>
        <v>Forst/ Lausitz</v>
      </c>
      <c r="O2285" t="s">
        <v>1533</v>
      </c>
      <c r="P2285" t="s">
        <v>4630</v>
      </c>
    </row>
    <row r="2286" spans="1:16" x14ac:dyDescent="0.35">
      <c r="A2286" t="s">
        <v>878</v>
      </c>
      <c r="B2286" s="3" t="s">
        <v>7900</v>
      </c>
      <c r="C2286" s="4">
        <v>48.179966284800003</v>
      </c>
      <c r="D2286" s="4">
        <v>11.9738219947</v>
      </c>
      <c r="E2286" s="4">
        <f>Orte[[#This Row],[Lat_dez]]*PI()/180</f>
        <v>0.84089904516962</v>
      </c>
      <c r="F2286" s="4">
        <f>Orte[[#This Row],[Lon_dez]]*PI()/180</f>
        <v>0.20898261785523001</v>
      </c>
      <c r="G2286" t="s">
        <v>665</v>
      </c>
      <c r="H2286" t="s">
        <v>879</v>
      </c>
      <c r="I2286" s="4" t="b">
        <v>0</v>
      </c>
      <c r="J2286" s="4" t="str">
        <f>CONCATENATE(Orte[[#This Row],[Ort]]," - ",Orte[[#This Row],[Landkreis]])</f>
        <v>Forstern - Landkreis Erding</v>
      </c>
      <c r="L2286" s="3" t="s">
        <v>9763</v>
      </c>
      <c r="M2286" s="3"/>
      <c r="N2286" t="str">
        <f>Orte[[#This Row],[Ort]]</f>
        <v>Forstern</v>
      </c>
      <c r="O2286" t="s">
        <v>3327</v>
      </c>
      <c r="P2286" t="s">
        <v>2522</v>
      </c>
    </row>
    <row r="2287" spans="1:16" x14ac:dyDescent="0.35">
      <c r="A2287" t="s">
        <v>6493</v>
      </c>
      <c r="B2287" s="3" t="s">
        <v>14740</v>
      </c>
      <c r="C2287" s="4">
        <v>48.174769082399997</v>
      </c>
      <c r="D2287" s="4">
        <v>11.9055665739</v>
      </c>
      <c r="E2287" s="4">
        <f>Orte[[#This Row],[Lat_dez]]*PI()/180</f>
        <v>0.84080833687584733</v>
      </c>
      <c r="F2287" s="4">
        <f>Orte[[#This Row],[Lon_dez]]*PI()/180</f>
        <v>0.20779133602993577</v>
      </c>
      <c r="G2287" t="s">
        <v>665</v>
      </c>
      <c r="H2287" t="s">
        <v>1203</v>
      </c>
      <c r="I2287" s="4" t="b">
        <v>0</v>
      </c>
      <c r="J2287" s="4" t="str">
        <f>CONCATENATE(Orte[[#This Row],[Ort]]," - ",Orte[[#This Row],[Landkreis]])</f>
        <v>Forstinning - Landkreis Ebersberg</v>
      </c>
      <c r="L2287" s="3" t="s">
        <v>10516</v>
      </c>
      <c r="M2287" s="3"/>
      <c r="N2287" t="str">
        <f>Orte[[#This Row],[Ort]]</f>
        <v>Forstinning</v>
      </c>
      <c r="O2287" t="s">
        <v>779</v>
      </c>
      <c r="P2287" t="s">
        <v>4975</v>
      </c>
    </row>
    <row r="2288" spans="1:16" x14ac:dyDescent="0.35">
      <c r="A2288" t="s">
        <v>6412</v>
      </c>
      <c r="B2288" s="3" t="s">
        <v>14631</v>
      </c>
      <c r="C2288" s="4">
        <v>50.056775972700002</v>
      </c>
      <c r="D2288" s="4">
        <v>9.4204084542800004</v>
      </c>
      <c r="E2288" s="4">
        <f>Orte[[#This Row],[Lat_dez]]*PI()/180</f>
        <v>0.87365555365680225</v>
      </c>
      <c r="F2288" s="4">
        <f>Orte[[#This Row],[Lon_dez]]*PI()/180</f>
        <v>0.16441714440989572</v>
      </c>
      <c r="G2288" t="s">
        <v>665</v>
      </c>
      <c r="H2288" t="s">
        <v>826</v>
      </c>
      <c r="I2288" s="4" t="b">
        <v>0</v>
      </c>
      <c r="J2288" s="4" t="str">
        <f>CONCATENATE(Orte[[#This Row],[Ort]]," - ",Orte[[#This Row],[Landkreis]])</f>
        <v>Frammersbach - Landkreis Main-Spessart</v>
      </c>
      <c r="L2288" s="3" t="s">
        <v>11756</v>
      </c>
      <c r="M2288" s="3"/>
      <c r="N2288" t="str">
        <f>Orte[[#This Row],[Ort]]</f>
        <v>Frammersbach</v>
      </c>
      <c r="O2288" t="s">
        <v>5416</v>
      </c>
      <c r="P2288" t="s">
        <v>6314</v>
      </c>
    </row>
    <row r="2289" spans="1:16" x14ac:dyDescent="0.35">
      <c r="A2289" t="s">
        <v>3113</v>
      </c>
      <c r="B2289" s="3" t="s">
        <v>10334</v>
      </c>
      <c r="C2289" s="4">
        <v>51.101241783600003</v>
      </c>
      <c r="D2289" s="4">
        <v>8.9195419276199992</v>
      </c>
      <c r="E2289" s="4">
        <f>Orte[[#This Row],[Lat_dez]]*PI()/180</f>
        <v>0.89188492098151972</v>
      </c>
      <c r="F2289" s="4">
        <f>Orte[[#This Row],[Lon_dez]]*PI()/180</f>
        <v>0.15567537440665072</v>
      </c>
      <c r="G2289" t="s">
        <v>549</v>
      </c>
      <c r="H2289" t="s">
        <v>1078</v>
      </c>
      <c r="I2289" s="4" t="b">
        <v>0</v>
      </c>
      <c r="J2289" s="4" t="str">
        <f>CONCATENATE(Orte[[#This Row],[Ort]]," - ",Orte[[#This Row],[Landkreis]])</f>
        <v>Frankenau - Landkreis Waldeck-Frankenberg</v>
      </c>
      <c r="L2289" s="3" t="s">
        <v>11762</v>
      </c>
      <c r="M2289" s="3"/>
      <c r="N2289" t="str">
        <f>Orte[[#This Row],[Ort]]</f>
        <v>Frankenau</v>
      </c>
      <c r="O2289" t="s">
        <v>2874</v>
      </c>
      <c r="P2289" t="s">
        <v>1736</v>
      </c>
    </row>
    <row r="2290" spans="1:16" x14ac:dyDescent="0.35">
      <c r="A2290" t="s">
        <v>3245</v>
      </c>
      <c r="B2290" s="3" t="s">
        <v>10487</v>
      </c>
      <c r="C2290" s="4">
        <v>50.9124864757</v>
      </c>
      <c r="D2290" s="4">
        <v>13.074761478199999</v>
      </c>
      <c r="E2290" s="4">
        <f>Orte[[#This Row],[Lat_dez]]*PI()/180</f>
        <v>0.88859051937804889</v>
      </c>
      <c r="F2290" s="4">
        <f>Orte[[#This Row],[Lon_dez]]*PI()/180</f>
        <v>0.22819763670751078</v>
      </c>
      <c r="G2290" t="s">
        <v>869</v>
      </c>
      <c r="H2290" t="s">
        <v>935</v>
      </c>
      <c r="I2290" s="4" t="b">
        <v>0</v>
      </c>
      <c r="J2290" s="4" t="str">
        <f>CONCATENATE(Orte[[#This Row],[Ort]]," - ",Orte[[#This Row],[Landkreis]])</f>
        <v>Frankenberg - Landkreis Mittelsachsen</v>
      </c>
      <c r="L2290" s="3" t="s">
        <v>12323</v>
      </c>
      <c r="M2290" s="3"/>
      <c r="N2290" t="str">
        <f>Orte[[#This Row],[Ort]]</f>
        <v>Frankenberg</v>
      </c>
      <c r="O2290" t="s">
        <v>2717</v>
      </c>
      <c r="P2290" t="s">
        <v>4167</v>
      </c>
    </row>
    <row r="2291" spans="1:16" x14ac:dyDescent="0.35">
      <c r="A2291" t="s">
        <v>3245</v>
      </c>
      <c r="B2291" s="3" t="s">
        <v>15619</v>
      </c>
      <c r="C2291" s="4">
        <v>51.072617808799997</v>
      </c>
      <c r="D2291" s="4">
        <v>8.7840812126299994</v>
      </c>
      <c r="E2291" s="4">
        <f>Orte[[#This Row],[Lat_dez]]*PI()/180</f>
        <v>0.89138533837625178</v>
      </c>
      <c r="F2291" s="4">
        <f>Orte[[#This Row],[Lon_dez]]*PI()/180</f>
        <v>0.1533111389229696</v>
      </c>
      <c r="G2291" t="s">
        <v>549</v>
      </c>
      <c r="H2291" t="s">
        <v>1078</v>
      </c>
      <c r="I2291" s="4" t="b">
        <v>0</v>
      </c>
      <c r="J2291" s="4" t="str">
        <f>CONCATENATE(Orte[[#This Row],[Ort]]," - ",Orte[[#This Row],[Landkreis]])</f>
        <v>Frankenberg - Landkreis Waldeck-Frankenberg</v>
      </c>
      <c r="L2291" s="3" t="s">
        <v>13950</v>
      </c>
      <c r="M2291" s="3"/>
      <c r="N2291" t="str">
        <f>Orte[[#This Row],[Ort]]</f>
        <v>Frankenberg</v>
      </c>
      <c r="O2291" t="s">
        <v>2977</v>
      </c>
      <c r="P2291" t="s">
        <v>4228</v>
      </c>
    </row>
    <row r="2292" spans="1:16" x14ac:dyDescent="0.35">
      <c r="A2292" t="s">
        <v>5759</v>
      </c>
      <c r="B2292" s="3" t="s">
        <v>13739</v>
      </c>
      <c r="C2292" s="4">
        <v>50.395325125900001</v>
      </c>
      <c r="D2292" s="4">
        <v>11.044242218500001</v>
      </c>
      <c r="E2292" s="4">
        <f>Orte[[#This Row],[Lat_dez]]*PI()/180</f>
        <v>0.87956435105998088</v>
      </c>
      <c r="F2292" s="4">
        <f>Orte[[#This Row],[Lon_dez]]*PI()/180</f>
        <v>0.19275839010058801</v>
      </c>
      <c r="G2292" t="s">
        <v>678</v>
      </c>
      <c r="H2292" t="s">
        <v>1823</v>
      </c>
      <c r="I2292" s="4" t="b">
        <v>0</v>
      </c>
      <c r="J2292" s="4" t="str">
        <f>CONCATENATE(Orte[[#This Row],[Ort]]," - ",Orte[[#This Row],[Landkreis]])</f>
        <v>Frankenblick, Schalkau, Bachfeld - Landkreis Sonneberg</v>
      </c>
      <c r="L2292" s="3" t="s">
        <v>9379</v>
      </c>
      <c r="M2292" s="3"/>
      <c r="N2292" t="str">
        <f>Orte[[#This Row],[Ort]]</f>
        <v>Frankenblick, Schalkau, Bachfeld</v>
      </c>
      <c r="O2292" t="s">
        <v>2226</v>
      </c>
      <c r="P2292" t="s">
        <v>3051</v>
      </c>
    </row>
    <row r="2293" spans="1:16" x14ac:dyDescent="0.35">
      <c r="A2293" t="s">
        <v>3332</v>
      </c>
      <c r="B2293" s="3" t="s">
        <v>10601</v>
      </c>
      <c r="C2293" s="4">
        <v>49.077328940299999</v>
      </c>
      <c r="D2293" s="4">
        <v>9.9957233608500005</v>
      </c>
      <c r="E2293" s="4">
        <f>Orte[[#This Row],[Lat_dez]]*PI()/180</f>
        <v>0.85656097809253451</v>
      </c>
      <c r="F2293" s="4">
        <f>Orte[[#This Row],[Lon_dez]]*PI()/180</f>
        <v>0.17445828376534578</v>
      </c>
      <c r="G2293" t="s">
        <v>546</v>
      </c>
      <c r="H2293" t="s">
        <v>1008</v>
      </c>
      <c r="I2293" s="4" t="b">
        <v>0</v>
      </c>
      <c r="J2293" s="4" t="str">
        <f>CONCATENATE(Orte[[#This Row],[Ort]]," - ",Orte[[#This Row],[Landkreis]])</f>
        <v>Frankenhardt - Landkreis Schwäbisch Hall</v>
      </c>
      <c r="L2293" s="3" t="s">
        <v>9988</v>
      </c>
      <c r="M2293" s="3"/>
      <c r="N2293" t="str">
        <f>Orte[[#This Row],[Ort]]</f>
        <v>Frankenhardt</v>
      </c>
      <c r="O2293" t="s">
        <v>4423</v>
      </c>
      <c r="P2293" t="s">
        <v>5334</v>
      </c>
    </row>
    <row r="2294" spans="1:16" x14ac:dyDescent="0.35">
      <c r="A2294" t="s">
        <v>613</v>
      </c>
      <c r="B2294" s="3" t="s">
        <v>7735</v>
      </c>
      <c r="C2294" s="4">
        <v>49.388946530799998</v>
      </c>
      <c r="D2294" s="4">
        <v>8.0352276636299997</v>
      </c>
      <c r="E2294" s="4">
        <f>Orte[[#This Row],[Lat_dez]]*PI()/180</f>
        <v>0.86199973105389094</v>
      </c>
      <c r="F2294" s="4">
        <f>Orte[[#This Row],[Lon_dez]]*PI()/180</f>
        <v>0.14024117887767493</v>
      </c>
      <c r="G2294" t="s">
        <v>514</v>
      </c>
      <c r="H2294" t="s">
        <v>586</v>
      </c>
      <c r="I2294" s="4" t="b">
        <v>0</v>
      </c>
      <c r="J2294" s="4" t="str">
        <f>CONCATENATE(Orte[[#This Row],[Ort]]," - ",Orte[[#This Row],[Landkreis]])</f>
        <v>Frankenstein, Neidenfels, Frankeneck - Landkreis Kaiserslautern</v>
      </c>
      <c r="L2294" s="3" t="s">
        <v>8669</v>
      </c>
      <c r="M2294" s="3"/>
      <c r="N2294" t="str">
        <f>Orte[[#This Row],[Ort]]</f>
        <v>Frankenstein, Neidenfels, Frankeneck</v>
      </c>
      <c r="O2294" t="s">
        <v>5930</v>
      </c>
      <c r="P2294" t="s">
        <v>1596</v>
      </c>
    </row>
    <row r="2295" spans="1:16" x14ac:dyDescent="0.35">
      <c r="A2295" t="s">
        <v>3203</v>
      </c>
      <c r="B2295" s="3" t="s">
        <v>10437</v>
      </c>
      <c r="C2295" s="4">
        <v>49.533047359800001</v>
      </c>
      <c r="D2295" s="4">
        <v>8.3570648976699999</v>
      </c>
      <c r="E2295" s="4">
        <f>Orte[[#This Row],[Lat_dez]]*PI()/180</f>
        <v>0.8645147649747944</v>
      </c>
      <c r="F2295" s="4">
        <f>Orte[[#This Row],[Lon_dez]]*PI()/180</f>
        <v>0.14585829826718449</v>
      </c>
      <c r="G2295" t="s">
        <v>514</v>
      </c>
      <c r="H2295" t="s">
        <v>3204</v>
      </c>
      <c r="I2295" s="4" t="b">
        <v>0</v>
      </c>
      <c r="J2295" s="4" t="str">
        <f>CONCATENATE(Orte[[#This Row],[Ort]]," - ",Orte[[#This Row],[Landkreis]])</f>
        <v>Frankenthal (Pfalz) - Kreisfreie Stadt Frankenthal (Pfalz)</v>
      </c>
      <c r="L2295" s="3" t="s">
        <v>10934</v>
      </c>
      <c r="M2295" s="3"/>
      <c r="N2295" t="str">
        <f>Orte[[#This Row],[Ort]]</f>
        <v>Frankenthal (Pfalz)</v>
      </c>
      <c r="O2295" t="s">
        <v>2881</v>
      </c>
      <c r="P2295" t="s">
        <v>2275</v>
      </c>
    </row>
    <row r="2296" spans="1:16" x14ac:dyDescent="0.35">
      <c r="A2296" t="s">
        <v>56</v>
      </c>
      <c r="B2296" s="3" t="s">
        <v>14875</v>
      </c>
      <c r="C2296" s="4">
        <v>50.112296002699999</v>
      </c>
      <c r="D2296" s="4">
        <v>8.6527163052600002</v>
      </c>
      <c r="E2296" s="4">
        <f>Orte[[#This Row],[Lat_dez]]*PI()/180</f>
        <v>0.87462456098110819</v>
      </c>
      <c r="F2296" s="4">
        <f>Orte[[#This Row],[Lon_dez]]*PI()/180</f>
        <v>0.15101838876778576</v>
      </c>
      <c r="G2296" t="s">
        <v>549</v>
      </c>
      <c r="H2296" t="s">
        <v>731</v>
      </c>
      <c r="I2296" s="4" t="b">
        <v>0</v>
      </c>
      <c r="J2296" s="4" t="str">
        <f>CONCATENATE(Orte[[#This Row],[Ort]]," - ",Orte[[#This Row],[Landkreis]])</f>
        <v>Frankfurt - Kreisfreie Stadt Frankfurt am Main</v>
      </c>
      <c r="L2296" s="3" t="s">
        <v>9982</v>
      </c>
      <c r="M2296" s="3"/>
      <c r="N2296" t="str">
        <f>Orte[[#This Row],[Ort]]</f>
        <v>Frankfurt</v>
      </c>
      <c r="O2296" t="s">
        <v>4805</v>
      </c>
      <c r="P2296" t="s">
        <v>1910</v>
      </c>
    </row>
    <row r="2297" spans="1:16" x14ac:dyDescent="0.35">
      <c r="A2297" t="s">
        <v>730</v>
      </c>
      <c r="B2297" s="3" t="s">
        <v>12013</v>
      </c>
      <c r="C2297" s="4">
        <v>50.110681886400002</v>
      </c>
      <c r="D2297" s="4">
        <v>8.6826230940400002</v>
      </c>
      <c r="E2297" s="4">
        <f>Orte[[#This Row],[Lat_dez]]*PI()/180</f>
        <v>0.8745963893371631</v>
      </c>
      <c r="F2297" s="4">
        <f>Orte[[#This Row],[Lon_dez]]*PI()/180</f>
        <v>0.15154036070069526</v>
      </c>
      <c r="G2297" t="s">
        <v>549</v>
      </c>
      <c r="H2297" t="s">
        <v>731</v>
      </c>
      <c r="I2297" s="4" t="b">
        <v>0</v>
      </c>
      <c r="J2297" s="4" t="str">
        <f>CONCATENATE(Orte[[#This Row],[Ort]]," - ",Orte[[#This Row],[Landkreis]])</f>
        <v>Frankfurt am Main - Kreisfreie Stadt Frankfurt am Main</v>
      </c>
      <c r="L2297" s="3" t="s">
        <v>12872</v>
      </c>
      <c r="M2297" s="3"/>
      <c r="N2297" t="str">
        <f>Orte[[#This Row],[Ort]]</f>
        <v>Frankfurt am Main</v>
      </c>
      <c r="O2297" t="s">
        <v>5005</v>
      </c>
      <c r="P2297" t="s">
        <v>7245</v>
      </c>
    </row>
    <row r="2298" spans="1:16" x14ac:dyDescent="0.35">
      <c r="A2298" t="s">
        <v>730</v>
      </c>
      <c r="B2298" s="3" t="s">
        <v>9376</v>
      </c>
      <c r="C2298" s="4">
        <v>50.1155341531</v>
      </c>
      <c r="D2298" s="4">
        <v>8.6828802104200005</v>
      </c>
      <c r="E2298" s="4">
        <f>Orte[[#This Row],[Lat_dez]]*PI()/180</f>
        <v>0.87468107736726308</v>
      </c>
      <c r="F2298" s="4">
        <f>Orte[[#This Row],[Lon_dez]]*PI()/180</f>
        <v>0.15154484822808706</v>
      </c>
      <c r="G2298" t="s">
        <v>549</v>
      </c>
      <c r="H2298" t="s">
        <v>731</v>
      </c>
      <c r="I2298" s="4" t="b">
        <v>0</v>
      </c>
      <c r="J2298" s="4" t="str">
        <f>CONCATENATE(Orte[[#This Row],[Ort]]," - ",Orte[[#This Row],[Landkreis]])</f>
        <v>Frankfurt am Main - Kreisfreie Stadt Frankfurt am Main</v>
      </c>
      <c r="L2298" s="3" t="s">
        <v>13185</v>
      </c>
      <c r="M2298" s="3"/>
      <c r="N2298" t="str">
        <f>Orte[[#This Row],[Ort]]</f>
        <v>Frankfurt am Main</v>
      </c>
      <c r="O2298" t="s">
        <v>2724</v>
      </c>
      <c r="P2298" t="s">
        <v>2476</v>
      </c>
    </row>
    <row r="2299" spans="1:16" x14ac:dyDescent="0.35">
      <c r="A2299" t="s">
        <v>730</v>
      </c>
      <c r="B2299" s="3" t="s">
        <v>13404</v>
      </c>
      <c r="C2299" s="4">
        <v>50.114684001500002</v>
      </c>
      <c r="D2299" s="4">
        <v>8.7240880474099995</v>
      </c>
      <c r="E2299" s="4">
        <f>Orte[[#This Row],[Lat_dez]]*PI()/180</f>
        <v>0.87466623942270194</v>
      </c>
      <c r="F2299" s="4">
        <f>Orte[[#This Row],[Lon_dez]]*PI()/180</f>
        <v>0.15226406066118764</v>
      </c>
      <c r="G2299" t="s">
        <v>549</v>
      </c>
      <c r="H2299" t="s">
        <v>731</v>
      </c>
      <c r="I2299" s="4" t="b">
        <v>0</v>
      </c>
      <c r="J2299" s="4" t="str">
        <f>CONCATENATE(Orte[[#This Row],[Ort]]," - ",Orte[[#This Row],[Landkreis]])</f>
        <v>Frankfurt am Main - Kreisfreie Stadt Frankfurt am Main</v>
      </c>
      <c r="L2299" s="3" t="s">
        <v>8419</v>
      </c>
      <c r="M2299" s="3"/>
      <c r="N2299" t="str">
        <f>Orte[[#This Row],[Ort]]</f>
        <v>Frankfurt am Main</v>
      </c>
      <c r="O2299" t="s">
        <v>2224</v>
      </c>
      <c r="P2299" t="s">
        <v>1600</v>
      </c>
    </row>
    <row r="2300" spans="1:16" x14ac:dyDescent="0.35">
      <c r="A2300" t="s">
        <v>730</v>
      </c>
      <c r="B2300" s="3" t="s">
        <v>13576</v>
      </c>
      <c r="C2300" s="4">
        <v>50.119778270300003</v>
      </c>
      <c r="D2300" s="4">
        <v>8.6970440919899996</v>
      </c>
      <c r="E2300" s="4">
        <f>Orte[[#This Row],[Lat_dez]]*PI()/180</f>
        <v>0.87475515118624358</v>
      </c>
      <c r="F2300" s="4">
        <f>Orte[[#This Row],[Lon_dez]]*PI()/180</f>
        <v>0.15179205459634609</v>
      </c>
      <c r="G2300" t="s">
        <v>549</v>
      </c>
      <c r="H2300" t="s">
        <v>731</v>
      </c>
      <c r="I2300" s="4" t="b">
        <v>0</v>
      </c>
      <c r="J2300" s="4" t="str">
        <f>CONCATENATE(Orte[[#This Row],[Ort]]," - ",Orte[[#This Row],[Landkreis]])</f>
        <v>Frankfurt am Main - Kreisfreie Stadt Frankfurt am Main</v>
      </c>
      <c r="L2300" s="3" t="s">
        <v>12869</v>
      </c>
      <c r="M2300" s="3"/>
      <c r="N2300" t="str">
        <f>Orte[[#This Row],[Ort]]</f>
        <v>Frankfurt am Main</v>
      </c>
      <c r="O2300" t="s">
        <v>6623</v>
      </c>
      <c r="P2300" t="s">
        <v>1151</v>
      </c>
    </row>
    <row r="2301" spans="1:16" x14ac:dyDescent="0.35">
      <c r="A2301" t="s">
        <v>730</v>
      </c>
      <c r="B2301" s="3" t="s">
        <v>8427</v>
      </c>
      <c r="C2301" s="4">
        <v>50.125303488199997</v>
      </c>
      <c r="D2301" s="4">
        <v>8.6864794554600007</v>
      </c>
      <c r="E2301" s="4">
        <f>Orte[[#This Row],[Lat_dez]]*PI()/180</f>
        <v>0.8748515844304886</v>
      </c>
      <c r="F2301" s="4">
        <f>Orte[[#This Row],[Lon_dez]]*PI()/180</f>
        <v>0.15160766690462113</v>
      </c>
      <c r="G2301" t="s">
        <v>549</v>
      </c>
      <c r="H2301" t="s">
        <v>731</v>
      </c>
      <c r="I2301" s="4" t="b">
        <v>0</v>
      </c>
      <c r="J2301" s="4" t="str">
        <f>CONCATENATE(Orte[[#This Row],[Ort]]," - ",Orte[[#This Row],[Landkreis]])</f>
        <v>Frankfurt am Main - Kreisfreie Stadt Frankfurt am Main</v>
      </c>
      <c r="L2301" s="3" t="s">
        <v>12416</v>
      </c>
      <c r="M2301" s="3"/>
      <c r="N2301" t="str">
        <f>Orte[[#This Row],[Ort]]</f>
        <v>Frankfurt am Main</v>
      </c>
      <c r="O2301" t="s">
        <v>6708</v>
      </c>
      <c r="P2301" t="s">
        <v>3600</v>
      </c>
    </row>
    <row r="2302" spans="1:16" x14ac:dyDescent="0.35">
      <c r="A2302" t="s">
        <v>730</v>
      </c>
      <c r="B2302" s="3" t="s">
        <v>10323</v>
      </c>
      <c r="C2302" s="4">
        <v>50.138289119299998</v>
      </c>
      <c r="D2302" s="4">
        <v>8.6773874829800004</v>
      </c>
      <c r="E2302" s="4">
        <f>Orte[[#This Row],[Lat_dez]]*PI()/180</f>
        <v>0.87507822644863298</v>
      </c>
      <c r="F2302" s="4">
        <f>Orte[[#This Row],[Lon_dez]]*PI()/180</f>
        <v>0.15144898204934443</v>
      </c>
      <c r="G2302" t="s">
        <v>549</v>
      </c>
      <c r="H2302" t="s">
        <v>731</v>
      </c>
      <c r="I2302" s="4" t="b">
        <v>0</v>
      </c>
      <c r="J2302" s="4" t="str">
        <f>CONCATENATE(Orte[[#This Row],[Ort]]," - ",Orte[[#This Row],[Landkreis]])</f>
        <v>Frankfurt am Main - Kreisfreie Stadt Frankfurt am Main</v>
      </c>
      <c r="L2302" s="3" t="s">
        <v>7796</v>
      </c>
      <c r="M2302" s="3"/>
      <c r="N2302" t="str">
        <f>Orte[[#This Row],[Ort]]</f>
        <v>Frankfurt am Main</v>
      </c>
      <c r="O2302" t="s">
        <v>4569</v>
      </c>
      <c r="P2302" t="s">
        <v>3631</v>
      </c>
    </row>
    <row r="2303" spans="1:16" x14ac:dyDescent="0.35">
      <c r="A2303" t="s">
        <v>730</v>
      </c>
      <c r="B2303" s="3" t="s">
        <v>12877</v>
      </c>
      <c r="C2303" s="4">
        <v>50.125547201099998</v>
      </c>
      <c r="D2303" s="4">
        <v>8.6762622465000003</v>
      </c>
      <c r="E2303" s="4">
        <f>Orte[[#This Row],[Lat_dez]]*PI()/180</f>
        <v>0.87485583802302314</v>
      </c>
      <c r="F2303" s="4">
        <f>Orte[[#This Row],[Lon_dez]]*PI()/180</f>
        <v>0.15142934296790486</v>
      </c>
      <c r="G2303" t="s">
        <v>549</v>
      </c>
      <c r="H2303" t="s">
        <v>731</v>
      </c>
      <c r="I2303" s="4" t="b">
        <v>0</v>
      </c>
      <c r="J2303" s="4" t="str">
        <f>CONCATENATE(Orte[[#This Row],[Ort]]," - ",Orte[[#This Row],[Landkreis]])</f>
        <v>Frankfurt am Main - Kreisfreie Stadt Frankfurt am Main</v>
      </c>
      <c r="L2303" s="3" t="s">
        <v>8029</v>
      </c>
      <c r="M2303" s="3"/>
      <c r="N2303" t="str">
        <f>Orte[[#This Row],[Ort]]</f>
        <v>Frankfurt am Main</v>
      </c>
      <c r="O2303" t="s">
        <v>4747</v>
      </c>
      <c r="P2303" t="s">
        <v>4447</v>
      </c>
    </row>
    <row r="2304" spans="1:16" x14ac:dyDescent="0.35">
      <c r="A2304" t="s">
        <v>730</v>
      </c>
      <c r="B2304" s="3" t="s">
        <v>9992</v>
      </c>
      <c r="C2304" s="4">
        <v>50.124678482199997</v>
      </c>
      <c r="D2304" s="4">
        <v>8.6637705731099999</v>
      </c>
      <c r="E2304" s="4">
        <f>Orte[[#This Row],[Lat_dez]]*PI()/180</f>
        <v>0.8748406760179438</v>
      </c>
      <c r="F2304" s="4">
        <f>Orte[[#This Row],[Lon_dez]]*PI()/180</f>
        <v>0.1512113221381656</v>
      </c>
      <c r="G2304" t="s">
        <v>549</v>
      </c>
      <c r="H2304" t="s">
        <v>731</v>
      </c>
      <c r="I2304" s="4" t="b">
        <v>0</v>
      </c>
      <c r="J2304" s="4" t="str">
        <f>CONCATENATE(Orte[[#This Row],[Ort]]," - ",Orte[[#This Row],[Landkreis]])</f>
        <v>Frankfurt am Main - Kreisfreie Stadt Frankfurt am Main</v>
      </c>
      <c r="L2304" s="3" t="s">
        <v>9013</v>
      </c>
      <c r="M2304" s="3"/>
      <c r="N2304" t="str">
        <f>Orte[[#This Row],[Ort]]</f>
        <v>Frankfurt am Main</v>
      </c>
      <c r="O2304" t="s">
        <v>1678</v>
      </c>
      <c r="P2304" t="s">
        <v>3965</v>
      </c>
    </row>
    <row r="2305" spans="1:16" x14ac:dyDescent="0.35">
      <c r="A2305" t="s">
        <v>730</v>
      </c>
      <c r="B2305" s="3" t="s">
        <v>12459</v>
      </c>
      <c r="C2305" s="4">
        <v>50.115623949400003</v>
      </c>
      <c r="D2305" s="4">
        <v>8.6587309048699996</v>
      </c>
      <c r="E2305" s="4">
        <f>Orte[[#This Row],[Lat_dez]]*PI()/180</f>
        <v>0.8746826446083541</v>
      </c>
      <c r="F2305" s="4">
        <f>Orte[[#This Row],[Lon_dez]]*PI()/180</f>
        <v>0.1511233633341694</v>
      </c>
      <c r="G2305" t="s">
        <v>549</v>
      </c>
      <c r="H2305" t="s">
        <v>731</v>
      </c>
      <c r="I2305" s="4" t="b">
        <v>0</v>
      </c>
      <c r="J2305" s="4" t="str">
        <f>CONCATENATE(Orte[[#This Row],[Ort]]," - ",Orte[[#This Row],[Landkreis]])</f>
        <v>Frankfurt am Main - Kreisfreie Stadt Frankfurt am Main</v>
      </c>
      <c r="L2305" s="3" t="s">
        <v>12887</v>
      </c>
      <c r="M2305" s="3"/>
      <c r="N2305" t="str">
        <f>Orte[[#This Row],[Ort]]</f>
        <v>Frankfurt am Main</v>
      </c>
      <c r="O2305" t="s">
        <v>4367</v>
      </c>
      <c r="P2305" t="s">
        <v>6580</v>
      </c>
    </row>
    <row r="2306" spans="1:16" x14ac:dyDescent="0.35">
      <c r="A2306" t="s">
        <v>730</v>
      </c>
      <c r="B2306" s="3" t="s">
        <v>13948</v>
      </c>
      <c r="C2306" s="4">
        <v>50.102402860300003</v>
      </c>
      <c r="D2306" s="4">
        <v>8.6281898470900007</v>
      </c>
      <c r="E2306" s="4">
        <f>Orte[[#This Row],[Lat_dez]]*PI()/180</f>
        <v>0.87445189307285964</v>
      </c>
      <c r="F2306" s="4">
        <f>Orte[[#This Row],[Lon_dez]]*PI()/180</f>
        <v>0.1505903213188666</v>
      </c>
      <c r="G2306" t="s">
        <v>549</v>
      </c>
      <c r="H2306" t="s">
        <v>731</v>
      </c>
      <c r="I2306" s="4" t="b">
        <v>0</v>
      </c>
      <c r="J2306" s="4" t="str">
        <f>CONCATENATE(Orte[[#This Row],[Ort]]," - ",Orte[[#This Row],[Landkreis]])</f>
        <v>Frankfurt am Main - Kreisfreie Stadt Frankfurt am Main</v>
      </c>
      <c r="L2306" s="3" t="s">
        <v>15438</v>
      </c>
      <c r="M2306" s="3"/>
      <c r="N2306" t="str">
        <f>Orte[[#This Row],[Ort]]</f>
        <v>Frankfurt am Main</v>
      </c>
      <c r="O2306" t="s">
        <v>6364</v>
      </c>
      <c r="P2306" t="s">
        <v>1554</v>
      </c>
    </row>
    <row r="2307" spans="1:16" x14ac:dyDescent="0.35">
      <c r="A2307" t="s">
        <v>730</v>
      </c>
      <c r="B2307" s="3" t="s">
        <v>13195</v>
      </c>
      <c r="C2307" s="4">
        <v>50.100009913999997</v>
      </c>
      <c r="D2307" s="4">
        <v>8.6454109397799996</v>
      </c>
      <c r="E2307" s="4">
        <f>Orte[[#This Row],[Lat_dez]]*PI()/180</f>
        <v>0.8744101282811011</v>
      </c>
      <c r="F2307" s="4">
        <f>Orte[[#This Row],[Lon_dez]]*PI()/180</f>
        <v>0.15089088608709819</v>
      </c>
      <c r="G2307" t="s">
        <v>549</v>
      </c>
      <c r="H2307" t="s">
        <v>731</v>
      </c>
      <c r="I2307" s="4" t="b">
        <v>0</v>
      </c>
      <c r="J2307" s="4" t="str">
        <f>CONCATENATE(Orte[[#This Row],[Ort]]," - ",Orte[[#This Row],[Landkreis]])</f>
        <v>Frankfurt am Main - Kreisfreie Stadt Frankfurt am Main</v>
      </c>
      <c r="L2307" s="3" t="s">
        <v>7813</v>
      </c>
      <c r="M2307" s="3"/>
      <c r="N2307" t="str">
        <f>Orte[[#This Row],[Ort]]</f>
        <v>Frankfurt am Main</v>
      </c>
      <c r="O2307" t="s">
        <v>7084</v>
      </c>
      <c r="P2307" t="s">
        <v>4853</v>
      </c>
    </row>
    <row r="2308" spans="1:16" x14ac:dyDescent="0.35">
      <c r="A2308" t="s">
        <v>730</v>
      </c>
      <c r="B2308" s="3" t="s">
        <v>11475</v>
      </c>
      <c r="C2308" s="4">
        <v>50.107143497199999</v>
      </c>
      <c r="D2308" s="4">
        <v>8.66640350614</v>
      </c>
      <c r="E2308" s="4">
        <f>Orte[[#This Row],[Lat_dez]]*PI()/180</f>
        <v>0.87453463279540611</v>
      </c>
      <c r="F2308" s="4">
        <f>Orte[[#This Row],[Lon_dez]]*PI()/180</f>
        <v>0.15125727548852361</v>
      </c>
      <c r="G2308" t="s">
        <v>549</v>
      </c>
      <c r="H2308" t="s">
        <v>731</v>
      </c>
      <c r="I2308" s="4" t="b">
        <v>0</v>
      </c>
      <c r="J2308" s="4" t="str">
        <f>CONCATENATE(Orte[[#This Row],[Ort]]," - ",Orte[[#This Row],[Landkreis]])</f>
        <v>Frankfurt am Main - Kreisfreie Stadt Frankfurt am Main</v>
      </c>
      <c r="L2308" s="3" t="s">
        <v>8431</v>
      </c>
      <c r="M2308" s="3"/>
      <c r="N2308" t="str">
        <f>Orte[[#This Row],[Ort]]</f>
        <v>Frankfurt am Main</v>
      </c>
      <c r="O2308" t="s">
        <v>4502</v>
      </c>
      <c r="P2308" t="s">
        <v>15966</v>
      </c>
    </row>
    <row r="2309" spans="1:16" x14ac:dyDescent="0.35">
      <c r="A2309" t="s">
        <v>730</v>
      </c>
      <c r="B2309" s="3" t="s">
        <v>11768</v>
      </c>
      <c r="C2309" s="4">
        <v>50.124789485699999</v>
      </c>
      <c r="D2309" s="4">
        <v>8.7137874896500005</v>
      </c>
      <c r="E2309" s="4">
        <f>Orte[[#This Row],[Lat_dez]]*PI()/180</f>
        <v>0.87484261339450009</v>
      </c>
      <c r="F2309" s="4">
        <f>Orte[[#This Row],[Lon_dez]]*PI()/180</f>
        <v>0.15208428201348381</v>
      </c>
      <c r="G2309" t="s">
        <v>549</v>
      </c>
      <c r="H2309" t="s">
        <v>731</v>
      </c>
      <c r="I2309" s="4" t="b">
        <v>0</v>
      </c>
      <c r="J2309" s="4" t="str">
        <f>CONCATENATE(Orte[[#This Row],[Ort]]," - ",Orte[[#This Row],[Landkreis]])</f>
        <v>Frankfurt am Main - Kreisfreie Stadt Frankfurt am Main</v>
      </c>
      <c r="L2309" s="3" t="s">
        <v>11777</v>
      </c>
      <c r="M2309" s="3"/>
      <c r="N2309" t="str">
        <f>Orte[[#This Row],[Ort]]</f>
        <v>Frankfurt am Main</v>
      </c>
      <c r="O2309" t="s">
        <v>6675</v>
      </c>
      <c r="P2309" t="s">
        <v>824</v>
      </c>
    </row>
    <row r="2310" spans="1:16" x14ac:dyDescent="0.35">
      <c r="A2310" t="s">
        <v>730</v>
      </c>
      <c r="B2310" s="3" t="s">
        <v>10328</v>
      </c>
      <c r="C2310" s="4">
        <v>50.126981076699998</v>
      </c>
      <c r="D2310" s="4">
        <v>8.7552898238400001</v>
      </c>
      <c r="E2310" s="4">
        <f>Orte[[#This Row],[Lat_dez]]*PI()/180</f>
        <v>0.8748808638733071</v>
      </c>
      <c r="F2310" s="4">
        <f>Orte[[#This Row],[Lon_dez]]*PI()/180</f>
        <v>0.15280863439236234</v>
      </c>
      <c r="G2310" t="s">
        <v>549</v>
      </c>
      <c r="H2310" t="s">
        <v>731</v>
      </c>
      <c r="I2310" s="4" t="b">
        <v>0</v>
      </c>
      <c r="J2310" s="4" t="str">
        <f>CONCATENATE(Orte[[#This Row],[Ort]]," - ",Orte[[#This Row],[Landkreis]])</f>
        <v>Frankfurt am Main - Kreisfreie Stadt Frankfurt am Main</v>
      </c>
      <c r="L2310" s="3" t="s">
        <v>11766</v>
      </c>
      <c r="M2310" s="3"/>
      <c r="N2310" t="str">
        <f>Orte[[#This Row],[Ort]]</f>
        <v>Frankfurt am Main</v>
      </c>
      <c r="O2310" t="s">
        <v>3316</v>
      </c>
      <c r="P2310" t="s">
        <v>3943</v>
      </c>
    </row>
    <row r="2311" spans="1:16" x14ac:dyDescent="0.35">
      <c r="A2311" t="s">
        <v>730</v>
      </c>
      <c r="B2311" s="3" t="s">
        <v>12466</v>
      </c>
      <c r="C2311" s="4">
        <v>50.157377826999998</v>
      </c>
      <c r="D2311" s="4">
        <v>8.7632715897800004</v>
      </c>
      <c r="E2311" s="4">
        <f>Orte[[#This Row],[Lat_dez]]*PI()/180</f>
        <v>0.87541138724794876</v>
      </c>
      <c r="F2311" s="4">
        <f>Orte[[#This Row],[Lon_dez]]*PI()/180</f>
        <v>0.15294794248813887</v>
      </c>
      <c r="G2311" t="s">
        <v>549</v>
      </c>
      <c r="H2311" t="s">
        <v>731</v>
      </c>
      <c r="I2311" s="4" t="b">
        <v>0</v>
      </c>
      <c r="J2311" s="4" t="str">
        <f>CONCATENATE(Orte[[#This Row],[Ort]]," - ",Orte[[#This Row],[Landkreis]])</f>
        <v>Frankfurt am Main - Kreisfreie Stadt Frankfurt am Main</v>
      </c>
      <c r="L2311" s="3" t="s">
        <v>13581</v>
      </c>
      <c r="M2311" s="3"/>
      <c r="N2311" t="str">
        <f>Orte[[#This Row],[Ort]]</f>
        <v>Frankfurt am Main</v>
      </c>
      <c r="O2311" t="s">
        <v>1232</v>
      </c>
      <c r="P2311" t="s">
        <v>6181</v>
      </c>
    </row>
    <row r="2312" spans="1:16" x14ac:dyDescent="0.35">
      <c r="A2312" t="s">
        <v>730</v>
      </c>
      <c r="B2312" s="3" t="s">
        <v>9731</v>
      </c>
      <c r="C2312" s="4">
        <v>50.1467326641</v>
      </c>
      <c r="D2312" s="4">
        <v>8.71690789106</v>
      </c>
      <c r="E2312" s="4">
        <f>Orte[[#This Row],[Lat_dez]]*PI()/180</f>
        <v>0.8752255941059327</v>
      </c>
      <c r="F2312" s="4">
        <f>Orte[[#This Row],[Lon_dez]]*PI()/180</f>
        <v>0.15213874329207219</v>
      </c>
      <c r="G2312" t="s">
        <v>549</v>
      </c>
      <c r="H2312" t="s">
        <v>731</v>
      </c>
      <c r="I2312" s="4" t="b">
        <v>0</v>
      </c>
      <c r="J2312" s="4" t="str">
        <f>CONCATENATE(Orte[[#This Row],[Ort]]," - ",Orte[[#This Row],[Landkreis]])</f>
        <v>Frankfurt am Main - Kreisfreie Stadt Frankfurt am Main</v>
      </c>
      <c r="L2312" s="3" t="s">
        <v>7814</v>
      </c>
      <c r="M2312" s="3"/>
      <c r="N2312" t="str">
        <f>Orte[[#This Row],[Ort]]</f>
        <v>Frankfurt am Main</v>
      </c>
      <c r="O2312" t="s">
        <v>2089</v>
      </c>
      <c r="P2312" t="s">
        <v>1739</v>
      </c>
    </row>
    <row r="2313" spans="1:16" x14ac:dyDescent="0.35">
      <c r="A2313" t="s">
        <v>730</v>
      </c>
      <c r="B2313" s="3" t="s">
        <v>10320</v>
      </c>
      <c r="C2313" s="4">
        <v>50.144263232900002</v>
      </c>
      <c r="D2313" s="4">
        <v>8.6509494053299996</v>
      </c>
      <c r="E2313" s="4">
        <f>Orte[[#This Row],[Lat_dez]]*PI()/180</f>
        <v>0.87518249440084128</v>
      </c>
      <c r="F2313" s="4">
        <f>Orte[[#This Row],[Lon_dez]]*PI()/180</f>
        <v>0.15098755054645396</v>
      </c>
      <c r="G2313" t="s">
        <v>549</v>
      </c>
      <c r="H2313" t="s">
        <v>731</v>
      </c>
      <c r="I2313" s="4" t="b">
        <v>0</v>
      </c>
      <c r="J2313" s="4" t="str">
        <f>CONCATENATE(Orte[[#This Row],[Ort]]," - ",Orte[[#This Row],[Landkreis]])</f>
        <v>Frankfurt am Main - Kreisfreie Stadt Frankfurt am Main</v>
      </c>
      <c r="L2313" s="3" t="s">
        <v>13578</v>
      </c>
      <c r="M2313" s="3"/>
      <c r="N2313" t="str">
        <f>Orte[[#This Row],[Ort]]</f>
        <v>Frankfurt am Main</v>
      </c>
      <c r="O2313" t="s">
        <v>1099</v>
      </c>
      <c r="P2313" t="s">
        <v>1857</v>
      </c>
    </row>
    <row r="2314" spans="1:16" x14ac:dyDescent="0.35">
      <c r="A2314" t="s">
        <v>730</v>
      </c>
      <c r="B2314" s="3" t="s">
        <v>11204</v>
      </c>
      <c r="C2314" s="4">
        <v>50.164193500000003</v>
      </c>
      <c r="D2314" s="4">
        <v>8.6689211302599993</v>
      </c>
      <c r="E2314" s="4">
        <f>Orte[[#This Row],[Lat_dez]]*PI()/180</f>
        <v>0.87553034318253808</v>
      </c>
      <c r="F2314" s="4">
        <f>Orte[[#This Row],[Lon_dez]]*PI()/180</f>
        <v>0.15130121631874524</v>
      </c>
      <c r="G2314" t="s">
        <v>549</v>
      </c>
      <c r="H2314" t="s">
        <v>731</v>
      </c>
      <c r="I2314" s="4" t="b">
        <v>0</v>
      </c>
      <c r="J2314" s="4" t="str">
        <f>CONCATENATE(Orte[[#This Row],[Ort]]," - ",Orte[[#This Row],[Landkreis]])</f>
        <v>Frankfurt am Main - Kreisfreie Stadt Frankfurt am Main</v>
      </c>
      <c r="L2314" s="3" t="s">
        <v>8677</v>
      </c>
      <c r="M2314" s="3"/>
      <c r="N2314" t="str">
        <f>Orte[[#This Row],[Ort]]</f>
        <v>Frankfurt am Main</v>
      </c>
      <c r="O2314" t="s">
        <v>3730</v>
      </c>
      <c r="P2314" t="s">
        <v>7200</v>
      </c>
    </row>
    <row r="2315" spans="1:16" x14ac:dyDescent="0.35">
      <c r="A2315" t="s">
        <v>730</v>
      </c>
      <c r="B2315" s="3" t="s">
        <v>8426</v>
      </c>
      <c r="C2315" s="4">
        <v>50.1595748903</v>
      </c>
      <c r="D2315" s="4">
        <v>8.6964790788500004</v>
      </c>
      <c r="E2315" s="4">
        <f>Orte[[#This Row],[Lat_dez]]*PI()/180</f>
        <v>0.87544973323640851</v>
      </c>
      <c r="F2315" s="4">
        <f>Orte[[#This Row],[Lon_dez]]*PI()/180</f>
        <v>0.15178219325673606</v>
      </c>
      <c r="G2315" t="s">
        <v>549</v>
      </c>
      <c r="H2315" t="s">
        <v>731</v>
      </c>
      <c r="I2315" s="4" t="b">
        <v>0</v>
      </c>
      <c r="J2315" s="4" t="str">
        <f>CONCATENATE(Orte[[#This Row],[Ort]]," - ",Orte[[#This Row],[Landkreis]])</f>
        <v>Frankfurt am Main - Kreisfreie Stadt Frankfurt am Main</v>
      </c>
      <c r="L2315" s="3" t="s">
        <v>12020</v>
      </c>
      <c r="M2315" s="3"/>
      <c r="N2315" t="str">
        <f>Orte[[#This Row],[Ort]]</f>
        <v>Frankfurt am Main</v>
      </c>
      <c r="O2315" t="s">
        <v>6469</v>
      </c>
      <c r="P2315" t="s">
        <v>1905</v>
      </c>
    </row>
    <row r="2316" spans="1:16" x14ac:dyDescent="0.35">
      <c r="A2316" t="s">
        <v>730</v>
      </c>
      <c r="B2316" s="3" t="s">
        <v>9002</v>
      </c>
      <c r="C2316" s="4">
        <v>50.197459265699997</v>
      </c>
      <c r="D2316" s="4">
        <v>8.6819594037000005</v>
      </c>
      <c r="E2316" s="4">
        <f>Orte[[#This Row],[Lat_dez]]*PI()/180</f>
        <v>0.87611094032220005</v>
      </c>
      <c r="F2316" s="4">
        <f>Orte[[#This Row],[Lon_dez]]*PI()/180</f>
        <v>0.15152877711904855</v>
      </c>
      <c r="G2316" t="s">
        <v>549</v>
      </c>
      <c r="H2316" t="s">
        <v>731</v>
      </c>
      <c r="I2316" s="4" t="b">
        <v>0</v>
      </c>
      <c r="J2316" s="4" t="str">
        <f>CONCATENATE(Orte[[#This Row],[Ort]]," - ",Orte[[#This Row],[Landkreis]])</f>
        <v>Frankfurt am Main - Kreisfreie Stadt Frankfurt am Main</v>
      </c>
      <c r="L2316" s="3" t="s">
        <v>14301</v>
      </c>
      <c r="M2316" s="3"/>
      <c r="N2316" t="str">
        <f>Orte[[#This Row],[Ort]]</f>
        <v>Frankfurt am Main</v>
      </c>
      <c r="O2316" t="s">
        <v>3131</v>
      </c>
      <c r="P2316" t="s">
        <v>3473</v>
      </c>
    </row>
    <row r="2317" spans="1:16" x14ac:dyDescent="0.35">
      <c r="A2317" t="s">
        <v>730</v>
      </c>
      <c r="B2317" s="3" t="s">
        <v>11202</v>
      </c>
      <c r="C2317" s="4">
        <v>50.178292277200001</v>
      </c>
      <c r="D2317" s="4">
        <v>8.62677130322</v>
      </c>
      <c r="E2317" s="4">
        <f>Orte[[#This Row],[Lat_dez]]*PI()/180</f>
        <v>0.87577641326518318</v>
      </c>
      <c r="F2317" s="4">
        <f>Orte[[#This Row],[Lon_dez]]*PI()/180</f>
        <v>0.1505655630577511</v>
      </c>
      <c r="G2317" t="s">
        <v>549</v>
      </c>
      <c r="H2317" t="s">
        <v>731</v>
      </c>
      <c r="I2317" s="4" t="b">
        <v>0</v>
      </c>
      <c r="J2317" s="4" t="str">
        <f>CONCATENATE(Orte[[#This Row],[Ort]]," - ",Orte[[#This Row],[Landkreis]])</f>
        <v>Frankfurt am Main - Kreisfreie Stadt Frankfurt am Main</v>
      </c>
      <c r="L2317" s="3" t="s">
        <v>13584</v>
      </c>
      <c r="M2317" s="3"/>
      <c r="N2317" t="str">
        <f>Orte[[#This Row],[Ort]]</f>
        <v>Frankfurt am Main</v>
      </c>
      <c r="O2317" t="s">
        <v>2854</v>
      </c>
      <c r="P2317" t="s">
        <v>2094</v>
      </c>
    </row>
    <row r="2318" spans="1:16" x14ac:dyDescent="0.35">
      <c r="A2318" t="s">
        <v>730</v>
      </c>
      <c r="B2318" s="3" t="s">
        <v>13399</v>
      </c>
      <c r="C2318" s="4">
        <v>50.1629505055</v>
      </c>
      <c r="D2318" s="4">
        <v>8.6233057515000002</v>
      </c>
      <c r="E2318" s="4">
        <f>Orte[[#This Row],[Lat_dez]]*PI()/180</f>
        <v>0.87550864883592883</v>
      </c>
      <c r="F2318" s="4">
        <f>Orte[[#This Row],[Lon_dez]]*PI()/180</f>
        <v>0.15050507776983896</v>
      </c>
      <c r="G2318" t="s">
        <v>549</v>
      </c>
      <c r="H2318" t="s">
        <v>731</v>
      </c>
      <c r="I2318" s="4" t="b">
        <v>0</v>
      </c>
      <c r="J2318" s="4" t="str">
        <f>CONCATENATE(Orte[[#This Row],[Ort]]," - ",Orte[[#This Row],[Landkreis]])</f>
        <v>Frankfurt am Main - Kreisfreie Stadt Frankfurt am Main</v>
      </c>
      <c r="L2318" s="3" t="s">
        <v>13977</v>
      </c>
      <c r="M2318" s="3"/>
      <c r="N2318" t="str">
        <f>Orte[[#This Row],[Ort]]</f>
        <v>Frankfurt am Main</v>
      </c>
      <c r="O2318" t="s">
        <v>3087</v>
      </c>
      <c r="P2318" t="s">
        <v>5866</v>
      </c>
    </row>
    <row r="2319" spans="1:16" x14ac:dyDescent="0.35">
      <c r="A2319" t="s">
        <v>730</v>
      </c>
      <c r="B2319" s="3" t="s">
        <v>13946</v>
      </c>
      <c r="C2319" s="4">
        <v>50.113998631400001</v>
      </c>
      <c r="D2319" s="4">
        <v>8.6257278596100004</v>
      </c>
      <c r="E2319" s="4">
        <f>Orte[[#This Row],[Lat_dez]]*PI()/180</f>
        <v>0.87465427745786228</v>
      </c>
      <c r="F2319" s="4">
        <f>Orte[[#This Row],[Lon_dez]]*PI()/180</f>
        <v>0.15054735153119772</v>
      </c>
      <c r="G2319" t="s">
        <v>549</v>
      </c>
      <c r="H2319" t="s">
        <v>731</v>
      </c>
      <c r="I2319" s="4" t="b">
        <v>0</v>
      </c>
      <c r="J2319" s="4" t="str">
        <f>CONCATENATE(Orte[[#This Row],[Ort]]," - ",Orte[[#This Row],[Landkreis]])</f>
        <v>Frankfurt am Main - Kreisfreie Stadt Frankfurt am Main</v>
      </c>
      <c r="L2319" s="3" t="s">
        <v>15442</v>
      </c>
      <c r="M2319" s="3"/>
      <c r="N2319" t="str">
        <f>Orte[[#This Row],[Ort]]</f>
        <v>Frankfurt am Main</v>
      </c>
      <c r="O2319" t="s">
        <v>3915</v>
      </c>
      <c r="P2319" t="s">
        <v>4881</v>
      </c>
    </row>
    <row r="2320" spans="1:16" x14ac:dyDescent="0.35">
      <c r="A2320" t="s">
        <v>730</v>
      </c>
      <c r="B2320" s="3" t="s">
        <v>7664</v>
      </c>
      <c r="C2320" s="4">
        <v>50.127383776199999</v>
      </c>
      <c r="D2320" s="4">
        <v>8.6401934080899991</v>
      </c>
      <c r="E2320" s="4">
        <f>Orte[[#This Row],[Lat_dez]]*PI()/180</f>
        <v>0.87488789230547837</v>
      </c>
      <c r="F2320" s="4">
        <f>Orte[[#This Row],[Lon_dez]]*PI()/180</f>
        <v>0.15079982298028055</v>
      </c>
      <c r="G2320" t="s">
        <v>549</v>
      </c>
      <c r="H2320" t="s">
        <v>731</v>
      </c>
      <c r="I2320" s="4" t="b">
        <v>0</v>
      </c>
      <c r="J2320" s="4" t="str">
        <f>CONCATENATE(Orte[[#This Row],[Ort]]," - ",Orte[[#This Row],[Landkreis]])</f>
        <v>Frankfurt am Main - Kreisfreie Stadt Frankfurt am Main</v>
      </c>
      <c r="L2320" s="3" t="s">
        <v>13965</v>
      </c>
      <c r="M2320" s="3"/>
      <c r="N2320" t="str">
        <f>Orte[[#This Row],[Ort]]</f>
        <v>Frankfurt am Main</v>
      </c>
      <c r="O2320" t="s">
        <v>2857</v>
      </c>
      <c r="P2320" t="s">
        <v>2880</v>
      </c>
    </row>
    <row r="2321" spans="1:16" x14ac:dyDescent="0.35">
      <c r="A2321" t="s">
        <v>730</v>
      </c>
      <c r="B2321" s="3" t="s">
        <v>11201</v>
      </c>
      <c r="C2321" s="4">
        <v>50.1415998871</v>
      </c>
      <c r="D2321" s="4">
        <v>8.6150152795900006</v>
      </c>
      <c r="E2321" s="4">
        <f>Orte[[#This Row],[Lat_dez]]*PI()/180</f>
        <v>0.87513601024751198</v>
      </c>
      <c r="F2321" s="4">
        <f>Orte[[#This Row],[Lon_dez]]*PI()/180</f>
        <v>0.15036038173846536</v>
      </c>
      <c r="G2321" t="s">
        <v>549</v>
      </c>
      <c r="H2321" t="s">
        <v>731</v>
      </c>
      <c r="I2321" s="4" t="b">
        <v>0</v>
      </c>
      <c r="J2321" s="4" t="str">
        <f>CONCATENATE(Orte[[#This Row],[Ort]]," - ",Orte[[#This Row],[Landkreis]])</f>
        <v>Frankfurt am Main - Kreisfreie Stadt Frankfurt am Main</v>
      </c>
      <c r="L2321" s="3" t="s">
        <v>10534</v>
      </c>
      <c r="M2321" s="3"/>
      <c r="N2321" t="str">
        <f>Orte[[#This Row],[Ort]]</f>
        <v>Frankfurt am Main</v>
      </c>
      <c r="O2321" t="s">
        <v>3818</v>
      </c>
      <c r="P2321" t="s">
        <v>2577</v>
      </c>
    </row>
    <row r="2322" spans="1:16" x14ac:dyDescent="0.35">
      <c r="A2322" t="s">
        <v>730</v>
      </c>
      <c r="B2322" s="3" t="s">
        <v>8999</v>
      </c>
      <c r="C2322" s="4">
        <v>50.1256473591</v>
      </c>
      <c r="D2322" s="4">
        <v>8.6051122596899994</v>
      </c>
      <c r="E2322" s="4">
        <f>Orte[[#This Row],[Lat_dez]]*PI()/180</f>
        <v>0.8748575861098955</v>
      </c>
      <c r="F2322" s="4">
        <f>Orte[[#This Row],[Lon_dez]]*PI()/180</f>
        <v>0.15018754143531982</v>
      </c>
      <c r="G2322" t="s">
        <v>549</v>
      </c>
      <c r="H2322" t="s">
        <v>731</v>
      </c>
      <c r="I2322" s="4" t="b">
        <v>0</v>
      </c>
      <c r="J2322" s="4" t="str">
        <f>CONCATENATE(Orte[[#This Row],[Ort]]," - ",Orte[[#This Row],[Landkreis]])</f>
        <v>Frankfurt am Main - Kreisfreie Stadt Frankfurt am Main</v>
      </c>
      <c r="L2322" s="3" t="s">
        <v>8439</v>
      </c>
      <c r="M2322" s="3"/>
      <c r="N2322" t="str">
        <f>Orte[[#This Row],[Ort]]</f>
        <v>Frankfurt am Main</v>
      </c>
      <c r="O2322" t="s">
        <v>1844</v>
      </c>
      <c r="P2322" t="s">
        <v>6059</v>
      </c>
    </row>
    <row r="2323" spans="1:16" x14ac:dyDescent="0.35">
      <c r="A2323" t="s">
        <v>730</v>
      </c>
      <c r="B2323" s="3" t="s">
        <v>11758</v>
      </c>
      <c r="C2323" s="4">
        <v>50.068872699499998</v>
      </c>
      <c r="D2323" s="4">
        <v>8.6405028377199997</v>
      </c>
      <c r="E2323" s="4">
        <f>Orte[[#This Row],[Lat_dez]]*PI()/180</f>
        <v>0.87386668136817636</v>
      </c>
      <c r="F2323" s="4">
        <f>Orte[[#This Row],[Lon_dez]]*PI()/180</f>
        <v>0.1508052235461273</v>
      </c>
      <c r="G2323" t="s">
        <v>549</v>
      </c>
      <c r="H2323" t="s">
        <v>731</v>
      </c>
      <c r="I2323" s="4" t="b">
        <v>0</v>
      </c>
      <c r="J2323" s="4" t="str">
        <f>CONCATENATE(Orte[[#This Row],[Ort]]," - ",Orte[[#This Row],[Landkreis]])</f>
        <v>Frankfurt am Main - Kreisfreie Stadt Frankfurt am Main</v>
      </c>
      <c r="L2323" s="3" t="s">
        <v>15174</v>
      </c>
      <c r="M2323" s="3"/>
      <c r="N2323" t="str">
        <f>Orte[[#This Row],[Ort]]</f>
        <v>Frankfurt am Main</v>
      </c>
      <c r="O2323" t="s">
        <v>5184</v>
      </c>
      <c r="P2323" t="s">
        <v>4988</v>
      </c>
    </row>
    <row r="2324" spans="1:16" x14ac:dyDescent="0.35">
      <c r="A2324" t="s">
        <v>730</v>
      </c>
      <c r="B2324" s="3" t="s">
        <v>8031</v>
      </c>
      <c r="C2324" s="4">
        <v>50.079570061299997</v>
      </c>
      <c r="D2324" s="4">
        <v>8.5801207252899996</v>
      </c>
      <c r="E2324" s="4">
        <f>Orte[[#This Row],[Lat_dez]]*PI()/180</f>
        <v>0.87405338555286349</v>
      </c>
      <c r="F2324" s="4">
        <f>Orte[[#This Row],[Lon_dez]]*PI()/180</f>
        <v>0.14975135687491439</v>
      </c>
      <c r="G2324" t="s">
        <v>549</v>
      </c>
      <c r="H2324" t="s">
        <v>731</v>
      </c>
      <c r="I2324" s="4" t="b">
        <v>0</v>
      </c>
      <c r="J2324" s="4" t="str">
        <f>CONCATENATE(Orte[[#This Row],[Ort]]," - ",Orte[[#This Row],[Landkreis]])</f>
        <v>Frankfurt am Main - Kreisfreie Stadt Frankfurt am Main</v>
      </c>
      <c r="L2324" s="3" t="s">
        <v>9381</v>
      </c>
      <c r="M2324" s="3"/>
      <c r="N2324" t="str">
        <f>Orte[[#This Row],[Ort]]</f>
        <v>Frankfurt am Main</v>
      </c>
      <c r="O2324" t="s">
        <v>1054</v>
      </c>
      <c r="P2324" t="s">
        <v>4692</v>
      </c>
    </row>
    <row r="2325" spans="1:16" x14ac:dyDescent="0.35">
      <c r="A2325" t="s">
        <v>730</v>
      </c>
      <c r="B2325" s="3" t="s">
        <v>15615</v>
      </c>
      <c r="C2325" s="4">
        <v>50.0427004927</v>
      </c>
      <c r="D2325" s="4">
        <v>8.5673393551999997</v>
      </c>
      <c r="E2325" s="4">
        <f>Orte[[#This Row],[Lat_dez]]*PI()/180</f>
        <v>0.87340989018700355</v>
      </c>
      <c r="F2325" s="4">
        <f>Orte[[#This Row],[Lon_dez]]*PI()/180</f>
        <v>0.14952827988392797</v>
      </c>
      <c r="G2325" t="s">
        <v>549</v>
      </c>
      <c r="H2325" t="s">
        <v>731</v>
      </c>
      <c r="I2325" s="4" t="b">
        <v>0</v>
      </c>
      <c r="J2325" s="4" t="str">
        <f>CONCATENATE(Orte[[#This Row],[Ort]]," - ",Orte[[#This Row],[Landkreis]])</f>
        <v>Frankfurt am Main - Kreisfreie Stadt Frankfurt am Main</v>
      </c>
      <c r="L2325" s="3" t="s">
        <v>14602</v>
      </c>
      <c r="M2325" s="3"/>
      <c r="N2325" t="str">
        <f>Orte[[#This Row],[Ort]]</f>
        <v>Frankfurt am Main</v>
      </c>
      <c r="O2325" t="s">
        <v>4328</v>
      </c>
      <c r="P2325" t="s">
        <v>5563</v>
      </c>
    </row>
    <row r="2326" spans="1:16" x14ac:dyDescent="0.35">
      <c r="A2326" t="s">
        <v>730</v>
      </c>
      <c r="B2326" s="3" t="s">
        <v>7807</v>
      </c>
      <c r="C2326" s="4">
        <v>50.104902467800002</v>
      </c>
      <c r="D2326" s="4">
        <v>8.69623809528</v>
      </c>
      <c r="E2326" s="4">
        <f>Orte[[#This Row],[Lat_dez]]*PI()/180</f>
        <v>0.87449551945374204</v>
      </c>
      <c r="F2326" s="4">
        <f>Orte[[#This Row],[Lon_dez]]*PI()/180</f>
        <v>0.15177798729999636</v>
      </c>
      <c r="G2326" t="s">
        <v>549</v>
      </c>
      <c r="H2326" t="s">
        <v>731</v>
      </c>
      <c r="I2326" s="4" t="b">
        <v>0</v>
      </c>
      <c r="J2326" s="4" t="str">
        <f>CONCATENATE(Orte[[#This Row],[Ort]]," - ",Orte[[#This Row],[Landkreis]])</f>
        <v>Frankfurt am Main - Kreisfreie Stadt Frankfurt am Main</v>
      </c>
      <c r="L2326" s="3" t="s">
        <v>8036</v>
      </c>
      <c r="M2326" s="3"/>
      <c r="N2326" t="str">
        <f>Orte[[#This Row],[Ort]]</f>
        <v>Frankfurt am Main</v>
      </c>
      <c r="O2326" t="s">
        <v>2281</v>
      </c>
      <c r="P2326" t="s">
        <v>4674</v>
      </c>
    </row>
    <row r="2327" spans="1:16" x14ac:dyDescent="0.35">
      <c r="A2327" t="s">
        <v>730</v>
      </c>
      <c r="B2327" s="3" t="s">
        <v>9374</v>
      </c>
      <c r="C2327" s="4">
        <v>50.097183754299998</v>
      </c>
      <c r="D2327" s="4">
        <v>8.6706224316099991</v>
      </c>
      <c r="E2327" s="4">
        <f>Orte[[#This Row],[Lat_dez]]*PI()/180</f>
        <v>0.87436080248914894</v>
      </c>
      <c r="F2327" s="4">
        <f>Orte[[#This Row],[Lon_dez]]*PI()/180</f>
        <v>0.15133090962887136</v>
      </c>
      <c r="G2327" t="s">
        <v>549</v>
      </c>
      <c r="H2327" t="s">
        <v>731</v>
      </c>
      <c r="I2327" s="4" t="b">
        <v>0</v>
      </c>
      <c r="J2327" s="4" t="str">
        <f>CONCATENATE(Orte[[#This Row],[Ort]]," - ",Orte[[#This Row],[Landkreis]])</f>
        <v>Frankfurt am Main - Kreisfreie Stadt Frankfurt am Main</v>
      </c>
      <c r="L2327" s="3" t="s">
        <v>10003</v>
      </c>
      <c r="M2327" s="3"/>
      <c r="N2327" t="str">
        <f>Orte[[#This Row],[Ort]]</f>
        <v>Frankfurt am Main</v>
      </c>
      <c r="O2327" t="s">
        <v>681</v>
      </c>
      <c r="P2327" t="s">
        <v>2682</v>
      </c>
    </row>
    <row r="2328" spans="1:16" x14ac:dyDescent="0.35">
      <c r="A2328" t="s">
        <v>730</v>
      </c>
      <c r="B2328" s="3" t="s">
        <v>13951</v>
      </c>
      <c r="C2328" s="4">
        <v>50.080924677399999</v>
      </c>
      <c r="D2328" s="4">
        <v>8.6793506169299999</v>
      </c>
      <c r="E2328" s="4">
        <f>Orte[[#This Row],[Lat_dez]]*PI()/180</f>
        <v>0.87407702806390897</v>
      </c>
      <c r="F2328" s="4">
        <f>Orte[[#This Row],[Lon_dez]]*PI()/180</f>
        <v>0.15148324520042958</v>
      </c>
      <c r="G2328" t="s">
        <v>549</v>
      </c>
      <c r="H2328" t="s">
        <v>731</v>
      </c>
      <c r="I2328" s="4" t="b">
        <v>0</v>
      </c>
      <c r="J2328" s="4" t="str">
        <f>CONCATENATE(Orte[[#This Row],[Ort]]," - ",Orte[[#This Row],[Landkreis]])</f>
        <v>Frankfurt am Main - Kreisfreie Stadt Frankfurt am Main</v>
      </c>
      <c r="L2328" s="3" t="s">
        <v>9399</v>
      </c>
      <c r="M2328" s="3"/>
      <c r="N2328" t="str">
        <f>Orte[[#This Row],[Ort]]</f>
        <v>Frankfurt am Main</v>
      </c>
      <c r="O2328" t="s">
        <v>5106</v>
      </c>
      <c r="P2328" t="s">
        <v>7226</v>
      </c>
    </row>
    <row r="2329" spans="1:16" x14ac:dyDescent="0.35">
      <c r="A2329" t="s">
        <v>730</v>
      </c>
      <c r="B2329" s="3" t="s">
        <v>10946</v>
      </c>
      <c r="C2329" s="4">
        <v>50.085006037399999</v>
      </c>
      <c r="D2329" s="4">
        <v>8.7153564120299993</v>
      </c>
      <c r="E2329" s="4">
        <f>Orte[[#This Row],[Lat_dez]]*PI()/180</f>
        <v>0.87414826123386813</v>
      </c>
      <c r="F2329" s="4">
        <f>Orte[[#This Row],[Lon_dez]]*PI()/180</f>
        <v>0.15211166487472302</v>
      </c>
      <c r="G2329" t="s">
        <v>549</v>
      </c>
      <c r="H2329" t="s">
        <v>731</v>
      </c>
      <c r="I2329" s="4" t="b">
        <v>0</v>
      </c>
      <c r="J2329" s="4" t="str">
        <f>CONCATENATE(Orte[[#This Row],[Ort]]," - ",Orte[[#This Row],[Landkreis]])</f>
        <v>Frankfurt am Main - Kreisfreie Stadt Frankfurt am Main</v>
      </c>
      <c r="L2329" s="3" t="s">
        <v>12479</v>
      </c>
      <c r="M2329" s="3"/>
      <c r="N2329" t="str">
        <f>Orte[[#This Row],[Ort]]</f>
        <v>Frankfurt am Main</v>
      </c>
      <c r="O2329" t="s">
        <v>1843</v>
      </c>
      <c r="P2329" t="s">
        <v>3938</v>
      </c>
    </row>
    <row r="2330" spans="1:16" x14ac:dyDescent="0.35">
      <c r="A2330" t="s">
        <v>730</v>
      </c>
      <c r="B2330" s="3" t="s">
        <v>11754</v>
      </c>
      <c r="C2330" s="4">
        <v>50.099839315200001</v>
      </c>
      <c r="D2330" s="4">
        <v>8.5347453620299998</v>
      </c>
      <c r="E2330" s="4">
        <f>Orte[[#This Row],[Lat_dez]]*PI()/180</f>
        <v>0.87440715077034115</v>
      </c>
      <c r="F2330" s="4">
        <f>Orte[[#This Row],[Lon_dez]]*PI()/180</f>
        <v>0.14895940738673891</v>
      </c>
      <c r="G2330" t="s">
        <v>549</v>
      </c>
      <c r="H2330" t="s">
        <v>731</v>
      </c>
      <c r="I2330" s="4" t="b">
        <v>0</v>
      </c>
      <c r="J2330" s="4" t="str">
        <f>CONCATENATE(Orte[[#This Row],[Ort]]," - ",Orte[[#This Row],[Landkreis]])</f>
        <v>Frankfurt am Main - Kreisfreie Stadt Frankfurt am Main</v>
      </c>
      <c r="L2330" s="3" t="s">
        <v>8681</v>
      </c>
      <c r="M2330" s="3"/>
      <c r="N2330" t="str">
        <f>Orte[[#This Row],[Ort]]</f>
        <v>Frankfurt am Main</v>
      </c>
      <c r="O2330" t="s">
        <v>5897</v>
      </c>
      <c r="P2330" t="s">
        <v>884</v>
      </c>
    </row>
    <row r="2331" spans="1:16" x14ac:dyDescent="0.35">
      <c r="A2331" t="s">
        <v>730</v>
      </c>
      <c r="B2331" s="3" t="s">
        <v>8666</v>
      </c>
      <c r="C2331" s="4">
        <v>50.090327976499999</v>
      </c>
      <c r="D2331" s="4">
        <v>8.50241930436</v>
      </c>
      <c r="E2331" s="4">
        <f>Orte[[#This Row],[Lat_dez]]*PI()/180</f>
        <v>0.87424114659375374</v>
      </c>
      <c r="F2331" s="4">
        <f>Orte[[#This Row],[Lon_dez]]*PI()/180</f>
        <v>0.14839521124620786</v>
      </c>
      <c r="G2331" t="s">
        <v>549</v>
      </c>
      <c r="H2331" t="s">
        <v>731</v>
      </c>
      <c r="I2331" s="4" t="b">
        <v>0</v>
      </c>
      <c r="J2331" s="4" t="str">
        <f>CONCATENATE(Orte[[#This Row],[Ort]]," - ",Orte[[#This Row],[Landkreis]])</f>
        <v>Frankfurt am Main - Kreisfreie Stadt Frankfurt am Main</v>
      </c>
      <c r="L2331" s="3" t="s">
        <v>14318</v>
      </c>
      <c r="M2331" s="3"/>
      <c r="N2331" t="str">
        <f>Orte[[#This Row],[Ort]]</f>
        <v>Frankfurt am Main</v>
      </c>
      <c r="O2331" t="s">
        <v>6669</v>
      </c>
      <c r="P2331" t="s">
        <v>6631</v>
      </c>
    </row>
    <row r="2332" spans="1:16" x14ac:dyDescent="0.35">
      <c r="A2332" t="s">
        <v>730</v>
      </c>
      <c r="B2332" s="3" t="s">
        <v>14586</v>
      </c>
      <c r="C2332" s="4">
        <v>50.0973802611</v>
      </c>
      <c r="D2332" s="4">
        <v>8.5976518323099995</v>
      </c>
      <c r="E2332" s="4">
        <f>Orte[[#This Row],[Lat_dez]]*PI()/180</f>
        <v>0.87436423217981152</v>
      </c>
      <c r="F2332" s="4">
        <f>Orte[[#This Row],[Lon_dez]]*PI()/180</f>
        <v>0.15005733241393288</v>
      </c>
      <c r="G2332" t="s">
        <v>549</v>
      </c>
      <c r="H2332" t="s">
        <v>731</v>
      </c>
      <c r="I2332" s="4" t="b">
        <v>0</v>
      </c>
      <c r="J2332" s="4" t="str">
        <f>CONCATENATE(Orte[[#This Row],[Ort]]," - ",Orte[[#This Row],[Landkreis]])</f>
        <v>Frankfurt am Main - Kreisfreie Stadt Frankfurt am Main</v>
      </c>
      <c r="L2332" s="3" t="s">
        <v>10342</v>
      </c>
      <c r="M2332" s="3"/>
      <c r="N2332" t="str">
        <f>Orte[[#This Row],[Ort]]</f>
        <v>Frankfurt am Main</v>
      </c>
      <c r="O2332" t="s">
        <v>5750</v>
      </c>
      <c r="P2332" t="s">
        <v>1117</v>
      </c>
    </row>
    <row r="2333" spans="1:16" x14ac:dyDescent="0.35">
      <c r="A2333" t="s">
        <v>730</v>
      </c>
      <c r="B2333" s="3" t="s">
        <v>8997</v>
      </c>
      <c r="C2333" s="4">
        <v>50.1037644715</v>
      </c>
      <c r="D2333" s="4">
        <v>8.5762801910299995</v>
      </c>
      <c r="E2333" s="4">
        <f>Orte[[#This Row],[Lat_dez]]*PI()/180</f>
        <v>0.87447565767143154</v>
      </c>
      <c r="F2333" s="4">
        <f>Orte[[#This Row],[Lon_dez]]*PI()/180</f>
        <v>0.14968432690704175</v>
      </c>
      <c r="G2333" t="s">
        <v>549</v>
      </c>
      <c r="H2333" t="s">
        <v>731</v>
      </c>
      <c r="I2333" s="4" t="b">
        <v>0</v>
      </c>
      <c r="J2333" s="4" t="str">
        <f>CONCATENATE(Orte[[#This Row],[Ort]]," - ",Orte[[#This Row],[Landkreis]])</f>
        <v>Frankfurt am Main - Kreisfreie Stadt Frankfurt am Main</v>
      </c>
      <c r="L2333" s="3" t="s">
        <v>13594</v>
      </c>
      <c r="M2333" s="3"/>
      <c r="N2333" t="str">
        <f>Orte[[#This Row],[Ort]]</f>
        <v>Frankfurt am Main</v>
      </c>
      <c r="O2333" t="s">
        <v>4699</v>
      </c>
      <c r="P2333" t="s">
        <v>3639</v>
      </c>
    </row>
    <row r="2334" spans="1:16" x14ac:dyDescent="0.35">
      <c r="A2334" t="s">
        <v>730</v>
      </c>
      <c r="B2334" s="3" t="s">
        <v>8420</v>
      </c>
      <c r="C2334" s="4">
        <v>50.120567122200001</v>
      </c>
      <c r="D2334" s="4">
        <v>8.5742898149099993</v>
      </c>
      <c r="E2334" s="4">
        <f>Orte[[#This Row],[Lat_dez]]*PI()/180</f>
        <v>0.87476891924920908</v>
      </c>
      <c r="F2334" s="4">
        <f>Orte[[#This Row],[Lon_dez]]*PI()/180</f>
        <v>0.14964958829039468</v>
      </c>
      <c r="G2334" t="s">
        <v>549</v>
      </c>
      <c r="H2334" t="s">
        <v>731</v>
      </c>
      <c r="I2334" s="4" t="b">
        <v>0</v>
      </c>
      <c r="J2334" s="4" t="str">
        <f>CONCATENATE(Orte[[#This Row],[Ort]]," - ",Orte[[#This Row],[Landkreis]])</f>
        <v>Frankfurt am Main - Kreisfreie Stadt Frankfurt am Main</v>
      </c>
      <c r="L2334" s="3" t="s">
        <v>14319</v>
      </c>
      <c r="M2334" s="3"/>
      <c r="N2334" t="str">
        <f>Orte[[#This Row],[Ort]]</f>
        <v>Frankfurt am Main</v>
      </c>
      <c r="O2334" t="s">
        <v>3372</v>
      </c>
      <c r="P2334" t="s">
        <v>2436</v>
      </c>
    </row>
    <row r="2335" spans="1:16" x14ac:dyDescent="0.35">
      <c r="A2335" t="s">
        <v>6807</v>
      </c>
      <c r="B2335" s="3" t="s">
        <v>15164</v>
      </c>
      <c r="C2335" s="4">
        <v>50.110615385899997</v>
      </c>
      <c r="D2335" s="4">
        <v>8.6728232525899998</v>
      </c>
      <c r="E2335" s="4">
        <f>Orte[[#This Row],[Lat_dez]]*PI()/180</f>
        <v>0.87459522868448392</v>
      </c>
      <c r="F2335" s="4">
        <f>Orte[[#This Row],[Lon_dez]]*PI()/180</f>
        <v>0.15136932120121932</v>
      </c>
      <c r="G2335" t="s">
        <v>549</v>
      </c>
      <c r="H2335" t="s">
        <v>731</v>
      </c>
      <c r="I2335" s="4" t="b">
        <v>0</v>
      </c>
      <c r="J2335" s="4" t="str">
        <f>CONCATENATE(Orte[[#This Row],[Ort]]," - ",Orte[[#This Row],[Landkreis]])</f>
        <v>Frankfurt am Main (Taunusturm) - Kreisfreie Stadt Frankfurt am Main</v>
      </c>
      <c r="L2335" s="3" t="s">
        <v>8037</v>
      </c>
      <c r="M2335" s="3"/>
      <c r="N2335" t="str">
        <f>Orte[[#This Row],[Ort]]</f>
        <v>Frankfurt am Main (Taunusturm)</v>
      </c>
      <c r="O2335" t="s">
        <v>6972</v>
      </c>
      <c r="P2335" t="s">
        <v>3718</v>
      </c>
    </row>
    <row r="2336" spans="1:16" x14ac:dyDescent="0.35">
      <c r="A2336" t="s">
        <v>4664</v>
      </c>
      <c r="B2336" s="3" t="s">
        <v>12322</v>
      </c>
      <c r="C2336" s="4">
        <v>50.1160667702</v>
      </c>
      <c r="D2336" s="4">
        <v>8.6701769480300008</v>
      </c>
      <c r="E2336" s="4">
        <f>Orte[[#This Row],[Lat_dez]]*PI()/180</f>
        <v>0.87469037328931043</v>
      </c>
      <c r="F2336" s="4">
        <f>Orte[[#This Row],[Lon_dez]]*PI()/180</f>
        <v>0.15132313447363679</v>
      </c>
      <c r="G2336" t="s">
        <v>549</v>
      </c>
      <c r="H2336" t="s">
        <v>731</v>
      </c>
      <c r="I2336" s="4" t="b">
        <v>0</v>
      </c>
      <c r="J2336" s="4" t="str">
        <f>CONCATENATE(Orte[[#This Row],[Ort]]," - ",Orte[[#This Row],[Landkreis]])</f>
        <v>Frankfurt am Main, Opernturm - Kreisfreie Stadt Frankfurt am Main</v>
      </c>
      <c r="L2336" s="3" t="s">
        <v>15170</v>
      </c>
      <c r="M2336" s="3"/>
      <c r="N2336" t="str">
        <f>Orte[[#This Row],[Ort]]</f>
        <v>Frankfurt am Main, Opernturm</v>
      </c>
      <c r="O2336" t="s">
        <v>3190</v>
      </c>
      <c r="P2336" t="s">
        <v>2439</v>
      </c>
    </row>
    <row r="2337" spans="1:16" x14ac:dyDescent="0.35">
      <c r="A2337" t="s">
        <v>2491</v>
      </c>
      <c r="B2337" s="3" t="s">
        <v>14385</v>
      </c>
      <c r="C2337" s="4">
        <v>52.3365751101</v>
      </c>
      <c r="D2337" s="4">
        <v>14.551799984400001</v>
      </c>
      <c r="E2337" s="4">
        <f>Orte[[#This Row],[Lat_dez]]*PI()/180</f>
        <v>0.91344555488855883</v>
      </c>
      <c r="F2337" s="4">
        <f>Orte[[#This Row],[Lon_dez]]*PI()/180</f>
        <v>0.25397682181943948</v>
      </c>
      <c r="G2337" t="s">
        <v>885</v>
      </c>
      <c r="H2337" t="s">
        <v>2489</v>
      </c>
      <c r="I2337" s="4" t="b">
        <v>0</v>
      </c>
      <c r="J2337" s="4" t="str">
        <f>CONCATENATE(Orte[[#This Row],[Ort]]," - ",Orte[[#This Row],[Landkreis]])</f>
        <v>Frankfurt/ Oder - Kreisfreie Stadt Frankfurt (Oder)</v>
      </c>
      <c r="L2337" s="3" t="s">
        <v>12465</v>
      </c>
      <c r="M2337" s="3"/>
      <c r="N2337" t="str">
        <f>Orte[[#This Row],[Ort]]</f>
        <v>Frankfurt/ Oder</v>
      </c>
      <c r="O2337" t="s">
        <v>1549</v>
      </c>
      <c r="P2337" t="s">
        <v>5172</v>
      </c>
    </row>
    <row r="2338" spans="1:16" x14ac:dyDescent="0.35">
      <c r="A2338" t="s">
        <v>2491</v>
      </c>
      <c r="B2338" s="3" t="s">
        <v>9554</v>
      </c>
      <c r="C2338" s="4">
        <v>52.328175834</v>
      </c>
      <c r="D2338" s="4">
        <v>14.541473145499999</v>
      </c>
      <c r="E2338" s="4">
        <f>Orte[[#This Row],[Lat_dez]]*PI()/180</f>
        <v>0.91329895986582965</v>
      </c>
      <c r="F2338" s="4">
        <f>Orte[[#This Row],[Lon_dez]]*PI()/180</f>
        <v>0.25379658447931142</v>
      </c>
      <c r="G2338" t="s">
        <v>885</v>
      </c>
      <c r="H2338" t="s">
        <v>2489</v>
      </c>
      <c r="I2338" s="4" t="b">
        <v>0</v>
      </c>
      <c r="J2338" s="4" t="str">
        <f>CONCATENATE(Orte[[#This Row],[Ort]]," - ",Orte[[#This Row],[Landkreis]])</f>
        <v>Frankfurt/ Oder - Kreisfreie Stadt Frankfurt (Oder)</v>
      </c>
      <c r="L2338" s="3" t="s">
        <v>11476</v>
      </c>
      <c r="M2338" s="3"/>
      <c r="N2338" t="str">
        <f>Orte[[#This Row],[Ort]]</f>
        <v>Frankfurt/ Oder</v>
      </c>
      <c r="O2338" t="s">
        <v>6390</v>
      </c>
      <c r="P2338" t="s">
        <v>3107</v>
      </c>
    </row>
    <row r="2339" spans="1:16" x14ac:dyDescent="0.35">
      <c r="A2339" t="s">
        <v>2491</v>
      </c>
      <c r="B2339" s="3" t="s">
        <v>14824</v>
      </c>
      <c r="C2339" s="4">
        <v>52.345486508800001</v>
      </c>
      <c r="D2339" s="4">
        <v>14.4673943745</v>
      </c>
      <c r="E2339" s="4">
        <f>Orte[[#This Row],[Lat_dez]]*PI()/180</f>
        <v>0.91360108813683161</v>
      </c>
      <c r="F2339" s="4">
        <f>Orte[[#This Row],[Lon_dez]]*PI()/180</f>
        <v>0.25250366601953056</v>
      </c>
      <c r="G2339" t="s">
        <v>885</v>
      </c>
      <c r="H2339" t="s">
        <v>2489</v>
      </c>
      <c r="I2339" s="4" t="b">
        <v>0</v>
      </c>
      <c r="J2339" s="4" t="str">
        <f>CONCATENATE(Orte[[#This Row],[Ort]]," - ",Orte[[#This Row],[Landkreis]])</f>
        <v>Frankfurt/ Oder - Kreisfreie Stadt Frankfurt (Oder)</v>
      </c>
      <c r="L2339" s="3" t="s">
        <v>10940</v>
      </c>
      <c r="M2339" s="3"/>
      <c r="N2339" t="str">
        <f>Orte[[#This Row],[Ort]]</f>
        <v>Frankfurt/ Oder</v>
      </c>
      <c r="O2339" t="s">
        <v>2054</v>
      </c>
      <c r="P2339" t="s">
        <v>6684</v>
      </c>
    </row>
    <row r="2340" spans="1:16" x14ac:dyDescent="0.35">
      <c r="A2340" t="s">
        <v>5103</v>
      </c>
      <c r="B2340" s="3" t="s">
        <v>12886</v>
      </c>
      <c r="C2340" s="4">
        <v>49.7440336501</v>
      </c>
      <c r="D2340" s="4">
        <v>8.8428407764799992</v>
      </c>
      <c r="E2340" s="4">
        <f>Orte[[#This Row],[Lat_dez]]*PI()/180</f>
        <v>0.86819717041709799</v>
      </c>
      <c r="F2340" s="4">
        <f>Orte[[#This Row],[Lon_dez]]*PI()/180</f>
        <v>0.15433668677918794</v>
      </c>
      <c r="G2340" t="s">
        <v>549</v>
      </c>
      <c r="H2340" t="s">
        <v>743</v>
      </c>
      <c r="I2340" s="4" t="b">
        <v>0</v>
      </c>
      <c r="J2340" s="4" t="str">
        <f>CONCATENATE(Orte[[#This Row],[Ort]]," - ",Orte[[#This Row],[Landkreis]])</f>
        <v>Fränkisch-Crumbach - Landkreis Odenwaldkreis</v>
      </c>
      <c r="L2340" s="3" t="s">
        <v>14296</v>
      </c>
      <c r="M2340" s="3"/>
      <c r="N2340" t="str">
        <f>Orte[[#This Row],[Ort]]</f>
        <v>Fränkisch-Crumbach</v>
      </c>
      <c r="O2340" t="s">
        <v>2413</v>
      </c>
      <c r="P2340" t="s">
        <v>7203</v>
      </c>
    </row>
    <row r="2341" spans="1:16" x14ac:dyDescent="0.35">
      <c r="A2341" t="s">
        <v>4345</v>
      </c>
      <c r="B2341" s="3" t="s">
        <v>11897</v>
      </c>
      <c r="C2341" s="4">
        <v>51.3078208457</v>
      </c>
      <c r="D2341" s="4">
        <v>11.9338471051</v>
      </c>
      <c r="E2341" s="4">
        <f>Orte[[#This Row],[Lat_dez]]*PI()/180</f>
        <v>0.89549040578084649</v>
      </c>
      <c r="F2341" s="4">
        <f>Orte[[#This Row],[Lon_dez]]*PI()/180</f>
        <v>0.20828492441358876</v>
      </c>
      <c r="G2341" t="s">
        <v>809</v>
      </c>
      <c r="H2341" t="s">
        <v>861</v>
      </c>
      <c r="I2341" s="4" t="b">
        <v>0</v>
      </c>
      <c r="J2341" s="4" t="str">
        <f>CONCATENATE(Orte[[#This Row],[Ort]]," - ",Orte[[#This Row],[Landkreis]])</f>
        <v>Frankleben - Landkreis Saalekreis</v>
      </c>
      <c r="L2341" s="3" t="s">
        <v>11752</v>
      </c>
      <c r="M2341" s="3"/>
      <c r="N2341" t="str">
        <f>Orte[[#This Row],[Ort]]</f>
        <v>Frankleben</v>
      </c>
      <c r="O2341" t="s">
        <v>5903</v>
      </c>
      <c r="P2341" t="s">
        <v>1796</v>
      </c>
    </row>
    <row r="2342" spans="1:16" x14ac:dyDescent="0.35">
      <c r="A2342" t="s">
        <v>1836</v>
      </c>
      <c r="B2342" s="3" t="s">
        <v>8802</v>
      </c>
      <c r="C2342" s="4">
        <v>49.232765717900001</v>
      </c>
      <c r="D2342" s="4">
        <v>8.08025887336</v>
      </c>
      <c r="E2342" s="4">
        <f>Orte[[#This Row],[Lat_dez]]*PI()/180</f>
        <v>0.8592738616403448</v>
      </c>
      <c r="F2342" s="4">
        <f>Orte[[#This Row],[Lon_dez]]*PI()/180</f>
        <v>0.14102712175361953</v>
      </c>
      <c r="G2342" t="s">
        <v>514</v>
      </c>
      <c r="H2342" t="s">
        <v>1124</v>
      </c>
      <c r="I2342" s="4" t="b">
        <v>0</v>
      </c>
      <c r="J2342" s="4" t="str">
        <f>CONCATENATE(Orte[[#This Row],[Ort]]," - ",Orte[[#This Row],[Landkreis]])</f>
        <v>Frankweiler - Landkreis Südliche Weinstraße</v>
      </c>
      <c r="L2342" s="3" t="s">
        <v>7797</v>
      </c>
      <c r="M2342" s="3"/>
      <c r="N2342" t="str">
        <f>Orte[[#This Row],[Ort]]</f>
        <v>Frankweiler</v>
      </c>
      <c r="O2342" t="s">
        <v>2297</v>
      </c>
      <c r="P2342" t="s">
        <v>2378</v>
      </c>
    </row>
    <row r="2343" spans="1:16" x14ac:dyDescent="0.35">
      <c r="A2343" t="s">
        <v>3465</v>
      </c>
      <c r="B2343" s="3" t="s">
        <v>10769</v>
      </c>
      <c r="C2343" s="4">
        <v>54.176123350499999</v>
      </c>
      <c r="D2343" s="4">
        <v>12.8551825061</v>
      </c>
      <c r="E2343" s="4">
        <f>Orte[[#This Row],[Lat_dez]]*PI()/180</f>
        <v>0.94555172843280688</v>
      </c>
      <c r="F2343" s="4">
        <f>Orte[[#This Row],[Lon_dez]]*PI()/180</f>
        <v>0.22436526067622103</v>
      </c>
      <c r="G2343" t="s">
        <v>834</v>
      </c>
      <c r="H2343" t="s">
        <v>923</v>
      </c>
      <c r="I2343" s="4" t="b">
        <v>0</v>
      </c>
      <c r="J2343" s="4" t="str">
        <f>CONCATENATE(Orte[[#This Row],[Ort]]," - ",Orte[[#This Row],[Landkreis]])</f>
        <v>Franzburg, Richtenberg, u.a. - Landkreis Vorpommern-Rügen</v>
      </c>
      <c r="L2343" s="3" t="s">
        <v>7803</v>
      </c>
      <c r="M2343" s="3"/>
      <c r="N2343" t="str">
        <f>Orte[[#This Row],[Ort]]</f>
        <v>Franzburg, Richtenberg, u.a.</v>
      </c>
      <c r="O2343" t="s">
        <v>5680</v>
      </c>
      <c r="P2343" t="s">
        <v>6340</v>
      </c>
    </row>
    <row r="2344" spans="1:16" x14ac:dyDescent="0.35">
      <c r="A2344" t="s">
        <v>6504</v>
      </c>
      <c r="B2344" s="3" t="s">
        <v>14758</v>
      </c>
      <c r="C2344" s="4">
        <v>47.797618177499999</v>
      </c>
      <c r="D2344" s="4">
        <v>12.282413547899999</v>
      </c>
      <c r="E2344" s="4">
        <f>Orte[[#This Row],[Lat_dez]]*PI()/180</f>
        <v>0.83422581180846644</v>
      </c>
      <c r="F2344" s="4">
        <f>Orte[[#This Row],[Lon_dez]]*PI()/180</f>
        <v>0.21436855650241324</v>
      </c>
      <c r="G2344" t="s">
        <v>665</v>
      </c>
      <c r="H2344" t="s">
        <v>877</v>
      </c>
      <c r="I2344" s="4" t="b">
        <v>0</v>
      </c>
      <c r="J2344" s="4" t="str">
        <f>CONCATENATE(Orte[[#This Row],[Ort]]," - ",Orte[[#This Row],[Landkreis]])</f>
        <v>Frasdorf - Landkreis Rosenheim</v>
      </c>
      <c r="L2344" s="3" t="s">
        <v>12021</v>
      </c>
      <c r="M2344" s="3"/>
      <c r="N2344" t="str">
        <f>Orte[[#This Row],[Ort]]</f>
        <v>Frasdorf</v>
      </c>
      <c r="O2344" t="s">
        <v>5061</v>
      </c>
      <c r="P2344" t="s">
        <v>528</v>
      </c>
    </row>
    <row r="2345" spans="1:16" x14ac:dyDescent="0.35">
      <c r="A2345" t="s">
        <v>1978</v>
      </c>
      <c r="B2345" s="3" t="s">
        <v>8954</v>
      </c>
      <c r="C2345" s="4">
        <v>48.987020305400002</v>
      </c>
      <c r="D2345" s="4">
        <v>13.323729949700001</v>
      </c>
      <c r="E2345" s="4">
        <f>Orte[[#This Row],[Lat_dez]]*PI()/180</f>
        <v>0.85498479507054825</v>
      </c>
      <c r="F2345" s="4">
        <f>Orte[[#This Row],[Lon_dez]]*PI()/180</f>
        <v>0.23254295626884347</v>
      </c>
      <c r="G2345" t="s">
        <v>665</v>
      </c>
      <c r="H2345" t="s">
        <v>1419</v>
      </c>
      <c r="I2345" s="4" t="b">
        <v>0</v>
      </c>
      <c r="J2345" s="4" t="str">
        <f>CONCATENATE(Orte[[#This Row],[Ort]]," - ",Orte[[#This Row],[Landkreis]])</f>
        <v>Frauenau - Landkreis Regen</v>
      </c>
      <c r="L2345" s="3" t="s">
        <v>7809</v>
      </c>
      <c r="M2345" s="3"/>
      <c r="N2345" t="str">
        <f>Orte[[#This Row],[Ort]]</f>
        <v>Frauenau</v>
      </c>
      <c r="O2345" t="s">
        <v>4058</v>
      </c>
      <c r="P2345" t="s">
        <v>6006</v>
      </c>
    </row>
    <row r="2346" spans="1:16" x14ac:dyDescent="0.35">
      <c r="A2346" t="s">
        <v>6696</v>
      </c>
      <c r="B2346" s="3" t="s">
        <v>15018</v>
      </c>
      <c r="C2346" s="4">
        <v>48.033745101800001</v>
      </c>
      <c r="D2346" s="4">
        <v>12.046790418700001</v>
      </c>
      <c r="E2346" s="4">
        <f>Orte[[#This Row],[Lat_dez]]*PI()/180</f>
        <v>0.83834700409010876</v>
      </c>
      <c r="F2346" s="4">
        <f>Orte[[#This Row],[Lon_dez]]*PI()/180</f>
        <v>0.21025615710402129</v>
      </c>
      <c r="G2346" t="s">
        <v>665</v>
      </c>
      <c r="H2346" t="s">
        <v>1203</v>
      </c>
      <c r="I2346" s="4" t="b">
        <v>0</v>
      </c>
      <c r="J2346" s="4" t="str">
        <f>CONCATENATE(Orte[[#This Row],[Ort]]," - ",Orte[[#This Row],[Landkreis]])</f>
        <v>Frauenneuharting - Landkreis Ebersberg</v>
      </c>
      <c r="L2346" s="3" t="s">
        <v>12012</v>
      </c>
      <c r="M2346" s="3"/>
      <c r="N2346" t="str">
        <f>Orte[[#This Row],[Ort]]</f>
        <v>Frauenneuharting</v>
      </c>
      <c r="O2346" t="s">
        <v>2604</v>
      </c>
      <c r="P2346" t="s">
        <v>3442</v>
      </c>
    </row>
    <row r="2347" spans="1:16" x14ac:dyDescent="0.35">
      <c r="A2347" t="s">
        <v>2299</v>
      </c>
      <c r="B2347" s="3" t="s">
        <v>9334</v>
      </c>
      <c r="C2347" s="4">
        <v>50.767773787300001</v>
      </c>
      <c r="D2347" s="4">
        <v>13.535000200000001</v>
      </c>
      <c r="E2347" s="4">
        <f>Orte[[#This Row],[Lat_dez]]*PI()/180</f>
        <v>0.88606480649605635</v>
      </c>
      <c r="F2347" s="4">
        <f>Orte[[#This Row],[Lon_dez]]*PI()/180</f>
        <v>0.23623031774809103</v>
      </c>
      <c r="G2347" t="s">
        <v>869</v>
      </c>
      <c r="H2347" t="s">
        <v>935</v>
      </c>
      <c r="I2347" s="4" t="b">
        <v>0</v>
      </c>
      <c r="J2347" s="4" t="str">
        <f>CONCATENATE(Orte[[#This Row],[Ort]]," - ",Orte[[#This Row],[Landkreis]])</f>
        <v>Frauenstein - Landkreis Mittelsachsen</v>
      </c>
      <c r="L2347" s="3" t="s">
        <v>14591</v>
      </c>
      <c r="M2347" s="3"/>
      <c r="N2347" t="str">
        <f>Orte[[#This Row],[Ort]]</f>
        <v>Frauenstein</v>
      </c>
      <c r="O2347" t="s">
        <v>5180</v>
      </c>
      <c r="P2347" t="s">
        <v>5806</v>
      </c>
    </row>
    <row r="2348" spans="1:16" x14ac:dyDescent="0.35">
      <c r="A2348" t="s">
        <v>3220</v>
      </c>
      <c r="B2348" s="3" t="s">
        <v>10454</v>
      </c>
      <c r="C2348" s="4">
        <v>48.360516276600002</v>
      </c>
      <c r="D2348" s="4">
        <v>12.001807981700001</v>
      </c>
      <c r="E2348" s="4">
        <f>Orte[[#This Row],[Lat_dez]]*PI()/180</f>
        <v>0.84405023699097881</v>
      </c>
      <c r="F2348" s="4">
        <f>Orte[[#This Row],[Lon_dez]]*PI()/180</f>
        <v>0.20947106547280037</v>
      </c>
      <c r="G2348" t="s">
        <v>665</v>
      </c>
      <c r="H2348" t="s">
        <v>879</v>
      </c>
      <c r="I2348" s="4" t="b">
        <v>0</v>
      </c>
      <c r="J2348" s="4" t="str">
        <f>CONCATENATE(Orte[[#This Row],[Ort]]," - ",Orte[[#This Row],[Landkreis]])</f>
        <v>Fraunberg - Landkreis Erding</v>
      </c>
      <c r="L2348" s="3" t="s">
        <v>9739</v>
      </c>
      <c r="M2348" s="3"/>
      <c r="N2348" t="str">
        <f>Orte[[#This Row],[Ort]]</f>
        <v>Fraunberg</v>
      </c>
      <c r="O2348" t="s">
        <v>4332</v>
      </c>
      <c r="P2348" t="s">
        <v>3501</v>
      </c>
    </row>
    <row r="2349" spans="1:16" x14ac:dyDescent="0.35">
      <c r="A2349" t="s">
        <v>6907</v>
      </c>
      <c r="B2349" s="3" t="s">
        <v>15300</v>
      </c>
      <c r="C2349" s="4">
        <v>50.692475081700003</v>
      </c>
      <c r="D2349" s="4">
        <v>12.3515427973</v>
      </c>
      <c r="E2349" s="4">
        <f>Orte[[#This Row],[Lat_dez]]*PI()/180</f>
        <v>0.8847505961608465</v>
      </c>
      <c r="F2349" s="4">
        <f>Orte[[#This Row],[Lon_dez]]*PI()/180</f>
        <v>0.21557508951387558</v>
      </c>
      <c r="G2349" t="s">
        <v>869</v>
      </c>
      <c r="H2349" t="s">
        <v>901</v>
      </c>
      <c r="I2349" s="4" t="b">
        <v>0</v>
      </c>
      <c r="J2349" s="4" t="str">
        <f>CONCATENATE(Orte[[#This Row],[Ort]]," - ",Orte[[#This Row],[Landkreis]])</f>
        <v>Fraureuth - Landkreis Zwickau</v>
      </c>
      <c r="L2349" s="3" t="s">
        <v>8684</v>
      </c>
      <c r="M2349" s="3"/>
      <c r="N2349" t="str">
        <f>Orte[[#This Row],[Ort]]</f>
        <v>Fraureuth</v>
      </c>
      <c r="O2349" t="s">
        <v>5299</v>
      </c>
      <c r="P2349" t="s">
        <v>5006</v>
      </c>
    </row>
    <row r="2350" spans="1:16" x14ac:dyDescent="0.35">
      <c r="A2350" t="s">
        <v>1666</v>
      </c>
      <c r="B2350" s="3" t="s">
        <v>8615</v>
      </c>
      <c r="C2350" s="4">
        <v>50.913584028599999</v>
      </c>
      <c r="D2350" s="4">
        <v>6.7841377094900004</v>
      </c>
      <c r="E2350" s="4">
        <f>Orte[[#This Row],[Lat_dez]]*PI()/180</f>
        <v>0.88860967528986889</v>
      </c>
      <c r="F2350" s="4">
        <f>Orte[[#This Row],[Lon_dez]]*PI()/180</f>
        <v>0.11840553993930707</v>
      </c>
      <c r="G2350" t="s">
        <v>504</v>
      </c>
      <c r="H2350" t="s">
        <v>524</v>
      </c>
      <c r="I2350" s="4" t="b">
        <v>0</v>
      </c>
      <c r="J2350" s="4" t="str">
        <f>CONCATENATE(Orte[[#This Row],[Ort]]," - ",Orte[[#This Row],[Landkreis]])</f>
        <v>Frechen - Kreis Rhein-Erft-Kreis</v>
      </c>
      <c r="L2350" s="3" t="s">
        <v>11846</v>
      </c>
      <c r="M2350" s="3"/>
      <c r="N2350" t="str">
        <f>Orte[[#This Row],[Ort]]</f>
        <v>Frechen</v>
      </c>
      <c r="O2350" t="s">
        <v>2875</v>
      </c>
      <c r="P2350" t="s">
        <v>3858</v>
      </c>
    </row>
    <row r="2351" spans="1:16" x14ac:dyDescent="0.35">
      <c r="A2351" t="s">
        <v>1012</v>
      </c>
      <c r="B2351" s="3" t="s">
        <v>7991</v>
      </c>
      <c r="C2351" s="4">
        <v>51.960922122600003</v>
      </c>
      <c r="D2351" s="4">
        <v>9.9528574780699994</v>
      </c>
      <c r="E2351" s="4">
        <f>Orte[[#This Row],[Lat_dez]]*PI()/180</f>
        <v>0.9068891734117307</v>
      </c>
      <c r="F2351" s="4">
        <f>Orte[[#This Row],[Lon_dez]]*PI()/180</f>
        <v>0.17371013297406079</v>
      </c>
      <c r="G2351" t="s">
        <v>554</v>
      </c>
      <c r="H2351" t="s">
        <v>658</v>
      </c>
      <c r="I2351" s="4" t="b">
        <v>0</v>
      </c>
      <c r="J2351" s="4" t="str">
        <f>CONCATENATE(Orte[[#This Row],[Ort]]," - ",Orte[[#This Row],[Landkreis]])</f>
        <v>Freden (Leine) - Landkreis Hildesheim</v>
      </c>
      <c r="L2351" s="3" t="s">
        <v>10658</v>
      </c>
      <c r="M2351" s="3"/>
      <c r="N2351" t="str">
        <f>Orte[[#This Row],[Ort]]</f>
        <v>Freden (Leine)</v>
      </c>
      <c r="O2351" t="s">
        <v>6306</v>
      </c>
      <c r="P2351" t="s">
        <v>3824</v>
      </c>
    </row>
    <row r="2352" spans="1:16" x14ac:dyDescent="0.35">
      <c r="A2352" t="s">
        <v>2366</v>
      </c>
      <c r="B2352" s="3" t="s">
        <v>9413</v>
      </c>
      <c r="C2352" s="4">
        <v>53.5255602955</v>
      </c>
      <c r="D2352" s="4">
        <v>9.4185273072900006</v>
      </c>
      <c r="E2352" s="4">
        <f>Orte[[#This Row],[Lat_dez]]*PI()/180</f>
        <v>0.93419726113122403</v>
      </c>
      <c r="F2352" s="4">
        <f>Orte[[#This Row],[Lon_dez]]*PI()/180</f>
        <v>0.16438431220120622</v>
      </c>
      <c r="G2352" t="s">
        <v>554</v>
      </c>
      <c r="H2352" t="s">
        <v>1507</v>
      </c>
      <c r="I2352" s="4" t="b">
        <v>0</v>
      </c>
      <c r="J2352" s="4" t="str">
        <f>CONCATENATE(Orte[[#This Row],[Ort]]," - ",Orte[[#This Row],[Landkreis]])</f>
        <v>Fredenbeck - Landkreis Stade</v>
      </c>
      <c r="L2352" s="3" t="s">
        <v>10307</v>
      </c>
      <c r="M2352" s="3"/>
      <c r="N2352" t="str">
        <f>Orte[[#This Row],[Ort]]</f>
        <v>Fredenbeck</v>
      </c>
      <c r="O2352" t="s">
        <v>6001</v>
      </c>
      <c r="P2352" t="s">
        <v>6617</v>
      </c>
    </row>
    <row r="2353" spans="1:16" x14ac:dyDescent="0.35">
      <c r="A2353" t="s">
        <v>2989</v>
      </c>
      <c r="B2353" s="3" t="s">
        <v>10178</v>
      </c>
      <c r="C2353" s="4">
        <v>52.5184542083</v>
      </c>
      <c r="D2353" s="4">
        <v>13.7638687238</v>
      </c>
      <c r="E2353" s="4">
        <f>Orte[[#This Row],[Lat_dez]]*PI()/180</f>
        <v>0.91661994399270685</v>
      </c>
      <c r="F2353" s="4">
        <f>Orte[[#This Row],[Lon_dez]]*PI()/180</f>
        <v>0.24022482704258002</v>
      </c>
      <c r="G2353" t="s">
        <v>885</v>
      </c>
      <c r="H2353" t="s">
        <v>975</v>
      </c>
      <c r="I2353" s="4" t="b">
        <v>0</v>
      </c>
      <c r="J2353" s="4" t="str">
        <f>CONCATENATE(Orte[[#This Row],[Ort]]," - ",Orte[[#This Row],[Landkreis]])</f>
        <v>Fredersdorf-Vogelsdorf, Petershagen - Landkreis Märkisch-Oderland</v>
      </c>
      <c r="L2353" s="3" t="s">
        <v>14702</v>
      </c>
      <c r="M2353" s="3"/>
      <c r="N2353" t="str">
        <f>Orte[[#This Row],[Ort]]</f>
        <v>Fredersdorf-Vogelsdorf, Petershagen</v>
      </c>
      <c r="O2353" t="s">
        <v>3602</v>
      </c>
      <c r="P2353" t="s">
        <v>3010</v>
      </c>
    </row>
    <row r="2354" spans="1:16" x14ac:dyDescent="0.35">
      <c r="A2354" t="s">
        <v>6260</v>
      </c>
      <c r="B2354" s="3" t="s">
        <v>14419</v>
      </c>
      <c r="C2354" s="4">
        <v>48.175254861900001</v>
      </c>
      <c r="D2354" s="4">
        <v>7.9202458093099999</v>
      </c>
      <c r="E2354" s="4">
        <f>Orte[[#This Row],[Lat_dez]]*PI()/180</f>
        <v>0.84081681532756103</v>
      </c>
      <c r="F2354" s="4">
        <f>Orte[[#This Row],[Lon_dez]]*PI()/180</f>
        <v>0.13823436693974245</v>
      </c>
      <c r="G2354" t="s">
        <v>546</v>
      </c>
      <c r="H2354" t="s">
        <v>1583</v>
      </c>
      <c r="I2354" s="4" t="b">
        <v>0</v>
      </c>
      <c r="J2354" s="4" t="str">
        <f>CONCATENATE(Orte[[#This Row],[Ort]]," - ",Orte[[#This Row],[Landkreis]])</f>
        <v>Freiamt - Landkreis Emmendingen</v>
      </c>
      <c r="L2354" s="3" t="s">
        <v>12448</v>
      </c>
      <c r="M2354" s="3"/>
      <c r="N2354" t="str">
        <f>Orte[[#This Row],[Ort]]</f>
        <v>Freiamt</v>
      </c>
      <c r="O2354" t="s">
        <v>1749</v>
      </c>
      <c r="P2354" t="s">
        <v>3379</v>
      </c>
    </row>
    <row r="2355" spans="1:16" x14ac:dyDescent="0.35">
      <c r="A2355" t="s">
        <v>1247</v>
      </c>
      <c r="B2355" s="3" t="s">
        <v>8193</v>
      </c>
      <c r="C2355" s="4">
        <v>50.914622196499998</v>
      </c>
      <c r="D2355" s="4">
        <v>13.334040679499999</v>
      </c>
      <c r="E2355" s="4">
        <f>Orte[[#This Row],[Lat_dez]]*PI()/180</f>
        <v>0.88862779473791231</v>
      </c>
      <c r="F2355" s="4">
        <f>Orte[[#This Row],[Lon_dez]]*PI()/180</f>
        <v>0.23272291245213694</v>
      </c>
      <c r="G2355" t="s">
        <v>869</v>
      </c>
      <c r="H2355" t="s">
        <v>935</v>
      </c>
      <c r="I2355" s="4" t="b">
        <v>0</v>
      </c>
      <c r="J2355" s="4" t="str">
        <f>CONCATENATE(Orte[[#This Row],[Ort]]," - ",Orte[[#This Row],[Landkreis]])</f>
        <v>Freiberg - Landkreis Mittelsachsen</v>
      </c>
      <c r="L2355" s="3" t="s">
        <v>11053</v>
      </c>
      <c r="M2355" s="3"/>
      <c r="N2355" t="str">
        <f>Orte[[#This Row],[Ort]]</f>
        <v>Freiberg</v>
      </c>
      <c r="O2355" t="s">
        <v>3791</v>
      </c>
      <c r="P2355" t="s">
        <v>5544</v>
      </c>
    </row>
    <row r="2356" spans="1:16" x14ac:dyDescent="0.35">
      <c r="A2356" t="s">
        <v>5531</v>
      </c>
      <c r="B2356" s="3" t="s">
        <v>13434</v>
      </c>
      <c r="C2356" s="4">
        <v>48.9334351368</v>
      </c>
      <c r="D2356" s="4">
        <v>9.1893941020399996</v>
      </c>
      <c r="E2356" s="4">
        <f>Orte[[#This Row],[Lat_dez]]*PI()/180</f>
        <v>0.85404955744824196</v>
      </c>
      <c r="F2356" s="4">
        <f>Orte[[#This Row],[Lon_dez]]*PI()/180</f>
        <v>0.16038518334394575</v>
      </c>
      <c r="G2356" t="s">
        <v>546</v>
      </c>
      <c r="H2356" t="s">
        <v>757</v>
      </c>
      <c r="I2356" s="4" t="b">
        <v>0</v>
      </c>
      <c r="J2356" s="4" t="str">
        <f>CONCATENATE(Orte[[#This Row],[Ort]]," - ",Orte[[#This Row],[Landkreis]])</f>
        <v>Freiberg am Neckar - Landkreis Ludwigsburg</v>
      </c>
      <c r="L2356" s="3" t="s">
        <v>14438</v>
      </c>
      <c r="M2356" s="3"/>
      <c r="N2356" t="str">
        <f>Orte[[#This Row],[Ort]]</f>
        <v>Freiberg am Neckar</v>
      </c>
      <c r="O2356" t="s">
        <v>3099</v>
      </c>
      <c r="P2356" t="s">
        <v>4375</v>
      </c>
    </row>
    <row r="2357" spans="1:16" x14ac:dyDescent="0.35">
      <c r="A2357" t="s">
        <v>2864</v>
      </c>
      <c r="B2357" s="3" t="s">
        <v>10023</v>
      </c>
      <c r="C2357" s="4">
        <v>53.827397217200001</v>
      </c>
      <c r="D2357" s="4">
        <v>9.2810136563699999</v>
      </c>
      <c r="E2357" s="4">
        <f>Orte[[#This Row],[Lat_dez]]*PI()/180</f>
        <v>0.9394653092189732</v>
      </c>
      <c r="F2357" s="4">
        <f>Orte[[#This Row],[Lon_dez]]*PI()/180</f>
        <v>0.1619842462262141</v>
      </c>
      <c r="G2357" t="s">
        <v>554</v>
      </c>
      <c r="H2357" t="s">
        <v>1507</v>
      </c>
      <c r="I2357" s="4" t="b">
        <v>0</v>
      </c>
      <c r="J2357" s="4" t="str">
        <f>CONCATENATE(Orte[[#This Row],[Ort]]," - ",Orte[[#This Row],[Landkreis]])</f>
        <v>Freiburg (Elbe) - Landkreis Stade</v>
      </c>
      <c r="L2357" s="3" t="s">
        <v>14861</v>
      </c>
      <c r="M2357" s="3"/>
      <c r="N2357" t="str">
        <f>Orte[[#This Row],[Ort]]</f>
        <v>Freiburg (Elbe)</v>
      </c>
      <c r="O2357" t="s">
        <v>5560</v>
      </c>
      <c r="P2357" t="s">
        <v>5575</v>
      </c>
    </row>
    <row r="2358" spans="1:16" x14ac:dyDescent="0.35">
      <c r="A2358" t="s">
        <v>1119</v>
      </c>
      <c r="B2358" s="3" t="s">
        <v>7647</v>
      </c>
      <c r="C2358" s="4">
        <v>47.994862437899997</v>
      </c>
      <c r="D2358" s="4">
        <v>7.8485230920599998</v>
      </c>
      <c r="E2358" s="4">
        <f>Orte[[#This Row],[Lat_dez]]*PI()/180</f>
        <v>0.83766837358310753</v>
      </c>
      <c r="F2358" s="4">
        <f>Orte[[#This Row],[Lon_dez]]*PI()/180</f>
        <v>0.13698256937525302</v>
      </c>
      <c r="G2358" t="s">
        <v>546</v>
      </c>
      <c r="H2358" t="s">
        <v>1120</v>
      </c>
      <c r="I2358" s="4" t="b">
        <v>0</v>
      </c>
      <c r="J2358" s="4" t="str">
        <f>CONCATENATE(Orte[[#This Row],[Ort]]," - ",Orte[[#This Row],[Landkreis]])</f>
        <v>Freiburg im Breisgau - Stadtkreis Freiburg im Breisgau</v>
      </c>
      <c r="L2358" s="3" t="s">
        <v>12751</v>
      </c>
      <c r="M2358" s="3"/>
      <c r="N2358" t="str">
        <f>Orte[[#This Row],[Ort]]</f>
        <v>Freiburg im Breisgau</v>
      </c>
      <c r="O2358" t="s">
        <v>5555</v>
      </c>
      <c r="P2358" t="s">
        <v>15967</v>
      </c>
    </row>
    <row r="2359" spans="1:16" x14ac:dyDescent="0.35">
      <c r="A2359" t="s">
        <v>1119</v>
      </c>
      <c r="B2359" s="3" t="s">
        <v>10112</v>
      </c>
      <c r="C2359" s="4">
        <v>47.949119616099999</v>
      </c>
      <c r="D2359" s="4">
        <v>7.8656188156700004</v>
      </c>
      <c r="E2359" s="4">
        <f>Orte[[#This Row],[Lat_dez]]*PI()/180</f>
        <v>0.83687001073354439</v>
      </c>
      <c r="F2359" s="4">
        <f>Orte[[#This Row],[Lon_dez]]*PI()/180</f>
        <v>0.13728094604025845</v>
      </c>
      <c r="G2359" t="s">
        <v>546</v>
      </c>
      <c r="H2359" t="s">
        <v>1120</v>
      </c>
      <c r="I2359" s="4" t="b">
        <v>0</v>
      </c>
      <c r="J2359" s="4" t="str">
        <f>CONCATENATE(Orte[[#This Row],[Ort]]," - ",Orte[[#This Row],[Landkreis]])</f>
        <v>Freiburg im Breisgau - Stadtkreis Freiburg im Breisgau</v>
      </c>
      <c r="L2359" s="3" t="s">
        <v>12127</v>
      </c>
      <c r="M2359" s="3"/>
      <c r="N2359" t="str">
        <f>Orte[[#This Row],[Ort]]</f>
        <v>Freiburg im Breisgau</v>
      </c>
      <c r="O2359" t="s">
        <v>7072</v>
      </c>
      <c r="P2359" t="s">
        <v>6935</v>
      </c>
    </row>
    <row r="2360" spans="1:16" x14ac:dyDescent="0.35">
      <c r="A2360" t="s">
        <v>1119</v>
      </c>
      <c r="B2360" s="3" t="s">
        <v>9559</v>
      </c>
      <c r="C2360" s="4">
        <v>47.987414076500002</v>
      </c>
      <c r="D2360" s="4">
        <v>7.8617753376100001</v>
      </c>
      <c r="E2360" s="4">
        <f>Orte[[#This Row],[Lat_dez]]*PI()/180</f>
        <v>0.83753837515279916</v>
      </c>
      <c r="F2360" s="4">
        <f>Orte[[#This Row],[Lon_dez]]*PI()/180</f>
        <v>0.13721386469338329</v>
      </c>
      <c r="G2360" t="s">
        <v>546</v>
      </c>
      <c r="H2360" t="s">
        <v>1120</v>
      </c>
      <c r="I2360" s="4" t="b">
        <v>0</v>
      </c>
      <c r="J2360" s="4" t="str">
        <f>CONCATENATE(Orte[[#This Row],[Ort]]," - ",Orte[[#This Row],[Landkreis]])</f>
        <v>Freiburg im Breisgau - Stadtkreis Freiburg im Breisgau</v>
      </c>
      <c r="L2360" s="3" t="s">
        <v>12414</v>
      </c>
      <c r="M2360" s="3"/>
      <c r="N2360" t="str">
        <f>Orte[[#This Row],[Ort]]</f>
        <v>Freiburg im Breisgau</v>
      </c>
      <c r="O2360" t="s">
        <v>1514</v>
      </c>
      <c r="P2360" t="s">
        <v>887</v>
      </c>
    </row>
    <row r="2361" spans="1:16" x14ac:dyDescent="0.35">
      <c r="A2361" t="s">
        <v>1119</v>
      </c>
      <c r="B2361" s="3" t="s">
        <v>14687</v>
      </c>
      <c r="C2361" s="4">
        <v>48.005823684699998</v>
      </c>
      <c r="D2361" s="4">
        <v>7.8767959293300001</v>
      </c>
      <c r="E2361" s="4">
        <f>Orte[[#This Row],[Lat_dez]]*PI()/180</f>
        <v>0.83785968342989114</v>
      </c>
      <c r="F2361" s="4">
        <f>Orte[[#This Row],[Lon_dez]]*PI()/180</f>
        <v>0.13747602347449508</v>
      </c>
      <c r="G2361" t="s">
        <v>546</v>
      </c>
      <c r="H2361" t="s">
        <v>1120</v>
      </c>
      <c r="I2361" s="4" t="b">
        <v>0</v>
      </c>
      <c r="J2361" s="4" t="str">
        <f>CONCATENATE(Orte[[#This Row],[Ort]]," - ",Orte[[#This Row],[Landkreis]])</f>
        <v>Freiburg im Breisgau - Stadtkreis Freiburg im Breisgau</v>
      </c>
      <c r="L2361" s="3" t="s">
        <v>13942</v>
      </c>
      <c r="M2361" s="3"/>
      <c r="N2361" t="str">
        <f>Orte[[#This Row],[Ort]]</f>
        <v>Freiburg im Breisgau</v>
      </c>
      <c r="O2361" t="s">
        <v>4130</v>
      </c>
      <c r="P2361" t="s">
        <v>6842</v>
      </c>
    </row>
    <row r="2362" spans="1:16" x14ac:dyDescent="0.35">
      <c r="A2362" t="s">
        <v>1119</v>
      </c>
      <c r="B2362" s="3" t="s">
        <v>8083</v>
      </c>
      <c r="C2362" s="4">
        <v>48.005092429699999</v>
      </c>
      <c r="D2362" s="4">
        <v>7.8540312187200003</v>
      </c>
      <c r="E2362" s="4">
        <f>Orte[[#This Row],[Lat_dez]]*PI()/180</f>
        <v>0.83784692062246946</v>
      </c>
      <c r="F2362" s="4">
        <f>Orte[[#This Row],[Lon_dez]]*PI()/180</f>
        <v>0.1370787043210869</v>
      </c>
      <c r="G2362" t="s">
        <v>546</v>
      </c>
      <c r="H2362" t="s">
        <v>1120</v>
      </c>
      <c r="I2362" s="4" t="b">
        <v>0</v>
      </c>
      <c r="J2362" s="4" t="str">
        <f>CONCATENATE(Orte[[#This Row],[Ort]]," - ",Orte[[#This Row],[Landkreis]])</f>
        <v>Freiburg im Breisgau - Stadtkreis Freiburg im Breisgau</v>
      </c>
      <c r="L2362" s="3" t="s">
        <v>13943</v>
      </c>
      <c r="M2362" s="3"/>
      <c r="N2362" t="str">
        <f>Orte[[#This Row],[Ort]]</f>
        <v>Freiburg im Breisgau</v>
      </c>
      <c r="O2362" t="s">
        <v>4680</v>
      </c>
      <c r="P2362" t="s">
        <v>2888</v>
      </c>
    </row>
    <row r="2363" spans="1:16" x14ac:dyDescent="0.35">
      <c r="A2363" t="s">
        <v>1119</v>
      </c>
      <c r="B2363" s="3" t="s">
        <v>9613</v>
      </c>
      <c r="C2363" s="4">
        <v>48.040289399499997</v>
      </c>
      <c r="D2363" s="4">
        <v>7.8282896946599996</v>
      </c>
      <c r="E2363" s="4">
        <f>Orte[[#This Row],[Lat_dez]]*PI()/180</f>
        <v>0.83846122363220443</v>
      </c>
      <c r="F2363" s="4">
        <f>Orte[[#This Row],[Lon_dez]]*PI()/180</f>
        <v>0.13662942997175856</v>
      </c>
      <c r="G2363" t="s">
        <v>546</v>
      </c>
      <c r="H2363" t="s">
        <v>1120</v>
      </c>
      <c r="I2363" s="4" t="b">
        <v>0</v>
      </c>
      <c r="J2363" s="4" t="str">
        <f>CONCATENATE(Orte[[#This Row],[Ort]]," - ",Orte[[#This Row],[Landkreis]])</f>
        <v>Freiburg im Breisgau - Stadtkreis Freiburg im Breisgau</v>
      </c>
      <c r="L2363" s="3" t="s">
        <v>10506</v>
      </c>
      <c r="M2363" s="3"/>
      <c r="N2363" t="str">
        <f>Orte[[#This Row],[Ort]]</f>
        <v>Freiburg im Breisgau</v>
      </c>
      <c r="O2363" t="s">
        <v>6398</v>
      </c>
      <c r="P2363" t="s">
        <v>1238</v>
      </c>
    </row>
    <row r="2364" spans="1:16" x14ac:dyDescent="0.35">
      <c r="A2364" t="s">
        <v>1119</v>
      </c>
      <c r="B2364" s="3" t="s">
        <v>11853</v>
      </c>
      <c r="C2364" s="4">
        <v>48.0038154191</v>
      </c>
      <c r="D2364" s="4">
        <v>7.8258022073599998</v>
      </c>
      <c r="E2364" s="4">
        <f>Orte[[#This Row],[Lat_dez]]*PI()/180</f>
        <v>0.83782463258291673</v>
      </c>
      <c r="F2364" s="4">
        <f>Orte[[#This Row],[Lon_dez]]*PI()/180</f>
        <v>0.13658601512827201</v>
      </c>
      <c r="G2364" t="s">
        <v>546</v>
      </c>
      <c r="H2364" t="s">
        <v>1120</v>
      </c>
      <c r="I2364" s="4" t="b">
        <v>0</v>
      </c>
      <c r="J2364" s="4" t="str">
        <f>CONCATENATE(Orte[[#This Row],[Ort]]," - ",Orte[[#This Row],[Landkreis]])</f>
        <v>Freiburg im Breisgau - Stadtkreis Freiburg im Breisgau</v>
      </c>
      <c r="L2364" s="3" t="s">
        <v>13944</v>
      </c>
      <c r="M2364" s="3"/>
      <c r="N2364" t="str">
        <f>Orte[[#This Row],[Ort]]</f>
        <v>Freiburg im Breisgau</v>
      </c>
      <c r="O2364" t="s">
        <v>2722</v>
      </c>
      <c r="P2364" t="s">
        <v>15968</v>
      </c>
    </row>
    <row r="2365" spans="1:16" x14ac:dyDescent="0.35">
      <c r="A2365" t="s">
        <v>1119</v>
      </c>
      <c r="B2365" s="3" t="s">
        <v>13799</v>
      </c>
      <c r="C2365" s="4">
        <v>47.991049057600002</v>
      </c>
      <c r="D2365" s="4">
        <v>7.7837286151300003</v>
      </c>
      <c r="E2365" s="4">
        <f>Orte[[#This Row],[Lat_dez]]*PI()/180</f>
        <v>0.83760181754124186</v>
      </c>
      <c r="F2365" s="4">
        <f>Orte[[#This Row],[Lon_dez]]*PI()/180</f>
        <v>0.13585169241571701</v>
      </c>
      <c r="G2365" t="s">
        <v>546</v>
      </c>
      <c r="H2365" t="s">
        <v>1120</v>
      </c>
      <c r="I2365" s="4" t="b">
        <v>0</v>
      </c>
      <c r="J2365" s="4" t="str">
        <f>CONCATENATE(Orte[[#This Row],[Ort]]," - ",Orte[[#This Row],[Landkreis]])</f>
        <v>Freiburg im Breisgau - Stadtkreis Freiburg im Breisgau</v>
      </c>
      <c r="L2365" s="3" t="s">
        <v>10507</v>
      </c>
      <c r="M2365" s="3"/>
      <c r="N2365" t="str">
        <f>Orte[[#This Row],[Ort]]</f>
        <v>Freiburg im Breisgau</v>
      </c>
      <c r="O2365" t="s">
        <v>63</v>
      </c>
      <c r="P2365" t="s">
        <v>6790</v>
      </c>
    </row>
    <row r="2366" spans="1:16" x14ac:dyDescent="0.35">
      <c r="A2366" t="s">
        <v>1119</v>
      </c>
      <c r="B2366" s="3" t="s">
        <v>12245</v>
      </c>
      <c r="C2366" s="4">
        <v>47.997742938400002</v>
      </c>
      <c r="D2366" s="4">
        <v>7.7188554201999997</v>
      </c>
      <c r="E2366" s="4">
        <f>Orte[[#This Row],[Lat_dez]]*PI()/180</f>
        <v>0.83771864780093774</v>
      </c>
      <c r="F2366" s="4">
        <f>Orte[[#This Row],[Lon_dez]]*PI()/180</f>
        <v>0.13471944156790042</v>
      </c>
      <c r="G2366" t="s">
        <v>546</v>
      </c>
      <c r="H2366" t="s">
        <v>1120</v>
      </c>
      <c r="I2366" s="4" t="b">
        <v>0</v>
      </c>
      <c r="J2366" s="4" t="str">
        <f>CONCATENATE(Orte[[#This Row],[Ort]]," - ",Orte[[#This Row],[Landkreis]])</f>
        <v>Freiburg im Breisgau - Stadtkreis Freiburg im Breisgau</v>
      </c>
      <c r="L2366" s="3" t="s">
        <v>14868</v>
      </c>
      <c r="M2366" s="3"/>
      <c r="N2366" t="str">
        <f>Orte[[#This Row],[Ort]]</f>
        <v>Freiburg im Breisgau</v>
      </c>
      <c r="O2366" t="s">
        <v>3908</v>
      </c>
      <c r="P2366" t="s">
        <v>3797</v>
      </c>
    </row>
    <row r="2367" spans="1:16" x14ac:dyDescent="0.35">
      <c r="A2367" t="s">
        <v>1119</v>
      </c>
      <c r="B2367" s="3" t="s">
        <v>13885</v>
      </c>
      <c r="C2367" s="4">
        <v>47.9995910843</v>
      </c>
      <c r="D2367" s="4">
        <v>7.8098764629900002</v>
      </c>
      <c r="E2367" s="4">
        <f>Orte[[#This Row],[Lat_dez]]*PI()/180</f>
        <v>0.83775090403195018</v>
      </c>
      <c r="F2367" s="4">
        <f>Orte[[#This Row],[Lon_dez]]*PI()/180</f>
        <v>0.13630805845318456</v>
      </c>
      <c r="G2367" t="s">
        <v>546</v>
      </c>
      <c r="H2367" t="s">
        <v>1120</v>
      </c>
      <c r="I2367" s="4" t="b">
        <v>0</v>
      </c>
      <c r="J2367" s="4" t="str">
        <f>CONCATENATE(Orte[[#This Row],[Ort]]," - ",Orte[[#This Row],[Landkreis]])</f>
        <v>Freiburg im Breisgau - Stadtkreis Freiburg im Breisgau</v>
      </c>
      <c r="L2367" s="3" t="s">
        <v>15613</v>
      </c>
      <c r="M2367" s="3"/>
      <c r="N2367" t="str">
        <f>Orte[[#This Row],[Ort]]</f>
        <v>Freiburg im Breisgau</v>
      </c>
      <c r="O2367" t="s">
        <v>1353</v>
      </c>
      <c r="P2367" t="s">
        <v>1764</v>
      </c>
    </row>
    <row r="2368" spans="1:16" x14ac:dyDescent="0.35">
      <c r="A2368" t="s">
        <v>1119</v>
      </c>
      <c r="B2368" s="3" t="s">
        <v>8790</v>
      </c>
      <c r="C2368" s="4">
        <v>47.988122617199998</v>
      </c>
      <c r="D2368" s="4">
        <v>7.8215873558200002</v>
      </c>
      <c r="E2368" s="4">
        <f>Orte[[#This Row],[Lat_dez]]*PI()/180</f>
        <v>0.83755074152089848</v>
      </c>
      <c r="F2368" s="4">
        <f>Orte[[#This Row],[Lon_dez]]*PI()/180</f>
        <v>0.13651245209141627</v>
      </c>
      <c r="G2368" t="s">
        <v>546</v>
      </c>
      <c r="H2368" t="s">
        <v>1120</v>
      </c>
      <c r="I2368" s="4" t="b">
        <v>0</v>
      </c>
      <c r="J2368" s="4" t="str">
        <f>CONCATENATE(Orte[[#This Row],[Ort]]," - ",Orte[[#This Row],[Landkreis]])</f>
        <v>Freiburg im Breisgau - Stadtkreis Freiburg im Breisgau</v>
      </c>
      <c r="L2368" s="3" t="s">
        <v>12451</v>
      </c>
      <c r="M2368" s="3"/>
      <c r="N2368" t="str">
        <f>Orte[[#This Row],[Ort]]</f>
        <v>Freiburg im Breisgau</v>
      </c>
      <c r="O2368" t="s">
        <v>2657</v>
      </c>
      <c r="P2368" t="s">
        <v>3071</v>
      </c>
    </row>
    <row r="2369" spans="1:16" x14ac:dyDescent="0.35">
      <c r="A2369" t="s">
        <v>1119</v>
      </c>
      <c r="B2369" s="3" t="s">
        <v>9798</v>
      </c>
      <c r="C2369" s="4">
        <v>47.967332833500002</v>
      </c>
      <c r="D2369" s="4">
        <v>7.9014348547599997</v>
      </c>
      <c r="E2369" s="4">
        <f>Orte[[#This Row],[Lat_dez]]*PI()/180</f>
        <v>0.83718789134455596</v>
      </c>
      <c r="F2369" s="4">
        <f>Orte[[#This Row],[Lon_dez]]*PI()/180</f>
        <v>0.13790605384740193</v>
      </c>
      <c r="G2369" t="s">
        <v>546</v>
      </c>
      <c r="H2369" t="s">
        <v>1120</v>
      </c>
      <c r="I2369" s="4" t="b">
        <v>0</v>
      </c>
      <c r="J2369" s="4" t="str">
        <f>CONCATENATE(Orte[[#This Row],[Ort]]," - ",Orte[[#This Row],[Landkreis]])</f>
        <v>Freiburg im Breisgau - Stadtkreis Freiburg im Breisgau</v>
      </c>
      <c r="L2369" s="3" t="s">
        <v>15420</v>
      </c>
      <c r="M2369" s="3"/>
      <c r="N2369" t="str">
        <f>Orte[[#This Row],[Ort]]</f>
        <v>Freiburg im Breisgau</v>
      </c>
      <c r="O2369" t="s">
        <v>675</v>
      </c>
      <c r="P2369" t="s">
        <v>604</v>
      </c>
    </row>
    <row r="2370" spans="1:16" x14ac:dyDescent="0.35">
      <c r="A2370" t="s">
        <v>5364</v>
      </c>
      <c r="B2370" s="3" t="s">
        <v>13227</v>
      </c>
      <c r="C2370" s="4">
        <v>50.438496318399999</v>
      </c>
      <c r="D2370" s="4">
        <v>9.3990168324799992</v>
      </c>
      <c r="E2370" s="4">
        <f>Orte[[#This Row],[Lat_dez]]*PI()/180</f>
        <v>0.88031783051111812</v>
      </c>
      <c r="F2370" s="4">
        <f>Orte[[#This Row],[Lon_dez]]*PI()/180</f>
        <v>0.16404379017714429</v>
      </c>
      <c r="G2370" t="s">
        <v>549</v>
      </c>
      <c r="H2370" t="s">
        <v>763</v>
      </c>
      <c r="I2370" s="4" t="b">
        <v>0</v>
      </c>
      <c r="J2370" s="4" t="str">
        <f>CONCATENATE(Orte[[#This Row],[Ort]]," - ",Orte[[#This Row],[Landkreis]])</f>
        <v>Freiensteinau - Landkreis Vogelsbergkreis</v>
      </c>
      <c r="L2370" s="3" t="s">
        <v>12449</v>
      </c>
      <c r="M2370" s="3"/>
      <c r="N2370" t="str">
        <f>Orte[[#This Row],[Ort]]</f>
        <v>Freiensteinau</v>
      </c>
      <c r="O2370" t="s">
        <v>6883</v>
      </c>
      <c r="P2370" t="s">
        <v>2683</v>
      </c>
    </row>
    <row r="2371" spans="1:16" x14ac:dyDescent="0.35">
      <c r="A2371" t="s">
        <v>2352</v>
      </c>
      <c r="B2371" s="3" t="s">
        <v>9397</v>
      </c>
      <c r="C2371" s="4">
        <v>50.133804793199999</v>
      </c>
      <c r="D2371" s="4">
        <v>9.13676020618</v>
      </c>
      <c r="E2371" s="4">
        <f>Orte[[#This Row],[Lat_dez]]*PI()/180</f>
        <v>0.87499996019345494</v>
      </c>
      <c r="F2371" s="4">
        <f>Orte[[#This Row],[Lon_dez]]*PI()/180</f>
        <v>0.15946654856303696</v>
      </c>
      <c r="G2371" t="s">
        <v>549</v>
      </c>
      <c r="H2371" t="s">
        <v>1076</v>
      </c>
      <c r="I2371" s="4" t="b">
        <v>0</v>
      </c>
      <c r="J2371" s="4" t="str">
        <f>CONCATENATE(Orte[[#This Row],[Ort]]," - ",Orte[[#This Row],[Landkreis]])</f>
        <v>Freigericht - Landkreis Main-Kinzig-Kreis</v>
      </c>
      <c r="L2371" s="3" t="s">
        <v>13389</v>
      </c>
      <c r="M2371" s="3"/>
      <c r="N2371" t="str">
        <f>Orte[[#This Row],[Ort]]</f>
        <v>Freigericht</v>
      </c>
      <c r="O2371" t="s">
        <v>6365</v>
      </c>
      <c r="P2371" t="s">
        <v>1129</v>
      </c>
    </row>
    <row r="2372" spans="1:16" x14ac:dyDescent="0.35">
      <c r="A2372" t="s">
        <v>4343</v>
      </c>
      <c r="B2372" s="3" t="s">
        <v>11895</v>
      </c>
      <c r="C2372" s="4">
        <v>49.608943622200002</v>
      </c>
      <c r="D2372" s="4">
        <v>11.907792626599999</v>
      </c>
      <c r="E2372" s="4">
        <f>Orte[[#This Row],[Lat_dez]]*PI()/180</f>
        <v>0.86583940464363185</v>
      </c>
      <c r="F2372" s="4">
        <f>Orte[[#This Row],[Lon_dez]]*PI()/180</f>
        <v>0.2078301879788737</v>
      </c>
      <c r="G2372" t="s">
        <v>665</v>
      </c>
      <c r="H2372" t="s">
        <v>857</v>
      </c>
      <c r="I2372" s="4" t="b">
        <v>0</v>
      </c>
      <c r="J2372" s="4" t="str">
        <f>CONCATENATE(Orte[[#This Row],[Ort]]," - ",Orte[[#This Row],[Landkreis]])</f>
        <v>Freihung - Landkreis Amberg-Sulzbach</v>
      </c>
      <c r="L2372" s="3" t="s">
        <v>13293</v>
      </c>
      <c r="M2372" s="3"/>
      <c r="N2372" t="str">
        <f>Orte[[#This Row],[Ort]]</f>
        <v>Freihung</v>
      </c>
      <c r="O2372" t="s">
        <v>3323</v>
      </c>
      <c r="P2372" t="s">
        <v>4806</v>
      </c>
    </row>
    <row r="2373" spans="1:16" x14ac:dyDescent="0.35">
      <c r="A2373" t="s">
        <v>6525</v>
      </c>
      <c r="B2373" s="3" t="s">
        <v>14783</v>
      </c>
      <c r="C2373" s="4">
        <v>47.845200309900001</v>
      </c>
      <c r="D2373" s="4">
        <v>12.9750466313</v>
      </c>
      <c r="E2373" s="4">
        <f>Orte[[#This Row],[Lat_dez]]*PI()/180</f>
        <v>0.83505627668396631</v>
      </c>
      <c r="F2373" s="4">
        <f>Orte[[#This Row],[Lon_dez]]*PI()/180</f>
        <v>0.22645728431598372</v>
      </c>
      <c r="G2373" t="s">
        <v>665</v>
      </c>
      <c r="H2373" t="s">
        <v>2813</v>
      </c>
      <c r="I2373" s="4" t="b">
        <v>0</v>
      </c>
      <c r="J2373" s="4" t="str">
        <f>CONCATENATE(Orte[[#This Row],[Ort]]," - ",Orte[[#This Row],[Landkreis]])</f>
        <v>Freilassing - Landkreis Berchtesgadener Land</v>
      </c>
      <c r="L2373" s="3" t="s">
        <v>13940</v>
      </c>
      <c r="M2373" s="3"/>
      <c r="N2373" t="str">
        <f>Orte[[#This Row],[Ort]]</f>
        <v>Freilassing</v>
      </c>
      <c r="O2373" t="s">
        <v>4802</v>
      </c>
      <c r="P2373" t="s">
        <v>5699</v>
      </c>
    </row>
    <row r="2374" spans="1:16" x14ac:dyDescent="0.35">
      <c r="A2374" t="s">
        <v>2981</v>
      </c>
      <c r="B2374" s="3" t="s">
        <v>10168</v>
      </c>
      <c r="C2374" s="4">
        <v>50.614861382900003</v>
      </c>
      <c r="D2374" s="4">
        <v>7.7720921714199998</v>
      </c>
      <c r="E2374" s="4">
        <f>Orte[[#This Row],[Lat_dez]]*PI()/180</f>
        <v>0.88339598157213539</v>
      </c>
      <c r="F2374" s="4">
        <f>Orte[[#This Row],[Lon_dez]]*PI()/180</f>
        <v>0.13564859815975452</v>
      </c>
      <c r="G2374" t="s">
        <v>514</v>
      </c>
      <c r="H2374" t="s">
        <v>590</v>
      </c>
      <c r="I2374" s="4" t="b">
        <v>0</v>
      </c>
      <c r="J2374" s="4" t="str">
        <f>CONCATENATE(Orte[[#This Row],[Ort]]," - ",Orte[[#This Row],[Landkreis]])</f>
        <v>Freilingen, Freirachdorf u.a. - Landkreis Westerwaldkreis</v>
      </c>
      <c r="L2374" s="3" t="s">
        <v>9984</v>
      </c>
      <c r="M2374" s="3"/>
      <c r="N2374" t="str">
        <f>Orte[[#This Row],[Ort]]</f>
        <v>Freilingen, Freirachdorf u.a.</v>
      </c>
      <c r="O2374" t="s">
        <v>5725</v>
      </c>
      <c r="P2374" t="s">
        <v>6947</v>
      </c>
    </row>
    <row r="2375" spans="1:16" x14ac:dyDescent="0.35">
      <c r="A2375" t="s">
        <v>6272</v>
      </c>
      <c r="B2375" s="3" t="s">
        <v>14433</v>
      </c>
      <c r="C2375" s="4">
        <v>49.509153953099997</v>
      </c>
      <c r="D2375" s="4">
        <v>8.21284100976</v>
      </c>
      <c r="E2375" s="4">
        <f>Orte[[#This Row],[Lat_dez]]*PI()/180</f>
        <v>0.86409774635836112</v>
      </c>
      <c r="F2375" s="4">
        <f>Orte[[#This Row],[Lon_dez]]*PI()/180</f>
        <v>0.14334111656312776</v>
      </c>
      <c r="G2375" t="s">
        <v>514</v>
      </c>
      <c r="H2375" t="s">
        <v>624</v>
      </c>
      <c r="I2375" s="4" t="b">
        <v>0</v>
      </c>
      <c r="J2375" s="4" t="str">
        <f>CONCATENATE(Orte[[#This Row],[Ort]]," - ",Orte[[#This Row],[Landkreis]])</f>
        <v>Freinsheim - Landkreis Bad Dürkheim</v>
      </c>
      <c r="L2375" s="3" t="s">
        <v>14585</v>
      </c>
      <c r="M2375" s="3"/>
      <c r="N2375" t="str">
        <f>Orte[[#This Row],[Ort]]</f>
        <v>Freinsheim</v>
      </c>
      <c r="O2375" t="s">
        <v>1753</v>
      </c>
      <c r="P2375" t="s">
        <v>3017</v>
      </c>
    </row>
    <row r="2376" spans="1:16" x14ac:dyDescent="0.35">
      <c r="A2376" t="s">
        <v>4741</v>
      </c>
      <c r="B2376" s="3" t="s">
        <v>12412</v>
      </c>
      <c r="C2376" s="4">
        <v>49.273094649199997</v>
      </c>
      <c r="D2376" s="4">
        <v>8.2738164008900004</v>
      </c>
      <c r="E2376" s="4">
        <f>Orte[[#This Row],[Lat_dez]]*PI()/180</f>
        <v>0.8599777342753403</v>
      </c>
      <c r="F2376" s="4">
        <f>Orte[[#This Row],[Lon_dez]]*PI()/180</f>
        <v>0.1444053379010376</v>
      </c>
      <c r="G2376" t="s">
        <v>514</v>
      </c>
      <c r="H2376" t="s">
        <v>565</v>
      </c>
      <c r="I2376" s="4" t="b">
        <v>0</v>
      </c>
      <c r="J2376" s="4" t="str">
        <f>CONCATENATE(Orte[[#This Row],[Ort]]," - ",Orte[[#This Row],[Landkreis]])</f>
        <v>Freisbach - Landkreis Germersheim</v>
      </c>
      <c r="L2376" s="3" t="s">
        <v>8998</v>
      </c>
      <c r="M2376" s="3"/>
      <c r="N2376" t="str">
        <f>Orte[[#This Row],[Ort]]</f>
        <v>Freisbach</v>
      </c>
      <c r="O2376" t="s">
        <v>5925</v>
      </c>
      <c r="P2376" t="s">
        <v>1605</v>
      </c>
    </row>
    <row r="2377" spans="1:16" x14ac:dyDescent="0.35">
      <c r="A2377" t="s">
        <v>4913</v>
      </c>
      <c r="B2377" s="3" t="s">
        <v>12637</v>
      </c>
      <c r="C2377" s="4">
        <v>49.536896561699997</v>
      </c>
      <c r="D2377" s="4">
        <v>7.2400250580899996</v>
      </c>
      <c r="E2377" s="4">
        <f>Orte[[#This Row],[Lat_dez]]*PI()/180</f>
        <v>0.86458194622152318</v>
      </c>
      <c r="F2377" s="4">
        <f>Orte[[#This Row],[Lon_dez]]*PI()/180</f>
        <v>0.12636227519056423</v>
      </c>
      <c r="G2377" t="s">
        <v>534</v>
      </c>
      <c r="H2377" t="s">
        <v>535</v>
      </c>
      <c r="I2377" s="4" t="b">
        <v>0</v>
      </c>
      <c r="J2377" s="4" t="str">
        <f>CONCATENATE(Orte[[#This Row],[Ort]]," - ",Orte[[#This Row],[Landkreis]])</f>
        <v>Freisen - Landkreis St. Wendel</v>
      </c>
      <c r="L2377" s="3" t="s">
        <v>8421</v>
      </c>
      <c r="M2377" s="3"/>
      <c r="N2377" t="str">
        <f>Orte[[#This Row],[Ort]]</f>
        <v>Freisen</v>
      </c>
      <c r="O2377" t="s">
        <v>3362</v>
      </c>
      <c r="P2377" t="s">
        <v>6674</v>
      </c>
    </row>
    <row r="2378" spans="1:16" x14ac:dyDescent="0.35">
      <c r="A2378" t="s">
        <v>5029</v>
      </c>
      <c r="B2378" s="3" t="s">
        <v>12783</v>
      </c>
      <c r="C2378" s="4">
        <v>48.3935897195</v>
      </c>
      <c r="D2378" s="4">
        <v>11.706376735499999</v>
      </c>
      <c r="E2378" s="4">
        <f>Orte[[#This Row],[Lat_dez]]*PI()/180</f>
        <v>0.84462747746455402</v>
      </c>
      <c r="F2378" s="4">
        <f>Orte[[#This Row],[Lon_dez]]*PI()/180</f>
        <v>0.20431481751334032</v>
      </c>
      <c r="G2378" t="s">
        <v>665</v>
      </c>
      <c r="H2378" t="s">
        <v>845</v>
      </c>
      <c r="I2378" s="4" t="b">
        <v>0</v>
      </c>
      <c r="J2378" s="4" t="str">
        <f>CONCATENATE(Orte[[#This Row],[Ort]]," - ",Orte[[#This Row],[Landkreis]])</f>
        <v>Freising - Landkreis Freising</v>
      </c>
      <c r="L2378" s="3" t="s">
        <v>13390</v>
      </c>
      <c r="M2378" s="3"/>
      <c r="N2378" t="str">
        <f>Orte[[#This Row],[Ort]]</f>
        <v>Freising</v>
      </c>
      <c r="O2378" t="s">
        <v>7070</v>
      </c>
      <c r="P2378" t="s">
        <v>4740</v>
      </c>
    </row>
    <row r="2379" spans="1:16" x14ac:dyDescent="0.35">
      <c r="A2379" t="s">
        <v>5029</v>
      </c>
      <c r="B2379" s="3" t="s">
        <v>14804</v>
      </c>
      <c r="C2379" s="4">
        <v>48.378663588599998</v>
      </c>
      <c r="D2379" s="4">
        <v>11.7695604639</v>
      </c>
      <c r="E2379" s="4">
        <f>Orte[[#This Row],[Lat_dez]]*PI()/180</f>
        <v>0.84436696733576544</v>
      </c>
      <c r="F2379" s="4">
        <f>Orte[[#This Row],[Lon_dez]]*PI()/180</f>
        <v>0.2054175816076062</v>
      </c>
      <c r="G2379" t="s">
        <v>665</v>
      </c>
      <c r="H2379" t="s">
        <v>845</v>
      </c>
      <c r="I2379" s="4" t="b">
        <v>0</v>
      </c>
      <c r="J2379" s="4" t="str">
        <f>CONCATENATE(Orte[[#This Row],[Ort]]," - ",Orte[[#This Row],[Landkreis]])</f>
        <v>Freising - Landkreis Freising</v>
      </c>
      <c r="L2379" s="3" t="s">
        <v>8673</v>
      </c>
      <c r="M2379" s="3"/>
      <c r="N2379" t="str">
        <f>Orte[[#This Row],[Ort]]</f>
        <v>Freising</v>
      </c>
      <c r="O2379" t="s">
        <v>2751</v>
      </c>
      <c r="P2379" t="s">
        <v>6213</v>
      </c>
    </row>
    <row r="2380" spans="1:16" x14ac:dyDescent="0.35">
      <c r="A2380" t="s">
        <v>5630</v>
      </c>
      <c r="B2380" s="3" t="s">
        <v>13572</v>
      </c>
      <c r="C2380" s="4">
        <v>52.620733969200003</v>
      </c>
      <c r="D2380" s="4">
        <v>8.69216345235</v>
      </c>
      <c r="E2380" s="4">
        <f>Orte[[#This Row],[Lat_dez]]*PI()/180</f>
        <v>0.91840506257856447</v>
      </c>
      <c r="F2380" s="4">
        <f>Orte[[#This Row],[Lon_dez]]*PI()/180</f>
        <v>0.15170687136502475</v>
      </c>
      <c r="G2380" t="s">
        <v>554</v>
      </c>
      <c r="H2380" t="s">
        <v>737</v>
      </c>
      <c r="I2380" s="4" t="b">
        <v>0</v>
      </c>
      <c r="J2380" s="4" t="str">
        <f>CONCATENATE(Orte[[#This Row],[Ort]]," - ",Orte[[#This Row],[Landkreis]])</f>
        <v>Freistatt, Varrel, Wehrbleck - Landkreis Diepholz</v>
      </c>
      <c r="L2380" s="3" t="s">
        <v>9806</v>
      </c>
      <c r="M2380" s="3"/>
      <c r="N2380" t="str">
        <f>Orte[[#This Row],[Ort]]</f>
        <v>Freistatt, Varrel, Wehrbleck</v>
      </c>
      <c r="O2380" t="s">
        <v>1385</v>
      </c>
      <c r="P2380" t="s">
        <v>1760</v>
      </c>
    </row>
    <row r="2381" spans="1:16" x14ac:dyDescent="0.35">
      <c r="A2381" t="s">
        <v>3881</v>
      </c>
      <c r="B2381" s="3" t="s">
        <v>11303</v>
      </c>
      <c r="C2381" s="4">
        <v>50.997817062199999</v>
      </c>
      <c r="D2381" s="4">
        <v>13.6356633751</v>
      </c>
      <c r="E2381" s="4">
        <f>Orte[[#This Row],[Lat_dez]]*PI()/180</f>
        <v>0.89007981906513178</v>
      </c>
      <c r="F2381" s="4">
        <f>Orte[[#This Row],[Lon_dez]]*PI()/180</f>
        <v>0.23798722158909758</v>
      </c>
      <c r="G2381" t="s">
        <v>869</v>
      </c>
      <c r="H2381" t="s">
        <v>968</v>
      </c>
      <c r="I2381" s="4" t="b">
        <v>0</v>
      </c>
      <c r="J2381" s="4" t="str">
        <f>CONCATENATE(Orte[[#This Row],[Ort]]," - ",Orte[[#This Row],[Landkreis]])</f>
        <v>Freital - Landkreis Sächsische Schweiz-Osterzgebirge</v>
      </c>
      <c r="L2381" s="3" t="s">
        <v>9834</v>
      </c>
      <c r="M2381" s="3"/>
      <c r="N2381" t="str">
        <f>Orte[[#This Row],[Ort]]</f>
        <v>Freital</v>
      </c>
      <c r="O2381" t="s">
        <v>6385</v>
      </c>
      <c r="P2381" t="s">
        <v>4856</v>
      </c>
    </row>
    <row r="2382" spans="1:16" x14ac:dyDescent="0.35">
      <c r="A2382" t="s">
        <v>2606</v>
      </c>
      <c r="B2382" s="3" t="s">
        <v>9713</v>
      </c>
      <c r="C2382" s="4">
        <v>48.978069376999997</v>
      </c>
      <c r="D2382" s="4">
        <v>10.4742807496</v>
      </c>
      <c r="E2382" s="4">
        <f>Orte[[#This Row],[Lat_dez]]*PI()/180</f>
        <v>0.85482857189885775</v>
      </c>
      <c r="F2382" s="4">
        <f>Orte[[#This Row],[Lon_dez]]*PI()/180</f>
        <v>0.18281068585877974</v>
      </c>
      <c r="G2382" t="s">
        <v>665</v>
      </c>
      <c r="H2382" t="s">
        <v>698</v>
      </c>
      <c r="I2382" s="4" t="b">
        <v>0</v>
      </c>
      <c r="J2382" s="4" t="str">
        <f>CONCATENATE(Orte[[#This Row],[Ort]]," - ",Orte[[#This Row],[Landkreis]])</f>
        <v>Fremdingen - Landkreis Donau-Ries</v>
      </c>
      <c r="L2382" s="3" t="s">
        <v>12598</v>
      </c>
      <c r="M2382" s="3"/>
      <c r="N2382" t="str">
        <f>Orte[[#This Row],[Ort]]</f>
        <v>Fremdingen</v>
      </c>
      <c r="O2382" t="s">
        <v>4085</v>
      </c>
      <c r="P2382" t="s">
        <v>6123</v>
      </c>
    </row>
    <row r="2383" spans="1:16" x14ac:dyDescent="0.35">
      <c r="A2383" t="s">
        <v>4215</v>
      </c>
      <c r="B2383" s="3" t="s">
        <v>11723</v>
      </c>
      <c r="C2383" s="4">
        <v>49.810654387200003</v>
      </c>
      <c r="D2383" s="4">
        <v>10.8703215041</v>
      </c>
      <c r="E2383" s="4">
        <f>Orte[[#This Row],[Lat_dez]]*PI()/180</f>
        <v>0.86935992162959852</v>
      </c>
      <c r="F2383" s="4">
        <f>Orte[[#This Row],[Lon_dez]]*PI()/180</f>
        <v>0.18972290099688729</v>
      </c>
      <c r="G2383" t="s">
        <v>665</v>
      </c>
      <c r="H2383" t="s">
        <v>1321</v>
      </c>
      <c r="I2383" s="4" t="b">
        <v>0</v>
      </c>
      <c r="J2383" s="4" t="str">
        <f>CONCATENATE(Orte[[#This Row],[Ort]]," - ",Orte[[#This Row],[Landkreis]])</f>
        <v>Frensdorf - Landkreis Bamberg</v>
      </c>
      <c r="L2383" s="3" t="s">
        <v>10512</v>
      </c>
      <c r="M2383" s="3"/>
      <c r="N2383" t="str">
        <f>Orte[[#This Row],[Ort]]</f>
        <v>Frensdorf</v>
      </c>
      <c r="O2383" t="s">
        <v>5698</v>
      </c>
      <c r="P2383" t="s">
        <v>3777</v>
      </c>
    </row>
    <row r="2384" spans="1:16" x14ac:dyDescent="0.35">
      <c r="A2384" t="s">
        <v>4344</v>
      </c>
      <c r="B2384" s="3" t="s">
        <v>15789</v>
      </c>
      <c r="C2384" s="4">
        <v>50.895055591999999</v>
      </c>
      <c r="D2384" s="4">
        <v>7.8976726278599996</v>
      </c>
      <c r="E2384" s="4">
        <f>Orte[[#This Row],[Lat_dez]]*PI()/180</f>
        <v>0.88828629306595175</v>
      </c>
      <c r="F2384" s="4">
        <f>Orte[[#This Row],[Lon_dez]]*PI()/180</f>
        <v>0.13784039060078984</v>
      </c>
      <c r="G2384" t="s">
        <v>504</v>
      </c>
      <c r="H2384" t="s">
        <v>619</v>
      </c>
      <c r="I2384" s="4" t="b">
        <v>0</v>
      </c>
      <c r="J2384" s="4" t="str">
        <f>CONCATENATE(Orte[[#This Row],[Ort]]," - ",Orte[[#This Row],[Landkreis]])</f>
        <v>Freudenberg - Kreis Siegen-Wittgenstein</v>
      </c>
      <c r="L2384" s="3" t="s">
        <v>8425</v>
      </c>
      <c r="M2384" s="3"/>
      <c r="N2384" t="str">
        <f>Orte[[#This Row],[Ort]]</f>
        <v>Freudenberg</v>
      </c>
      <c r="O2384" t="s">
        <v>4689</v>
      </c>
      <c r="P2384" t="s">
        <v>1357</v>
      </c>
    </row>
    <row r="2385" spans="1:16" x14ac:dyDescent="0.35">
      <c r="A2385" t="s">
        <v>4344</v>
      </c>
      <c r="B2385" s="3" t="s">
        <v>11896</v>
      </c>
      <c r="C2385" s="4">
        <v>49.4685186667</v>
      </c>
      <c r="D2385" s="4">
        <v>11.9690602877</v>
      </c>
      <c r="E2385" s="4">
        <f>Orte[[#This Row],[Lat_dez]]*PI()/180</f>
        <v>0.86338852681819034</v>
      </c>
      <c r="F2385" s="4">
        <f>Orte[[#This Row],[Lon_dez]]*PI()/180</f>
        <v>0.20889951039006474</v>
      </c>
      <c r="G2385" t="s">
        <v>665</v>
      </c>
      <c r="H2385" t="s">
        <v>857</v>
      </c>
      <c r="I2385" s="4" t="b">
        <v>0</v>
      </c>
      <c r="J2385" s="4" t="str">
        <f>CONCATENATE(Orte[[#This Row],[Ort]]," - ",Orte[[#This Row],[Landkreis]])</f>
        <v>Freudenberg - Landkreis Amberg-Sulzbach</v>
      </c>
      <c r="L2385" s="3" t="s">
        <v>11847</v>
      </c>
      <c r="M2385" s="3"/>
      <c r="N2385" t="str">
        <f>Orte[[#This Row],[Ort]]</f>
        <v>Freudenberg</v>
      </c>
      <c r="O2385" t="s">
        <v>3977</v>
      </c>
      <c r="P2385" t="s">
        <v>7268</v>
      </c>
    </row>
    <row r="2386" spans="1:16" x14ac:dyDescent="0.35">
      <c r="A2386" t="s">
        <v>3817</v>
      </c>
      <c r="B2386" s="3" t="s">
        <v>11231</v>
      </c>
      <c r="C2386" s="4">
        <v>49.744500784099998</v>
      </c>
      <c r="D2386" s="4">
        <v>9.3485479938699996</v>
      </c>
      <c r="E2386" s="4">
        <f>Orte[[#This Row],[Lat_dez]]*PI()/180</f>
        <v>0.86820532344344581</v>
      </c>
      <c r="F2386" s="4">
        <f>Orte[[#This Row],[Lon_dez]]*PI()/180</f>
        <v>0.16316294277374216</v>
      </c>
      <c r="G2386" t="s">
        <v>665</v>
      </c>
      <c r="H2386" t="s">
        <v>1095</v>
      </c>
      <c r="I2386" s="4" t="b">
        <v>0</v>
      </c>
      <c r="J2386" s="4" t="str">
        <f>CONCATENATE(Orte[[#This Row],[Ort]]," - ",Orte[[#This Row],[Landkreis]])</f>
        <v>Freudenberg, Collenberg - Landkreis Miltenberg</v>
      </c>
      <c r="L2386" s="3" t="s">
        <v>14999</v>
      </c>
      <c r="M2386" s="3"/>
      <c r="N2386" t="str">
        <f>Orte[[#This Row],[Ort]]</f>
        <v>Freudenberg, Collenberg</v>
      </c>
      <c r="O2386" t="s">
        <v>1028</v>
      </c>
      <c r="P2386" t="s">
        <v>5204</v>
      </c>
    </row>
    <row r="2387" spans="1:16" x14ac:dyDescent="0.35">
      <c r="A2387" t="s">
        <v>6247</v>
      </c>
      <c r="B2387" s="3" t="s">
        <v>14391</v>
      </c>
      <c r="C2387" s="4">
        <v>49.546879306100003</v>
      </c>
      <c r="D2387" s="4">
        <v>6.5417138267999997</v>
      </c>
      <c r="E2387" s="4">
        <f>Orte[[#This Row],[Lat_dez]]*PI()/180</f>
        <v>0.86475617797968851</v>
      </c>
      <c r="F2387" s="4">
        <f>Orte[[#This Row],[Lon_dez]]*PI()/180</f>
        <v>0.11417444500089806</v>
      </c>
      <c r="G2387" t="s">
        <v>514</v>
      </c>
      <c r="H2387" t="s">
        <v>520</v>
      </c>
      <c r="I2387" s="4" t="b">
        <v>0</v>
      </c>
      <c r="J2387" s="4" t="str">
        <f>CONCATENATE(Orte[[#This Row],[Ort]]," - ",Orte[[#This Row],[Landkreis]])</f>
        <v>Freudenburg - Landkreis Trier-Saarburg</v>
      </c>
      <c r="L2387" s="3" t="s">
        <v>15531</v>
      </c>
      <c r="M2387" s="3"/>
      <c r="N2387" t="str">
        <f>Orte[[#This Row],[Ort]]</f>
        <v>Freudenburg</v>
      </c>
      <c r="O2387" t="s">
        <v>4440</v>
      </c>
      <c r="P2387" t="s">
        <v>2102</v>
      </c>
    </row>
    <row r="2388" spans="1:16" x14ac:dyDescent="0.35">
      <c r="A2388" t="s">
        <v>3687</v>
      </c>
      <c r="B2388" s="3" t="s">
        <v>11058</v>
      </c>
      <c r="C2388" s="4">
        <v>48.491997413299998</v>
      </c>
      <c r="D2388" s="4">
        <v>8.2446029701099999</v>
      </c>
      <c r="E2388" s="4">
        <f>Orte[[#This Row],[Lat_dez]]*PI()/180</f>
        <v>0.84634501573065846</v>
      </c>
      <c r="F2388" s="4">
        <f>Orte[[#This Row],[Lon_dez]]*PI()/180</f>
        <v>0.14389546734812314</v>
      </c>
      <c r="G2388" t="s">
        <v>546</v>
      </c>
      <c r="H2388" t="s">
        <v>2016</v>
      </c>
      <c r="I2388" s="4" t="b">
        <v>0</v>
      </c>
      <c r="J2388" s="4" t="str">
        <f>CONCATENATE(Orte[[#This Row],[Ort]]," - ",Orte[[#This Row],[Landkreis]])</f>
        <v>Freudenstadt - Landkreis Freudenstadt</v>
      </c>
      <c r="L2388" s="3" t="s">
        <v>9788</v>
      </c>
      <c r="M2388" s="3"/>
      <c r="N2388" t="str">
        <f>Orte[[#This Row],[Ort]]</f>
        <v>Freudenstadt</v>
      </c>
      <c r="O2388" t="s">
        <v>6754</v>
      </c>
      <c r="P2388" t="s">
        <v>5970</v>
      </c>
    </row>
    <row r="2389" spans="1:16" x14ac:dyDescent="0.35">
      <c r="A2389" t="s">
        <v>5522</v>
      </c>
      <c r="B2389" s="3" t="s">
        <v>13423</v>
      </c>
      <c r="C2389" s="4">
        <v>49.009013838199998</v>
      </c>
      <c r="D2389" s="4">
        <v>9.0522604975099998</v>
      </c>
      <c r="E2389" s="4">
        <f>Orte[[#This Row],[Lat_dez]]*PI()/180</f>
        <v>0.85536865463205347</v>
      </c>
      <c r="F2389" s="4">
        <f>Orte[[#This Row],[Lon_dez]]*PI()/180</f>
        <v>0.15799175042976946</v>
      </c>
      <c r="G2389" t="s">
        <v>546</v>
      </c>
      <c r="H2389" t="s">
        <v>757</v>
      </c>
      <c r="I2389" s="4" t="b">
        <v>0</v>
      </c>
      <c r="J2389" s="4" t="str">
        <f>CONCATENATE(Orte[[#This Row],[Ort]]," - ",Orte[[#This Row],[Landkreis]])</f>
        <v>Freudental - Landkreis Ludwigsburg</v>
      </c>
      <c r="L2389" s="3" t="s">
        <v>11258</v>
      </c>
      <c r="M2389" s="3"/>
      <c r="N2389" t="str">
        <f>Orte[[#This Row],[Ort]]</f>
        <v>Freudental</v>
      </c>
      <c r="O2389" t="s">
        <v>4235</v>
      </c>
      <c r="P2389" t="s">
        <v>4781</v>
      </c>
    </row>
    <row r="2390" spans="1:16" x14ac:dyDescent="0.35">
      <c r="A2390" t="s">
        <v>3488</v>
      </c>
      <c r="B2390" s="3" t="s">
        <v>10805</v>
      </c>
      <c r="C2390" s="4">
        <v>51.226170716399999</v>
      </c>
      <c r="D2390" s="4">
        <v>11.7540034241</v>
      </c>
      <c r="E2390" s="4">
        <f>Orte[[#This Row],[Lat_dez]]*PI()/180</f>
        <v>0.89406534218988232</v>
      </c>
      <c r="F2390" s="4">
        <f>Orte[[#This Row],[Lon_dez]]*PI()/180</f>
        <v>0.20514606004123243</v>
      </c>
      <c r="G2390" t="s">
        <v>809</v>
      </c>
      <c r="H2390" t="s">
        <v>861</v>
      </c>
      <c r="I2390" s="4" t="b">
        <v>0</v>
      </c>
      <c r="J2390" s="4" t="str">
        <f>CONCATENATE(Orte[[#This Row],[Ort]]," - ",Orte[[#This Row],[Landkreis]])</f>
        <v>Freyburg, Balgstädt - Landkreis Saalekreis</v>
      </c>
      <c r="L2390" s="3" t="s">
        <v>10084</v>
      </c>
      <c r="M2390" s="3"/>
      <c r="N2390" t="str">
        <f>Orte[[#This Row],[Ort]]</f>
        <v>Freyburg, Balgstädt</v>
      </c>
      <c r="O2390" t="s">
        <v>6200</v>
      </c>
      <c r="P2390" t="s">
        <v>2998</v>
      </c>
    </row>
    <row r="2391" spans="1:16" x14ac:dyDescent="0.35">
      <c r="A2391" t="s">
        <v>6017</v>
      </c>
      <c r="B2391" s="3" t="s">
        <v>14089</v>
      </c>
      <c r="C2391" s="4">
        <v>49.184979375099999</v>
      </c>
      <c r="D2391" s="4">
        <v>11.3405615052</v>
      </c>
      <c r="E2391" s="4">
        <f>Orte[[#This Row],[Lat_dez]]*PI()/180</f>
        <v>0.85843983262099799</v>
      </c>
      <c r="F2391" s="4">
        <f>Orte[[#This Row],[Lon_dez]]*PI()/180</f>
        <v>0.19793013729066403</v>
      </c>
      <c r="G2391" t="s">
        <v>665</v>
      </c>
      <c r="H2391" t="s">
        <v>832</v>
      </c>
      <c r="I2391" s="4" t="b">
        <v>0</v>
      </c>
      <c r="J2391" s="4" t="str">
        <f>CONCATENATE(Orte[[#This Row],[Ort]]," - ",Orte[[#This Row],[Landkreis]])</f>
        <v>Freystadt - Landkreis Neumarkt i.d. OPf.</v>
      </c>
      <c r="L2391" s="3" t="s">
        <v>13781</v>
      </c>
      <c r="M2391" s="3"/>
      <c r="N2391" t="str">
        <f>Orte[[#This Row],[Ort]]</f>
        <v>Freystadt</v>
      </c>
      <c r="O2391" t="s">
        <v>5368</v>
      </c>
      <c r="P2391" t="s">
        <v>2024</v>
      </c>
    </row>
    <row r="2392" spans="1:16" x14ac:dyDescent="0.35">
      <c r="A2392" t="s">
        <v>1347</v>
      </c>
      <c r="B2392" s="3" t="s">
        <v>8279</v>
      </c>
      <c r="C2392" s="4">
        <v>48.820334990500001</v>
      </c>
      <c r="D2392" s="4">
        <v>13.5511459922</v>
      </c>
      <c r="E2392" s="4">
        <f>Orte[[#This Row],[Lat_dez]]*PI()/180</f>
        <v>0.85207558751081969</v>
      </c>
      <c r="F2392" s="4">
        <f>Orte[[#This Row],[Lon_dez]]*PI()/180</f>
        <v>0.2365121149823238</v>
      </c>
      <c r="G2392" t="s">
        <v>665</v>
      </c>
      <c r="H2392" t="s">
        <v>937</v>
      </c>
      <c r="I2392" s="4" t="b">
        <v>0</v>
      </c>
      <c r="J2392" s="4" t="str">
        <f>CONCATENATE(Orte[[#This Row],[Ort]]," - ",Orte[[#This Row],[Landkreis]])</f>
        <v>Freyung - Landkreis Freyung-Grafenau</v>
      </c>
      <c r="L2392" s="3" t="s">
        <v>11738</v>
      </c>
      <c r="M2392" s="3"/>
      <c r="N2392" t="str">
        <f>Orte[[#This Row],[Ort]]</f>
        <v>Freyung</v>
      </c>
      <c r="O2392" t="s">
        <v>4102</v>
      </c>
      <c r="P2392" t="s">
        <v>6587</v>
      </c>
    </row>
    <row r="2393" spans="1:16" x14ac:dyDescent="0.35">
      <c r="A2393" t="s">
        <v>4125</v>
      </c>
      <c r="B2393" s="3" t="s">
        <v>13609</v>
      </c>
      <c r="C2393" s="4">
        <v>48.585992105700001</v>
      </c>
      <c r="D2393" s="4">
        <v>9.3606661209999995</v>
      </c>
      <c r="E2393" s="4">
        <f>Orte[[#This Row],[Lat_dez]]*PI()/180</f>
        <v>0.84798553259243781</v>
      </c>
      <c r="F2393" s="4">
        <f>Orte[[#This Row],[Lon_dez]]*PI()/180</f>
        <v>0.16337444399133591</v>
      </c>
      <c r="G2393" t="s">
        <v>546</v>
      </c>
      <c r="H2393" t="s">
        <v>781</v>
      </c>
      <c r="I2393" s="4" t="b">
        <v>0</v>
      </c>
      <c r="J2393" s="4" t="str">
        <f>CONCATENATE(Orte[[#This Row],[Ort]]," - ",Orte[[#This Row],[Landkreis]])</f>
        <v>Frickenhausen - Landkreis Esslingen</v>
      </c>
      <c r="L2393" s="3" t="s">
        <v>13444</v>
      </c>
      <c r="M2393" s="3"/>
      <c r="N2393" t="str">
        <f>Orte[[#This Row],[Ort]]</f>
        <v>Frickenhausen</v>
      </c>
      <c r="O2393" t="s">
        <v>3670</v>
      </c>
      <c r="P2393" t="s">
        <v>6713</v>
      </c>
    </row>
    <row r="2394" spans="1:16" x14ac:dyDescent="0.35">
      <c r="A2394" t="s">
        <v>4125</v>
      </c>
      <c r="B2394" s="3" t="s">
        <v>11613</v>
      </c>
      <c r="C2394" s="4">
        <v>49.679135196200001</v>
      </c>
      <c r="D2394" s="4">
        <v>10.1020939073</v>
      </c>
      <c r="E2394" s="4">
        <f>Orte[[#This Row],[Lat_dez]]*PI()/180</f>
        <v>0.86706447871708903</v>
      </c>
      <c r="F2394" s="4">
        <f>Orte[[#This Row],[Lon_dez]]*PI()/180</f>
        <v>0.17631480002804384</v>
      </c>
      <c r="G2394" t="s">
        <v>665</v>
      </c>
      <c r="H2394" t="s">
        <v>1003</v>
      </c>
      <c r="I2394" s="4" t="b">
        <v>0</v>
      </c>
      <c r="J2394" s="4" t="str">
        <f>CONCATENATE(Orte[[#This Row],[Ort]]," - ",Orte[[#This Row],[Landkreis]])</f>
        <v>Frickenhausen - Landkreis Würzburg</v>
      </c>
      <c r="L2394" s="3" t="s">
        <v>14335</v>
      </c>
      <c r="M2394" s="3"/>
      <c r="N2394" t="str">
        <f>Orte[[#This Row],[Ort]]</f>
        <v>Frickenhausen</v>
      </c>
      <c r="O2394" t="s">
        <v>3951</v>
      </c>
      <c r="P2394" t="s">
        <v>2655</v>
      </c>
    </row>
    <row r="2395" spans="1:16" x14ac:dyDescent="0.35">
      <c r="A2395" t="s">
        <v>1757</v>
      </c>
      <c r="B2395" s="3" t="s">
        <v>8710</v>
      </c>
      <c r="C2395" s="4">
        <v>47.822655068899998</v>
      </c>
      <c r="D2395" s="4">
        <v>9.2641323801900004</v>
      </c>
      <c r="E2395" s="4">
        <f>Orte[[#This Row],[Lat_dez]]*PI()/180</f>
        <v>0.83466278799786064</v>
      </c>
      <c r="F2395" s="4">
        <f>Orte[[#This Row],[Lon_dez]]*PI()/180</f>
        <v>0.16168961237493462</v>
      </c>
      <c r="G2395" t="s">
        <v>546</v>
      </c>
      <c r="H2395" t="s">
        <v>1154</v>
      </c>
      <c r="I2395" s="4" t="b">
        <v>0</v>
      </c>
      <c r="J2395" s="4" t="str">
        <f>CONCATENATE(Orte[[#This Row],[Ort]]," - ",Orte[[#This Row],[Landkreis]])</f>
        <v>Frickingen - Landkreis Bodenseekreis</v>
      </c>
      <c r="L2395" s="3" t="s">
        <v>10978</v>
      </c>
      <c r="M2395" s="3"/>
      <c r="N2395" t="str">
        <f>Orte[[#This Row],[Ort]]</f>
        <v>Frickingen</v>
      </c>
      <c r="O2395" t="s">
        <v>6701</v>
      </c>
      <c r="P2395" t="s">
        <v>5504</v>
      </c>
    </row>
    <row r="2396" spans="1:16" x14ac:dyDescent="0.35">
      <c r="A2396" t="s">
        <v>1083</v>
      </c>
      <c r="B2396" s="3" t="s">
        <v>8049</v>
      </c>
      <c r="C2396" s="4">
        <v>48.019841333899997</v>
      </c>
      <c r="D2396" s="4">
        <v>8.9325336698100006</v>
      </c>
      <c r="E2396" s="4">
        <f>Orte[[#This Row],[Lat_dez]]*PI()/180</f>
        <v>0.83810433756182068</v>
      </c>
      <c r="F2396" s="4">
        <f>Orte[[#This Row],[Lon_dez]]*PI()/180</f>
        <v>0.15590212308343651</v>
      </c>
      <c r="G2396" t="s">
        <v>546</v>
      </c>
      <c r="H2396" t="s">
        <v>1084</v>
      </c>
      <c r="I2396" s="4" t="b">
        <v>0</v>
      </c>
      <c r="J2396" s="4" t="str">
        <f>CONCATENATE(Orte[[#This Row],[Ort]]," - ",Orte[[#This Row],[Landkreis]])</f>
        <v>Fridingen an der Donau - Landkreis Tuttlingen</v>
      </c>
      <c r="L2396" s="3" t="s">
        <v>10560</v>
      </c>
      <c r="M2396" s="3"/>
      <c r="N2396" t="str">
        <f>Orte[[#This Row],[Ort]]</f>
        <v>Fridingen an der Donau</v>
      </c>
      <c r="O2396" t="s">
        <v>6787</v>
      </c>
      <c r="P2396" t="s">
        <v>5227</v>
      </c>
    </row>
    <row r="2397" spans="1:16" x14ac:dyDescent="0.35">
      <c r="A2397" t="s">
        <v>912</v>
      </c>
      <c r="B2397" s="3" t="s">
        <v>7922</v>
      </c>
      <c r="C2397" s="4">
        <v>47.994349197200002</v>
      </c>
      <c r="D2397" s="4">
        <v>12.8227481219</v>
      </c>
      <c r="E2397" s="4">
        <f>Orte[[#This Row],[Lat_dez]]*PI()/180</f>
        <v>0.83765941584303727</v>
      </c>
      <c r="F2397" s="4">
        <f>Orte[[#This Row],[Lon_dez]]*PI()/180</f>
        <v>0.2237991738810742</v>
      </c>
      <c r="G2397" t="s">
        <v>665</v>
      </c>
      <c r="H2397" t="s">
        <v>913</v>
      </c>
      <c r="I2397" s="4" t="b">
        <v>0</v>
      </c>
      <c r="J2397" s="4" t="str">
        <f>CONCATENATE(Orte[[#This Row],[Ort]]," - ",Orte[[#This Row],[Landkreis]])</f>
        <v>Fridolfing - Landkreis Traunstein</v>
      </c>
      <c r="L2397" s="3" t="s">
        <v>10638</v>
      </c>
      <c r="M2397" s="3"/>
      <c r="N2397" t="str">
        <f>Orte[[#This Row],[Ort]]</f>
        <v>Fridolfing</v>
      </c>
      <c r="O2397" t="s">
        <v>65</v>
      </c>
      <c r="P2397" t="s">
        <v>3363</v>
      </c>
    </row>
    <row r="2398" spans="1:16" x14ac:dyDescent="0.35">
      <c r="A2398" t="s">
        <v>2082</v>
      </c>
      <c r="B2398" s="3" t="s">
        <v>9074</v>
      </c>
      <c r="C2398" s="4">
        <v>48.362279840299998</v>
      </c>
      <c r="D2398" s="4">
        <v>11.003439977599999</v>
      </c>
      <c r="E2398" s="4">
        <f>Orte[[#This Row],[Lat_dez]]*PI()/180</f>
        <v>0.84408101698411242</v>
      </c>
      <c r="F2398" s="4">
        <f>Orte[[#This Row],[Lon_dez]]*PI()/180</f>
        <v>0.19204625665469108</v>
      </c>
      <c r="G2398" t="s">
        <v>665</v>
      </c>
      <c r="H2398" t="s">
        <v>947</v>
      </c>
      <c r="I2398" s="4" t="b">
        <v>0</v>
      </c>
      <c r="J2398" s="4" t="str">
        <f>CONCATENATE(Orte[[#This Row],[Ort]]," - ",Orte[[#This Row],[Landkreis]])</f>
        <v>Friedberg - Landkreis Aichach-Friedberg</v>
      </c>
      <c r="L2398" s="3" t="s">
        <v>8576</v>
      </c>
      <c r="M2398" s="3"/>
      <c r="N2398" t="str">
        <f>Orte[[#This Row],[Ort]]</f>
        <v>Friedberg</v>
      </c>
      <c r="O2398" t="s">
        <v>5395</v>
      </c>
      <c r="P2398" t="s">
        <v>6780</v>
      </c>
    </row>
    <row r="2399" spans="1:16" x14ac:dyDescent="0.35">
      <c r="A2399" t="s">
        <v>2835</v>
      </c>
      <c r="B2399" s="3" t="s">
        <v>9991</v>
      </c>
      <c r="C2399" s="4">
        <v>50.327189108299997</v>
      </c>
      <c r="D2399" s="4">
        <v>8.7503333846599993</v>
      </c>
      <c r="E2399" s="4">
        <f>Orte[[#This Row],[Lat_dez]]*PI()/180</f>
        <v>0.878375153213664</v>
      </c>
      <c r="F2399" s="4">
        <f>Orte[[#This Row],[Lon_dez]]*PI()/180</f>
        <v>0.15272212820949646</v>
      </c>
      <c r="G2399" t="s">
        <v>549</v>
      </c>
      <c r="H2399" t="s">
        <v>733</v>
      </c>
      <c r="I2399" s="4" t="b">
        <v>0</v>
      </c>
      <c r="J2399" s="4" t="str">
        <f>CONCATENATE(Orte[[#This Row],[Ort]]," - ",Orte[[#This Row],[Landkreis]])</f>
        <v>Friedberg (Hessen) - Landkreis Wetteraukreis</v>
      </c>
      <c r="L2399" s="3" t="s">
        <v>9760</v>
      </c>
      <c r="M2399" s="3"/>
      <c r="N2399" t="str">
        <f>Orte[[#This Row],[Ort]]</f>
        <v>Friedberg (Hessen)</v>
      </c>
      <c r="O2399" t="s">
        <v>851</v>
      </c>
      <c r="P2399" t="s">
        <v>5941</v>
      </c>
    </row>
    <row r="2400" spans="1:16" x14ac:dyDescent="0.35">
      <c r="A2400" t="s">
        <v>3675</v>
      </c>
      <c r="B2400" s="3" t="s">
        <v>11040</v>
      </c>
      <c r="C2400" s="4">
        <v>53.455349623799997</v>
      </c>
      <c r="D2400" s="4">
        <v>7.8397522560599997</v>
      </c>
      <c r="E2400" s="4">
        <f>Orte[[#This Row],[Lat_dez]]*PI()/180</f>
        <v>0.93297185374002212</v>
      </c>
      <c r="F2400" s="4">
        <f>Orte[[#This Row],[Lon_dez]]*PI()/180</f>
        <v>0.13682948940890058</v>
      </c>
      <c r="G2400" t="s">
        <v>554</v>
      </c>
      <c r="H2400" t="s">
        <v>627</v>
      </c>
      <c r="I2400" s="4" t="b">
        <v>0</v>
      </c>
      <c r="J2400" s="4" t="str">
        <f>CONCATENATE(Orte[[#This Row],[Ort]]," - ",Orte[[#This Row],[Landkreis]])</f>
        <v>Friedeburg - Landkreis Wittmund</v>
      </c>
      <c r="L2400" s="3" t="s">
        <v>8574</v>
      </c>
      <c r="M2400" s="3"/>
      <c r="N2400" t="str">
        <f>Orte[[#This Row],[Ort]]</f>
        <v>Friedeburg</v>
      </c>
      <c r="O2400" t="s">
        <v>1159</v>
      </c>
      <c r="P2400" t="s">
        <v>2575</v>
      </c>
    </row>
    <row r="2401" spans="1:16" x14ac:dyDescent="0.35">
      <c r="A2401" t="s">
        <v>2437</v>
      </c>
      <c r="B2401" s="3" t="s">
        <v>9487</v>
      </c>
      <c r="C2401" s="4">
        <v>49.449482995700002</v>
      </c>
      <c r="D2401" s="4">
        <v>8.2207749942599992</v>
      </c>
      <c r="E2401" s="4">
        <f>Orte[[#This Row],[Lat_dez]]*PI()/180</f>
        <v>0.86305629168391407</v>
      </c>
      <c r="F2401" s="4">
        <f>Orte[[#This Row],[Lon_dez]]*PI()/180</f>
        <v>0.14347959071545494</v>
      </c>
      <c r="G2401" t="s">
        <v>514</v>
      </c>
      <c r="H2401" t="s">
        <v>624</v>
      </c>
      <c r="I2401" s="4" t="b">
        <v>0</v>
      </c>
      <c r="J2401" s="4" t="str">
        <f>CONCATENATE(Orte[[#This Row],[Ort]]," - ",Orte[[#This Row],[Landkreis]])</f>
        <v>Friedelsheim - Landkreis Bad Dürkheim</v>
      </c>
      <c r="L2401" s="3" t="s">
        <v>15780</v>
      </c>
      <c r="M2401" s="3"/>
      <c r="N2401" t="str">
        <f>Orte[[#This Row],[Ort]]</f>
        <v>Friedelsheim</v>
      </c>
      <c r="O2401" t="s">
        <v>2028</v>
      </c>
      <c r="P2401" t="s">
        <v>1932</v>
      </c>
    </row>
    <row r="2402" spans="1:16" x14ac:dyDescent="0.35">
      <c r="A2402" t="s">
        <v>4350</v>
      </c>
      <c r="B2402" s="3" t="s">
        <v>11903</v>
      </c>
      <c r="C2402" s="4">
        <v>49.890516239299998</v>
      </c>
      <c r="D2402" s="4">
        <v>12.101816062999999</v>
      </c>
      <c r="E2402" s="4">
        <f>Orte[[#This Row],[Lat_dez]]*PI()/180</f>
        <v>0.87075377389548425</v>
      </c>
      <c r="F2402" s="4">
        <f>Orte[[#This Row],[Lon_dez]]*PI()/180</f>
        <v>0.2112165357700875</v>
      </c>
      <c r="G2402" t="s">
        <v>665</v>
      </c>
      <c r="H2402" t="s">
        <v>1307</v>
      </c>
      <c r="I2402" s="4" t="b">
        <v>0</v>
      </c>
      <c r="J2402" s="4" t="str">
        <f>CONCATENATE(Orte[[#This Row],[Ort]]," - ",Orte[[#This Row],[Landkreis]])</f>
        <v>Friedenfels - Landkreis Tirschenreuth</v>
      </c>
      <c r="L2402" s="3" t="s">
        <v>13502</v>
      </c>
      <c r="M2402" s="3"/>
      <c r="N2402" t="str">
        <f>Orte[[#This Row],[Ort]]</f>
        <v>Friedenfels</v>
      </c>
      <c r="O2402" t="s">
        <v>4220</v>
      </c>
      <c r="P2402" t="s">
        <v>3346</v>
      </c>
    </row>
    <row r="2403" spans="1:16" x14ac:dyDescent="0.35">
      <c r="A2403" t="s">
        <v>3918</v>
      </c>
      <c r="B2403" s="3" t="s">
        <v>11352</v>
      </c>
      <c r="C2403" s="4">
        <v>47.909784972300002</v>
      </c>
      <c r="D2403" s="4">
        <v>8.2767498630599992</v>
      </c>
      <c r="E2403" s="4">
        <f>Orte[[#This Row],[Lat_dez]]*PI()/180</f>
        <v>0.83618349168913542</v>
      </c>
      <c r="F2403" s="4">
        <f>Orte[[#This Row],[Lon_dez]]*PI()/180</f>
        <v>0.14445653647438678</v>
      </c>
      <c r="G2403" t="s">
        <v>546</v>
      </c>
      <c r="H2403" t="s">
        <v>547</v>
      </c>
      <c r="I2403" s="4" t="b">
        <v>0</v>
      </c>
      <c r="J2403" s="4" t="str">
        <f>CONCATENATE(Orte[[#This Row],[Ort]]," - ",Orte[[#This Row],[Landkreis]])</f>
        <v>Friedenweiler - Landkreis Breisgau-Hochschwarzwald</v>
      </c>
      <c r="L2403" s="3" t="s">
        <v>9791</v>
      </c>
      <c r="M2403" s="3"/>
      <c r="N2403" t="str">
        <f>Orte[[#This Row],[Ort]]</f>
        <v>Friedenweiler</v>
      </c>
      <c r="O2403" t="s">
        <v>2031</v>
      </c>
      <c r="P2403" t="s">
        <v>6503</v>
      </c>
    </row>
    <row r="2404" spans="1:16" x14ac:dyDescent="0.35">
      <c r="A2404" t="s">
        <v>5870</v>
      </c>
      <c r="B2404" s="3" t="s">
        <v>13907</v>
      </c>
      <c r="C2404" s="4">
        <v>50.877734161500001</v>
      </c>
      <c r="D2404" s="4">
        <v>9.8665655137599995</v>
      </c>
      <c r="E2404" s="4">
        <f>Orte[[#This Row],[Lat_dez]]*PI()/180</f>
        <v>0.88798397707257137</v>
      </c>
      <c r="F2404" s="4">
        <f>Orte[[#This Row],[Lon_dez]]*PI()/180</f>
        <v>0.17220405407883788</v>
      </c>
      <c r="G2404" t="s">
        <v>549</v>
      </c>
      <c r="H2404" t="s">
        <v>647</v>
      </c>
      <c r="I2404" s="4" t="b">
        <v>0</v>
      </c>
      <c r="J2404" s="4" t="str">
        <f>CONCATENATE(Orte[[#This Row],[Ort]]," - ",Orte[[#This Row],[Landkreis]])</f>
        <v>Friedewald - Landkreis Hersfeld-Rotenburg</v>
      </c>
      <c r="L2404" s="3" t="s">
        <v>13046</v>
      </c>
      <c r="M2404" s="3"/>
      <c r="N2404" t="str">
        <f>Orte[[#This Row],[Ort]]</f>
        <v>Friedewald</v>
      </c>
      <c r="O2404" t="s">
        <v>4872</v>
      </c>
      <c r="P2404" t="s">
        <v>3312</v>
      </c>
    </row>
    <row r="2405" spans="1:16" x14ac:dyDescent="0.35">
      <c r="A2405" t="s">
        <v>3739</v>
      </c>
      <c r="B2405" s="3" t="s">
        <v>15047</v>
      </c>
      <c r="C2405" s="4">
        <v>53.651106420799998</v>
      </c>
      <c r="D2405" s="4">
        <v>13.5268099879</v>
      </c>
      <c r="E2405" s="4">
        <f>Orte[[#This Row],[Lat_dez]]*PI()/180</f>
        <v>0.93638845438083029</v>
      </c>
      <c r="F2405" s="4">
        <f>Orte[[#This Row],[Lon_dez]]*PI()/180</f>
        <v>0.23608737158050935</v>
      </c>
      <c r="G2405" t="s">
        <v>834</v>
      </c>
      <c r="H2405" t="s">
        <v>921</v>
      </c>
      <c r="I2405" s="4" t="b">
        <v>0</v>
      </c>
      <c r="J2405" s="4" t="str">
        <f>CONCATENATE(Orte[[#This Row],[Ort]]," - ",Orte[[#This Row],[Landkreis]])</f>
        <v>Friedland - Landkreis Mecklenburgische Seenplatte</v>
      </c>
      <c r="L2405" s="3" t="s">
        <v>15458</v>
      </c>
      <c r="M2405" s="3"/>
      <c r="N2405" t="str">
        <f>Orte[[#This Row],[Ort]]</f>
        <v>Friedland</v>
      </c>
      <c r="O2405" t="s">
        <v>5959</v>
      </c>
      <c r="P2405" t="s">
        <v>99</v>
      </c>
    </row>
    <row r="2406" spans="1:16" x14ac:dyDescent="0.35">
      <c r="A2406" t="s">
        <v>3739</v>
      </c>
      <c r="B2406" s="3" t="s">
        <v>11131</v>
      </c>
      <c r="C2406" s="4">
        <v>51.430065569900002</v>
      </c>
      <c r="D2406" s="4">
        <v>9.9288644218699993</v>
      </c>
      <c r="E2406" s="4">
        <f>Orte[[#This Row],[Lat_dez]]*PI()/180</f>
        <v>0.89762397871132893</v>
      </c>
      <c r="F2406" s="4">
        <f>Orte[[#This Row],[Lon_dez]]*PI()/180</f>
        <v>0.17329137514575477</v>
      </c>
      <c r="G2406" t="s">
        <v>554</v>
      </c>
      <c r="H2406" t="s">
        <v>651</v>
      </c>
      <c r="I2406" s="4" t="b">
        <v>0</v>
      </c>
      <c r="J2406" s="4" t="str">
        <f>CONCATENATE(Orte[[#This Row],[Ort]]," - ",Orte[[#This Row],[Landkreis]])</f>
        <v>Friedland - Landkreis Göttingen</v>
      </c>
      <c r="L2406" s="3" t="s">
        <v>9079</v>
      </c>
      <c r="M2406" s="3"/>
      <c r="N2406" t="str">
        <f>Orte[[#This Row],[Ort]]</f>
        <v>Friedland</v>
      </c>
      <c r="O2406" t="s">
        <v>1871</v>
      </c>
      <c r="P2406" t="s">
        <v>2708</v>
      </c>
    </row>
    <row r="2407" spans="1:16" x14ac:dyDescent="0.35">
      <c r="A2407" t="s">
        <v>4384</v>
      </c>
      <c r="B2407" s="3" t="s">
        <v>11945</v>
      </c>
      <c r="C2407" s="4">
        <v>53.647683299000001</v>
      </c>
      <c r="D2407" s="4">
        <v>13.6742745056</v>
      </c>
      <c r="E2407" s="4">
        <f>Orte[[#This Row],[Lat_dez]]*PI()/180</f>
        <v>0.93632870963472359</v>
      </c>
      <c r="F2407" s="4">
        <f>Orte[[#This Row],[Lon_dez]]*PI()/180</f>
        <v>0.23866111294423978</v>
      </c>
      <c r="G2407" t="s">
        <v>834</v>
      </c>
      <c r="H2407" t="s">
        <v>921</v>
      </c>
      <c r="I2407" s="4" t="b">
        <v>0</v>
      </c>
      <c r="J2407" s="4" t="str">
        <f>CONCATENATE(Orte[[#This Row],[Ort]]," - ",Orte[[#This Row],[Landkreis]])</f>
        <v>Friedland, Galenbeck, Datzetal - Landkreis Mecklenburgische Seenplatte</v>
      </c>
      <c r="L2407" s="3" t="s">
        <v>12352</v>
      </c>
      <c r="M2407" s="3"/>
      <c r="N2407" t="str">
        <f>Orte[[#This Row],[Ort]]</f>
        <v>Friedland, Galenbeck, Datzetal</v>
      </c>
      <c r="O2407" t="s">
        <v>5459</v>
      </c>
      <c r="P2407" t="s">
        <v>1308</v>
      </c>
    </row>
    <row r="2408" spans="1:16" x14ac:dyDescent="0.35">
      <c r="A2408" t="s">
        <v>5629</v>
      </c>
      <c r="B2408" s="3" t="s">
        <v>13570</v>
      </c>
      <c r="C2408" s="4">
        <v>50.263092600500002</v>
      </c>
      <c r="D2408" s="4">
        <v>8.6333748448600005</v>
      </c>
      <c r="E2408" s="4">
        <f>Orte[[#This Row],[Lat_dez]]*PI()/180</f>
        <v>0.87725645811352393</v>
      </c>
      <c r="F2408" s="4">
        <f>Orte[[#This Row],[Lon_dez]]*PI()/180</f>
        <v>0.15068081660166163</v>
      </c>
      <c r="G2408" t="s">
        <v>549</v>
      </c>
      <c r="H2408" t="s">
        <v>1058</v>
      </c>
      <c r="I2408" s="4" t="b">
        <v>0</v>
      </c>
      <c r="J2408" s="4" t="str">
        <f>CONCATENATE(Orte[[#This Row],[Ort]]," - ",Orte[[#This Row],[Landkreis]])</f>
        <v>Friedrichsdorf - Landkreis Hochtaunuskreis</v>
      </c>
      <c r="L2408" s="3" t="s">
        <v>7867</v>
      </c>
      <c r="M2408" s="3"/>
      <c r="N2408" t="str">
        <f>Orte[[#This Row],[Ort]]</f>
        <v>Friedrichsdorf</v>
      </c>
      <c r="O2408" t="s">
        <v>3678</v>
      </c>
      <c r="P2408" t="s">
        <v>4850</v>
      </c>
    </row>
    <row r="2409" spans="1:16" x14ac:dyDescent="0.35">
      <c r="A2409" t="s">
        <v>48</v>
      </c>
      <c r="B2409" s="3" t="s">
        <v>13043</v>
      </c>
      <c r="C2409" s="4">
        <v>47.665964395000003</v>
      </c>
      <c r="D2409" s="4">
        <v>9.4596218347499992</v>
      </c>
      <c r="E2409" s="4">
        <f>Orte[[#This Row],[Lat_dez]]*PI()/180</f>
        <v>0.83192801983113707</v>
      </c>
      <c r="F2409" s="4">
        <f>Orte[[#This Row],[Lon_dez]]*PI()/180</f>
        <v>0.16510154700993443</v>
      </c>
      <c r="G2409" t="s">
        <v>546</v>
      </c>
      <c r="H2409" t="s">
        <v>1154</v>
      </c>
      <c r="I2409" s="4" t="b">
        <v>0</v>
      </c>
      <c r="J2409" s="4" t="str">
        <f>CONCATENATE(Orte[[#This Row],[Ort]]," - ",Orte[[#This Row],[Landkreis]])</f>
        <v>Friedrichshafen - Landkreis Bodenseekreis</v>
      </c>
      <c r="L2409" s="3" t="s">
        <v>9028</v>
      </c>
      <c r="M2409" s="3"/>
      <c r="N2409" t="str">
        <f>Orte[[#This Row],[Ort]]</f>
        <v>Friedrichshafen</v>
      </c>
      <c r="O2409" t="s">
        <v>7056</v>
      </c>
      <c r="P2409" t="s">
        <v>6646</v>
      </c>
    </row>
    <row r="2410" spans="1:16" x14ac:dyDescent="0.35">
      <c r="A2410" t="s">
        <v>48</v>
      </c>
      <c r="B2410" s="3" t="s">
        <v>10641</v>
      </c>
      <c r="C2410" s="4">
        <v>47.662762281900001</v>
      </c>
      <c r="D2410" s="4">
        <v>9.5041026540400004</v>
      </c>
      <c r="E2410" s="4">
        <f>Orte[[#This Row],[Lat_dez]]*PI()/180</f>
        <v>0.83187213241452074</v>
      </c>
      <c r="F2410" s="4">
        <f>Orte[[#This Row],[Lon_dez]]*PI()/180</f>
        <v>0.16587788376052956</v>
      </c>
      <c r="G2410" t="s">
        <v>546</v>
      </c>
      <c r="H2410" t="s">
        <v>1154</v>
      </c>
      <c r="I2410" s="4" t="b">
        <v>0</v>
      </c>
      <c r="J2410" s="4" t="str">
        <f>CONCATENATE(Orte[[#This Row],[Ort]]," - ",Orte[[#This Row],[Landkreis]])</f>
        <v>Friedrichshafen - Landkreis Bodenseekreis</v>
      </c>
      <c r="L2410" s="3" t="s">
        <v>10979</v>
      </c>
      <c r="M2410" s="3"/>
      <c r="N2410" t="str">
        <f>Orte[[#This Row],[Ort]]</f>
        <v>Friedrichshafen</v>
      </c>
      <c r="O2410" t="s">
        <v>1497</v>
      </c>
      <c r="P2410" t="s">
        <v>1479</v>
      </c>
    </row>
    <row r="2411" spans="1:16" x14ac:dyDescent="0.35">
      <c r="A2411" t="s">
        <v>48</v>
      </c>
      <c r="B2411" s="3" t="s">
        <v>14905</v>
      </c>
      <c r="C2411" s="4">
        <v>47.698234844799998</v>
      </c>
      <c r="D2411" s="4">
        <v>9.4720037300800008</v>
      </c>
      <c r="E2411" s="4">
        <f>Orte[[#This Row],[Lat_dez]]*PI()/180</f>
        <v>0.83249124543124653</v>
      </c>
      <c r="F2411" s="4">
        <f>Orte[[#This Row],[Lon_dez]]*PI()/180</f>
        <v>0.16531765185108027</v>
      </c>
      <c r="G2411" t="s">
        <v>546</v>
      </c>
      <c r="H2411" t="s">
        <v>1154</v>
      </c>
      <c r="I2411" s="4" t="b">
        <v>0</v>
      </c>
      <c r="J2411" s="4" t="str">
        <f>CONCATENATE(Orte[[#This Row],[Ort]]," - ",Orte[[#This Row],[Landkreis]])</f>
        <v>Friedrichshafen - Landkreis Bodenseekreis</v>
      </c>
      <c r="L2411" s="3" t="s">
        <v>9412</v>
      </c>
      <c r="M2411" s="3"/>
      <c r="N2411" t="str">
        <f>Orte[[#This Row],[Ort]]</f>
        <v>Friedrichshafen</v>
      </c>
      <c r="O2411" t="s">
        <v>4031</v>
      </c>
      <c r="P2411" t="s">
        <v>5173</v>
      </c>
    </row>
    <row r="2412" spans="1:16" x14ac:dyDescent="0.35">
      <c r="A2412" t="s">
        <v>3114</v>
      </c>
      <c r="B2412" s="3" t="s">
        <v>10335</v>
      </c>
      <c r="C2412" s="4">
        <v>54.0028804576</v>
      </c>
      <c r="D2412" s="4">
        <v>8.9078461438299996</v>
      </c>
      <c r="E2412" s="4">
        <f>Orte[[#This Row],[Lat_dez]]*PI()/180</f>
        <v>0.94252806954602197</v>
      </c>
      <c r="F2412" s="4">
        <f>Orte[[#This Row],[Lon_dez]]*PI()/180</f>
        <v>0.15547124447091384</v>
      </c>
      <c r="G2412" t="s">
        <v>641</v>
      </c>
      <c r="H2412" t="s">
        <v>751</v>
      </c>
      <c r="I2412" s="4" t="b">
        <v>0</v>
      </c>
      <c r="J2412" s="4" t="str">
        <f>CONCATENATE(Orte[[#This Row],[Ort]]," - ",Orte[[#This Row],[Landkreis]])</f>
        <v>Friedrichskoog - Kreis Dithmarschen</v>
      </c>
      <c r="L2412" s="3" t="s">
        <v>12579</v>
      </c>
      <c r="M2412" s="3"/>
      <c r="N2412" t="str">
        <f>Orte[[#This Row],[Ort]]</f>
        <v>Friedrichskoog</v>
      </c>
      <c r="O2412" t="s">
        <v>2351</v>
      </c>
      <c r="P2412" t="s">
        <v>7235</v>
      </c>
    </row>
    <row r="2413" spans="1:16" x14ac:dyDescent="0.35">
      <c r="A2413" t="s">
        <v>6819</v>
      </c>
      <c r="B2413" s="3" t="s">
        <v>15184</v>
      </c>
      <c r="C2413" s="4">
        <v>54.385468029800002</v>
      </c>
      <c r="D2413" s="4">
        <v>9.0884108886899995</v>
      </c>
      <c r="E2413" s="4">
        <f>Orte[[#This Row],[Lat_dez]]*PI()/180</f>
        <v>0.94920548235812352</v>
      </c>
      <c r="F2413" s="4">
        <f>Orte[[#This Row],[Lon_dez]]*PI()/180</f>
        <v>0.15862269378174434</v>
      </c>
      <c r="G2413" t="s">
        <v>641</v>
      </c>
      <c r="H2413" t="s">
        <v>765</v>
      </c>
      <c r="I2413" s="4" t="b">
        <v>0</v>
      </c>
      <c r="J2413" s="4" t="str">
        <f>CONCATENATE(Orte[[#This Row],[Ort]]," - ",Orte[[#This Row],[Landkreis]])</f>
        <v>Friedrichstadt, Koldenbüttel u.a. - Kreis Nordfriesland</v>
      </c>
      <c r="L2413" s="3" t="s">
        <v>13496</v>
      </c>
      <c r="M2413" s="3"/>
      <c r="N2413" t="str">
        <f>Orte[[#This Row],[Ort]]</f>
        <v>Friedrichstadt, Koldenbüttel u.a.</v>
      </c>
      <c r="O2413" t="s">
        <v>4660</v>
      </c>
      <c r="P2413" t="s">
        <v>1901</v>
      </c>
    </row>
    <row r="2414" spans="1:16" x14ac:dyDescent="0.35">
      <c r="A2414" t="s">
        <v>2962</v>
      </c>
      <c r="B2414" s="3" t="s">
        <v>10145</v>
      </c>
      <c r="C2414" s="4">
        <v>49.327786409799998</v>
      </c>
      <c r="D2414" s="4">
        <v>7.08662049483</v>
      </c>
      <c r="E2414" s="4">
        <f>Orte[[#This Row],[Lat_dez]]*PI()/180</f>
        <v>0.86093228557152279</v>
      </c>
      <c r="F2414" s="4">
        <f>Orte[[#This Row],[Lon_dez]]*PI()/180</f>
        <v>0.12368486047409329</v>
      </c>
      <c r="G2414" t="s">
        <v>534</v>
      </c>
      <c r="H2414" t="s">
        <v>536</v>
      </c>
      <c r="I2414" s="4" t="b">
        <v>0</v>
      </c>
      <c r="J2414" s="4" t="str">
        <f>CONCATENATE(Orte[[#This Row],[Ort]]," - ",Orte[[#This Row],[Landkreis]])</f>
        <v>Friedrichsthal - Landkreis Regionalverband Saarbrücken</v>
      </c>
      <c r="L2414" s="3" t="s">
        <v>15461</v>
      </c>
      <c r="M2414" s="3"/>
      <c r="N2414" t="str">
        <f>Orte[[#This Row],[Ort]]</f>
        <v>Friedrichsthal</v>
      </c>
      <c r="O2414" t="s">
        <v>2549</v>
      </c>
      <c r="P2414" t="s">
        <v>1916</v>
      </c>
    </row>
    <row r="2415" spans="1:16" x14ac:dyDescent="0.35">
      <c r="A2415" t="s">
        <v>6409</v>
      </c>
      <c r="B2415" s="3" t="s">
        <v>14627</v>
      </c>
      <c r="C2415" s="4">
        <v>50.954313349300001</v>
      </c>
      <c r="D2415" s="4">
        <v>9.3326186949000007</v>
      </c>
      <c r="E2415" s="4">
        <f>Orte[[#This Row],[Lat_dez]]*PI()/180</f>
        <v>0.88932053603818451</v>
      </c>
      <c r="F2415" s="4">
        <f>Orte[[#This Row],[Lon_dez]]*PI()/180</f>
        <v>0.16288492405918115</v>
      </c>
      <c r="G2415" t="s">
        <v>549</v>
      </c>
      <c r="H2415" t="s">
        <v>817</v>
      </c>
      <c r="I2415" s="4" t="b">
        <v>0</v>
      </c>
      <c r="J2415" s="4" t="str">
        <f>CONCATENATE(Orte[[#This Row],[Ort]]," - ",Orte[[#This Row],[Landkreis]])</f>
        <v>Frielendorf - Landkreis Schwalm-Eder-Kreis</v>
      </c>
      <c r="L2415" s="3" t="s">
        <v>8709</v>
      </c>
      <c r="M2415" s="3"/>
      <c r="N2415" t="str">
        <f>Orte[[#This Row],[Ort]]</f>
        <v>Frielendorf</v>
      </c>
      <c r="O2415" t="s">
        <v>2474</v>
      </c>
      <c r="P2415" t="s">
        <v>5460</v>
      </c>
    </row>
    <row r="2416" spans="1:16" x14ac:dyDescent="0.35">
      <c r="A2416" t="s">
        <v>6298</v>
      </c>
      <c r="B2416" s="3" t="s">
        <v>14474</v>
      </c>
      <c r="C2416" s="4">
        <v>52.726925810300003</v>
      </c>
      <c r="D2416" s="4">
        <v>12.618959632999999</v>
      </c>
      <c r="E2416" s="4">
        <f>Orte[[#This Row],[Lat_dez]]*PI()/180</f>
        <v>0.92025845984451404</v>
      </c>
      <c r="F2416" s="4">
        <f>Orte[[#This Row],[Lon_dez]]*PI()/180</f>
        <v>0.22024239377210525</v>
      </c>
      <c r="G2416" t="s">
        <v>885</v>
      </c>
      <c r="H2416" t="s">
        <v>894</v>
      </c>
      <c r="I2416" s="4" t="b">
        <v>0</v>
      </c>
      <c r="J2416" s="4" t="str">
        <f>CONCATENATE(Orte[[#This Row],[Ort]]," - ",Orte[[#This Row],[Landkreis]])</f>
        <v>Friesack - Landkreis Havelland</v>
      </c>
      <c r="L2416" s="3" t="s">
        <v>12343</v>
      </c>
      <c r="M2416" s="3"/>
      <c r="N2416" t="str">
        <f>Orte[[#This Row],[Ort]]</f>
        <v>Friesack</v>
      </c>
      <c r="O2416" t="s">
        <v>6482</v>
      </c>
      <c r="P2416" t="s">
        <v>3711</v>
      </c>
    </row>
    <row r="2417" spans="1:16" x14ac:dyDescent="0.35">
      <c r="A2417" t="s">
        <v>6874</v>
      </c>
      <c r="B2417" s="3" t="s">
        <v>15255</v>
      </c>
      <c r="C2417" s="4">
        <v>50.894012090700002</v>
      </c>
      <c r="D2417" s="4">
        <v>7.7919215338000001</v>
      </c>
      <c r="E2417" s="4">
        <f>Orte[[#This Row],[Lat_dez]]*PI()/180</f>
        <v>0.88826808053251793</v>
      </c>
      <c r="F2417" s="4">
        <f>Orte[[#This Row],[Lon_dez]]*PI()/180</f>
        <v>0.13599468582185661</v>
      </c>
      <c r="G2417" t="s">
        <v>514</v>
      </c>
      <c r="H2417" t="s">
        <v>582</v>
      </c>
      <c r="I2417" s="4" t="b">
        <v>0</v>
      </c>
      <c r="J2417" s="4" t="str">
        <f>CONCATENATE(Orte[[#This Row],[Ort]]," - ",Orte[[#This Row],[Landkreis]])</f>
        <v>Friesenhagen - Landkreis Altenkirchen (Westerwald)</v>
      </c>
      <c r="L2417" s="3" t="s">
        <v>13775</v>
      </c>
      <c r="M2417" s="3"/>
      <c r="N2417" t="str">
        <f>Orte[[#This Row],[Ort]]</f>
        <v>Friesenhagen</v>
      </c>
      <c r="O2417" t="s">
        <v>1912</v>
      </c>
      <c r="P2417" t="s">
        <v>1685</v>
      </c>
    </row>
    <row r="2418" spans="1:16" x14ac:dyDescent="0.35">
      <c r="A2418" t="s">
        <v>4752</v>
      </c>
      <c r="B2418" s="3" t="s">
        <v>12426</v>
      </c>
      <c r="C2418" s="4">
        <v>48.3785631573</v>
      </c>
      <c r="D2418" s="4">
        <v>7.89513387531</v>
      </c>
      <c r="E2418" s="4">
        <f>Orte[[#This Row],[Lat_dez]]*PI()/180</f>
        <v>0.84436521447890844</v>
      </c>
      <c r="F2418" s="4">
        <f>Orte[[#This Row],[Lon_dez]]*PI()/180</f>
        <v>0.13779608100989893</v>
      </c>
      <c r="G2418" t="s">
        <v>546</v>
      </c>
      <c r="H2418" t="s">
        <v>622</v>
      </c>
      <c r="I2418" s="4" t="b">
        <v>0</v>
      </c>
      <c r="J2418" s="4" t="str">
        <f>CONCATENATE(Orte[[#This Row],[Ort]]," - ",Orte[[#This Row],[Landkreis]])</f>
        <v>Friesenheim - Landkreis Ortenaukreis</v>
      </c>
      <c r="L2418" s="3" t="s">
        <v>8718</v>
      </c>
      <c r="M2418" s="3"/>
      <c r="N2418" t="str">
        <f>Orte[[#This Row],[Ort]]</f>
        <v>Friesenheim</v>
      </c>
      <c r="O2418" t="s">
        <v>1435</v>
      </c>
      <c r="P2418" t="s">
        <v>820</v>
      </c>
    </row>
    <row r="2419" spans="1:16" x14ac:dyDescent="0.35">
      <c r="A2419" t="s">
        <v>2262</v>
      </c>
      <c r="B2419" s="3" t="s">
        <v>9280</v>
      </c>
      <c r="C2419" s="4">
        <v>47.872220035700003</v>
      </c>
      <c r="D2419" s="4">
        <v>10.5277002471</v>
      </c>
      <c r="E2419" s="4">
        <f>Orte[[#This Row],[Lat_dez]]*PI()/180</f>
        <v>0.83552785986216238</v>
      </c>
      <c r="F2419" s="4">
        <f>Orte[[#This Row],[Lon_dez]]*PI()/180</f>
        <v>0.18374303197491559</v>
      </c>
      <c r="G2419" t="s">
        <v>665</v>
      </c>
      <c r="H2419" t="s">
        <v>1051</v>
      </c>
      <c r="I2419" s="4" t="b">
        <v>0</v>
      </c>
      <c r="J2419" s="4" t="str">
        <f>CONCATENATE(Orte[[#This Row],[Ort]]," - ",Orte[[#This Row],[Landkreis]])</f>
        <v>Friesenried - Landkreis Ostallgäu</v>
      </c>
      <c r="L2419" s="3" t="s">
        <v>10448</v>
      </c>
      <c r="M2419" s="3"/>
      <c r="N2419" t="str">
        <f>Orte[[#This Row],[Ort]]</f>
        <v>Friesenried</v>
      </c>
      <c r="O2419" t="s">
        <v>2163</v>
      </c>
      <c r="P2419" t="s">
        <v>3110</v>
      </c>
    </row>
    <row r="2420" spans="1:16" x14ac:dyDescent="0.35">
      <c r="A2420" t="s">
        <v>5854</v>
      </c>
      <c r="B2420" s="3" t="s">
        <v>13881</v>
      </c>
      <c r="C2420" s="4">
        <v>53.007555236400002</v>
      </c>
      <c r="D2420" s="4">
        <v>7.8436584192699996</v>
      </c>
      <c r="E2420" s="4">
        <f>Orte[[#This Row],[Lat_dez]]*PI()/180</f>
        <v>0.92515636730794126</v>
      </c>
      <c r="F2420" s="4">
        <f>Orte[[#This Row],[Lon_dez]]*PI()/180</f>
        <v>0.13689766481803534</v>
      </c>
      <c r="G2420" t="s">
        <v>554</v>
      </c>
      <c r="H2420" t="s">
        <v>1173</v>
      </c>
      <c r="I2420" s="4" t="b">
        <v>0</v>
      </c>
      <c r="J2420" s="4" t="str">
        <f>CONCATENATE(Orte[[#This Row],[Ort]]," - ",Orte[[#This Row],[Landkreis]])</f>
        <v>Friesoythe - Landkreis Cloppenburg</v>
      </c>
      <c r="L2420" s="3" t="s">
        <v>13494</v>
      </c>
      <c r="M2420" s="3"/>
      <c r="N2420" t="str">
        <f>Orte[[#This Row],[Ort]]</f>
        <v>Friesoythe</v>
      </c>
      <c r="O2420" t="s">
        <v>5160</v>
      </c>
      <c r="P2420" t="s">
        <v>4008</v>
      </c>
    </row>
    <row r="2421" spans="1:16" x14ac:dyDescent="0.35">
      <c r="A2421" t="s">
        <v>4784</v>
      </c>
      <c r="B2421" s="3" t="s">
        <v>12471</v>
      </c>
      <c r="C2421" s="4">
        <v>48.835123473400003</v>
      </c>
      <c r="D2421" s="4">
        <v>8.8251529475700004</v>
      </c>
      <c r="E2421" s="4">
        <f>Orte[[#This Row],[Lat_dez]]*PI()/180</f>
        <v>0.85233369522879943</v>
      </c>
      <c r="F2421" s="4">
        <f>Orte[[#This Row],[Lon_dez]]*PI()/180</f>
        <v>0.15402797592717901</v>
      </c>
      <c r="G2421" t="s">
        <v>546</v>
      </c>
      <c r="H2421" t="s">
        <v>721</v>
      </c>
      <c r="I2421" s="4" t="b">
        <v>0</v>
      </c>
      <c r="J2421" s="4" t="str">
        <f>CONCATENATE(Orte[[#This Row],[Ort]]," - ",Orte[[#This Row],[Landkreis]])</f>
        <v>Friolzheim - Landkreis Enzkreis</v>
      </c>
      <c r="L2421" s="3" t="s">
        <v>15011</v>
      </c>
      <c r="M2421" s="3"/>
      <c r="N2421" t="str">
        <f>Orte[[#This Row],[Ort]]</f>
        <v>Friolzheim</v>
      </c>
      <c r="O2421" t="s">
        <v>5323</v>
      </c>
      <c r="P2421" t="s">
        <v>4113</v>
      </c>
    </row>
    <row r="2422" spans="1:16" x14ac:dyDescent="0.35">
      <c r="A2422" t="s">
        <v>7002</v>
      </c>
      <c r="B2422" s="3" t="s">
        <v>15432</v>
      </c>
      <c r="C2422" s="4">
        <v>48.127238111899999</v>
      </c>
      <c r="D2422" s="4">
        <v>8.7125537452300001</v>
      </c>
      <c r="E2422" s="4">
        <f>Orte[[#This Row],[Lat_dez]]*PI()/180</f>
        <v>0.83997876494395407</v>
      </c>
      <c r="F2422" s="4">
        <f>Orte[[#This Row],[Lon_dez]]*PI()/180</f>
        <v>0.15206274911122669</v>
      </c>
      <c r="G2422" t="s">
        <v>546</v>
      </c>
      <c r="H2422" t="s">
        <v>1084</v>
      </c>
      <c r="I2422" s="4" t="b">
        <v>0</v>
      </c>
      <c r="J2422" s="4" t="str">
        <f>CONCATENATE(Orte[[#This Row],[Ort]]," - ",Orte[[#This Row],[Landkreis]])</f>
        <v>Frittlingen - Landkreis Tuttlingen</v>
      </c>
      <c r="L2422" s="3" t="s">
        <v>7862</v>
      </c>
      <c r="M2422" s="3"/>
      <c r="N2422" t="str">
        <f>Orte[[#This Row],[Ort]]</f>
        <v>Frittlingen</v>
      </c>
      <c r="O2422" t="s">
        <v>4775</v>
      </c>
      <c r="P2422" t="s">
        <v>61</v>
      </c>
    </row>
    <row r="2423" spans="1:16" x14ac:dyDescent="0.35">
      <c r="A2423" t="s">
        <v>58</v>
      </c>
      <c r="B2423" s="3" t="s">
        <v>10548</v>
      </c>
      <c r="C2423" s="4">
        <v>51.143348154199998</v>
      </c>
      <c r="D2423" s="4">
        <v>9.2613203427100004</v>
      </c>
      <c r="E2423" s="4">
        <f>Orte[[#This Row],[Lat_dez]]*PI()/180</f>
        <v>0.89261981578455463</v>
      </c>
      <c r="F2423" s="4">
        <f>Orte[[#This Row],[Lon_dez]]*PI()/180</f>
        <v>0.16164053306221912</v>
      </c>
      <c r="G2423" t="s">
        <v>549</v>
      </c>
      <c r="H2423" t="s">
        <v>817</v>
      </c>
      <c r="I2423" s="4" t="b">
        <v>0</v>
      </c>
      <c r="J2423" s="4" t="str">
        <f>CONCATENATE(Orte[[#This Row],[Ort]]," - ",Orte[[#This Row],[Landkreis]])</f>
        <v>Fritzlar - Landkreis Schwalm-Eder-Kreis</v>
      </c>
      <c r="L2423" s="3" t="s">
        <v>12142</v>
      </c>
      <c r="M2423" s="3"/>
      <c r="N2423" t="str">
        <f>Orte[[#This Row],[Ort]]</f>
        <v>Fritzlar</v>
      </c>
      <c r="O2423" t="s">
        <v>5370</v>
      </c>
      <c r="P2423" t="s">
        <v>2237</v>
      </c>
    </row>
    <row r="2424" spans="1:16" x14ac:dyDescent="0.35">
      <c r="A2424" t="s">
        <v>2469</v>
      </c>
      <c r="B2424" s="3" t="s">
        <v>9524</v>
      </c>
      <c r="C2424" s="4">
        <v>51.060845948299999</v>
      </c>
      <c r="D2424" s="4">
        <v>12.596990080699999</v>
      </c>
      <c r="E2424" s="4">
        <f>Orte[[#This Row],[Lat_dez]]*PI()/180</f>
        <v>0.89117988065144138</v>
      </c>
      <c r="F2424" s="4">
        <f>Orte[[#This Row],[Lon_dez]]*PI()/180</f>
        <v>0.21985895274928119</v>
      </c>
      <c r="G2424" t="s">
        <v>869</v>
      </c>
      <c r="H2424" t="s">
        <v>1405</v>
      </c>
      <c r="I2424" s="4" t="b">
        <v>0</v>
      </c>
      <c r="J2424" s="4" t="str">
        <f>CONCATENATE(Orte[[#This Row],[Ort]]," - ",Orte[[#This Row],[Landkreis]])</f>
        <v>Frohburg - Landkreis Leipzig</v>
      </c>
      <c r="L2424" s="3" t="s">
        <v>9083</v>
      </c>
      <c r="M2424" s="3"/>
      <c r="N2424" t="str">
        <f>Orte[[#This Row],[Ort]]</f>
        <v>Frohburg</v>
      </c>
      <c r="O2424" t="s">
        <v>4879</v>
      </c>
      <c r="P2424" t="s">
        <v>1853</v>
      </c>
    </row>
    <row r="2425" spans="1:16" x14ac:dyDescent="0.35">
      <c r="A2425" t="s">
        <v>2710</v>
      </c>
      <c r="B2425" s="3" t="s">
        <v>9838</v>
      </c>
      <c r="C2425" s="4">
        <v>51.493046718000002</v>
      </c>
      <c r="D2425" s="4">
        <v>7.7606619964499997</v>
      </c>
      <c r="E2425" s="4">
        <f>Orte[[#This Row],[Lat_dez]]*PI()/180</f>
        <v>0.89872320711235998</v>
      </c>
      <c r="F2425" s="4">
        <f>Orte[[#This Row],[Lon_dez]]*PI()/180</f>
        <v>0.13544910397244897</v>
      </c>
      <c r="G2425" t="s">
        <v>504</v>
      </c>
      <c r="H2425" t="s">
        <v>1691</v>
      </c>
      <c r="I2425" s="4" t="b">
        <v>0</v>
      </c>
      <c r="J2425" s="4" t="str">
        <f>CONCATENATE(Orte[[#This Row],[Ort]]," - ",Orte[[#This Row],[Landkreis]])</f>
        <v>Fröndenberg/Ruhr - Kreis Unna</v>
      </c>
      <c r="L2425" s="3" t="s">
        <v>10449</v>
      </c>
      <c r="M2425" s="3"/>
      <c r="N2425" t="str">
        <f>Orte[[#This Row],[Ort]]</f>
        <v>Fröndenberg/Ruhr</v>
      </c>
      <c r="O2425" t="s">
        <v>4298</v>
      </c>
      <c r="P2425" t="s">
        <v>2873</v>
      </c>
    </row>
    <row r="2426" spans="1:16" x14ac:dyDescent="0.35">
      <c r="A2426" t="s">
        <v>7132</v>
      </c>
      <c r="B2426" s="3" t="s">
        <v>15617</v>
      </c>
      <c r="C2426" s="4">
        <v>50.702744386399999</v>
      </c>
      <c r="D2426" s="4">
        <v>8.7119016026799994</v>
      </c>
      <c r="E2426" s="4">
        <f>Orte[[#This Row],[Lat_dez]]*PI()/180</f>
        <v>0.88492982933975195</v>
      </c>
      <c r="F2426" s="4">
        <f>Orte[[#This Row],[Lon_dez]]*PI()/180</f>
        <v>0.15205136707653683</v>
      </c>
      <c r="G2426" t="s">
        <v>549</v>
      </c>
      <c r="H2426" t="s">
        <v>761</v>
      </c>
      <c r="I2426" s="4" t="b">
        <v>0</v>
      </c>
      <c r="J2426" s="4" t="str">
        <f>CONCATENATE(Orte[[#This Row],[Ort]]," - ",Orte[[#This Row],[Landkreis]])</f>
        <v>Fronhausen - Landkreis Marburg-Biedenkopf</v>
      </c>
      <c r="L2426" s="3" t="s">
        <v>9792</v>
      </c>
      <c r="M2426" s="3"/>
      <c r="N2426" t="str">
        <f>Orte[[#This Row],[Ort]]</f>
        <v>Fronhausen</v>
      </c>
      <c r="O2426" t="s">
        <v>5290</v>
      </c>
      <c r="P2426" t="s">
        <v>1472</v>
      </c>
    </row>
    <row r="2427" spans="1:16" x14ac:dyDescent="0.35">
      <c r="A2427" t="s">
        <v>4230</v>
      </c>
      <c r="B2427" s="3" t="s">
        <v>11739</v>
      </c>
      <c r="C2427" s="4">
        <v>47.8677555911</v>
      </c>
      <c r="D2427" s="4">
        <v>9.5546819506199991</v>
      </c>
      <c r="E2427" s="4">
        <f>Orte[[#This Row],[Lat_dez]]*PI()/180</f>
        <v>0.83544994060461952</v>
      </c>
      <c r="F2427" s="4">
        <f>Orte[[#This Row],[Lon_dez]]*PI()/180</f>
        <v>0.16676065901919326</v>
      </c>
      <c r="G2427" t="s">
        <v>546</v>
      </c>
      <c r="H2427" t="s">
        <v>656</v>
      </c>
      <c r="I2427" s="4" t="b">
        <v>0</v>
      </c>
      <c r="J2427" s="4" t="str">
        <f>CONCATENATE(Orte[[#This Row],[Ort]]," - ",Orte[[#This Row],[Landkreis]])</f>
        <v>Fronreute - Landkreis Ravensburg</v>
      </c>
      <c r="L2427" s="3" t="s">
        <v>13985</v>
      </c>
      <c r="M2427" s="3"/>
      <c r="N2427" t="str">
        <f>Orte[[#This Row],[Ort]]</f>
        <v>Fronreute</v>
      </c>
      <c r="O2427" t="s">
        <v>6194</v>
      </c>
      <c r="P2427" t="s">
        <v>2152</v>
      </c>
    </row>
    <row r="2428" spans="1:16" x14ac:dyDescent="0.35">
      <c r="A2428" t="s">
        <v>1894</v>
      </c>
      <c r="B2428" s="3" t="s">
        <v>8866</v>
      </c>
      <c r="C2428" s="4">
        <v>48.521246663600003</v>
      </c>
      <c r="D2428" s="4">
        <v>12.527428889899999</v>
      </c>
      <c r="E2428" s="4">
        <f>Orte[[#This Row],[Lat_dez]]*PI()/180</f>
        <v>0.84685551145213356</v>
      </c>
      <c r="F2428" s="4">
        <f>Orte[[#This Row],[Lon_dez]]*PI()/180</f>
        <v>0.21864488093821319</v>
      </c>
      <c r="G2428" t="s">
        <v>665</v>
      </c>
      <c r="H2428" t="s">
        <v>1895</v>
      </c>
      <c r="I2428" s="4" t="b">
        <v>0</v>
      </c>
      <c r="J2428" s="4" t="str">
        <f>CONCATENATE(Orte[[#This Row],[Ort]]," - ",Orte[[#This Row],[Landkreis]])</f>
        <v>Frontenhausen - Landkreis Dingolfing-Landau</v>
      </c>
      <c r="L2428" s="3" t="s">
        <v>15008</v>
      </c>
      <c r="M2428" s="3"/>
      <c r="N2428" t="str">
        <f>Orte[[#This Row],[Ort]]</f>
        <v>Frontenhausen</v>
      </c>
      <c r="O2428" t="s">
        <v>2161</v>
      </c>
      <c r="P2428" t="s">
        <v>3532</v>
      </c>
    </row>
    <row r="2429" spans="1:16" x14ac:dyDescent="0.35">
      <c r="A2429" t="s">
        <v>6051</v>
      </c>
      <c r="B2429" s="3" t="s">
        <v>14138</v>
      </c>
      <c r="C2429" s="4">
        <v>49.921571814499998</v>
      </c>
      <c r="D2429" s="4">
        <v>12.131865721300001</v>
      </c>
      <c r="E2429" s="4">
        <f>Orte[[#This Row],[Lat_dez]]*PI()/180</f>
        <v>0.87129579593382478</v>
      </c>
      <c r="F2429" s="4">
        <f>Orte[[#This Row],[Lon_dez]]*PI()/180</f>
        <v>0.21174100124652179</v>
      </c>
      <c r="G2429" t="s">
        <v>665</v>
      </c>
      <c r="H2429" t="s">
        <v>1307</v>
      </c>
      <c r="I2429" s="4" t="b">
        <v>0</v>
      </c>
      <c r="J2429" s="4" t="str">
        <f>CONCATENATE(Orte[[#This Row],[Ort]]," - ",Orte[[#This Row],[Landkreis]])</f>
        <v>Fuchsmühl - Landkreis Tirschenreuth</v>
      </c>
      <c r="L2429" s="3" t="s">
        <v>9029</v>
      </c>
      <c r="M2429" s="3"/>
      <c r="N2429" t="str">
        <f>Orte[[#This Row],[Ort]]</f>
        <v>Fuchsmühl</v>
      </c>
      <c r="O2429" t="s">
        <v>4515</v>
      </c>
      <c r="P2429" t="s">
        <v>4804</v>
      </c>
    </row>
    <row r="2430" spans="1:16" x14ac:dyDescent="0.35">
      <c r="A2430" t="s">
        <v>5717</v>
      </c>
      <c r="B2430" s="3" t="s">
        <v>13688</v>
      </c>
      <c r="C2430" s="4">
        <v>50.092173129400003</v>
      </c>
      <c r="D2430" s="4">
        <v>9.9363400049100008</v>
      </c>
      <c r="E2430" s="4">
        <f>Orte[[#This Row],[Lat_dez]]*PI()/180</f>
        <v>0.87427335058706157</v>
      </c>
      <c r="F2430" s="4">
        <f>Orte[[#This Row],[Lon_dez]]*PI()/180</f>
        <v>0.17342184868330904</v>
      </c>
      <c r="G2430" t="s">
        <v>665</v>
      </c>
      <c r="H2430" t="s">
        <v>998</v>
      </c>
      <c r="I2430" s="4" t="b">
        <v>0</v>
      </c>
      <c r="J2430" s="4" t="str">
        <f>CONCATENATE(Orte[[#This Row],[Ort]]," - ",Orte[[#This Row],[Landkreis]])</f>
        <v>Fuchsstadt - Landkreis Bad Kissingen</v>
      </c>
      <c r="L2430" s="3" t="s">
        <v>13235</v>
      </c>
      <c r="M2430" s="3"/>
      <c r="N2430" t="str">
        <f>Orte[[#This Row],[Ort]]</f>
        <v>Fuchsstadt</v>
      </c>
      <c r="O2430" t="s">
        <v>3283</v>
      </c>
      <c r="P2430" t="s">
        <v>3055</v>
      </c>
    </row>
    <row r="2431" spans="1:16" x14ac:dyDescent="0.35">
      <c r="A2431" t="s">
        <v>801</v>
      </c>
      <c r="B2431" s="3" t="s">
        <v>7852</v>
      </c>
      <c r="C2431" s="4">
        <v>47.933159975800002</v>
      </c>
      <c r="D2431" s="4">
        <v>10.822723409</v>
      </c>
      <c r="E2431" s="4">
        <f>Orte[[#This Row],[Lat_dez]]*PI()/180</f>
        <v>0.83659146246287541</v>
      </c>
      <c r="F2431" s="4">
        <f>Orte[[#This Row],[Lon_dez]]*PI()/180</f>
        <v>0.18889215751971489</v>
      </c>
      <c r="G2431" t="s">
        <v>665</v>
      </c>
      <c r="H2431" t="s">
        <v>802</v>
      </c>
      <c r="I2431" s="4" t="b">
        <v>0</v>
      </c>
      <c r="J2431" s="4" t="str">
        <f>CONCATENATE(Orte[[#This Row],[Ort]]," - ",Orte[[#This Row],[Landkreis]])</f>
        <v>Fuchstal - Landkreis Landsberg am Lech</v>
      </c>
      <c r="L2431" s="3" t="s">
        <v>9030</v>
      </c>
      <c r="M2431" s="3"/>
      <c r="N2431" t="str">
        <f>Orte[[#This Row],[Ort]]</f>
        <v>Fuchstal</v>
      </c>
      <c r="O2431" t="s">
        <v>3264</v>
      </c>
      <c r="P2431" t="s">
        <v>3604</v>
      </c>
    </row>
    <row r="2432" spans="1:16" x14ac:dyDescent="0.35">
      <c r="A2432" t="s">
        <v>1473</v>
      </c>
      <c r="B2432" s="3" t="s">
        <v>8411</v>
      </c>
      <c r="C2432" s="4">
        <v>53.548853623200003</v>
      </c>
      <c r="D2432" s="4">
        <v>10.508303852099999</v>
      </c>
      <c r="E2432" s="4">
        <f>Orte[[#This Row],[Lat_dez]]*PI()/180</f>
        <v>0.93460380639333507</v>
      </c>
      <c r="F2432" s="4">
        <f>Orte[[#This Row],[Lon_dez]]*PI()/180</f>
        <v>0.18340450101914824</v>
      </c>
      <c r="G2432" t="s">
        <v>641</v>
      </c>
      <c r="H2432" t="s">
        <v>1043</v>
      </c>
      <c r="I2432" s="4" t="b">
        <v>0</v>
      </c>
      <c r="J2432" s="4" t="str">
        <f>CONCATENATE(Orte[[#This Row],[Ort]]," - ",Orte[[#This Row],[Landkreis]])</f>
        <v>Fuhlenhagen - Kreis Herzogtum Lauenburg</v>
      </c>
      <c r="L2432" s="3" t="s">
        <v>9414</v>
      </c>
      <c r="M2432" s="3"/>
      <c r="N2432" t="str">
        <f>Orte[[#This Row],[Ort]]</f>
        <v>Fuhlenhagen</v>
      </c>
      <c r="O2432" t="s">
        <v>4814</v>
      </c>
      <c r="P2432" t="s">
        <v>6024</v>
      </c>
    </row>
    <row r="2433" spans="1:16" x14ac:dyDescent="0.35">
      <c r="A2433" t="s">
        <v>2213</v>
      </c>
      <c r="B2433" s="3" t="s">
        <v>9225</v>
      </c>
      <c r="C2433" s="4">
        <v>50.556298094100001</v>
      </c>
      <c r="D2433" s="4">
        <v>9.6842833561599999</v>
      </c>
      <c r="E2433" s="4">
        <f>Orte[[#This Row],[Lat_dez]]*PI()/180</f>
        <v>0.88237385936177903</v>
      </c>
      <c r="F2433" s="4">
        <f>Orte[[#This Row],[Lon_dez]]*PI()/180</f>
        <v>0.16902263026107867</v>
      </c>
      <c r="G2433" t="s">
        <v>549</v>
      </c>
      <c r="H2433" t="s">
        <v>815</v>
      </c>
      <c r="I2433" s="4" t="b">
        <v>0</v>
      </c>
      <c r="J2433" s="4" t="str">
        <f>CONCATENATE(Orte[[#This Row],[Ort]]," - ",Orte[[#This Row],[Landkreis]])</f>
        <v>Fulda - Landkreis Fulda</v>
      </c>
      <c r="L2433" s="3" t="s">
        <v>10355</v>
      </c>
      <c r="M2433" s="3"/>
      <c r="N2433" t="str">
        <f>Orte[[#This Row],[Ort]]</f>
        <v>Fulda</v>
      </c>
      <c r="O2433" t="s">
        <v>5669</v>
      </c>
      <c r="P2433" t="s">
        <v>6693</v>
      </c>
    </row>
    <row r="2434" spans="1:16" x14ac:dyDescent="0.35">
      <c r="A2434" t="s">
        <v>2213</v>
      </c>
      <c r="B2434" s="3" t="s">
        <v>12144</v>
      </c>
      <c r="C2434" s="4">
        <v>50.591600022100003</v>
      </c>
      <c r="D2434" s="4">
        <v>9.6827713064500003</v>
      </c>
      <c r="E2434" s="4">
        <f>Orte[[#This Row],[Lat_dez]]*PI()/180</f>
        <v>0.8829899942376811</v>
      </c>
      <c r="F2434" s="4">
        <f>Orte[[#This Row],[Lon_dez]]*PI()/180</f>
        <v>0.16899624001518534</v>
      </c>
      <c r="G2434" t="s">
        <v>549</v>
      </c>
      <c r="H2434" t="s">
        <v>815</v>
      </c>
      <c r="I2434" s="4" t="b">
        <v>0</v>
      </c>
      <c r="J2434" s="4" t="str">
        <f>CONCATENATE(Orte[[#This Row],[Ort]]," - ",Orte[[#This Row],[Landkreis]])</f>
        <v>Fulda - Landkreis Fulda</v>
      </c>
      <c r="L2434" s="3" t="s">
        <v>9081</v>
      </c>
      <c r="M2434" s="3"/>
      <c r="N2434" t="str">
        <f>Orte[[#This Row],[Ort]]</f>
        <v>Fulda</v>
      </c>
      <c r="O2434" t="s">
        <v>5279</v>
      </c>
      <c r="P2434" t="s">
        <v>2027</v>
      </c>
    </row>
    <row r="2435" spans="1:16" x14ac:dyDescent="0.35">
      <c r="A2435" t="s">
        <v>2213</v>
      </c>
      <c r="B2435" s="3" t="s">
        <v>15240</v>
      </c>
      <c r="C2435" s="4">
        <v>50.559406575099999</v>
      </c>
      <c r="D2435" s="4">
        <v>9.6294230823400007</v>
      </c>
      <c r="E2435" s="4">
        <f>Orte[[#This Row],[Lat_dez]]*PI()/180</f>
        <v>0.88242811258996467</v>
      </c>
      <c r="F2435" s="4">
        <f>Orte[[#This Row],[Lon_dez]]*PI()/180</f>
        <v>0.16806513785437405</v>
      </c>
      <c r="G2435" t="s">
        <v>549</v>
      </c>
      <c r="H2435" t="s">
        <v>815</v>
      </c>
      <c r="I2435" s="4" t="b">
        <v>0</v>
      </c>
      <c r="J2435" s="4" t="str">
        <f>CONCATENATE(Orte[[#This Row],[Ort]]," - ",Orte[[#This Row],[Landkreis]])</f>
        <v>Fulda - Landkreis Fulda</v>
      </c>
      <c r="L2435" s="3" t="s">
        <v>13416</v>
      </c>
      <c r="M2435" s="3"/>
      <c r="N2435" t="str">
        <f>Orte[[#This Row],[Ort]]</f>
        <v>Fulda</v>
      </c>
      <c r="O2435" t="s">
        <v>7050</v>
      </c>
      <c r="P2435" t="s">
        <v>4706</v>
      </c>
    </row>
    <row r="2436" spans="1:16" x14ac:dyDescent="0.35">
      <c r="A2436" t="s">
        <v>2213</v>
      </c>
      <c r="B2436" s="3" t="s">
        <v>15360</v>
      </c>
      <c r="C2436" s="4">
        <v>50.526731902199998</v>
      </c>
      <c r="D2436" s="4">
        <v>9.6882063346400003</v>
      </c>
      <c r="E2436" s="4">
        <f>Orte[[#This Row],[Lat_dez]]*PI()/180</f>
        <v>0.88185783196584755</v>
      </c>
      <c r="F2436" s="4">
        <f>Orte[[#This Row],[Lon_dez]]*PI()/180</f>
        <v>0.16909109915203957</v>
      </c>
      <c r="G2436" t="s">
        <v>549</v>
      </c>
      <c r="H2436" t="s">
        <v>815</v>
      </c>
      <c r="I2436" s="4" t="b">
        <v>0</v>
      </c>
      <c r="J2436" s="4" t="str">
        <f>CONCATENATE(Orte[[#This Row],[Ort]]," - ",Orte[[#This Row],[Landkreis]])</f>
        <v>Fulda - Landkreis Fulda</v>
      </c>
      <c r="L2436" s="3" t="s">
        <v>15166</v>
      </c>
      <c r="M2436" s="3"/>
      <c r="N2436" t="str">
        <f>Orte[[#This Row],[Ort]]</f>
        <v>Fulda</v>
      </c>
      <c r="O2436" t="s">
        <v>64</v>
      </c>
      <c r="P2436" t="s">
        <v>1105</v>
      </c>
    </row>
    <row r="2437" spans="1:16" x14ac:dyDescent="0.35">
      <c r="A2437" t="s">
        <v>2086</v>
      </c>
      <c r="B2437" s="3" t="s">
        <v>9079</v>
      </c>
      <c r="C2437" s="4">
        <v>51.243638569399998</v>
      </c>
      <c r="D2437" s="4">
        <v>9.4926385907800004</v>
      </c>
      <c r="E2437" s="4">
        <f>Orte[[#This Row],[Lat_dez]]*PI()/180</f>
        <v>0.89437021373798664</v>
      </c>
      <c r="F2437" s="4">
        <f>Orte[[#This Row],[Lon_dez]]*PI()/180</f>
        <v>0.16567779811098565</v>
      </c>
      <c r="G2437" t="s">
        <v>549</v>
      </c>
      <c r="H2437" t="s">
        <v>1756</v>
      </c>
      <c r="I2437" s="4" t="b">
        <v>0</v>
      </c>
      <c r="J2437" s="4" t="str">
        <f>CONCATENATE(Orte[[#This Row],[Ort]]," - ",Orte[[#This Row],[Landkreis]])</f>
        <v>Fuldabrück - Landkreis Kassel</v>
      </c>
      <c r="L2437" s="3" t="s">
        <v>13430</v>
      </c>
      <c r="M2437" s="3"/>
      <c r="N2437" t="str">
        <f>Orte[[#This Row],[Ort]]</f>
        <v>Fuldabrück</v>
      </c>
      <c r="O2437" t="s">
        <v>1452</v>
      </c>
      <c r="P2437" t="s">
        <v>2770</v>
      </c>
    </row>
    <row r="2438" spans="1:16" x14ac:dyDescent="0.35">
      <c r="A2438" t="s">
        <v>6656</v>
      </c>
      <c r="B2438" s="3" t="s">
        <v>14969</v>
      </c>
      <c r="C2438" s="4">
        <v>48.838477777400001</v>
      </c>
      <c r="D2438" s="4">
        <v>10.771231370300001</v>
      </c>
      <c r="E2438" s="4">
        <f>Orte[[#This Row],[Lat_dez]]*PI()/180</f>
        <v>0.85239223887771232</v>
      </c>
      <c r="F2438" s="4">
        <f>Orte[[#This Row],[Lon_dez]]*PI()/180</f>
        <v>0.18799345190583558</v>
      </c>
      <c r="G2438" t="s">
        <v>665</v>
      </c>
      <c r="H2438" t="s">
        <v>698</v>
      </c>
      <c r="I2438" s="4" t="b">
        <v>0</v>
      </c>
      <c r="J2438" s="4" t="str">
        <f>CONCATENATE(Orte[[#This Row],[Ort]]," - ",Orte[[#This Row],[Landkreis]])</f>
        <v>Fünfstetten - Landkreis Donau-Ries</v>
      </c>
      <c r="L2438" s="3" t="s">
        <v>12481</v>
      </c>
      <c r="M2438" s="3"/>
      <c r="N2438" t="str">
        <f>Orte[[#This Row],[Ort]]</f>
        <v>Fünfstetten</v>
      </c>
      <c r="O2438" t="s">
        <v>5719</v>
      </c>
      <c r="P2438" t="s">
        <v>4280</v>
      </c>
    </row>
    <row r="2439" spans="1:16" x14ac:dyDescent="0.35">
      <c r="A2439" t="s">
        <v>4876</v>
      </c>
      <c r="B2439" s="3" t="s">
        <v>12583</v>
      </c>
      <c r="C2439" s="4">
        <v>52.505806228600001</v>
      </c>
      <c r="D2439" s="4">
        <v>7.68273219705</v>
      </c>
      <c r="E2439" s="4">
        <f>Orte[[#This Row],[Lat_dez]]*PI()/180</f>
        <v>0.91639919510321655</v>
      </c>
      <c r="F2439" s="4">
        <f>Orte[[#This Row],[Lon_dez]]*PI()/180</f>
        <v>0.13408897238750028</v>
      </c>
      <c r="G2439" t="s">
        <v>554</v>
      </c>
      <c r="H2439" t="s">
        <v>555</v>
      </c>
      <c r="I2439" s="4" t="b">
        <v>0</v>
      </c>
      <c r="J2439" s="4" t="str">
        <f>CONCATENATE(Orte[[#This Row],[Ort]]," - ",Orte[[#This Row],[Landkreis]])</f>
        <v>Fürstenau - Landkreis Osnabrück</v>
      </c>
      <c r="L2439" s="3" t="s">
        <v>14888</v>
      </c>
      <c r="M2439" s="3"/>
      <c r="N2439" t="str">
        <f>Orte[[#This Row],[Ort]]</f>
        <v>Fürstenau</v>
      </c>
      <c r="O2439" t="s">
        <v>4829</v>
      </c>
      <c r="P2439" t="s">
        <v>3205</v>
      </c>
    </row>
    <row r="2440" spans="1:16" x14ac:dyDescent="0.35">
      <c r="A2440" t="s">
        <v>6313</v>
      </c>
      <c r="B2440" s="3" t="s">
        <v>14490</v>
      </c>
      <c r="C2440" s="4">
        <v>53.156565463299998</v>
      </c>
      <c r="D2440" s="4">
        <v>13.2049601094</v>
      </c>
      <c r="E2440" s="4">
        <f>Orte[[#This Row],[Lat_dez]]*PI()/180</f>
        <v>0.92775708638649002</v>
      </c>
      <c r="F2440" s="4">
        <f>Orte[[#This Row],[Lon_dez]]*PI()/180</f>
        <v>0.23047003150354059</v>
      </c>
      <c r="G2440" t="s">
        <v>885</v>
      </c>
      <c r="H2440" t="s">
        <v>1913</v>
      </c>
      <c r="I2440" s="4" t="b">
        <v>0</v>
      </c>
      <c r="J2440" s="4" t="str">
        <f>CONCATENATE(Orte[[#This Row],[Ort]]," - ",Orte[[#This Row],[Landkreis]])</f>
        <v>Fürstenberg - Landkreis Oberhavel</v>
      </c>
      <c r="L2440" s="3" t="s">
        <v>11502</v>
      </c>
      <c r="M2440" s="3"/>
      <c r="N2440" t="str">
        <f>Orte[[#This Row],[Ort]]</f>
        <v>Fürstenberg</v>
      </c>
      <c r="O2440" t="s">
        <v>1876</v>
      </c>
      <c r="P2440" t="s">
        <v>2261</v>
      </c>
    </row>
    <row r="2441" spans="1:16" x14ac:dyDescent="0.35">
      <c r="A2441" t="s">
        <v>6313</v>
      </c>
      <c r="B2441" s="3" t="s">
        <v>15200</v>
      </c>
      <c r="C2441" s="4">
        <v>51.726344801000003</v>
      </c>
      <c r="D2441" s="4">
        <v>9.4030354460000005</v>
      </c>
      <c r="E2441" s="4">
        <f>Orte[[#This Row],[Lat_dez]]*PI()/180</f>
        <v>0.90279502679930113</v>
      </c>
      <c r="F2441" s="4">
        <f>Orte[[#This Row],[Lon_dez]]*PI()/180</f>
        <v>0.16411392821443346</v>
      </c>
      <c r="G2441" t="s">
        <v>554</v>
      </c>
      <c r="H2441" t="s">
        <v>1519</v>
      </c>
      <c r="I2441" s="4" t="b">
        <v>0</v>
      </c>
      <c r="J2441" s="4" t="str">
        <f>CONCATENATE(Orte[[#This Row],[Ort]]," - ",Orte[[#This Row],[Landkreis]])</f>
        <v>Fürstenberg - Landkreis Holzminden</v>
      </c>
      <c r="L2441" s="3" t="s">
        <v>12895</v>
      </c>
      <c r="M2441" s="3"/>
      <c r="N2441" t="str">
        <f>Orte[[#This Row],[Ort]]</f>
        <v>Fürstenberg</v>
      </c>
      <c r="O2441" t="s">
        <v>2300</v>
      </c>
      <c r="P2441" t="s">
        <v>2090</v>
      </c>
    </row>
    <row r="2442" spans="1:16" x14ac:dyDescent="0.35">
      <c r="A2442" t="s">
        <v>2212</v>
      </c>
      <c r="B2442" s="3" t="s">
        <v>9223</v>
      </c>
      <c r="C2442" s="4">
        <v>48.7365967211</v>
      </c>
      <c r="D2442" s="4">
        <v>13.4533829964</v>
      </c>
      <c r="E2442" s="4">
        <f>Orte[[#This Row],[Lat_dez]]*PI()/180</f>
        <v>0.85061407899986752</v>
      </c>
      <c r="F2442" s="4">
        <f>Orte[[#This Row],[Lon_dez]]*PI()/180</f>
        <v>0.23480582881900042</v>
      </c>
      <c r="G2442" t="s">
        <v>665</v>
      </c>
      <c r="H2442" t="s">
        <v>937</v>
      </c>
      <c r="I2442" s="4" t="b">
        <v>0</v>
      </c>
      <c r="J2442" s="4" t="str">
        <f>CONCATENATE(Orte[[#This Row],[Ort]]," - ",Orte[[#This Row],[Landkreis]])</f>
        <v>Fürsteneck - Landkreis Freyung-Grafenau</v>
      </c>
      <c r="L2442" s="3" t="s">
        <v>11786</v>
      </c>
      <c r="M2442" s="3"/>
      <c r="N2442" t="str">
        <f>Orte[[#This Row],[Ort]]</f>
        <v>Fürsteneck</v>
      </c>
      <c r="O2442" t="s">
        <v>1266</v>
      </c>
      <c r="P2442" t="s">
        <v>59</v>
      </c>
    </row>
    <row r="2443" spans="1:16" x14ac:dyDescent="0.35">
      <c r="A2443" t="s">
        <v>6541</v>
      </c>
      <c r="B2443" s="3" t="s">
        <v>14812</v>
      </c>
      <c r="C2443" s="4">
        <v>48.180424817499997</v>
      </c>
      <c r="D2443" s="4">
        <v>11.232806911100001</v>
      </c>
      <c r="E2443" s="4">
        <f>Orte[[#This Row],[Lat_dez]]*PI()/180</f>
        <v>0.84090704807496308</v>
      </c>
      <c r="F2443" s="4">
        <f>Orte[[#This Row],[Lon_dez]]*PI()/180</f>
        <v>0.196049464839469</v>
      </c>
      <c r="G2443" t="s">
        <v>665</v>
      </c>
      <c r="H2443" t="s">
        <v>960</v>
      </c>
      <c r="I2443" s="4" t="b">
        <v>0</v>
      </c>
      <c r="J2443" s="4" t="str">
        <f>CONCATENATE(Orte[[#This Row],[Ort]]," - ",Orte[[#This Row],[Landkreis]])</f>
        <v>Fürstenfeldbruck - Landkreis Fürstenfeldbruck</v>
      </c>
      <c r="L2443" s="3" t="s">
        <v>14884</v>
      </c>
      <c r="M2443" s="3"/>
      <c r="N2443" t="str">
        <f>Orte[[#This Row],[Ort]]</f>
        <v>Fürstenfeldbruck</v>
      </c>
      <c r="O2443" t="s">
        <v>806</v>
      </c>
      <c r="P2443" t="s">
        <v>4486</v>
      </c>
    </row>
    <row r="2444" spans="1:16" x14ac:dyDescent="0.35">
      <c r="A2444" t="s">
        <v>4374</v>
      </c>
      <c r="B2444" s="3" t="s">
        <v>11932</v>
      </c>
      <c r="C2444" s="4">
        <v>48.713072976100001</v>
      </c>
      <c r="D2444" s="4">
        <v>13.323051169099999</v>
      </c>
      <c r="E2444" s="4">
        <f>Orte[[#This Row],[Lat_dez]]*PI()/180</f>
        <v>0.85020351219721801</v>
      </c>
      <c r="F2444" s="4">
        <f>Orte[[#This Row],[Lon_dez]]*PI()/180</f>
        <v>0.23253110931247478</v>
      </c>
      <c r="G2444" t="s">
        <v>665</v>
      </c>
      <c r="H2444" t="s">
        <v>925</v>
      </c>
      <c r="I2444" s="4" t="b">
        <v>0</v>
      </c>
      <c r="J2444" s="4" t="str">
        <f>CONCATENATE(Orte[[#This Row],[Ort]]," - ",Orte[[#This Row],[Landkreis]])</f>
        <v>Fürstenstein - Landkreis Passau</v>
      </c>
      <c r="L2444" s="3" t="s">
        <v>11221</v>
      </c>
      <c r="M2444" s="3"/>
      <c r="N2444" t="str">
        <f>Orte[[#This Row],[Ort]]</f>
        <v>Fürstenstein</v>
      </c>
      <c r="O2444" t="s">
        <v>5046</v>
      </c>
      <c r="P2444" t="s">
        <v>6112</v>
      </c>
    </row>
    <row r="2445" spans="1:16" x14ac:dyDescent="0.35">
      <c r="A2445" t="s">
        <v>6239</v>
      </c>
      <c r="B2445" s="3" t="s">
        <v>14381</v>
      </c>
      <c r="C2445" s="4">
        <v>52.374323805000003</v>
      </c>
      <c r="D2445" s="4">
        <v>14.0575135407</v>
      </c>
      <c r="E2445" s="4">
        <f>Orte[[#This Row],[Lat_dez]]*PI()/180</f>
        <v>0.91410439390289466</v>
      </c>
      <c r="F2445" s="4">
        <f>Orte[[#This Row],[Lon_dez]]*PI()/180</f>
        <v>0.24534989592890091</v>
      </c>
      <c r="G2445" t="s">
        <v>885</v>
      </c>
      <c r="H2445" t="s">
        <v>1924</v>
      </c>
      <c r="I2445" s="4" t="b">
        <v>0</v>
      </c>
      <c r="J2445" s="4" t="str">
        <f>CONCATENATE(Orte[[#This Row],[Ort]]," - ",Orte[[#This Row],[Landkreis]])</f>
        <v>Fürstenwalde/ Spree - Landkreis Oder-Spree</v>
      </c>
      <c r="L2445" s="3" t="s">
        <v>10947</v>
      </c>
      <c r="M2445" s="3"/>
      <c r="N2445" t="str">
        <f>Orte[[#This Row],[Ort]]</f>
        <v>Fürstenwalde/ Spree</v>
      </c>
      <c r="O2445" t="s">
        <v>5986</v>
      </c>
      <c r="P2445" t="s">
        <v>2995</v>
      </c>
    </row>
    <row r="2446" spans="1:16" x14ac:dyDescent="0.35">
      <c r="A2446" t="s">
        <v>1980</v>
      </c>
      <c r="B2446" s="3" t="s">
        <v>8956</v>
      </c>
      <c r="C2446" s="4">
        <v>48.530731300399999</v>
      </c>
      <c r="D2446" s="4">
        <v>13.321246479399999</v>
      </c>
      <c r="E2446" s="4">
        <f>Orte[[#This Row],[Lat_dez]]*PI()/180</f>
        <v>0.84702104959264923</v>
      </c>
      <c r="F2446" s="4">
        <f>Orte[[#This Row],[Lon_dez]]*PI()/180</f>
        <v>0.23249961153523296</v>
      </c>
      <c r="G2446" t="s">
        <v>665</v>
      </c>
      <c r="H2446" t="s">
        <v>925</v>
      </c>
      <c r="I2446" s="4" t="b">
        <v>0</v>
      </c>
      <c r="J2446" s="4" t="str">
        <f>CONCATENATE(Orte[[#This Row],[Ort]]," - ",Orte[[#This Row],[Landkreis]])</f>
        <v>Fürstenzell - Landkreis Passau</v>
      </c>
      <c r="L2446" s="3" t="s">
        <v>12312</v>
      </c>
      <c r="M2446" s="3"/>
      <c r="N2446" t="str">
        <f>Orte[[#This Row],[Ort]]</f>
        <v>Fürstenzell</v>
      </c>
      <c r="O2446" t="s">
        <v>3598</v>
      </c>
      <c r="P2446" t="s">
        <v>3839</v>
      </c>
    </row>
    <row r="2447" spans="1:16" x14ac:dyDescent="0.35">
      <c r="A2447" t="s">
        <v>5059</v>
      </c>
      <c r="B2447" s="3" t="s">
        <v>12825</v>
      </c>
      <c r="C2447" s="4">
        <v>48.588118886899998</v>
      </c>
      <c r="D2447" s="4">
        <v>12.0197671131</v>
      </c>
      <c r="E2447" s="4">
        <f>Orte[[#This Row],[Lat_dez]]*PI()/180</f>
        <v>0.84802265192684734</v>
      </c>
      <c r="F2447" s="4">
        <f>Orte[[#This Row],[Lon_dez]]*PI()/180</f>
        <v>0.20978451144652865</v>
      </c>
      <c r="G2447" t="s">
        <v>665</v>
      </c>
      <c r="H2447" t="s">
        <v>881</v>
      </c>
      <c r="I2447" s="4" t="b">
        <v>0</v>
      </c>
      <c r="J2447" s="4" t="str">
        <f>CONCATENATE(Orte[[#This Row],[Ort]]," - ",Orte[[#This Row],[Landkreis]])</f>
        <v>Furth - Landkreis Landshut</v>
      </c>
      <c r="L2447" s="3" t="s">
        <v>14611</v>
      </c>
      <c r="M2447" s="3"/>
      <c r="N2447" t="str">
        <f>Orte[[#This Row],[Ort]]</f>
        <v>Furth</v>
      </c>
      <c r="O2447" t="s">
        <v>1047</v>
      </c>
      <c r="P2447" t="s">
        <v>1533</v>
      </c>
    </row>
    <row r="2448" spans="1:16" x14ac:dyDescent="0.35">
      <c r="A2448" t="s">
        <v>1341</v>
      </c>
      <c r="B2448" s="3" t="s">
        <v>14878</v>
      </c>
      <c r="C2448" s="4">
        <v>49.655594579700001</v>
      </c>
      <c r="D2448" s="4">
        <v>8.7908353715600001</v>
      </c>
      <c r="E2448" s="4">
        <f>Orte[[#This Row],[Lat_dez]]*PI()/180</f>
        <v>0.86665361745121494</v>
      </c>
      <c r="F2448" s="4">
        <f>Orte[[#This Row],[Lon_dez]]*PI()/180</f>
        <v>0.15342902123450108</v>
      </c>
      <c r="G2448" t="s">
        <v>549</v>
      </c>
      <c r="H2448" t="s">
        <v>717</v>
      </c>
      <c r="I2448" s="4" t="b">
        <v>0</v>
      </c>
      <c r="J2448" s="4" t="str">
        <f>CONCATENATE(Orte[[#This Row],[Ort]]," - ",Orte[[#This Row],[Landkreis]])</f>
        <v>Fürth - Landkreis Bergstraße</v>
      </c>
      <c r="L2448" s="3" t="s">
        <v>8042</v>
      </c>
      <c r="M2448" s="3"/>
      <c r="N2448" t="str">
        <f>Orte[[#This Row],[Ort]]</f>
        <v>Fürth</v>
      </c>
      <c r="O2448" t="s">
        <v>1830</v>
      </c>
      <c r="P2448" t="s">
        <v>3327</v>
      </c>
    </row>
    <row r="2449" spans="1:16" x14ac:dyDescent="0.35">
      <c r="A2449" t="s">
        <v>1341</v>
      </c>
      <c r="B2449" s="3" t="s">
        <v>13491</v>
      </c>
      <c r="C2449" s="4">
        <v>49.474026090300001</v>
      </c>
      <c r="D2449" s="4">
        <v>10.994061028000001</v>
      </c>
      <c r="E2449" s="4">
        <f>Orte[[#This Row],[Lat_dez]]*PI()/180</f>
        <v>0.86348464949331238</v>
      </c>
      <c r="F2449" s="4">
        <f>Orte[[#This Row],[Lon_dez]]*PI()/180</f>
        <v>0.19188256310379251</v>
      </c>
      <c r="G2449" t="s">
        <v>665</v>
      </c>
      <c r="H2449" t="s">
        <v>1342</v>
      </c>
      <c r="I2449" s="4" t="b">
        <v>0</v>
      </c>
      <c r="J2449" s="4" t="str">
        <f>CONCATENATE(Orte[[#This Row],[Ort]]," - ",Orte[[#This Row],[Landkreis]])</f>
        <v>Fürth - Kreisfreie Stadt Fürth</v>
      </c>
      <c r="L2449" s="3" t="s">
        <v>12461</v>
      </c>
      <c r="M2449" s="3"/>
      <c r="N2449" t="str">
        <f>Orte[[#This Row],[Ort]]</f>
        <v>Fürth</v>
      </c>
      <c r="O2449" t="s">
        <v>3440</v>
      </c>
      <c r="P2449" t="s">
        <v>779</v>
      </c>
    </row>
    <row r="2450" spans="1:16" x14ac:dyDescent="0.35">
      <c r="A2450" t="s">
        <v>1341</v>
      </c>
      <c r="B2450" s="3" t="s">
        <v>14558</v>
      </c>
      <c r="C2450" s="4">
        <v>49.456175743400003</v>
      </c>
      <c r="D2450" s="4">
        <v>10.9940065691</v>
      </c>
      <c r="E2450" s="4">
        <f>Orte[[#This Row],[Lat_dez]]*PI()/180</f>
        <v>0.86317310216728427</v>
      </c>
      <c r="F2450" s="4">
        <f>Orte[[#This Row],[Lon_dez]]*PI()/180</f>
        <v>0.19188161261668049</v>
      </c>
      <c r="G2450" t="s">
        <v>665</v>
      </c>
      <c r="H2450" t="s">
        <v>1342</v>
      </c>
      <c r="I2450" s="4" t="b">
        <v>0</v>
      </c>
      <c r="J2450" s="4" t="str">
        <f>CONCATENATE(Orte[[#This Row],[Ort]]," - ",Orte[[#This Row],[Landkreis]])</f>
        <v>Fürth - Kreisfreie Stadt Fürth</v>
      </c>
      <c r="L2450" s="3" t="s">
        <v>8435</v>
      </c>
      <c r="M2450" s="3"/>
      <c r="N2450" t="str">
        <f>Orte[[#This Row],[Ort]]</f>
        <v>Fürth</v>
      </c>
      <c r="O2450" t="s">
        <v>7177</v>
      </c>
      <c r="P2450" t="s">
        <v>5416</v>
      </c>
    </row>
    <row r="2451" spans="1:16" x14ac:dyDescent="0.35">
      <c r="A2451" t="s">
        <v>1341</v>
      </c>
      <c r="B2451" s="3" t="s">
        <v>8274</v>
      </c>
      <c r="C2451" s="4">
        <v>49.503062991199997</v>
      </c>
      <c r="D2451" s="4">
        <v>10.996481536599999</v>
      </c>
      <c r="E2451" s="4">
        <f>Orte[[#This Row],[Lat_dez]]*PI()/180</f>
        <v>0.86399143901859266</v>
      </c>
      <c r="F2451" s="4">
        <f>Orte[[#This Row],[Lon_dez]]*PI()/180</f>
        <v>0.1919248089484353</v>
      </c>
      <c r="G2451" t="s">
        <v>665</v>
      </c>
      <c r="H2451" t="s">
        <v>1342</v>
      </c>
      <c r="I2451" s="4" t="b">
        <v>0</v>
      </c>
      <c r="J2451" s="4" t="str">
        <f>CONCATENATE(Orte[[#This Row],[Ort]]," - ",Orte[[#This Row],[Landkreis]])</f>
        <v>Fürth - Kreisfreie Stadt Fürth</v>
      </c>
      <c r="L2451" s="3" t="s">
        <v>11790</v>
      </c>
      <c r="M2451" s="3"/>
      <c r="N2451" t="str">
        <f>Orte[[#This Row],[Ort]]</f>
        <v>Fürth</v>
      </c>
      <c r="O2451" t="s">
        <v>6093</v>
      </c>
      <c r="P2451" t="s">
        <v>2874</v>
      </c>
    </row>
    <row r="2452" spans="1:16" x14ac:dyDescent="0.35">
      <c r="A2452" t="s">
        <v>1341</v>
      </c>
      <c r="B2452" s="3" t="s">
        <v>13740</v>
      </c>
      <c r="C2452" s="4">
        <v>49.4854859613</v>
      </c>
      <c r="D2452" s="4">
        <v>10.965445602400001</v>
      </c>
      <c r="E2452" s="4">
        <f>Orte[[#This Row],[Lat_dez]]*PI()/180</f>
        <v>0.8636846619741162</v>
      </c>
      <c r="F2452" s="4">
        <f>Orte[[#This Row],[Lon_dez]]*PI()/180</f>
        <v>0.19138312971021301</v>
      </c>
      <c r="G2452" t="s">
        <v>665</v>
      </c>
      <c r="H2452" t="s">
        <v>1342</v>
      </c>
      <c r="I2452" s="4" t="b">
        <v>0</v>
      </c>
      <c r="J2452" s="4" t="str">
        <f>CONCATENATE(Orte[[#This Row],[Ort]]," - ",Orte[[#This Row],[Landkreis]])</f>
        <v>Fürth - Kreisfreie Stadt Fürth</v>
      </c>
      <c r="L2452" s="3" t="s">
        <v>10548</v>
      </c>
      <c r="M2452" s="3"/>
      <c r="N2452" t="str">
        <f>Orte[[#This Row],[Ort]]</f>
        <v>Fürth</v>
      </c>
      <c r="O2452" t="s">
        <v>7193</v>
      </c>
      <c r="P2452" t="s">
        <v>2717</v>
      </c>
    </row>
    <row r="2453" spans="1:16" x14ac:dyDescent="0.35">
      <c r="A2453" t="s">
        <v>1341</v>
      </c>
      <c r="B2453" s="3" t="s">
        <v>8484</v>
      </c>
      <c r="C2453" s="4">
        <v>49.492641246799998</v>
      </c>
      <c r="D2453" s="4">
        <v>10.941205947</v>
      </c>
      <c r="E2453" s="4">
        <f>Orte[[#This Row],[Lat_dez]]*PI()/180</f>
        <v>0.86380954526501141</v>
      </c>
      <c r="F2453" s="4">
        <f>Orte[[#This Row],[Lon_dez]]*PI()/180</f>
        <v>0.19096006791393422</v>
      </c>
      <c r="G2453" t="s">
        <v>665</v>
      </c>
      <c r="H2453" t="s">
        <v>1342</v>
      </c>
      <c r="I2453" s="4" t="b">
        <v>0</v>
      </c>
      <c r="J2453" s="4" t="str">
        <f>CONCATENATE(Orte[[#This Row],[Ort]]," - ",Orte[[#This Row],[Landkreis]])</f>
        <v>Fürth - Kreisfreie Stadt Fürth</v>
      </c>
      <c r="L2453" s="3" t="s">
        <v>9761</v>
      </c>
      <c r="M2453" s="3"/>
      <c r="N2453" t="str">
        <f>Orte[[#This Row],[Ort]]</f>
        <v>Fürth</v>
      </c>
      <c r="O2453" t="s">
        <v>1360</v>
      </c>
      <c r="P2453" t="s">
        <v>2977</v>
      </c>
    </row>
    <row r="2454" spans="1:16" x14ac:dyDescent="0.35">
      <c r="A2454" t="s">
        <v>2190</v>
      </c>
      <c r="B2454" s="3" t="s">
        <v>9197</v>
      </c>
      <c r="C2454" s="4">
        <v>49.309535183500003</v>
      </c>
      <c r="D2454" s="4">
        <v>12.8346406243</v>
      </c>
      <c r="E2454" s="4">
        <f>Orte[[#This Row],[Lat_dez]]*PI()/180</f>
        <v>0.86061374158006132</v>
      </c>
      <c r="F2454" s="4">
        <f>Orte[[#This Row],[Lon_dez]]*PI()/180</f>
        <v>0.22400673720425554</v>
      </c>
      <c r="G2454" t="s">
        <v>665</v>
      </c>
      <c r="H2454" t="s">
        <v>915</v>
      </c>
      <c r="I2454" s="4" t="b">
        <v>0</v>
      </c>
      <c r="J2454" s="4" t="str">
        <f>CONCATENATE(Orte[[#This Row],[Ort]]," - ",Orte[[#This Row],[Landkreis]])</f>
        <v>Furth i. Wald - Landkreis Cham</v>
      </c>
      <c r="L2454" s="3" t="s">
        <v>13603</v>
      </c>
      <c r="M2454" s="3"/>
      <c r="N2454" t="str">
        <f>Orte[[#This Row],[Ort]]</f>
        <v>Furth i. Wald</v>
      </c>
      <c r="O2454" t="s">
        <v>2978</v>
      </c>
      <c r="P2454" t="s">
        <v>2226</v>
      </c>
    </row>
    <row r="2455" spans="1:16" x14ac:dyDescent="0.35">
      <c r="A2455" t="s">
        <v>4325</v>
      </c>
      <c r="B2455" s="3" t="s">
        <v>11874</v>
      </c>
      <c r="C2455" s="4">
        <v>50.768576306699998</v>
      </c>
      <c r="D2455" s="4">
        <v>7.6978568097300002</v>
      </c>
      <c r="E2455" s="4">
        <f>Orte[[#This Row],[Lat_dez]]*PI()/180</f>
        <v>0.88607881310189751</v>
      </c>
      <c r="F2455" s="4">
        <f>Orte[[#This Row],[Lon_dez]]*PI()/180</f>
        <v>0.13435294667685518</v>
      </c>
      <c r="G2455" t="s">
        <v>514</v>
      </c>
      <c r="H2455" t="s">
        <v>582</v>
      </c>
      <c r="I2455" s="4" t="b">
        <v>0</v>
      </c>
      <c r="J2455" s="4" t="str">
        <f>CONCATENATE(Orte[[#This Row],[Ort]]," - ",Orte[[#This Row],[Landkreis]])</f>
        <v>Fürthen - Landkreis Altenkirchen (Westerwald)</v>
      </c>
      <c r="L2455" s="3" t="s">
        <v>8458</v>
      </c>
      <c r="M2455" s="3"/>
      <c r="N2455" t="str">
        <f>Orte[[#This Row],[Ort]]</f>
        <v>Fürthen</v>
      </c>
      <c r="O2455" t="s">
        <v>2407</v>
      </c>
      <c r="P2455" t="s">
        <v>4423</v>
      </c>
    </row>
    <row r="2456" spans="1:16" x14ac:dyDescent="0.35">
      <c r="A2456" t="s">
        <v>6271</v>
      </c>
      <c r="B2456" s="3" t="s">
        <v>14432</v>
      </c>
      <c r="C2456" s="4">
        <v>48.048414423099999</v>
      </c>
      <c r="D2456" s="4">
        <v>8.2091914614599997</v>
      </c>
      <c r="E2456" s="4">
        <f>Orte[[#This Row],[Lat_dez]]*PI()/180</f>
        <v>0.83860303204582665</v>
      </c>
      <c r="F2456" s="4">
        <f>Orte[[#This Row],[Lon_dez]]*PI()/180</f>
        <v>0.14327741992908219</v>
      </c>
      <c r="G2456" t="s">
        <v>546</v>
      </c>
      <c r="H2456" t="s">
        <v>1147</v>
      </c>
      <c r="I2456" s="4" t="b">
        <v>0</v>
      </c>
      <c r="J2456" s="4" t="str">
        <f>CONCATENATE(Orte[[#This Row],[Ort]]," - ",Orte[[#This Row],[Landkreis]])</f>
        <v>Furtwangen im Schwarzwald - Landkreis Schwarzwald-Baar-Kreis</v>
      </c>
      <c r="L2456" s="3" t="s">
        <v>10552</v>
      </c>
      <c r="M2456" s="3"/>
      <c r="N2456" t="str">
        <f>Orte[[#This Row],[Ort]]</f>
        <v>Furtwangen im Schwarzwald</v>
      </c>
      <c r="O2456" t="s">
        <v>1703</v>
      </c>
      <c r="P2456" t="s">
        <v>5930</v>
      </c>
    </row>
    <row r="2457" spans="1:16" x14ac:dyDescent="0.35">
      <c r="A2457" t="s">
        <v>5378</v>
      </c>
      <c r="B2457" s="3" t="s">
        <v>13240</v>
      </c>
      <c r="C2457" s="4">
        <v>47.583215828100002</v>
      </c>
      <c r="D2457" s="4">
        <v>10.6636815271</v>
      </c>
      <c r="E2457" s="4">
        <f>Orte[[#This Row],[Lat_dez]]*PI()/180</f>
        <v>0.83048378488742525</v>
      </c>
      <c r="F2457" s="4">
        <f>Orte[[#This Row],[Lon_dez]]*PI()/180</f>
        <v>0.18611635303199192</v>
      </c>
      <c r="G2457" t="s">
        <v>665</v>
      </c>
      <c r="H2457" t="s">
        <v>1051</v>
      </c>
      <c r="I2457" s="4" t="b">
        <v>0</v>
      </c>
      <c r="J2457" s="4" t="str">
        <f>CONCATENATE(Orte[[#This Row],[Ort]]," - ",Orte[[#This Row],[Landkreis]])</f>
        <v>Füssen - Landkreis Ostallgäu</v>
      </c>
      <c r="L2457" s="3" t="s">
        <v>14363</v>
      </c>
      <c r="M2457" s="3"/>
      <c r="N2457" t="str">
        <f>Orte[[#This Row],[Ort]]</f>
        <v>Füssen</v>
      </c>
      <c r="O2457" t="s">
        <v>2963</v>
      </c>
      <c r="P2457" t="s">
        <v>2881</v>
      </c>
    </row>
    <row r="2458" spans="1:16" x14ac:dyDescent="0.35">
      <c r="A2458" t="s">
        <v>6274</v>
      </c>
      <c r="B2458" s="3" t="s">
        <v>14436</v>
      </c>
      <c r="C2458" s="4">
        <v>49.462050277700001</v>
      </c>
      <c r="D2458" s="4">
        <v>8.2930134418100003</v>
      </c>
      <c r="E2458" s="4">
        <f>Orte[[#This Row],[Lat_dez]]*PI()/180</f>
        <v>0.86327563213284053</v>
      </c>
      <c r="F2458" s="4">
        <f>Orte[[#This Row],[Lon_dez]]*PI()/180</f>
        <v>0.14474038947173168</v>
      </c>
      <c r="G2458" t="s">
        <v>514</v>
      </c>
      <c r="H2458" t="s">
        <v>580</v>
      </c>
      <c r="I2458" s="4" t="b">
        <v>0</v>
      </c>
      <c r="J2458" s="4" t="str">
        <f>CONCATENATE(Orte[[#This Row],[Ort]]," - ",Orte[[#This Row],[Landkreis]])</f>
        <v>Fußgönheim - Landkreis Rhein-Pfalz-Kreis</v>
      </c>
      <c r="L2458" s="3" t="s">
        <v>15186</v>
      </c>
      <c r="M2458" s="3"/>
      <c r="N2458" t="str">
        <f>Orte[[#This Row],[Ort]]</f>
        <v>Fußgönheim</v>
      </c>
      <c r="O2458" t="s">
        <v>4297</v>
      </c>
      <c r="P2458" t="s">
        <v>4805</v>
      </c>
    </row>
    <row r="2459" spans="1:16" x14ac:dyDescent="0.35">
      <c r="A2459" t="s">
        <v>2389</v>
      </c>
      <c r="B2459" s="3" t="s">
        <v>9436</v>
      </c>
      <c r="C2459" s="4">
        <v>48.456649703099998</v>
      </c>
      <c r="D2459" s="4">
        <v>10.813193095600001</v>
      </c>
      <c r="E2459" s="4">
        <f>Orte[[#This Row],[Lat_dez]]*PI()/180</f>
        <v>0.84572808180462766</v>
      </c>
      <c r="F2459" s="4">
        <f>Orte[[#This Row],[Lon_dez]]*PI()/180</f>
        <v>0.18872582217213799</v>
      </c>
      <c r="G2459" t="s">
        <v>665</v>
      </c>
      <c r="H2459" t="s">
        <v>798</v>
      </c>
      <c r="I2459" s="4" t="b">
        <v>0</v>
      </c>
      <c r="J2459" s="4" t="str">
        <f>CONCATENATE(Orte[[#This Row],[Ort]]," - ",Orte[[#This Row],[Landkreis]])</f>
        <v>Gablingen - Landkreis Augsburg</v>
      </c>
      <c r="L2459" s="3" t="s">
        <v>15640</v>
      </c>
      <c r="M2459" s="3"/>
      <c r="N2459" t="str">
        <f>Orte[[#This Row],[Ort]]</f>
        <v>Gablingen</v>
      </c>
      <c r="O2459" t="s">
        <v>4134</v>
      </c>
      <c r="P2459" t="s">
        <v>5005</v>
      </c>
    </row>
    <row r="2460" spans="1:16" x14ac:dyDescent="0.35">
      <c r="A2460" t="s">
        <v>5666</v>
      </c>
      <c r="B2460" s="3" t="s">
        <v>13621</v>
      </c>
      <c r="C2460" s="4">
        <v>48.503945465400001</v>
      </c>
      <c r="D2460" s="4">
        <v>11.249543990199999</v>
      </c>
      <c r="E2460" s="4">
        <f>Orte[[#This Row],[Lat_dez]]*PI()/180</f>
        <v>0.84655354857900345</v>
      </c>
      <c r="F2460" s="4">
        <f>Orte[[#This Row],[Lon_dez]]*PI()/180</f>
        <v>0.19634158197693069</v>
      </c>
      <c r="G2460" t="s">
        <v>665</v>
      </c>
      <c r="H2460" t="s">
        <v>951</v>
      </c>
      <c r="I2460" s="4" t="b">
        <v>0</v>
      </c>
      <c r="J2460" s="4" t="str">
        <f>CONCATENATE(Orte[[#This Row],[Ort]]," - ",Orte[[#This Row],[Landkreis]])</f>
        <v>Gachenbach - Landkreis Neuburg-Schrobenhausen</v>
      </c>
      <c r="L2460" s="3" t="s">
        <v>13597</v>
      </c>
      <c r="M2460" s="3"/>
      <c r="N2460" t="str">
        <f>Orte[[#This Row],[Ort]]</f>
        <v>Gachenbach</v>
      </c>
      <c r="O2460" t="s">
        <v>3249</v>
      </c>
      <c r="P2460" t="s">
        <v>2724</v>
      </c>
    </row>
    <row r="2461" spans="1:16" x14ac:dyDescent="0.35">
      <c r="A2461" t="s">
        <v>6358</v>
      </c>
      <c r="B2461" s="3" t="s">
        <v>14556</v>
      </c>
      <c r="C2461" s="4">
        <v>53.692757186800002</v>
      </c>
      <c r="D2461" s="4">
        <v>11.1025369329</v>
      </c>
      <c r="E2461" s="4">
        <f>Orte[[#This Row],[Lat_dez]]*PI()/180</f>
        <v>0.93711539738350813</v>
      </c>
      <c r="F2461" s="4">
        <f>Orte[[#This Row],[Lon_dez]]*PI()/180</f>
        <v>0.19377582480337777</v>
      </c>
      <c r="G2461" t="s">
        <v>834</v>
      </c>
      <c r="H2461" t="s">
        <v>1367</v>
      </c>
      <c r="I2461" s="4" t="b">
        <v>0</v>
      </c>
      <c r="J2461" s="4" t="str">
        <f>CONCATENATE(Orte[[#This Row],[Ort]]," - ",Orte[[#This Row],[Landkreis]])</f>
        <v>Gadebusch - Landkreis Nordwestmecklenburg</v>
      </c>
      <c r="L2461" s="3" t="s">
        <v>14627</v>
      </c>
      <c r="M2461" s="3"/>
      <c r="N2461" t="str">
        <f>Orte[[#This Row],[Ort]]</f>
        <v>Gadebusch</v>
      </c>
      <c r="O2461" t="s">
        <v>4521</v>
      </c>
      <c r="P2461" t="s">
        <v>2224</v>
      </c>
    </row>
    <row r="2462" spans="1:16" x14ac:dyDescent="0.35">
      <c r="A2462" t="s">
        <v>7222</v>
      </c>
      <c r="B2462" s="3" t="s">
        <v>15731</v>
      </c>
      <c r="C2462" s="4">
        <v>50.028421656799999</v>
      </c>
      <c r="D2462" s="4">
        <v>10.367030311000001</v>
      </c>
      <c r="E2462" s="4">
        <f>Orte[[#This Row],[Lat_dez]]*PI()/180</f>
        <v>0.87316067748719661</v>
      </c>
      <c r="F2462" s="4">
        <f>Orte[[#This Row],[Lon_dez]]*PI()/180</f>
        <v>0.18093881258100172</v>
      </c>
      <c r="G2462" t="s">
        <v>665</v>
      </c>
      <c r="H2462" t="s">
        <v>796</v>
      </c>
      <c r="I2462" s="4" t="b">
        <v>0</v>
      </c>
      <c r="J2462" s="4" t="str">
        <f>CONCATENATE(Orte[[#This Row],[Ort]]," - ",Orte[[#This Row],[Landkreis]])</f>
        <v>Gädheim - Landkreis Haßberge</v>
      </c>
      <c r="L2462" s="3" t="s">
        <v>11804</v>
      </c>
      <c r="M2462" s="3"/>
      <c r="N2462" t="str">
        <f>Orte[[#This Row],[Ort]]</f>
        <v>Gädheim</v>
      </c>
      <c r="O2462" t="s">
        <v>5577</v>
      </c>
      <c r="P2462" t="s">
        <v>6623</v>
      </c>
    </row>
    <row r="2463" spans="1:16" x14ac:dyDescent="0.35">
      <c r="A2463" t="s">
        <v>7085</v>
      </c>
      <c r="B2463" s="3" t="s">
        <v>15547</v>
      </c>
      <c r="C2463" s="4">
        <v>48.817535486099999</v>
      </c>
      <c r="D2463" s="4">
        <v>8.34472077643</v>
      </c>
      <c r="E2463" s="4">
        <f>Orte[[#This Row],[Lat_dez]]*PI()/180</f>
        <v>0.85202672694161552</v>
      </c>
      <c r="F2463" s="4">
        <f>Orte[[#This Row],[Lon_dez]]*PI()/180</f>
        <v>0.14564285270828112</v>
      </c>
      <c r="G2463" t="s">
        <v>546</v>
      </c>
      <c r="H2463" t="s">
        <v>552</v>
      </c>
      <c r="I2463" s="4" t="b">
        <v>0</v>
      </c>
      <c r="J2463" s="4" t="str">
        <f>CONCATENATE(Orte[[#This Row],[Ort]]," - ",Orte[[#This Row],[Landkreis]])</f>
        <v>Gaggenau - Landkreis Rastatt</v>
      </c>
      <c r="L2463" s="3" t="s">
        <v>8700</v>
      </c>
      <c r="M2463" s="3"/>
      <c r="N2463" t="str">
        <f>Orte[[#This Row],[Ort]]</f>
        <v>Gaggenau</v>
      </c>
      <c r="O2463" t="s">
        <v>4641</v>
      </c>
      <c r="P2463" t="s">
        <v>6708</v>
      </c>
    </row>
    <row r="2464" spans="1:16" x14ac:dyDescent="0.35">
      <c r="A2464" t="s">
        <v>1728</v>
      </c>
      <c r="B2464" s="3" t="s">
        <v>8683</v>
      </c>
      <c r="C2464" s="4">
        <v>49.363639509800002</v>
      </c>
      <c r="D2464" s="4">
        <v>8.7389821807000008</v>
      </c>
      <c r="E2464" s="4">
        <f>Orte[[#This Row],[Lat_dez]]*PI()/180</f>
        <v>0.86155804021356963</v>
      </c>
      <c r="F2464" s="4">
        <f>Orte[[#This Row],[Lon_dez]]*PI()/180</f>
        <v>0.15252401232632906</v>
      </c>
      <c r="G2464" t="s">
        <v>546</v>
      </c>
      <c r="H2464" t="s">
        <v>726</v>
      </c>
      <c r="I2464" s="4" t="b">
        <v>0</v>
      </c>
      <c r="J2464" s="4" t="str">
        <f>CONCATENATE(Orte[[#This Row],[Ort]]," - ",Orte[[#This Row],[Landkreis]])</f>
        <v>Gaiberg - Landkreis Rhein-Neckar-Kreis</v>
      </c>
      <c r="L2464" s="3" t="s">
        <v>9391</v>
      </c>
      <c r="M2464" s="3"/>
      <c r="N2464" t="str">
        <f>Orte[[#This Row],[Ort]]</f>
        <v>Gaiberg</v>
      </c>
      <c r="O2464" t="s">
        <v>5387</v>
      </c>
      <c r="P2464" t="s">
        <v>4569</v>
      </c>
    </row>
    <row r="2465" spans="1:16" x14ac:dyDescent="0.35">
      <c r="A2465" t="s">
        <v>7142</v>
      </c>
      <c r="B2465" s="3" t="s">
        <v>15628</v>
      </c>
      <c r="C2465" s="4">
        <v>47.6909425347</v>
      </c>
      <c r="D2465" s="4">
        <v>8.97432118571</v>
      </c>
      <c r="E2465" s="4">
        <f>Orte[[#This Row],[Lat_dez]]*PI()/180</f>
        <v>0.83236397060992506</v>
      </c>
      <c r="F2465" s="4">
        <f>Orte[[#This Row],[Lon_dez]]*PI()/180</f>
        <v>0.15663145282212099</v>
      </c>
      <c r="G2465" t="s">
        <v>546</v>
      </c>
      <c r="H2465" t="s">
        <v>1065</v>
      </c>
      <c r="I2465" s="4" t="b">
        <v>0</v>
      </c>
      <c r="J2465" s="4" t="str">
        <f>CONCATENATE(Orte[[#This Row],[Ort]]," - ",Orte[[#This Row],[Landkreis]])</f>
        <v>Gaienhofen - Landkreis Konstanz</v>
      </c>
      <c r="L2465" s="3" t="s">
        <v>8693</v>
      </c>
      <c r="M2465" s="3"/>
      <c r="N2465" t="str">
        <f>Orte[[#This Row],[Ort]]</f>
        <v>Gaienhofen</v>
      </c>
      <c r="O2465" t="s">
        <v>4894</v>
      </c>
      <c r="P2465" t="s">
        <v>4747</v>
      </c>
    </row>
    <row r="2466" spans="1:16" x14ac:dyDescent="0.35">
      <c r="A2466" t="s">
        <v>6952</v>
      </c>
      <c r="B2466" s="3" t="s">
        <v>15362</v>
      </c>
      <c r="C2466" s="4">
        <v>49.002746725199998</v>
      </c>
      <c r="D2466" s="4">
        <v>9.7751700447900003</v>
      </c>
      <c r="E2466" s="4">
        <f>Orte[[#This Row],[Lat_dez]]*PI()/180</f>
        <v>0.85525927287560899</v>
      </c>
      <c r="F2466" s="4">
        <f>Orte[[#This Row],[Lon_dez]]*PI()/180</f>
        <v>0.17060890222390709</v>
      </c>
      <c r="G2466" t="s">
        <v>546</v>
      </c>
      <c r="H2466" t="s">
        <v>1008</v>
      </c>
      <c r="I2466" s="4" t="b">
        <v>0</v>
      </c>
      <c r="J2466" s="4" t="str">
        <f>CONCATENATE(Orte[[#This Row],[Ort]]," - ",Orte[[#This Row],[Landkreis]])</f>
        <v>Gaildorf - Landkreis Schwäbisch Hall</v>
      </c>
      <c r="L2466" s="3" t="s">
        <v>10361</v>
      </c>
      <c r="M2466" s="3"/>
      <c r="N2466" t="str">
        <f>Orte[[#This Row],[Ort]]</f>
        <v>Gaildorf</v>
      </c>
      <c r="O2466" t="s">
        <v>3941</v>
      </c>
      <c r="P2466" t="s">
        <v>1678</v>
      </c>
    </row>
    <row r="2467" spans="1:16" x14ac:dyDescent="0.35">
      <c r="A2467" t="s">
        <v>1071</v>
      </c>
      <c r="B2467" s="3" t="s">
        <v>8038</v>
      </c>
      <c r="C2467" s="4">
        <v>47.695909132300002</v>
      </c>
      <c r="D2467" s="4">
        <v>8.7669170712700009</v>
      </c>
      <c r="E2467" s="4">
        <f>Orte[[#This Row],[Lat_dez]]*PI()/180</f>
        <v>0.83245065409066665</v>
      </c>
      <c r="F2467" s="4">
        <f>Orte[[#This Row],[Lon_dez]]*PI()/180</f>
        <v>0.15301156814295988</v>
      </c>
      <c r="G2467" t="s">
        <v>546</v>
      </c>
      <c r="H2467" t="s">
        <v>1065</v>
      </c>
      <c r="I2467" s="4" t="b">
        <v>0</v>
      </c>
      <c r="J2467" s="4" t="str">
        <f>CONCATENATE(Orte[[#This Row],[Ort]]," - ",Orte[[#This Row],[Landkreis]])</f>
        <v>Gailingen am Hochrhein - Landkreis Konstanz</v>
      </c>
      <c r="L2467" s="3" t="s">
        <v>12494</v>
      </c>
      <c r="M2467" s="3"/>
      <c r="N2467" t="str">
        <f>Orte[[#This Row],[Ort]]</f>
        <v>Gailingen am Hochrhein</v>
      </c>
      <c r="O2467" t="s">
        <v>7152</v>
      </c>
      <c r="P2467" t="s">
        <v>4367</v>
      </c>
    </row>
    <row r="2468" spans="1:16" x14ac:dyDescent="0.35">
      <c r="A2468" t="s">
        <v>3790</v>
      </c>
      <c r="B2468" s="3" t="s">
        <v>11190</v>
      </c>
      <c r="C2468" s="4">
        <v>48.813645749599999</v>
      </c>
      <c r="D2468" s="4">
        <v>11.3640091605</v>
      </c>
      <c r="E2468" s="4">
        <f>Orte[[#This Row],[Lat_dez]]*PI()/180</f>
        <v>0.85195883823265561</v>
      </c>
      <c r="F2468" s="4">
        <f>Orte[[#This Row],[Lon_dez]]*PI()/180</f>
        <v>0.19833937607752175</v>
      </c>
      <c r="G2468" t="s">
        <v>665</v>
      </c>
      <c r="H2468" t="s">
        <v>1867</v>
      </c>
      <c r="I2468" s="4" t="b">
        <v>0</v>
      </c>
      <c r="J2468" s="4" t="str">
        <f>CONCATENATE(Orte[[#This Row],[Ort]]," - ",Orte[[#This Row],[Landkreis]])</f>
        <v>Gaimersheim - Landkreis Eichstätt</v>
      </c>
      <c r="L2468" s="3" t="s">
        <v>13614</v>
      </c>
      <c r="M2468" s="3"/>
      <c r="N2468" t="str">
        <f>Orte[[#This Row],[Ort]]</f>
        <v>Gaimersheim</v>
      </c>
      <c r="O2468" t="s">
        <v>2397</v>
      </c>
      <c r="P2468" t="s">
        <v>6364</v>
      </c>
    </row>
    <row r="2469" spans="1:16" x14ac:dyDescent="0.35">
      <c r="A2469" t="s">
        <v>6322</v>
      </c>
      <c r="B2469" s="3" t="s">
        <v>14507</v>
      </c>
      <c r="C2469" s="4">
        <v>47.716856709699996</v>
      </c>
      <c r="D2469" s="4">
        <v>11.609762373400001</v>
      </c>
      <c r="E2469" s="4">
        <f>Orte[[#This Row],[Lat_dez]]*PI()/180</f>
        <v>0.83281625828661288</v>
      </c>
      <c r="F2469" s="4">
        <f>Orte[[#This Row],[Lon_dez]]*PI()/180</f>
        <v>0.20262857878998133</v>
      </c>
      <c r="G2469" t="s">
        <v>665</v>
      </c>
      <c r="H2469" t="s">
        <v>1288</v>
      </c>
      <c r="I2469" s="4" t="b">
        <v>0</v>
      </c>
      <c r="J2469" s="4" t="str">
        <f>CONCATENATE(Orte[[#This Row],[Ort]]," - ",Orte[[#This Row],[Landkreis]])</f>
        <v>Gaißach - Landkreis Bad Tölz-Wolfratshausen</v>
      </c>
      <c r="L2469" s="3" t="s">
        <v>10518</v>
      </c>
      <c r="M2469" s="3"/>
      <c r="N2469" t="str">
        <f>Orte[[#This Row],[Ort]]</f>
        <v>Gaißach</v>
      </c>
      <c r="O2469" t="s">
        <v>4884</v>
      </c>
      <c r="P2469" t="s">
        <v>7084</v>
      </c>
    </row>
    <row r="2470" spans="1:16" x14ac:dyDescent="0.35">
      <c r="A2470" t="s">
        <v>5727</v>
      </c>
      <c r="B2470" s="3" t="s">
        <v>13703</v>
      </c>
      <c r="C2470" s="4">
        <v>49.467222453200002</v>
      </c>
      <c r="D2470" s="4">
        <v>10.2679623105</v>
      </c>
      <c r="E2470" s="4">
        <f>Orte[[#This Row],[Lat_dez]]*PI()/180</f>
        <v>0.8633659036248067</v>
      </c>
      <c r="F2470" s="4">
        <f>Orte[[#This Row],[Lon_dez]]*PI()/180</f>
        <v>0.17920974978890933</v>
      </c>
      <c r="G2470" t="s">
        <v>665</v>
      </c>
      <c r="H2470" t="s">
        <v>706</v>
      </c>
      <c r="I2470" s="4" t="b">
        <v>0</v>
      </c>
      <c r="J2470" s="4" t="str">
        <f>CONCATENATE(Orte[[#This Row],[Ort]]," - ",Orte[[#This Row],[Landkreis]])</f>
        <v>Gallmersgarten - Landkreis Neustadt a.d. Aisch-Bad Windsheim</v>
      </c>
      <c r="L2470" s="3" t="s">
        <v>10519</v>
      </c>
      <c r="M2470" s="3"/>
      <c r="N2470" t="str">
        <f>Orte[[#This Row],[Ort]]</f>
        <v>Gallmersgarten</v>
      </c>
      <c r="O2470" t="s">
        <v>4449</v>
      </c>
      <c r="P2470" t="s">
        <v>4502</v>
      </c>
    </row>
    <row r="2471" spans="1:16" x14ac:dyDescent="0.35">
      <c r="A2471" t="s">
        <v>4156</v>
      </c>
      <c r="B2471" s="3" t="s">
        <v>11653</v>
      </c>
      <c r="C2471" s="4">
        <v>48.555474863299999</v>
      </c>
      <c r="D2471" s="4">
        <v>11.9367542053</v>
      </c>
      <c r="E2471" s="4">
        <f>Orte[[#This Row],[Lat_dez]]*PI()/180</f>
        <v>0.84745290623392866</v>
      </c>
      <c r="F2471" s="4">
        <f>Orte[[#This Row],[Lon_dez]]*PI()/180</f>
        <v>0.20833566288376418</v>
      </c>
      <c r="G2471" t="s">
        <v>665</v>
      </c>
      <c r="H2471" t="s">
        <v>845</v>
      </c>
      <c r="I2471" s="4" t="b">
        <v>0</v>
      </c>
      <c r="J2471" s="4" t="str">
        <f>CONCATENATE(Orte[[#This Row],[Ort]]," - ",Orte[[#This Row],[Landkreis]])</f>
        <v>Gammelsdorf - Landkreis Freising</v>
      </c>
      <c r="L2471" s="3" t="s">
        <v>15161</v>
      </c>
      <c r="M2471" s="3"/>
      <c r="N2471" t="str">
        <f>Orte[[#This Row],[Ort]]</f>
        <v>Gammelsdorf</v>
      </c>
      <c r="O2471" t="s">
        <v>6234</v>
      </c>
      <c r="P2471" t="s">
        <v>6675</v>
      </c>
    </row>
    <row r="2472" spans="1:16" x14ac:dyDescent="0.35">
      <c r="A2472" t="s">
        <v>2930</v>
      </c>
      <c r="B2472" s="3" t="s">
        <v>10098</v>
      </c>
      <c r="C2472" s="4">
        <v>48.639586770599998</v>
      </c>
      <c r="D2472" s="4">
        <v>9.6516267223300005</v>
      </c>
      <c r="E2472" s="4">
        <f>Orte[[#This Row],[Lat_dez]]*PI()/180</f>
        <v>0.8489209359564458</v>
      </c>
      <c r="F2472" s="4">
        <f>Orte[[#This Row],[Lon_dez]]*PI()/180</f>
        <v>0.16845266447812701</v>
      </c>
      <c r="G2472" t="s">
        <v>546</v>
      </c>
      <c r="H2472" t="s">
        <v>644</v>
      </c>
      <c r="I2472" s="4" t="b">
        <v>0</v>
      </c>
      <c r="J2472" s="4" t="str">
        <f>CONCATENATE(Orte[[#This Row],[Ort]]," - ",Orte[[#This Row],[Landkreis]])</f>
        <v>Gammelshausen - Landkreis Göppingen</v>
      </c>
      <c r="L2472" s="3" t="s">
        <v>12018</v>
      </c>
      <c r="M2472" s="3"/>
      <c r="N2472" t="str">
        <f>Orte[[#This Row],[Ort]]</f>
        <v>Gammelshausen</v>
      </c>
      <c r="O2472" t="s">
        <v>3127</v>
      </c>
      <c r="P2472" t="s">
        <v>3316</v>
      </c>
    </row>
    <row r="2473" spans="1:16" x14ac:dyDescent="0.35">
      <c r="A2473" t="s">
        <v>7018</v>
      </c>
      <c r="B2473" s="3" t="s">
        <v>15454</v>
      </c>
      <c r="C2473" s="4">
        <v>48.252296370099998</v>
      </c>
      <c r="D2473" s="4">
        <v>9.2612505241100003</v>
      </c>
      <c r="E2473" s="4">
        <f>Orte[[#This Row],[Lat_dez]]*PI()/180</f>
        <v>0.84216144330635323</v>
      </c>
      <c r="F2473" s="4">
        <f>Orte[[#This Row],[Lon_dez]]*PI()/180</f>
        <v>0.16163931449777</v>
      </c>
      <c r="G2473" t="s">
        <v>546</v>
      </c>
      <c r="H2473" t="s">
        <v>1495</v>
      </c>
      <c r="I2473" s="4" t="b">
        <v>0</v>
      </c>
      <c r="J2473" s="4" t="str">
        <f>CONCATENATE(Orte[[#This Row],[Ort]]," - ",Orte[[#This Row],[Landkreis]])</f>
        <v>Gammertingen - Landkreis Sigmaringen</v>
      </c>
      <c r="L2473" s="3" t="s">
        <v>15619</v>
      </c>
      <c r="M2473" s="3"/>
      <c r="N2473" t="str">
        <f>Orte[[#This Row],[Ort]]</f>
        <v>Gammertingen</v>
      </c>
      <c r="O2473" t="s">
        <v>4232</v>
      </c>
      <c r="P2473" t="s">
        <v>1232</v>
      </c>
    </row>
    <row r="2474" spans="1:16" x14ac:dyDescent="0.35">
      <c r="A2474" t="s">
        <v>4421</v>
      </c>
      <c r="B2474" s="3" t="s">
        <v>12000</v>
      </c>
      <c r="C2474" s="4">
        <v>53.048638487300003</v>
      </c>
      <c r="D2474" s="4">
        <v>8.5346502738800005</v>
      </c>
      <c r="E2474" s="4">
        <f>Orte[[#This Row],[Lat_dez]]*PI()/180</f>
        <v>0.9258734053035691</v>
      </c>
      <c r="F2474" s="4">
        <f>Orte[[#This Row],[Lon_dez]]*PI()/180</f>
        <v>0.14895774778544182</v>
      </c>
      <c r="G2474" t="s">
        <v>554</v>
      </c>
      <c r="H2474" t="s">
        <v>577</v>
      </c>
      <c r="I2474" s="4" t="b">
        <v>0</v>
      </c>
      <c r="J2474" s="4" t="str">
        <f>CONCATENATE(Orte[[#This Row],[Ort]]," - ",Orte[[#This Row],[Landkreis]])</f>
        <v>Ganderkesee - Landkreis Oldenburg</v>
      </c>
      <c r="L2474" s="3" t="s">
        <v>13392</v>
      </c>
      <c r="M2474" s="3"/>
      <c r="N2474" t="str">
        <f>Orte[[#This Row],[Ort]]</f>
        <v>Ganderkesee</v>
      </c>
      <c r="O2474" t="s">
        <v>5991</v>
      </c>
      <c r="P2474" t="s">
        <v>2089</v>
      </c>
    </row>
    <row r="2475" spans="1:16" x14ac:dyDescent="0.35">
      <c r="A2475" t="s">
        <v>5392</v>
      </c>
      <c r="B2475" s="3" t="s">
        <v>13256</v>
      </c>
      <c r="C2475" s="4">
        <v>51.011180578900003</v>
      </c>
      <c r="D2475" s="4">
        <v>5.9717161643500001</v>
      </c>
      <c r="E2475" s="4">
        <f>Orte[[#This Row],[Lat_dez]]*PI()/180</f>
        <v>0.89031305643119207</v>
      </c>
      <c r="F2475" s="4">
        <f>Orte[[#This Row],[Lon_dez]]*PI()/180</f>
        <v>0.10422610906247431</v>
      </c>
      <c r="G2475" t="s">
        <v>504</v>
      </c>
      <c r="H2475" t="s">
        <v>2266</v>
      </c>
      <c r="I2475" s="4" t="b">
        <v>0</v>
      </c>
      <c r="J2475" s="4" t="str">
        <f>CONCATENATE(Orte[[#This Row],[Ort]]," - ",Orte[[#This Row],[Landkreis]])</f>
        <v>Gangelt, Selfkant - Kreis Heinsberg</v>
      </c>
      <c r="L2475" s="3" t="s">
        <v>14860</v>
      </c>
      <c r="M2475" s="3"/>
      <c r="N2475" t="str">
        <f>Orte[[#This Row],[Ort]]</f>
        <v>Gangelt, Selfkant</v>
      </c>
      <c r="O2475" t="s">
        <v>1511</v>
      </c>
      <c r="P2475" t="s">
        <v>1099</v>
      </c>
    </row>
    <row r="2476" spans="1:16" x14ac:dyDescent="0.35">
      <c r="A2476" t="s">
        <v>6063</v>
      </c>
      <c r="B2476" s="3" t="s">
        <v>14154</v>
      </c>
      <c r="C2476" s="4">
        <v>48.461369671100002</v>
      </c>
      <c r="D2476" s="4">
        <v>12.5614914678</v>
      </c>
      <c r="E2476" s="4">
        <f>Orte[[#This Row],[Lat_dez]]*PI()/180</f>
        <v>0.84581046078681654</v>
      </c>
      <c r="F2476" s="4">
        <f>Orte[[#This Row],[Lon_dez]]*PI()/180</f>
        <v>0.21923938507428528</v>
      </c>
      <c r="G2476" t="s">
        <v>665</v>
      </c>
      <c r="H2476" t="s">
        <v>930</v>
      </c>
      <c r="I2476" s="4" t="b">
        <v>0</v>
      </c>
      <c r="J2476" s="4" t="str">
        <f>CONCATENATE(Orte[[#This Row],[Ort]]," - ",Orte[[#This Row],[Landkreis]])</f>
        <v>Gangkofen - Landkreis Rottal-Inn</v>
      </c>
      <c r="L2476" s="3" t="s">
        <v>12008</v>
      </c>
      <c r="M2476" s="3"/>
      <c r="N2476" t="str">
        <f>Orte[[#This Row],[Ort]]</f>
        <v>Gangkofen</v>
      </c>
      <c r="O2476" t="s">
        <v>2579</v>
      </c>
      <c r="P2476" t="s">
        <v>3730</v>
      </c>
    </row>
    <row r="2477" spans="1:16" x14ac:dyDescent="0.35">
      <c r="A2477" t="s">
        <v>4096</v>
      </c>
      <c r="B2477" s="3" t="s">
        <v>13782</v>
      </c>
      <c r="C2477" s="4">
        <v>52.4177154128</v>
      </c>
      <c r="D2477" s="4">
        <v>9.5846378608199991</v>
      </c>
      <c r="E2477" s="4">
        <f>Orte[[#This Row],[Lat_dez]]*PI()/180</f>
        <v>0.91486172032673863</v>
      </c>
      <c r="F2477" s="4">
        <f>Orte[[#This Row],[Lon_dez]]*PI()/180</f>
        <v>0.16728348828261499</v>
      </c>
      <c r="G2477" t="s">
        <v>554</v>
      </c>
      <c r="H2477" t="s">
        <v>652</v>
      </c>
      <c r="I2477" s="4" t="b">
        <v>0</v>
      </c>
      <c r="J2477" s="4" t="str">
        <f>CONCATENATE(Orte[[#This Row],[Ort]]," - ",Orte[[#This Row],[Landkreis]])</f>
        <v>Garbsen - Landkreis Region Hannover</v>
      </c>
      <c r="L2477" s="3" t="s">
        <v>11774</v>
      </c>
      <c r="M2477" s="3"/>
      <c r="N2477" t="str">
        <f>Orte[[#This Row],[Ort]]</f>
        <v>Garbsen</v>
      </c>
      <c r="O2477" t="s">
        <v>965</v>
      </c>
      <c r="P2477" t="s">
        <v>6469</v>
      </c>
    </row>
    <row r="2478" spans="1:16" x14ac:dyDescent="0.35">
      <c r="A2478" t="s">
        <v>4096</v>
      </c>
      <c r="B2478" s="3" t="s">
        <v>11578</v>
      </c>
      <c r="C2478" s="4">
        <v>52.460233240000001</v>
      </c>
      <c r="D2478" s="4">
        <v>9.5615897505300005</v>
      </c>
      <c r="E2478" s="4">
        <f>Orte[[#This Row],[Lat_dez]]*PI()/180</f>
        <v>0.91560379640217271</v>
      </c>
      <c r="F2478" s="4">
        <f>Orte[[#This Row],[Lon_dez]]*PI()/180</f>
        <v>0.16688122287169171</v>
      </c>
      <c r="G2478" t="s">
        <v>554</v>
      </c>
      <c r="H2478" t="s">
        <v>652</v>
      </c>
      <c r="I2478" s="4" t="b">
        <v>0</v>
      </c>
      <c r="J2478" s="4" t="str">
        <f>CONCATENATE(Orte[[#This Row],[Ort]]," - ",Orte[[#This Row],[Landkreis]])</f>
        <v>Garbsen - Landkreis Region Hannover</v>
      </c>
      <c r="L2478" s="3" t="s">
        <v>11753</v>
      </c>
      <c r="M2478" s="3"/>
      <c r="N2478" t="str">
        <f>Orte[[#This Row],[Ort]]</f>
        <v>Garbsen</v>
      </c>
      <c r="O2478" t="s">
        <v>2958</v>
      </c>
      <c r="P2478" t="s">
        <v>3131</v>
      </c>
    </row>
    <row r="2479" spans="1:16" x14ac:dyDescent="0.35">
      <c r="A2479" t="s">
        <v>4096</v>
      </c>
      <c r="B2479" s="3" t="s">
        <v>15015</v>
      </c>
      <c r="C2479" s="4">
        <v>52.443392608099998</v>
      </c>
      <c r="D2479" s="4">
        <v>9.6167036742299992</v>
      </c>
      <c r="E2479" s="4">
        <f>Orte[[#This Row],[Lat_dez]]*PI()/180</f>
        <v>0.9153098719274011</v>
      </c>
      <c r="F2479" s="4">
        <f>Orte[[#This Row],[Lon_dez]]*PI()/180</f>
        <v>0.16784314230394964</v>
      </c>
      <c r="G2479" t="s">
        <v>554</v>
      </c>
      <c r="H2479" t="s">
        <v>652</v>
      </c>
      <c r="I2479" s="4" t="b">
        <v>0</v>
      </c>
      <c r="J2479" s="4" t="str">
        <f>CONCATENATE(Orte[[#This Row],[Ort]]," - ",Orte[[#This Row],[Landkreis]])</f>
        <v>Garbsen - Landkreis Region Hannover</v>
      </c>
      <c r="L2479" s="3" t="s">
        <v>11773</v>
      </c>
      <c r="M2479" s="3"/>
      <c r="N2479" t="str">
        <f>Orte[[#This Row],[Ort]]</f>
        <v>Garbsen</v>
      </c>
      <c r="O2479" t="s">
        <v>3563</v>
      </c>
      <c r="P2479" t="s">
        <v>2854</v>
      </c>
    </row>
    <row r="2480" spans="1:16" x14ac:dyDescent="0.35">
      <c r="A2480" t="s">
        <v>3460</v>
      </c>
      <c r="B2480" s="3" t="s">
        <v>10763</v>
      </c>
      <c r="C2480" s="4">
        <v>48.135186984999997</v>
      </c>
      <c r="D2480" s="4">
        <v>12.586974075900001</v>
      </c>
      <c r="E2480" s="4">
        <f>Orte[[#This Row],[Lat_dez]]*PI()/180</f>
        <v>0.84011749895137233</v>
      </c>
      <c r="F2480" s="4">
        <f>Orte[[#This Row],[Lon_dez]]*PI()/180</f>
        <v>0.21968414048762566</v>
      </c>
      <c r="G2480" t="s">
        <v>665</v>
      </c>
      <c r="H2480" t="s">
        <v>908</v>
      </c>
      <c r="I2480" s="4" t="b">
        <v>0</v>
      </c>
      <c r="J2480" s="4" t="str">
        <f>CONCATENATE(Orte[[#This Row],[Ort]]," - ",Orte[[#This Row],[Landkreis]])</f>
        <v>Garching a.d. Alz - Landkreis Altötting</v>
      </c>
      <c r="L2480" s="3" t="s">
        <v>9000</v>
      </c>
      <c r="M2480" s="3"/>
      <c r="N2480" t="str">
        <f>Orte[[#This Row],[Ort]]</f>
        <v>Garching a.d. Alz</v>
      </c>
      <c r="O2480" t="s">
        <v>4244</v>
      </c>
      <c r="P2480" t="s">
        <v>3087</v>
      </c>
    </row>
    <row r="2481" spans="1:16" x14ac:dyDescent="0.35">
      <c r="A2481" t="s">
        <v>3001</v>
      </c>
      <c r="B2481" s="3" t="s">
        <v>10198</v>
      </c>
      <c r="C2481" s="4">
        <v>48.248094675700003</v>
      </c>
      <c r="D2481" s="4">
        <v>11.6395429594</v>
      </c>
      <c r="E2481" s="4">
        <f>Orte[[#This Row],[Lat_dez]]*PI()/180</f>
        <v>0.8420881099049109</v>
      </c>
      <c r="F2481" s="4">
        <f>Orte[[#This Row],[Lon_dez]]*PI()/180</f>
        <v>0.20314834806885465</v>
      </c>
      <c r="G2481" t="s">
        <v>665</v>
      </c>
      <c r="H2481" t="s">
        <v>854</v>
      </c>
      <c r="I2481" s="4" t="b">
        <v>0</v>
      </c>
      <c r="J2481" s="4" t="str">
        <f>CONCATENATE(Orte[[#This Row],[Ort]]," - ",Orte[[#This Row],[Landkreis]])</f>
        <v>Garching b. München - Landkreis München</v>
      </c>
      <c r="L2481" s="3" t="s">
        <v>12010</v>
      </c>
      <c r="M2481" s="3"/>
      <c r="N2481" t="str">
        <f>Orte[[#This Row],[Ort]]</f>
        <v>Garching b. München</v>
      </c>
      <c r="O2481" t="s">
        <v>6618</v>
      </c>
      <c r="P2481" t="s">
        <v>3915</v>
      </c>
    </row>
    <row r="2482" spans="1:16" x14ac:dyDescent="0.35">
      <c r="A2482" t="s">
        <v>3782</v>
      </c>
      <c r="B2482" s="3" t="s">
        <v>11413</v>
      </c>
      <c r="C2482" s="4">
        <v>52.505090083399999</v>
      </c>
      <c r="D2482" s="4">
        <v>11.418191716999999</v>
      </c>
      <c r="E2482" s="4">
        <f>Orte[[#This Row],[Lat_dez]]*PI()/180</f>
        <v>0.91638669601155409</v>
      </c>
      <c r="F2482" s="4">
        <f>Orte[[#This Row],[Lon_dez]]*PI()/180</f>
        <v>0.19928504008559456</v>
      </c>
      <c r="G2482" t="s">
        <v>809</v>
      </c>
      <c r="H2482" t="s">
        <v>1191</v>
      </c>
      <c r="I2482" s="4" t="b">
        <v>0</v>
      </c>
      <c r="J2482" s="4" t="str">
        <f>CONCATENATE(Orte[[#This Row],[Ort]]," - ",Orte[[#This Row],[Landkreis]])</f>
        <v>Gardelegen - Landkreis Altmarkkreis Salzwedel</v>
      </c>
      <c r="L2482" s="3" t="s">
        <v>12017</v>
      </c>
      <c r="M2482" s="3"/>
      <c r="N2482" t="str">
        <f>Orte[[#This Row],[Ort]]</f>
        <v>Gardelegen</v>
      </c>
      <c r="O2482" t="s">
        <v>2362</v>
      </c>
      <c r="P2482" t="s">
        <v>2857</v>
      </c>
    </row>
    <row r="2483" spans="1:16" x14ac:dyDescent="0.35">
      <c r="A2483" t="s">
        <v>3782</v>
      </c>
      <c r="B2483" s="3" t="s">
        <v>11182</v>
      </c>
      <c r="C2483" s="4">
        <v>52.493350007399997</v>
      </c>
      <c r="D2483" s="4">
        <v>11.1730153956</v>
      </c>
      <c r="E2483" s="4">
        <f>Orte[[#This Row],[Lat_dez]]*PI()/180</f>
        <v>0.91618179303091962</v>
      </c>
      <c r="F2483" s="4">
        <f>Orte[[#This Row],[Lon_dez]]*PI()/180</f>
        <v>0.19500590602923676</v>
      </c>
      <c r="G2483" t="s">
        <v>809</v>
      </c>
      <c r="H2483" t="s">
        <v>1191</v>
      </c>
      <c r="I2483" s="4" t="b">
        <v>0</v>
      </c>
      <c r="J2483" s="4" t="str">
        <f>CONCATENATE(Orte[[#This Row],[Ort]]," - ",Orte[[#This Row],[Landkreis]])</f>
        <v>Gardelegen - Landkreis Altmarkkreis Salzwedel</v>
      </c>
      <c r="L2483" s="3" t="s">
        <v>11200</v>
      </c>
      <c r="M2483" s="3"/>
      <c r="N2483" t="str">
        <f>Orte[[#This Row],[Ort]]</f>
        <v>Gardelegen</v>
      </c>
      <c r="O2483" t="s">
        <v>738</v>
      </c>
      <c r="P2483" t="s">
        <v>3818</v>
      </c>
    </row>
    <row r="2484" spans="1:16" x14ac:dyDescent="0.35">
      <c r="A2484" t="s">
        <v>5901</v>
      </c>
      <c r="B2484" s="3" t="s">
        <v>13954</v>
      </c>
      <c r="C2484" s="4">
        <v>54.344061213499998</v>
      </c>
      <c r="D2484" s="4">
        <v>8.7767120545499999</v>
      </c>
      <c r="E2484" s="4">
        <f>Orte[[#This Row],[Lat_dez]]*PI()/180</f>
        <v>0.94848279708091998</v>
      </c>
      <c r="F2484" s="4">
        <f>Orte[[#This Row],[Lon_dez]]*PI()/180</f>
        <v>0.15318252285137365</v>
      </c>
      <c r="G2484" t="s">
        <v>641</v>
      </c>
      <c r="H2484" t="s">
        <v>765</v>
      </c>
      <c r="I2484" s="4" t="b">
        <v>0</v>
      </c>
      <c r="J2484" s="4" t="str">
        <f>CONCATENATE(Orte[[#This Row],[Ort]]," - ",Orte[[#This Row],[Landkreis]])</f>
        <v>Garding, Osterhever, Poppenbüll u.a. - Kreis Nordfriesland</v>
      </c>
      <c r="L2484" s="3" t="s">
        <v>12463</v>
      </c>
      <c r="M2484" s="3"/>
      <c r="N2484" t="str">
        <f>Orte[[#This Row],[Ort]]</f>
        <v>Garding, Osterhever, Poppenbüll u.a.</v>
      </c>
      <c r="O2484" t="s">
        <v>6557</v>
      </c>
      <c r="P2484" t="s">
        <v>1844</v>
      </c>
    </row>
    <row r="2485" spans="1:16" x14ac:dyDescent="0.35">
      <c r="A2485" t="s">
        <v>7239</v>
      </c>
      <c r="B2485" s="3" t="s">
        <v>15750</v>
      </c>
      <c r="C2485" s="4">
        <v>47.498056933299999</v>
      </c>
      <c r="D2485" s="4">
        <v>11.043152773199999</v>
      </c>
      <c r="E2485" s="4">
        <f>Orte[[#This Row],[Lat_dez]]*PI()/180</f>
        <v>0.82899748178580568</v>
      </c>
      <c r="F2485" s="4">
        <f>Orte[[#This Row],[Lon_dez]]*PI()/180</f>
        <v>0.19273937569308258</v>
      </c>
      <c r="G2485" t="s">
        <v>665</v>
      </c>
      <c r="H2485" t="s">
        <v>949</v>
      </c>
      <c r="I2485" s="4" t="b">
        <v>0</v>
      </c>
      <c r="J2485" s="4" t="str">
        <f>CONCATENATE(Orte[[#This Row],[Ort]]," - ",Orte[[#This Row],[Landkreis]])</f>
        <v>Garmisch-Partenkirchen - Landkreis Garmisch-Partenkirchen</v>
      </c>
      <c r="L2485" s="3" t="s">
        <v>15425</v>
      </c>
      <c r="M2485" s="3"/>
      <c r="N2485" t="str">
        <f>Orte[[#This Row],[Ort]]</f>
        <v>Garmisch-Partenkirchen</v>
      </c>
      <c r="O2485" t="s">
        <v>2832</v>
      </c>
      <c r="P2485" t="s">
        <v>5184</v>
      </c>
    </row>
    <row r="2486" spans="1:16" x14ac:dyDescent="0.35">
      <c r="A2486" t="s">
        <v>4852</v>
      </c>
      <c r="B2486" s="3" t="s">
        <v>12559</v>
      </c>
      <c r="C2486" s="4">
        <v>47.4098525474</v>
      </c>
      <c r="D2486" s="4">
        <v>10.989175468399999</v>
      </c>
      <c r="E2486" s="4">
        <f>Orte[[#This Row],[Lat_dez]]*PI()/180</f>
        <v>0.82745802483715103</v>
      </c>
      <c r="F2486" s="4">
        <f>Orte[[#This Row],[Lon_dez]]*PI()/180</f>
        <v>0.19179729400297008</v>
      </c>
      <c r="G2486" t="s">
        <v>665</v>
      </c>
      <c r="H2486" t="s">
        <v>949</v>
      </c>
      <c r="I2486" s="4" t="b">
        <v>0</v>
      </c>
      <c r="J2486" s="4" t="str">
        <f>CONCATENATE(Orte[[#This Row],[Ort]]," - ",Orte[[#This Row],[Landkreis]])</f>
        <v>Garmisch-Partenkirchen (Schneefernerhaus) - Landkreis Garmisch-Partenkirchen</v>
      </c>
      <c r="L2486" s="3" t="s">
        <v>10334</v>
      </c>
      <c r="M2486" s="3"/>
      <c r="N2486" t="str">
        <f>Orte[[#This Row],[Ort]]</f>
        <v>Garmisch-Partenkirchen (Schneefernerhaus)</v>
      </c>
      <c r="O2486" t="s">
        <v>3474</v>
      </c>
      <c r="P2486" t="s">
        <v>1054</v>
      </c>
    </row>
    <row r="2487" spans="1:16" x14ac:dyDescent="0.35">
      <c r="A2487" t="s">
        <v>4516</v>
      </c>
      <c r="B2487" s="3" t="s">
        <v>12121</v>
      </c>
      <c r="C2487" s="4">
        <v>52.948873931400001</v>
      </c>
      <c r="D2487" s="4">
        <v>8.0417011685799995</v>
      </c>
      <c r="E2487" s="4">
        <f>Orte[[#This Row],[Lat_dez]]*PI()/180</f>
        <v>0.92413218532632413</v>
      </c>
      <c r="F2487" s="4">
        <f>Orte[[#This Row],[Lon_dez]]*PI()/180</f>
        <v>0.14035416285319657</v>
      </c>
      <c r="G2487" t="s">
        <v>554</v>
      </c>
      <c r="H2487" t="s">
        <v>1173</v>
      </c>
      <c r="I2487" s="4" t="b">
        <v>0</v>
      </c>
      <c r="J2487" s="4" t="str">
        <f>CONCATENATE(Orte[[#This Row],[Ort]]," - ",Orte[[#This Row],[Landkreis]])</f>
        <v>Garrel - Landkreis Cloppenburg</v>
      </c>
      <c r="L2487" s="3" t="s">
        <v>15617</v>
      </c>
      <c r="M2487" s="3"/>
      <c r="N2487" t="str">
        <f>Orte[[#This Row],[Ort]]</f>
        <v>Garrel</v>
      </c>
      <c r="O2487" t="s">
        <v>2144</v>
      </c>
      <c r="P2487" t="s">
        <v>4328</v>
      </c>
    </row>
    <row r="2488" spans="1:16" x14ac:dyDescent="0.35">
      <c r="A2488" t="s">
        <v>1217</v>
      </c>
      <c r="B2488" s="3" t="s">
        <v>8165</v>
      </c>
      <c r="C2488" s="4">
        <v>48.155214844100001</v>
      </c>
      <c r="D2488" s="4">
        <v>12.2639700552</v>
      </c>
      <c r="E2488" s="4">
        <f>Orte[[#This Row],[Lat_dez]]*PI()/180</f>
        <v>0.8404670510347928</v>
      </c>
      <c r="F2488" s="4">
        <f>Orte[[#This Row],[Lon_dez]]*PI()/180</f>
        <v>0.21404665682923071</v>
      </c>
      <c r="G2488" t="s">
        <v>665</v>
      </c>
      <c r="H2488" t="s">
        <v>883</v>
      </c>
      <c r="I2488" s="4" t="b">
        <v>0</v>
      </c>
      <c r="J2488" s="4" t="str">
        <f>CONCATENATE(Orte[[#This Row],[Ort]]," - ",Orte[[#This Row],[Landkreis]])</f>
        <v>Gars a. Inn - Landkreis Mühldorf a. Inn</v>
      </c>
      <c r="L2488" s="3" t="s">
        <v>9010</v>
      </c>
      <c r="M2488" s="3"/>
      <c r="N2488" t="str">
        <f>Orte[[#This Row],[Ort]]</f>
        <v>Gars a. Inn</v>
      </c>
      <c r="O2488" t="s">
        <v>5127</v>
      </c>
      <c r="P2488" t="s">
        <v>2281</v>
      </c>
    </row>
    <row r="2489" spans="1:16" x14ac:dyDescent="0.35">
      <c r="A2489" t="s">
        <v>1217</v>
      </c>
      <c r="B2489" s="3" t="s">
        <v>15298</v>
      </c>
      <c r="C2489" s="4">
        <v>48.143379163699997</v>
      </c>
      <c r="D2489" s="4">
        <v>12.299394165000001</v>
      </c>
      <c r="E2489" s="4">
        <f>Orte[[#This Row],[Lat_dez]]*PI()/180</f>
        <v>0.84026047944259907</v>
      </c>
      <c r="F2489" s="4">
        <f>Orte[[#This Row],[Lon_dez]]*PI()/180</f>
        <v>0.21466492417982871</v>
      </c>
      <c r="G2489" t="s">
        <v>665</v>
      </c>
      <c r="H2489" t="s">
        <v>883</v>
      </c>
      <c r="I2489" s="4" t="b">
        <v>0</v>
      </c>
      <c r="J2489" s="4" t="str">
        <f>CONCATENATE(Orte[[#This Row],[Ort]]," - ",Orte[[#This Row],[Landkreis]])</f>
        <v>Gars a. Inn - Landkreis Mühldorf a. Inn</v>
      </c>
      <c r="L2489" s="3" t="s">
        <v>13939</v>
      </c>
      <c r="M2489" s="3"/>
      <c r="N2489" t="str">
        <f>Orte[[#This Row],[Ort]]</f>
        <v>Gars a. Inn</v>
      </c>
      <c r="O2489" t="s">
        <v>5775</v>
      </c>
      <c r="P2489" t="s">
        <v>681</v>
      </c>
    </row>
    <row r="2490" spans="1:16" x14ac:dyDescent="0.35">
      <c r="A2490" t="s">
        <v>1217</v>
      </c>
      <c r="B2490" s="3" t="s">
        <v>13016</v>
      </c>
      <c r="C2490" s="4">
        <v>48.1543326687</v>
      </c>
      <c r="D2490" s="4">
        <v>12.332682285300001</v>
      </c>
      <c r="E2490" s="4">
        <f>Orte[[#This Row],[Lat_dez]]*PI()/180</f>
        <v>0.84045165416948275</v>
      </c>
      <c r="F2490" s="4">
        <f>Orte[[#This Row],[Lon_dez]]*PI()/180</f>
        <v>0.21524591148086369</v>
      </c>
      <c r="G2490" t="s">
        <v>665</v>
      </c>
      <c r="H2490" t="s">
        <v>883</v>
      </c>
      <c r="I2490" s="4" t="b">
        <v>0</v>
      </c>
      <c r="J2490" s="4" t="str">
        <f>CONCATENATE(Orte[[#This Row],[Ort]]," - ",Orte[[#This Row],[Landkreis]])</f>
        <v>Gars a. Inn - Landkreis Mühldorf a. Inn</v>
      </c>
      <c r="L2490" s="3" t="s">
        <v>10938</v>
      </c>
      <c r="M2490" s="3"/>
      <c r="N2490" t="str">
        <f>Orte[[#This Row],[Ort]]</f>
        <v>Gars a. Inn</v>
      </c>
      <c r="O2490" t="s">
        <v>6029</v>
      </c>
      <c r="P2490" t="s">
        <v>5106</v>
      </c>
    </row>
    <row r="2491" spans="1:16" x14ac:dyDescent="0.35">
      <c r="A2491" t="s">
        <v>5430</v>
      </c>
      <c r="B2491" s="3" t="s">
        <v>13312</v>
      </c>
      <c r="C2491" s="4">
        <v>48.176067911600001</v>
      </c>
      <c r="D2491" s="4">
        <v>12.322112817500001</v>
      </c>
      <c r="E2491" s="4">
        <f>Orte[[#This Row],[Lat_dez]]*PI()/180</f>
        <v>0.84083100572180847</v>
      </c>
      <c r="F2491" s="4">
        <f>Orte[[#This Row],[Lon_dez]]*PI()/180</f>
        <v>0.21506143946757017</v>
      </c>
      <c r="G2491" t="s">
        <v>665</v>
      </c>
      <c r="H2491" t="s">
        <v>883</v>
      </c>
      <c r="I2491" s="4" t="b">
        <v>0</v>
      </c>
      <c r="J2491" s="4" t="str">
        <f>CONCATENATE(Orte[[#This Row],[Ort]]," - ",Orte[[#This Row],[Landkreis]])</f>
        <v>Gars am Inn - Landkreis Mühldorf a. Inn</v>
      </c>
      <c r="L2491" s="3" t="s">
        <v>8428</v>
      </c>
      <c r="M2491" s="3"/>
      <c r="N2491" t="str">
        <f>Orte[[#This Row],[Ort]]</f>
        <v>Gars am Inn</v>
      </c>
      <c r="O2491" t="s">
        <v>5277</v>
      </c>
      <c r="P2491" t="s">
        <v>1843</v>
      </c>
    </row>
    <row r="2492" spans="1:16" x14ac:dyDescent="0.35">
      <c r="A2492" t="s">
        <v>1025</v>
      </c>
      <c r="B2492" s="3" t="s">
        <v>8003</v>
      </c>
      <c r="C2492" s="4">
        <v>53.281242709399997</v>
      </c>
      <c r="D2492" s="4">
        <v>10.169603711600001</v>
      </c>
      <c r="E2492" s="4">
        <f>Orte[[#This Row],[Lat_dez]]*PI()/180</f>
        <v>0.92993311483325414</v>
      </c>
      <c r="F2492" s="4">
        <f>Orte[[#This Row],[Lon_dez]]*PI()/180</f>
        <v>0.17749306839045587</v>
      </c>
      <c r="G2492" t="s">
        <v>554</v>
      </c>
      <c r="H2492" t="s">
        <v>821</v>
      </c>
      <c r="I2492" s="4" t="b">
        <v>0</v>
      </c>
      <c r="J2492" s="4" t="str">
        <f>CONCATENATE(Orte[[#This Row],[Ort]]," - ",Orte[[#This Row],[Landkreis]])</f>
        <v>Garstedt - Landkreis Harburg</v>
      </c>
      <c r="L2492" s="3" t="s">
        <v>9981</v>
      </c>
      <c r="M2492" s="3"/>
      <c r="N2492" t="str">
        <f>Orte[[#This Row],[Ort]]</f>
        <v>Garstedt</v>
      </c>
      <c r="O2492" t="s">
        <v>657</v>
      </c>
      <c r="P2492" t="s">
        <v>5897</v>
      </c>
    </row>
    <row r="2493" spans="1:16" x14ac:dyDescent="0.35">
      <c r="A2493" t="s">
        <v>1940</v>
      </c>
      <c r="B2493" s="3" t="s">
        <v>8915</v>
      </c>
      <c r="C2493" s="4">
        <v>53.011312311899999</v>
      </c>
      <c r="D2493" s="4">
        <v>11.4362036736</v>
      </c>
      <c r="E2493" s="4">
        <f>Orte[[#This Row],[Lat_dez]]*PI()/180</f>
        <v>0.9252219406456621</v>
      </c>
      <c r="F2493" s="4">
        <f>Orte[[#This Row],[Lon_dez]]*PI()/180</f>
        <v>0.19959940803299092</v>
      </c>
      <c r="G2493" t="s">
        <v>554</v>
      </c>
      <c r="H2493" t="s">
        <v>962</v>
      </c>
      <c r="I2493" s="4" t="b">
        <v>0</v>
      </c>
      <c r="J2493" s="4" t="str">
        <f>CONCATENATE(Orte[[#This Row],[Ort]]," - ",Orte[[#This Row],[Landkreis]])</f>
        <v>Gartow - Landkreis Lüchow-Dannenberg</v>
      </c>
      <c r="L2493" s="3" t="s">
        <v>15419</v>
      </c>
      <c r="M2493" s="3"/>
      <c r="N2493" t="str">
        <f>Orte[[#This Row],[Ort]]</f>
        <v>Gartow</v>
      </c>
      <c r="O2493" t="s">
        <v>4787</v>
      </c>
      <c r="P2493" t="s">
        <v>6669</v>
      </c>
    </row>
    <row r="2494" spans="1:16" x14ac:dyDescent="0.35">
      <c r="A2494" t="s">
        <v>2842</v>
      </c>
      <c r="B2494" s="3" t="s">
        <v>9999</v>
      </c>
      <c r="C2494" s="4">
        <v>48.639998975099999</v>
      </c>
      <c r="D2494" s="4">
        <v>8.8979471908899992</v>
      </c>
      <c r="E2494" s="4">
        <f>Orte[[#This Row],[Lat_dez]]*PI()/180</f>
        <v>0.84892813028216241</v>
      </c>
      <c r="F2494" s="4">
        <f>Orte[[#This Row],[Lon_dez]]*PI()/180</f>
        <v>0.15529847514961087</v>
      </c>
      <c r="G2494" t="s">
        <v>546</v>
      </c>
      <c r="H2494" t="s">
        <v>749</v>
      </c>
      <c r="I2494" s="4" t="b">
        <v>0</v>
      </c>
      <c r="J2494" s="4" t="str">
        <f>CONCATENATE(Orte[[#This Row],[Ort]]," - ",Orte[[#This Row],[Landkreis]])</f>
        <v>Gärtringen - Landkreis Böblingen</v>
      </c>
      <c r="L2494" s="3" t="s">
        <v>11849</v>
      </c>
      <c r="M2494" s="3"/>
      <c r="N2494" t="str">
        <f>Orte[[#This Row],[Ort]]</f>
        <v>Gärtringen</v>
      </c>
      <c r="O2494" t="s">
        <v>5793</v>
      </c>
      <c r="P2494" t="s">
        <v>5750</v>
      </c>
    </row>
    <row r="2495" spans="1:16" x14ac:dyDescent="0.35">
      <c r="A2495" t="s">
        <v>7176</v>
      </c>
      <c r="B2495" s="3" t="s">
        <v>15669</v>
      </c>
      <c r="C2495" s="4">
        <v>53.249076431500001</v>
      </c>
      <c r="D2495" s="4">
        <v>14.3576921694</v>
      </c>
      <c r="E2495" s="4">
        <f>Orte[[#This Row],[Lat_dez]]*PI()/180</f>
        <v>0.92937170737578767</v>
      </c>
      <c r="F2495" s="4">
        <f>Orte[[#This Row],[Lon_dez]]*PI()/180</f>
        <v>0.25058900134383744</v>
      </c>
      <c r="G2495" t="s">
        <v>885</v>
      </c>
      <c r="H2495" t="s">
        <v>970</v>
      </c>
      <c r="I2495" s="4" t="b">
        <v>0</v>
      </c>
      <c r="J2495" s="4" t="str">
        <f>CONCATENATE(Orte[[#This Row],[Ort]]," - ",Orte[[#This Row],[Landkreis]])</f>
        <v>Gartz (Oder) - Landkreis Uckermark</v>
      </c>
      <c r="L2495" s="3" t="s">
        <v>15415</v>
      </c>
      <c r="M2495" s="3"/>
      <c r="N2495" t="str">
        <f>Orte[[#This Row],[Ort]]</f>
        <v>Gartz (Oder)</v>
      </c>
      <c r="O2495" t="s">
        <v>1390</v>
      </c>
      <c r="P2495" t="s">
        <v>4699</v>
      </c>
    </row>
    <row r="2496" spans="1:16" x14ac:dyDescent="0.35">
      <c r="A2496" t="s">
        <v>932</v>
      </c>
      <c r="B2496" s="3" t="s">
        <v>7934</v>
      </c>
      <c r="C2496" s="4">
        <v>54.295748894699997</v>
      </c>
      <c r="D2496" s="4">
        <v>13.3103467599</v>
      </c>
      <c r="E2496" s="4">
        <f>Orte[[#This Row],[Lat_dez]]*PI()/180</f>
        <v>0.94763958804858694</v>
      </c>
      <c r="F2496" s="4">
        <f>Orte[[#This Row],[Lon_dez]]*PI()/180</f>
        <v>0.23230937554241413</v>
      </c>
      <c r="G2496" t="s">
        <v>834</v>
      </c>
      <c r="H2496" t="s">
        <v>923</v>
      </c>
      <c r="I2496" s="4" t="b">
        <v>0</v>
      </c>
      <c r="J2496" s="4" t="str">
        <f>CONCATENATE(Orte[[#This Row],[Ort]]," - ",Orte[[#This Row],[Landkreis]])</f>
        <v>Garz/ Rügen - Landkreis Vorpommern-Rügen</v>
      </c>
      <c r="L2496" s="3" t="s">
        <v>14317</v>
      </c>
      <c r="M2496" s="3"/>
      <c r="N2496" t="str">
        <f>Orte[[#This Row],[Ort]]</f>
        <v>Garz/ Rügen</v>
      </c>
      <c r="O2496" t="s">
        <v>4250</v>
      </c>
      <c r="P2496" t="s">
        <v>3372</v>
      </c>
    </row>
    <row r="2497" spans="1:16" x14ac:dyDescent="0.35">
      <c r="A2497" t="s">
        <v>3221</v>
      </c>
      <c r="B2497" s="3" t="s">
        <v>10455</v>
      </c>
      <c r="C2497" s="4">
        <v>50.328184917999998</v>
      </c>
      <c r="D2497" s="4">
        <v>11.990951945500001</v>
      </c>
      <c r="E2497" s="4">
        <f>Orte[[#This Row],[Lat_dez]]*PI()/180</f>
        <v>0.87839253337165235</v>
      </c>
      <c r="F2497" s="4">
        <f>Orte[[#This Row],[Lon_dez]]*PI()/180</f>
        <v>0.20928159189739468</v>
      </c>
      <c r="G2497" t="s">
        <v>665</v>
      </c>
      <c r="H2497" t="s">
        <v>852</v>
      </c>
      <c r="I2497" s="4" t="b">
        <v>0</v>
      </c>
      <c r="J2497" s="4" t="str">
        <f>CONCATENATE(Orte[[#This Row],[Ort]]," - ",Orte[[#This Row],[Landkreis]])</f>
        <v>Gattendorf - Landkreis Hof</v>
      </c>
      <c r="L2497" s="3" t="s">
        <v>10952</v>
      </c>
      <c r="M2497" s="3"/>
      <c r="N2497" t="str">
        <f>Orte[[#This Row],[Ort]]</f>
        <v>Gattendorf</v>
      </c>
      <c r="O2497" t="s">
        <v>3079</v>
      </c>
      <c r="P2497" t="s">
        <v>6972</v>
      </c>
    </row>
    <row r="2498" spans="1:16" x14ac:dyDescent="0.35">
      <c r="A2498" t="s">
        <v>2142</v>
      </c>
      <c r="B2498" s="3" t="s">
        <v>9143</v>
      </c>
      <c r="C2498" s="4">
        <v>49.949906925599997</v>
      </c>
      <c r="D2498" s="4">
        <v>8.0126692518299993</v>
      </c>
      <c r="E2498" s="4">
        <f>Orte[[#This Row],[Lat_dez]]*PI()/180</f>
        <v>0.87179033691643815</v>
      </c>
      <c r="F2498" s="4">
        <f>Orte[[#This Row],[Lon_dez]]*PI()/180</f>
        <v>0.13984746031774417</v>
      </c>
      <c r="G2498" t="s">
        <v>514</v>
      </c>
      <c r="H2498" t="s">
        <v>1682</v>
      </c>
      <c r="I2498" s="4" t="b">
        <v>0</v>
      </c>
      <c r="J2498" s="4" t="str">
        <f>CONCATENATE(Orte[[#This Row],[Ort]]," - ",Orte[[#This Row],[Landkreis]])</f>
        <v>Gau-Algesheim - Landkreis Mainz-Bingen</v>
      </c>
      <c r="L2498" s="3" t="s">
        <v>7826</v>
      </c>
      <c r="M2498" s="3"/>
      <c r="N2498" t="str">
        <f>Orte[[#This Row],[Ort]]</f>
        <v>Gau-Algesheim</v>
      </c>
      <c r="O2498" t="s">
        <v>1846</v>
      </c>
      <c r="P2498" t="s">
        <v>3190</v>
      </c>
    </row>
    <row r="2499" spans="1:16" x14ac:dyDescent="0.35">
      <c r="A2499" t="s">
        <v>3926</v>
      </c>
      <c r="B2499" s="3" t="s">
        <v>11362</v>
      </c>
      <c r="C2499" s="4">
        <v>49.835226628900003</v>
      </c>
      <c r="D2499" s="4">
        <v>8.0185070239500007</v>
      </c>
      <c r="E2499" s="4">
        <f>Orte[[#This Row],[Lat_dez]]*PI()/180</f>
        <v>0.86978878815185934</v>
      </c>
      <c r="F2499" s="4">
        <f>Orte[[#This Row],[Lon_dez]]*PI()/180</f>
        <v>0.13994934866221934</v>
      </c>
      <c r="G2499" t="s">
        <v>514</v>
      </c>
      <c r="H2499" t="s">
        <v>570</v>
      </c>
      <c r="I2499" s="4" t="b">
        <v>0</v>
      </c>
      <c r="J2499" s="4" t="str">
        <f>CONCATENATE(Orte[[#This Row],[Ort]]," - ",Orte[[#This Row],[Landkreis]])</f>
        <v>Gau-Bickelheim - Landkreis Alzey-Worms</v>
      </c>
      <c r="L2499" s="3" t="s">
        <v>12026</v>
      </c>
      <c r="M2499" s="3"/>
      <c r="N2499" t="str">
        <f>Orte[[#This Row],[Ort]]</f>
        <v>Gau-Bickelheim</v>
      </c>
      <c r="O2499" t="s">
        <v>5148</v>
      </c>
      <c r="P2499" t="s">
        <v>1549</v>
      </c>
    </row>
    <row r="2500" spans="1:16" x14ac:dyDescent="0.35">
      <c r="A2500" t="s">
        <v>6388</v>
      </c>
      <c r="B2500" s="3" t="s">
        <v>14601</v>
      </c>
      <c r="C2500" s="4">
        <v>48.554631890099998</v>
      </c>
      <c r="D2500" s="4">
        <v>8.8423249039599998</v>
      </c>
      <c r="E2500" s="4">
        <f>Orte[[#This Row],[Lat_dez]]*PI()/180</f>
        <v>0.84743819357608252</v>
      </c>
      <c r="F2500" s="4">
        <f>Orte[[#This Row],[Lon_dez]]*PI()/180</f>
        <v>0.15432768310519338</v>
      </c>
      <c r="G2500" t="s">
        <v>546</v>
      </c>
      <c r="H2500" t="s">
        <v>749</v>
      </c>
      <c r="I2500" s="4" t="b">
        <v>0</v>
      </c>
      <c r="J2500" s="4" t="str">
        <f>CONCATENATE(Orte[[#This Row],[Ort]]," - ",Orte[[#This Row],[Landkreis]])</f>
        <v>Gäufelden - Landkreis Böblingen</v>
      </c>
      <c r="L2500" s="3" t="s">
        <v>13966</v>
      </c>
      <c r="M2500" s="3"/>
      <c r="N2500" t="str">
        <f>Orte[[#This Row],[Ort]]</f>
        <v>Gäufelden</v>
      </c>
      <c r="O2500" t="s">
        <v>6784</v>
      </c>
      <c r="P2500" t="s">
        <v>6390</v>
      </c>
    </row>
    <row r="2501" spans="1:16" x14ac:dyDescent="0.35">
      <c r="A2501" t="s">
        <v>2585</v>
      </c>
      <c r="B2501" s="3" t="s">
        <v>9687</v>
      </c>
      <c r="C2501" s="4">
        <v>49.627094709200001</v>
      </c>
      <c r="D2501" s="4">
        <v>10.001005751899999</v>
      </c>
      <c r="E2501" s="4">
        <f>Orte[[#This Row],[Lat_dez]]*PI()/180</f>
        <v>0.86615620087459788</v>
      </c>
      <c r="F2501" s="4">
        <f>Orte[[#This Row],[Lon_dez]]*PI()/180</f>
        <v>0.17455047888154612</v>
      </c>
      <c r="G2501" t="s">
        <v>665</v>
      </c>
      <c r="H2501" t="s">
        <v>1003</v>
      </c>
      <c r="I2501" s="4" t="b">
        <v>0</v>
      </c>
      <c r="J2501" s="4" t="str">
        <f>CONCATENATE(Orte[[#This Row],[Ort]]," - ",Orte[[#This Row],[Landkreis]])</f>
        <v>Gaukönigshofen - Landkreis Würzburg</v>
      </c>
      <c r="L2501" s="3" t="s">
        <v>8688</v>
      </c>
      <c r="M2501" s="3"/>
      <c r="N2501" t="str">
        <f>Orte[[#This Row],[Ort]]</f>
        <v>Gaukönigshofen</v>
      </c>
      <c r="O2501" t="s">
        <v>7046</v>
      </c>
      <c r="P2501" t="s">
        <v>2054</v>
      </c>
    </row>
    <row r="2502" spans="1:16" x14ac:dyDescent="0.35">
      <c r="A2502" t="s">
        <v>3193</v>
      </c>
      <c r="B2502" s="3" t="s">
        <v>10423</v>
      </c>
      <c r="C2502" s="4">
        <v>49.779530580900001</v>
      </c>
      <c r="D2502" s="4">
        <v>8.2007807289300008</v>
      </c>
      <c r="E2502" s="4">
        <f>Orte[[#This Row],[Lat_dez]]*PI()/180</f>
        <v>0.86881670873391059</v>
      </c>
      <c r="F2502" s="4">
        <f>Orte[[#This Row],[Lon_dez]]*PI()/180</f>
        <v>0.14313062495392911</v>
      </c>
      <c r="G2502" t="s">
        <v>514</v>
      </c>
      <c r="H2502" t="s">
        <v>570</v>
      </c>
      <c r="I2502" s="4" t="b">
        <v>0</v>
      </c>
      <c r="J2502" s="4" t="str">
        <f>CONCATENATE(Orte[[#This Row],[Ort]]," - ",Orte[[#This Row],[Landkreis]])</f>
        <v>Gau-Odernheim - Landkreis Alzey-Worms</v>
      </c>
      <c r="L2502" s="3" t="s">
        <v>12888</v>
      </c>
      <c r="M2502" s="3"/>
      <c r="N2502" t="str">
        <f>Orte[[#This Row],[Ort]]</f>
        <v>Gau-Odernheim</v>
      </c>
      <c r="O2502" t="s">
        <v>3189</v>
      </c>
      <c r="P2502" t="s">
        <v>2413</v>
      </c>
    </row>
    <row r="2503" spans="1:16" x14ac:dyDescent="0.35">
      <c r="A2503" t="s">
        <v>1197</v>
      </c>
      <c r="B2503" s="3" t="s">
        <v>8147</v>
      </c>
      <c r="C2503" s="4">
        <v>48.060686414199999</v>
      </c>
      <c r="D2503" s="4">
        <v>11.355102370099999</v>
      </c>
      <c r="E2503" s="4">
        <f>Orte[[#This Row],[Lat_dez]]*PI()/180</f>
        <v>0.83881721869629722</v>
      </c>
      <c r="F2503" s="4">
        <f>Orte[[#This Row],[Lon_dez]]*PI()/180</f>
        <v>0.19818392325925668</v>
      </c>
      <c r="G2503" t="s">
        <v>665</v>
      </c>
      <c r="H2503" t="s">
        <v>854</v>
      </c>
      <c r="I2503" s="4" t="b">
        <v>0</v>
      </c>
      <c r="J2503" s="4" t="str">
        <f>CONCATENATE(Orte[[#This Row],[Ort]]," - ",Orte[[#This Row],[Landkreis]])</f>
        <v>Gauting - Landkreis München</v>
      </c>
      <c r="L2503" s="3" t="s">
        <v>14312</v>
      </c>
      <c r="M2503" s="3"/>
      <c r="N2503" t="str">
        <f>Orte[[#This Row],[Ort]]</f>
        <v>Gauting</v>
      </c>
      <c r="O2503" t="s">
        <v>954</v>
      </c>
      <c r="P2503" t="s">
        <v>5903</v>
      </c>
    </row>
    <row r="2504" spans="1:16" x14ac:dyDescent="0.35">
      <c r="A2504" t="s">
        <v>6333</v>
      </c>
      <c r="B2504" s="3" t="s">
        <v>14520</v>
      </c>
      <c r="C2504" s="4">
        <v>49.547250609599999</v>
      </c>
      <c r="D2504" s="4">
        <v>11.8726102152</v>
      </c>
      <c r="E2504" s="4">
        <f>Orte[[#This Row],[Lat_dez]]*PI()/180</f>
        <v>0.86476265844828759</v>
      </c>
      <c r="F2504" s="4">
        <f>Orte[[#This Row],[Lon_dez]]*PI()/180</f>
        <v>0.20721613906115249</v>
      </c>
      <c r="G2504" t="s">
        <v>665</v>
      </c>
      <c r="H2504" t="s">
        <v>857</v>
      </c>
      <c r="I2504" s="4" t="b">
        <v>0</v>
      </c>
      <c r="J2504" s="4" t="str">
        <f>CONCATENATE(Orte[[#This Row],[Ort]]," - ",Orte[[#This Row],[Landkreis]])</f>
        <v>Gebenbach - Landkreis Amberg-Sulzbach</v>
      </c>
      <c r="L2504" s="3" t="s">
        <v>13588</v>
      </c>
      <c r="M2504" s="3"/>
      <c r="N2504" t="str">
        <f>Orte[[#This Row],[Ort]]</f>
        <v>Gebenbach</v>
      </c>
      <c r="O2504" t="s">
        <v>3796</v>
      </c>
      <c r="P2504" t="s">
        <v>2297</v>
      </c>
    </row>
    <row r="2505" spans="1:16" x14ac:dyDescent="0.35">
      <c r="A2505" t="s">
        <v>5135</v>
      </c>
      <c r="B2505" s="3" t="s">
        <v>12927</v>
      </c>
      <c r="C2505" s="4">
        <v>51.084126249999997</v>
      </c>
      <c r="D2505" s="4">
        <v>10.936409901999999</v>
      </c>
      <c r="E2505" s="4">
        <f>Orte[[#This Row],[Lat_dez]]*PI()/180</f>
        <v>0.89158619856696397</v>
      </c>
      <c r="F2505" s="4">
        <f>Orte[[#This Row],[Lon_dez]]*PI()/180</f>
        <v>0.19087636113761036</v>
      </c>
      <c r="G2505" t="s">
        <v>678</v>
      </c>
      <c r="H2505" t="s">
        <v>1344</v>
      </c>
      <c r="I2505" s="4" t="b">
        <v>0</v>
      </c>
      <c r="J2505" s="4" t="str">
        <f>CONCATENATE(Orte[[#This Row],[Ort]]," - ",Orte[[#This Row],[Landkreis]])</f>
        <v>Gebesee - Landkreis Sömmerda</v>
      </c>
      <c r="L2505" s="3" t="s">
        <v>15177</v>
      </c>
      <c r="M2505" s="3"/>
      <c r="N2505" t="str">
        <f>Orte[[#This Row],[Ort]]</f>
        <v>Gebesee</v>
      </c>
      <c r="O2505" t="s">
        <v>3165</v>
      </c>
      <c r="P2505" t="s">
        <v>5680</v>
      </c>
    </row>
    <row r="2506" spans="1:16" x14ac:dyDescent="0.35">
      <c r="A2506" t="s">
        <v>5965</v>
      </c>
      <c r="B2506" s="3" t="s">
        <v>14024</v>
      </c>
      <c r="C2506" s="4">
        <v>50.746550683300001</v>
      </c>
      <c r="D2506" s="4">
        <v>7.8114554459000001</v>
      </c>
      <c r="E2506" s="4">
        <f>Orte[[#This Row],[Lat_dez]]*PI()/180</f>
        <v>0.88569439345376311</v>
      </c>
      <c r="F2506" s="4">
        <f>Orte[[#This Row],[Lon_dez]]*PI()/180</f>
        <v>0.13633561690379678</v>
      </c>
      <c r="G2506" t="s">
        <v>514</v>
      </c>
      <c r="H2506" t="s">
        <v>582</v>
      </c>
      <c r="I2506" s="4" t="b">
        <v>0</v>
      </c>
      <c r="J2506" s="4" t="str">
        <f>CONCATENATE(Orte[[#This Row],[Ort]]," - ",Orte[[#This Row],[Landkreis]])</f>
        <v>Gebhardshain - Landkreis Altenkirchen (Westerwald)</v>
      </c>
      <c r="L2506" s="3" t="s">
        <v>15627</v>
      </c>
      <c r="M2506" s="3"/>
      <c r="N2506" t="str">
        <f>Orte[[#This Row],[Ort]]</f>
        <v>Gebhardshain</v>
      </c>
      <c r="O2506" t="s">
        <v>4589</v>
      </c>
      <c r="P2506" t="s">
        <v>5061</v>
      </c>
    </row>
    <row r="2507" spans="1:16" x14ac:dyDescent="0.35">
      <c r="A2507" t="s">
        <v>3069</v>
      </c>
      <c r="B2507" s="3" t="s">
        <v>10284</v>
      </c>
      <c r="C2507" s="4">
        <v>49.3423561412</v>
      </c>
      <c r="D2507" s="4">
        <v>10.214315235600001</v>
      </c>
      <c r="E2507" s="4">
        <f>Orte[[#This Row],[Lat_dez]]*PI()/180</f>
        <v>0.86118657535558407</v>
      </c>
      <c r="F2507" s="4">
        <f>Orte[[#This Row],[Lon_dez]]*PI()/180</f>
        <v>0.17827343169784035</v>
      </c>
      <c r="G2507" t="s">
        <v>665</v>
      </c>
      <c r="H2507" t="s">
        <v>784</v>
      </c>
      <c r="I2507" s="4" t="b">
        <v>0</v>
      </c>
      <c r="J2507" s="4" t="str">
        <f>CONCATENATE(Orte[[#This Row],[Ort]]," - ",Orte[[#This Row],[Landkreis]])</f>
        <v>Gebsattel - Landkreis Ansbach</v>
      </c>
      <c r="L2507" s="3" t="s">
        <v>13428</v>
      </c>
      <c r="M2507" s="3"/>
      <c r="N2507" t="str">
        <f>Orte[[#This Row],[Ort]]</f>
        <v>Gebsattel</v>
      </c>
      <c r="O2507" t="s">
        <v>6191</v>
      </c>
      <c r="P2507" t="s">
        <v>4058</v>
      </c>
    </row>
    <row r="2508" spans="1:16" x14ac:dyDescent="0.35">
      <c r="A2508" t="s">
        <v>6811</v>
      </c>
      <c r="B2508" s="3" t="s">
        <v>15172</v>
      </c>
      <c r="C2508" s="4">
        <v>48.693059231699998</v>
      </c>
      <c r="D2508" s="4">
        <v>8.82685625405</v>
      </c>
      <c r="E2508" s="4">
        <f>Orte[[#This Row],[Lat_dez]]*PI()/180</f>
        <v>0.84985420646178544</v>
      </c>
      <c r="F2508" s="4">
        <f>Orte[[#This Row],[Lon_dez]]*PI()/180</f>
        <v>0.15405770423342555</v>
      </c>
      <c r="G2508" t="s">
        <v>546</v>
      </c>
      <c r="H2508" t="s">
        <v>1061</v>
      </c>
      <c r="I2508" s="4" t="b">
        <v>0</v>
      </c>
      <c r="J2508" s="4" t="str">
        <f>CONCATENATE(Orte[[#This Row],[Ort]]," - ",Orte[[#This Row],[Landkreis]])</f>
        <v>Gechingen - Landkreis Calw</v>
      </c>
      <c r="L2508" s="3" t="s">
        <v>10009</v>
      </c>
      <c r="M2508" s="3"/>
      <c r="N2508" t="str">
        <f>Orte[[#This Row],[Ort]]</f>
        <v>Gechingen</v>
      </c>
      <c r="O2508" t="s">
        <v>2051</v>
      </c>
      <c r="P2508" t="s">
        <v>2604</v>
      </c>
    </row>
    <row r="2509" spans="1:16" x14ac:dyDescent="0.35">
      <c r="A2509" t="s">
        <v>1745</v>
      </c>
      <c r="B2509" s="3" t="s">
        <v>8699</v>
      </c>
      <c r="C2509" s="4">
        <v>50.412355598200001</v>
      </c>
      <c r="D2509" s="4">
        <v>9.2136855645699995</v>
      </c>
      <c r="E2509" s="4">
        <f>Orte[[#This Row],[Lat_dez]]*PI()/180</f>
        <v>0.87986158887478561</v>
      </c>
      <c r="F2509" s="4">
        <f>Orte[[#This Row],[Lon_dez]]*PI()/180</f>
        <v>0.16080914934521909</v>
      </c>
      <c r="G2509" t="s">
        <v>549</v>
      </c>
      <c r="H2509" t="s">
        <v>733</v>
      </c>
      <c r="I2509" s="4" t="b">
        <v>0</v>
      </c>
      <c r="J2509" s="4" t="str">
        <f>CONCATENATE(Orte[[#This Row],[Ort]]," - ",Orte[[#This Row],[Landkreis]])</f>
        <v>Gedern - Landkreis Wetteraukreis</v>
      </c>
      <c r="L2509" s="3" t="s">
        <v>12876</v>
      </c>
      <c r="M2509" s="3"/>
      <c r="N2509" t="str">
        <f>Orte[[#This Row],[Ort]]</f>
        <v>Gedern</v>
      </c>
      <c r="O2509" t="s">
        <v>3697</v>
      </c>
      <c r="P2509" t="s">
        <v>5180</v>
      </c>
    </row>
    <row r="2510" spans="1:16" x14ac:dyDescent="0.35">
      <c r="A2510" t="s">
        <v>6892</v>
      </c>
      <c r="B2510" s="3" t="s">
        <v>15277</v>
      </c>
      <c r="C2510" s="4">
        <v>52.610054884199997</v>
      </c>
      <c r="D2510" s="4">
        <v>7.2414863304499999</v>
      </c>
      <c r="E2510" s="4">
        <f>Orte[[#This Row],[Lat_dez]]*PI()/180</f>
        <v>0.91821867738421392</v>
      </c>
      <c r="F2510" s="4">
        <f>Orte[[#This Row],[Lon_dez]]*PI()/180</f>
        <v>0.12638777920451461</v>
      </c>
      <c r="G2510" t="s">
        <v>554</v>
      </c>
      <c r="H2510" t="s">
        <v>626</v>
      </c>
      <c r="I2510" s="4" t="b">
        <v>0</v>
      </c>
      <c r="J2510" s="4" t="str">
        <f>CONCATENATE(Orte[[#This Row],[Ort]]," - ",Orte[[#This Row],[Landkreis]])</f>
        <v>Geeste - Landkreis Emsland</v>
      </c>
      <c r="L2510" s="3" t="s">
        <v>10942</v>
      </c>
      <c r="M2510" s="3"/>
      <c r="N2510" t="str">
        <f>Orte[[#This Row],[Ort]]</f>
        <v>Geeste</v>
      </c>
      <c r="O2510" t="s">
        <v>5681</v>
      </c>
      <c r="P2510" t="s">
        <v>4332</v>
      </c>
    </row>
    <row r="2511" spans="1:16" x14ac:dyDescent="0.35">
      <c r="A2511" t="s">
        <v>2610</v>
      </c>
      <c r="B2511" s="3" t="s">
        <v>9717</v>
      </c>
      <c r="C2511" s="4">
        <v>53.410503983600002</v>
      </c>
      <c r="D2511" s="4">
        <v>10.4686016466</v>
      </c>
      <c r="E2511" s="4">
        <f>Orte[[#This Row],[Lat_dez]]*PI()/180</f>
        <v>0.93218914966336741</v>
      </c>
      <c r="F2511" s="4">
        <f>Orte[[#This Row],[Lon_dez]]*PI()/180</f>
        <v>0.18271156681286985</v>
      </c>
      <c r="G2511" t="s">
        <v>641</v>
      </c>
      <c r="H2511" t="s">
        <v>1043</v>
      </c>
      <c r="I2511" s="4" t="b">
        <v>0</v>
      </c>
      <c r="J2511" s="4" t="str">
        <f>CONCATENATE(Orte[[#This Row],[Ort]]," - ",Orte[[#This Row],[Landkreis]])</f>
        <v>Geesthacht - Kreis Herzogtum Lauenburg</v>
      </c>
      <c r="L2511" s="3" t="s">
        <v>12014</v>
      </c>
      <c r="M2511" s="3"/>
      <c r="N2511" t="str">
        <f>Orte[[#This Row],[Ort]]</f>
        <v>Geesthacht</v>
      </c>
      <c r="O2511" t="s">
        <v>2157</v>
      </c>
      <c r="P2511" t="s">
        <v>5299</v>
      </c>
    </row>
    <row r="2512" spans="1:16" x14ac:dyDescent="0.35">
      <c r="A2512" t="s">
        <v>5632</v>
      </c>
      <c r="B2512" s="3" t="s">
        <v>14580</v>
      </c>
      <c r="C2512" s="4">
        <v>53.659648296599997</v>
      </c>
      <c r="D2512" s="4">
        <v>8.6577915725400008</v>
      </c>
      <c r="E2512" s="4">
        <f>Orte[[#This Row],[Lat_dez]]*PI()/180</f>
        <v>0.9365375382378367</v>
      </c>
      <c r="F2512" s="4">
        <f>Orte[[#This Row],[Lon_dez]]*PI()/180</f>
        <v>0.15110696889224048</v>
      </c>
      <c r="G2512" t="s">
        <v>554</v>
      </c>
      <c r="H2512" t="s">
        <v>729</v>
      </c>
      <c r="I2512" s="4" t="b">
        <v>0</v>
      </c>
      <c r="J2512" s="4" t="str">
        <f>CONCATENATE(Orte[[#This Row],[Ort]]," - ",Orte[[#This Row],[Landkreis]])</f>
        <v>Geestland - Landkreis Cuxhaven</v>
      </c>
      <c r="L2512" s="3" t="s">
        <v>8679</v>
      </c>
      <c r="M2512" s="3"/>
      <c r="N2512" t="str">
        <f>Orte[[#This Row],[Ort]]</f>
        <v>Geestland</v>
      </c>
      <c r="O2512" t="s">
        <v>2499</v>
      </c>
      <c r="P2512" t="s">
        <v>2875</v>
      </c>
    </row>
    <row r="2513" spans="1:16" x14ac:dyDescent="0.35">
      <c r="A2513" t="s">
        <v>5632</v>
      </c>
      <c r="B2513" s="3" t="s">
        <v>13575</v>
      </c>
      <c r="C2513" s="4">
        <v>53.597629919500001</v>
      </c>
      <c r="D2513" s="4">
        <v>8.8405351791100006</v>
      </c>
      <c r="E2513" s="4">
        <f>Orte[[#This Row],[Lat_dez]]*PI()/180</f>
        <v>0.93545511336069831</v>
      </c>
      <c r="F2513" s="4">
        <f>Orte[[#This Row],[Lon_dez]]*PI()/180</f>
        <v>0.15429644651385613</v>
      </c>
      <c r="G2513" t="s">
        <v>554</v>
      </c>
      <c r="H2513" t="s">
        <v>729</v>
      </c>
      <c r="I2513" s="4" t="b">
        <v>0</v>
      </c>
      <c r="J2513" s="4" t="str">
        <f>CONCATENATE(Orte[[#This Row],[Ort]]," - ",Orte[[#This Row],[Landkreis]])</f>
        <v>Geestland - Landkreis Cuxhaven</v>
      </c>
      <c r="L2513" s="3" t="s">
        <v>13945</v>
      </c>
      <c r="M2513" s="3"/>
      <c r="N2513" t="str">
        <f>Orte[[#This Row],[Ort]]</f>
        <v>Geestland</v>
      </c>
      <c r="O2513" t="s">
        <v>3942</v>
      </c>
      <c r="P2513" t="s">
        <v>6306</v>
      </c>
    </row>
    <row r="2514" spans="1:16" x14ac:dyDescent="0.35">
      <c r="A2514" t="s">
        <v>1873</v>
      </c>
      <c r="B2514" s="3" t="s">
        <v>8843</v>
      </c>
      <c r="C2514" s="4">
        <v>50.444315360700003</v>
      </c>
      <c r="D2514" s="4">
        <v>11.826048011699999</v>
      </c>
      <c r="E2514" s="4">
        <f>Orte[[#This Row],[Lat_dez]]*PI()/180</f>
        <v>0.880419391958566</v>
      </c>
      <c r="F2514" s="4">
        <f>Orte[[#This Row],[Lon_dez]]*PI()/180</f>
        <v>0.20640347530309389</v>
      </c>
      <c r="G2514" t="s">
        <v>678</v>
      </c>
      <c r="H2514" t="s">
        <v>1295</v>
      </c>
      <c r="I2514" s="4" t="b">
        <v>0</v>
      </c>
      <c r="J2514" s="4" t="str">
        <f>CONCATENATE(Orte[[#This Row],[Ort]]," - ",Orte[[#This Row],[Landkreis]])</f>
        <v>Gefell - Landkreis Saale-Orla-Kreis</v>
      </c>
      <c r="L2514" s="3" t="s">
        <v>14603</v>
      </c>
      <c r="M2514" s="3"/>
      <c r="N2514" t="str">
        <f>Orte[[#This Row],[Ort]]</f>
        <v>Gefell</v>
      </c>
      <c r="O2514" t="s">
        <v>6393</v>
      </c>
      <c r="P2514" t="s">
        <v>6001</v>
      </c>
    </row>
    <row r="2515" spans="1:16" x14ac:dyDescent="0.35">
      <c r="A2515" t="s">
        <v>3310</v>
      </c>
      <c r="B2515" s="3" t="s">
        <v>10575</v>
      </c>
      <c r="C2515" s="4">
        <v>50.094072142599998</v>
      </c>
      <c r="D2515" s="4">
        <v>11.732773787899999</v>
      </c>
      <c r="E2515" s="4">
        <f>Orte[[#This Row],[Lat_dez]]*PI()/180</f>
        <v>0.87430649461994026</v>
      </c>
      <c r="F2515" s="4">
        <f>Orte[[#This Row],[Lon_dez]]*PI()/180</f>
        <v>0.20477553299054183</v>
      </c>
      <c r="G2515" t="s">
        <v>665</v>
      </c>
      <c r="H2515" t="s">
        <v>837</v>
      </c>
      <c r="I2515" s="4" t="b">
        <v>0</v>
      </c>
      <c r="J2515" s="4" t="str">
        <f>CONCATENATE(Orte[[#This Row],[Ort]]," - ",Orte[[#This Row],[Landkreis]])</f>
        <v>Gefrees - Landkreis Bayreuth</v>
      </c>
      <c r="L2515" s="3" t="s">
        <v>10945</v>
      </c>
      <c r="M2515" s="3"/>
      <c r="N2515" t="str">
        <f>Orte[[#This Row],[Ort]]</f>
        <v>Gefrees</v>
      </c>
      <c r="O2515" t="s">
        <v>3640</v>
      </c>
      <c r="P2515" t="s">
        <v>3602</v>
      </c>
    </row>
    <row r="2516" spans="1:16" x14ac:dyDescent="0.35">
      <c r="A2516" t="s">
        <v>2140</v>
      </c>
      <c r="B2516" s="3" t="s">
        <v>9141</v>
      </c>
      <c r="C2516" s="4">
        <v>52.577958596199998</v>
      </c>
      <c r="D2516" s="4">
        <v>8.0128962807500006</v>
      </c>
      <c r="E2516" s="4">
        <f>Orte[[#This Row],[Lat_dez]]*PI()/180</f>
        <v>0.91765849148094558</v>
      </c>
      <c r="F2516" s="4">
        <f>Orte[[#This Row],[Lon_dez]]*PI()/180</f>
        <v>0.13985142271989542</v>
      </c>
      <c r="G2516" t="s">
        <v>554</v>
      </c>
      <c r="H2516" t="s">
        <v>555</v>
      </c>
      <c r="I2516" s="4" t="b">
        <v>0</v>
      </c>
      <c r="J2516" s="4" t="str">
        <f>CONCATENATE(Orte[[#This Row],[Ort]]," - ",Orte[[#This Row],[Landkreis]])</f>
        <v>Gehrde - Landkreis Osnabrück</v>
      </c>
      <c r="L2516" s="3" t="s">
        <v>9378</v>
      </c>
      <c r="M2516" s="3"/>
      <c r="N2516" t="str">
        <f>Orte[[#This Row],[Ort]]</f>
        <v>Gehrde</v>
      </c>
      <c r="O2516" t="s">
        <v>6539</v>
      </c>
      <c r="P2516" t="s">
        <v>1749</v>
      </c>
    </row>
    <row r="2517" spans="1:16" x14ac:dyDescent="0.35">
      <c r="A2517" t="s">
        <v>3655</v>
      </c>
      <c r="B2517" s="3" t="s">
        <v>11018</v>
      </c>
      <c r="C2517" s="4">
        <v>52.323076125599997</v>
      </c>
      <c r="D2517" s="4">
        <v>9.5877133517399997</v>
      </c>
      <c r="E2517" s="4">
        <f>Orte[[#This Row],[Lat_dez]]*PI()/180</f>
        <v>0.91320995316335807</v>
      </c>
      <c r="F2517" s="4">
        <f>Orte[[#This Row],[Lon_dez]]*PI()/180</f>
        <v>0.16733716572528418</v>
      </c>
      <c r="G2517" t="s">
        <v>554</v>
      </c>
      <c r="H2517" t="s">
        <v>652</v>
      </c>
      <c r="I2517" s="4" t="b">
        <v>0</v>
      </c>
      <c r="J2517" s="4" t="str">
        <f>CONCATENATE(Orte[[#This Row],[Ort]]," - ",Orte[[#This Row],[Landkreis]])</f>
        <v>Gehrden - Landkreis Region Hannover</v>
      </c>
      <c r="L2517" s="3" t="s">
        <v>11771</v>
      </c>
      <c r="M2517" s="3"/>
      <c r="N2517" t="str">
        <f>Orte[[#This Row],[Ort]]</f>
        <v>Gehrden</v>
      </c>
      <c r="O2517" t="s">
        <v>3305</v>
      </c>
      <c r="P2517" t="s">
        <v>3791</v>
      </c>
    </row>
    <row r="2518" spans="1:16" x14ac:dyDescent="0.35">
      <c r="A2518" t="s">
        <v>6021</v>
      </c>
      <c r="B2518" s="3" t="s">
        <v>14094</v>
      </c>
      <c r="C2518" s="4">
        <v>50.973307790699998</v>
      </c>
      <c r="D2518" s="4">
        <v>6.1310648945699997</v>
      </c>
      <c r="E2518" s="4">
        <f>Orte[[#This Row],[Lat_dez]]*PI()/180</f>
        <v>0.88965205158019145</v>
      </c>
      <c r="F2518" s="4">
        <f>Orte[[#This Row],[Lon_dez]]*PI()/180</f>
        <v>0.1070072690636855</v>
      </c>
      <c r="G2518" t="s">
        <v>504</v>
      </c>
      <c r="H2518" t="s">
        <v>2266</v>
      </c>
      <c r="I2518" s="4" t="b">
        <v>0</v>
      </c>
      <c r="J2518" s="4" t="str">
        <f>CONCATENATE(Orte[[#This Row],[Ort]]," - ",Orte[[#This Row],[Landkreis]])</f>
        <v>Geilenkirchen - Kreis Heinsberg</v>
      </c>
      <c r="L2518" s="3" t="s">
        <v>13396</v>
      </c>
      <c r="M2518" s="3"/>
      <c r="N2518" t="str">
        <f>Orte[[#This Row],[Ort]]</f>
        <v>Geilenkirchen</v>
      </c>
      <c r="O2518" t="s">
        <v>4601</v>
      </c>
      <c r="P2518" t="s">
        <v>3099</v>
      </c>
    </row>
    <row r="2519" spans="1:16" x14ac:dyDescent="0.35">
      <c r="A2519" t="s">
        <v>5463</v>
      </c>
      <c r="B2519" s="3" t="s">
        <v>13350</v>
      </c>
      <c r="C2519" s="4">
        <v>50.704451883799997</v>
      </c>
      <c r="D2519" s="4">
        <v>9.9724342323999995</v>
      </c>
      <c r="E2519" s="4">
        <f>Orte[[#This Row],[Lat_dez]]*PI()/180</f>
        <v>0.8849596307913512</v>
      </c>
      <c r="F2519" s="4">
        <f>Orte[[#This Row],[Lon_dez]]*PI()/180</f>
        <v>0.17405181179397336</v>
      </c>
      <c r="G2519" t="s">
        <v>678</v>
      </c>
      <c r="H2519" t="s">
        <v>679</v>
      </c>
      <c r="I2519" s="4" t="b">
        <v>0</v>
      </c>
      <c r="J2519" s="4" t="str">
        <f>CONCATENATE(Orte[[#This Row],[Ort]]," - ",Orte[[#This Row],[Landkreis]])</f>
        <v>Geisa - Landkreis Wartburgkreis</v>
      </c>
      <c r="L2519" s="3" t="s">
        <v>12009</v>
      </c>
      <c r="M2519" s="3"/>
      <c r="N2519" t="str">
        <f>Orte[[#This Row],[Ort]]</f>
        <v>Geisa</v>
      </c>
      <c r="O2519" t="s">
        <v>6804</v>
      </c>
      <c r="P2519" t="s">
        <v>5560</v>
      </c>
    </row>
    <row r="2520" spans="1:16" x14ac:dyDescent="0.35">
      <c r="A2520" t="s">
        <v>5532</v>
      </c>
      <c r="B2520" s="3" t="s">
        <v>13435</v>
      </c>
      <c r="C2520" s="4">
        <v>50.1196876813</v>
      </c>
      <c r="D2520" s="4">
        <v>9.1947182969399996</v>
      </c>
      <c r="E2520" s="4">
        <f>Orte[[#This Row],[Lat_dez]]*PI()/180</f>
        <v>0.87475357010992749</v>
      </c>
      <c r="F2520" s="4">
        <f>Orte[[#This Row],[Lon_dez]]*PI()/180</f>
        <v>0.16047810807496865</v>
      </c>
      <c r="G2520" t="s">
        <v>665</v>
      </c>
      <c r="H2520" t="s">
        <v>771</v>
      </c>
      <c r="I2520" s="4" t="b">
        <v>0</v>
      </c>
      <c r="J2520" s="4" t="str">
        <f>CONCATENATE(Orte[[#This Row],[Ort]]," - ",Orte[[#This Row],[Landkreis]])</f>
        <v>Geiselbach - Landkreis Aschaffenburg</v>
      </c>
      <c r="L2520" s="3" t="s">
        <v>11761</v>
      </c>
      <c r="M2520" s="3"/>
      <c r="N2520" t="str">
        <f>Orte[[#This Row],[Ort]]</f>
        <v>Geiselbach</v>
      </c>
      <c r="O2520" t="s">
        <v>6061</v>
      </c>
      <c r="P2520" t="s">
        <v>5555</v>
      </c>
    </row>
    <row r="2521" spans="1:16" x14ac:dyDescent="0.35">
      <c r="A2521" t="s">
        <v>5238</v>
      </c>
      <c r="B2521" s="3" t="s">
        <v>13067</v>
      </c>
      <c r="C2521" s="4">
        <v>49.327846807199997</v>
      </c>
      <c r="D2521" s="4">
        <v>7.6900055636599998</v>
      </c>
      <c r="E2521" s="4">
        <f>Orte[[#This Row],[Lat_dez]]*PI()/180</f>
        <v>0.86093333970501251</v>
      </c>
      <c r="F2521" s="4">
        <f>Orte[[#This Row],[Lon_dez]]*PI()/180</f>
        <v>0.13421591658254939</v>
      </c>
      <c r="G2521" t="s">
        <v>514</v>
      </c>
      <c r="H2521" t="s">
        <v>629</v>
      </c>
      <c r="I2521" s="4" t="b">
        <v>0</v>
      </c>
      <c r="J2521" s="4" t="str">
        <f>CONCATENATE(Orte[[#This Row],[Ort]]," - ",Orte[[#This Row],[Landkreis]])</f>
        <v>Geiselberg - Landkreis Südwestpfalz</v>
      </c>
      <c r="L2521" s="3" t="s">
        <v>13190</v>
      </c>
      <c r="M2521" s="3"/>
      <c r="N2521" t="str">
        <f>Orte[[#This Row],[Ort]]</f>
        <v>Geiselberg</v>
      </c>
      <c r="O2521" t="s">
        <v>591</v>
      </c>
      <c r="P2521" t="s">
        <v>7072</v>
      </c>
    </row>
    <row r="2522" spans="1:16" x14ac:dyDescent="0.35">
      <c r="A2522" t="s">
        <v>6055</v>
      </c>
      <c r="B2522" s="3" t="s">
        <v>14146</v>
      </c>
      <c r="C2522" s="4">
        <v>48.819515726299997</v>
      </c>
      <c r="D2522" s="4">
        <v>12.397795683</v>
      </c>
      <c r="E2522" s="4">
        <f>Orte[[#This Row],[Lat_dez]]*PI()/180</f>
        <v>0.85206128865308572</v>
      </c>
      <c r="F2522" s="4">
        <f>Orte[[#This Row],[Lon_dez]]*PI()/180</f>
        <v>0.21638235465788919</v>
      </c>
      <c r="G2522" t="s">
        <v>665</v>
      </c>
      <c r="H2522" t="s">
        <v>1229</v>
      </c>
      <c r="I2522" s="4" t="b">
        <v>0</v>
      </c>
      <c r="J2522" s="4" t="str">
        <f>CONCATENATE(Orte[[#This Row],[Ort]]," - ",Orte[[#This Row],[Landkreis]])</f>
        <v>Geiselhöring - Landkreis Straubing-Bogen</v>
      </c>
      <c r="L2522" s="3" t="s">
        <v>9738</v>
      </c>
      <c r="M2522" s="3"/>
      <c r="N2522" t="str">
        <f>Orte[[#This Row],[Ort]]</f>
        <v>Geiselhöring</v>
      </c>
      <c r="O2522" t="s">
        <v>4667</v>
      </c>
      <c r="P2522" t="s">
        <v>1514</v>
      </c>
    </row>
    <row r="2523" spans="1:16" x14ac:dyDescent="0.35">
      <c r="A2523" t="s">
        <v>699</v>
      </c>
      <c r="B2523" s="3" t="s">
        <v>7789</v>
      </c>
      <c r="C2523" s="4">
        <v>49.775503482600001</v>
      </c>
      <c r="D2523" s="4">
        <v>10.478479805999999</v>
      </c>
      <c r="E2523" s="4">
        <f>Orte[[#This Row],[Lat_dez]]*PI()/180</f>
        <v>0.86874642260927404</v>
      </c>
      <c r="F2523" s="4">
        <f>Orte[[#This Row],[Lon_dez]]*PI()/180</f>
        <v>0.18288397321843664</v>
      </c>
      <c r="G2523" t="s">
        <v>665</v>
      </c>
      <c r="H2523" t="s">
        <v>700</v>
      </c>
      <c r="I2523" s="4" t="b">
        <v>0</v>
      </c>
      <c r="J2523" s="4" t="str">
        <f>CONCATENATE(Orte[[#This Row],[Ort]]," - ",Orte[[#This Row],[Landkreis]])</f>
        <v>Geiselwind - Landkreis Kitzingen</v>
      </c>
      <c r="L2523" s="3" t="s">
        <v>11757</v>
      </c>
      <c r="M2523" s="3"/>
      <c r="N2523" t="str">
        <f>Orte[[#This Row],[Ort]]</f>
        <v>Geiselwind</v>
      </c>
      <c r="O2523" t="s">
        <v>4446</v>
      </c>
      <c r="P2523" t="s">
        <v>4130</v>
      </c>
    </row>
    <row r="2524" spans="1:16" x14ac:dyDescent="0.35">
      <c r="A2524" t="s">
        <v>1368</v>
      </c>
      <c r="B2524" s="3" t="s">
        <v>8300</v>
      </c>
      <c r="C2524" s="4">
        <v>48.683852423300003</v>
      </c>
      <c r="D2524" s="4">
        <v>11.619970734500001</v>
      </c>
      <c r="E2524" s="4">
        <f>Orte[[#This Row],[Lat_dez]]*PI()/180</f>
        <v>0.84969351734160514</v>
      </c>
      <c r="F2524" s="4">
        <f>Orte[[#This Row],[Lon_dez]]*PI()/180</f>
        <v>0.20280674830240888</v>
      </c>
      <c r="G2524" t="s">
        <v>665</v>
      </c>
      <c r="H2524" t="s">
        <v>839</v>
      </c>
      <c r="I2524" s="4" t="b">
        <v>0</v>
      </c>
      <c r="J2524" s="4" t="str">
        <f>CONCATENATE(Orte[[#This Row],[Ort]]," - ",Orte[[#This Row],[Landkreis]])</f>
        <v>Geisenfeld - Landkreis Pfaffenhofen a.d. Ilm</v>
      </c>
      <c r="L2524" s="3" t="s">
        <v>13574</v>
      </c>
      <c r="M2524" s="3"/>
      <c r="N2524" t="str">
        <f>Orte[[#This Row],[Ort]]</f>
        <v>Geisenfeld</v>
      </c>
      <c r="O2524" t="s">
        <v>2395</v>
      </c>
      <c r="P2524" t="s">
        <v>4680</v>
      </c>
    </row>
    <row r="2525" spans="1:16" x14ac:dyDescent="0.35">
      <c r="A2525" t="s">
        <v>7109</v>
      </c>
      <c r="B2525" s="3" t="s">
        <v>15580</v>
      </c>
      <c r="C2525" s="4">
        <v>48.4695763215</v>
      </c>
      <c r="D2525" s="4">
        <v>12.2669850217</v>
      </c>
      <c r="E2525" s="4">
        <f>Orte[[#This Row],[Lat_dez]]*PI()/180</f>
        <v>0.84595369385685659</v>
      </c>
      <c r="F2525" s="4">
        <f>Orte[[#This Row],[Lon_dez]]*PI()/180</f>
        <v>0.21409927792149305</v>
      </c>
      <c r="G2525" t="s">
        <v>665</v>
      </c>
      <c r="H2525" t="s">
        <v>881</v>
      </c>
      <c r="I2525" s="4" t="b">
        <v>0</v>
      </c>
      <c r="J2525" s="4" t="str">
        <f>CONCATENATE(Orte[[#This Row],[Ort]]," - ",Orte[[#This Row],[Landkreis]])</f>
        <v>Geisenhausen - Landkreis Landshut</v>
      </c>
      <c r="L2525" s="3" t="s">
        <v>11770</v>
      </c>
      <c r="M2525" s="3"/>
      <c r="N2525" t="str">
        <f>Orte[[#This Row],[Ort]]</f>
        <v>Geisenhausen</v>
      </c>
      <c r="O2525" t="s">
        <v>3966</v>
      </c>
      <c r="P2525" t="s">
        <v>6398</v>
      </c>
    </row>
    <row r="2526" spans="1:16" x14ac:dyDescent="0.35">
      <c r="A2526" t="s">
        <v>3923</v>
      </c>
      <c r="B2526" s="3" t="s">
        <v>11359</v>
      </c>
      <c r="C2526" s="4">
        <v>50.032501267100002</v>
      </c>
      <c r="D2526" s="4">
        <v>7.9392855572699998</v>
      </c>
      <c r="E2526" s="4">
        <f>Orte[[#This Row],[Lat_dez]]*PI()/180</f>
        <v>0.87323188011912989</v>
      </c>
      <c r="F2526" s="4">
        <f>Orte[[#This Row],[Lon_dez]]*PI()/180</f>
        <v>0.13856667323039432</v>
      </c>
      <c r="G2526" t="s">
        <v>549</v>
      </c>
      <c r="H2526" t="s">
        <v>1138</v>
      </c>
      <c r="I2526" s="4" t="b">
        <v>0</v>
      </c>
      <c r="J2526" s="4" t="str">
        <f>CONCATENATE(Orte[[#This Row],[Ort]]," - ",Orte[[#This Row],[Landkreis]])</f>
        <v>Geisenheim - Landkreis Rheingau-Taunus-Kreis</v>
      </c>
      <c r="L2526" s="3" t="s">
        <v>9996</v>
      </c>
      <c r="M2526" s="3"/>
      <c r="N2526" t="str">
        <f>Orte[[#This Row],[Ort]]</f>
        <v>Geisenheim</v>
      </c>
      <c r="O2526" t="s">
        <v>2053</v>
      </c>
      <c r="P2526" t="s">
        <v>2722</v>
      </c>
    </row>
    <row r="2527" spans="1:16" x14ac:dyDescent="0.35">
      <c r="A2527" t="s">
        <v>6576</v>
      </c>
      <c r="B2527" s="3" t="s">
        <v>14872</v>
      </c>
      <c r="C2527" s="4">
        <v>47.903578646200003</v>
      </c>
      <c r="D2527" s="4">
        <v>8.6492965501600008</v>
      </c>
      <c r="E2527" s="4">
        <f>Orte[[#This Row],[Lat_dez]]*PI()/180</f>
        <v>0.83607517086423799</v>
      </c>
      <c r="F2527" s="4">
        <f>Orte[[#This Row],[Lon_dez]]*PI()/180</f>
        <v>0.15095870278167889</v>
      </c>
      <c r="G2527" t="s">
        <v>546</v>
      </c>
      <c r="H2527" t="s">
        <v>1084</v>
      </c>
      <c r="I2527" s="4" t="b">
        <v>0</v>
      </c>
      <c r="J2527" s="4" t="str">
        <f>CONCATENATE(Orte[[#This Row],[Ort]]," - ",Orte[[#This Row],[Landkreis]])</f>
        <v>Geisingen - Landkreis Tuttlingen</v>
      </c>
      <c r="L2527" s="3" t="s">
        <v>12472</v>
      </c>
      <c r="M2527" s="3"/>
      <c r="N2527" t="str">
        <f>Orte[[#This Row],[Ort]]</f>
        <v>Geisingen</v>
      </c>
      <c r="O2527" t="s">
        <v>3210</v>
      </c>
      <c r="P2527" t="s">
        <v>63</v>
      </c>
    </row>
    <row r="2528" spans="1:16" x14ac:dyDescent="0.35">
      <c r="A2528" t="s">
        <v>6382</v>
      </c>
      <c r="B2528" s="3" t="s">
        <v>14594</v>
      </c>
      <c r="C2528" s="4">
        <v>48.297171979700003</v>
      </c>
      <c r="D2528" s="4">
        <v>8.78133683097</v>
      </c>
      <c r="E2528" s="4">
        <f>Orte[[#This Row],[Lat_dez]]*PI()/180</f>
        <v>0.84294467044771293</v>
      </c>
      <c r="F2528" s="4">
        <f>Orte[[#This Row],[Lon_dez]]*PI()/180</f>
        <v>0.15326324042707126</v>
      </c>
      <c r="G2528" t="s">
        <v>546</v>
      </c>
      <c r="H2528" t="s">
        <v>1492</v>
      </c>
      <c r="I2528" s="4" t="b">
        <v>0</v>
      </c>
      <c r="J2528" s="4" t="str">
        <f>CONCATENATE(Orte[[#This Row],[Ort]]," - ",Orte[[#This Row],[Landkreis]])</f>
        <v>Geislingen - Landkreis Zollernalbkreis</v>
      </c>
      <c r="L2528" s="3" t="s">
        <v>9383</v>
      </c>
      <c r="M2528" s="3"/>
      <c r="N2528" t="str">
        <f>Orte[[#This Row],[Ort]]</f>
        <v>Geislingen</v>
      </c>
      <c r="O2528" t="s">
        <v>3199</v>
      </c>
      <c r="P2528" t="s">
        <v>3908</v>
      </c>
    </row>
    <row r="2529" spans="1:16" x14ac:dyDescent="0.35">
      <c r="A2529" t="s">
        <v>5455</v>
      </c>
      <c r="B2529" s="3" t="s">
        <v>13341</v>
      </c>
      <c r="C2529" s="4">
        <v>48.611279656500002</v>
      </c>
      <c r="D2529" s="4">
        <v>9.8363283151100003</v>
      </c>
      <c r="E2529" s="4">
        <f>Orte[[#This Row],[Lat_dez]]*PI()/180</f>
        <v>0.84842688361366314</v>
      </c>
      <c r="F2529" s="4">
        <f>Orte[[#This Row],[Lon_dez]]*PI()/180</f>
        <v>0.17167631540581582</v>
      </c>
      <c r="G2529" t="s">
        <v>546</v>
      </c>
      <c r="H2529" t="s">
        <v>644</v>
      </c>
      <c r="I2529" s="4" t="b">
        <v>0</v>
      </c>
      <c r="J2529" s="4" t="str">
        <f>CONCATENATE(Orte[[#This Row],[Ort]]," - ",Orte[[#This Row],[Landkreis]])</f>
        <v>Geislingen an der Steige - Landkreis Göppingen</v>
      </c>
      <c r="L2529" s="3" t="s">
        <v>12868</v>
      </c>
      <c r="M2529" s="3"/>
      <c r="N2529" t="str">
        <f>Orte[[#This Row],[Ort]]</f>
        <v>Geislingen an der Steige</v>
      </c>
      <c r="O2529" t="s">
        <v>5971</v>
      </c>
      <c r="P2529" t="s">
        <v>1353</v>
      </c>
    </row>
    <row r="2530" spans="1:16" x14ac:dyDescent="0.35">
      <c r="A2530" t="s">
        <v>6064</v>
      </c>
      <c r="B2530" s="3" t="s">
        <v>14155</v>
      </c>
      <c r="C2530" s="4">
        <v>51.037765942699998</v>
      </c>
      <c r="D2530" s="4">
        <v>12.684230163300001</v>
      </c>
      <c r="E2530" s="4">
        <f>Orte[[#This Row],[Lat_dez]]*PI()/180</f>
        <v>0.89077705856234246</v>
      </c>
      <c r="F2530" s="4">
        <f>Orte[[#This Row],[Lon_dez]]*PI()/180</f>
        <v>0.22138157943036305</v>
      </c>
      <c r="G2530" t="s">
        <v>869</v>
      </c>
      <c r="H2530" t="s">
        <v>1405</v>
      </c>
      <c r="I2530" s="4" t="b">
        <v>0</v>
      </c>
      <c r="J2530" s="4" t="str">
        <f>CONCATENATE(Orte[[#This Row],[Ort]]," - ",Orte[[#This Row],[Landkreis]])</f>
        <v>Geithain - Landkreis Leipzig</v>
      </c>
      <c r="L2530" s="3" t="s">
        <v>15431</v>
      </c>
      <c r="M2530" s="3"/>
      <c r="N2530" t="str">
        <f>Orte[[#This Row],[Ort]]</f>
        <v>Geithain</v>
      </c>
      <c r="O2530" t="s">
        <v>1851</v>
      </c>
      <c r="P2530" t="s">
        <v>2657</v>
      </c>
    </row>
    <row r="2531" spans="1:16" x14ac:dyDescent="0.35">
      <c r="A2531" t="s">
        <v>2583</v>
      </c>
      <c r="B2531" s="3" t="s">
        <v>9685</v>
      </c>
      <c r="C2531" s="4">
        <v>49.581980754900002</v>
      </c>
      <c r="D2531" s="4">
        <v>10.011575178499999</v>
      </c>
      <c r="E2531" s="4">
        <f>Orte[[#This Row],[Lat_dez]]*PI()/180</f>
        <v>0.86536881383346864</v>
      </c>
      <c r="F2531" s="4">
        <f>Orte[[#This Row],[Lon_dez]]*PI()/180</f>
        <v>0.17473495017576399</v>
      </c>
      <c r="G2531" t="s">
        <v>665</v>
      </c>
      <c r="H2531" t="s">
        <v>1003</v>
      </c>
      <c r="I2531" s="4" t="b">
        <v>0</v>
      </c>
      <c r="J2531" s="4" t="str">
        <f>CONCATENATE(Orte[[#This Row],[Ort]]," - ",Orte[[#This Row],[Landkreis]])</f>
        <v>Gelchsheim, Sonderhofen - Landkreis Würzburg</v>
      </c>
      <c r="L2531" s="3" t="s">
        <v>12464</v>
      </c>
      <c r="M2531" s="3"/>
      <c r="N2531" t="str">
        <f>Orte[[#This Row],[Ort]]</f>
        <v>Gelchsheim, Sonderhofen</v>
      </c>
      <c r="O2531" t="s">
        <v>5017</v>
      </c>
      <c r="P2531" t="s">
        <v>675</v>
      </c>
    </row>
    <row r="2532" spans="1:16" x14ac:dyDescent="0.35">
      <c r="A2532" t="s">
        <v>1558</v>
      </c>
      <c r="B2532" s="3" t="s">
        <v>8497</v>
      </c>
      <c r="C2532" s="4">
        <v>51.518484582100001</v>
      </c>
      <c r="D2532" s="4">
        <v>6.3105051682999997</v>
      </c>
      <c r="E2532" s="4">
        <f>Orte[[#This Row],[Lat_dez]]*PI()/180</f>
        <v>0.89916718159557985</v>
      </c>
      <c r="F2532" s="4">
        <f>Orte[[#This Row],[Lon_dez]]*PI()/180</f>
        <v>0.11013909265095388</v>
      </c>
      <c r="G2532" t="s">
        <v>504</v>
      </c>
      <c r="H2532" t="s">
        <v>505</v>
      </c>
      <c r="I2532" s="4" t="b">
        <v>0</v>
      </c>
      <c r="J2532" s="4" t="str">
        <f>CONCATENATE(Orte[[#This Row],[Ort]]," - ",Orte[[#This Row],[Landkreis]])</f>
        <v>Geldern - Kreis Kleve</v>
      </c>
      <c r="L2532" s="3" t="s">
        <v>15418</v>
      </c>
      <c r="M2532" s="3"/>
      <c r="N2532" t="str">
        <f>Orte[[#This Row],[Ort]]</f>
        <v>Geldern</v>
      </c>
      <c r="O2532" t="s">
        <v>5354</v>
      </c>
      <c r="P2532" t="s">
        <v>6883</v>
      </c>
    </row>
    <row r="2533" spans="1:16" x14ac:dyDescent="0.35">
      <c r="A2533" t="s">
        <v>2755</v>
      </c>
      <c r="B2533" s="3" t="s">
        <v>9897</v>
      </c>
      <c r="C2533" s="4">
        <v>50.042486471399997</v>
      </c>
      <c r="D2533" s="4">
        <v>10.144965387899999</v>
      </c>
      <c r="E2533" s="4">
        <f>Orte[[#This Row],[Lat_dez]]*PI()/180</f>
        <v>0.87340615481064909</v>
      </c>
      <c r="F2533" s="4">
        <f>Orte[[#This Row],[Lon_dez]]*PI()/180</f>
        <v>0.17706304851971869</v>
      </c>
      <c r="G2533" t="s">
        <v>665</v>
      </c>
      <c r="H2533" t="s">
        <v>674</v>
      </c>
      <c r="I2533" s="4" t="b">
        <v>0</v>
      </c>
      <c r="J2533" s="4" t="str">
        <f>CONCATENATE(Orte[[#This Row],[Ort]]," - ",Orte[[#This Row],[Landkreis]])</f>
        <v>Geldersheim - Landkreis Schweinfurt</v>
      </c>
      <c r="L2533" s="3" t="s">
        <v>13938</v>
      </c>
      <c r="M2533" s="3"/>
      <c r="N2533" t="str">
        <f>Orte[[#This Row],[Ort]]</f>
        <v>Geldersheim</v>
      </c>
      <c r="O2533" t="s">
        <v>3192</v>
      </c>
      <c r="P2533" t="s">
        <v>6365</v>
      </c>
    </row>
    <row r="2534" spans="1:16" x14ac:dyDescent="0.35">
      <c r="A2534" t="s">
        <v>6072</v>
      </c>
      <c r="B2534" s="3" t="s">
        <v>14163</v>
      </c>
      <c r="C2534" s="4">
        <v>50.710229330099999</v>
      </c>
      <c r="D2534" s="4">
        <v>12.9519273071</v>
      </c>
      <c r="E2534" s="4">
        <f>Orte[[#This Row],[Lat_dez]]*PI()/180</f>
        <v>0.88506046625164347</v>
      </c>
      <c r="F2534" s="4">
        <f>Orte[[#This Row],[Lon_dez]]*PI()/180</f>
        <v>0.22605377598785772</v>
      </c>
      <c r="G2534" t="s">
        <v>869</v>
      </c>
      <c r="H2534" t="s">
        <v>910</v>
      </c>
      <c r="I2534" s="4" t="b">
        <v>0</v>
      </c>
      <c r="J2534" s="4" t="str">
        <f>CONCATENATE(Orte[[#This Row],[Ort]]," - ",Orte[[#This Row],[Landkreis]])</f>
        <v>Gelenau/Erzgeb. - Landkreis Erzgebirgskreis</v>
      </c>
      <c r="L2534" s="3" t="s">
        <v>15416</v>
      </c>
      <c r="M2534" s="3"/>
      <c r="N2534" t="str">
        <f>Orte[[#This Row],[Ort]]</f>
        <v>Gelenau/Erzgeb.</v>
      </c>
      <c r="O2534" t="s">
        <v>1948</v>
      </c>
      <c r="P2534" t="s">
        <v>3323</v>
      </c>
    </row>
    <row r="2535" spans="1:16" x14ac:dyDescent="0.35">
      <c r="A2535" t="s">
        <v>5650</v>
      </c>
      <c r="B2535" s="3" t="s">
        <v>13598</v>
      </c>
      <c r="C2535" s="4">
        <v>50.204871928999999</v>
      </c>
      <c r="D2535" s="4">
        <v>9.1934332167499999</v>
      </c>
      <c r="E2535" s="4">
        <f>Orte[[#This Row],[Lat_dez]]*PI()/180</f>
        <v>0.87624031570312677</v>
      </c>
      <c r="F2535" s="4">
        <f>Orte[[#This Row],[Lon_dez]]*PI()/180</f>
        <v>0.16045567919450102</v>
      </c>
      <c r="G2535" t="s">
        <v>549</v>
      </c>
      <c r="H2535" t="s">
        <v>1076</v>
      </c>
      <c r="I2535" s="4" t="b">
        <v>0</v>
      </c>
      <c r="J2535" s="4" t="str">
        <f>CONCATENATE(Orte[[#This Row],[Ort]]," - ",Orte[[#This Row],[Landkreis]])</f>
        <v>Gelnhausen - Landkreis Main-Kinzig-Kreis</v>
      </c>
      <c r="L2535" s="3" t="s">
        <v>14298</v>
      </c>
      <c r="M2535" s="3"/>
      <c r="N2535" t="str">
        <f>Orte[[#This Row],[Ort]]</f>
        <v>Gelnhausen</v>
      </c>
      <c r="O2535" t="s">
        <v>6786</v>
      </c>
      <c r="P2535" t="s">
        <v>4802</v>
      </c>
    </row>
    <row r="2536" spans="1:16" x14ac:dyDescent="0.35">
      <c r="A2536" t="s">
        <v>1255</v>
      </c>
      <c r="B2536" s="3" t="s">
        <v>8203</v>
      </c>
      <c r="C2536" s="4">
        <v>51.505960846000001</v>
      </c>
      <c r="D2536" s="4">
        <v>7.0950694970599999</v>
      </c>
      <c r="E2536" s="4">
        <f>Orte[[#This Row],[Lat_dez]]*PI()/180</f>
        <v>0.89894860116598396</v>
      </c>
      <c r="F2536" s="4">
        <f>Orte[[#This Row],[Lon_dez]]*PI()/180</f>
        <v>0.12383232338151513</v>
      </c>
      <c r="G2536" t="s">
        <v>504</v>
      </c>
      <c r="H2536" t="s">
        <v>1256</v>
      </c>
      <c r="I2536" s="4" t="b">
        <v>0</v>
      </c>
      <c r="J2536" s="4" t="str">
        <f>CONCATENATE(Orte[[#This Row],[Ort]]," - ",Orte[[#This Row],[Landkreis]])</f>
        <v>Gelsenkirchen - Kreisfreie Stadt Gelsenkirchen</v>
      </c>
      <c r="L2536" s="3" t="s">
        <v>15422</v>
      </c>
      <c r="M2536" s="3"/>
      <c r="N2536" t="str">
        <f>Orte[[#This Row],[Ort]]</f>
        <v>Gelsenkirchen</v>
      </c>
      <c r="O2536" t="s">
        <v>6648</v>
      </c>
      <c r="P2536" t="s">
        <v>5725</v>
      </c>
    </row>
    <row r="2537" spans="1:16" x14ac:dyDescent="0.35">
      <c r="A2537" t="s">
        <v>1255</v>
      </c>
      <c r="B2537" s="3" t="s">
        <v>14650</v>
      </c>
      <c r="C2537" s="4">
        <v>51.526954867599997</v>
      </c>
      <c r="D2537" s="4">
        <v>7.0798880443799996</v>
      </c>
      <c r="E2537" s="4">
        <f>Orte[[#This Row],[Lat_dez]]*PI()/180</f>
        <v>0.89931501596613872</v>
      </c>
      <c r="F2537" s="4">
        <f>Orte[[#This Row],[Lon_dez]]*PI()/180</f>
        <v>0.12356735704701342</v>
      </c>
      <c r="G2537" t="s">
        <v>504</v>
      </c>
      <c r="H2537" t="s">
        <v>1256</v>
      </c>
      <c r="I2537" s="4" t="b">
        <v>0</v>
      </c>
      <c r="J2537" s="4" t="str">
        <f>CONCATENATE(Orte[[#This Row],[Ort]]," - ",Orte[[#This Row],[Landkreis]])</f>
        <v>Gelsenkirchen - Kreisfreie Stadt Gelsenkirchen</v>
      </c>
      <c r="L2537" s="3" t="s">
        <v>12454</v>
      </c>
      <c r="M2537" s="3"/>
      <c r="N2537" t="str">
        <f>Orte[[#This Row],[Ort]]</f>
        <v>Gelsenkirchen</v>
      </c>
      <c r="O2537" t="s">
        <v>1815</v>
      </c>
      <c r="P2537" t="s">
        <v>1753</v>
      </c>
    </row>
    <row r="2538" spans="1:16" x14ac:dyDescent="0.35">
      <c r="A2538" t="s">
        <v>1255</v>
      </c>
      <c r="B2538" s="3" t="s">
        <v>14112</v>
      </c>
      <c r="C2538" s="4">
        <v>51.513450640499997</v>
      </c>
      <c r="D2538" s="4">
        <v>7.0591687390200004</v>
      </c>
      <c r="E2538" s="4">
        <f>Orte[[#This Row],[Lat_dez]]*PI()/180</f>
        <v>0.89907932274030677</v>
      </c>
      <c r="F2538" s="4">
        <f>Orte[[#This Row],[Lon_dez]]*PI()/180</f>
        <v>0.12320573694975533</v>
      </c>
      <c r="G2538" t="s">
        <v>504</v>
      </c>
      <c r="H2538" t="s">
        <v>1256</v>
      </c>
      <c r="I2538" s="4" t="b">
        <v>0</v>
      </c>
      <c r="J2538" s="4" t="str">
        <f>CONCATENATE(Orte[[#This Row],[Ort]]," - ",Orte[[#This Row],[Landkreis]])</f>
        <v>Gelsenkirchen - Kreisfreie Stadt Gelsenkirchen</v>
      </c>
      <c r="L2538" s="3" t="s">
        <v>13941</v>
      </c>
      <c r="M2538" s="3"/>
      <c r="N2538" t="str">
        <f>Orte[[#This Row],[Ort]]</f>
        <v>Gelsenkirchen</v>
      </c>
      <c r="O2538" t="s">
        <v>6802</v>
      </c>
      <c r="P2538" t="s">
        <v>5925</v>
      </c>
    </row>
    <row r="2539" spans="1:16" x14ac:dyDescent="0.35">
      <c r="A2539" t="s">
        <v>1255</v>
      </c>
      <c r="B2539" s="3" t="s">
        <v>12799</v>
      </c>
      <c r="C2539" s="4">
        <v>51.497637030600004</v>
      </c>
      <c r="D2539" s="4">
        <v>7.1195298043499999</v>
      </c>
      <c r="E2539" s="4">
        <f>Orte[[#This Row],[Lat_dez]]*PI()/180</f>
        <v>0.89880332318092593</v>
      </c>
      <c r="F2539" s="4">
        <f>Orte[[#This Row],[Lon_dez]]*PI()/180</f>
        <v>0.12425923627977521</v>
      </c>
      <c r="G2539" t="s">
        <v>504</v>
      </c>
      <c r="H2539" t="s">
        <v>1256</v>
      </c>
      <c r="I2539" s="4" t="b">
        <v>0</v>
      </c>
      <c r="J2539" s="4" t="str">
        <f>CONCATENATE(Orte[[#This Row],[Ort]]," - ",Orte[[#This Row],[Landkreis]])</f>
        <v>Gelsenkirchen - Kreisfreie Stadt Gelsenkirchen</v>
      </c>
      <c r="L2539" s="3" t="s">
        <v>9366</v>
      </c>
      <c r="M2539" s="3"/>
      <c r="N2539" t="str">
        <f>Orte[[#This Row],[Ort]]</f>
        <v>Gelsenkirchen</v>
      </c>
      <c r="O2539" t="s">
        <v>3143</v>
      </c>
      <c r="P2539" t="s">
        <v>3362</v>
      </c>
    </row>
    <row r="2540" spans="1:16" x14ac:dyDescent="0.35">
      <c r="A2540" t="s">
        <v>1255</v>
      </c>
      <c r="B2540" s="3" t="s">
        <v>14445</v>
      </c>
      <c r="C2540" s="4">
        <v>51.516357116499996</v>
      </c>
      <c r="D2540" s="4">
        <v>7.1192259900700003</v>
      </c>
      <c r="E2540" s="4">
        <f>Orte[[#This Row],[Lat_dez]]*PI()/180</f>
        <v>0.89913005031613691</v>
      </c>
      <c r="F2540" s="4">
        <f>Orte[[#This Row],[Lon_dez]]*PI()/180</f>
        <v>0.12425393372027464</v>
      </c>
      <c r="G2540" t="s">
        <v>504</v>
      </c>
      <c r="H2540" t="s">
        <v>1256</v>
      </c>
      <c r="I2540" s="4" t="b">
        <v>0</v>
      </c>
      <c r="J2540" s="4" t="str">
        <f>CONCATENATE(Orte[[#This Row],[Ort]]," - ",Orte[[#This Row],[Landkreis]])</f>
        <v>Gelsenkirchen - Kreisfreie Stadt Gelsenkirchen</v>
      </c>
      <c r="L2540" s="3" t="s">
        <v>7798</v>
      </c>
      <c r="M2540" s="3"/>
      <c r="N2540" t="str">
        <f>Orte[[#This Row],[Ort]]</f>
        <v>Gelsenkirchen</v>
      </c>
      <c r="O2540" t="s">
        <v>67</v>
      </c>
      <c r="P2540" t="s">
        <v>7070</v>
      </c>
    </row>
    <row r="2541" spans="1:16" x14ac:dyDescent="0.35">
      <c r="A2541" t="s">
        <v>1255</v>
      </c>
      <c r="B2541" s="3" t="s">
        <v>10147</v>
      </c>
      <c r="C2541" s="4">
        <v>51.536182692899999</v>
      </c>
      <c r="D2541" s="4">
        <v>7.1113404330499996</v>
      </c>
      <c r="E2541" s="4">
        <f>Orte[[#This Row],[Lat_dez]]*PI()/180</f>
        <v>0.89947607190042267</v>
      </c>
      <c r="F2541" s="4">
        <f>Orte[[#This Row],[Lon_dez]]*PI()/180</f>
        <v>0.12411630478692187</v>
      </c>
      <c r="G2541" t="s">
        <v>504</v>
      </c>
      <c r="H2541" t="s">
        <v>1256</v>
      </c>
      <c r="I2541" s="4" t="b">
        <v>0</v>
      </c>
      <c r="J2541" s="4" t="str">
        <f>CONCATENATE(Orte[[#This Row],[Ort]]," - ",Orte[[#This Row],[Landkreis]])</f>
        <v>Gelsenkirchen - Kreisfreie Stadt Gelsenkirchen</v>
      </c>
      <c r="L2541" s="3" t="s">
        <v>10310</v>
      </c>
      <c r="M2541" s="3"/>
      <c r="N2541" t="str">
        <f>Orte[[#This Row],[Ort]]</f>
        <v>Gelsenkirchen</v>
      </c>
      <c r="O2541" t="s">
        <v>1444</v>
      </c>
      <c r="P2541" t="s">
        <v>2751</v>
      </c>
    </row>
    <row r="2542" spans="1:16" x14ac:dyDescent="0.35">
      <c r="A2542" t="s">
        <v>1255</v>
      </c>
      <c r="B2542" s="3" t="s">
        <v>15470</v>
      </c>
      <c r="C2542" s="4">
        <v>51.557591887000001</v>
      </c>
      <c r="D2542" s="4">
        <v>7.0829485871899998</v>
      </c>
      <c r="E2542" s="4">
        <f>Orte[[#This Row],[Lat_dez]]*PI()/180</f>
        <v>0.89984973282766623</v>
      </c>
      <c r="F2542" s="4">
        <f>Orte[[#This Row],[Lon_dez]]*PI()/180</f>
        <v>0.12362077359594616</v>
      </c>
      <c r="G2542" t="s">
        <v>504</v>
      </c>
      <c r="H2542" t="s">
        <v>1256</v>
      </c>
      <c r="I2542" s="4" t="b">
        <v>0</v>
      </c>
      <c r="J2542" s="4" t="str">
        <f>CONCATENATE(Orte[[#This Row],[Ort]]," - ",Orte[[#This Row],[Landkreis]])</f>
        <v>Gelsenkirchen - Kreisfreie Stadt Gelsenkirchen</v>
      </c>
      <c r="L2542" s="3" t="s">
        <v>11850</v>
      </c>
      <c r="M2542" s="3"/>
      <c r="N2542" t="str">
        <f>Orte[[#This Row],[Ort]]</f>
        <v>Gelsenkirchen</v>
      </c>
      <c r="O2542" t="s">
        <v>6376</v>
      </c>
      <c r="P2542" t="s">
        <v>1385</v>
      </c>
    </row>
    <row r="2543" spans="1:16" x14ac:dyDescent="0.35">
      <c r="A2543" t="s">
        <v>1255</v>
      </c>
      <c r="B2543" s="3" t="s">
        <v>8202</v>
      </c>
      <c r="C2543" s="4">
        <v>51.571306944200003</v>
      </c>
      <c r="D2543" s="4">
        <v>7.1120831665099997</v>
      </c>
      <c r="E2543" s="4">
        <f>Orte[[#This Row],[Lat_dez]]*PI()/180</f>
        <v>0.90008910573290568</v>
      </c>
      <c r="F2543" s="4">
        <f>Orte[[#This Row],[Lon_dez]]*PI()/180</f>
        <v>0.1241292679312636</v>
      </c>
      <c r="G2543" t="s">
        <v>504</v>
      </c>
      <c r="H2543" t="s">
        <v>1256</v>
      </c>
      <c r="I2543" s="4" t="b">
        <v>0</v>
      </c>
      <c r="J2543" s="4" t="str">
        <f>CONCATENATE(Orte[[#This Row],[Ort]]," - ",Orte[[#This Row],[Landkreis]])</f>
        <v>Gelsenkirchen - Kreisfreie Stadt Gelsenkirchen</v>
      </c>
      <c r="L2543" s="3" t="s">
        <v>12863</v>
      </c>
      <c r="M2543" s="3"/>
      <c r="N2543" t="str">
        <f>Orte[[#This Row],[Ort]]</f>
        <v>Gelsenkirchen</v>
      </c>
      <c r="O2543" t="s">
        <v>4479</v>
      </c>
      <c r="P2543" t="s">
        <v>6385</v>
      </c>
    </row>
    <row r="2544" spans="1:16" x14ac:dyDescent="0.35">
      <c r="A2544" t="s">
        <v>1255</v>
      </c>
      <c r="B2544" s="3" t="s">
        <v>8523</v>
      </c>
      <c r="C2544" s="4">
        <v>51.580702063799997</v>
      </c>
      <c r="D2544" s="4">
        <v>7.0550803914399998</v>
      </c>
      <c r="E2544" s="4">
        <f>Orte[[#This Row],[Lat_dez]]*PI()/180</f>
        <v>0.90025308150354422</v>
      </c>
      <c r="F2544" s="4">
        <f>Orte[[#This Row],[Lon_dez]]*PI()/180</f>
        <v>0.12313438182351837</v>
      </c>
      <c r="G2544" t="s">
        <v>504</v>
      </c>
      <c r="H2544" t="s">
        <v>1256</v>
      </c>
      <c r="I2544" s="4" t="b">
        <v>0</v>
      </c>
      <c r="J2544" s="4" t="str">
        <f>CONCATENATE(Orte[[#This Row],[Ort]]," - ",Orte[[#This Row],[Landkreis]])</f>
        <v>Gelsenkirchen - Kreisfreie Stadt Gelsenkirchen</v>
      </c>
      <c r="L2544" s="3" t="s">
        <v>15004</v>
      </c>
      <c r="M2544" s="3"/>
      <c r="N2544" t="str">
        <f>Orte[[#This Row],[Ort]]</f>
        <v>Gelsenkirchen</v>
      </c>
      <c r="O2544" t="s">
        <v>5929</v>
      </c>
      <c r="P2544" t="s">
        <v>4085</v>
      </c>
    </row>
    <row r="2545" spans="1:16" x14ac:dyDescent="0.35">
      <c r="A2545" t="s">
        <v>1255</v>
      </c>
      <c r="B2545" s="3" t="s">
        <v>10695</v>
      </c>
      <c r="C2545" s="4">
        <v>51.606439541100002</v>
      </c>
      <c r="D2545" s="4">
        <v>7.0298202785599999</v>
      </c>
      <c r="E2545" s="4">
        <f>Orte[[#This Row],[Lat_dez]]*PI()/180</f>
        <v>0.90070228522358653</v>
      </c>
      <c r="F2545" s="4">
        <f>Orte[[#This Row],[Lon_dez]]*PI()/180</f>
        <v>0.12269350968433693</v>
      </c>
      <c r="G2545" t="s">
        <v>504</v>
      </c>
      <c r="H2545" t="s">
        <v>1256</v>
      </c>
      <c r="I2545" s="4" t="b">
        <v>0</v>
      </c>
      <c r="J2545" s="4" t="str">
        <f>CONCATENATE(Orte[[#This Row],[Ort]]," - ",Orte[[#This Row],[Landkreis]])</f>
        <v>Gelsenkirchen - Kreisfreie Stadt Gelsenkirchen</v>
      </c>
      <c r="L2545" s="3" t="s">
        <v>8668</v>
      </c>
      <c r="M2545" s="3"/>
      <c r="N2545" t="str">
        <f>Orte[[#This Row],[Ort]]</f>
        <v>Gelsenkirchen</v>
      </c>
      <c r="O2545" t="s">
        <v>3526</v>
      </c>
      <c r="P2545" t="s">
        <v>5698</v>
      </c>
    </row>
    <row r="2546" spans="1:16" x14ac:dyDescent="0.35">
      <c r="A2546" t="s">
        <v>1255</v>
      </c>
      <c r="B2546" s="3" t="s">
        <v>11832</v>
      </c>
      <c r="C2546" s="4">
        <v>51.558417890999998</v>
      </c>
      <c r="D2546" s="4">
        <v>7.0437063506699999</v>
      </c>
      <c r="E2546" s="4">
        <f>Orte[[#This Row],[Lat_dez]]*PI()/180</f>
        <v>0.8998641493171009</v>
      </c>
      <c r="F2546" s="4">
        <f>Orte[[#This Row],[Lon_dez]]*PI()/180</f>
        <v>0.12293586736282579</v>
      </c>
      <c r="G2546" t="s">
        <v>504</v>
      </c>
      <c r="H2546" t="s">
        <v>1256</v>
      </c>
      <c r="I2546" s="4" t="b">
        <v>0</v>
      </c>
      <c r="J2546" s="4" t="str">
        <f>CONCATENATE(Orte[[#This Row],[Ort]]," - ",Orte[[#This Row],[Landkreis]])</f>
        <v>Gelsenkirchen - Kreisfreie Stadt Gelsenkirchen</v>
      </c>
      <c r="L2546" s="3" t="s">
        <v>13290</v>
      </c>
      <c r="M2546" s="3"/>
      <c r="N2546" t="str">
        <f>Orte[[#This Row],[Ort]]</f>
        <v>Gelsenkirchen</v>
      </c>
      <c r="O2546" t="s">
        <v>6134</v>
      </c>
      <c r="P2546" t="s">
        <v>4689</v>
      </c>
    </row>
    <row r="2547" spans="1:16" x14ac:dyDescent="0.35">
      <c r="A2547" t="s">
        <v>1255</v>
      </c>
      <c r="B2547" s="3" t="s">
        <v>9128</v>
      </c>
      <c r="C2547" s="4">
        <v>51.537693227200002</v>
      </c>
      <c r="D2547" s="4">
        <v>7.0324202208099997</v>
      </c>
      <c r="E2547" s="4">
        <f>Orte[[#This Row],[Lat_dez]]*PI()/180</f>
        <v>0.89950243569742205</v>
      </c>
      <c r="F2547" s="4">
        <f>Orte[[#This Row],[Lon_dez]]*PI()/180</f>
        <v>0.12273888723696115</v>
      </c>
      <c r="G2547" t="s">
        <v>504</v>
      </c>
      <c r="H2547" t="s">
        <v>1256</v>
      </c>
      <c r="I2547" s="4" t="b">
        <v>0</v>
      </c>
      <c r="J2547" s="4" t="str">
        <f>CONCATENATE(Orte[[#This Row],[Ort]]," - ",Orte[[#This Row],[Landkreis]])</f>
        <v>Gelsenkirchen - Kreisfreie Stadt Gelsenkirchen</v>
      </c>
      <c r="L2547" s="3" t="s">
        <v>9985</v>
      </c>
      <c r="M2547" s="3"/>
      <c r="N2547" t="str">
        <f>Orte[[#This Row],[Ort]]</f>
        <v>Gelsenkirchen</v>
      </c>
      <c r="O2547" t="s">
        <v>1426</v>
      </c>
      <c r="P2547" t="s">
        <v>3977</v>
      </c>
    </row>
    <row r="2548" spans="1:16" x14ac:dyDescent="0.35">
      <c r="A2548" t="s">
        <v>4414</v>
      </c>
      <c r="B2548" s="3" t="s">
        <v>11990</v>
      </c>
      <c r="C2548" s="4">
        <v>51.491785204300001</v>
      </c>
      <c r="D2548" s="4">
        <v>7.0853056726099997</v>
      </c>
      <c r="E2548" s="4">
        <f>Orte[[#This Row],[Lat_dez]]*PI()/180</f>
        <v>0.8987011895447361</v>
      </c>
      <c r="F2548" s="4">
        <f>Orte[[#This Row],[Lon_dez]]*PI()/180</f>
        <v>0.12366191249727591</v>
      </c>
      <c r="G2548" t="s">
        <v>504</v>
      </c>
      <c r="H2548" t="s">
        <v>1256</v>
      </c>
      <c r="I2548" s="4" t="b">
        <v>0</v>
      </c>
      <c r="J2548" s="4" t="str">
        <f>CONCATENATE(Orte[[#This Row],[Ort]]," - ",Orte[[#This Row],[Landkreis]])</f>
        <v>Gelsenkirchen Rotthausen - Kreisfreie Stadt Gelsenkirchen</v>
      </c>
      <c r="L2548" s="3" t="s">
        <v>14700</v>
      </c>
      <c r="M2548" s="3"/>
      <c r="N2548" t="str">
        <f>Orte[[#This Row],[Ort]]</f>
        <v>Gelsenkirchen Rotthausen</v>
      </c>
      <c r="O2548" t="s">
        <v>3642</v>
      </c>
      <c r="P2548" t="s">
        <v>1028</v>
      </c>
    </row>
    <row r="2549" spans="1:16" x14ac:dyDescent="0.35">
      <c r="A2549" t="s">
        <v>7057</v>
      </c>
      <c r="B2549" s="3" t="s">
        <v>15504</v>
      </c>
      <c r="C2549" s="4">
        <v>48.135347901499998</v>
      </c>
      <c r="D2549" s="4">
        <v>11.006670003</v>
      </c>
      <c r="E2549" s="4">
        <f>Orte[[#This Row],[Lat_dez]]*PI()/180</f>
        <v>0.84012030747411803</v>
      </c>
      <c r="F2549" s="4">
        <f>Orte[[#This Row],[Lon_dez]]*PI()/180</f>
        <v>0.19210263123284416</v>
      </c>
      <c r="G2549" t="s">
        <v>665</v>
      </c>
      <c r="H2549" t="s">
        <v>802</v>
      </c>
      <c r="I2549" s="4" t="b">
        <v>0</v>
      </c>
      <c r="J2549" s="4" t="str">
        <f>CONCATENATE(Orte[[#This Row],[Ort]]," - ",Orte[[#This Row],[Landkreis]])</f>
        <v>Geltendorf - Landkreis Landsberg am Lech</v>
      </c>
      <c r="L2549" s="3" t="s">
        <v>8414</v>
      </c>
      <c r="M2549" s="3"/>
      <c r="N2549" t="str">
        <f>Orte[[#This Row],[Ort]]</f>
        <v>Geltendorf</v>
      </c>
      <c r="O2549" t="s">
        <v>1089</v>
      </c>
      <c r="P2549" t="s">
        <v>4440</v>
      </c>
    </row>
    <row r="2550" spans="1:16" x14ac:dyDescent="0.35">
      <c r="A2550" t="s">
        <v>1006</v>
      </c>
      <c r="B2550" s="3" t="s">
        <v>7985</v>
      </c>
      <c r="C2550" s="4">
        <v>54.743953924000003</v>
      </c>
      <c r="D2550" s="4">
        <v>9.8987720898999996</v>
      </c>
      <c r="E2550" s="4">
        <f>Orte[[#This Row],[Lat_dez]]*PI()/180</f>
        <v>0.95546224153386972</v>
      </c>
      <c r="F2550" s="4">
        <f>Orte[[#This Row],[Lon_dez]]*PI()/180</f>
        <v>0.17276616487327512</v>
      </c>
      <c r="G2550" t="s">
        <v>641</v>
      </c>
      <c r="H2550" t="s">
        <v>660</v>
      </c>
      <c r="I2550" s="4" t="b">
        <v>0</v>
      </c>
      <c r="J2550" s="4" t="str">
        <f>CONCATENATE(Orte[[#This Row],[Ort]]," - ",Orte[[#This Row],[Landkreis]])</f>
        <v>Gelting - Kreis Schleswig-Flensburg</v>
      </c>
      <c r="L2550" s="3" t="s">
        <v>13388</v>
      </c>
      <c r="M2550" s="3"/>
      <c r="N2550" t="str">
        <f>Orte[[#This Row],[Ort]]</f>
        <v>Gelting</v>
      </c>
      <c r="O2550" t="s">
        <v>2992</v>
      </c>
      <c r="P2550" t="s">
        <v>6754</v>
      </c>
    </row>
    <row r="2551" spans="1:16" x14ac:dyDescent="0.35">
      <c r="A2551" t="s">
        <v>5107</v>
      </c>
      <c r="B2551" s="3" t="s">
        <v>12891</v>
      </c>
      <c r="C2551" s="4">
        <v>49.153473984000001</v>
      </c>
      <c r="D2551" s="4">
        <v>8.9786897014499996</v>
      </c>
      <c r="E2551" s="4">
        <f>Orte[[#This Row],[Lat_dez]]*PI()/180</f>
        <v>0.8578899598141746</v>
      </c>
      <c r="F2551" s="4">
        <f>Orte[[#This Row],[Lon_dez]]*PI()/180</f>
        <v>0.15670769780520918</v>
      </c>
      <c r="G2551" t="s">
        <v>546</v>
      </c>
      <c r="H2551" t="s">
        <v>759</v>
      </c>
      <c r="I2551" s="4" t="b">
        <v>0</v>
      </c>
      <c r="J2551" s="4" t="str">
        <f>CONCATENATE(Orte[[#This Row],[Ort]]," - ",Orte[[#This Row],[Landkreis]])</f>
        <v>Gemmingen - Landkreis Heilbronn</v>
      </c>
      <c r="L2551" s="3" t="s">
        <v>11196</v>
      </c>
      <c r="M2551" s="3"/>
      <c r="N2551" t="str">
        <f>Orte[[#This Row],[Ort]]</f>
        <v>Gemmingen</v>
      </c>
      <c r="O2551" t="s">
        <v>1118</v>
      </c>
      <c r="P2551" t="s">
        <v>4235</v>
      </c>
    </row>
    <row r="2552" spans="1:16" x14ac:dyDescent="0.35">
      <c r="A2552" t="s">
        <v>1747</v>
      </c>
      <c r="B2552" s="3" t="s">
        <v>8701</v>
      </c>
      <c r="C2552" s="4">
        <v>49.0255402457</v>
      </c>
      <c r="D2552" s="4">
        <v>9.1678621161600002</v>
      </c>
      <c r="E2552" s="4">
        <f>Orte[[#This Row],[Lat_dez]]*PI()/180</f>
        <v>0.8556570948564548</v>
      </c>
      <c r="F2552" s="4">
        <f>Orte[[#This Row],[Lon_dez]]*PI()/180</f>
        <v>0.16000937929584683</v>
      </c>
      <c r="G2552" t="s">
        <v>546</v>
      </c>
      <c r="H2552" t="s">
        <v>757</v>
      </c>
      <c r="I2552" s="4" t="b">
        <v>0</v>
      </c>
      <c r="J2552" s="4" t="str">
        <f>CONCATENATE(Orte[[#This Row],[Ort]]," - ",Orte[[#This Row],[Landkreis]])</f>
        <v>Gemmrigheim - Landkreis Ludwigsburg</v>
      </c>
      <c r="L2552" s="3" t="s">
        <v>11463</v>
      </c>
      <c r="M2552" s="3"/>
      <c r="N2552" t="str">
        <f>Orte[[#This Row],[Ort]]</f>
        <v>Gemmrigheim</v>
      </c>
      <c r="O2552" t="s">
        <v>3512</v>
      </c>
      <c r="P2552" t="s">
        <v>6200</v>
      </c>
    </row>
    <row r="2553" spans="1:16" x14ac:dyDescent="0.35">
      <c r="A2553" t="s">
        <v>3731</v>
      </c>
      <c r="B2553" s="3" t="s">
        <v>13966</v>
      </c>
      <c r="C2553" s="4">
        <v>50.979767288700003</v>
      </c>
      <c r="D2553" s="4">
        <v>8.9634989042799997</v>
      </c>
      <c r="E2553" s="4">
        <f>Orte[[#This Row],[Lat_dez]]*PI()/180</f>
        <v>0.88976479108831763</v>
      </c>
      <c r="F2553" s="4">
        <f>Orte[[#This Row],[Lon_dez]]*PI()/180</f>
        <v>0.15644256837859002</v>
      </c>
      <c r="G2553" t="s">
        <v>549</v>
      </c>
      <c r="H2553" t="s">
        <v>1078</v>
      </c>
      <c r="I2553" s="4" t="b">
        <v>0</v>
      </c>
      <c r="J2553" s="4" t="str">
        <f>CONCATENATE(Orte[[#This Row],[Ort]]," - ",Orte[[#This Row],[Landkreis]])</f>
        <v>Gemünden - Landkreis Waldeck-Frankenberg</v>
      </c>
      <c r="L2553" s="3" t="s">
        <v>8104</v>
      </c>
      <c r="M2553" s="3"/>
      <c r="N2553" t="str">
        <f>Orte[[#This Row],[Ort]]</f>
        <v>Gemünden</v>
      </c>
      <c r="O2553" t="s">
        <v>6161</v>
      </c>
      <c r="P2553" t="s">
        <v>5368</v>
      </c>
    </row>
    <row r="2554" spans="1:16" x14ac:dyDescent="0.35">
      <c r="A2554" t="s">
        <v>3731</v>
      </c>
      <c r="B2554" s="3" t="s">
        <v>11121</v>
      </c>
      <c r="C2554" s="4">
        <v>49.886722919599997</v>
      </c>
      <c r="D2554" s="4">
        <v>7.4709007982099997</v>
      </c>
      <c r="E2554" s="4">
        <f>Orte[[#This Row],[Lat_dez]]*PI()/180</f>
        <v>0.87068756797713842</v>
      </c>
      <c r="F2554" s="4">
        <f>Orte[[#This Row],[Lon_dez]]*PI()/180</f>
        <v>0.13039181701863697</v>
      </c>
      <c r="G2554" t="s">
        <v>514</v>
      </c>
      <c r="H2554" t="s">
        <v>1165</v>
      </c>
      <c r="I2554" s="4" t="b">
        <v>0</v>
      </c>
      <c r="J2554" s="4" t="str">
        <f>CONCATENATE(Orte[[#This Row],[Ort]]," - ",Orte[[#This Row],[Landkreis]])</f>
        <v>Gemünden - Landkreis Rhein-Hunsrück-Kreis</v>
      </c>
      <c r="L2554" s="3" t="s">
        <v>7703</v>
      </c>
      <c r="M2554" s="3"/>
      <c r="N2554" t="str">
        <f>Orte[[#This Row],[Ort]]</f>
        <v>Gemünden</v>
      </c>
      <c r="O2554" t="s">
        <v>3254</v>
      </c>
      <c r="P2554" t="s">
        <v>4102</v>
      </c>
    </row>
    <row r="2555" spans="1:16" x14ac:dyDescent="0.35">
      <c r="A2555" t="s">
        <v>2852</v>
      </c>
      <c r="B2555" s="3" t="s">
        <v>10009</v>
      </c>
      <c r="C2555" s="4">
        <v>50.6866749912</v>
      </c>
      <c r="D2555" s="4">
        <v>9.0890452161600006</v>
      </c>
      <c r="E2555" s="4">
        <f>Orte[[#This Row],[Lat_dez]]*PI()/180</f>
        <v>0.88464936548470785</v>
      </c>
      <c r="F2555" s="4">
        <f>Orte[[#This Row],[Lon_dez]]*PI()/180</f>
        <v>0.15863376488463171</v>
      </c>
      <c r="G2555" t="s">
        <v>549</v>
      </c>
      <c r="H2555" t="s">
        <v>763</v>
      </c>
      <c r="I2555" s="4" t="b">
        <v>0</v>
      </c>
      <c r="J2555" s="4" t="str">
        <f>CONCATENATE(Orte[[#This Row],[Ort]]," - ",Orte[[#This Row],[Landkreis]])</f>
        <v>Gemünden (Felda) - Landkreis Vogelsbergkreis</v>
      </c>
      <c r="L2555" s="3" t="s">
        <v>8103</v>
      </c>
      <c r="M2555" s="3"/>
      <c r="N2555" t="str">
        <f>Orte[[#This Row],[Ort]]</f>
        <v>Gemünden (Felda)</v>
      </c>
      <c r="O2555" t="s">
        <v>5496</v>
      </c>
      <c r="P2555" t="s">
        <v>3670</v>
      </c>
    </row>
    <row r="2556" spans="1:16" x14ac:dyDescent="0.35">
      <c r="A2556" t="s">
        <v>7258</v>
      </c>
      <c r="B2556" s="3" t="s">
        <v>15785</v>
      </c>
      <c r="C2556" s="4">
        <v>50.056501967999999</v>
      </c>
      <c r="D2556" s="4">
        <v>9.6929610143900007</v>
      </c>
      <c r="E2556" s="4">
        <f>Orte[[#This Row],[Lat_dez]]*PI()/180</f>
        <v>0.87365077137262115</v>
      </c>
      <c r="F2556" s="4">
        <f>Orte[[#This Row],[Lon_dez]]*PI()/180</f>
        <v>0.16917408396855496</v>
      </c>
      <c r="G2556" t="s">
        <v>665</v>
      </c>
      <c r="H2556" t="s">
        <v>826</v>
      </c>
      <c r="I2556" s="4" t="b">
        <v>0</v>
      </c>
      <c r="J2556" s="4" t="str">
        <f>CONCATENATE(Orte[[#This Row],[Ort]]," - ",Orte[[#This Row],[Landkreis]])</f>
        <v>Gemünden a. Main - Landkreis Main-Spessart</v>
      </c>
      <c r="L2556" s="3" t="s">
        <v>15803</v>
      </c>
      <c r="M2556" s="3"/>
      <c r="N2556" t="str">
        <f>Orte[[#This Row],[Ort]]</f>
        <v>Gemünden a. Main</v>
      </c>
      <c r="O2556" t="s">
        <v>6750</v>
      </c>
      <c r="P2556" t="s">
        <v>3951</v>
      </c>
    </row>
    <row r="2557" spans="1:16" x14ac:dyDescent="0.35">
      <c r="A2557" t="s">
        <v>5567</v>
      </c>
      <c r="B2557" s="3" t="s">
        <v>13484</v>
      </c>
      <c r="C2557" s="4">
        <v>48.709449959099999</v>
      </c>
      <c r="D2557" s="4">
        <v>10.8686885279</v>
      </c>
      <c r="E2557" s="4">
        <f>Orte[[#This Row],[Lat_dez]]*PI()/180</f>
        <v>0.85014027862171226</v>
      </c>
      <c r="F2557" s="4">
        <f>Orte[[#This Row],[Lon_dez]]*PI()/180</f>
        <v>0.18969440018559058</v>
      </c>
      <c r="G2557" t="s">
        <v>665</v>
      </c>
      <c r="H2557" t="s">
        <v>698</v>
      </c>
      <c r="I2557" s="4" t="b">
        <v>0</v>
      </c>
      <c r="J2557" s="4" t="str">
        <f>CONCATENATE(Orte[[#This Row],[Ort]]," - ",Orte[[#This Row],[Landkreis]])</f>
        <v>Genderkingen - Landkreis Donau-Ries</v>
      </c>
      <c r="L2557" s="3" t="s">
        <v>9491</v>
      </c>
      <c r="M2557" s="3"/>
      <c r="N2557" t="str">
        <f>Orte[[#This Row],[Ort]]</f>
        <v>Genderkingen</v>
      </c>
      <c r="O2557" t="s">
        <v>4229</v>
      </c>
      <c r="P2557" t="s">
        <v>6701</v>
      </c>
    </row>
    <row r="2558" spans="1:16" x14ac:dyDescent="0.35">
      <c r="A2558" t="s">
        <v>6453</v>
      </c>
      <c r="B2558" s="3" t="s">
        <v>14690</v>
      </c>
      <c r="C2558" s="4">
        <v>48.405958222899997</v>
      </c>
      <c r="D2558" s="4">
        <v>8.0327015279400005</v>
      </c>
      <c r="E2558" s="4">
        <f>Orte[[#This Row],[Lat_dez]]*PI()/180</f>
        <v>0.84484334857242815</v>
      </c>
      <c r="F2558" s="4">
        <f>Orte[[#This Row],[Lon_dez]]*PI()/180</f>
        <v>0.14019708949253229</v>
      </c>
      <c r="G2558" t="s">
        <v>546</v>
      </c>
      <c r="H2558" t="s">
        <v>622</v>
      </c>
      <c r="I2558" s="4" t="b">
        <v>0</v>
      </c>
      <c r="J2558" s="4" t="str">
        <f>CONCATENATE(Orte[[#This Row],[Ort]]," - ",Orte[[#This Row],[Landkreis]])</f>
        <v>Gengenbach - Landkreis Ortenaukreis</v>
      </c>
      <c r="L2558" s="3" t="s">
        <v>13859</v>
      </c>
      <c r="M2558" s="3"/>
      <c r="N2558" t="str">
        <f>Orte[[#This Row],[Ort]]</f>
        <v>Gengenbach</v>
      </c>
      <c r="O2558" t="s">
        <v>981</v>
      </c>
      <c r="P2558" t="s">
        <v>6787</v>
      </c>
    </row>
    <row r="2559" spans="1:16" x14ac:dyDescent="0.35">
      <c r="A2559" t="s">
        <v>2418</v>
      </c>
      <c r="B2559" s="3" t="s">
        <v>9466</v>
      </c>
      <c r="C2559" s="4">
        <v>49.896135426699999</v>
      </c>
      <c r="D2559" s="4">
        <v>7.9458087537399997</v>
      </c>
      <c r="E2559" s="4">
        <f>Orte[[#This Row],[Lat_dez]]*PI()/180</f>
        <v>0.87085184721690068</v>
      </c>
      <c r="F2559" s="4">
        <f>Orte[[#This Row],[Lon_dez]]*PI()/180</f>
        <v>0.1386805244865503</v>
      </c>
      <c r="G2559" t="s">
        <v>514</v>
      </c>
      <c r="H2559" t="s">
        <v>1682</v>
      </c>
      <c r="I2559" s="4" t="b">
        <v>0</v>
      </c>
      <c r="J2559" s="4" t="str">
        <f>CONCATENATE(Orte[[#This Row],[Ort]]," - ",Orte[[#This Row],[Landkreis]])</f>
        <v>Gensingen - Landkreis Mainz-Bingen</v>
      </c>
      <c r="L2559" s="3" t="s">
        <v>11063</v>
      </c>
      <c r="M2559" s="3"/>
      <c r="N2559" t="str">
        <f>Orte[[#This Row],[Ort]]</f>
        <v>Gensingen</v>
      </c>
      <c r="O2559" t="s">
        <v>5424</v>
      </c>
      <c r="P2559" t="s">
        <v>65</v>
      </c>
    </row>
    <row r="2560" spans="1:16" x14ac:dyDescent="0.35">
      <c r="A2560" t="s">
        <v>6046</v>
      </c>
      <c r="B2560" s="3" t="s">
        <v>14133</v>
      </c>
      <c r="C2560" s="4">
        <v>52.369992164199999</v>
      </c>
      <c r="D2560" s="4">
        <v>12.175344729800001</v>
      </c>
      <c r="E2560" s="4">
        <f>Orte[[#This Row],[Lat_dez]]*PI()/180</f>
        <v>0.91402879250892077</v>
      </c>
      <c r="F2560" s="4">
        <f>Orte[[#This Row],[Lon_dez]]*PI()/180</f>
        <v>0.21249985310034938</v>
      </c>
      <c r="G2560" t="s">
        <v>809</v>
      </c>
      <c r="H2560" t="s">
        <v>1206</v>
      </c>
      <c r="I2560" s="4" t="b">
        <v>0</v>
      </c>
      <c r="J2560" s="4" t="str">
        <f>CONCATENATE(Orte[[#This Row],[Ort]]," - ",Orte[[#This Row],[Landkreis]])</f>
        <v>Genthin, Hohenseeden, Zabakuck u.a. - Landkreis Jerichower Land</v>
      </c>
      <c r="L2560" s="3" t="s">
        <v>10434</v>
      </c>
      <c r="M2560" s="3"/>
      <c r="N2560" t="str">
        <f>Orte[[#This Row],[Ort]]</f>
        <v>Genthin, Hohenseeden, Zabakuck u.a.</v>
      </c>
      <c r="O2560" t="s">
        <v>2887</v>
      </c>
      <c r="P2560" t="s">
        <v>5395</v>
      </c>
    </row>
    <row r="2561" spans="1:16" x14ac:dyDescent="0.35">
      <c r="A2561" t="s">
        <v>6508</v>
      </c>
      <c r="B2561" s="3" t="s">
        <v>14762</v>
      </c>
      <c r="C2561" s="4">
        <v>49.704443676099999</v>
      </c>
      <c r="D2561" s="4">
        <v>12.408399195399999</v>
      </c>
      <c r="E2561" s="4">
        <f>Orte[[#This Row],[Lat_dez]]*PI()/180</f>
        <v>0.86750619502001902</v>
      </c>
      <c r="F2561" s="4">
        <f>Orte[[#This Row],[Lon_dez]]*PI()/180</f>
        <v>0.21656742086154523</v>
      </c>
      <c r="G2561" t="s">
        <v>665</v>
      </c>
      <c r="H2561" t="s">
        <v>1224</v>
      </c>
      <c r="I2561" s="4" t="b">
        <v>0</v>
      </c>
      <c r="J2561" s="4" t="str">
        <f>CONCATENATE(Orte[[#This Row],[Ort]]," - ",Orte[[#This Row],[Landkreis]])</f>
        <v>Georgenberg - Landkreis Neustadt a.d. Waldnaab</v>
      </c>
      <c r="L2561" s="3" t="s">
        <v>14029</v>
      </c>
      <c r="M2561" s="3"/>
      <c r="N2561" t="str">
        <f>Orte[[#This Row],[Ort]]</f>
        <v>Georgenberg</v>
      </c>
      <c r="O2561" t="s">
        <v>5031</v>
      </c>
      <c r="P2561" t="s">
        <v>851</v>
      </c>
    </row>
    <row r="2562" spans="1:16" x14ac:dyDescent="0.35">
      <c r="A2562" t="s">
        <v>2400</v>
      </c>
      <c r="B2562" s="3" t="s">
        <v>9447</v>
      </c>
      <c r="C2562" s="4">
        <v>49.195156655200002</v>
      </c>
      <c r="D2562" s="4">
        <v>11.025240672500001</v>
      </c>
      <c r="E2562" s="4">
        <f>Orte[[#This Row],[Lat_dez]]*PI()/180</f>
        <v>0.8586174596676408</v>
      </c>
      <c r="F2562" s="4">
        <f>Orte[[#This Row],[Lon_dez]]*PI()/180</f>
        <v>0.19242675055991884</v>
      </c>
      <c r="G2562" t="s">
        <v>665</v>
      </c>
      <c r="H2562" t="s">
        <v>2310</v>
      </c>
      <c r="I2562" s="4" t="b">
        <v>0</v>
      </c>
      <c r="J2562" s="4" t="str">
        <f>CONCATENATE(Orte[[#This Row],[Ort]]," - ",Orte[[#This Row],[Landkreis]])</f>
        <v>Georgensgmünd - Landkreis Roth</v>
      </c>
      <c r="L2562" s="3" t="s">
        <v>8814</v>
      </c>
      <c r="M2562" s="3"/>
      <c r="N2562" t="str">
        <f>Orte[[#This Row],[Ort]]</f>
        <v>Georgensgmünd</v>
      </c>
      <c r="O2562" t="s">
        <v>3765</v>
      </c>
      <c r="P2562" t="s">
        <v>1159</v>
      </c>
    </row>
    <row r="2563" spans="1:16" x14ac:dyDescent="0.35">
      <c r="A2563" t="s">
        <v>6763</v>
      </c>
      <c r="B2563" s="3" t="s">
        <v>15107</v>
      </c>
      <c r="C2563" s="4">
        <v>50.811229696600002</v>
      </c>
      <c r="D2563" s="4">
        <v>10.651193686499999</v>
      </c>
      <c r="E2563" s="4">
        <f>Orte[[#This Row],[Lat_dez]]*PI()/180</f>
        <v>0.88682325519278937</v>
      </c>
      <c r="F2563" s="4">
        <f>Orte[[#This Row],[Lon_dez]]*PI()/180</f>
        <v>0.18589839909705769</v>
      </c>
      <c r="G2563" t="s">
        <v>678</v>
      </c>
      <c r="H2563" t="s">
        <v>800</v>
      </c>
      <c r="I2563" s="4" t="b">
        <v>0</v>
      </c>
      <c r="J2563" s="4" t="str">
        <f>CONCATENATE(Orte[[#This Row],[Ort]]," - ",Orte[[#This Row],[Landkreis]])</f>
        <v>Georgenthal/ Thür. Wald - Landkreis Gotha</v>
      </c>
      <c r="L2563" s="3" t="s">
        <v>13286</v>
      </c>
      <c r="M2563" s="3"/>
      <c r="N2563" t="str">
        <f>Orte[[#This Row],[Ort]]</f>
        <v>Georgenthal/ Thür. Wald</v>
      </c>
      <c r="O2563" t="s">
        <v>2350</v>
      </c>
      <c r="P2563" t="s">
        <v>2028</v>
      </c>
    </row>
    <row r="2564" spans="1:16" x14ac:dyDescent="0.35">
      <c r="A2564" t="s">
        <v>5847</v>
      </c>
      <c r="B2564" s="3" t="s">
        <v>13871</v>
      </c>
      <c r="C2564" s="4">
        <v>52.204740827199998</v>
      </c>
      <c r="D2564" s="4">
        <v>8.0751058286500008</v>
      </c>
      <c r="E2564" s="4">
        <f>Orte[[#This Row],[Lat_dez]]*PI()/180</f>
        <v>0.91114461258494817</v>
      </c>
      <c r="F2564" s="4">
        <f>Orte[[#This Row],[Lon_dez]]*PI()/180</f>
        <v>0.14093718415692758</v>
      </c>
      <c r="G2564" t="s">
        <v>554</v>
      </c>
      <c r="H2564" t="s">
        <v>555</v>
      </c>
      <c r="I2564" s="4" t="b">
        <v>0</v>
      </c>
      <c r="J2564" s="4" t="str">
        <f>CONCATENATE(Orte[[#This Row],[Ort]]," - ",Orte[[#This Row],[Landkreis]])</f>
        <v>Georgsmarienhütte - Landkreis Osnabrück</v>
      </c>
      <c r="L2564" s="3" t="s">
        <v>8662</v>
      </c>
      <c r="M2564" s="3"/>
      <c r="N2564" t="str">
        <f>Orte[[#This Row],[Ort]]</f>
        <v>Georgsmarienhütte</v>
      </c>
      <c r="O2564" t="s">
        <v>7238</v>
      </c>
      <c r="P2564" t="s">
        <v>4220</v>
      </c>
    </row>
    <row r="2565" spans="1:16" x14ac:dyDescent="0.35">
      <c r="A2565" t="s">
        <v>96</v>
      </c>
      <c r="B2565" s="3" t="s">
        <v>8155</v>
      </c>
      <c r="C2565" s="4">
        <v>50.879969535500003</v>
      </c>
      <c r="D2565" s="4">
        <v>12.082465517299999</v>
      </c>
      <c r="E2565" s="4">
        <f>Orte[[#This Row],[Lat_dez]]*PI()/180</f>
        <v>0.88802299170888499</v>
      </c>
      <c r="F2565" s="4">
        <f>Orte[[#This Row],[Lon_dez]]*PI()/180</f>
        <v>0.21087880503556486</v>
      </c>
      <c r="G2565" t="s">
        <v>678</v>
      </c>
      <c r="H2565" t="s">
        <v>1207</v>
      </c>
      <c r="I2565" s="4" t="b">
        <v>0</v>
      </c>
      <c r="J2565" s="4" t="str">
        <f>CONCATENATE(Orte[[#This Row],[Ort]]," - ",Orte[[#This Row],[Landkreis]])</f>
        <v>Gera - Kreisfreie Stadt Gera</v>
      </c>
      <c r="L2565" s="3" t="s">
        <v>11838</v>
      </c>
      <c r="M2565" s="3"/>
      <c r="N2565" t="str">
        <f>Orte[[#This Row],[Ort]]</f>
        <v>Gera</v>
      </c>
      <c r="O2565" t="s">
        <v>6117</v>
      </c>
      <c r="P2565" t="s">
        <v>2031</v>
      </c>
    </row>
    <row r="2566" spans="1:16" x14ac:dyDescent="0.35">
      <c r="A2566" t="s">
        <v>96</v>
      </c>
      <c r="B2566" s="3" t="s">
        <v>15292</v>
      </c>
      <c r="C2566" s="4">
        <v>50.885255613600002</v>
      </c>
      <c r="D2566" s="4">
        <v>12.099426364799999</v>
      </c>
      <c r="E2566" s="4">
        <f>Orte[[#This Row],[Lat_dez]]*PI()/180</f>
        <v>0.88811525117624746</v>
      </c>
      <c r="F2566" s="4">
        <f>Orte[[#This Row],[Lon_dez]]*PI()/180</f>
        <v>0.21117482766836851</v>
      </c>
      <c r="G2566" t="s">
        <v>678</v>
      </c>
      <c r="H2566" t="s">
        <v>1207</v>
      </c>
      <c r="I2566" s="4" t="b">
        <v>0</v>
      </c>
      <c r="J2566" s="4" t="str">
        <f>CONCATENATE(Orte[[#This Row],[Ort]]," - ",Orte[[#This Row],[Landkreis]])</f>
        <v>Gera - Kreisfreie Stadt Gera</v>
      </c>
      <c r="L2566" s="3" t="s">
        <v>10652</v>
      </c>
      <c r="M2566" s="3"/>
      <c r="N2566" t="str">
        <f>Orte[[#This Row],[Ort]]</f>
        <v>Gera</v>
      </c>
      <c r="O2566" t="s">
        <v>3579</v>
      </c>
      <c r="P2566" t="s">
        <v>4872</v>
      </c>
    </row>
    <row r="2567" spans="1:16" x14ac:dyDescent="0.35">
      <c r="A2567" t="s">
        <v>96</v>
      </c>
      <c r="B2567" s="3" t="s">
        <v>13008</v>
      </c>
      <c r="C2567" s="4">
        <v>50.877021399900002</v>
      </c>
      <c r="D2567" s="4">
        <v>12.039341331899999</v>
      </c>
      <c r="E2567" s="4">
        <f>Orte[[#This Row],[Lat_dez]]*PI()/180</f>
        <v>0.88797153703586973</v>
      </c>
      <c r="F2567" s="4">
        <f>Orte[[#This Row],[Lon_dez]]*PI()/180</f>
        <v>0.21012614601309443</v>
      </c>
      <c r="G2567" t="s">
        <v>678</v>
      </c>
      <c r="H2567" t="s">
        <v>1207</v>
      </c>
      <c r="I2567" s="4" t="b">
        <v>0</v>
      </c>
      <c r="J2567" s="4" t="str">
        <f>CONCATENATE(Orte[[#This Row],[Ort]]," - ",Orte[[#This Row],[Landkreis]])</f>
        <v>Gera - Kreisfreie Stadt Gera</v>
      </c>
      <c r="L2567" s="3" t="s">
        <v>11065</v>
      </c>
      <c r="M2567" s="3"/>
      <c r="N2567" t="str">
        <f>Orte[[#This Row],[Ort]]</f>
        <v>Gera</v>
      </c>
      <c r="O2567" t="s">
        <v>1362</v>
      </c>
      <c r="P2567" t="s">
        <v>15969</v>
      </c>
    </row>
    <row r="2568" spans="1:16" x14ac:dyDescent="0.35">
      <c r="A2568" t="s">
        <v>96</v>
      </c>
      <c r="B2568" s="3" t="s">
        <v>15572</v>
      </c>
      <c r="C2568" s="4">
        <v>50.838467603799998</v>
      </c>
      <c r="D2568" s="4">
        <v>12.059796496600001</v>
      </c>
      <c r="E2568" s="4">
        <f>Orte[[#This Row],[Lat_dez]]*PI()/180</f>
        <v>0.88729864635478206</v>
      </c>
      <c r="F2568" s="4">
        <f>Orte[[#This Row],[Lon_dez]]*PI()/180</f>
        <v>0.21048315598614714</v>
      </c>
      <c r="G2568" t="s">
        <v>678</v>
      </c>
      <c r="H2568" t="s">
        <v>1207</v>
      </c>
      <c r="I2568" s="4" t="b">
        <v>0</v>
      </c>
      <c r="J2568" s="4" t="str">
        <f>CONCATENATE(Orte[[#This Row],[Ort]]," - ",Orte[[#This Row],[Landkreis]])</f>
        <v>Gera - Kreisfreie Stadt Gera</v>
      </c>
      <c r="L2568" s="3" t="s">
        <v>7695</v>
      </c>
      <c r="M2568" s="3"/>
      <c r="N2568" t="str">
        <f>Orte[[#This Row],[Ort]]</f>
        <v>Gera</v>
      </c>
      <c r="O2568" t="s">
        <v>5329</v>
      </c>
      <c r="P2568" t="s">
        <v>108</v>
      </c>
    </row>
    <row r="2569" spans="1:16" x14ac:dyDescent="0.35">
      <c r="A2569" t="s">
        <v>96</v>
      </c>
      <c r="B2569" s="3" t="s">
        <v>10740</v>
      </c>
      <c r="C2569" s="4">
        <v>50.834835158899999</v>
      </c>
      <c r="D2569" s="4">
        <v>12.110447065800001</v>
      </c>
      <c r="E2569" s="4">
        <f>Orte[[#This Row],[Lat_dez]]*PI()/180</f>
        <v>0.88723524823137978</v>
      </c>
      <c r="F2569" s="4">
        <f>Orte[[#This Row],[Lon_dez]]*PI()/180</f>
        <v>0.21136717518669637</v>
      </c>
      <c r="G2569" t="s">
        <v>678</v>
      </c>
      <c r="H2569" t="s">
        <v>1207</v>
      </c>
      <c r="I2569" s="4" t="b">
        <v>0</v>
      </c>
      <c r="J2569" s="4" t="str">
        <f>CONCATENATE(Orte[[#This Row],[Ort]]," - ",Orte[[#This Row],[Landkreis]])</f>
        <v>Gera - Kreisfreie Stadt Gera</v>
      </c>
      <c r="L2569" s="3" t="s">
        <v>12597</v>
      </c>
      <c r="M2569" s="3"/>
      <c r="N2569" t="str">
        <f>Orte[[#This Row],[Ort]]</f>
        <v>Gera</v>
      </c>
      <c r="O2569" t="s">
        <v>6795</v>
      </c>
      <c r="P2569" t="s">
        <v>5959</v>
      </c>
    </row>
    <row r="2570" spans="1:16" x14ac:dyDescent="0.35">
      <c r="A2570" t="s">
        <v>96</v>
      </c>
      <c r="B2570" s="3" t="s">
        <v>15287</v>
      </c>
      <c r="C2570" s="4">
        <v>50.916008231200003</v>
      </c>
      <c r="D2570" s="4">
        <v>12.0700582442</v>
      </c>
      <c r="E2570" s="4">
        <f>Orte[[#This Row],[Lat_dez]]*PI()/180</f>
        <v>0.88865198560697423</v>
      </c>
      <c r="F2570" s="4">
        <f>Orte[[#This Row],[Lon_dez]]*PI()/180</f>
        <v>0.21066225726877574</v>
      </c>
      <c r="G2570" t="s">
        <v>678</v>
      </c>
      <c r="H2570" t="s">
        <v>1207</v>
      </c>
      <c r="I2570" s="4" t="b">
        <v>0</v>
      </c>
      <c r="J2570" s="4" t="str">
        <f>CONCATENATE(Orte[[#This Row],[Ort]]," - ",Orte[[#This Row],[Landkreis]])</f>
        <v>Gera - Kreisfreie Stadt Gera</v>
      </c>
      <c r="L2570" s="3" t="s">
        <v>9829</v>
      </c>
      <c r="M2570" s="3"/>
      <c r="N2570" t="str">
        <f>Orte[[#This Row],[Ort]]</f>
        <v>Gera</v>
      </c>
      <c r="O2570" t="s">
        <v>4921</v>
      </c>
      <c r="P2570" t="s">
        <v>1871</v>
      </c>
    </row>
    <row r="2571" spans="1:16" x14ac:dyDescent="0.35">
      <c r="A2571" t="s">
        <v>4347</v>
      </c>
      <c r="B2571" s="3" t="s">
        <v>11899</v>
      </c>
      <c r="C2571" s="4">
        <v>50.820052905700003</v>
      </c>
      <c r="D2571" s="4">
        <v>12.0194830291</v>
      </c>
      <c r="E2571" s="4">
        <f>Orte[[#This Row],[Lat_dez]]*PI()/180</f>
        <v>0.88697724924217647</v>
      </c>
      <c r="F2571" s="4">
        <f>Orte[[#This Row],[Lon_dez]]*PI()/180</f>
        <v>0.20977955324537639</v>
      </c>
      <c r="G2571" t="s">
        <v>678</v>
      </c>
      <c r="H2571" t="s">
        <v>2176</v>
      </c>
      <c r="I2571" s="4" t="b">
        <v>0</v>
      </c>
      <c r="J2571" s="4" t="str">
        <f>CONCATENATE(Orte[[#This Row],[Ort]]," - ",Orte[[#This Row],[Landkreis]])</f>
        <v>Gera, Zedlitz u.a. - Landkreis Greiz</v>
      </c>
      <c r="L2571" s="3" t="s">
        <v>15233</v>
      </c>
      <c r="M2571" s="3"/>
      <c r="N2571" t="str">
        <f>Orte[[#This Row],[Ort]]</f>
        <v>Gera, Zedlitz u.a.</v>
      </c>
      <c r="O2571" t="s">
        <v>6895</v>
      </c>
      <c r="P2571" t="s">
        <v>5459</v>
      </c>
    </row>
    <row r="2572" spans="1:16" x14ac:dyDescent="0.35">
      <c r="A2572" t="s">
        <v>3740</v>
      </c>
      <c r="B2572" s="3" t="s">
        <v>11132</v>
      </c>
      <c r="C2572" s="4">
        <v>49.2454734895</v>
      </c>
      <c r="D2572" s="4">
        <v>9.9168141725499996</v>
      </c>
      <c r="E2572" s="4">
        <f>Orte[[#This Row],[Lat_dez]]*PI()/180</f>
        <v>0.85949565409535622</v>
      </c>
      <c r="F2572" s="4">
        <f>Orte[[#This Row],[Lon_dez]]*PI()/180</f>
        <v>0.17308105861943457</v>
      </c>
      <c r="G2572" t="s">
        <v>546</v>
      </c>
      <c r="H2572" t="s">
        <v>1008</v>
      </c>
      <c r="I2572" s="4" t="b">
        <v>0</v>
      </c>
      <c r="J2572" s="4" t="str">
        <f>CONCATENATE(Orte[[#This Row],[Ort]]," - ",Orte[[#This Row],[Landkreis]])</f>
        <v>Gerabronn - Landkreis Schwäbisch Hall</v>
      </c>
      <c r="L2572" s="3" t="s">
        <v>11050</v>
      </c>
      <c r="M2572" s="3"/>
      <c r="N2572" t="str">
        <f>Orte[[#This Row],[Ort]]</f>
        <v>Gerabronn</v>
      </c>
      <c r="O2572" t="s">
        <v>1155</v>
      </c>
      <c r="P2572" t="s">
        <v>15970</v>
      </c>
    </row>
    <row r="2573" spans="1:16" x14ac:dyDescent="0.35">
      <c r="A2573" t="s">
        <v>1538</v>
      </c>
      <c r="B2573" s="3" t="s">
        <v>8476</v>
      </c>
      <c r="C2573" s="4">
        <v>50.031027994200002</v>
      </c>
      <c r="D2573" s="4">
        <v>10.792448330099999</v>
      </c>
      <c r="E2573" s="4">
        <f>Orte[[#This Row],[Lat_dez]]*PI()/180</f>
        <v>0.8732061666562444</v>
      </c>
      <c r="F2573" s="4">
        <f>Orte[[#This Row],[Lon_dez]]*PI()/180</f>
        <v>0.18836375771160882</v>
      </c>
      <c r="G2573" t="s">
        <v>665</v>
      </c>
      <c r="H2573" t="s">
        <v>1321</v>
      </c>
      <c r="I2573" s="4" t="b">
        <v>0</v>
      </c>
      <c r="J2573" s="4" t="str">
        <f>CONCATENATE(Orte[[#This Row],[Ort]]," - ",Orte[[#This Row],[Landkreis]])</f>
        <v>Gerach - Landkreis Bamberg</v>
      </c>
      <c r="L2573" s="3" t="s">
        <v>11062</v>
      </c>
      <c r="M2573" s="3"/>
      <c r="N2573" t="str">
        <f>Orte[[#This Row],[Ort]]</f>
        <v>Gerach</v>
      </c>
      <c r="O2573" t="s">
        <v>3439</v>
      </c>
      <c r="P2573" t="s">
        <v>3678</v>
      </c>
    </row>
    <row r="2574" spans="1:16" x14ac:dyDescent="0.35">
      <c r="A2574" t="s">
        <v>4565</v>
      </c>
      <c r="B2574" s="3" t="s">
        <v>12178</v>
      </c>
      <c r="C2574" s="4">
        <v>48.351952770499999</v>
      </c>
      <c r="D2574" s="4">
        <v>12.651900195</v>
      </c>
      <c r="E2574" s="4">
        <f>Orte[[#This Row],[Lat_dez]]*PI()/180</f>
        <v>0.84390077561401911</v>
      </c>
      <c r="F2574" s="4">
        <f>Orte[[#This Row],[Lon_dez]]*PI()/180</f>
        <v>0.2208173150364626</v>
      </c>
      <c r="G2574" t="s">
        <v>665</v>
      </c>
      <c r="H2574" t="s">
        <v>930</v>
      </c>
      <c r="I2574" s="4" t="b">
        <v>0</v>
      </c>
      <c r="J2574" s="4" t="str">
        <f>CONCATENATE(Orte[[#This Row],[Ort]]," - ",Orte[[#This Row],[Landkreis]])</f>
        <v>Geratskirchen - Landkreis Rottal-Inn</v>
      </c>
      <c r="L2574" s="3" t="s">
        <v>13283</v>
      </c>
      <c r="M2574" s="3"/>
      <c r="N2574" t="str">
        <f>Orte[[#This Row],[Ort]]</f>
        <v>Geratskirchen</v>
      </c>
      <c r="O2574" t="s">
        <v>5949</v>
      </c>
      <c r="P2574" t="s">
        <v>7056</v>
      </c>
    </row>
    <row r="2575" spans="1:16" x14ac:dyDescent="0.35">
      <c r="A2575" t="s">
        <v>1015</v>
      </c>
      <c r="B2575" s="3" t="s">
        <v>7993</v>
      </c>
      <c r="C2575" s="4">
        <v>49.779654360800002</v>
      </c>
      <c r="D2575" s="4">
        <v>10.000274903399999</v>
      </c>
      <c r="E2575" s="4">
        <f>Orte[[#This Row],[Lat_dez]]*PI()/180</f>
        <v>0.86881886910071338</v>
      </c>
      <c r="F2575" s="4">
        <f>Orte[[#This Row],[Lon_dez]]*PI()/180</f>
        <v>0.17453772316888788</v>
      </c>
      <c r="G2575" t="s">
        <v>665</v>
      </c>
      <c r="H2575" t="s">
        <v>1003</v>
      </c>
      <c r="I2575" s="4" t="b">
        <v>0</v>
      </c>
      <c r="J2575" s="4" t="str">
        <f>CONCATENATE(Orte[[#This Row],[Ort]]," - ",Orte[[#This Row],[Landkreis]])</f>
        <v>Gerbrunn - Landkreis Würzburg</v>
      </c>
      <c r="L2575" s="3" t="s">
        <v>9618</v>
      </c>
      <c r="M2575" s="3"/>
      <c r="N2575" t="str">
        <f>Orte[[#This Row],[Ort]]</f>
        <v>Gerbrunn</v>
      </c>
      <c r="O2575" t="s">
        <v>5063</v>
      </c>
      <c r="P2575" t="s">
        <v>1497</v>
      </c>
    </row>
    <row r="2576" spans="1:16" x14ac:dyDescent="0.35">
      <c r="A2576" t="s">
        <v>5670</v>
      </c>
      <c r="B2576" s="3" t="s">
        <v>13627</v>
      </c>
      <c r="C2576" s="4">
        <v>51.615600253399997</v>
      </c>
      <c r="D2576" s="4">
        <v>11.635298689600001</v>
      </c>
      <c r="E2576" s="4">
        <f>Orte[[#This Row],[Lat_dez]]*PI()/180</f>
        <v>0.9008621698150493</v>
      </c>
      <c r="F2576" s="4">
        <f>Orte[[#This Row],[Lon_dez]]*PI()/180</f>
        <v>0.20307427158650171</v>
      </c>
      <c r="G2576" t="s">
        <v>809</v>
      </c>
      <c r="H2576" t="s">
        <v>966</v>
      </c>
      <c r="I2576" s="4" t="b">
        <v>0</v>
      </c>
      <c r="J2576" s="4" t="str">
        <f>CONCATENATE(Orte[[#This Row],[Ort]]," - ",Orte[[#This Row],[Landkreis]])</f>
        <v>Gerbstedt - Landkreis Mansfeld-Südharz</v>
      </c>
      <c r="L2576" s="3" t="s">
        <v>13285</v>
      </c>
      <c r="M2576" s="3"/>
      <c r="N2576" t="str">
        <f>Orte[[#This Row],[Ort]]</f>
        <v>Gerbstedt</v>
      </c>
      <c r="O2576" t="s">
        <v>5465</v>
      </c>
      <c r="P2576" t="s">
        <v>4031</v>
      </c>
    </row>
    <row r="2577" spans="1:16" x14ac:dyDescent="0.35">
      <c r="A2577" t="s">
        <v>4138</v>
      </c>
      <c r="B2577" s="3" t="s">
        <v>11629</v>
      </c>
      <c r="C2577" s="4">
        <v>52.963549864100003</v>
      </c>
      <c r="D2577" s="4">
        <v>10.4228022494</v>
      </c>
      <c r="E2577" s="4">
        <f>Orte[[#This Row],[Lat_dez]]*PI()/180</f>
        <v>0.92438832867274023</v>
      </c>
      <c r="F2577" s="4">
        <f>Orte[[#This Row],[Lon_dez]]*PI()/180</f>
        <v>0.18191221653630119</v>
      </c>
      <c r="G2577" t="s">
        <v>554</v>
      </c>
      <c r="H2577" t="s">
        <v>791</v>
      </c>
      <c r="I2577" s="4" t="b">
        <v>0</v>
      </c>
      <c r="J2577" s="4" t="str">
        <f>CONCATENATE(Orte[[#This Row],[Ort]]," - ",Orte[[#This Row],[Landkreis]])</f>
        <v>Gerdau - Landkreis Uelzen</v>
      </c>
      <c r="L2577" s="3" t="s">
        <v>15225</v>
      </c>
      <c r="M2577" s="3"/>
      <c r="N2577" t="str">
        <f>Orte[[#This Row],[Ort]]</f>
        <v>Gerdau</v>
      </c>
      <c r="O2577" t="s">
        <v>2236</v>
      </c>
      <c r="P2577" t="s">
        <v>2351</v>
      </c>
    </row>
    <row r="2578" spans="1:16" x14ac:dyDescent="0.35">
      <c r="A2578" t="s">
        <v>2551</v>
      </c>
      <c r="B2578" s="3" t="s">
        <v>9640</v>
      </c>
      <c r="C2578" s="4">
        <v>47.870282292500001</v>
      </c>
      <c r="D2578" s="4">
        <v>11.4600302353</v>
      </c>
      <c r="E2578" s="4">
        <f>Orte[[#This Row],[Lat_dez]]*PI()/180</f>
        <v>0.8354940398632642</v>
      </c>
      <c r="F2578" s="4">
        <f>Orte[[#This Row],[Lon_dez]]*PI()/180</f>
        <v>0.20001525998408548</v>
      </c>
      <c r="G2578" t="s">
        <v>665</v>
      </c>
      <c r="H2578" t="s">
        <v>1288</v>
      </c>
      <c r="I2578" s="4" t="b">
        <v>0</v>
      </c>
      <c r="J2578" s="4" t="str">
        <f>CONCATENATE(Orte[[#This Row],[Ort]]," - ",Orte[[#This Row],[Landkreis]])</f>
        <v>Geretsried - Landkreis Bad Tölz-Wolfratshausen</v>
      </c>
      <c r="L2578" s="3" t="s">
        <v>9225</v>
      </c>
      <c r="M2578" s="3"/>
      <c r="N2578" t="str">
        <f>Orte[[#This Row],[Ort]]</f>
        <v>Geretsried</v>
      </c>
      <c r="O2578" t="s">
        <v>6476</v>
      </c>
      <c r="P2578" t="s">
        <v>4660</v>
      </c>
    </row>
    <row r="2579" spans="1:16" x14ac:dyDescent="0.35">
      <c r="A2579" t="s">
        <v>5382</v>
      </c>
      <c r="B2579" s="3" t="s">
        <v>13244</v>
      </c>
      <c r="C2579" s="4">
        <v>49.616266276499999</v>
      </c>
      <c r="D2579" s="4">
        <v>10.710230702800001</v>
      </c>
      <c r="E2579" s="4">
        <f>Orte[[#This Row],[Lat_dez]]*PI()/180</f>
        <v>0.86596720907115221</v>
      </c>
      <c r="F2579" s="4">
        <f>Orte[[#This Row],[Lon_dez]]*PI()/180</f>
        <v>0.18692878941204627</v>
      </c>
      <c r="G2579" t="s">
        <v>665</v>
      </c>
      <c r="H2579" t="s">
        <v>706</v>
      </c>
      <c r="I2579" s="4" t="b">
        <v>0</v>
      </c>
      <c r="J2579" s="4" t="str">
        <f>CONCATENATE(Orte[[#This Row],[Ort]]," - ",Orte[[#This Row],[Landkreis]])</f>
        <v>Gerhardshofen - Landkreis Neustadt a.d. Aisch-Bad Windsheim</v>
      </c>
      <c r="L2579" s="3" t="s">
        <v>12144</v>
      </c>
      <c r="M2579" s="3"/>
      <c r="N2579" t="str">
        <f>Orte[[#This Row],[Ort]]</f>
        <v>Gerhardshofen</v>
      </c>
      <c r="O2579" t="s">
        <v>1108</v>
      </c>
      <c r="P2579" t="s">
        <v>2549</v>
      </c>
    </row>
    <row r="2580" spans="1:16" x14ac:dyDescent="0.35">
      <c r="A2580" t="s">
        <v>6070</v>
      </c>
      <c r="B2580" s="3" t="s">
        <v>14161</v>
      </c>
      <c r="C2580" s="4">
        <v>51.073393430499998</v>
      </c>
      <c r="D2580" s="4">
        <v>12.911561192300001</v>
      </c>
      <c r="E2580" s="4">
        <f>Orte[[#This Row],[Lat_dez]]*PI()/180</f>
        <v>0.8913988755286667</v>
      </c>
      <c r="F2580" s="4">
        <f>Orte[[#This Row],[Lon_dez]]*PI()/180</f>
        <v>0.22534925437835973</v>
      </c>
      <c r="G2580" t="s">
        <v>869</v>
      </c>
      <c r="H2580" t="s">
        <v>935</v>
      </c>
      <c r="I2580" s="4" t="b">
        <v>0</v>
      </c>
      <c r="J2580" s="4" t="str">
        <f>CONCATENATE(Orte[[#This Row],[Ort]]," - ",Orte[[#This Row],[Landkreis]])</f>
        <v>Geringswalde - Landkreis Mittelsachsen</v>
      </c>
      <c r="L2580" s="3" t="s">
        <v>15240</v>
      </c>
      <c r="M2580" s="3"/>
      <c r="N2580" t="str">
        <f>Orte[[#This Row],[Ort]]</f>
        <v>Geringswalde</v>
      </c>
      <c r="O2580" t="s">
        <v>3619</v>
      </c>
      <c r="P2580" t="s">
        <v>2474</v>
      </c>
    </row>
    <row r="2581" spans="1:16" x14ac:dyDescent="0.35">
      <c r="A2581" t="s">
        <v>4676</v>
      </c>
      <c r="B2581" s="3" t="s">
        <v>12336</v>
      </c>
      <c r="C2581" s="4">
        <v>48.788637453200003</v>
      </c>
      <c r="D2581" s="4">
        <v>9.0628202389099997</v>
      </c>
      <c r="E2581" s="4">
        <f>Orte[[#This Row],[Lat_dez]]*PI()/180</f>
        <v>0.85152236112016089</v>
      </c>
      <c r="F2581" s="4">
        <f>Orte[[#This Row],[Lon_dez]]*PI()/180</f>
        <v>0.15817605268535861</v>
      </c>
      <c r="G2581" t="s">
        <v>546</v>
      </c>
      <c r="H2581" t="s">
        <v>757</v>
      </c>
      <c r="I2581" s="4" t="b">
        <v>0</v>
      </c>
      <c r="J2581" s="4" t="str">
        <f>CONCATENATE(Orte[[#This Row],[Ort]]," - ",Orte[[#This Row],[Landkreis]])</f>
        <v>Gerlingen - Landkreis Ludwigsburg</v>
      </c>
      <c r="L2581" s="3" t="s">
        <v>15360</v>
      </c>
      <c r="M2581" s="3"/>
      <c r="N2581" t="str">
        <f>Orte[[#This Row],[Ort]]</f>
        <v>Gerlingen</v>
      </c>
      <c r="O2581" t="s">
        <v>5811</v>
      </c>
      <c r="P2581" t="s">
        <v>6482</v>
      </c>
    </row>
    <row r="2582" spans="1:16" x14ac:dyDescent="0.35">
      <c r="A2582" t="s">
        <v>7229</v>
      </c>
      <c r="B2582" s="3" t="s">
        <v>15739</v>
      </c>
      <c r="C2582" s="4">
        <v>47.942846156999998</v>
      </c>
      <c r="D2582" s="4">
        <v>10.680014482900001</v>
      </c>
      <c r="E2582" s="4">
        <f>Orte[[#This Row],[Lat_dez]]*PI()/180</f>
        <v>0.83676051821676023</v>
      </c>
      <c r="F2582" s="4">
        <f>Orte[[#This Row],[Lon_dez]]*PI()/180</f>
        <v>0.18640141688728462</v>
      </c>
      <c r="G2582" t="s">
        <v>665</v>
      </c>
      <c r="H2582" t="s">
        <v>1051</v>
      </c>
      <c r="I2582" s="4" t="b">
        <v>0</v>
      </c>
      <c r="J2582" s="4" t="str">
        <f>CONCATENATE(Orte[[#This Row],[Ort]]," - ",Orte[[#This Row],[Landkreis]])</f>
        <v>Germaringen - Landkreis Ostallgäu</v>
      </c>
      <c r="L2582" s="3" t="s">
        <v>13002</v>
      </c>
      <c r="M2582" s="3"/>
      <c r="N2582" t="str">
        <f>Orte[[#This Row],[Ort]]</f>
        <v>Germaringen</v>
      </c>
      <c r="O2582" t="s">
        <v>880</v>
      </c>
      <c r="P2582" t="s">
        <v>1912</v>
      </c>
    </row>
    <row r="2583" spans="1:16" x14ac:dyDescent="0.35">
      <c r="A2583" t="s">
        <v>959</v>
      </c>
      <c r="B2583" s="3" t="s">
        <v>7954</v>
      </c>
      <c r="C2583" s="4">
        <v>48.128989890500002</v>
      </c>
      <c r="D2583" s="4">
        <v>11.3603435357</v>
      </c>
      <c r="E2583" s="4">
        <f>Orte[[#This Row],[Lat_dez]]*PI()/180</f>
        <v>0.84000933924829013</v>
      </c>
      <c r="F2583" s="4">
        <f>Orte[[#This Row],[Lon_dez]]*PI()/180</f>
        <v>0.19827539885561896</v>
      </c>
      <c r="G2583" t="s">
        <v>665</v>
      </c>
      <c r="H2583" t="s">
        <v>960</v>
      </c>
      <c r="I2583" s="4" t="b">
        <v>0</v>
      </c>
      <c r="J2583" s="4" t="str">
        <f>CONCATENATE(Orte[[#This Row],[Ort]]," - ",Orte[[#This Row],[Landkreis]])</f>
        <v>Germering - Landkreis Fürstenfeldbruck</v>
      </c>
      <c r="L2583" s="3" t="s">
        <v>9034</v>
      </c>
      <c r="M2583" s="3"/>
      <c r="N2583" t="str">
        <f>Orte[[#This Row],[Ort]]</f>
        <v>Germering</v>
      </c>
      <c r="O2583" t="s">
        <v>6345</v>
      </c>
      <c r="P2583" t="s">
        <v>1435</v>
      </c>
    </row>
    <row r="2584" spans="1:16" x14ac:dyDescent="0.35">
      <c r="A2584" t="s">
        <v>4524</v>
      </c>
      <c r="B2584" s="3" t="s">
        <v>12131</v>
      </c>
      <c r="C2584" s="4">
        <v>49.2137110062</v>
      </c>
      <c r="D2584" s="4">
        <v>8.3717045362900002</v>
      </c>
      <c r="E2584" s="4">
        <f>Orte[[#This Row],[Lat_dez]]*PI()/180</f>
        <v>0.85894129418316145</v>
      </c>
      <c r="F2584" s="4">
        <f>Orte[[#This Row],[Lon_dez]]*PI()/180</f>
        <v>0.1461138081624056</v>
      </c>
      <c r="G2584" t="s">
        <v>514</v>
      </c>
      <c r="H2584" t="s">
        <v>565</v>
      </c>
      <c r="I2584" s="4" t="b">
        <v>0</v>
      </c>
      <c r="J2584" s="4" t="str">
        <f>CONCATENATE(Orte[[#This Row],[Ort]]," - ",Orte[[#This Row],[Landkreis]])</f>
        <v>Germersheim - Landkreis Germersheim</v>
      </c>
      <c r="L2584" s="3" t="s">
        <v>14205</v>
      </c>
      <c r="M2584" s="3"/>
      <c r="N2584" t="str">
        <f>Orte[[#This Row],[Ort]]</f>
        <v>Germersheim</v>
      </c>
      <c r="O2584" t="s">
        <v>1420</v>
      </c>
      <c r="P2584" t="s">
        <v>2163</v>
      </c>
    </row>
    <row r="2585" spans="1:16" x14ac:dyDescent="0.35">
      <c r="A2585" t="s">
        <v>3689</v>
      </c>
      <c r="B2585" s="3" t="s">
        <v>11060</v>
      </c>
      <c r="C2585" s="4">
        <v>48.733935800899999</v>
      </c>
      <c r="D2585" s="4">
        <v>8.39481247338</v>
      </c>
      <c r="E2585" s="4">
        <f>Orte[[#This Row],[Lat_dez]]*PI()/180</f>
        <v>0.85056763718124473</v>
      </c>
      <c r="F2585" s="4">
        <f>Orte[[#This Row],[Lon_dez]]*PI()/180</f>
        <v>0.14651711774796983</v>
      </c>
      <c r="G2585" t="s">
        <v>546</v>
      </c>
      <c r="H2585" t="s">
        <v>552</v>
      </c>
      <c r="I2585" s="4" t="b">
        <v>0</v>
      </c>
      <c r="J2585" s="4" t="str">
        <f>CONCATENATE(Orte[[#This Row],[Ort]]," - ",Orte[[#This Row],[Landkreis]])</f>
        <v>Gernsbach - Landkreis Rastatt</v>
      </c>
      <c r="L2585" s="3" t="s">
        <v>15009</v>
      </c>
      <c r="M2585" s="3"/>
      <c r="N2585" t="str">
        <f>Orte[[#This Row],[Ort]]</f>
        <v>Gernsbach</v>
      </c>
      <c r="O2585" t="s">
        <v>5582</v>
      </c>
      <c r="P2585" t="s">
        <v>5160</v>
      </c>
    </row>
    <row r="2586" spans="1:16" x14ac:dyDescent="0.35">
      <c r="A2586" t="s">
        <v>4656</v>
      </c>
      <c r="B2586" s="3" t="s">
        <v>12310</v>
      </c>
      <c r="C2586" s="4">
        <v>49.751371565600003</v>
      </c>
      <c r="D2586" s="4">
        <v>8.5126675388200006</v>
      </c>
      <c r="E2586" s="4">
        <f>Orte[[#This Row],[Lat_dez]]*PI()/180</f>
        <v>0.86832524120280596</v>
      </c>
      <c r="F2586" s="4">
        <f>Orte[[#This Row],[Lon_dez]]*PI()/180</f>
        <v>0.14857407668005121</v>
      </c>
      <c r="G2586" t="s">
        <v>549</v>
      </c>
      <c r="H2586" t="s">
        <v>1053</v>
      </c>
      <c r="I2586" s="4" t="b">
        <v>0</v>
      </c>
      <c r="J2586" s="4" t="str">
        <f>CONCATENATE(Orte[[#This Row],[Ort]]," - ",Orte[[#This Row],[Landkreis]])</f>
        <v>Gernsheim - Landkreis Groß-Gerau</v>
      </c>
      <c r="L2586" s="3" t="s">
        <v>12135</v>
      </c>
      <c r="M2586" s="3"/>
      <c r="N2586" t="str">
        <f>Orte[[#This Row],[Ort]]</f>
        <v>Gernsheim</v>
      </c>
      <c r="O2586" t="s">
        <v>5934</v>
      </c>
      <c r="P2586" t="s">
        <v>5323</v>
      </c>
    </row>
    <row r="2587" spans="1:16" x14ac:dyDescent="0.35">
      <c r="A2587" t="s">
        <v>1449</v>
      </c>
      <c r="B2587" s="3" t="s">
        <v>8387</v>
      </c>
      <c r="C2587" s="4">
        <v>50.2884521812</v>
      </c>
      <c r="D2587" s="4">
        <v>9.9004498674200008</v>
      </c>
      <c r="E2587" s="4">
        <f>Orte[[#This Row],[Lat_dez]]*PI()/180</f>
        <v>0.87769906629366401</v>
      </c>
      <c r="F2587" s="4">
        <f>Orte[[#This Row],[Lon_dez]]*PI()/180</f>
        <v>0.17279544761511509</v>
      </c>
      <c r="G2587" t="s">
        <v>665</v>
      </c>
      <c r="H2587" t="s">
        <v>998</v>
      </c>
      <c r="I2587" s="4" t="b">
        <v>0</v>
      </c>
      <c r="J2587" s="4" t="str">
        <f>CONCATENATE(Orte[[#This Row],[Ort]]," - ",Orte[[#This Row],[Landkreis]])</f>
        <v>Geroda - Landkreis Bad Kissingen</v>
      </c>
      <c r="L2587" s="3" t="s">
        <v>13114</v>
      </c>
      <c r="M2587" s="3"/>
      <c r="N2587" t="str">
        <f>Orte[[#This Row],[Ort]]</f>
        <v>Geroda</v>
      </c>
      <c r="O2587" t="s">
        <v>3500</v>
      </c>
      <c r="P2587" t="s">
        <v>4775</v>
      </c>
    </row>
    <row r="2588" spans="1:16" x14ac:dyDescent="0.35">
      <c r="A2588" t="s">
        <v>6756</v>
      </c>
      <c r="B2588" s="3" t="s">
        <v>15097</v>
      </c>
      <c r="C2588" s="4">
        <v>50.341286176499999</v>
      </c>
      <c r="D2588" s="4">
        <v>11.5751006938</v>
      </c>
      <c r="E2588" s="4">
        <f>Orte[[#This Row],[Lat_dez]]*PI()/180</f>
        <v>0.87862119346863221</v>
      </c>
      <c r="F2588" s="4">
        <f>Orte[[#This Row],[Lon_dez]]*PI()/180</f>
        <v>0.20202361835668997</v>
      </c>
      <c r="G2588" t="s">
        <v>665</v>
      </c>
      <c r="H2588" t="s">
        <v>852</v>
      </c>
      <c r="I2588" s="4" t="b">
        <v>0</v>
      </c>
      <c r="J2588" s="4" t="str">
        <f>CONCATENATE(Orte[[#This Row],[Ort]]," - ",Orte[[#This Row],[Landkreis]])</f>
        <v>Geroldsgrün - Landkreis Hof</v>
      </c>
      <c r="L2588" s="3" t="s">
        <v>10081</v>
      </c>
      <c r="M2588" s="3"/>
      <c r="N2588" t="str">
        <f>Orte[[#This Row],[Ort]]</f>
        <v>Geroldsgrün</v>
      </c>
      <c r="O2588" t="s">
        <v>6151</v>
      </c>
      <c r="P2588" t="s">
        <v>5370</v>
      </c>
    </row>
    <row r="2589" spans="1:16" x14ac:dyDescent="0.35">
      <c r="A2589" t="s">
        <v>4112</v>
      </c>
      <c r="B2589" s="3" t="s">
        <v>11598</v>
      </c>
      <c r="C2589" s="4">
        <v>49.681634736399999</v>
      </c>
      <c r="D2589" s="4">
        <v>9.8883068917599992</v>
      </c>
      <c r="E2589" s="4">
        <f>Orte[[#This Row],[Lat_dez]]*PI()/180</f>
        <v>0.86710810392336513</v>
      </c>
      <c r="F2589" s="4">
        <f>Orte[[#This Row],[Lon_dez]]*PI()/180</f>
        <v>0.17258351270885852</v>
      </c>
      <c r="G2589" t="s">
        <v>665</v>
      </c>
      <c r="H2589" t="s">
        <v>1003</v>
      </c>
      <c r="I2589" s="4" t="b">
        <v>0</v>
      </c>
      <c r="J2589" s="4" t="str">
        <f>CONCATENATE(Orte[[#This Row],[Ort]]," - ",Orte[[#This Row],[Landkreis]])</f>
        <v>Geroldshausen - Landkreis Würzburg</v>
      </c>
      <c r="L2589" s="3" t="s">
        <v>12503</v>
      </c>
      <c r="M2589" s="3"/>
      <c r="N2589" t="str">
        <f>Orte[[#This Row],[Ort]]</f>
        <v>Geroldshausen</v>
      </c>
      <c r="O2589" t="s">
        <v>5883</v>
      </c>
      <c r="P2589" t="s">
        <v>4879</v>
      </c>
    </row>
    <row r="2590" spans="1:16" x14ac:dyDescent="0.35">
      <c r="A2590" t="s">
        <v>5311</v>
      </c>
      <c r="B2590" s="3" t="s">
        <v>13157</v>
      </c>
      <c r="C2590" s="4">
        <v>49.048979200300003</v>
      </c>
      <c r="D2590" s="4">
        <v>10.511110867299999</v>
      </c>
      <c r="E2590" s="4">
        <f>Orte[[#This Row],[Lat_dez]]*PI()/180</f>
        <v>0.85606618178745042</v>
      </c>
      <c r="F2590" s="4">
        <f>Orte[[#This Row],[Lon_dez]]*PI()/180</f>
        <v>0.18345349267654174</v>
      </c>
      <c r="G2590" t="s">
        <v>665</v>
      </c>
      <c r="H2590" t="s">
        <v>784</v>
      </c>
      <c r="I2590" s="4" t="b">
        <v>0</v>
      </c>
      <c r="J2590" s="4" t="str">
        <f>CONCATENATE(Orte[[#This Row],[Ort]]," - ",Orte[[#This Row],[Landkreis]])</f>
        <v>Gerolfingen - Landkreis Ansbach</v>
      </c>
      <c r="L2590" s="3" t="s">
        <v>15366</v>
      </c>
      <c r="M2590" s="3"/>
      <c r="N2590" t="str">
        <f>Orte[[#This Row],[Ort]]</f>
        <v>Gerolfingen</v>
      </c>
      <c r="O2590" t="s">
        <v>5993</v>
      </c>
      <c r="P2590" t="s">
        <v>4298</v>
      </c>
    </row>
    <row r="2591" spans="1:16" x14ac:dyDescent="0.35">
      <c r="A2591" t="s">
        <v>2320</v>
      </c>
      <c r="B2591" s="3" t="s">
        <v>9358</v>
      </c>
      <c r="C2591" s="4">
        <v>48.489477190000002</v>
      </c>
      <c r="D2591" s="4">
        <v>11.355709393</v>
      </c>
      <c r="E2591" s="4">
        <f>Orte[[#This Row],[Lat_dez]]*PI()/180</f>
        <v>0.84630102953618802</v>
      </c>
      <c r="F2591" s="4">
        <f>Orte[[#This Row],[Lon_dez]]*PI()/180</f>
        <v>0.19819451780749672</v>
      </c>
      <c r="G2591" t="s">
        <v>665</v>
      </c>
      <c r="H2591" t="s">
        <v>839</v>
      </c>
      <c r="I2591" s="4" t="b">
        <v>0</v>
      </c>
      <c r="J2591" s="4" t="str">
        <f>CONCATENATE(Orte[[#This Row],[Ort]]," - ",Orte[[#This Row],[Landkreis]])</f>
        <v>Gerolsbach - Landkreis Pfaffenhofen a.d. Ilm</v>
      </c>
      <c r="L2591" s="3" t="s">
        <v>11590</v>
      </c>
      <c r="M2591" s="3"/>
      <c r="N2591" t="str">
        <f>Orte[[#This Row],[Ort]]</f>
        <v>Gerolsbach</v>
      </c>
      <c r="O2591" t="s">
        <v>5123</v>
      </c>
      <c r="P2591" t="s">
        <v>5290</v>
      </c>
    </row>
    <row r="2592" spans="1:16" x14ac:dyDescent="0.35">
      <c r="A2592" t="s">
        <v>3196</v>
      </c>
      <c r="B2592" s="3" t="s">
        <v>10427</v>
      </c>
      <c r="C2592" s="4">
        <v>49.5446430621</v>
      </c>
      <c r="D2592" s="4">
        <v>8.2407221859900002</v>
      </c>
      <c r="E2592" s="4">
        <f>Orte[[#This Row],[Lat_dez]]*PI()/180</f>
        <v>0.86471714815901035</v>
      </c>
      <c r="F2592" s="4">
        <f>Orte[[#This Row],[Lon_dez]]*PI()/180</f>
        <v>0.14382773488767003</v>
      </c>
      <c r="G2592" t="s">
        <v>514</v>
      </c>
      <c r="H2592" t="s">
        <v>624</v>
      </c>
      <c r="I2592" s="4" t="b">
        <v>0</v>
      </c>
      <c r="J2592" s="4" t="str">
        <f>CONCATENATE(Orte[[#This Row],[Ort]]," - ",Orte[[#This Row],[Landkreis]])</f>
        <v>Gerolsheim - Landkreis Bad Dürkheim</v>
      </c>
      <c r="L2592" s="3" t="s">
        <v>11259</v>
      </c>
      <c r="M2592" s="3"/>
      <c r="N2592" t="str">
        <f>Orte[[#This Row],[Ort]]</f>
        <v>Gerolsheim</v>
      </c>
      <c r="O2592" t="s">
        <v>1586</v>
      </c>
      <c r="P2592" t="s">
        <v>6194</v>
      </c>
    </row>
    <row r="2593" spans="1:16" x14ac:dyDescent="0.35">
      <c r="A2593" t="s">
        <v>6837</v>
      </c>
      <c r="B2593" s="3" t="s">
        <v>15205</v>
      </c>
      <c r="C2593" s="4">
        <v>50.217050728399997</v>
      </c>
      <c r="D2593" s="4">
        <v>6.6473426077899997</v>
      </c>
      <c r="E2593" s="4">
        <f>Orte[[#This Row],[Lat_dez]]*PI()/180</f>
        <v>0.8764528758515967</v>
      </c>
      <c r="F2593" s="4">
        <f>Orte[[#This Row],[Lon_dez]]*PI()/180</f>
        <v>0.11601801501404155</v>
      </c>
      <c r="G2593" t="s">
        <v>514</v>
      </c>
      <c r="H2593" t="s">
        <v>527</v>
      </c>
      <c r="I2593" s="4" t="b">
        <v>0</v>
      </c>
      <c r="J2593" s="4" t="str">
        <f>CONCATENATE(Orte[[#This Row],[Ort]]," - ",Orte[[#This Row],[Landkreis]])</f>
        <v>Gerolstein - Landkreis Vulkaneifel</v>
      </c>
      <c r="L2593" s="3" t="s">
        <v>15062</v>
      </c>
      <c r="M2593" s="3"/>
      <c r="N2593" t="str">
        <f>Orte[[#This Row],[Ort]]</f>
        <v>Gerolstein</v>
      </c>
      <c r="O2593" t="s">
        <v>1041</v>
      </c>
      <c r="P2593" t="s">
        <v>2161</v>
      </c>
    </row>
    <row r="2594" spans="1:16" x14ac:dyDescent="0.35">
      <c r="A2594" t="s">
        <v>7218</v>
      </c>
      <c r="B2594" s="3" t="s">
        <v>15727</v>
      </c>
      <c r="C2594" s="4">
        <v>49.898738348000002</v>
      </c>
      <c r="D2594" s="4">
        <v>10.335792362799999</v>
      </c>
      <c r="E2594" s="4">
        <f>Orte[[#This Row],[Lat_dez]]*PI()/180</f>
        <v>0.87089727676375606</v>
      </c>
      <c r="F2594" s="4">
        <f>Orte[[#This Row],[Lon_dez]]*PI()/180</f>
        <v>0.18039360753334427</v>
      </c>
      <c r="G2594" t="s">
        <v>665</v>
      </c>
      <c r="H2594" t="s">
        <v>674</v>
      </c>
      <c r="I2594" s="4" t="b">
        <v>0</v>
      </c>
      <c r="J2594" s="4" t="str">
        <f>CONCATENATE(Orte[[#This Row],[Ort]]," - ",Orte[[#This Row],[Landkreis]])</f>
        <v>Gerolzhofen - Landkreis Schweinfurt</v>
      </c>
      <c r="L2594" s="3" t="s">
        <v>8382</v>
      </c>
      <c r="M2594" s="3"/>
      <c r="N2594" t="str">
        <f>Orte[[#This Row],[Ort]]</f>
        <v>Gerolzhofen</v>
      </c>
      <c r="O2594" t="s">
        <v>3504</v>
      </c>
      <c r="P2594" t="s">
        <v>4515</v>
      </c>
    </row>
    <row r="2595" spans="1:16" x14ac:dyDescent="0.35">
      <c r="A2595" t="s">
        <v>6912</v>
      </c>
      <c r="B2595" s="3" t="s">
        <v>15307</v>
      </c>
      <c r="C2595" s="4">
        <v>50.758960148500002</v>
      </c>
      <c r="D2595" s="4">
        <v>12.701029016</v>
      </c>
      <c r="E2595" s="4">
        <f>Orte[[#This Row],[Lat_dez]]*PI()/180</f>
        <v>0.88591097947991482</v>
      </c>
      <c r="F2595" s="4">
        <f>Orte[[#This Row],[Lon_dez]]*PI()/180</f>
        <v>0.22167477472053554</v>
      </c>
      <c r="G2595" t="s">
        <v>869</v>
      </c>
      <c r="H2595" t="s">
        <v>901</v>
      </c>
      <c r="I2595" s="4" t="b">
        <v>0</v>
      </c>
      <c r="J2595" s="4" t="str">
        <f>CONCATENATE(Orte[[#This Row],[Ort]]," - ",Orte[[#This Row],[Landkreis]])</f>
        <v>Gersdorf - Landkreis Zwickau</v>
      </c>
      <c r="L2595" s="3" t="s">
        <v>11020</v>
      </c>
      <c r="M2595" s="3"/>
      <c r="N2595" t="str">
        <f>Orte[[#This Row],[Ort]]</f>
        <v>Gersdorf</v>
      </c>
      <c r="O2595" t="s">
        <v>4869</v>
      </c>
      <c r="P2595" t="s">
        <v>3283</v>
      </c>
    </row>
    <row r="2596" spans="1:16" x14ac:dyDescent="0.35">
      <c r="A2596" t="s">
        <v>6954</v>
      </c>
      <c r="B2596" s="3" t="s">
        <v>15366</v>
      </c>
      <c r="C2596" s="4">
        <v>50.4451159053</v>
      </c>
      <c r="D2596" s="4">
        <v>9.8993820351200004</v>
      </c>
      <c r="E2596" s="4">
        <f>Orte[[#This Row],[Lat_dez]]*PI()/180</f>
        <v>0.88043336409764505</v>
      </c>
      <c r="F2596" s="4">
        <f>Orte[[#This Row],[Lon_dez]]*PI()/180</f>
        <v>0.17277681042562093</v>
      </c>
      <c r="G2596" t="s">
        <v>549</v>
      </c>
      <c r="H2596" t="s">
        <v>815</v>
      </c>
      <c r="I2596" s="4" t="b">
        <v>0</v>
      </c>
      <c r="J2596" s="4" t="str">
        <f>CONCATENATE(Orte[[#This Row],[Ort]]," - ",Orte[[#This Row],[Landkreis]])</f>
        <v>Gersfeld - Landkreis Fulda</v>
      </c>
      <c r="L2596" s="3" t="s">
        <v>15247</v>
      </c>
      <c r="M2596" s="3"/>
      <c r="N2596" t="str">
        <f>Orte[[#This Row],[Ort]]</f>
        <v>Gersfeld</v>
      </c>
      <c r="O2596" t="s">
        <v>3986</v>
      </c>
      <c r="P2596" t="s">
        <v>3264</v>
      </c>
    </row>
    <row r="2597" spans="1:16" x14ac:dyDescent="0.35">
      <c r="A2597" t="s">
        <v>6480</v>
      </c>
      <c r="B2597" s="3" t="s">
        <v>14723</v>
      </c>
      <c r="C2597" s="4">
        <v>49.150645205399996</v>
      </c>
      <c r="D2597" s="4">
        <v>7.2318716308799997</v>
      </c>
      <c r="E2597" s="4">
        <f>Orte[[#This Row],[Lat_dez]]*PI()/180</f>
        <v>0.85784058831379451</v>
      </c>
      <c r="F2597" s="4">
        <f>Orte[[#This Row],[Lon_dez]]*PI()/180</f>
        <v>0.12621997104042801</v>
      </c>
      <c r="G2597" t="s">
        <v>534</v>
      </c>
      <c r="H2597" t="s">
        <v>1650</v>
      </c>
      <c r="I2597" s="4" t="b">
        <v>0</v>
      </c>
      <c r="J2597" s="4" t="str">
        <f>CONCATENATE(Orte[[#This Row],[Ort]]," - ",Orte[[#This Row],[Landkreis]])</f>
        <v>Gersheim - Landkreis Saarpfalz-Kreis</v>
      </c>
      <c r="L2597" s="3" t="s">
        <v>8112</v>
      </c>
      <c r="M2597" s="3"/>
      <c r="N2597" t="str">
        <f>Orte[[#This Row],[Ort]]</f>
        <v>Gersheim</v>
      </c>
      <c r="O2597" t="s">
        <v>4854</v>
      </c>
      <c r="P2597" t="s">
        <v>4814</v>
      </c>
    </row>
    <row r="2598" spans="1:16" x14ac:dyDescent="0.35">
      <c r="A2598" t="s">
        <v>3743</v>
      </c>
      <c r="B2598" s="3" t="s">
        <v>11137</v>
      </c>
      <c r="C2598" s="4">
        <v>48.619051145999997</v>
      </c>
      <c r="D2598" s="4">
        <v>10.0451081779</v>
      </c>
      <c r="E2598" s="4">
        <f>Orte[[#This Row],[Lat_dez]]*PI()/180</f>
        <v>0.84856252169322222</v>
      </c>
      <c r="F2598" s="4">
        <f>Orte[[#This Row],[Lon_dez]]*PI()/180</f>
        <v>0.17532021142336329</v>
      </c>
      <c r="G2598" t="s">
        <v>546</v>
      </c>
      <c r="H2598" t="s">
        <v>676</v>
      </c>
      <c r="I2598" s="4" t="b">
        <v>0</v>
      </c>
      <c r="J2598" s="4" t="str">
        <f>CONCATENATE(Orte[[#This Row],[Ort]]," - ",Orte[[#This Row],[Landkreis]])</f>
        <v>Gerstetten - Landkreis Heidenheim</v>
      </c>
      <c r="L2598" s="3" t="s">
        <v>10898</v>
      </c>
      <c r="M2598" s="3"/>
      <c r="N2598" t="str">
        <f>Orte[[#This Row],[Ort]]</f>
        <v>Gerstetten</v>
      </c>
      <c r="O2598" t="s">
        <v>6424</v>
      </c>
      <c r="P2598" t="s">
        <v>5669</v>
      </c>
    </row>
    <row r="2599" spans="1:16" x14ac:dyDescent="0.35">
      <c r="A2599" t="s">
        <v>4087</v>
      </c>
      <c r="B2599" s="3" t="s">
        <v>11567</v>
      </c>
      <c r="C2599" s="4">
        <v>48.430049158199999</v>
      </c>
      <c r="D2599" s="4">
        <v>10.822173987199999</v>
      </c>
      <c r="E2599" s="4">
        <f>Orte[[#This Row],[Lat_dez]]*PI()/180</f>
        <v>0.84526381471329803</v>
      </c>
      <c r="F2599" s="4">
        <f>Orte[[#This Row],[Lon_dez]]*PI()/180</f>
        <v>0.18888256830032266</v>
      </c>
      <c r="G2599" t="s">
        <v>665</v>
      </c>
      <c r="H2599" t="s">
        <v>798</v>
      </c>
      <c r="I2599" s="4" t="b">
        <v>0</v>
      </c>
      <c r="J2599" s="4" t="str">
        <f>CONCATENATE(Orte[[#This Row],[Ort]]," - ",Orte[[#This Row],[Landkreis]])</f>
        <v>Gersthofen - Landkreis Augsburg</v>
      </c>
      <c r="L2599" s="3" t="s">
        <v>13343</v>
      </c>
      <c r="M2599" s="3"/>
      <c r="N2599" t="str">
        <f>Orte[[#This Row],[Ort]]</f>
        <v>Gersthofen</v>
      </c>
      <c r="O2599" t="s">
        <v>3651</v>
      </c>
      <c r="P2599" t="s">
        <v>5279</v>
      </c>
    </row>
    <row r="2600" spans="1:16" x14ac:dyDescent="0.35">
      <c r="A2600" t="s">
        <v>4824</v>
      </c>
      <c r="B2600" s="3" t="s">
        <v>12522</v>
      </c>
      <c r="C2600" s="4">
        <v>50.974619132299999</v>
      </c>
      <c r="D2600" s="4">
        <v>10.1226442862</v>
      </c>
      <c r="E2600" s="4">
        <f>Orte[[#This Row],[Lat_dez]]*PI()/180</f>
        <v>0.88967493880872994</v>
      </c>
      <c r="F2600" s="4">
        <f>Orte[[#This Row],[Lon_dez]]*PI()/180</f>
        <v>0.17667347180238119</v>
      </c>
      <c r="G2600" t="s">
        <v>678</v>
      </c>
      <c r="H2600" t="s">
        <v>679</v>
      </c>
      <c r="I2600" s="4" t="b">
        <v>0</v>
      </c>
      <c r="J2600" s="4" t="str">
        <f>CONCATENATE(Orte[[#This Row],[Ort]]," - ",Orte[[#This Row],[Landkreis]])</f>
        <v>Gerstungen - Landkreis Wartburgkreis</v>
      </c>
      <c r="L2600" s="3" t="s">
        <v>10267</v>
      </c>
      <c r="M2600" s="3"/>
      <c r="N2600" t="str">
        <f>Orte[[#This Row],[Ort]]</f>
        <v>Gerstungen</v>
      </c>
      <c r="O2600" t="s">
        <v>3386</v>
      </c>
      <c r="P2600" t="s">
        <v>7050</v>
      </c>
    </row>
    <row r="2601" spans="1:16" x14ac:dyDescent="0.35">
      <c r="A2601" t="s">
        <v>6058</v>
      </c>
      <c r="B2601" s="3" t="s">
        <v>14149</v>
      </c>
      <c r="C2601" s="4">
        <v>48.485130490899998</v>
      </c>
      <c r="D2601" s="4">
        <v>12.4200265138</v>
      </c>
      <c r="E2601" s="4">
        <f>Orte[[#This Row],[Lat_dez]]*PI()/180</f>
        <v>0.84622516532529946</v>
      </c>
      <c r="F2601" s="4">
        <f>Orte[[#This Row],[Lon_dez]]*PI()/180</f>
        <v>0.21677035585080293</v>
      </c>
      <c r="G2601" t="s">
        <v>665</v>
      </c>
      <c r="H2601" t="s">
        <v>881</v>
      </c>
      <c r="I2601" s="4" t="b">
        <v>0</v>
      </c>
      <c r="J2601" s="4" t="str">
        <f>CONCATENATE(Orte[[#This Row],[Ort]]," - ",Orte[[#This Row],[Landkreis]])</f>
        <v>Gerzen - Landkreis Landshut</v>
      </c>
      <c r="L2601" s="3" t="s">
        <v>10648</v>
      </c>
      <c r="M2601" s="3"/>
      <c r="N2601" t="str">
        <f>Orte[[#This Row],[Ort]]</f>
        <v>Gerzen</v>
      </c>
      <c r="O2601" t="s">
        <v>6830</v>
      </c>
      <c r="P2601" t="s">
        <v>64</v>
      </c>
    </row>
    <row r="2602" spans="1:16" x14ac:dyDescent="0.35">
      <c r="A2602" t="s">
        <v>5307</v>
      </c>
      <c r="B2602" s="3" t="s">
        <v>13153</v>
      </c>
      <c r="C2602" s="4">
        <v>53.922335296299998</v>
      </c>
      <c r="D2602" s="4">
        <v>10.4632003588</v>
      </c>
      <c r="E2602" s="4">
        <f>Orte[[#This Row],[Lat_dez]]*PI()/180</f>
        <v>0.94112229128478708</v>
      </c>
      <c r="F2602" s="4">
        <f>Orte[[#This Row],[Lon_dez]]*PI()/180</f>
        <v>0.18261729655691206</v>
      </c>
      <c r="G2602" t="s">
        <v>641</v>
      </c>
      <c r="H2602" t="s">
        <v>671</v>
      </c>
      <c r="I2602" s="4" t="b">
        <v>0</v>
      </c>
      <c r="J2602" s="4" t="str">
        <f>CONCATENATE(Orte[[#This Row],[Ort]]," - ",Orte[[#This Row],[Landkreis]])</f>
        <v>Geschendorf - Kreis Segeberg</v>
      </c>
      <c r="L2602" s="3" t="s">
        <v>10597</v>
      </c>
      <c r="M2602" s="3"/>
      <c r="N2602" t="str">
        <f>Orte[[#This Row],[Ort]]</f>
        <v>Geschendorf</v>
      </c>
      <c r="O2602" t="s">
        <v>993</v>
      </c>
      <c r="P2602" t="s">
        <v>1452</v>
      </c>
    </row>
    <row r="2603" spans="1:16" x14ac:dyDescent="0.35">
      <c r="A2603" t="s">
        <v>2515</v>
      </c>
      <c r="B2603" s="3" t="s">
        <v>9592</v>
      </c>
      <c r="C2603" s="4">
        <v>51.947062842199998</v>
      </c>
      <c r="D2603" s="4">
        <v>7.0217281192199996</v>
      </c>
      <c r="E2603" s="4">
        <f>Orte[[#This Row],[Lat_dez]]*PI()/180</f>
        <v>0.90664728333679345</v>
      </c>
      <c r="F2603" s="4">
        <f>Orte[[#This Row],[Lon_dez]]*PI()/180</f>
        <v>0.12255227486025792</v>
      </c>
      <c r="G2603" t="s">
        <v>504</v>
      </c>
      <c r="H2603" t="s">
        <v>1562</v>
      </c>
      <c r="I2603" s="4" t="b">
        <v>0</v>
      </c>
      <c r="J2603" s="4" t="str">
        <f>CONCATENATE(Orte[[#This Row],[Ort]]," - ",Orte[[#This Row],[Landkreis]])</f>
        <v>Gescher - Kreis Borken</v>
      </c>
      <c r="L2603" s="3" t="s">
        <v>12369</v>
      </c>
      <c r="M2603" s="3"/>
      <c r="N2603" t="str">
        <f>Orte[[#This Row],[Ort]]</f>
        <v>Gescher</v>
      </c>
      <c r="O2603" t="s">
        <v>5121</v>
      </c>
      <c r="P2603" t="s">
        <v>5719</v>
      </c>
    </row>
    <row r="2604" spans="1:16" x14ac:dyDescent="0.35">
      <c r="A2604" t="s">
        <v>3833</v>
      </c>
      <c r="B2604" s="3" t="s">
        <v>11248</v>
      </c>
      <c r="C2604" s="4">
        <v>50.706278989099999</v>
      </c>
      <c r="D2604" s="4">
        <v>10.8308132903</v>
      </c>
      <c r="E2604" s="4">
        <f>Orte[[#This Row],[Lat_dez]]*PI()/180</f>
        <v>0.88499151979461699</v>
      </c>
      <c r="F2604" s="4">
        <f>Orte[[#This Row],[Lon_dez]]*PI()/180</f>
        <v>0.18903335258449544</v>
      </c>
      <c r="G2604" t="s">
        <v>678</v>
      </c>
      <c r="H2604" t="s">
        <v>1331</v>
      </c>
      <c r="I2604" s="4" t="b">
        <v>0</v>
      </c>
      <c r="J2604" s="4" t="str">
        <f>CONCATENATE(Orte[[#This Row],[Ort]]," - ",Orte[[#This Row],[Landkreis]])</f>
        <v>Geschwenda - Landkreis Ilm-Kreis</v>
      </c>
      <c r="L2604" s="3" t="s">
        <v>8378</v>
      </c>
      <c r="M2604" s="3"/>
      <c r="N2604" t="str">
        <f>Orte[[#This Row],[Ort]]</f>
        <v>Geschwenda</v>
      </c>
      <c r="O2604" t="s">
        <v>5269</v>
      </c>
      <c r="P2604" t="s">
        <v>4829</v>
      </c>
    </row>
    <row r="2605" spans="1:16" x14ac:dyDescent="0.35">
      <c r="A2605" t="s">
        <v>1364</v>
      </c>
      <c r="B2605" s="3" t="s">
        <v>8297</v>
      </c>
      <c r="C2605" s="4">
        <v>49.898788737399997</v>
      </c>
      <c r="D2605" s="4">
        <v>11.539462368300001</v>
      </c>
      <c r="E2605" s="4">
        <f>Orte[[#This Row],[Lat_dez]]*PI()/180</f>
        <v>0.87089815622469413</v>
      </c>
      <c r="F2605" s="4">
        <f>Orte[[#This Row],[Lon_dez]]*PI()/180</f>
        <v>0.20140161223681755</v>
      </c>
      <c r="G2605" t="s">
        <v>665</v>
      </c>
      <c r="H2605" t="s">
        <v>837</v>
      </c>
      <c r="I2605" s="4" t="b">
        <v>0</v>
      </c>
      <c r="J2605" s="4" t="str">
        <f>CONCATENATE(Orte[[#This Row],[Ort]]," - ",Orte[[#This Row],[Landkreis]])</f>
        <v>Gesees - Landkreis Bayreuth</v>
      </c>
      <c r="L2605" s="3" t="s">
        <v>15361</v>
      </c>
      <c r="M2605" s="3"/>
      <c r="N2605" t="str">
        <f>Orte[[#This Row],[Ort]]</f>
        <v>Gesees</v>
      </c>
      <c r="O2605" t="s">
        <v>5461</v>
      </c>
      <c r="P2605" t="s">
        <v>1876</v>
      </c>
    </row>
    <row r="2606" spans="1:16" x14ac:dyDescent="0.35">
      <c r="A2606" t="s">
        <v>5895</v>
      </c>
      <c r="B2606" s="3" t="s">
        <v>13936</v>
      </c>
      <c r="C2606" s="4">
        <v>51.634689202399997</v>
      </c>
      <c r="D2606" s="4">
        <v>8.4921870513099993</v>
      </c>
      <c r="E2606" s="4">
        <f>Orte[[#This Row],[Lat_dez]]*PI()/180</f>
        <v>0.9011953348258448</v>
      </c>
      <c r="F2606" s="4">
        <f>Orte[[#This Row],[Lon_dez]]*PI()/180</f>
        <v>0.14821662474058811</v>
      </c>
      <c r="G2606" t="s">
        <v>504</v>
      </c>
      <c r="H2606" t="s">
        <v>575</v>
      </c>
      <c r="I2606" s="4" t="b">
        <v>0</v>
      </c>
      <c r="J2606" s="4" t="str">
        <f>CONCATENATE(Orte[[#This Row],[Ort]]," - ",Orte[[#This Row],[Landkreis]])</f>
        <v>Geseke - Kreis Soest</v>
      </c>
      <c r="L2606" s="3" t="s">
        <v>15367</v>
      </c>
      <c r="M2606" s="3"/>
      <c r="N2606" t="str">
        <f>Orte[[#This Row],[Ort]]</f>
        <v>Geseke</v>
      </c>
      <c r="O2606" t="s">
        <v>6692</v>
      </c>
      <c r="P2606" t="s">
        <v>2300</v>
      </c>
    </row>
    <row r="2607" spans="1:16" x14ac:dyDescent="0.35">
      <c r="A2607" t="s">
        <v>4713</v>
      </c>
      <c r="B2607" s="3" t="s">
        <v>12379</v>
      </c>
      <c r="C2607" s="4">
        <v>49.360715514500001</v>
      </c>
      <c r="D2607" s="4">
        <v>10.310179724699999</v>
      </c>
      <c r="E2607" s="4">
        <f>Orte[[#This Row],[Lat_dez]]*PI()/180</f>
        <v>0.86150700686827186</v>
      </c>
      <c r="F2607" s="4">
        <f>Orte[[#This Row],[Lon_dez]]*PI()/180</f>
        <v>0.17994658266837754</v>
      </c>
      <c r="G2607" t="s">
        <v>665</v>
      </c>
      <c r="H2607" t="s">
        <v>784</v>
      </c>
      <c r="I2607" s="4" t="b">
        <v>0</v>
      </c>
      <c r="J2607" s="4" t="str">
        <f>CONCATENATE(Orte[[#This Row],[Ort]]," - ",Orte[[#This Row],[Landkreis]])</f>
        <v>Geslau - Landkreis Ansbach</v>
      </c>
      <c r="L2607" s="3" t="s">
        <v>11602</v>
      </c>
      <c r="M2607" s="3"/>
      <c r="N2607" t="str">
        <f>Orte[[#This Row],[Ort]]</f>
        <v>Geslau</v>
      </c>
      <c r="O2607" t="s">
        <v>4027</v>
      </c>
      <c r="P2607" t="s">
        <v>1266</v>
      </c>
    </row>
    <row r="2608" spans="1:16" x14ac:dyDescent="0.35">
      <c r="A2608" t="s">
        <v>4209</v>
      </c>
      <c r="B2608" s="3" t="s">
        <v>11715</v>
      </c>
      <c r="C2608" s="4">
        <v>48.303467857100003</v>
      </c>
      <c r="D2608" s="4">
        <v>10.7146344692</v>
      </c>
      <c r="E2608" s="4">
        <f>Orte[[#This Row],[Lat_dez]]*PI()/180</f>
        <v>0.84305455423764486</v>
      </c>
      <c r="F2608" s="4">
        <f>Orte[[#This Row],[Lon_dez]]*PI()/180</f>
        <v>0.18700564963521493</v>
      </c>
      <c r="G2608" t="s">
        <v>665</v>
      </c>
      <c r="H2608" t="s">
        <v>798</v>
      </c>
      <c r="I2608" s="4" t="b">
        <v>0</v>
      </c>
      <c r="J2608" s="4" t="str">
        <f>CONCATENATE(Orte[[#This Row],[Ort]]," - ",Orte[[#This Row],[Landkreis]])</f>
        <v>Gessertshausen - Landkreis Augsburg</v>
      </c>
      <c r="L2608" s="3" t="s">
        <v>10453</v>
      </c>
      <c r="M2608" s="3"/>
      <c r="N2608" t="str">
        <f>Orte[[#This Row],[Ort]]</f>
        <v>Gessertshausen</v>
      </c>
      <c r="O2608" t="s">
        <v>684</v>
      </c>
      <c r="P2608" t="s">
        <v>806</v>
      </c>
    </row>
    <row r="2609" spans="1:16" x14ac:dyDescent="0.35">
      <c r="A2609" t="s">
        <v>3742</v>
      </c>
      <c r="B2609" s="3" t="s">
        <v>11136</v>
      </c>
      <c r="C2609" s="4">
        <v>54.397441087200001</v>
      </c>
      <c r="D2609" s="4">
        <v>9.9629137597700002</v>
      </c>
      <c r="E2609" s="4">
        <f>Orte[[#This Row],[Lat_dez]]*PI()/180</f>
        <v>0.94941445163128391</v>
      </c>
      <c r="F2609" s="4">
        <f>Orte[[#This Row],[Lon_dez]]*PI()/180</f>
        <v>0.17388564820023386</v>
      </c>
      <c r="G2609" t="s">
        <v>641</v>
      </c>
      <c r="H2609" t="s">
        <v>642</v>
      </c>
      <c r="I2609" s="4" t="b">
        <v>0</v>
      </c>
      <c r="J2609" s="4" t="str">
        <f>CONCATENATE(Orte[[#This Row],[Ort]]," - ",Orte[[#This Row],[Landkreis]])</f>
        <v>Gettorf u.a. - Kreis Rendsburg-Eckernförde</v>
      </c>
      <c r="L2609" s="3" t="s">
        <v>13112</v>
      </c>
      <c r="M2609" s="3"/>
      <c r="N2609" t="str">
        <f>Orte[[#This Row],[Ort]]</f>
        <v>Gettorf u.a.</v>
      </c>
      <c r="O2609" t="s">
        <v>2612</v>
      </c>
      <c r="P2609" t="s">
        <v>5046</v>
      </c>
    </row>
    <row r="2610" spans="1:16" x14ac:dyDescent="0.35">
      <c r="A2610" t="s">
        <v>3422</v>
      </c>
      <c r="B2610" s="3" t="s">
        <v>10715</v>
      </c>
      <c r="C2610" s="4">
        <v>51.333545806700002</v>
      </c>
      <c r="D2610" s="4">
        <v>7.3402076627700001</v>
      </c>
      <c r="E2610" s="4">
        <f>Orte[[#This Row],[Lat_dez]]*PI()/180</f>
        <v>0.89593939105024367</v>
      </c>
      <c r="F2610" s="4">
        <f>Orte[[#This Row],[Lon_dez]]*PI()/180</f>
        <v>0.1281107914954541</v>
      </c>
      <c r="G2610" t="s">
        <v>504</v>
      </c>
      <c r="H2610" t="s">
        <v>1653</v>
      </c>
      <c r="I2610" s="4" t="b">
        <v>0</v>
      </c>
      <c r="J2610" s="4" t="str">
        <f>CONCATENATE(Orte[[#This Row],[Ort]]," - ",Orte[[#This Row],[Landkreis]])</f>
        <v>Gevelsberg - Kreis Ennepe-Ruhr-Kreis</v>
      </c>
      <c r="L2610" s="3" t="s">
        <v>13108</v>
      </c>
      <c r="M2610" s="3"/>
      <c r="N2610" t="str">
        <f>Orte[[#This Row],[Ort]]</f>
        <v>Gevelsberg</v>
      </c>
      <c r="O2610" t="s">
        <v>7093</v>
      </c>
      <c r="P2610" t="s">
        <v>5986</v>
      </c>
    </row>
    <row r="2611" spans="1:16" x14ac:dyDescent="0.35">
      <c r="A2611" t="s">
        <v>537</v>
      </c>
      <c r="B2611" s="3" t="s">
        <v>7690</v>
      </c>
      <c r="C2611" s="4">
        <v>50.123976472000003</v>
      </c>
      <c r="D2611" s="4">
        <v>7.0586972703499997</v>
      </c>
      <c r="E2611" s="4">
        <f>Orte[[#This Row],[Lat_dez]]*PI()/180</f>
        <v>0.87482842362857138</v>
      </c>
      <c r="F2611" s="4">
        <f>Orte[[#This Row],[Lon_dez]]*PI()/180</f>
        <v>0.1231975082691438</v>
      </c>
      <c r="G2611" t="s">
        <v>514</v>
      </c>
      <c r="H2611" t="s">
        <v>538</v>
      </c>
      <c r="I2611" s="4" t="b">
        <v>0</v>
      </c>
      <c r="J2611" s="4" t="str">
        <f>CONCATENATE(Orte[[#This Row],[Ort]]," - ",Orte[[#This Row],[Landkreis]])</f>
        <v>Gevenich - Landkreis Cochem-Zell</v>
      </c>
      <c r="L2611" s="3" t="s">
        <v>9871</v>
      </c>
      <c r="M2611" s="3"/>
      <c r="N2611" t="str">
        <f>Orte[[#This Row],[Ort]]</f>
        <v>Gevenich</v>
      </c>
      <c r="O2611" t="s">
        <v>5982</v>
      </c>
      <c r="P2611" t="s">
        <v>3598</v>
      </c>
    </row>
    <row r="2612" spans="1:16" x14ac:dyDescent="0.35">
      <c r="A2612" t="s">
        <v>3834</v>
      </c>
      <c r="B2612" s="3" t="s">
        <v>11249</v>
      </c>
      <c r="C2612" s="4">
        <v>52.075166027100003</v>
      </c>
      <c r="D2612" s="4">
        <v>10.821837825999999</v>
      </c>
      <c r="E2612" s="4">
        <f>Orte[[#This Row],[Lat_dez]]*PI()/180</f>
        <v>0.90888310569558972</v>
      </c>
      <c r="F2612" s="4">
        <f>Orte[[#This Row],[Lon_dez]]*PI()/180</f>
        <v>0.18887670118056521</v>
      </c>
      <c r="G2612" t="s">
        <v>554</v>
      </c>
      <c r="H2612" t="s">
        <v>789</v>
      </c>
      <c r="I2612" s="4" t="b">
        <v>0</v>
      </c>
      <c r="J2612" s="4" t="str">
        <f>CONCATENATE(Orte[[#This Row],[Ort]]," - ",Orte[[#This Row],[Landkreis]])</f>
        <v>Gevensleben - Landkreis Helmstedt</v>
      </c>
      <c r="L2612" s="3" t="s">
        <v>8581</v>
      </c>
      <c r="M2612" s="3"/>
      <c r="N2612" t="str">
        <f>Orte[[#This Row],[Ort]]</f>
        <v>Gevensleben</v>
      </c>
      <c r="O2612" t="s">
        <v>6604</v>
      </c>
      <c r="P2612" t="s">
        <v>1047</v>
      </c>
    </row>
    <row r="2613" spans="1:16" x14ac:dyDescent="0.35">
      <c r="A2613" t="s">
        <v>4072</v>
      </c>
      <c r="B2613" s="3" t="s">
        <v>11545</v>
      </c>
      <c r="C2613" s="4">
        <v>50.624280540100003</v>
      </c>
      <c r="D2613" s="4">
        <v>12.915866940400001</v>
      </c>
      <c r="E2613" s="4">
        <f>Orte[[#This Row],[Lat_dez]]*PI()/180</f>
        <v>0.88356037687803834</v>
      </c>
      <c r="F2613" s="4">
        <f>Orte[[#This Row],[Lon_dez]]*PI()/180</f>
        <v>0.22542440385946622</v>
      </c>
      <c r="G2613" t="s">
        <v>869</v>
      </c>
      <c r="H2613" t="s">
        <v>910</v>
      </c>
      <c r="I2613" s="4" t="b">
        <v>0</v>
      </c>
      <c r="J2613" s="4" t="str">
        <f>CONCATENATE(Orte[[#This Row],[Ort]]," - ",Orte[[#This Row],[Landkreis]])</f>
        <v>Geyer - Landkreis Erzgebirgskreis</v>
      </c>
      <c r="L2613" s="3" t="s">
        <v>13116</v>
      </c>
      <c r="M2613" s="3"/>
      <c r="N2613" t="str">
        <f>Orte[[#This Row],[Ort]]</f>
        <v>Geyer</v>
      </c>
      <c r="O2613" t="s">
        <v>3671</v>
      </c>
      <c r="P2613" t="s">
        <v>1830</v>
      </c>
    </row>
    <row r="2614" spans="1:16" x14ac:dyDescent="0.35">
      <c r="A2614" t="s">
        <v>4817</v>
      </c>
      <c r="B2614" s="3" t="s">
        <v>12514</v>
      </c>
      <c r="C2614" s="4">
        <v>49.648628280200001</v>
      </c>
      <c r="D2614" s="4">
        <v>9.9361230328999994</v>
      </c>
      <c r="E2614" s="4">
        <f>Orte[[#This Row],[Lat_dez]]*PI()/180</f>
        <v>0.86653203258825973</v>
      </c>
      <c r="F2614" s="4">
        <f>Orte[[#This Row],[Lon_dez]]*PI()/180</f>
        <v>0.17341806180734984</v>
      </c>
      <c r="G2614" t="s">
        <v>665</v>
      </c>
      <c r="H2614" t="s">
        <v>1003</v>
      </c>
      <c r="I2614" s="4" t="b">
        <v>0</v>
      </c>
      <c r="J2614" s="4" t="str">
        <f>CONCATENATE(Orte[[#This Row],[Ort]]," - ",Orte[[#This Row],[Landkreis]])</f>
        <v>Giebelstadt - Landkreis Würzburg</v>
      </c>
      <c r="L2614" s="3" t="s">
        <v>9877</v>
      </c>
      <c r="M2614" s="3"/>
      <c r="N2614" t="str">
        <f>Orte[[#This Row],[Ort]]</f>
        <v>Giebelstadt</v>
      </c>
      <c r="O2614" t="s">
        <v>2646</v>
      </c>
      <c r="P2614" t="s">
        <v>3440</v>
      </c>
    </row>
    <row r="2615" spans="1:16" x14ac:dyDescent="0.35">
      <c r="A2615" t="s">
        <v>6436</v>
      </c>
      <c r="B2615" s="3" t="s">
        <v>14670</v>
      </c>
      <c r="C2615" s="4">
        <v>51.5930562661</v>
      </c>
      <c r="D2615" s="4">
        <v>10.205523197</v>
      </c>
      <c r="E2615" s="4">
        <f>Orte[[#This Row],[Lat_dez]]*PI()/180</f>
        <v>0.90046870301013671</v>
      </c>
      <c r="F2615" s="4">
        <f>Orte[[#This Row],[Lon_dez]]*PI()/180</f>
        <v>0.17811998167630788</v>
      </c>
      <c r="G2615" t="s">
        <v>554</v>
      </c>
      <c r="H2615" t="s">
        <v>651</v>
      </c>
      <c r="I2615" s="4" t="b">
        <v>0</v>
      </c>
      <c r="J2615" s="4" t="str">
        <f>CONCATENATE(Orte[[#This Row],[Ort]]," - ",Orte[[#This Row],[Landkreis]])</f>
        <v>Gieboldehausen, Rhumequelle - Landkreis Göttingen</v>
      </c>
      <c r="L2615" s="3" t="s">
        <v>12136</v>
      </c>
      <c r="M2615" s="3"/>
      <c r="N2615" t="str">
        <f>Orte[[#This Row],[Ort]]</f>
        <v>Gieboldehausen, Rhumequelle</v>
      </c>
      <c r="O2615" t="s">
        <v>5641</v>
      </c>
      <c r="P2615" t="s">
        <v>7177</v>
      </c>
    </row>
    <row r="2616" spans="1:16" x14ac:dyDescent="0.35">
      <c r="A2616" t="s">
        <v>2248</v>
      </c>
      <c r="B2616" s="3" t="s">
        <v>9267</v>
      </c>
      <c r="C2616" s="4">
        <v>48.617217410599999</v>
      </c>
      <c r="D2616" s="4">
        <v>10.242113033200001</v>
      </c>
      <c r="E2616" s="4">
        <f>Orte[[#This Row],[Lat_dez]]*PI()/180</f>
        <v>0.84853051697288195</v>
      </c>
      <c r="F2616" s="4">
        <f>Orte[[#This Row],[Lon_dez]]*PI()/180</f>
        <v>0.17875859479076334</v>
      </c>
      <c r="G2616" t="s">
        <v>546</v>
      </c>
      <c r="H2616" t="s">
        <v>676</v>
      </c>
      <c r="I2616" s="4" t="b">
        <v>0</v>
      </c>
      <c r="J2616" s="4" t="str">
        <f>CONCATENATE(Orte[[#This Row],[Ort]]," - ",Orte[[#This Row],[Landkreis]])</f>
        <v>Giengen an der Brenz - Landkreis Heidenheim</v>
      </c>
      <c r="L2616" s="3" t="s">
        <v>11013</v>
      </c>
      <c r="M2616" s="3"/>
      <c r="N2616" t="str">
        <f>Orte[[#This Row],[Ort]]</f>
        <v>Giengen an der Brenz</v>
      </c>
      <c r="O2616" t="s">
        <v>3725</v>
      </c>
      <c r="P2616" t="s">
        <v>6093</v>
      </c>
    </row>
    <row r="2617" spans="1:16" x14ac:dyDescent="0.35">
      <c r="A2617" t="s">
        <v>1448</v>
      </c>
      <c r="B2617" s="3" t="s">
        <v>8386</v>
      </c>
      <c r="C2617" s="4">
        <v>52.198724273800003</v>
      </c>
      <c r="D2617" s="4">
        <v>9.8910023084900001</v>
      </c>
      <c r="E2617" s="4">
        <f>Orte[[#This Row],[Lat_dez]]*PI()/180</f>
        <v>0.91103960391849614</v>
      </c>
      <c r="F2617" s="4">
        <f>Orte[[#This Row],[Lon_dez]]*PI()/180</f>
        <v>0.17263055660551038</v>
      </c>
      <c r="G2617" t="s">
        <v>554</v>
      </c>
      <c r="H2617" t="s">
        <v>658</v>
      </c>
      <c r="I2617" s="4" t="b">
        <v>0</v>
      </c>
      <c r="J2617" s="4" t="str">
        <f>CONCATENATE(Orte[[#This Row],[Ort]]," - ",Orte[[#This Row],[Landkreis]])</f>
        <v>Giesen - Landkreis Hildesheim</v>
      </c>
      <c r="L2617" s="3" t="s">
        <v>7756</v>
      </c>
      <c r="M2617" s="3"/>
      <c r="N2617" t="str">
        <f>Orte[[#This Row],[Ort]]</f>
        <v>Giesen</v>
      </c>
      <c r="O2617" t="s">
        <v>4404</v>
      </c>
      <c r="P2617" t="s">
        <v>7193</v>
      </c>
    </row>
    <row r="2618" spans="1:16" x14ac:dyDescent="0.35">
      <c r="A2618" t="s">
        <v>1722</v>
      </c>
      <c r="B2618" s="3" t="s">
        <v>12876</v>
      </c>
      <c r="C2618" s="4">
        <v>50.587436800399999</v>
      </c>
      <c r="D2618" s="4">
        <v>8.6772236225799997</v>
      </c>
      <c r="E2618" s="4">
        <f>Orte[[#This Row],[Lat_dez]]*PI()/180</f>
        <v>0.88291733231152547</v>
      </c>
      <c r="F2618" s="4">
        <f>Orte[[#This Row],[Lon_dez]]*PI()/180</f>
        <v>0.15144612214585076</v>
      </c>
      <c r="G2618" t="s">
        <v>549</v>
      </c>
      <c r="H2618" t="s">
        <v>1723</v>
      </c>
      <c r="I2618" s="4" t="b">
        <v>0</v>
      </c>
      <c r="J2618" s="4" t="str">
        <f>CONCATENATE(Orte[[#This Row],[Ort]]," - ",Orte[[#This Row],[Landkreis]])</f>
        <v>Gießen - Landkreis Gießen</v>
      </c>
      <c r="L2618" s="3" t="s">
        <v>8077</v>
      </c>
      <c r="M2618" s="3"/>
      <c r="N2618" t="str">
        <f>Orte[[#This Row],[Ort]]</f>
        <v>Gießen</v>
      </c>
      <c r="O2618" t="s">
        <v>1318</v>
      </c>
      <c r="P2618" t="s">
        <v>1360</v>
      </c>
    </row>
    <row r="2619" spans="1:16" x14ac:dyDescent="0.35">
      <c r="A2619" t="s">
        <v>1722</v>
      </c>
      <c r="B2619" s="3" t="s">
        <v>10942</v>
      </c>
      <c r="C2619" s="4">
        <v>50.562362080200003</v>
      </c>
      <c r="D2619" s="4">
        <v>8.6794625806199992</v>
      </c>
      <c r="E2619" s="4">
        <f>Orte[[#This Row],[Lat_dez]]*PI()/180</f>
        <v>0.88247969588501918</v>
      </c>
      <c r="F2619" s="4">
        <f>Orte[[#This Row],[Lon_dez]]*PI()/180</f>
        <v>0.15148519933546276</v>
      </c>
      <c r="G2619" t="s">
        <v>549</v>
      </c>
      <c r="H2619" t="s">
        <v>1723</v>
      </c>
      <c r="I2619" s="4" t="b">
        <v>0</v>
      </c>
      <c r="J2619" s="4" t="str">
        <f>CONCATENATE(Orte[[#This Row],[Ort]]," - ",Orte[[#This Row],[Landkreis]])</f>
        <v>Gießen - Landkreis Gießen</v>
      </c>
      <c r="L2619" s="3" t="s">
        <v>12360</v>
      </c>
      <c r="M2619" s="3"/>
      <c r="N2619" t="str">
        <f>Orte[[#This Row],[Ort]]</f>
        <v>Gießen</v>
      </c>
      <c r="O2619" t="s">
        <v>2046</v>
      </c>
      <c r="P2619" t="s">
        <v>2978</v>
      </c>
    </row>
    <row r="2620" spans="1:16" x14ac:dyDescent="0.35">
      <c r="A2620" t="s">
        <v>1722</v>
      </c>
      <c r="B2620" s="3" t="s">
        <v>12014</v>
      </c>
      <c r="C2620" s="4">
        <v>50.579078305300001</v>
      </c>
      <c r="D2620" s="4">
        <v>8.7219348174599993</v>
      </c>
      <c r="E2620" s="4">
        <f>Orte[[#This Row],[Lat_dez]]*PI()/180</f>
        <v>0.88277144905151872</v>
      </c>
      <c r="F2620" s="4">
        <f>Orte[[#This Row],[Lon_dez]]*PI()/180</f>
        <v>0.1522264797090076</v>
      </c>
      <c r="G2620" t="s">
        <v>549</v>
      </c>
      <c r="H2620" t="s">
        <v>1723</v>
      </c>
      <c r="I2620" s="4" t="b">
        <v>0</v>
      </c>
      <c r="J2620" s="4" t="str">
        <f>CONCATENATE(Orte[[#This Row],[Ort]]," - ",Orte[[#This Row],[Landkreis]])</f>
        <v>Gießen - Landkreis Gießen</v>
      </c>
      <c r="L2620" s="3" t="s">
        <v>13352</v>
      </c>
      <c r="M2620" s="3"/>
      <c r="N2620" t="str">
        <f>Orte[[#This Row],[Ort]]</f>
        <v>Gießen</v>
      </c>
      <c r="O2620" t="s">
        <v>4638</v>
      </c>
      <c r="P2620" t="s">
        <v>2407</v>
      </c>
    </row>
    <row r="2621" spans="1:16" x14ac:dyDescent="0.35">
      <c r="A2621" t="s">
        <v>1722</v>
      </c>
      <c r="B2621" s="3" t="s">
        <v>8679</v>
      </c>
      <c r="C2621" s="4">
        <v>50.614616442200003</v>
      </c>
      <c r="D2621" s="4">
        <v>8.7037946708000007</v>
      </c>
      <c r="E2621" s="4">
        <f>Orte[[#This Row],[Lat_dez]]*PI()/180</f>
        <v>0.8833917065504483</v>
      </c>
      <c r="F2621" s="4">
        <f>Orte[[#This Row],[Lon_dez]]*PI()/180</f>
        <v>0.15190987442299597</v>
      </c>
      <c r="G2621" t="s">
        <v>549</v>
      </c>
      <c r="H2621" t="s">
        <v>1723</v>
      </c>
      <c r="I2621" s="4" t="b">
        <v>0</v>
      </c>
      <c r="J2621" s="4" t="str">
        <f>CONCATENATE(Orte[[#This Row],[Ort]]," - ",Orte[[#This Row],[Landkreis]])</f>
        <v>Gießen - Landkreis Gießen</v>
      </c>
      <c r="L2621" s="3" t="s">
        <v>9477</v>
      </c>
      <c r="M2621" s="3"/>
      <c r="N2621" t="str">
        <f>Orte[[#This Row],[Ort]]</f>
        <v>Gießen</v>
      </c>
      <c r="O2621" t="s">
        <v>2701</v>
      </c>
      <c r="P2621" t="s">
        <v>1703</v>
      </c>
    </row>
    <row r="2622" spans="1:16" x14ac:dyDescent="0.35">
      <c r="A2622" t="s">
        <v>1722</v>
      </c>
      <c r="B2622" s="3" t="s">
        <v>13945</v>
      </c>
      <c r="C2622" s="4">
        <v>50.560590841699998</v>
      </c>
      <c r="D2622" s="4">
        <v>8.6268601255600004</v>
      </c>
      <c r="E2622" s="4">
        <f>Orte[[#This Row],[Lat_dez]]*PI()/180</f>
        <v>0.88244878194135612</v>
      </c>
      <c r="F2622" s="4">
        <f>Orte[[#This Row],[Lon_dez]]*PI()/180</f>
        <v>0.15056711330003342</v>
      </c>
      <c r="G2622" t="s">
        <v>549</v>
      </c>
      <c r="H2622" t="s">
        <v>1723</v>
      </c>
      <c r="I2622" s="4" t="b">
        <v>0</v>
      </c>
      <c r="J2622" s="4" t="str">
        <f>CONCATENATE(Orte[[#This Row],[Ort]]," - ",Orte[[#This Row],[Landkreis]])</f>
        <v>Gießen - Landkreis Gießen</v>
      </c>
      <c r="L2622" s="3" t="s">
        <v>8821</v>
      </c>
      <c r="M2622" s="3"/>
      <c r="N2622" t="str">
        <f>Orte[[#This Row],[Ort]]</f>
        <v>Gießen</v>
      </c>
      <c r="O2622" t="s">
        <v>2015</v>
      </c>
      <c r="P2622" t="s">
        <v>2963</v>
      </c>
    </row>
    <row r="2623" spans="1:16" x14ac:dyDescent="0.35">
      <c r="A2623" t="s">
        <v>4832</v>
      </c>
      <c r="B2623" s="3" t="s">
        <v>12536</v>
      </c>
      <c r="C2623" s="4">
        <v>52.504545270999998</v>
      </c>
      <c r="D2623" s="4">
        <v>10.5245736378</v>
      </c>
      <c r="E2623" s="4">
        <f>Orte[[#This Row],[Lat_dez]]*PI()/180</f>
        <v>0.91637718724136841</v>
      </c>
      <c r="F2623" s="4">
        <f>Orte[[#This Row],[Lon_dez]]*PI()/180</f>
        <v>0.18368846234820713</v>
      </c>
      <c r="G2623" t="s">
        <v>554</v>
      </c>
      <c r="H2623" t="s">
        <v>1314</v>
      </c>
      <c r="I2623" s="4" t="b">
        <v>0</v>
      </c>
      <c r="J2623" s="4" t="str">
        <f>CONCATENATE(Orte[[#This Row],[Ort]]," - ",Orte[[#This Row],[Landkreis]])</f>
        <v>Gifhorn - Landkreis Gifhorn</v>
      </c>
      <c r="L2623" s="3" t="s">
        <v>13907</v>
      </c>
      <c r="M2623" s="3"/>
      <c r="N2623" t="str">
        <f>Orte[[#This Row],[Ort]]</f>
        <v>Gifhorn</v>
      </c>
      <c r="O2623" t="s">
        <v>6671</v>
      </c>
      <c r="P2623" t="s">
        <v>4297</v>
      </c>
    </row>
    <row r="2624" spans="1:16" x14ac:dyDescent="0.35">
      <c r="A2624" t="s">
        <v>3154</v>
      </c>
      <c r="B2624" s="3" t="s">
        <v>10380</v>
      </c>
      <c r="C2624" s="4">
        <v>48.111357852200001</v>
      </c>
      <c r="D2624" s="4">
        <v>11.276231236399999</v>
      </c>
      <c r="E2624" s="4">
        <f>Orte[[#This Row],[Lat_dez]]*PI()/180</f>
        <v>0.83970160212611744</v>
      </c>
      <c r="F2624" s="4">
        <f>Orte[[#This Row],[Lon_dez]]*PI()/180</f>
        <v>0.19680736229141102</v>
      </c>
      <c r="G2624" t="s">
        <v>665</v>
      </c>
      <c r="H2624" t="s">
        <v>1196</v>
      </c>
      <c r="I2624" s="4" t="b">
        <v>0</v>
      </c>
      <c r="J2624" s="4" t="str">
        <f>CONCATENATE(Orte[[#This Row],[Ort]]," - ",Orte[[#This Row],[Landkreis]])</f>
        <v>Gilching - Landkreis Starnberg</v>
      </c>
      <c r="L2624" s="3" t="s">
        <v>15188</v>
      </c>
      <c r="M2624" s="3"/>
      <c r="N2624" t="str">
        <f>Orte[[#This Row],[Ort]]</f>
        <v>Gilching</v>
      </c>
      <c r="O2624" t="s">
        <v>3919</v>
      </c>
      <c r="P2624" t="s">
        <v>4134</v>
      </c>
    </row>
    <row r="2625" spans="1:16" x14ac:dyDescent="0.35">
      <c r="A2625" t="s">
        <v>4903</v>
      </c>
      <c r="B2625" s="3" t="s">
        <v>12621</v>
      </c>
      <c r="C2625" s="4">
        <v>50.119622658799997</v>
      </c>
      <c r="D2625" s="4">
        <v>6.92127165484</v>
      </c>
      <c r="E2625" s="4">
        <f>Orte[[#This Row],[Lat_dez]]*PI()/180</f>
        <v>0.87475243525321456</v>
      </c>
      <c r="F2625" s="4">
        <f>Orte[[#This Row],[Lon_dez]]*PI()/180</f>
        <v>0.12079897880191452</v>
      </c>
      <c r="G2625" t="s">
        <v>514</v>
      </c>
      <c r="H2625" t="s">
        <v>527</v>
      </c>
      <c r="I2625" s="4" t="b">
        <v>0</v>
      </c>
      <c r="J2625" s="4" t="str">
        <f>CONCATENATE(Orte[[#This Row],[Ort]]," - ",Orte[[#This Row],[Landkreis]])</f>
        <v>Gillenfeld - Landkreis Vulkaneifel</v>
      </c>
      <c r="L2625" s="3" t="s">
        <v>14326</v>
      </c>
      <c r="M2625" s="3"/>
      <c r="N2625" t="str">
        <f>Orte[[#This Row],[Ort]]</f>
        <v>Gillenfeld</v>
      </c>
      <c r="O2625" t="s">
        <v>6652</v>
      </c>
      <c r="P2625" t="s">
        <v>3249</v>
      </c>
    </row>
    <row r="2626" spans="1:16" x14ac:dyDescent="0.35">
      <c r="A2626" t="s">
        <v>2346</v>
      </c>
      <c r="B2626" s="3" t="s">
        <v>9391</v>
      </c>
      <c r="C2626" s="4">
        <v>50.947413953599998</v>
      </c>
      <c r="D2626" s="4">
        <v>9.0659587193300002</v>
      </c>
      <c r="E2626" s="4">
        <f>Orte[[#This Row],[Lat_dez]]*PI()/180</f>
        <v>0.88920011886682149</v>
      </c>
      <c r="F2626" s="4">
        <f>Orte[[#This Row],[Lon_dez]]*PI()/180</f>
        <v>0.158230829502197</v>
      </c>
      <c r="G2626" t="s">
        <v>549</v>
      </c>
      <c r="H2626" t="s">
        <v>817</v>
      </c>
      <c r="I2626" s="4" t="b">
        <v>0</v>
      </c>
      <c r="J2626" s="4" t="str">
        <f>CONCATENATE(Orte[[#This Row],[Ort]]," - ",Orte[[#This Row],[Landkreis]])</f>
        <v>Gilserberg - Landkreis Schwalm-Eder-Kreis</v>
      </c>
      <c r="L2626" s="3" t="s">
        <v>13970</v>
      </c>
      <c r="M2626" s="3"/>
      <c r="N2626" t="str">
        <f>Orte[[#This Row],[Ort]]</f>
        <v>Gilserberg</v>
      </c>
      <c r="O2626" t="s">
        <v>3647</v>
      </c>
      <c r="P2626" t="s">
        <v>4521</v>
      </c>
    </row>
    <row r="2627" spans="1:16" x14ac:dyDescent="0.35">
      <c r="A2627" t="s">
        <v>2444</v>
      </c>
      <c r="B2627" s="3" t="s">
        <v>9496</v>
      </c>
      <c r="C2627" s="4">
        <v>49.776429289500001</v>
      </c>
      <c r="D2627" s="4">
        <v>8.3802271668999992</v>
      </c>
      <c r="E2627" s="4">
        <f>Orte[[#This Row],[Lat_dez]]*PI()/180</f>
        <v>0.8687625809879167</v>
      </c>
      <c r="F2627" s="4">
        <f>Orte[[#This Row],[Lon_dez]]*PI()/180</f>
        <v>0.14626255612748135</v>
      </c>
      <c r="G2627" t="s">
        <v>514</v>
      </c>
      <c r="H2627" t="s">
        <v>570</v>
      </c>
      <c r="I2627" s="4" t="b">
        <v>0</v>
      </c>
      <c r="J2627" s="4" t="str">
        <f>CONCATENATE(Orte[[#This Row],[Ort]]," - ",Orte[[#This Row],[Landkreis]])</f>
        <v>Gimbsheim - Landkreis Alzey-Worms</v>
      </c>
      <c r="L2627" s="3" t="s">
        <v>10980</v>
      </c>
      <c r="M2627" s="3"/>
      <c r="N2627" t="str">
        <f>Orte[[#This Row],[Ort]]</f>
        <v>Gimbsheim</v>
      </c>
      <c r="O2627" t="s">
        <v>4982</v>
      </c>
      <c r="P2627" t="s">
        <v>5577</v>
      </c>
    </row>
    <row r="2628" spans="1:16" x14ac:dyDescent="0.35">
      <c r="A2628" t="s">
        <v>4108</v>
      </c>
      <c r="B2628" s="3" t="s">
        <v>11591</v>
      </c>
      <c r="C2628" s="4">
        <v>48.657463190500003</v>
      </c>
      <c r="D2628" s="4">
        <v>9.77560757987</v>
      </c>
      <c r="E2628" s="4">
        <f>Orte[[#This Row],[Lat_dez]]*PI()/180</f>
        <v>0.84923293834216984</v>
      </c>
      <c r="F2628" s="4">
        <f>Orte[[#This Row],[Lon_dez]]*PI()/180</f>
        <v>0.17061653865164605</v>
      </c>
      <c r="G2628" t="s">
        <v>546</v>
      </c>
      <c r="H2628" t="s">
        <v>644</v>
      </c>
      <c r="I2628" s="4" t="b">
        <v>0</v>
      </c>
      <c r="J2628" s="4" t="str">
        <f>CONCATENATE(Orte[[#This Row],[Ort]]," - ",Orte[[#This Row],[Landkreis]])</f>
        <v>Gingen an der Fils - Landkreis Göppingen</v>
      </c>
      <c r="L2628" s="3" t="s">
        <v>8060</v>
      </c>
      <c r="M2628" s="3"/>
      <c r="N2628" t="str">
        <f>Orte[[#This Row],[Ort]]</f>
        <v>Gingen an der Fils</v>
      </c>
      <c r="O2628" t="s">
        <v>4993</v>
      </c>
      <c r="P2628" t="s">
        <v>4641</v>
      </c>
    </row>
    <row r="2629" spans="1:16" x14ac:dyDescent="0.35">
      <c r="A2629" t="s">
        <v>933</v>
      </c>
      <c r="B2629" s="3" t="s">
        <v>7935</v>
      </c>
      <c r="C2629" s="4">
        <v>54.5080807975</v>
      </c>
      <c r="D2629" s="4">
        <v>13.1622422278</v>
      </c>
      <c r="E2629" s="4">
        <f>Orte[[#This Row],[Lat_dez]]*PI()/180</f>
        <v>0.95134547885947163</v>
      </c>
      <c r="F2629" s="4">
        <f>Orte[[#This Row],[Lon_dez]]*PI()/180</f>
        <v>0.22972446382014353</v>
      </c>
      <c r="G2629" t="s">
        <v>834</v>
      </c>
      <c r="H2629" t="s">
        <v>923</v>
      </c>
      <c r="I2629" s="4" t="b">
        <v>0</v>
      </c>
      <c r="J2629" s="4" t="str">
        <f>CONCATENATE(Orte[[#This Row],[Ort]]," - ",Orte[[#This Row],[Landkreis]])</f>
        <v>Gingst - Landkreis Vorpommern-Rügen</v>
      </c>
      <c r="L2629" s="3" t="s">
        <v>10540</v>
      </c>
      <c r="M2629" s="3"/>
      <c r="N2629" t="str">
        <f>Orte[[#This Row],[Ort]]</f>
        <v>Gingst</v>
      </c>
      <c r="O2629" t="s">
        <v>4910</v>
      </c>
      <c r="P2629" t="s">
        <v>5387</v>
      </c>
    </row>
    <row r="2630" spans="1:16" x14ac:dyDescent="0.35">
      <c r="A2630" t="s">
        <v>5412</v>
      </c>
      <c r="B2630" s="3" t="s">
        <v>13288</v>
      </c>
      <c r="C2630" s="4">
        <v>49.975471116100003</v>
      </c>
      <c r="D2630" s="4">
        <v>8.3348826715400008</v>
      </c>
      <c r="E2630" s="4">
        <f>Orte[[#This Row],[Lat_dez]]*PI()/180</f>
        <v>0.87223651621127041</v>
      </c>
      <c r="F2630" s="4">
        <f>Orte[[#This Row],[Lon_dez]]*PI()/180</f>
        <v>0.14547114538579409</v>
      </c>
      <c r="G2630" t="s">
        <v>549</v>
      </c>
      <c r="H2630" t="s">
        <v>1053</v>
      </c>
      <c r="I2630" s="4" t="b">
        <v>0</v>
      </c>
      <c r="J2630" s="4" t="str">
        <f>CONCATENATE(Orte[[#This Row],[Ort]]," - ",Orte[[#This Row],[Landkreis]])</f>
        <v>Ginsheim-Gustavsburg - Landkreis Groß-Gerau</v>
      </c>
      <c r="L2630" s="3" t="s">
        <v>11223</v>
      </c>
      <c r="M2630" s="3"/>
      <c r="N2630" t="str">
        <f>Orte[[#This Row],[Ort]]</f>
        <v>Ginsheim-Gustavsburg</v>
      </c>
      <c r="O2630" t="s">
        <v>2846</v>
      </c>
      <c r="P2630" t="s">
        <v>4894</v>
      </c>
    </row>
    <row r="2631" spans="1:16" x14ac:dyDescent="0.35">
      <c r="A2631" t="s">
        <v>2126</v>
      </c>
      <c r="B2631" s="3" t="s">
        <v>12989</v>
      </c>
      <c r="C2631" s="4">
        <v>51.566000606599999</v>
      </c>
      <c r="D2631" s="4">
        <v>6.9775997381500003</v>
      </c>
      <c r="E2631" s="4">
        <f>Orte[[#This Row],[Lat_dez]]*PI()/180</f>
        <v>0.89999649267056314</v>
      </c>
      <c r="F2631" s="4">
        <f>Orte[[#This Row],[Lon_dez]]*PI()/180</f>
        <v>0.12178208931701169</v>
      </c>
      <c r="G2631" t="s">
        <v>504</v>
      </c>
      <c r="H2631" t="s">
        <v>1677</v>
      </c>
      <c r="I2631" s="4" t="b">
        <v>0</v>
      </c>
      <c r="J2631" s="4" t="str">
        <f>CONCATENATE(Orte[[#This Row],[Ort]]," - ",Orte[[#This Row],[Landkreis]])</f>
        <v>Gladbeck - Kreis Recklinghausen</v>
      </c>
      <c r="L2631" s="3" t="s">
        <v>10553</v>
      </c>
      <c r="M2631" s="3"/>
      <c r="N2631" t="str">
        <f>Orte[[#This Row],[Ort]]</f>
        <v>Gladbeck</v>
      </c>
      <c r="O2631" t="s">
        <v>3376</v>
      </c>
      <c r="P2631" t="s">
        <v>3941</v>
      </c>
    </row>
    <row r="2632" spans="1:16" x14ac:dyDescent="0.35">
      <c r="A2632" t="s">
        <v>2126</v>
      </c>
      <c r="B2632" s="3" t="s">
        <v>9124</v>
      </c>
      <c r="C2632" s="4">
        <v>51.587538905800002</v>
      </c>
      <c r="D2632" s="4">
        <v>6.9665101645299998</v>
      </c>
      <c r="E2632" s="4">
        <f>Orte[[#This Row],[Lat_dez]]*PI()/180</f>
        <v>0.90037240690688281</v>
      </c>
      <c r="F2632" s="4">
        <f>Orte[[#This Row],[Lon_dez]]*PI()/180</f>
        <v>0.12158853974470038</v>
      </c>
      <c r="G2632" t="s">
        <v>504</v>
      </c>
      <c r="H2632" t="s">
        <v>1677</v>
      </c>
      <c r="I2632" s="4" t="b">
        <v>0</v>
      </c>
      <c r="J2632" s="4" t="str">
        <f>CONCATENATE(Orte[[#This Row],[Ort]]," - ",Orte[[#This Row],[Landkreis]])</f>
        <v>Gladbeck - Kreis Recklinghausen</v>
      </c>
      <c r="L2632" s="3" t="s">
        <v>10025</v>
      </c>
      <c r="M2632" s="3"/>
      <c r="N2632" t="str">
        <f>Orte[[#This Row],[Ort]]</f>
        <v>Gladbeck</v>
      </c>
      <c r="O2632" t="s">
        <v>4763</v>
      </c>
      <c r="P2632" t="s">
        <v>7152</v>
      </c>
    </row>
    <row r="2633" spans="1:16" x14ac:dyDescent="0.35">
      <c r="A2633" t="s">
        <v>2126</v>
      </c>
      <c r="B2633" s="3" t="s">
        <v>11979</v>
      </c>
      <c r="C2633" s="4">
        <v>51.552627861399998</v>
      </c>
      <c r="D2633" s="4">
        <v>7.0043489172999998</v>
      </c>
      <c r="E2633" s="4">
        <f>Orte[[#This Row],[Lat_dez]]*PI()/180</f>
        <v>0.8997630942367929</v>
      </c>
      <c r="F2633" s="4">
        <f>Orte[[#This Row],[Lon_dez]]*PI()/180</f>
        <v>0.122248950565385</v>
      </c>
      <c r="G2633" t="s">
        <v>504</v>
      </c>
      <c r="H2633" t="s">
        <v>1677</v>
      </c>
      <c r="I2633" s="4" t="b">
        <v>0</v>
      </c>
      <c r="J2633" s="4" t="str">
        <f>CONCATENATE(Orte[[#This Row],[Ort]]," - ",Orte[[#This Row],[Landkreis]])</f>
        <v>Gladbeck - Kreis Recklinghausen</v>
      </c>
      <c r="L2633" s="3" t="s">
        <v>14327</v>
      </c>
      <c r="M2633" s="3"/>
      <c r="N2633" t="str">
        <f>Orte[[#This Row],[Ort]]</f>
        <v>Gladbeck</v>
      </c>
      <c r="O2633" t="s">
        <v>4523</v>
      </c>
      <c r="P2633" t="s">
        <v>2397</v>
      </c>
    </row>
    <row r="2634" spans="1:16" x14ac:dyDescent="0.35">
      <c r="A2634" t="s">
        <v>5498</v>
      </c>
      <c r="B2634" s="3" t="s">
        <v>13392</v>
      </c>
      <c r="C2634" s="4">
        <v>50.776794281599997</v>
      </c>
      <c r="D2634" s="4">
        <v>8.5790528639500003</v>
      </c>
      <c r="E2634" s="4">
        <f>Orte[[#This Row],[Lat_dez]]*PI()/180</f>
        <v>0.88622224382174863</v>
      </c>
      <c r="F2634" s="4">
        <f>Orte[[#This Row],[Lon_dez]]*PI()/180</f>
        <v>0.14973271917857664</v>
      </c>
      <c r="G2634" t="s">
        <v>549</v>
      </c>
      <c r="H2634" t="s">
        <v>761</v>
      </c>
      <c r="I2634" s="4" t="b">
        <v>0</v>
      </c>
      <c r="J2634" s="4" t="str">
        <f>CONCATENATE(Orte[[#This Row],[Ort]]," - ",Orte[[#This Row],[Landkreis]])</f>
        <v>Gladenbach - Landkreis Marburg-Biedenkopf</v>
      </c>
      <c r="L2634" s="3" t="s">
        <v>7861</v>
      </c>
      <c r="M2634" s="3"/>
      <c r="N2634" t="str">
        <f>Orte[[#This Row],[Ort]]</f>
        <v>Gladenbach</v>
      </c>
      <c r="O2634" t="s">
        <v>5737</v>
      </c>
      <c r="P2634" t="s">
        <v>4884</v>
      </c>
    </row>
    <row r="2635" spans="1:16" x14ac:dyDescent="0.35">
      <c r="A2635" t="s">
        <v>3497</v>
      </c>
      <c r="B2635" s="3" t="s">
        <v>10815</v>
      </c>
      <c r="C2635" s="4">
        <v>52.077875388199999</v>
      </c>
      <c r="D2635" s="4">
        <v>7.9727756858600003</v>
      </c>
      <c r="E2635" s="4">
        <f>Orte[[#This Row],[Lat_dez]]*PI()/180</f>
        <v>0.90893039296741007</v>
      </c>
      <c r="F2635" s="4">
        <f>Orte[[#This Row],[Lon_dez]]*PI()/180</f>
        <v>0.13915118624120612</v>
      </c>
      <c r="G2635" t="s">
        <v>554</v>
      </c>
      <c r="H2635" t="s">
        <v>555</v>
      </c>
      <c r="I2635" s="4" t="b">
        <v>0</v>
      </c>
      <c r="J2635" s="4" t="str">
        <f>CONCATENATE(Orte[[#This Row],[Ort]]," - ",Orte[[#This Row],[Landkreis]])</f>
        <v>Glandorf - Landkreis Osnabrück</v>
      </c>
      <c r="L2635" s="3" t="s">
        <v>8727</v>
      </c>
      <c r="M2635" s="3"/>
      <c r="N2635" t="str">
        <f>Orte[[#This Row],[Ort]]</f>
        <v>Glandorf</v>
      </c>
      <c r="O2635" t="s">
        <v>4761</v>
      </c>
      <c r="P2635" t="s">
        <v>4449</v>
      </c>
    </row>
    <row r="2636" spans="1:16" x14ac:dyDescent="0.35">
      <c r="A2636" t="s">
        <v>2973</v>
      </c>
      <c r="B2636" s="3" t="s">
        <v>10160</v>
      </c>
      <c r="C2636" s="4">
        <v>49.477136764699999</v>
      </c>
      <c r="D2636" s="4">
        <v>7.4381798050199999</v>
      </c>
      <c r="E2636" s="4">
        <f>Orte[[#This Row],[Lat_dez]]*PI()/180</f>
        <v>0.86353894100354989</v>
      </c>
      <c r="F2636" s="4">
        <f>Orte[[#This Row],[Lon_dez]]*PI()/180</f>
        <v>0.12982072795294883</v>
      </c>
      <c r="G2636" t="s">
        <v>514</v>
      </c>
      <c r="H2636" t="s">
        <v>1680</v>
      </c>
      <c r="I2636" s="4" t="b">
        <v>0</v>
      </c>
      <c r="J2636" s="4" t="str">
        <f>CONCATENATE(Orte[[#This Row],[Ort]]," - ",Orte[[#This Row],[Landkreis]])</f>
        <v>Glan-Münchweiler - Landkreis Kusel</v>
      </c>
      <c r="L2636" s="3" t="s">
        <v>12495</v>
      </c>
      <c r="M2636" s="3"/>
      <c r="N2636" t="str">
        <f>Orte[[#This Row],[Ort]]</f>
        <v>Glan-Münchweiler</v>
      </c>
      <c r="O2636" t="s">
        <v>1737</v>
      </c>
      <c r="P2636" t="s">
        <v>6234</v>
      </c>
    </row>
    <row r="2637" spans="1:16" x14ac:dyDescent="0.35">
      <c r="A2637" t="s">
        <v>5894</v>
      </c>
      <c r="B2637" s="3" t="s">
        <v>13935</v>
      </c>
      <c r="C2637" s="4">
        <v>54.0489629036</v>
      </c>
      <c r="D2637" s="4">
        <v>10.5260363028</v>
      </c>
      <c r="E2637" s="4">
        <f>Orte[[#This Row],[Lat_dez]]*PI()/180</f>
        <v>0.94333235995609455</v>
      </c>
      <c r="F2637" s="4">
        <f>Orte[[#This Row],[Lon_dez]]*PI()/180</f>
        <v>0.18371399066831079</v>
      </c>
      <c r="G2637" t="s">
        <v>641</v>
      </c>
      <c r="H2637" t="s">
        <v>671</v>
      </c>
      <c r="I2637" s="4" t="b">
        <v>0</v>
      </c>
      <c r="J2637" s="4" t="str">
        <f>CONCATENATE(Orte[[#This Row],[Ort]]," - ",Orte[[#This Row],[Landkreis]])</f>
        <v>Glasau - Kreis Segeberg</v>
      </c>
      <c r="L2637" s="3" t="s">
        <v>12434</v>
      </c>
      <c r="M2637" s="3"/>
      <c r="N2637" t="str">
        <f>Orte[[#This Row],[Ort]]</f>
        <v>Glasau</v>
      </c>
      <c r="O2637" t="s">
        <v>6033</v>
      </c>
      <c r="P2637" t="s">
        <v>3127</v>
      </c>
    </row>
    <row r="2638" spans="1:16" x14ac:dyDescent="0.35">
      <c r="A2638" t="s">
        <v>2935</v>
      </c>
      <c r="B2638" s="3" t="s">
        <v>10104</v>
      </c>
      <c r="C2638" s="4">
        <v>50.862714292200003</v>
      </c>
      <c r="D2638" s="4">
        <v>13.7578442683</v>
      </c>
      <c r="E2638" s="4">
        <f>Orte[[#This Row],[Lat_dez]]*PI()/180</f>
        <v>0.88772183090006729</v>
      </c>
      <c r="F2638" s="4">
        <f>Orte[[#This Row],[Lon_dez]]*PI()/180</f>
        <v>0.24011968045846513</v>
      </c>
      <c r="G2638" t="s">
        <v>869</v>
      </c>
      <c r="H2638" t="s">
        <v>968</v>
      </c>
      <c r="I2638" s="4" t="b">
        <v>0</v>
      </c>
      <c r="J2638" s="4" t="str">
        <f>CONCATENATE(Orte[[#This Row],[Ort]]," - ",Orte[[#This Row],[Landkreis]])</f>
        <v>Glashütte - Landkreis Sächsische Schweiz-Osterzgebirge</v>
      </c>
      <c r="L2638" s="3" t="s">
        <v>8118</v>
      </c>
      <c r="M2638" s="3"/>
      <c r="N2638" t="str">
        <f>Orte[[#This Row],[Ort]]</f>
        <v>Glashütte</v>
      </c>
      <c r="O2638" t="s">
        <v>3700</v>
      </c>
      <c r="P2638" t="s">
        <v>4232</v>
      </c>
    </row>
    <row r="2639" spans="1:16" x14ac:dyDescent="0.35">
      <c r="A2639" t="s">
        <v>836</v>
      </c>
      <c r="B2639" s="3" t="s">
        <v>10440</v>
      </c>
      <c r="C2639" s="4">
        <v>50.212956210400002</v>
      </c>
      <c r="D2639" s="4">
        <v>8.4026472906199992</v>
      </c>
      <c r="E2639" s="4">
        <f>Orte[[#This Row],[Lat_dez]]*PI()/180</f>
        <v>0.87638141303121464</v>
      </c>
      <c r="F2639" s="4">
        <f>Orte[[#This Row],[Lon_dez]]*PI()/180</f>
        <v>0.14665386110509984</v>
      </c>
      <c r="G2639" t="s">
        <v>549</v>
      </c>
      <c r="H2639" t="s">
        <v>1058</v>
      </c>
      <c r="I2639" s="4" t="b">
        <v>0</v>
      </c>
      <c r="J2639" s="4" t="str">
        <f>CONCATENATE(Orte[[#This Row],[Ort]]," - ",Orte[[#This Row],[Landkreis]])</f>
        <v>Glashütten - Landkreis Hochtaunuskreis</v>
      </c>
      <c r="L2639" s="3" t="s">
        <v>13232</v>
      </c>
      <c r="M2639" s="3"/>
      <c r="N2639" t="str">
        <f>Orte[[#This Row],[Ort]]</f>
        <v>Glashütten</v>
      </c>
      <c r="O2639" t="s">
        <v>770</v>
      </c>
      <c r="P2639" t="s">
        <v>5991</v>
      </c>
    </row>
    <row r="2640" spans="1:16" x14ac:dyDescent="0.35">
      <c r="A2640" t="s">
        <v>836</v>
      </c>
      <c r="B2640" s="3" t="s">
        <v>7874</v>
      </c>
      <c r="C2640" s="4">
        <v>49.889682564200001</v>
      </c>
      <c r="D2640" s="4">
        <v>11.445317707499999</v>
      </c>
      <c r="E2640" s="4">
        <f>Orte[[#This Row],[Lat_dez]]*PI()/180</f>
        <v>0.87073922352009736</v>
      </c>
      <c r="F2640" s="4">
        <f>Orte[[#This Row],[Lon_dez]]*PI()/180</f>
        <v>0.19975847793268428</v>
      </c>
      <c r="G2640" t="s">
        <v>665</v>
      </c>
      <c r="H2640" t="s">
        <v>837</v>
      </c>
      <c r="I2640" s="4" t="b">
        <v>0</v>
      </c>
      <c r="J2640" s="4" t="str">
        <f>CONCATENATE(Orte[[#This Row],[Ort]]," - ",Orte[[#This Row],[Landkreis]])</f>
        <v>Glashütten - Landkreis Bayreuth</v>
      </c>
      <c r="L2640" s="3" t="s">
        <v>13227</v>
      </c>
      <c r="M2640" s="3"/>
      <c r="N2640" t="str">
        <f>Orte[[#This Row],[Ort]]</f>
        <v>Glashütten</v>
      </c>
      <c r="O2640" t="s">
        <v>1149</v>
      </c>
      <c r="P2640" t="s">
        <v>1511</v>
      </c>
    </row>
    <row r="2641" spans="1:16" x14ac:dyDescent="0.35">
      <c r="A2641" t="s">
        <v>5361</v>
      </c>
      <c r="B2641" s="3" t="s">
        <v>13222</v>
      </c>
      <c r="C2641" s="4">
        <v>50.009584411500001</v>
      </c>
      <c r="D2641" s="4">
        <v>9.1442319109400003</v>
      </c>
      <c r="E2641" s="4">
        <f>Orte[[#This Row],[Lat_dez]]*PI()/180</f>
        <v>0.8728319055347058</v>
      </c>
      <c r="F2641" s="4">
        <f>Orte[[#This Row],[Lon_dez]]*PI()/180</f>
        <v>0.15959695441183588</v>
      </c>
      <c r="G2641" t="s">
        <v>665</v>
      </c>
      <c r="H2641" t="s">
        <v>771</v>
      </c>
      <c r="I2641" s="4" t="b">
        <v>0</v>
      </c>
      <c r="J2641" s="4" t="str">
        <f>CONCATENATE(Orte[[#This Row],[Ort]]," - ",Orte[[#This Row],[Landkreis]])</f>
        <v>Glattbach - Landkreis Aschaffenburg</v>
      </c>
      <c r="L2641" s="3" t="s">
        <v>9244</v>
      </c>
      <c r="M2641" s="3"/>
      <c r="N2641" t="str">
        <f>Orte[[#This Row],[Ort]]</f>
        <v>Glattbach</v>
      </c>
      <c r="O2641" t="s">
        <v>6906</v>
      </c>
      <c r="P2641" t="s">
        <v>2579</v>
      </c>
    </row>
    <row r="2642" spans="1:16" x14ac:dyDescent="0.35">
      <c r="A2642" t="s">
        <v>2324</v>
      </c>
      <c r="B2642" s="3" t="s">
        <v>9362</v>
      </c>
      <c r="C2642" s="4">
        <v>48.436210323499999</v>
      </c>
      <c r="D2642" s="4">
        <v>8.5150395567399997</v>
      </c>
      <c r="E2642" s="4">
        <f>Orte[[#This Row],[Lat_dez]]*PI()/180</f>
        <v>0.8453713473335428</v>
      </c>
      <c r="F2642" s="4">
        <f>Orte[[#This Row],[Lon_dez]]*PI()/180</f>
        <v>0.14861547620267149</v>
      </c>
      <c r="G2642" t="s">
        <v>546</v>
      </c>
      <c r="H2642" t="s">
        <v>2016</v>
      </c>
      <c r="I2642" s="4" t="b">
        <v>0</v>
      </c>
      <c r="J2642" s="4" t="str">
        <f>CONCATENATE(Orte[[#This Row],[Ort]]," - ",Orte[[#This Row],[Landkreis]])</f>
        <v>Glatten - Landkreis Freudenstadt</v>
      </c>
      <c r="L2642" s="3" t="s">
        <v>9686</v>
      </c>
      <c r="M2642" s="3"/>
      <c r="N2642" t="str">
        <f>Orte[[#This Row],[Ort]]</f>
        <v>Glatten</v>
      </c>
      <c r="O2642" t="s">
        <v>1774</v>
      </c>
      <c r="P2642" t="s">
        <v>965</v>
      </c>
    </row>
    <row r="2643" spans="1:16" x14ac:dyDescent="0.35">
      <c r="A2643" t="s">
        <v>5913</v>
      </c>
      <c r="B2643" s="3" t="s">
        <v>13969</v>
      </c>
      <c r="C2643" s="4">
        <v>50.321523744099999</v>
      </c>
      <c r="D2643" s="4">
        <v>9.0028368750599999</v>
      </c>
      <c r="E2643" s="4">
        <f>Orte[[#This Row],[Lat_dez]]*PI()/180</f>
        <v>0.87827627395504937</v>
      </c>
      <c r="F2643" s="4">
        <f>Orte[[#This Row],[Lon_dez]]*PI()/180</f>
        <v>0.15712914548975437</v>
      </c>
      <c r="G2643" t="s">
        <v>549</v>
      </c>
      <c r="H2643" t="s">
        <v>733</v>
      </c>
      <c r="I2643" s="4" t="b">
        <v>0</v>
      </c>
      <c r="J2643" s="4" t="str">
        <f>CONCATENATE(Orte[[#This Row],[Ort]]," - ",Orte[[#This Row],[Landkreis]])</f>
        <v>Glauburg - Landkreis Wetteraukreis</v>
      </c>
      <c r="L2643" s="3" t="s">
        <v>13350</v>
      </c>
      <c r="M2643" s="3"/>
      <c r="N2643" t="str">
        <f>Orte[[#This Row],[Ort]]</f>
        <v>Glauburg</v>
      </c>
      <c r="O2643" t="s">
        <v>4221</v>
      </c>
      <c r="P2643" t="s">
        <v>2958</v>
      </c>
    </row>
    <row r="2644" spans="1:16" x14ac:dyDescent="0.35">
      <c r="A2644" t="s">
        <v>5072</v>
      </c>
      <c r="B2644" s="3" t="s">
        <v>12839</v>
      </c>
      <c r="C2644" s="4">
        <v>50.813651532000002</v>
      </c>
      <c r="D2644" s="4">
        <v>12.556145132599999</v>
      </c>
      <c r="E2644" s="4">
        <f>Orte[[#This Row],[Lat_dez]]*PI()/180</f>
        <v>0.88686552419446074</v>
      </c>
      <c r="F2644" s="4">
        <f>Orte[[#This Row],[Lon_dez]]*PI()/180</f>
        <v>0.21914607392212998</v>
      </c>
      <c r="G2644" t="s">
        <v>869</v>
      </c>
      <c r="H2644" t="s">
        <v>901</v>
      </c>
      <c r="I2644" s="4" t="b">
        <v>0</v>
      </c>
      <c r="J2644" s="4" t="str">
        <f>CONCATENATE(Orte[[#This Row],[Ort]]," - ",Orte[[#This Row],[Landkreis]])</f>
        <v>Glauchau - Landkreis Zwickau</v>
      </c>
      <c r="L2644" s="3" t="s">
        <v>10611</v>
      </c>
      <c r="M2644" s="3"/>
      <c r="N2644" t="str">
        <f>Orte[[#This Row],[Ort]]</f>
        <v>Glauchau</v>
      </c>
      <c r="O2644" t="s">
        <v>1550</v>
      </c>
      <c r="P2644" t="s">
        <v>3563</v>
      </c>
    </row>
    <row r="2645" spans="1:16" x14ac:dyDescent="0.35">
      <c r="A2645" t="s">
        <v>6959</v>
      </c>
      <c r="B2645" s="3" t="s">
        <v>15371</v>
      </c>
      <c r="C2645" s="4">
        <v>51.475204580099998</v>
      </c>
      <c r="D2645" s="4">
        <v>10.0638060749</v>
      </c>
      <c r="E2645" s="4">
        <f>Orte[[#This Row],[Lat_dez]]*PI()/180</f>
        <v>0.89841180306041024</v>
      </c>
      <c r="F2645" s="4">
        <f>Orte[[#This Row],[Lon_dez]]*PI()/180</f>
        <v>0.17564655128921206</v>
      </c>
      <c r="G2645" t="s">
        <v>554</v>
      </c>
      <c r="H2645" t="s">
        <v>651</v>
      </c>
      <c r="I2645" s="4" t="b">
        <v>0</v>
      </c>
      <c r="J2645" s="4" t="str">
        <f>CONCATENATE(Orte[[#This Row],[Ort]]," - ",Orte[[#This Row],[Landkreis]])</f>
        <v>Gleichen - Landkreis Göttingen</v>
      </c>
      <c r="L2645" s="3" t="s">
        <v>8764</v>
      </c>
      <c r="M2645" s="3"/>
      <c r="N2645" t="str">
        <f>Orte[[#This Row],[Ort]]</f>
        <v>Gleichen</v>
      </c>
      <c r="O2645" t="s">
        <v>724</v>
      </c>
      <c r="P2645" t="s">
        <v>4244</v>
      </c>
    </row>
    <row r="2646" spans="1:16" x14ac:dyDescent="0.35">
      <c r="A2646" t="s">
        <v>5441</v>
      </c>
      <c r="B2646" s="3" t="s">
        <v>13324</v>
      </c>
      <c r="C2646" s="4">
        <v>49.324726047399999</v>
      </c>
      <c r="D2646" s="4">
        <v>12.743684012099999</v>
      </c>
      <c r="E2646" s="4">
        <f>Orte[[#This Row],[Lat_dez]]*PI()/180</f>
        <v>0.86087887217133863</v>
      </c>
      <c r="F2646" s="4">
        <f>Orte[[#This Row],[Lon_dez]]*PI()/180</f>
        <v>0.22241924484490588</v>
      </c>
      <c r="G2646" t="s">
        <v>665</v>
      </c>
      <c r="H2646" t="s">
        <v>915</v>
      </c>
      <c r="I2646" s="4" t="b">
        <v>0</v>
      </c>
      <c r="J2646" s="4" t="str">
        <f>CONCATENATE(Orte[[#This Row],[Ort]]," - ",Orte[[#This Row],[Landkreis]])</f>
        <v>Gleißenberg - Landkreis Cham</v>
      </c>
      <c r="L2646" s="3" t="s">
        <v>7999</v>
      </c>
      <c r="M2646" s="3"/>
      <c r="N2646" t="str">
        <f>Orte[[#This Row],[Ort]]</f>
        <v>Gleißenberg</v>
      </c>
      <c r="O2646" t="s">
        <v>4800</v>
      </c>
      <c r="P2646" t="s">
        <v>6618</v>
      </c>
    </row>
    <row r="2647" spans="1:16" x14ac:dyDescent="0.35">
      <c r="A2647" t="s">
        <v>6305</v>
      </c>
      <c r="B2647" s="3" t="s">
        <v>14481</v>
      </c>
      <c r="C2647" s="4">
        <v>54.053068523900002</v>
      </c>
      <c r="D2647" s="4">
        <v>12.897789125399999</v>
      </c>
      <c r="E2647" s="4">
        <f>Orte[[#This Row],[Lat_dez]]*PI()/180</f>
        <v>0.9434040165481663</v>
      </c>
      <c r="F2647" s="4">
        <f>Orte[[#This Row],[Lon_dez]]*PI()/180</f>
        <v>0.22510888646614977</v>
      </c>
      <c r="G2647" t="s">
        <v>834</v>
      </c>
      <c r="H2647" t="s">
        <v>923</v>
      </c>
      <c r="I2647" s="4" t="b">
        <v>0</v>
      </c>
      <c r="J2647" s="4" t="str">
        <f>CONCATENATE(Orte[[#This Row],[Ort]]," - ",Orte[[#This Row],[Landkreis]])</f>
        <v>Glewitz - Landkreis Vorpommern-Rügen</v>
      </c>
      <c r="L2647" s="3" t="s">
        <v>9708</v>
      </c>
      <c r="M2647" s="3"/>
      <c r="N2647" t="str">
        <f>Orte[[#This Row],[Ort]]</f>
        <v>Glewitz</v>
      </c>
      <c r="O2647" t="s">
        <v>5646</v>
      </c>
      <c r="P2647" t="s">
        <v>2362</v>
      </c>
    </row>
    <row r="2648" spans="1:16" x14ac:dyDescent="0.35">
      <c r="A2648" t="s">
        <v>2820</v>
      </c>
      <c r="B2648" s="3" t="s">
        <v>9968</v>
      </c>
      <c r="C2648" s="4">
        <v>52.6328613883</v>
      </c>
      <c r="D2648" s="4">
        <v>13.329818020499999</v>
      </c>
      <c r="E2648" s="4">
        <f>Orte[[#This Row],[Lat_dez]]*PI()/180</f>
        <v>0.91861672597162869</v>
      </c>
      <c r="F2648" s="4">
        <f>Orte[[#This Row],[Lon_dez]]*PI()/180</f>
        <v>0.23264921314939799</v>
      </c>
      <c r="G2648" t="s">
        <v>885</v>
      </c>
      <c r="H2648" t="s">
        <v>1913</v>
      </c>
      <c r="I2648" s="4" t="b">
        <v>0</v>
      </c>
      <c r="J2648" s="4" t="str">
        <f>CONCATENATE(Orte[[#This Row],[Ort]]," - ",Orte[[#This Row],[Landkreis]])</f>
        <v>Glienicke/Nordbahn - Landkreis Oberhavel</v>
      </c>
      <c r="L2648" s="3" t="s">
        <v>14231</v>
      </c>
      <c r="M2648" s="3"/>
      <c r="N2648" t="str">
        <f>Orte[[#This Row],[Ort]]</f>
        <v>Glienicke/Nordbahn</v>
      </c>
      <c r="O2648" t="s">
        <v>6241</v>
      </c>
      <c r="P2648" t="s">
        <v>738</v>
      </c>
    </row>
    <row r="2649" spans="1:16" x14ac:dyDescent="0.35">
      <c r="A2649" t="s">
        <v>4480</v>
      </c>
      <c r="B2649" s="3" t="s">
        <v>12080</v>
      </c>
      <c r="C2649" s="4">
        <v>53.540630156100001</v>
      </c>
      <c r="D2649" s="4">
        <v>10.2129199064</v>
      </c>
      <c r="E2649" s="4">
        <f>Orte[[#This Row],[Lat_dez]]*PI()/180</f>
        <v>0.93446027981651048</v>
      </c>
      <c r="F2649" s="4">
        <f>Orte[[#This Row],[Lon_dez]]*PI()/180</f>
        <v>0.17824907860915112</v>
      </c>
      <c r="G2649" t="s">
        <v>641</v>
      </c>
      <c r="H2649" t="s">
        <v>703</v>
      </c>
      <c r="I2649" s="4" t="b">
        <v>0</v>
      </c>
      <c r="J2649" s="4" t="str">
        <f>CONCATENATE(Orte[[#This Row],[Ort]]," - ",Orte[[#This Row],[Landkreis]])</f>
        <v>Glinde - Kreis Stormarn</v>
      </c>
      <c r="L2649" s="3" t="s">
        <v>8747</v>
      </c>
      <c r="M2649" s="3"/>
      <c r="N2649" t="str">
        <f>Orte[[#This Row],[Ort]]</f>
        <v>Glinde</v>
      </c>
      <c r="O2649" t="s">
        <v>7063</v>
      </c>
      <c r="P2649" t="s">
        <v>6557</v>
      </c>
    </row>
    <row r="2650" spans="1:16" x14ac:dyDescent="0.35">
      <c r="A2650" t="s">
        <v>3958</v>
      </c>
      <c r="B2650" s="3" t="s">
        <v>11406</v>
      </c>
      <c r="C2650" s="4">
        <v>47.9779123832</v>
      </c>
      <c r="D2650" s="4">
        <v>11.884530160600001</v>
      </c>
      <c r="E2650" s="4">
        <f>Orte[[#This Row],[Lat_dez]]*PI()/180</f>
        <v>0.83737253932019939</v>
      </c>
      <c r="F2650" s="4">
        <f>Orte[[#This Row],[Lon_dez]]*PI()/180</f>
        <v>0.20742418135504045</v>
      </c>
      <c r="G2650" t="s">
        <v>665</v>
      </c>
      <c r="H2650" t="s">
        <v>1203</v>
      </c>
      <c r="I2650" s="4" t="b">
        <v>0</v>
      </c>
      <c r="J2650" s="4" t="str">
        <f>CONCATENATE(Orte[[#This Row],[Ort]]," - ",Orte[[#This Row],[Landkreis]])</f>
        <v>Glonn - Landkreis Ebersberg</v>
      </c>
      <c r="L2650" s="3" t="s">
        <v>14671</v>
      </c>
      <c r="M2650" s="3"/>
      <c r="N2650" t="str">
        <f>Orte[[#This Row],[Ort]]</f>
        <v>Glonn</v>
      </c>
      <c r="O2650" t="s">
        <v>4410</v>
      </c>
      <c r="P2650" t="s">
        <v>2832</v>
      </c>
    </row>
    <row r="2651" spans="1:16" x14ac:dyDescent="0.35">
      <c r="A2651" t="s">
        <v>3351</v>
      </c>
      <c r="B2651" s="3" t="s">
        <v>10624</v>
      </c>
      <c r="C2651" s="4">
        <v>48.501366079500002</v>
      </c>
      <c r="D2651" s="4">
        <v>10.4880350246</v>
      </c>
      <c r="E2651" s="4">
        <f>Orte[[#This Row],[Lat_dez]]*PI()/180</f>
        <v>0.8465085298023689</v>
      </c>
      <c r="F2651" s="4">
        <f>Orte[[#This Row],[Lon_dez]]*PI()/180</f>
        <v>0.1830507432437545</v>
      </c>
      <c r="G2651" t="s">
        <v>665</v>
      </c>
      <c r="H2651" t="s">
        <v>687</v>
      </c>
      <c r="I2651" s="4" t="b">
        <v>0</v>
      </c>
      <c r="J2651" s="4" t="str">
        <f>CONCATENATE(Orte[[#This Row],[Ort]]," - ",Orte[[#This Row],[Landkreis]])</f>
        <v>Glött - Landkreis Dillingen a.d. Donau</v>
      </c>
      <c r="L2651" s="3" t="s">
        <v>9696</v>
      </c>
      <c r="M2651" s="3"/>
      <c r="N2651" t="str">
        <f>Orte[[#This Row],[Ort]]</f>
        <v>Glött</v>
      </c>
      <c r="O2651" t="s">
        <v>3201</v>
      </c>
      <c r="P2651" t="s">
        <v>3474</v>
      </c>
    </row>
    <row r="2652" spans="1:16" x14ac:dyDescent="0.35">
      <c r="A2652" t="s">
        <v>1126</v>
      </c>
      <c r="B2652" s="3" t="s">
        <v>8088</v>
      </c>
      <c r="C2652" s="4">
        <v>48.0418504083</v>
      </c>
      <c r="D2652" s="4">
        <v>7.9622213979899996</v>
      </c>
      <c r="E2652" s="4">
        <f>Orte[[#This Row],[Lat_dez]]*PI()/180</f>
        <v>0.83848846837541724</v>
      </c>
      <c r="F2652" s="4">
        <f>Orte[[#This Row],[Lon_dez]]*PI()/180</f>
        <v>0.13896697916767131</v>
      </c>
      <c r="G2652" t="s">
        <v>546</v>
      </c>
      <c r="H2652" t="s">
        <v>547</v>
      </c>
      <c r="I2652" s="4" t="b">
        <v>0</v>
      </c>
      <c r="J2652" s="4" t="str">
        <f>CONCATENATE(Orte[[#This Row],[Ort]]," - ",Orte[[#This Row],[Landkreis]])</f>
        <v>Glottertal - Landkreis Breisgau-Hochschwarzwald</v>
      </c>
      <c r="L2652" s="3" t="s">
        <v>14664</v>
      </c>
      <c r="M2652" s="3"/>
      <c r="N2652" t="str">
        <f>Orte[[#This Row],[Ort]]</f>
        <v>Glottertal</v>
      </c>
      <c r="O2652" t="s">
        <v>6400</v>
      </c>
      <c r="P2652" t="s">
        <v>15971</v>
      </c>
    </row>
    <row r="2653" spans="1:16" x14ac:dyDescent="0.35">
      <c r="A2653" t="s">
        <v>5578</v>
      </c>
      <c r="B2653" s="3" t="s">
        <v>13499</v>
      </c>
      <c r="C2653" s="4">
        <v>54.831854450900003</v>
      </c>
      <c r="D2653" s="4">
        <v>9.5670140918200008</v>
      </c>
      <c r="E2653" s="4">
        <f>Orte[[#This Row],[Lat_dez]]*PI()/180</f>
        <v>0.95699639514251245</v>
      </c>
      <c r="F2653" s="4">
        <f>Orte[[#This Row],[Lon_dez]]*PI()/180</f>
        <v>0.1669758954869541</v>
      </c>
      <c r="G2653" t="s">
        <v>641</v>
      </c>
      <c r="H2653" t="s">
        <v>660</v>
      </c>
      <c r="I2653" s="4" t="b">
        <v>0</v>
      </c>
      <c r="J2653" s="4" t="str">
        <f>CONCATENATE(Orte[[#This Row],[Ort]]," - ",Orte[[#This Row],[Landkreis]])</f>
        <v>Glücksburg, Munkbrarup - Kreis Schleswig-Flensburg</v>
      </c>
      <c r="L2653" s="3" t="s">
        <v>7765</v>
      </c>
      <c r="M2653" s="3"/>
      <c r="N2653" t="str">
        <f>Orte[[#This Row],[Ort]]</f>
        <v>Glücksburg, Munkbrarup</v>
      </c>
      <c r="O2653" t="s">
        <v>6801</v>
      </c>
      <c r="P2653" t="s">
        <v>2144</v>
      </c>
    </row>
    <row r="2654" spans="1:16" x14ac:dyDescent="0.35">
      <c r="A2654" t="s">
        <v>3624</v>
      </c>
      <c r="B2654" s="3" t="s">
        <v>10983</v>
      </c>
      <c r="C2654" s="4">
        <v>53.790042391100002</v>
      </c>
      <c r="D2654" s="4">
        <v>9.4397432935500003</v>
      </c>
      <c r="E2654" s="4">
        <f>Orte[[#This Row],[Lat_dez]]*PI()/180</f>
        <v>0.93881334451201848</v>
      </c>
      <c r="F2654" s="4">
        <f>Orte[[#This Row],[Lon_dez]]*PI()/180</f>
        <v>0.1647546010155011</v>
      </c>
      <c r="G2654" t="s">
        <v>641</v>
      </c>
      <c r="H2654" t="s">
        <v>1005</v>
      </c>
      <c r="I2654" s="4" t="b">
        <v>0</v>
      </c>
      <c r="J2654" s="4" t="str">
        <f>CONCATENATE(Orte[[#This Row],[Ort]]," - ",Orte[[#This Row],[Landkreis]])</f>
        <v>Glückstadt - Kreis Steinburg</v>
      </c>
      <c r="L2654" s="3" t="s">
        <v>9683</v>
      </c>
      <c r="M2654" s="3"/>
      <c r="N2654" t="str">
        <f>Orte[[#This Row],[Ort]]</f>
        <v>Glückstadt</v>
      </c>
      <c r="O2654" t="s">
        <v>3679</v>
      </c>
      <c r="P2654" t="s">
        <v>5127</v>
      </c>
    </row>
    <row r="2655" spans="1:16" x14ac:dyDescent="0.35">
      <c r="A2655" t="s">
        <v>858</v>
      </c>
      <c r="B2655" s="3" t="s">
        <v>7888</v>
      </c>
      <c r="C2655" s="4">
        <v>47.752944722499997</v>
      </c>
      <c r="D2655" s="4">
        <v>11.744834985400001</v>
      </c>
      <c r="E2655" s="4">
        <f>Orte[[#This Row],[Lat_dez]]*PI()/180</f>
        <v>0.83344611293047488</v>
      </c>
      <c r="F2655" s="4">
        <f>Orte[[#This Row],[Lon_dez]]*PI()/180</f>
        <v>0.20498604059865014</v>
      </c>
      <c r="G2655" t="s">
        <v>665</v>
      </c>
      <c r="H2655" t="s">
        <v>859</v>
      </c>
      <c r="I2655" s="4" t="b">
        <v>0</v>
      </c>
      <c r="J2655" s="4" t="str">
        <f>CONCATENATE(Orte[[#This Row],[Ort]]," - ",Orte[[#This Row],[Landkreis]])</f>
        <v>Gmund a. Tegernsee - Landkreis Miesbach</v>
      </c>
      <c r="L2655" s="3" t="s">
        <v>10265</v>
      </c>
      <c r="M2655" s="3"/>
      <c r="N2655" t="str">
        <f>Orte[[#This Row],[Ort]]</f>
        <v>Gmund a. Tegernsee</v>
      </c>
      <c r="O2655" t="s">
        <v>5663</v>
      </c>
      <c r="P2655" t="s">
        <v>5775</v>
      </c>
    </row>
    <row r="2656" spans="1:16" x14ac:dyDescent="0.35">
      <c r="A2656" t="s">
        <v>6184</v>
      </c>
      <c r="B2656" s="3" t="s">
        <v>14315</v>
      </c>
      <c r="C2656" s="4">
        <v>53.379309615799997</v>
      </c>
      <c r="D2656" s="4">
        <v>9.0231526422100004</v>
      </c>
      <c r="E2656" s="4">
        <f>Orte[[#This Row],[Lat_dez]]*PI()/180</f>
        <v>0.93164470523717935</v>
      </c>
      <c r="F2656" s="4">
        <f>Orte[[#This Row],[Lon_dez]]*PI()/180</f>
        <v>0.15748372251659037</v>
      </c>
      <c r="G2656" t="s">
        <v>554</v>
      </c>
      <c r="H2656" t="s">
        <v>755</v>
      </c>
      <c r="I2656" s="4" t="b">
        <v>0</v>
      </c>
      <c r="J2656" s="4" t="str">
        <f>CONCATENATE(Orte[[#This Row],[Ort]]," - ",Orte[[#This Row],[Landkreis]])</f>
        <v>Gnarrenburg - Landkreis Rotenburg (Wümme)</v>
      </c>
      <c r="L2656" s="3" t="s">
        <v>9876</v>
      </c>
      <c r="M2656" s="3"/>
      <c r="N2656" t="str">
        <f>Orte[[#This Row],[Ort]]</f>
        <v>Gnarrenburg</v>
      </c>
      <c r="O2656" t="s">
        <v>794</v>
      </c>
      <c r="P2656" t="s">
        <v>6029</v>
      </c>
    </row>
    <row r="2657" spans="1:16" x14ac:dyDescent="0.35">
      <c r="A2657" t="s">
        <v>6706</v>
      </c>
      <c r="B2657" s="3" t="s">
        <v>15030</v>
      </c>
      <c r="C2657" s="4">
        <v>53.958295744300003</v>
      </c>
      <c r="D2657" s="4">
        <v>12.677104269299999</v>
      </c>
      <c r="E2657" s="4">
        <f>Orte[[#This Row],[Lat_dez]]*PI()/180</f>
        <v>0.94174991950287934</v>
      </c>
      <c r="F2657" s="4">
        <f>Orte[[#This Row],[Lon_dez]]*PI()/180</f>
        <v>0.22125720911791488</v>
      </c>
      <c r="G2657" t="s">
        <v>834</v>
      </c>
      <c r="H2657" t="s">
        <v>1302</v>
      </c>
      <c r="I2657" s="4" t="b">
        <v>0</v>
      </c>
      <c r="J2657" s="4" t="str">
        <f>CONCATENATE(Orte[[#This Row],[Ort]]," - ",Orte[[#This Row],[Landkreis]])</f>
        <v>Gnoien u.a. - Landkreis Rostock</v>
      </c>
      <c r="L2657" s="3" t="s">
        <v>9880</v>
      </c>
      <c r="M2657" s="3"/>
      <c r="N2657" t="str">
        <f>Orte[[#This Row],[Ort]]</f>
        <v>Gnoien u.a.</v>
      </c>
      <c r="O2657" t="s">
        <v>3141</v>
      </c>
      <c r="P2657" t="s">
        <v>5277</v>
      </c>
    </row>
    <row r="2658" spans="1:16" x14ac:dyDescent="0.35">
      <c r="A2658" t="s">
        <v>3830</v>
      </c>
      <c r="B2658" s="3" t="s">
        <v>11245</v>
      </c>
      <c r="C2658" s="4">
        <v>49.055676118199997</v>
      </c>
      <c r="D2658" s="4">
        <v>10.7099899811</v>
      </c>
      <c r="E2658" s="4">
        <f>Orte[[#This Row],[Lat_dez]]*PI()/180</f>
        <v>0.85618306505454089</v>
      </c>
      <c r="F2658" s="4">
        <f>Orte[[#This Row],[Lon_dez]]*PI()/180</f>
        <v>0.18692458802580028</v>
      </c>
      <c r="G2658" t="s">
        <v>665</v>
      </c>
      <c r="H2658" t="s">
        <v>1551</v>
      </c>
      <c r="I2658" s="4" t="b">
        <v>0</v>
      </c>
      <c r="J2658" s="4" t="str">
        <f>CONCATENATE(Orte[[#This Row],[Ort]]," - ",Orte[[#This Row],[Landkreis]])</f>
        <v>Gnotzheim - Landkreis Weißenburg-Gunzenhausen</v>
      </c>
      <c r="L2658" s="3" t="s">
        <v>10603</v>
      </c>
      <c r="M2658" s="3"/>
      <c r="N2658" t="str">
        <f>Orte[[#This Row],[Ort]]</f>
        <v>Gnotzheim</v>
      </c>
      <c r="O2658" t="s">
        <v>6172</v>
      </c>
      <c r="P2658" t="s">
        <v>657</v>
      </c>
    </row>
    <row r="2659" spans="1:16" x14ac:dyDescent="0.35">
      <c r="A2659" t="s">
        <v>2218</v>
      </c>
      <c r="B2659" s="3" t="s">
        <v>9231</v>
      </c>
      <c r="C2659" s="4">
        <v>54.130518102499998</v>
      </c>
      <c r="D2659" s="4">
        <v>9.8224314353099995</v>
      </c>
      <c r="E2659" s="4">
        <f>Orte[[#This Row],[Lat_dez]]*PI()/180</f>
        <v>0.94475576669901828</v>
      </c>
      <c r="F2659" s="4">
        <f>Orte[[#This Row],[Lon_dez]]*PI()/180</f>
        <v>0.1714337690975519</v>
      </c>
      <c r="G2659" t="s">
        <v>641</v>
      </c>
      <c r="H2659" t="s">
        <v>642</v>
      </c>
      <c r="I2659" s="4" t="b">
        <v>0</v>
      </c>
      <c r="J2659" s="4" t="str">
        <f>CONCATENATE(Orte[[#This Row],[Ort]]," - ",Orte[[#This Row],[Landkreis]])</f>
        <v>Gnutz - Kreis Rendsburg-Eckernförde</v>
      </c>
      <c r="L2659" s="3" t="s">
        <v>12077</v>
      </c>
      <c r="M2659" s="3"/>
      <c r="N2659" t="str">
        <f>Orte[[#This Row],[Ort]]</f>
        <v>Gnutz</v>
      </c>
      <c r="O2659" t="s">
        <v>3479</v>
      </c>
      <c r="P2659" t="s">
        <v>4787</v>
      </c>
    </row>
    <row r="2660" spans="1:16" x14ac:dyDescent="0.35">
      <c r="A2660" t="s">
        <v>5820</v>
      </c>
      <c r="B2660" s="3" t="s">
        <v>13824</v>
      </c>
      <c r="C2660" s="4">
        <v>51.695434636900004</v>
      </c>
      <c r="D2660" s="4">
        <v>6.1236905436500004</v>
      </c>
      <c r="E2660" s="4">
        <f>Orte[[#This Row],[Lat_dez]]*PI()/180</f>
        <v>0.90225554266342434</v>
      </c>
      <c r="F2660" s="4">
        <f>Orte[[#This Row],[Lon_dez]]*PI()/180</f>
        <v>0.10687856235993404</v>
      </c>
      <c r="G2660" t="s">
        <v>504</v>
      </c>
      <c r="H2660" t="s">
        <v>505</v>
      </c>
      <c r="I2660" s="4" t="b">
        <v>0</v>
      </c>
      <c r="J2660" s="4" t="str">
        <f>CONCATENATE(Orte[[#This Row],[Ort]]," - ",Orte[[#This Row],[Landkreis]])</f>
        <v>Goch - Kreis Kleve</v>
      </c>
      <c r="L2660" s="3" t="s">
        <v>7758</v>
      </c>
      <c r="M2660" s="3"/>
      <c r="N2660" t="str">
        <f>Orte[[#This Row],[Ort]]</f>
        <v>Goch</v>
      </c>
      <c r="O2660" t="s">
        <v>6304</v>
      </c>
      <c r="P2660" t="s">
        <v>5793</v>
      </c>
    </row>
    <row r="2661" spans="1:16" x14ac:dyDescent="0.35">
      <c r="A2661" t="s">
        <v>2599</v>
      </c>
      <c r="B2661" s="3" t="s">
        <v>9706</v>
      </c>
      <c r="C2661" s="4">
        <v>50.017003380699997</v>
      </c>
      <c r="D2661" s="4">
        <v>10.288474331</v>
      </c>
      <c r="E2661" s="4">
        <f>Orte[[#This Row],[Lat_dez]]*PI()/180</f>
        <v>0.87296139097434977</v>
      </c>
      <c r="F2661" s="4">
        <f>Orte[[#This Row],[Lon_dez]]*PI()/180</f>
        <v>0.17956775208287087</v>
      </c>
      <c r="G2661" t="s">
        <v>665</v>
      </c>
      <c r="H2661" t="s">
        <v>674</v>
      </c>
      <c r="I2661" s="4" t="b">
        <v>0</v>
      </c>
      <c r="J2661" s="4" t="str">
        <f>CONCATENATE(Orte[[#This Row],[Ort]]," - ",Orte[[#This Row],[Landkreis]])</f>
        <v>Gochsheim - Landkreis Schweinfurt</v>
      </c>
      <c r="L2661" s="3" t="s">
        <v>7982</v>
      </c>
      <c r="M2661" s="3"/>
      <c r="N2661" t="str">
        <f>Orte[[#This Row],[Ort]]</f>
        <v>Gochsheim</v>
      </c>
      <c r="O2661" t="s">
        <v>3420</v>
      </c>
      <c r="P2661" t="s">
        <v>1390</v>
      </c>
    </row>
    <row r="2662" spans="1:16" x14ac:dyDescent="0.35">
      <c r="A2662" t="s">
        <v>4387</v>
      </c>
      <c r="B2662" s="3" t="s">
        <v>11949</v>
      </c>
      <c r="C2662" s="4">
        <v>51.168218247200002</v>
      </c>
      <c r="D2662" s="4">
        <v>14.3147736371</v>
      </c>
      <c r="E2662" s="4">
        <f>Orte[[#This Row],[Lat_dez]]*PI()/180</f>
        <v>0.89305388079268178</v>
      </c>
      <c r="F2662" s="4">
        <f>Orte[[#This Row],[Lon_dez]]*PI()/180</f>
        <v>0.24983993164507892</v>
      </c>
      <c r="G2662" t="s">
        <v>869</v>
      </c>
      <c r="H2662" t="s">
        <v>972</v>
      </c>
      <c r="I2662" s="4" t="b">
        <v>0</v>
      </c>
      <c r="J2662" s="4" t="str">
        <f>CONCATENATE(Orte[[#This Row],[Ort]]," - ",Orte[[#This Row],[Landkreis]])</f>
        <v>Göda - Landkreis Bautzen</v>
      </c>
      <c r="L2662" s="3" t="s">
        <v>9483</v>
      </c>
      <c r="M2662" s="3"/>
      <c r="N2662" t="str">
        <f>Orte[[#This Row],[Ort]]</f>
        <v>Göda</v>
      </c>
      <c r="O2662" t="s">
        <v>5186</v>
      </c>
      <c r="P2662" t="s">
        <v>4250</v>
      </c>
    </row>
    <row r="2663" spans="1:16" x14ac:dyDescent="0.35">
      <c r="A2663" t="s">
        <v>6430</v>
      </c>
      <c r="B2663" s="3" t="s">
        <v>14660</v>
      </c>
      <c r="C2663" s="4">
        <v>48.859274119600002</v>
      </c>
      <c r="D2663" s="4">
        <v>9.8946678064999993</v>
      </c>
      <c r="E2663" s="4">
        <f>Orte[[#This Row],[Lat_dez]]*PI()/180</f>
        <v>0.85275520352147383</v>
      </c>
      <c r="F2663" s="4">
        <f>Orte[[#This Row],[Lon_dez]]*PI()/180</f>
        <v>0.17269453161451015</v>
      </c>
      <c r="G2663" t="s">
        <v>546</v>
      </c>
      <c r="H2663" t="s">
        <v>662</v>
      </c>
      <c r="I2663" s="4" t="b">
        <v>0</v>
      </c>
      <c r="J2663" s="4" t="str">
        <f>CONCATENATE(Orte[[#This Row],[Ort]]," - ",Orte[[#This Row],[Landkreis]])</f>
        <v>Göggingen - Landkreis Ostalbkreis</v>
      </c>
      <c r="L2663" s="3" t="s">
        <v>15371</v>
      </c>
      <c r="M2663" s="3"/>
      <c r="N2663" t="str">
        <f>Orte[[#This Row],[Ort]]</f>
        <v>Göggingen</v>
      </c>
      <c r="O2663" t="s">
        <v>2689</v>
      </c>
      <c r="P2663" t="s">
        <v>3079</v>
      </c>
    </row>
    <row r="2664" spans="1:16" x14ac:dyDescent="0.35">
      <c r="A2664" t="s">
        <v>4212</v>
      </c>
      <c r="B2664" s="3" t="s">
        <v>11720</v>
      </c>
      <c r="C2664" s="4">
        <v>53.119176774099998</v>
      </c>
      <c r="D2664" s="4">
        <v>10.8820357702</v>
      </c>
      <c r="E2664" s="4">
        <f>Orte[[#This Row],[Lat_dez]]*PI()/180</f>
        <v>0.92710453065694509</v>
      </c>
      <c r="F2664" s="4">
        <f>Orte[[#This Row],[Lon_dez]]*PI()/180</f>
        <v>0.18992735350978704</v>
      </c>
      <c r="G2664" t="s">
        <v>554</v>
      </c>
      <c r="H2664" t="s">
        <v>962</v>
      </c>
      <c r="I2664" s="4" t="b">
        <v>0</v>
      </c>
      <c r="J2664" s="4" t="str">
        <f>CONCATENATE(Orte[[#This Row],[Ort]]," - ",Orte[[#This Row],[Landkreis]])</f>
        <v>Göhrde - Landkreis Lüchow-Dannenberg</v>
      </c>
      <c r="L2664" s="3" t="s">
        <v>11131</v>
      </c>
      <c r="M2664" s="3"/>
      <c r="N2664" t="str">
        <f>Orte[[#This Row],[Ort]]</f>
        <v>Göhrde</v>
      </c>
      <c r="O2664" t="s">
        <v>6389</v>
      </c>
      <c r="P2664" t="s">
        <v>1846</v>
      </c>
    </row>
    <row r="2665" spans="1:16" x14ac:dyDescent="0.35">
      <c r="A2665" t="s">
        <v>5918</v>
      </c>
      <c r="B2665" s="3" t="s">
        <v>13974</v>
      </c>
      <c r="C2665" s="4">
        <v>50.006530298900003</v>
      </c>
      <c r="D2665" s="4">
        <v>9.1755915400700001</v>
      </c>
      <c r="E2665" s="4">
        <f>Orte[[#This Row],[Lat_dez]]*PI()/180</f>
        <v>0.87277860121410922</v>
      </c>
      <c r="F2665" s="4">
        <f>Orte[[#This Row],[Lon_dez]]*PI()/180</f>
        <v>0.16014428319235871</v>
      </c>
      <c r="G2665" t="s">
        <v>665</v>
      </c>
      <c r="H2665" t="s">
        <v>771</v>
      </c>
      <c r="I2665" s="4" t="b">
        <v>0</v>
      </c>
      <c r="J2665" s="4" t="str">
        <f>CONCATENATE(Orte[[#This Row],[Ort]]," - ",Orte[[#This Row],[Landkreis]])</f>
        <v>Goldbach - Landkreis Aschaffenburg</v>
      </c>
      <c r="L2665" s="3" t="s">
        <v>9891</v>
      </c>
      <c r="M2665" s="3"/>
      <c r="N2665" t="str">
        <f>Orte[[#This Row],[Ort]]</f>
        <v>Goldbach</v>
      </c>
      <c r="O2665" t="s">
        <v>3374</v>
      </c>
      <c r="P2665" t="s">
        <v>5148</v>
      </c>
    </row>
    <row r="2666" spans="1:16" x14ac:dyDescent="0.35">
      <c r="A2666" t="s">
        <v>7101</v>
      </c>
      <c r="B2666" s="3" t="s">
        <v>15569</v>
      </c>
      <c r="C2666" s="4">
        <v>52.707775149100001</v>
      </c>
      <c r="D2666" s="4">
        <v>11.938490852199999</v>
      </c>
      <c r="E2666" s="4">
        <f>Orte[[#This Row],[Lat_dez]]*PI()/180</f>
        <v>0.91992421775264022</v>
      </c>
      <c r="F2666" s="4">
        <f>Orte[[#This Row],[Lon_dez]]*PI()/180</f>
        <v>0.2083659730901137</v>
      </c>
      <c r="G2666" t="s">
        <v>809</v>
      </c>
      <c r="H2666" t="s">
        <v>872</v>
      </c>
      <c r="I2666" s="4" t="b">
        <v>0</v>
      </c>
      <c r="J2666" s="4" t="str">
        <f>CONCATENATE(Orte[[#This Row],[Ort]]," - ",Orte[[#This Row],[Landkreis]])</f>
        <v>Goldbeck, Arneburg u.a. - Landkreis Stendal</v>
      </c>
      <c r="L2666" s="3" t="s">
        <v>9865</v>
      </c>
      <c r="M2666" s="3"/>
      <c r="N2666" t="str">
        <f>Orte[[#This Row],[Ort]]</f>
        <v>Goldbeck, Arneburg u.a.</v>
      </c>
      <c r="O2666" t="s">
        <v>5771</v>
      </c>
      <c r="P2666" t="s">
        <v>6784</v>
      </c>
    </row>
    <row r="2667" spans="1:16" x14ac:dyDescent="0.35">
      <c r="A2667" t="s">
        <v>2177</v>
      </c>
      <c r="B2667" s="3" t="s">
        <v>9180</v>
      </c>
      <c r="C2667" s="4">
        <v>53.588669547599999</v>
      </c>
      <c r="D2667" s="4">
        <v>12.0921369016</v>
      </c>
      <c r="E2667" s="4">
        <f>Orte[[#This Row],[Lat_dez]]*PI()/180</f>
        <v>0.93529872536884007</v>
      </c>
      <c r="F2667" s="4">
        <f>Orte[[#This Row],[Lon_dez]]*PI()/180</f>
        <v>0.21104760253482557</v>
      </c>
      <c r="G2667" t="s">
        <v>834</v>
      </c>
      <c r="H2667" t="s">
        <v>953</v>
      </c>
      <c r="I2667" s="4" t="b">
        <v>0</v>
      </c>
      <c r="J2667" s="4" t="str">
        <f>CONCATENATE(Orte[[#This Row],[Ort]]," - ",Orte[[#This Row],[Landkreis]])</f>
        <v>Goldberg - Landkreis Ludwigslust-Parchim</v>
      </c>
      <c r="L2667" s="3" t="s">
        <v>9679</v>
      </c>
      <c r="M2667" s="3"/>
      <c r="N2667" t="str">
        <f>Orte[[#This Row],[Ort]]</f>
        <v>Goldberg</v>
      </c>
      <c r="O2667" t="s">
        <v>1817</v>
      </c>
      <c r="P2667" t="s">
        <v>7046</v>
      </c>
    </row>
    <row r="2668" spans="1:16" x14ac:dyDescent="0.35">
      <c r="A2668" t="s">
        <v>4887</v>
      </c>
      <c r="B2668" s="3" t="s">
        <v>12599</v>
      </c>
      <c r="C2668" s="4">
        <v>52.770731133399998</v>
      </c>
      <c r="D2668" s="4">
        <v>8.4018316133899997</v>
      </c>
      <c r="E2668" s="4">
        <f>Orte[[#This Row],[Lat_dez]]*PI()/180</f>
        <v>0.92102300696250894</v>
      </c>
      <c r="F2668" s="4">
        <f>Orte[[#This Row],[Lon_dez]]*PI()/180</f>
        <v>0.14663962485180279</v>
      </c>
      <c r="G2668" t="s">
        <v>554</v>
      </c>
      <c r="H2668" t="s">
        <v>1638</v>
      </c>
      <c r="I2668" s="4" t="b">
        <v>0</v>
      </c>
      <c r="J2668" s="4" t="str">
        <f>CONCATENATE(Orte[[#This Row],[Ort]]," - ",Orte[[#This Row],[Landkreis]])</f>
        <v>Goldenstedt - Landkreis Vechta</v>
      </c>
      <c r="L2668" s="3" t="s">
        <v>10094</v>
      </c>
      <c r="M2668" s="3"/>
      <c r="N2668" t="str">
        <f>Orte[[#This Row],[Ort]]</f>
        <v>Goldenstedt</v>
      </c>
      <c r="O2668" t="s">
        <v>5764</v>
      </c>
      <c r="P2668" t="s">
        <v>3189</v>
      </c>
    </row>
    <row r="2669" spans="1:16" x14ac:dyDescent="0.35">
      <c r="A2669" t="s">
        <v>4152</v>
      </c>
      <c r="B2669" s="3" t="s">
        <v>11649</v>
      </c>
      <c r="C2669" s="4">
        <v>50.006185381400002</v>
      </c>
      <c r="D2669" s="4">
        <v>11.7029959535</v>
      </c>
      <c r="E2669" s="4">
        <f>Orte[[#This Row],[Lat_dez]]*PI()/180</f>
        <v>0.87277258126808632</v>
      </c>
      <c r="F2669" s="4">
        <f>Orte[[#This Row],[Lon_dez]]*PI()/180</f>
        <v>0.20425581173614821</v>
      </c>
      <c r="G2669" t="s">
        <v>665</v>
      </c>
      <c r="H2669" t="s">
        <v>837</v>
      </c>
      <c r="I2669" s="4" t="b">
        <v>0</v>
      </c>
      <c r="J2669" s="4" t="str">
        <f>CONCATENATE(Orte[[#This Row],[Ort]]," - ",Orte[[#This Row],[Landkreis]])</f>
        <v>Goldkronach - Landkreis Bayreuth</v>
      </c>
      <c r="L2669" s="3" t="s">
        <v>12958</v>
      </c>
      <c r="M2669" s="3"/>
      <c r="N2669" t="str">
        <f>Orte[[#This Row],[Ort]]</f>
        <v>Goldkronach</v>
      </c>
      <c r="O2669" t="s">
        <v>5772</v>
      </c>
      <c r="P2669" t="s">
        <v>954</v>
      </c>
    </row>
    <row r="2670" spans="1:16" x14ac:dyDescent="0.35">
      <c r="A2670" t="s">
        <v>3720</v>
      </c>
      <c r="B2670" s="3" t="s">
        <v>11109</v>
      </c>
      <c r="C2670" s="4">
        <v>49.587706712299997</v>
      </c>
      <c r="D2670" s="4">
        <v>8.0315283923400003</v>
      </c>
      <c r="E2670" s="4">
        <f>Orte[[#This Row],[Lat_dez]]*PI()/180</f>
        <v>0.86546875064292739</v>
      </c>
      <c r="F2670" s="4">
        <f>Orte[[#This Row],[Lon_dez]]*PI()/180</f>
        <v>0.14017661441373991</v>
      </c>
      <c r="G2670" t="s">
        <v>514</v>
      </c>
      <c r="H2670" t="s">
        <v>595</v>
      </c>
      <c r="I2670" s="4" t="b">
        <v>0</v>
      </c>
      <c r="J2670" s="4" t="str">
        <f>CONCATENATE(Orte[[#This Row],[Ort]]," - ",Orte[[#This Row],[Landkreis]])</f>
        <v>Göllheim - Landkreis Donnersbergkreis</v>
      </c>
      <c r="L2670" s="3" t="s">
        <v>10595</v>
      </c>
      <c r="M2670" s="3"/>
      <c r="N2670" t="str">
        <f>Orte[[#This Row],[Ort]]</f>
        <v>Göllheim</v>
      </c>
      <c r="O2670" t="s">
        <v>7255</v>
      </c>
      <c r="P2670" t="s">
        <v>3796</v>
      </c>
    </row>
    <row r="2671" spans="1:16" x14ac:dyDescent="0.35">
      <c r="A2671" t="s">
        <v>5182</v>
      </c>
      <c r="B2671" s="3" t="s">
        <v>12996</v>
      </c>
      <c r="C2671" s="4">
        <v>51.896332399099997</v>
      </c>
      <c r="D2671" s="4">
        <v>9.5339302918600008</v>
      </c>
      <c r="E2671" s="4">
        <f>Orte[[#This Row],[Lat_dez]]*PI()/180</f>
        <v>0.90576187007370279</v>
      </c>
      <c r="F2671" s="4">
        <f>Orte[[#This Row],[Lon_dez]]*PI()/180</f>
        <v>0.16639847424858095</v>
      </c>
      <c r="G2671" t="s">
        <v>554</v>
      </c>
      <c r="H2671" t="s">
        <v>1519</v>
      </c>
      <c r="I2671" s="4" t="b">
        <v>0</v>
      </c>
      <c r="J2671" s="4" t="str">
        <f>CONCATENATE(Orte[[#This Row],[Ort]]," - ",Orte[[#This Row],[Landkreis]])</f>
        <v>Golmbach - Landkreis Holzminden</v>
      </c>
      <c r="L2671" s="3" t="s">
        <v>8375</v>
      </c>
      <c r="M2671" s="3"/>
      <c r="N2671" t="str">
        <f>Orte[[#This Row],[Ort]]</f>
        <v>Golmbach</v>
      </c>
      <c r="O2671" t="s">
        <v>2861</v>
      </c>
      <c r="P2671" t="s">
        <v>3165</v>
      </c>
    </row>
    <row r="2672" spans="1:16" x14ac:dyDescent="0.35">
      <c r="A2672" t="s">
        <v>1985</v>
      </c>
      <c r="B2672" s="3" t="s">
        <v>8962</v>
      </c>
      <c r="C2672" s="4">
        <v>51.950003533900002</v>
      </c>
      <c r="D2672" s="4">
        <v>13.588883703300001</v>
      </c>
      <c r="E2672" s="4">
        <f>Orte[[#This Row],[Lat_dez]]*PI()/180</f>
        <v>0.90669860808924463</v>
      </c>
      <c r="F2672" s="4">
        <f>Orte[[#This Row],[Lon_dez]]*PI()/180</f>
        <v>0.23717076229318523</v>
      </c>
      <c r="G2672" t="s">
        <v>885</v>
      </c>
      <c r="H2672" t="s">
        <v>1352</v>
      </c>
      <c r="I2672" s="4" t="b">
        <v>0</v>
      </c>
      <c r="J2672" s="4" t="str">
        <f>CONCATENATE(Orte[[#This Row],[Ort]]," - ",Orte[[#This Row],[Landkreis]])</f>
        <v>Golßen - Landkreis Dahme-Spreewald</v>
      </c>
      <c r="L2672" s="3" t="s">
        <v>11612</v>
      </c>
      <c r="M2672" s="3"/>
      <c r="N2672" t="str">
        <f>Orte[[#This Row],[Ort]]</f>
        <v>Golßen</v>
      </c>
      <c r="O2672" t="s">
        <v>4673</v>
      </c>
      <c r="P2672" t="s">
        <v>4589</v>
      </c>
    </row>
    <row r="2673" spans="1:16" x14ac:dyDescent="0.35">
      <c r="A2673" t="s">
        <v>3895</v>
      </c>
      <c r="B2673" s="3" t="s">
        <v>11318</v>
      </c>
      <c r="C2673" s="4">
        <v>52.566405992999996</v>
      </c>
      <c r="D2673" s="4">
        <v>14.531141527500001</v>
      </c>
      <c r="E2673" s="4">
        <f>Orte[[#This Row],[Lat_dez]]*PI()/180</f>
        <v>0.91745686051792918</v>
      </c>
      <c r="F2673" s="4">
        <f>Orte[[#This Row],[Lon_dez]]*PI()/180</f>
        <v>0.25361626372815316</v>
      </c>
      <c r="G2673" t="s">
        <v>885</v>
      </c>
      <c r="H2673" t="s">
        <v>975</v>
      </c>
      <c r="I2673" s="4" t="b">
        <v>0</v>
      </c>
      <c r="J2673" s="4" t="str">
        <f>CONCATENATE(Orte[[#This Row],[Ort]]," - ",Orte[[#This Row],[Landkreis]])</f>
        <v>Golzow, Zechin u.a. - Landkreis Märkisch-Oderland</v>
      </c>
      <c r="L2673" s="3" t="s">
        <v>13615</v>
      </c>
      <c r="M2673" s="3"/>
      <c r="N2673" t="str">
        <f>Orte[[#This Row],[Ort]]</f>
        <v>Golzow, Zechin u.a.</v>
      </c>
      <c r="O2673" t="s">
        <v>5705</v>
      </c>
      <c r="P2673" t="s">
        <v>6191</v>
      </c>
    </row>
    <row r="2674" spans="1:16" x14ac:dyDescent="0.35">
      <c r="A2674" t="s">
        <v>3297</v>
      </c>
      <c r="B2674" s="3" t="s">
        <v>10557</v>
      </c>
      <c r="C2674" s="4">
        <v>48.387487707399998</v>
      </c>
      <c r="D2674" s="4">
        <v>9.4004504961399995</v>
      </c>
      <c r="E2674" s="4">
        <f>Orte[[#This Row],[Lat_dez]]*PI()/180</f>
        <v>0.84452097726241249</v>
      </c>
      <c r="F2674" s="4">
        <f>Orte[[#This Row],[Lon_dez]]*PI()/180</f>
        <v>0.1640688123283775</v>
      </c>
      <c r="G2674" t="s">
        <v>546</v>
      </c>
      <c r="H2674" t="s">
        <v>1098</v>
      </c>
      <c r="I2674" s="4" t="b">
        <v>0</v>
      </c>
      <c r="J2674" s="4" t="str">
        <f>CONCATENATE(Orte[[#This Row],[Ort]]," - ",Orte[[#This Row],[Landkreis]])</f>
        <v>Gomadingen - Landkreis Reutlingen</v>
      </c>
      <c r="L2674" s="3" t="s">
        <v>7778</v>
      </c>
      <c r="M2674" s="3"/>
      <c r="N2674" t="str">
        <f>Orte[[#This Row],[Ort]]</f>
        <v>Gomadingen</v>
      </c>
      <c r="O2674" t="s">
        <v>1709</v>
      </c>
      <c r="P2674" t="s">
        <v>2051</v>
      </c>
    </row>
    <row r="2675" spans="1:16" x14ac:dyDescent="0.35">
      <c r="A2675" t="s">
        <v>6820</v>
      </c>
      <c r="B2675" s="3" t="s">
        <v>15185</v>
      </c>
      <c r="C2675" s="4">
        <v>48.457040744499999</v>
      </c>
      <c r="D2675" s="4">
        <v>9.1016195786700003</v>
      </c>
      <c r="E2675" s="4">
        <f>Orte[[#This Row],[Lat_dez]]*PI()/180</f>
        <v>0.84573490676456931</v>
      </c>
      <c r="F2675" s="4">
        <f>Orte[[#This Row],[Lon_dez]]*PI()/180</f>
        <v>0.15885322891177056</v>
      </c>
      <c r="G2675" t="s">
        <v>546</v>
      </c>
      <c r="H2675" t="s">
        <v>1499</v>
      </c>
      <c r="I2675" s="4" t="b">
        <v>0</v>
      </c>
      <c r="J2675" s="4" t="str">
        <f>CONCATENATE(Orte[[#This Row],[Ort]]," - ",Orte[[#This Row],[Landkreis]])</f>
        <v>Gomaringen - Landkreis Tübingen</v>
      </c>
      <c r="L2675" s="3" t="s">
        <v>13696</v>
      </c>
      <c r="M2675" s="3"/>
      <c r="N2675" t="str">
        <f>Orte[[#This Row],[Ort]]</f>
        <v>Gomaringen</v>
      </c>
      <c r="O2675" t="s">
        <v>4996</v>
      </c>
      <c r="P2675" t="s">
        <v>3697</v>
      </c>
    </row>
    <row r="2676" spans="1:16" x14ac:dyDescent="0.35">
      <c r="A2676" t="s">
        <v>6759</v>
      </c>
      <c r="B2676" s="3" t="s">
        <v>15103</v>
      </c>
      <c r="C2676" s="4">
        <v>52.073558931100003</v>
      </c>
      <c r="D2676" s="4">
        <v>11.836252608400001</v>
      </c>
      <c r="E2676" s="4">
        <f>Orte[[#This Row],[Lat_dez]]*PI()/180</f>
        <v>0.90885505657899412</v>
      </c>
      <c r="F2676" s="4">
        <f>Orte[[#This Row],[Lon_dez]]*PI()/180</f>
        <v>0.20658157911434705</v>
      </c>
      <c r="G2676" t="s">
        <v>809</v>
      </c>
      <c r="H2676" t="s">
        <v>1206</v>
      </c>
      <c r="I2676" s="4" t="b">
        <v>0</v>
      </c>
      <c r="J2676" s="4" t="str">
        <f>CONCATENATE(Orte[[#This Row],[Ort]]," - ",Orte[[#This Row],[Landkreis]])</f>
        <v>Gommern, Dannigkow - Landkreis Jerichower Land</v>
      </c>
      <c r="L2676" s="3" t="s">
        <v>14658</v>
      </c>
      <c r="M2676" s="3"/>
      <c r="N2676" t="str">
        <f>Orte[[#This Row],[Ort]]</f>
        <v>Gommern, Dannigkow</v>
      </c>
      <c r="O2676" t="s">
        <v>7207</v>
      </c>
      <c r="P2676" t="s">
        <v>5681</v>
      </c>
    </row>
    <row r="2677" spans="1:16" x14ac:dyDescent="0.35">
      <c r="A2677" t="s">
        <v>2688</v>
      </c>
      <c r="B2677" s="3" t="s">
        <v>9804</v>
      </c>
      <c r="C2677" s="4">
        <v>49.297715779900003</v>
      </c>
      <c r="D2677" s="4">
        <v>8.0333454842700007</v>
      </c>
      <c r="E2677" s="4">
        <f>Orte[[#This Row],[Lat_dez]]*PI()/180</f>
        <v>0.86040745407161934</v>
      </c>
      <c r="F2677" s="4">
        <f>Orte[[#This Row],[Lon_dez]]*PI()/180</f>
        <v>0.14020832865072985</v>
      </c>
      <c r="G2677" t="s">
        <v>514</v>
      </c>
      <c r="H2677" t="s">
        <v>1124</v>
      </c>
      <c r="I2677" s="4" t="b">
        <v>0</v>
      </c>
      <c r="J2677" s="4" t="str">
        <f>CONCATENATE(Orte[[#This Row],[Ort]]," - ",Orte[[#This Row],[Landkreis]])</f>
        <v>Gommersheim - Landkreis Südliche Weinstraße</v>
      </c>
      <c r="L2677" s="3" t="s">
        <v>9237</v>
      </c>
      <c r="M2677" s="3"/>
      <c r="N2677" t="str">
        <f>Orte[[#This Row],[Ort]]</f>
        <v>Gommersheim</v>
      </c>
      <c r="O2677" t="s">
        <v>3984</v>
      </c>
      <c r="P2677" t="s">
        <v>2157</v>
      </c>
    </row>
    <row r="2678" spans="1:16" x14ac:dyDescent="0.35">
      <c r="A2678" t="s">
        <v>2834</v>
      </c>
      <c r="B2678" s="3" t="s">
        <v>9990</v>
      </c>
      <c r="C2678" s="4">
        <v>49.056522800300002</v>
      </c>
      <c r="D2678" s="4">
        <v>8.6443942981999999</v>
      </c>
      <c r="E2678" s="4">
        <f>Orte[[#This Row],[Lat_dez]]*PI()/180</f>
        <v>0.85619784244490371</v>
      </c>
      <c r="F2678" s="4">
        <f>Orte[[#This Row],[Lon_dez]]*PI()/180</f>
        <v>0.15087314234421453</v>
      </c>
      <c r="G2678" t="s">
        <v>546</v>
      </c>
      <c r="H2678" t="s">
        <v>723</v>
      </c>
      <c r="I2678" s="4" t="b">
        <v>0</v>
      </c>
      <c r="J2678" s="4" t="str">
        <f>CONCATENATE(Orte[[#This Row],[Ort]]," - ",Orte[[#This Row],[Landkreis]])</f>
        <v>Gondelsheim - Landkreis Karlsruhe</v>
      </c>
      <c r="L2678" s="3" t="s">
        <v>9677</v>
      </c>
      <c r="M2678" s="3"/>
      <c r="N2678" t="str">
        <f>Orte[[#This Row],[Ort]]</f>
        <v>Gondelsheim</v>
      </c>
      <c r="O2678" t="s">
        <v>3643</v>
      </c>
      <c r="P2678" t="s">
        <v>2499</v>
      </c>
    </row>
    <row r="2679" spans="1:16" x14ac:dyDescent="0.35">
      <c r="A2679" t="s">
        <v>7083</v>
      </c>
      <c r="B2679" s="3" t="s">
        <v>15545</v>
      </c>
      <c r="C2679" s="4">
        <v>49.451080035300002</v>
      </c>
      <c r="D2679" s="4">
        <v>8.25067248535</v>
      </c>
      <c r="E2679" s="4">
        <f>Orte[[#This Row],[Lat_dez]]*PI()/180</f>
        <v>0.86308416528321874</v>
      </c>
      <c r="F2679" s="4">
        <f>Orte[[#This Row],[Lon_dez]]*PI()/180</f>
        <v>0.14400140037306111</v>
      </c>
      <c r="G2679" t="s">
        <v>514</v>
      </c>
      <c r="H2679" t="s">
        <v>624</v>
      </c>
      <c r="I2679" s="4" t="b">
        <v>0</v>
      </c>
      <c r="J2679" s="4" t="str">
        <f>CONCATENATE(Orte[[#This Row],[Ort]]," - ",Orte[[#This Row],[Landkreis]])</f>
        <v>Gönnheim - Landkreis Bad Dürkheim</v>
      </c>
      <c r="L2679" s="3" t="s">
        <v>15788</v>
      </c>
      <c r="M2679" s="3"/>
      <c r="N2679" t="str">
        <f>Orte[[#This Row],[Ort]]</f>
        <v>Gönnheim</v>
      </c>
      <c r="O2679" t="s">
        <v>3672</v>
      </c>
      <c r="P2679" t="s">
        <v>3942</v>
      </c>
    </row>
    <row r="2680" spans="1:16" x14ac:dyDescent="0.35">
      <c r="A2680" t="s">
        <v>1858</v>
      </c>
      <c r="B2680" s="3" t="s">
        <v>12141</v>
      </c>
      <c r="C2680" s="4">
        <v>48.708176038300003</v>
      </c>
      <c r="D2680" s="4">
        <v>9.6551754264100005</v>
      </c>
      <c r="E2680" s="4">
        <f>Orte[[#This Row],[Lat_dez]]*PI()/180</f>
        <v>0.8501180445093427</v>
      </c>
      <c r="F2680" s="4">
        <f>Orte[[#This Row],[Lon_dez]]*PI()/180</f>
        <v>0.16851460104850199</v>
      </c>
      <c r="G2680" t="s">
        <v>546</v>
      </c>
      <c r="H2680" t="s">
        <v>644</v>
      </c>
      <c r="I2680" s="4" t="b">
        <v>0</v>
      </c>
      <c r="J2680" s="4" t="str">
        <f>CONCATENATE(Orte[[#This Row],[Ort]]," - ",Orte[[#This Row],[Landkreis]])</f>
        <v>Göppingen - Landkreis Göppingen</v>
      </c>
      <c r="L2680" s="3" t="s">
        <v>8730</v>
      </c>
      <c r="M2680" s="3"/>
      <c r="N2680" t="str">
        <f>Orte[[#This Row],[Ort]]</f>
        <v>Göppingen</v>
      </c>
      <c r="O2680" t="s">
        <v>2597</v>
      </c>
      <c r="P2680" t="s">
        <v>6393</v>
      </c>
    </row>
    <row r="2681" spans="1:16" x14ac:dyDescent="0.35">
      <c r="A2681" t="s">
        <v>1858</v>
      </c>
      <c r="B2681" s="3" t="s">
        <v>8825</v>
      </c>
      <c r="C2681" s="4">
        <v>48.698511360399998</v>
      </c>
      <c r="D2681" s="4">
        <v>9.6341708367199992</v>
      </c>
      <c r="E2681" s="4">
        <f>Orte[[#This Row],[Lat_dez]]*PI()/180</f>
        <v>0.84994936405884292</v>
      </c>
      <c r="F2681" s="4">
        <f>Orte[[#This Row],[Lon_dez]]*PI()/180</f>
        <v>0.168148001800381</v>
      </c>
      <c r="G2681" t="s">
        <v>546</v>
      </c>
      <c r="H2681" t="s">
        <v>644</v>
      </c>
      <c r="I2681" s="4" t="b">
        <v>0</v>
      </c>
      <c r="J2681" s="4" t="str">
        <f>CONCATENATE(Orte[[#This Row],[Ort]]," - ",Orte[[#This Row],[Landkreis]])</f>
        <v>Göppingen - Landkreis Göppingen</v>
      </c>
      <c r="L2681" s="3" t="s">
        <v>15054</v>
      </c>
      <c r="M2681" s="3"/>
      <c r="N2681" t="str">
        <f>Orte[[#This Row],[Ort]]</f>
        <v>Göppingen</v>
      </c>
      <c r="O2681" t="s">
        <v>3301</v>
      </c>
      <c r="P2681" t="s">
        <v>3640</v>
      </c>
    </row>
    <row r="2682" spans="1:16" x14ac:dyDescent="0.35">
      <c r="A2682" t="s">
        <v>1858</v>
      </c>
      <c r="B2682" s="3" t="s">
        <v>9669</v>
      </c>
      <c r="C2682" s="4">
        <v>48.720310870699997</v>
      </c>
      <c r="D2682" s="4">
        <v>9.7026035133100006</v>
      </c>
      <c r="E2682" s="4">
        <f>Orte[[#This Row],[Lat_dez]]*PI()/180</f>
        <v>0.85032983728890033</v>
      </c>
      <c r="F2682" s="4">
        <f>Orte[[#This Row],[Lon_dez]]*PI()/180</f>
        <v>0.16934237732282897</v>
      </c>
      <c r="G2682" t="s">
        <v>546</v>
      </c>
      <c r="H2682" t="s">
        <v>644</v>
      </c>
      <c r="I2682" s="4" t="b">
        <v>0</v>
      </c>
      <c r="J2682" s="4" t="str">
        <f>CONCATENATE(Orte[[#This Row],[Ort]]," - ",Orte[[#This Row],[Landkreis]])</f>
        <v>Göppingen - Landkreis Göppingen</v>
      </c>
      <c r="L2682" s="3" t="s">
        <v>14371</v>
      </c>
      <c r="M2682" s="3"/>
      <c r="N2682" t="str">
        <f>Orte[[#This Row],[Ort]]</f>
        <v>Göppingen</v>
      </c>
      <c r="O2682" t="s">
        <v>6481</v>
      </c>
      <c r="P2682" t="s">
        <v>6539</v>
      </c>
    </row>
    <row r="2683" spans="1:16" x14ac:dyDescent="0.35">
      <c r="A2683" t="s">
        <v>3090</v>
      </c>
      <c r="B2683" s="3" t="s">
        <v>10305</v>
      </c>
      <c r="C2683" s="4">
        <v>47.696785412200001</v>
      </c>
      <c r="D2683" s="4">
        <v>10.499047684200001</v>
      </c>
      <c r="E2683" s="4">
        <f>Orte[[#This Row],[Lat_dez]]*PI()/180</f>
        <v>0.83246594806009078</v>
      </c>
      <c r="F2683" s="4">
        <f>Orte[[#This Row],[Lon_dez]]*PI()/180</f>
        <v>0.18324295041317587</v>
      </c>
      <c r="G2683" t="s">
        <v>665</v>
      </c>
      <c r="H2683" t="s">
        <v>1051</v>
      </c>
      <c r="I2683" s="4" t="b">
        <v>0</v>
      </c>
      <c r="J2683" s="4" t="str">
        <f>CONCATENATE(Orte[[#This Row],[Ort]]," - ",Orte[[#This Row],[Landkreis]])</f>
        <v>Görisried - Landkreis Ostallgäu</v>
      </c>
      <c r="L2683" s="3" t="s">
        <v>15056</v>
      </c>
      <c r="M2683" s="3"/>
      <c r="N2683" t="str">
        <f>Orte[[#This Row],[Ort]]</f>
        <v>Görisried</v>
      </c>
      <c r="O2683" t="s">
        <v>4095</v>
      </c>
      <c r="P2683" t="s">
        <v>3305</v>
      </c>
    </row>
    <row r="2684" spans="1:16" x14ac:dyDescent="0.35">
      <c r="A2684" t="s">
        <v>3390</v>
      </c>
      <c r="B2684" s="3" t="s">
        <v>10669</v>
      </c>
      <c r="C2684" s="4">
        <v>53.038141234999998</v>
      </c>
      <c r="D2684" s="4">
        <v>11.370752647</v>
      </c>
      <c r="E2684" s="4">
        <f>Orte[[#This Row],[Lat_dez]]*PI()/180</f>
        <v>0.92569019368852157</v>
      </c>
      <c r="F2684" s="4">
        <f>Orte[[#This Row],[Lon_dez]]*PI()/180</f>
        <v>0.19845707212001054</v>
      </c>
      <c r="G2684" t="s">
        <v>554</v>
      </c>
      <c r="H2684" t="s">
        <v>962</v>
      </c>
      <c r="I2684" s="4" t="b">
        <v>0</v>
      </c>
      <c r="J2684" s="4" t="str">
        <f>CONCATENATE(Orte[[#This Row],[Ort]]," - ",Orte[[#This Row],[Landkreis]])</f>
        <v>Gorleben - Landkreis Lüchow-Dannenberg</v>
      </c>
      <c r="L2684" s="3" t="s">
        <v>9233</v>
      </c>
      <c r="M2684" s="3"/>
      <c r="N2684" t="str">
        <f>Orte[[#This Row],[Ort]]</f>
        <v>Gorleben</v>
      </c>
      <c r="O2684" t="s">
        <v>4201</v>
      </c>
      <c r="P2684" t="s">
        <v>4601</v>
      </c>
    </row>
    <row r="2685" spans="1:16" x14ac:dyDescent="0.35">
      <c r="A2685" t="s">
        <v>2941</v>
      </c>
      <c r="B2685" s="3" t="s">
        <v>12774</v>
      </c>
      <c r="C2685" s="4">
        <v>51.147194053699998</v>
      </c>
      <c r="D2685" s="4">
        <v>14.979471226999999</v>
      </c>
      <c r="E2685" s="4">
        <f>Orte[[#This Row],[Lat_dez]]*PI()/180</f>
        <v>0.89268693939353039</v>
      </c>
      <c r="F2685" s="4">
        <f>Orte[[#This Row],[Lon_dez]]*PI()/180</f>
        <v>0.2614410931189049</v>
      </c>
      <c r="G2685" t="s">
        <v>869</v>
      </c>
      <c r="H2685" t="s">
        <v>979</v>
      </c>
      <c r="I2685" s="4" t="b">
        <v>0</v>
      </c>
      <c r="J2685" s="4" t="str">
        <f>CONCATENATE(Orte[[#This Row],[Ort]]," - ",Orte[[#This Row],[Landkreis]])</f>
        <v>Görlitz - Landkreis Görlitz</v>
      </c>
      <c r="L2685" s="3" t="s">
        <v>14215</v>
      </c>
      <c r="M2685" s="3"/>
      <c r="N2685" t="str">
        <f>Orte[[#This Row],[Ort]]</f>
        <v>Görlitz</v>
      </c>
      <c r="O2685" t="s">
        <v>7081</v>
      </c>
      <c r="P2685" t="s">
        <v>6804</v>
      </c>
    </row>
    <row r="2686" spans="1:16" x14ac:dyDescent="0.35">
      <c r="A2686" t="s">
        <v>2941</v>
      </c>
      <c r="B2686" s="3" t="s">
        <v>13521</v>
      </c>
      <c r="C2686" s="4">
        <v>51.108275860799999</v>
      </c>
      <c r="D2686" s="4">
        <v>14.9535390929</v>
      </c>
      <c r="E2686" s="4">
        <f>Orte[[#This Row],[Lat_dez]]*PI()/180</f>
        <v>0.89200768878849912</v>
      </c>
      <c r="F2686" s="4">
        <f>Orte[[#This Row],[Lon_dez]]*PI()/180</f>
        <v>0.26098849199679119</v>
      </c>
      <c r="G2686" t="s">
        <v>869</v>
      </c>
      <c r="H2686" t="s">
        <v>979</v>
      </c>
      <c r="I2686" s="4" t="b">
        <v>0</v>
      </c>
      <c r="J2686" s="4" t="str">
        <f>CONCATENATE(Orte[[#This Row],[Ort]]," - ",Orte[[#This Row],[Landkreis]])</f>
        <v>Görlitz - Landkreis Görlitz</v>
      </c>
      <c r="L2686" s="3" t="s">
        <v>13909</v>
      </c>
      <c r="M2686" s="3"/>
      <c r="N2686" t="str">
        <f>Orte[[#This Row],[Ort]]</f>
        <v>Görlitz</v>
      </c>
      <c r="O2686" t="s">
        <v>3384</v>
      </c>
      <c r="P2686" t="s">
        <v>6061</v>
      </c>
    </row>
    <row r="2687" spans="1:16" x14ac:dyDescent="0.35">
      <c r="A2687" t="s">
        <v>2941</v>
      </c>
      <c r="B2687" s="3" t="s">
        <v>10110</v>
      </c>
      <c r="C2687" s="4">
        <v>51.189649303000003</v>
      </c>
      <c r="D2687" s="4">
        <v>14.9822469226</v>
      </c>
      <c r="E2687" s="4">
        <f>Orte[[#This Row],[Lat_dez]]*PI()/180</f>
        <v>0.89342792327857046</v>
      </c>
      <c r="F2687" s="4">
        <f>Orte[[#This Row],[Lon_dez]]*PI()/180</f>
        <v>0.261489538146158</v>
      </c>
      <c r="G2687" t="s">
        <v>869</v>
      </c>
      <c r="H2687" t="s">
        <v>979</v>
      </c>
      <c r="I2687" s="4" t="b">
        <v>0</v>
      </c>
      <c r="J2687" s="4" t="str">
        <f>CONCATENATE(Orte[[#This Row],[Ort]]," - ",Orte[[#This Row],[Landkreis]])</f>
        <v>Görlitz - Landkreis Görlitz</v>
      </c>
      <c r="L2687" s="3" t="s">
        <v>15066</v>
      </c>
      <c r="M2687" s="3"/>
      <c r="N2687" t="str">
        <f>Orte[[#This Row],[Ort]]</f>
        <v>Görlitz</v>
      </c>
      <c r="O2687" t="s">
        <v>6105</v>
      </c>
      <c r="P2687" t="s">
        <v>591</v>
      </c>
    </row>
    <row r="2688" spans="1:16" x14ac:dyDescent="0.35">
      <c r="A2688" t="s">
        <v>6919</v>
      </c>
      <c r="B2688" s="3" t="s">
        <v>15314</v>
      </c>
      <c r="C2688" s="4">
        <v>50.707326649000002</v>
      </c>
      <c r="D2688" s="4">
        <v>12.885550411300001</v>
      </c>
      <c r="E2688" s="4">
        <f>Orte[[#This Row],[Lat_dez]]*PI()/180</f>
        <v>0.88500980490931314</v>
      </c>
      <c r="F2688" s="4">
        <f>Orte[[#This Row],[Lon_dez]]*PI()/180</f>
        <v>0.22489528060889458</v>
      </c>
      <c r="G2688" t="s">
        <v>869</v>
      </c>
      <c r="H2688" t="s">
        <v>910</v>
      </c>
      <c r="I2688" s="4" t="b">
        <v>0</v>
      </c>
      <c r="J2688" s="4" t="str">
        <f>CONCATENATE(Orte[[#This Row],[Ort]]," - ",Orte[[#This Row],[Landkreis]])</f>
        <v>Gornsdorf - Landkreis Erzgebirgskreis</v>
      </c>
      <c r="L2688" s="3" t="s">
        <v>14672</v>
      </c>
      <c r="M2688" s="3"/>
      <c r="N2688" t="str">
        <f>Orte[[#This Row],[Ort]]</f>
        <v>Gornsdorf</v>
      </c>
      <c r="O2688" t="s">
        <v>2475</v>
      </c>
      <c r="P2688" t="s">
        <v>4667</v>
      </c>
    </row>
    <row r="2689" spans="1:16" x14ac:dyDescent="0.35">
      <c r="A2689" t="s">
        <v>3723</v>
      </c>
      <c r="B2689" s="3" t="s">
        <v>11112</v>
      </c>
      <c r="C2689" s="4">
        <v>47.6590382268</v>
      </c>
      <c r="D2689" s="4">
        <v>8.0543517294600004</v>
      </c>
      <c r="E2689" s="4">
        <f>Orte[[#This Row],[Lat_dez]]*PI()/180</f>
        <v>0.83180713539150009</v>
      </c>
      <c r="F2689" s="4">
        <f>Orte[[#This Row],[Lon_dez]]*PI()/180</f>
        <v>0.14057495679277657</v>
      </c>
      <c r="G2689" t="s">
        <v>546</v>
      </c>
      <c r="H2689" t="s">
        <v>561</v>
      </c>
      <c r="I2689" s="4" t="b">
        <v>0</v>
      </c>
      <c r="J2689" s="4" t="str">
        <f>CONCATENATE(Orte[[#This Row],[Ort]]," - ",Orte[[#This Row],[Landkreis]])</f>
        <v>Görwihl - Landkreis Waldshut</v>
      </c>
      <c r="L2689" s="3" t="s">
        <v>12953</v>
      </c>
      <c r="M2689" s="3"/>
      <c r="N2689" t="str">
        <f>Orte[[#This Row],[Ort]]</f>
        <v>Görwihl</v>
      </c>
      <c r="O2689" t="s">
        <v>3059</v>
      </c>
      <c r="P2689" t="s">
        <v>4446</v>
      </c>
    </row>
    <row r="2690" spans="1:16" x14ac:dyDescent="0.35">
      <c r="A2690" t="s">
        <v>4015</v>
      </c>
      <c r="B2690" s="3" t="s">
        <v>11479</v>
      </c>
      <c r="C2690" s="4">
        <v>49.532290547899997</v>
      </c>
      <c r="D2690" s="4">
        <v>8.7405274462999998</v>
      </c>
      <c r="E2690" s="4">
        <f>Orte[[#This Row],[Lat_dez]]*PI()/180</f>
        <v>0.86450155611532109</v>
      </c>
      <c r="F2690" s="4">
        <f>Orte[[#This Row],[Lon_dez]]*PI()/180</f>
        <v>0.15255098229886685</v>
      </c>
      <c r="G2690" t="s">
        <v>549</v>
      </c>
      <c r="H2690" t="s">
        <v>717</v>
      </c>
      <c r="I2690" s="4" t="b">
        <v>0</v>
      </c>
      <c r="J2690" s="4" t="str">
        <f>CONCATENATE(Orte[[#This Row],[Ort]]," - ",Orte[[#This Row],[Landkreis]])</f>
        <v>Gorxheimertal - Landkreis Bergstraße</v>
      </c>
      <c r="L2690" s="3" t="s">
        <v>14922</v>
      </c>
      <c r="M2690" s="3"/>
      <c r="N2690" t="str">
        <f>Orte[[#This Row],[Ort]]</f>
        <v>Gorxheimertal</v>
      </c>
      <c r="O2690" t="s">
        <v>3171</v>
      </c>
      <c r="P2690" t="s">
        <v>2395</v>
      </c>
    </row>
    <row r="2691" spans="1:16" x14ac:dyDescent="0.35">
      <c r="A2691" t="s">
        <v>3021</v>
      </c>
      <c r="B2691" s="3" t="s">
        <v>10219</v>
      </c>
      <c r="C2691" s="4">
        <v>52.170180585799997</v>
      </c>
      <c r="D2691" s="4">
        <v>12.3314291772</v>
      </c>
      <c r="E2691" s="4">
        <f>Orte[[#This Row],[Lat_dez]]*PI()/180</f>
        <v>0.91054142258223403</v>
      </c>
      <c r="F2691" s="4">
        <f>Orte[[#This Row],[Lon_dez]]*PI()/180</f>
        <v>0.21522404061863526</v>
      </c>
      <c r="G2691" t="s">
        <v>885</v>
      </c>
      <c r="H2691" t="s">
        <v>904</v>
      </c>
      <c r="I2691" s="4" t="b">
        <v>0</v>
      </c>
      <c r="J2691" s="4" t="str">
        <f>CONCATENATE(Orte[[#This Row],[Ort]]," - ",Orte[[#This Row],[Landkreis]])</f>
        <v>Görzke - Landkreis Potsdam-Mittelmark</v>
      </c>
      <c r="L2691" s="3" t="s">
        <v>12513</v>
      </c>
      <c r="M2691" s="3"/>
      <c r="N2691" t="str">
        <f>Orte[[#This Row],[Ort]]</f>
        <v>Görzke</v>
      </c>
      <c r="O2691" t="s">
        <v>5909</v>
      </c>
      <c r="P2691" t="s">
        <v>3966</v>
      </c>
    </row>
    <row r="2692" spans="1:16" x14ac:dyDescent="0.35">
      <c r="A2692" t="s">
        <v>2838</v>
      </c>
      <c r="B2692" s="3" t="s">
        <v>9995</v>
      </c>
      <c r="C2692" s="4">
        <v>48.136085610199999</v>
      </c>
      <c r="D2692" s="4">
        <v>8.7629285276500006</v>
      </c>
      <c r="E2692" s="4">
        <f>Orte[[#This Row],[Lat_dez]]*PI()/180</f>
        <v>0.84013318291985373</v>
      </c>
      <c r="F2692" s="4">
        <f>Orte[[#This Row],[Lon_dez]]*PI()/180</f>
        <v>0.15294195492443147</v>
      </c>
      <c r="G2692" t="s">
        <v>546</v>
      </c>
      <c r="H2692" t="s">
        <v>1084</v>
      </c>
      <c r="I2692" s="4" t="b">
        <v>0</v>
      </c>
      <c r="J2692" s="4" t="str">
        <f>CONCATENATE(Orte[[#This Row],[Ort]]," - ",Orte[[#This Row],[Landkreis]])</f>
        <v>Gosheim - Landkreis Tuttlingen</v>
      </c>
      <c r="L2692" s="3" t="s">
        <v>8391</v>
      </c>
      <c r="M2692" s="3"/>
      <c r="N2692" t="str">
        <f>Orte[[#This Row],[Ort]]</f>
        <v>Gosheim</v>
      </c>
      <c r="O2692" t="s">
        <v>6487</v>
      </c>
      <c r="P2692" t="s">
        <v>2053</v>
      </c>
    </row>
    <row r="2693" spans="1:16" x14ac:dyDescent="0.35">
      <c r="A2693" t="s">
        <v>691</v>
      </c>
      <c r="B2693" s="3" t="s">
        <v>10930</v>
      </c>
      <c r="C2693" s="4">
        <v>51.909707562199998</v>
      </c>
      <c r="D2693" s="4">
        <v>10.433161563000001</v>
      </c>
      <c r="E2693" s="4">
        <f>Orte[[#This Row],[Lat_dez]]*PI()/180</f>
        <v>0.90599531070778916</v>
      </c>
      <c r="F2693" s="4">
        <f>Orte[[#This Row],[Lon_dez]]*PI()/180</f>
        <v>0.18209302066686783</v>
      </c>
      <c r="G2693" t="s">
        <v>554</v>
      </c>
      <c r="H2693" t="s">
        <v>692</v>
      </c>
      <c r="I2693" s="4" t="b">
        <v>0</v>
      </c>
      <c r="J2693" s="4" t="str">
        <f>CONCATENATE(Orte[[#This Row],[Ort]]," - ",Orte[[#This Row],[Landkreis]])</f>
        <v>Goslar - Landkreis Goslar</v>
      </c>
      <c r="L2693" s="3" t="s">
        <v>15063</v>
      </c>
      <c r="M2693" s="3"/>
      <c r="N2693" t="str">
        <f>Orte[[#This Row],[Ort]]</f>
        <v>Goslar</v>
      </c>
      <c r="O2693" t="s">
        <v>4877</v>
      </c>
      <c r="P2693" t="s">
        <v>3210</v>
      </c>
    </row>
    <row r="2694" spans="1:16" x14ac:dyDescent="0.35">
      <c r="A2694" t="s">
        <v>691</v>
      </c>
      <c r="B2694" s="3" t="s">
        <v>11634</v>
      </c>
      <c r="C2694" s="4">
        <v>51.923700210600003</v>
      </c>
      <c r="D2694" s="4">
        <v>10.4584421478</v>
      </c>
      <c r="E2694" s="4">
        <f>Orte[[#This Row],[Lat_dez]]*PI()/180</f>
        <v>0.90623952849344314</v>
      </c>
      <c r="F2694" s="4">
        <f>Orte[[#This Row],[Lon_dez]]*PI()/180</f>
        <v>0.18253425010845742</v>
      </c>
      <c r="G2694" t="s">
        <v>554</v>
      </c>
      <c r="H2694" t="s">
        <v>692</v>
      </c>
      <c r="I2694" s="4" t="b">
        <v>0</v>
      </c>
      <c r="J2694" s="4" t="str">
        <f>CONCATENATE(Orte[[#This Row],[Ort]]," - ",Orte[[#This Row],[Landkreis]])</f>
        <v>Goslar - Landkreis Goslar</v>
      </c>
      <c r="L2694" s="3" t="s">
        <v>11427</v>
      </c>
      <c r="M2694" s="3"/>
      <c r="N2694" t="str">
        <f>Orte[[#This Row],[Ort]]</f>
        <v>Goslar</v>
      </c>
      <c r="O2694" t="s">
        <v>6085</v>
      </c>
      <c r="P2694" t="s">
        <v>3199</v>
      </c>
    </row>
    <row r="2695" spans="1:16" x14ac:dyDescent="0.35">
      <c r="A2695" t="s">
        <v>691</v>
      </c>
      <c r="B2695" s="3" t="s">
        <v>7785</v>
      </c>
      <c r="C2695" s="4">
        <v>51.907892363800002</v>
      </c>
      <c r="D2695" s="4">
        <v>10.410344739899999</v>
      </c>
      <c r="E2695" s="4">
        <f>Orte[[#This Row],[Lat_dez]]*PI()/180</f>
        <v>0.90596362951913234</v>
      </c>
      <c r="F2695" s="4">
        <f>Orte[[#This Row],[Lon_dez]]*PI()/180</f>
        <v>0.18169479197892768</v>
      </c>
      <c r="G2695" t="s">
        <v>554</v>
      </c>
      <c r="H2695" t="s">
        <v>692</v>
      </c>
      <c r="I2695" s="4" t="b">
        <v>0</v>
      </c>
      <c r="J2695" s="4" t="str">
        <f>CONCATENATE(Orte[[#This Row],[Ort]]," - ",Orte[[#This Row],[Landkreis]])</f>
        <v>Goslar - Landkreis Goslar</v>
      </c>
      <c r="L2695" s="3" t="s">
        <v>13918</v>
      </c>
      <c r="M2695" s="3"/>
      <c r="N2695" t="str">
        <f>Orte[[#This Row],[Ort]]</f>
        <v>Goslar</v>
      </c>
      <c r="O2695" t="s">
        <v>3776</v>
      </c>
      <c r="P2695" t="s">
        <v>5971</v>
      </c>
    </row>
    <row r="2696" spans="1:16" x14ac:dyDescent="0.35">
      <c r="A2696" t="s">
        <v>691</v>
      </c>
      <c r="B2696" s="3" t="s">
        <v>8412</v>
      </c>
      <c r="C2696" s="4">
        <v>51.9546279861</v>
      </c>
      <c r="D2696" s="4">
        <v>10.5492461064</v>
      </c>
      <c r="E2696" s="4">
        <f>Orte[[#This Row],[Lat_dez]]*PI()/180</f>
        <v>0.90677932000623573</v>
      </c>
      <c r="F2696" s="4">
        <f>Orte[[#This Row],[Lon_dez]]*PI()/180</f>
        <v>0.18411907815987202</v>
      </c>
      <c r="G2696" t="s">
        <v>554</v>
      </c>
      <c r="H2696" t="s">
        <v>692</v>
      </c>
      <c r="I2696" s="4" t="b">
        <v>0</v>
      </c>
      <c r="J2696" s="4" t="str">
        <f>CONCATENATE(Orte[[#This Row],[Ort]]," - ",Orte[[#This Row],[Landkreis]])</f>
        <v>Goslar - Landkreis Goslar</v>
      </c>
      <c r="L2696" s="3" t="s">
        <v>9892</v>
      </c>
      <c r="M2696" s="3"/>
      <c r="N2696" t="str">
        <f>Orte[[#This Row],[Ort]]</f>
        <v>Goslar</v>
      </c>
      <c r="O2696" t="s">
        <v>5162</v>
      </c>
      <c r="P2696" t="s">
        <v>1851</v>
      </c>
    </row>
    <row r="2697" spans="1:16" x14ac:dyDescent="0.35">
      <c r="A2697" t="s">
        <v>4702</v>
      </c>
      <c r="B2697" s="3" t="s">
        <v>12363</v>
      </c>
      <c r="C2697" s="4">
        <v>50.019788728199998</v>
      </c>
      <c r="D2697" s="4">
        <v>9.7747121643800003</v>
      </c>
      <c r="E2697" s="4">
        <f>Orte[[#This Row],[Lat_dez]]*PI()/180</f>
        <v>0.87301000445903698</v>
      </c>
      <c r="F2697" s="4">
        <f>Orte[[#This Row],[Lon_dez]]*PI()/180</f>
        <v>0.17060091070317221</v>
      </c>
      <c r="G2697" t="s">
        <v>665</v>
      </c>
      <c r="H2697" t="s">
        <v>826</v>
      </c>
      <c r="I2697" s="4" t="b">
        <v>0</v>
      </c>
      <c r="J2697" s="4" t="str">
        <f>CONCATENATE(Orte[[#This Row],[Ort]]," - ",Orte[[#This Row],[Landkreis]])</f>
        <v>Gössenheim - Landkreis Main-Spessart</v>
      </c>
      <c r="L2697" s="3" t="s">
        <v>15370</v>
      </c>
      <c r="M2697" s="3"/>
      <c r="N2697" t="str">
        <f>Orte[[#This Row],[Ort]]</f>
        <v>Gössenheim</v>
      </c>
      <c r="O2697" t="s">
        <v>5875</v>
      </c>
      <c r="P2697" t="s">
        <v>5017</v>
      </c>
    </row>
    <row r="2698" spans="1:16" x14ac:dyDescent="0.35">
      <c r="A2698" t="s">
        <v>897</v>
      </c>
      <c r="B2698" s="3" t="s">
        <v>7911</v>
      </c>
      <c r="C2698" s="4">
        <v>50.8715820679</v>
      </c>
      <c r="D2698" s="4">
        <v>12.421387835499999</v>
      </c>
      <c r="E2698" s="4">
        <f>Orte[[#This Row],[Lat_dez]]*PI()/180</f>
        <v>0.88787660278336045</v>
      </c>
      <c r="F2698" s="4">
        <f>Orte[[#This Row],[Lon_dez]]*PI()/180</f>
        <v>0.21679411539664678</v>
      </c>
      <c r="G2698" t="s">
        <v>678</v>
      </c>
      <c r="H2698" t="s">
        <v>898</v>
      </c>
      <c r="I2698" s="4" t="b">
        <v>0</v>
      </c>
      <c r="J2698" s="4" t="str">
        <f>CONCATENATE(Orte[[#This Row],[Ort]]," - ",Orte[[#This Row],[Landkreis]])</f>
        <v>Gößnitz - Landkreis Altenburger Land</v>
      </c>
      <c r="L2698" s="3" t="s">
        <v>9909</v>
      </c>
      <c r="M2698" s="3"/>
      <c r="N2698" t="str">
        <f>Orte[[#This Row],[Ort]]</f>
        <v>Gößnitz</v>
      </c>
      <c r="O2698" t="s">
        <v>1455</v>
      </c>
      <c r="P2698" t="s">
        <v>5354</v>
      </c>
    </row>
    <row r="2699" spans="1:16" x14ac:dyDescent="0.35">
      <c r="A2699" t="s">
        <v>1192</v>
      </c>
      <c r="B2699" s="3" t="s">
        <v>8144</v>
      </c>
      <c r="C2699" s="4">
        <v>49.761291291500001</v>
      </c>
      <c r="D2699" s="4">
        <v>11.3229978877</v>
      </c>
      <c r="E2699" s="4">
        <f>Orte[[#This Row],[Lat_dez]]*PI()/180</f>
        <v>0.86849837308065647</v>
      </c>
      <c r="F2699" s="4">
        <f>Orte[[#This Row],[Lon_dez]]*PI()/180</f>
        <v>0.19762359433672813</v>
      </c>
      <c r="G2699" t="s">
        <v>665</v>
      </c>
      <c r="H2699" t="s">
        <v>807</v>
      </c>
      <c r="I2699" s="4" t="b">
        <v>0</v>
      </c>
      <c r="J2699" s="4" t="str">
        <f>CONCATENATE(Orte[[#This Row],[Ort]]," - ",Orte[[#This Row],[Landkreis]])</f>
        <v>Gößweinstein - Landkreis Forchheim</v>
      </c>
      <c r="L2699" s="3" t="s">
        <v>15723</v>
      </c>
      <c r="M2699" s="3"/>
      <c r="N2699" t="str">
        <f>Orte[[#This Row],[Ort]]</f>
        <v>Gößweinstein</v>
      </c>
      <c r="O2699" t="s">
        <v>5886</v>
      </c>
      <c r="P2699" t="s">
        <v>3192</v>
      </c>
    </row>
    <row r="2700" spans="1:16" x14ac:dyDescent="0.35">
      <c r="A2700" t="s">
        <v>97</v>
      </c>
      <c r="B2700" s="3" t="s">
        <v>14541</v>
      </c>
      <c r="C2700" s="4">
        <v>50.940837501300003</v>
      </c>
      <c r="D2700" s="4">
        <v>10.704601371500001</v>
      </c>
      <c r="E2700" s="4">
        <f>Orte[[#This Row],[Lat_dez]]*PI()/180</f>
        <v>0.88908533812108614</v>
      </c>
      <c r="F2700" s="4">
        <f>Orte[[#This Row],[Lon_dez]]*PI()/180</f>
        <v>0.18683053904617569</v>
      </c>
      <c r="G2700" t="s">
        <v>678</v>
      </c>
      <c r="H2700" t="s">
        <v>800</v>
      </c>
      <c r="I2700" s="4" t="b">
        <v>0</v>
      </c>
      <c r="J2700" s="4" t="str">
        <f>CONCATENATE(Orte[[#This Row],[Ort]]," - ",Orte[[#This Row],[Landkreis]])</f>
        <v>Gotha - Landkreis Gotha</v>
      </c>
      <c r="L2700" s="3" t="s">
        <v>15084</v>
      </c>
      <c r="M2700" s="3"/>
      <c r="N2700" t="str">
        <f>Orte[[#This Row],[Ort]]</f>
        <v>Gotha</v>
      </c>
      <c r="O2700" t="s">
        <v>1574</v>
      </c>
      <c r="P2700" t="s">
        <v>1948</v>
      </c>
    </row>
    <row r="2701" spans="1:16" x14ac:dyDescent="0.35">
      <c r="A2701" t="s">
        <v>6873</v>
      </c>
      <c r="B2701" s="3" t="s">
        <v>15254</v>
      </c>
      <c r="C2701" s="4">
        <v>48.048647752500003</v>
      </c>
      <c r="D2701" s="4">
        <v>7.7261664132199996</v>
      </c>
      <c r="E2701" s="4">
        <f>Orte[[#This Row],[Lat_dez]]*PI()/180</f>
        <v>0.83860710441209851</v>
      </c>
      <c r="F2701" s="4">
        <f>Orte[[#This Row],[Lon_dez]]*PI()/180</f>
        <v>0.13484704246768975</v>
      </c>
      <c r="G2701" t="s">
        <v>546</v>
      </c>
      <c r="H2701" t="s">
        <v>547</v>
      </c>
      <c r="I2701" s="4" t="b">
        <v>0</v>
      </c>
      <c r="J2701" s="4" t="str">
        <f>CONCATENATE(Orte[[#This Row],[Ort]]," - ",Orte[[#This Row],[Landkreis]])</f>
        <v>Gottenheim - Landkreis Breisgau-Hochschwarzwald</v>
      </c>
      <c r="L2701" s="3" t="s">
        <v>13702</v>
      </c>
      <c r="M2701" s="3"/>
      <c r="N2701" t="str">
        <f>Orte[[#This Row],[Ort]]</f>
        <v>Gottenheim</v>
      </c>
      <c r="O2701" t="s">
        <v>2872</v>
      </c>
      <c r="P2701" t="s">
        <v>6786</v>
      </c>
    </row>
    <row r="2702" spans="1:16" x14ac:dyDescent="0.35">
      <c r="A2702" t="s">
        <v>1961</v>
      </c>
      <c r="B2702" s="3" t="s">
        <v>8936</v>
      </c>
      <c r="C2702" s="4">
        <v>48.629130496099997</v>
      </c>
      <c r="D2702" s="4">
        <v>12.535459190599999</v>
      </c>
      <c r="E2702" s="4">
        <f>Orte[[#This Row],[Lat_dez]]*PI()/180</f>
        <v>0.84873843953892847</v>
      </c>
      <c r="F2702" s="4">
        <f>Orte[[#This Row],[Lon_dez]]*PI()/180</f>
        <v>0.21878503612535338</v>
      </c>
      <c r="G2702" t="s">
        <v>665</v>
      </c>
      <c r="H2702" t="s">
        <v>1895</v>
      </c>
      <c r="I2702" s="4" t="b">
        <v>0</v>
      </c>
      <c r="J2702" s="4" t="str">
        <f>CONCATENATE(Orte[[#This Row],[Ort]]," - ",Orte[[#This Row],[Landkreis]])</f>
        <v>Gottfrieding - Landkreis Dingolfing-Landau</v>
      </c>
      <c r="L2702" s="3" t="s">
        <v>15395</v>
      </c>
      <c r="M2702" s="3"/>
      <c r="N2702" t="str">
        <f>Orte[[#This Row],[Ort]]</f>
        <v>Gottfrieding</v>
      </c>
      <c r="O2702" t="s">
        <v>5546</v>
      </c>
      <c r="P2702" t="s">
        <v>6648</v>
      </c>
    </row>
    <row r="2703" spans="1:16" x14ac:dyDescent="0.35">
      <c r="A2703" t="s">
        <v>663</v>
      </c>
      <c r="B2703" s="3" t="s">
        <v>14664</v>
      </c>
      <c r="C2703" s="4">
        <v>51.534045846700003</v>
      </c>
      <c r="D2703" s="4">
        <v>9.9334779260499992</v>
      </c>
      <c r="E2703" s="4">
        <f>Orte[[#This Row],[Lat_dez]]*PI()/180</f>
        <v>0.89943877689862406</v>
      </c>
      <c r="F2703" s="4">
        <f>Orte[[#This Row],[Lon_dez]]*PI()/180</f>
        <v>0.1733718959837503</v>
      </c>
      <c r="G2703" t="s">
        <v>554</v>
      </c>
      <c r="H2703" t="s">
        <v>651</v>
      </c>
      <c r="I2703" s="4" t="b">
        <v>0</v>
      </c>
      <c r="J2703" s="4" t="str">
        <f>CONCATENATE(Orte[[#This Row],[Ort]]," - ",Orte[[#This Row],[Landkreis]])</f>
        <v>Göttingen - Landkreis Göttingen</v>
      </c>
      <c r="L2703" s="3" t="s">
        <v>9700</v>
      </c>
      <c r="M2703" s="3"/>
      <c r="N2703" t="str">
        <f>Orte[[#This Row],[Ort]]</f>
        <v>Göttingen</v>
      </c>
      <c r="O2703" t="s">
        <v>1330</v>
      </c>
      <c r="P2703" t="s">
        <v>1815</v>
      </c>
    </row>
    <row r="2704" spans="1:16" x14ac:dyDescent="0.35">
      <c r="A2704" t="s">
        <v>663</v>
      </c>
      <c r="B2704" s="3" t="s">
        <v>7765</v>
      </c>
      <c r="C2704" s="4">
        <v>51.540461368199999</v>
      </c>
      <c r="D2704" s="4">
        <v>9.9929963736000005</v>
      </c>
      <c r="E2704" s="4">
        <f>Orte[[#This Row],[Lat_dez]]*PI()/180</f>
        <v>0.89955074887203146</v>
      </c>
      <c r="F2704" s="4">
        <f>Orte[[#This Row],[Lon_dez]]*PI()/180</f>
        <v>0.17441068885917338</v>
      </c>
      <c r="G2704" t="s">
        <v>554</v>
      </c>
      <c r="H2704" t="s">
        <v>651</v>
      </c>
      <c r="I2704" s="4" t="b">
        <v>0</v>
      </c>
      <c r="J2704" s="4" t="str">
        <f>CONCATENATE(Orte[[#This Row],[Ort]]," - ",Orte[[#This Row],[Landkreis]])</f>
        <v>Göttingen - Landkreis Göttingen</v>
      </c>
      <c r="L2704" s="3" t="s">
        <v>11623</v>
      </c>
      <c r="M2704" s="3"/>
      <c r="N2704" t="str">
        <f>Orte[[#This Row],[Ort]]</f>
        <v>Göttingen</v>
      </c>
      <c r="O2704" t="s">
        <v>1286</v>
      </c>
      <c r="P2704" t="s">
        <v>6802</v>
      </c>
    </row>
    <row r="2705" spans="1:16" x14ac:dyDescent="0.35">
      <c r="A2705" t="s">
        <v>663</v>
      </c>
      <c r="B2705" s="3" t="s">
        <v>9683</v>
      </c>
      <c r="C2705" s="4">
        <v>51.567583532699999</v>
      </c>
      <c r="D2705" s="4">
        <v>9.9845927749300003</v>
      </c>
      <c r="E2705" s="4">
        <f>Orte[[#This Row],[Lat_dez]]*PI()/180</f>
        <v>0.90002411994282394</v>
      </c>
      <c r="F2705" s="4">
        <f>Orte[[#This Row],[Lon_dez]]*PI()/180</f>
        <v>0.17426401839336564</v>
      </c>
      <c r="G2705" t="s">
        <v>554</v>
      </c>
      <c r="H2705" t="s">
        <v>651</v>
      </c>
      <c r="I2705" s="4" t="b">
        <v>0</v>
      </c>
      <c r="J2705" s="4" t="str">
        <f>CONCATENATE(Orte[[#This Row],[Ort]]," - ",Orte[[#This Row],[Landkreis]])</f>
        <v>Göttingen - Landkreis Göttingen</v>
      </c>
      <c r="L2705" s="3" t="s">
        <v>11454</v>
      </c>
      <c r="M2705" s="3"/>
      <c r="N2705" t="str">
        <f>Orte[[#This Row],[Ort]]</f>
        <v>Göttingen</v>
      </c>
      <c r="O2705" t="s">
        <v>6439</v>
      </c>
      <c r="P2705" t="s">
        <v>3143</v>
      </c>
    </row>
    <row r="2706" spans="1:16" x14ac:dyDescent="0.35">
      <c r="A2706" t="s">
        <v>663</v>
      </c>
      <c r="B2706" s="3" t="s">
        <v>10265</v>
      </c>
      <c r="C2706" s="4">
        <v>51.545250878300003</v>
      </c>
      <c r="D2706" s="4">
        <v>9.8578325829800004</v>
      </c>
      <c r="E2706" s="4">
        <f>Orte[[#This Row],[Lat_dez]]*PI()/180</f>
        <v>0.89963434159283395</v>
      </c>
      <c r="F2706" s="4">
        <f>Orte[[#This Row],[Lon_dez]]*PI()/180</f>
        <v>0.17205163568337814</v>
      </c>
      <c r="G2706" t="s">
        <v>554</v>
      </c>
      <c r="H2706" t="s">
        <v>651</v>
      </c>
      <c r="I2706" s="4" t="b">
        <v>0</v>
      </c>
      <c r="J2706" s="4" t="str">
        <f>CONCATENATE(Orte[[#This Row],[Ort]]," - ",Orte[[#This Row],[Landkreis]])</f>
        <v>Göttingen - Landkreis Göttingen</v>
      </c>
      <c r="L2706" s="3" t="s">
        <v>14670</v>
      </c>
      <c r="M2706" s="3"/>
      <c r="N2706" t="str">
        <f>Orte[[#This Row],[Ort]]</f>
        <v>Göttingen</v>
      </c>
      <c r="O2706" t="s">
        <v>3823</v>
      </c>
      <c r="P2706" t="s">
        <v>67</v>
      </c>
    </row>
    <row r="2707" spans="1:16" x14ac:dyDescent="0.35">
      <c r="A2707" t="s">
        <v>663</v>
      </c>
      <c r="B2707" s="3" t="s">
        <v>9876</v>
      </c>
      <c r="C2707" s="4">
        <v>51.532452421999999</v>
      </c>
      <c r="D2707" s="4">
        <v>9.9037687802400001</v>
      </c>
      <c r="E2707" s="4">
        <f>Orte[[#This Row],[Lat_dez]]*PI()/180</f>
        <v>0.89941096639122631</v>
      </c>
      <c r="F2707" s="4">
        <f>Orte[[#This Row],[Lon_dez]]*PI()/180</f>
        <v>0.17285337357141073</v>
      </c>
      <c r="G2707" t="s">
        <v>554</v>
      </c>
      <c r="H2707" t="s">
        <v>651</v>
      </c>
      <c r="I2707" s="4" t="b">
        <v>0</v>
      </c>
      <c r="J2707" s="4" t="str">
        <f>CONCATENATE(Orte[[#This Row],[Ort]]," - ",Orte[[#This Row],[Landkreis]])</f>
        <v>Göttingen - Landkreis Göttingen</v>
      </c>
      <c r="L2707" s="3" t="s">
        <v>10059</v>
      </c>
      <c r="M2707" s="3"/>
      <c r="N2707" t="str">
        <f>Orte[[#This Row],[Ort]]</f>
        <v>Göttingen</v>
      </c>
      <c r="O2707" t="s">
        <v>7155</v>
      </c>
      <c r="P2707" t="s">
        <v>1444</v>
      </c>
    </row>
    <row r="2708" spans="1:16" x14ac:dyDescent="0.35">
      <c r="A2708" t="s">
        <v>663</v>
      </c>
      <c r="B2708" s="3" t="s">
        <v>9880</v>
      </c>
      <c r="C2708" s="4">
        <v>51.506044082400003</v>
      </c>
      <c r="D2708" s="4">
        <v>9.9445959036799998</v>
      </c>
      <c r="E2708" s="4">
        <f>Orte[[#This Row],[Lat_dez]]*PI()/180</f>
        <v>0.89895005391522165</v>
      </c>
      <c r="F2708" s="4">
        <f>Orte[[#This Row],[Lon_dez]]*PI()/180</f>
        <v>0.17356594129955688</v>
      </c>
      <c r="G2708" t="s">
        <v>554</v>
      </c>
      <c r="H2708" t="s">
        <v>651</v>
      </c>
      <c r="I2708" s="4" t="b">
        <v>0</v>
      </c>
      <c r="J2708" s="4" t="str">
        <f>CONCATENATE(Orte[[#This Row],[Ort]]," - ",Orte[[#This Row],[Landkreis]])</f>
        <v>Göttingen - Landkreis Göttingen</v>
      </c>
      <c r="L2708" s="3" t="s">
        <v>9929</v>
      </c>
      <c r="M2708" s="3"/>
      <c r="N2708" t="str">
        <f>Orte[[#This Row],[Ort]]</f>
        <v>Göttingen</v>
      </c>
      <c r="O2708" t="s">
        <v>3329</v>
      </c>
      <c r="P2708" t="s">
        <v>6376</v>
      </c>
    </row>
    <row r="2709" spans="1:16" x14ac:dyDescent="0.35">
      <c r="A2709" t="s">
        <v>663</v>
      </c>
      <c r="B2709" s="3" t="s">
        <v>10603</v>
      </c>
      <c r="C2709" s="4">
        <v>51.522151707200003</v>
      </c>
      <c r="D2709" s="4">
        <v>9.9717511717300003</v>
      </c>
      <c r="E2709" s="4">
        <f>Orte[[#This Row],[Lat_dez]]*PI()/180</f>
        <v>0.89923118500265753</v>
      </c>
      <c r="F2709" s="4">
        <f>Orte[[#This Row],[Lon_dez]]*PI()/180</f>
        <v>0.17403989013629101</v>
      </c>
      <c r="G2709" t="s">
        <v>554</v>
      </c>
      <c r="H2709" t="s">
        <v>651</v>
      </c>
      <c r="I2709" s="4" t="b">
        <v>0</v>
      </c>
      <c r="J2709" s="4" t="str">
        <f>CONCATENATE(Orte[[#This Row],[Ort]]," - ",Orte[[#This Row],[Landkreis]])</f>
        <v>Göttingen - Landkreis Göttingen</v>
      </c>
      <c r="L2709" s="3" t="s">
        <v>8413</v>
      </c>
      <c r="M2709" s="3"/>
      <c r="N2709" t="str">
        <f>Orte[[#This Row],[Ort]]</f>
        <v>Göttingen</v>
      </c>
      <c r="O2709" t="s">
        <v>1712</v>
      </c>
      <c r="P2709" t="s">
        <v>4479</v>
      </c>
    </row>
    <row r="2710" spans="1:16" x14ac:dyDescent="0.35">
      <c r="A2710" t="s">
        <v>4435</v>
      </c>
      <c r="B2710" s="3" t="s">
        <v>12019</v>
      </c>
      <c r="C2710" s="4">
        <v>47.733004318299997</v>
      </c>
      <c r="D2710" s="4">
        <v>8.7570745932299996</v>
      </c>
      <c r="E2710" s="4">
        <f>Orte[[#This Row],[Lat_dez]]*PI()/180</f>
        <v>0.83309808722300638</v>
      </c>
      <c r="F2710" s="4">
        <f>Orte[[#This Row],[Lon_dez]]*PI()/180</f>
        <v>0.15283978449460664</v>
      </c>
      <c r="G2710" t="s">
        <v>546</v>
      </c>
      <c r="H2710" t="s">
        <v>1065</v>
      </c>
      <c r="I2710" s="4" t="b">
        <v>0</v>
      </c>
      <c r="J2710" s="4" t="str">
        <f>CONCATENATE(Orte[[#This Row],[Ort]]," - ",Orte[[#This Row],[Landkreis]])</f>
        <v>Gottmadingen - Landkreis Konstanz</v>
      </c>
      <c r="L2710" s="3" t="s">
        <v>12076</v>
      </c>
      <c r="M2710" s="3"/>
      <c r="N2710" t="str">
        <f>Orte[[#This Row],[Ort]]</f>
        <v>Gottmadingen</v>
      </c>
      <c r="O2710" t="s">
        <v>6999</v>
      </c>
      <c r="P2710" t="s">
        <v>5929</v>
      </c>
    </row>
    <row r="2711" spans="1:16" x14ac:dyDescent="0.35">
      <c r="A2711" t="s">
        <v>4241</v>
      </c>
      <c r="B2711" s="3" t="s">
        <v>11751</v>
      </c>
      <c r="C2711" s="4">
        <v>49.155000842299998</v>
      </c>
      <c r="D2711" s="4">
        <v>8.4793780675600008</v>
      </c>
      <c r="E2711" s="4">
        <f>Orte[[#This Row],[Lat_dez]]*PI()/180</f>
        <v>0.85791660851872098</v>
      </c>
      <c r="F2711" s="4">
        <f>Orte[[#This Row],[Lon_dez]]*PI()/180</f>
        <v>0.14799306580031621</v>
      </c>
      <c r="G2711" t="s">
        <v>546</v>
      </c>
      <c r="H2711" t="s">
        <v>723</v>
      </c>
      <c r="I2711" s="4" t="b">
        <v>0</v>
      </c>
      <c r="J2711" s="4" t="str">
        <f>CONCATENATE(Orte[[#This Row],[Ort]]," - ",Orte[[#This Row],[Landkreis]])</f>
        <v>Graben-Neudorf - Landkreis Karlsruhe</v>
      </c>
      <c r="L2711" s="3" t="s">
        <v>14232</v>
      </c>
      <c r="M2711" s="3"/>
      <c r="N2711" t="str">
        <f>Orte[[#This Row],[Ort]]</f>
        <v>Graben-Neudorf</v>
      </c>
      <c r="O2711" t="s">
        <v>6687</v>
      </c>
      <c r="P2711" t="s">
        <v>3526</v>
      </c>
    </row>
    <row r="2712" spans="1:16" x14ac:dyDescent="0.35">
      <c r="A2712" t="s">
        <v>2185</v>
      </c>
      <c r="B2712" s="3" t="s">
        <v>9191</v>
      </c>
      <c r="C2712" s="4">
        <v>47.845458087799997</v>
      </c>
      <c r="D2712" s="4">
        <v>12.5504538869</v>
      </c>
      <c r="E2712" s="4">
        <f>Orte[[#This Row],[Lat_dez]]*PI()/180</f>
        <v>0.83506077575706017</v>
      </c>
      <c r="F2712" s="4">
        <f>Orte[[#This Row],[Lon_dez]]*PI()/180</f>
        <v>0.219046742946125</v>
      </c>
      <c r="G2712" t="s">
        <v>665</v>
      </c>
      <c r="H2712" t="s">
        <v>913</v>
      </c>
      <c r="I2712" s="4" t="b">
        <v>0</v>
      </c>
      <c r="J2712" s="4" t="str">
        <f>CONCATENATE(Orte[[#This Row],[Ort]]," - ",Orte[[#This Row],[Landkreis]])</f>
        <v>Grabenstätt - Landkreis Traunstein</v>
      </c>
      <c r="L2712" s="3" t="s">
        <v>15052</v>
      </c>
      <c r="M2712" s="3"/>
      <c r="N2712" t="str">
        <f>Orte[[#This Row],[Ort]]</f>
        <v>Grabenstätt</v>
      </c>
      <c r="O2712" t="s">
        <v>6086</v>
      </c>
      <c r="P2712" t="s">
        <v>6134</v>
      </c>
    </row>
    <row r="2713" spans="1:16" x14ac:dyDescent="0.35">
      <c r="A2713" t="s">
        <v>3625</v>
      </c>
      <c r="B2713" s="3" t="s">
        <v>10984</v>
      </c>
      <c r="C2713" s="4">
        <v>48.525552541899998</v>
      </c>
      <c r="D2713" s="4">
        <v>9.4545948911900002</v>
      </c>
      <c r="E2713" s="4">
        <f>Orte[[#This Row],[Lat_dez]]*PI()/180</f>
        <v>0.84693066320565857</v>
      </c>
      <c r="F2713" s="4">
        <f>Orte[[#This Row],[Lon_dez]]*PI()/180</f>
        <v>0.16501381029350051</v>
      </c>
      <c r="G2713" t="s">
        <v>546</v>
      </c>
      <c r="H2713" t="s">
        <v>1098</v>
      </c>
      <c r="I2713" s="4" t="b">
        <v>0</v>
      </c>
      <c r="J2713" s="4" t="str">
        <f>CONCATENATE(Orte[[#This Row],[Ort]]," - ",Orte[[#This Row],[Landkreis]])</f>
        <v>Grabenstetten - Landkreis Reutlingen</v>
      </c>
      <c r="L2713" s="3" t="s">
        <v>9240</v>
      </c>
      <c r="M2713" s="3"/>
      <c r="N2713" t="str">
        <f>Orte[[#This Row],[Ort]]</f>
        <v>Grabenstetten</v>
      </c>
      <c r="O2713" t="s">
        <v>3296</v>
      </c>
      <c r="P2713" t="s">
        <v>1426</v>
      </c>
    </row>
    <row r="2714" spans="1:16" x14ac:dyDescent="0.35">
      <c r="A2714" t="s">
        <v>1471</v>
      </c>
      <c r="B2714" s="3" t="s">
        <v>8409</v>
      </c>
      <c r="C2714" s="4">
        <v>50.455521558900003</v>
      </c>
      <c r="D2714" s="4">
        <v>10.4601960081</v>
      </c>
      <c r="E2714" s="4">
        <f>Orte[[#This Row],[Lat_dez]]*PI()/180</f>
        <v>0.88061497701378699</v>
      </c>
      <c r="F2714" s="4">
        <f>Orte[[#This Row],[Lon_dez]]*PI()/180</f>
        <v>0.18256486074531245</v>
      </c>
      <c r="G2714" t="s">
        <v>678</v>
      </c>
      <c r="H2714" t="s">
        <v>690</v>
      </c>
      <c r="I2714" s="4" t="b">
        <v>0</v>
      </c>
      <c r="J2714" s="4" t="str">
        <f>CONCATENATE(Orte[[#This Row],[Ort]]," - ",Orte[[#This Row],[Landkreis]])</f>
        <v>Grabfeld - Landkreis Schmalkalden-Meiningen</v>
      </c>
      <c r="L2714" s="3" t="s">
        <v>12138</v>
      </c>
      <c r="M2714" s="3"/>
      <c r="N2714" t="str">
        <f>Orte[[#This Row],[Ort]]</f>
        <v>Grabfeld</v>
      </c>
      <c r="O2714" t="s">
        <v>5295</v>
      </c>
      <c r="P2714" t="s">
        <v>3642</v>
      </c>
    </row>
    <row r="2715" spans="1:16" x14ac:dyDescent="0.35">
      <c r="A2715" t="s">
        <v>7088</v>
      </c>
      <c r="B2715" s="3" t="s">
        <v>15551</v>
      </c>
      <c r="C2715" s="4">
        <v>53.247605015200001</v>
      </c>
      <c r="D2715" s="4">
        <v>11.599797865499999</v>
      </c>
      <c r="E2715" s="4">
        <f>Orte[[#This Row],[Lat_dez]]*PI()/180</f>
        <v>0.92934602631668528</v>
      </c>
      <c r="F2715" s="4">
        <f>Orte[[#This Row],[Lon_dez]]*PI()/180</f>
        <v>0.20245466531878534</v>
      </c>
      <c r="G2715" t="s">
        <v>834</v>
      </c>
      <c r="H2715" t="s">
        <v>953</v>
      </c>
      <c r="I2715" s="4" t="b">
        <v>0</v>
      </c>
      <c r="J2715" s="4" t="str">
        <f>CONCATENATE(Orte[[#This Row],[Ort]]," - ",Orte[[#This Row],[Landkreis]])</f>
        <v>Grabow u.a. - Landkreis Ludwigslust-Parchim</v>
      </c>
      <c r="L2715" s="3" t="s">
        <v>15377</v>
      </c>
      <c r="M2715" s="3"/>
      <c r="N2715" t="str">
        <f>Orte[[#This Row],[Ort]]</f>
        <v>Grabow u.a.</v>
      </c>
      <c r="O2715" t="s">
        <v>3716</v>
      </c>
      <c r="P2715" t="s">
        <v>1089</v>
      </c>
    </row>
    <row r="2716" spans="1:16" x14ac:dyDescent="0.35">
      <c r="A2716" t="s">
        <v>2466</v>
      </c>
      <c r="B2716" s="3" t="s">
        <v>9520</v>
      </c>
      <c r="C2716" s="4">
        <v>53.595376390200002</v>
      </c>
      <c r="D2716" s="4">
        <v>12.5437732593</v>
      </c>
      <c r="E2716" s="4">
        <f>Orte[[#This Row],[Lat_dez]]*PI()/180</f>
        <v>0.93541578185462315</v>
      </c>
      <c r="F2716" s="4">
        <f>Orte[[#This Row],[Lon_dez]]*PI()/180</f>
        <v>0.21893014399840544</v>
      </c>
      <c r="G2716" t="s">
        <v>834</v>
      </c>
      <c r="H2716" t="s">
        <v>921</v>
      </c>
      <c r="I2716" s="4" t="b">
        <v>0</v>
      </c>
      <c r="J2716" s="4" t="str">
        <f>CONCATENATE(Orte[[#This Row],[Ort]]," - ",Orte[[#This Row],[Landkreis]])</f>
        <v>Grabowhöfe, Moltzow u.a. - Landkreis Mecklenburgische Seenplatte</v>
      </c>
      <c r="L2716" s="3" t="s">
        <v>14907</v>
      </c>
      <c r="M2716" s="3"/>
      <c r="N2716" t="str">
        <f>Orte[[#This Row],[Ort]]</f>
        <v>Grabowhöfe, Moltzow u.a.</v>
      </c>
      <c r="O2716" t="s">
        <v>2005</v>
      </c>
      <c r="P2716" t="s">
        <v>2992</v>
      </c>
    </row>
    <row r="2717" spans="1:16" x14ac:dyDescent="0.35">
      <c r="A2717" t="s">
        <v>5025</v>
      </c>
      <c r="B2717" s="3" t="s">
        <v>12776</v>
      </c>
      <c r="C2717" s="4">
        <v>48.1226931737</v>
      </c>
      <c r="D2717" s="4">
        <v>11.436702157799999</v>
      </c>
      <c r="E2717" s="4">
        <f>Orte[[#This Row],[Lat_dez]]*PI()/180</f>
        <v>0.83989944080806445</v>
      </c>
      <c r="F2717" s="4">
        <f>Orte[[#This Row],[Lon_dez]]*PI()/180</f>
        <v>0.19960810822355007</v>
      </c>
      <c r="G2717" t="s">
        <v>665</v>
      </c>
      <c r="H2717" t="s">
        <v>854</v>
      </c>
      <c r="I2717" s="4" t="b">
        <v>0</v>
      </c>
      <c r="J2717" s="4" t="str">
        <f>CONCATENATE(Orte[[#This Row],[Ort]]," - ",Orte[[#This Row],[Landkreis]])</f>
        <v>Gräfelfing - Landkreis München</v>
      </c>
      <c r="L2717" s="3" t="s">
        <v>11516</v>
      </c>
      <c r="M2717" s="3"/>
      <c r="N2717" t="str">
        <f>Orte[[#This Row],[Ort]]</f>
        <v>Gräfelfing</v>
      </c>
      <c r="O2717" t="s">
        <v>7064</v>
      </c>
      <c r="P2717" t="s">
        <v>1118</v>
      </c>
    </row>
    <row r="2718" spans="1:16" x14ac:dyDescent="0.35">
      <c r="A2718" t="s">
        <v>943</v>
      </c>
      <c r="B2718" s="3" t="s">
        <v>9009</v>
      </c>
      <c r="C2718" s="4">
        <v>48.712985193199998</v>
      </c>
      <c r="D2718" s="4">
        <v>8.9040360701400001</v>
      </c>
      <c r="E2718" s="4">
        <f>Orte[[#This Row],[Lat_dez]]*PI()/180</f>
        <v>0.8502019800965861</v>
      </c>
      <c r="F2718" s="4">
        <f>Orte[[#This Row],[Lon_dez]]*PI()/180</f>
        <v>0.15540474614027974</v>
      </c>
      <c r="G2718" t="s">
        <v>546</v>
      </c>
      <c r="H2718" t="s">
        <v>749</v>
      </c>
      <c r="I2718" s="4" t="b">
        <v>0</v>
      </c>
      <c r="J2718" s="4" t="str">
        <f>CONCATENATE(Orte[[#This Row],[Ort]]," - ",Orte[[#This Row],[Landkreis]])</f>
        <v>Grafenau - Landkreis Böblingen</v>
      </c>
      <c r="L2718" s="3" t="s">
        <v>12998</v>
      </c>
      <c r="M2718" s="3"/>
      <c r="N2718" t="str">
        <f>Orte[[#This Row],[Ort]]</f>
        <v>Grafenau</v>
      </c>
      <c r="O2718" t="s">
        <v>5018</v>
      </c>
      <c r="P2718" t="s">
        <v>3512</v>
      </c>
    </row>
    <row r="2719" spans="1:16" x14ac:dyDescent="0.35">
      <c r="A2719" t="s">
        <v>943</v>
      </c>
      <c r="B2719" s="3" t="s">
        <v>7943</v>
      </c>
      <c r="C2719" s="4">
        <v>48.846621669699999</v>
      </c>
      <c r="D2719" s="4">
        <v>13.4004943227</v>
      </c>
      <c r="E2719" s="4">
        <f>Orte[[#This Row],[Lat_dez]]*PI()/180</f>
        <v>0.85253437661227494</v>
      </c>
      <c r="F2719" s="4">
        <f>Orte[[#This Row],[Lon_dez]]*PI()/180</f>
        <v>0.23388274732592251</v>
      </c>
      <c r="G2719" t="s">
        <v>665</v>
      </c>
      <c r="H2719" t="s">
        <v>937</v>
      </c>
      <c r="I2719" s="4" t="b">
        <v>0</v>
      </c>
      <c r="J2719" s="4" t="str">
        <f>CONCATENATE(Orte[[#This Row],[Ort]]," - ",Orte[[#This Row],[Landkreis]])</f>
        <v>Grafenau - Landkreis Freyung-Grafenau</v>
      </c>
      <c r="L2719" s="3" t="s">
        <v>9789</v>
      </c>
      <c r="M2719" s="3"/>
      <c r="N2719" t="str">
        <f>Orte[[#This Row],[Ort]]</f>
        <v>Grafenau</v>
      </c>
      <c r="O2719" t="s">
        <v>1535</v>
      </c>
      <c r="P2719" t="s">
        <v>6161</v>
      </c>
    </row>
    <row r="2720" spans="1:16" x14ac:dyDescent="0.35">
      <c r="A2720" t="s">
        <v>4691</v>
      </c>
      <c r="B2720" s="3" t="s">
        <v>12351</v>
      </c>
      <c r="C2720" s="4">
        <v>48.569045150199997</v>
      </c>
      <c r="D2720" s="4">
        <v>9.3060630260400004</v>
      </c>
      <c r="E2720" s="4">
        <f>Orte[[#This Row],[Lat_dez]]*PI()/180</f>
        <v>0.84768975242077382</v>
      </c>
      <c r="F2720" s="4">
        <f>Orte[[#This Row],[Lon_dez]]*PI()/180</f>
        <v>0.16242144020250479</v>
      </c>
      <c r="G2720" t="s">
        <v>546</v>
      </c>
      <c r="H2720" t="s">
        <v>1098</v>
      </c>
      <c r="I2720" s="4" t="b">
        <v>0</v>
      </c>
      <c r="J2720" s="4" t="str">
        <f>CONCATENATE(Orte[[#This Row],[Ort]]," - ",Orte[[#This Row],[Landkreis]])</f>
        <v>Grafenberg - Landkreis Reutlingen</v>
      </c>
      <c r="L2720" s="3" t="s">
        <v>15013</v>
      </c>
      <c r="M2720" s="3"/>
      <c r="N2720" t="str">
        <f>Orte[[#This Row],[Ort]]</f>
        <v>Grafenberg</v>
      </c>
      <c r="O2720" t="s">
        <v>5530</v>
      </c>
      <c r="P2720" t="s">
        <v>3254</v>
      </c>
    </row>
    <row r="2721" spans="1:16" x14ac:dyDescent="0.35">
      <c r="A2721" t="s">
        <v>1184</v>
      </c>
      <c r="B2721" s="3" t="s">
        <v>8139</v>
      </c>
      <c r="C2721" s="4">
        <v>49.662404644299997</v>
      </c>
      <c r="D2721" s="4">
        <v>11.2444199638</v>
      </c>
      <c r="E2721" s="4">
        <f>Orte[[#This Row],[Lat_dez]]*PI()/180</f>
        <v>0.86677247550075831</v>
      </c>
      <c r="F2721" s="4">
        <f>Orte[[#This Row],[Lon_dez]]*PI()/180</f>
        <v>0.1962521508452916</v>
      </c>
      <c r="G2721" t="s">
        <v>665</v>
      </c>
      <c r="H2721" t="s">
        <v>807</v>
      </c>
      <c r="I2721" s="4" t="b">
        <v>0</v>
      </c>
      <c r="J2721" s="4" t="str">
        <f>CONCATENATE(Orte[[#This Row],[Ort]]," - ",Orte[[#This Row],[Landkreis]])</f>
        <v>Gräfenberg - Landkreis Forchheim</v>
      </c>
      <c r="L2721" s="3" t="s">
        <v>12443</v>
      </c>
      <c r="M2721" s="3"/>
      <c r="N2721" t="str">
        <f>Orte[[#This Row],[Ort]]</f>
        <v>Gräfenberg</v>
      </c>
      <c r="O2721" t="s">
        <v>3049</v>
      </c>
      <c r="P2721" t="s">
        <v>5496</v>
      </c>
    </row>
    <row r="2722" spans="1:16" x14ac:dyDescent="0.35">
      <c r="A2722" t="s">
        <v>4459</v>
      </c>
      <c r="B2722" s="3" t="s">
        <v>12049</v>
      </c>
      <c r="C2722" s="4">
        <v>50.1199301738</v>
      </c>
      <c r="D2722" s="4">
        <v>9.72989422763</v>
      </c>
      <c r="E2722" s="4">
        <f>Orte[[#This Row],[Lat_dez]]*PI()/180</f>
        <v>0.87475780240246381</v>
      </c>
      <c r="F2722" s="4">
        <f>Orte[[#This Row],[Lon_dez]]*PI()/180</f>
        <v>0.16981869014293413</v>
      </c>
      <c r="G2722" t="s">
        <v>665</v>
      </c>
      <c r="H2722" t="s">
        <v>826</v>
      </c>
      <c r="I2722" s="4" t="b">
        <v>0</v>
      </c>
      <c r="J2722" s="4" t="str">
        <f>CONCATENATE(Orte[[#This Row],[Ort]]," - ",Orte[[#This Row],[Landkreis]])</f>
        <v>Gräfendorf - Landkreis Main-Spessart</v>
      </c>
      <c r="L2722" s="3" t="s">
        <v>9085</v>
      </c>
      <c r="M2722" s="3"/>
      <c r="N2722" t="str">
        <f>Orte[[#This Row],[Ort]]</f>
        <v>Gräfendorf</v>
      </c>
      <c r="O2722" t="s">
        <v>1193</v>
      </c>
      <c r="P2722" t="s">
        <v>6750</v>
      </c>
    </row>
    <row r="2723" spans="1:16" x14ac:dyDescent="0.35">
      <c r="A2723" t="s">
        <v>4587</v>
      </c>
      <c r="B2723" s="3" t="s">
        <v>12212</v>
      </c>
      <c r="C2723" s="4">
        <v>50.207456559500002</v>
      </c>
      <c r="D2723" s="4">
        <v>11.612801745500001</v>
      </c>
      <c r="E2723" s="4">
        <f>Orte[[#This Row],[Lat_dez]]*PI()/180</f>
        <v>0.87628542601529935</v>
      </c>
      <c r="F2723" s="4">
        <f>Orte[[#This Row],[Lon_dez]]*PI()/180</f>
        <v>0.20268162584031962</v>
      </c>
      <c r="G2723" t="s">
        <v>665</v>
      </c>
      <c r="H2723" t="s">
        <v>956</v>
      </c>
      <c r="I2723" s="4" t="b">
        <v>0</v>
      </c>
      <c r="J2723" s="4" t="str">
        <f>CONCATENATE(Orte[[#This Row],[Ort]]," - ",Orte[[#This Row],[Landkreis]])</f>
        <v>Grafengehaig - Landkreis Kulmbach</v>
      </c>
      <c r="L2723" s="3" t="s">
        <v>13779</v>
      </c>
      <c r="M2723" s="3"/>
      <c r="N2723" t="str">
        <f>Orte[[#This Row],[Ort]]</f>
        <v>Grafengehaig</v>
      </c>
      <c r="O2723" t="s">
        <v>5448</v>
      </c>
      <c r="P2723" t="s">
        <v>4229</v>
      </c>
    </row>
    <row r="2724" spans="1:16" x14ac:dyDescent="0.35">
      <c r="A2724" t="s">
        <v>895</v>
      </c>
      <c r="B2724" s="3" t="s">
        <v>7910</v>
      </c>
      <c r="C2724" s="4">
        <v>51.726208964500003</v>
      </c>
      <c r="D2724" s="4">
        <v>12.377478248799999</v>
      </c>
      <c r="E2724" s="4">
        <f>Orte[[#This Row],[Lat_dez]]*PI()/180</f>
        <v>0.9027926560051317</v>
      </c>
      <c r="F2724" s="4">
        <f>Orte[[#This Row],[Lon_dez]]*PI()/180</f>
        <v>0.21602774853554188</v>
      </c>
      <c r="G2724" t="s">
        <v>809</v>
      </c>
      <c r="H2724" t="s">
        <v>896</v>
      </c>
      <c r="I2724" s="4" t="b">
        <v>0</v>
      </c>
      <c r="J2724" s="4" t="str">
        <f>CONCATENATE(Orte[[#This Row],[Ort]]," - ",Orte[[#This Row],[Landkreis]])</f>
        <v>Gräfenhainichen - Landkreis Wittenberg</v>
      </c>
      <c r="L2724" s="3" t="s">
        <v>12996</v>
      </c>
      <c r="M2724" s="3"/>
      <c r="N2724" t="str">
        <f>Orte[[#This Row],[Ort]]</f>
        <v>Gräfenhainichen</v>
      </c>
      <c r="O2724" t="s">
        <v>7195</v>
      </c>
      <c r="P2724" t="s">
        <v>981</v>
      </c>
    </row>
    <row r="2725" spans="1:16" x14ac:dyDescent="0.35">
      <c r="A2725" t="s">
        <v>895</v>
      </c>
      <c r="B2725" s="3" t="s">
        <v>10754</v>
      </c>
      <c r="C2725" s="4">
        <v>51.724119699699997</v>
      </c>
      <c r="D2725" s="4">
        <v>12.4767728729</v>
      </c>
      <c r="E2725" s="4">
        <f>Orte[[#This Row],[Lat_dez]]*PI()/180</f>
        <v>0.90275619145542563</v>
      </c>
      <c r="F2725" s="4">
        <f>Orte[[#This Row],[Lon_dez]]*PI()/180</f>
        <v>0.217760766655617</v>
      </c>
      <c r="G2725" t="s">
        <v>809</v>
      </c>
      <c r="H2725" t="s">
        <v>896</v>
      </c>
      <c r="I2725" s="4" t="b">
        <v>0</v>
      </c>
      <c r="J2725" s="4" t="str">
        <f>CONCATENATE(Orte[[#This Row],[Ort]]," - ",Orte[[#This Row],[Landkreis]])</f>
        <v>Gräfenhainichen - Landkreis Wittenberg</v>
      </c>
      <c r="L2725" s="3" t="s">
        <v>12576</v>
      </c>
      <c r="M2725" s="3"/>
      <c r="N2725" t="str">
        <f>Orte[[#This Row],[Ort]]</f>
        <v>Gräfenhainichen</v>
      </c>
      <c r="O2725" t="s">
        <v>4147</v>
      </c>
      <c r="P2725" t="s">
        <v>5424</v>
      </c>
    </row>
    <row r="2726" spans="1:16" x14ac:dyDescent="0.35">
      <c r="A2726" t="s">
        <v>2705</v>
      </c>
      <c r="B2726" s="3" t="s">
        <v>9831</v>
      </c>
      <c r="C2726" s="4">
        <v>47.773804266299997</v>
      </c>
      <c r="D2726" s="4">
        <v>8.2499557922700006</v>
      </c>
      <c r="E2726" s="4">
        <f>Orte[[#This Row],[Lat_dez]]*PI()/180</f>
        <v>0.83381018065024881</v>
      </c>
      <c r="F2726" s="4">
        <f>Orte[[#This Row],[Lon_dez]]*PI()/180</f>
        <v>0.14398889171908885</v>
      </c>
      <c r="G2726" t="s">
        <v>546</v>
      </c>
      <c r="H2726" t="s">
        <v>561</v>
      </c>
      <c r="I2726" s="4" t="b">
        <v>0</v>
      </c>
      <c r="J2726" s="4" t="str">
        <f>CONCATENATE(Orte[[#This Row],[Ort]]," - ",Orte[[#This Row],[Landkreis]])</f>
        <v>Grafenhausen - Landkreis Waldshut</v>
      </c>
      <c r="L2726" s="3" t="s">
        <v>11579</v>
      </c>
      <c r="M2726" s="3"/>
      <c r="N2726" t="str">
        <f>Orte[[#This Row],[Ort]]</f>
        <v>Grafenhausen</v>
      </c>
      <c r="O2726" t="s">
        <v>1841</v>
      </c>
      <c r="P2726" t="s">
        <v>2887</v>
      </c>
    </row>
    <row r="2727" spans="1:16" x14ac:dyDescent="0.35">
      <c r="A2727" t="s">
        <v>1030</v>
      </c>
      <c r="B2727" s="3" t="s">
        <v>8007</v>
      </c>
      <c r="C2727" s="4">
        <v>49.994011695499999</v>
      </c>
      <c r="D2727" s="4">
        <v>10.208155934900001</v>
      </c>
      <c r="E2727" s="4">
        <f>Orte[[#This Row],[Lat_dez]]*PI()/180</f>
        <v>0.87256011036702774</v>
      </c>
      <c r="F2727" s="4">
        <f>Orte[[#This Row],[Lon_dez]]*PI()/180</f>
        <v>0.17816593162100491</v>
      </c>
      <c r="G2727" t="s">
        <v>665</v>
      </c>
      <c r="H2727" t="s">
        <v>674</v>
      </c>
      <c r="I2727" s="4" t="b">
        <v>0</v>
      </c>
      <c r="J2727" s="4" t="str">
        <f>CONCATENATE(Orte[[#This Row],[Ort]]," - ",Orte[[#This Row],[Landkreis]])</f>
        <v>Grafenrheinfeld - Landkreis Schweinfurt</v>
      </c>
      <c r="L2727" s="3" t="s">
        <v>8456</v>
      </c>
      <c r="M2727" s="3"/>
      <c r="N2727" t="str">
        <f>Orte[[#This Row],[Ort]]</f>
        <v>Grafenrheinfeld</v>
      </c>
      <c r="O2727" t="s">
        <v>5296</v>
      </c>
      <c r="P2727" t="s">
        <v>5031</v>
      </c>
    </row>
    <row r="2728" spans="1:16" x14ac:dyDescent="0.35">
      <c r="A2728" t="s">
        <v>2903</v>
      </c>
      <c r="B2728" s="3" t="s">
        <v>10069</v>
      </c>
      <c r="C2728" s="4">
        <v>50.7485468916</v>
      </c>
      <c r="D2728" s="4">
        <v>10.786842675700001</v>
      </c>
      <c r="E2728" s="4">
        <f>Orte[[#This Row],[Lat_dez]]*PI()/180</f>
        <v>0.88572923386115388</v>
      </c>
      <c r="F2728" s="4">
        <f>Orte[[#This Row],[Lon_dez]]*PI()/180</f>
        <v>0.18826592058559993</v>
      </c>
      <c r="G2728" t="s">
        <v>678</v>
      </c>
      <c r="H2728" t="s">
        <v>1331</v>
      </c>
      <c r="I2728" s="4" t="b">
        <v>0</v>
      </c>
      <c r="J2728" s="4" t="str">
        <f>CONCATENATE(Orte[[#This Row],[Ort]]," - ",Orte[[#This Row],[Landkreis]])</f>
        <v>Gräfenroda - Landkreis Ilm-Kreis</v>
      </c>
      <c r="L2728" s="3" t="s">
        <v>13231</v>
      </c>
      <c r="M2728" s="3"/>
      <c r="N2728" t="str">
        <f>Orte[[#This Row],[Ort]]</f>
        <v>Gräfenroda</v>
      </c>
      <c r="O2728" t="s">
        <v>6515</v>
      </c>
      <c r="P2728" t="s">
        <v>3765</v>
      </c>
    </row>
    <row r="2729" spans="1:16" x14ac:dyDescent="0.35">
      <c r="A2729" t="s">
        <v>5051</v>
      </c>
      <c r="B2729" s="3" t="s">
        <v>12816</v>
      </c>
      <c r="C2729" s="4">
        <v>50.515836658300003</v>
      </c>
      <c r="D2729" s="4">
        <v>11.2855643101</v>
      </c>
      <c r="E2729" s="4">
        <f>Orte[[#This Row],[Lat_dez]]*PI()/180</f>
        <v>0.88166767408698477</v>
      </c>
      <c r="F2729" s="4">
        <f>Orte[[#This Row],[Lon_dez]]*PI()/180</f>
        <v>0.19697025515680733</v>
      </c>
      <c r="G2729" t="s">
        <v>678</v>
      </c>
      <c r="H2729" t="s">
        <v>1186</v>
      </c>
      <c r="I2729" s="4" t="b">
        <v>0</v>
      </c>
      <c r="J2729" s="4" t="str">
        <f>CONCATENATE(Orte[[#This Row],[Ort]]," - ",Orte[[#This Row],[Landkreis]])</f>
        <v>Gräfenthal - Landkreis Saalfeld-Rudolstadt</v>
      </c>
      <c r="L2729" s="3" t="s">
        <v>12496</v>
      </c>
      <c r="M2729" s="3"/>
      <c r="N2729" t="str">
        <f>Orte[[#This Row],[Ort]]</f>
        <v>Gräfenthal</v>
      </c>
      <c r="O2729" t="s">
        <v>6402</v>
      </c>
      <c r="P2729" t="s">
        <v>2350</v>
      </c>
    </row>
    <row r="2730" spans="1:16" x14ac:dyDescent="0.35">
      <c r="A2730" t="s">
        <v>1907</v>
      </c>
      <c r="B2730" s="3" t="s">
        <v>8878</v>
      </c>
      <c r="C2730" s="4">
        <v>49.203457842200002</v>
      </c>
      <c r="D2730" s="4">
        <v>12.879557505799999</v>
      </c>
      <c r="E2730" s="4">
        <f>Orte[[#This Row],[Lat_dez]]*PI()/180</f>
        <v>0.85876234271261453</v>
      </c>
      <c r="F2730" s="4">
        <f>Orte[[#This Row],[Lon_dez]]*PI()/180</f>
        <v>0.22479068467615868</v>
      </c>
      <c r="G2730" t="s">
        <v>665</v>
      </c>
      <c r="H2730" t="s">
        <v>915</v>
      </c>
      <c r="I2730" s="4" t="b">
        <v>0</v>
      </c>
      <c r="J2730" s="4" t="str">
        <f>CONCATENATE(Orte[[#This Row],[Ort]]," - ",Orte[[#This Row],[Landkreis]])</f>
        <v>Grafenwiesen - Landkreis Cham</v>
      </c>
      <c r="L2730" s="3" t="s">
        <v>15190</v>
      </c>
      <c r="M2730" s="3"/>
      <c r="N2730" t="str">
        <f>Orte[[#This Row],[Ort]]</f>
        <v>Grafenwiesen</v>
      </c>
      <c r="O2730" t="s">
        <v>2975</v>
      </c>
      <c r="P2730" t="s">
        <v>7238</v>
      </c>
    </row>
    <row r="2731" spans="1:16" x14ac:dyDescent="0.35">
      <c r="A2731" t="s">
        <v>7095</v>
      </c>
      <c r="B2731" s="3" t="s">
        <v>15563</v>
      </c>
      <c r="C2731" s="4">
        <v>49.683977576099998</v>
      </c>
      <c r="D2731" s="4">
        <v>11.8007727012</v>
      </c>
      <c r="E2731" s="4">
        <f>Orte[[#This Row],[Lat_dez]]*PI()/180</f>
        <v>0.86714899418997649</v>
      </c>
      <c r="F2731" s="4">
        <f>Orte[[#This Row],[Lon_dez]]*PI()/180</f>
        <v>0.20596233791540497</v>
      </c>
      <c r="G2731" t="s">
        <v>665</v>
      </c>
      <c r="H2731" t="s">
        <v>1224</v>
      </c>
      <c r="I2731" s="4" t="b">
        <v>0</v>
      </c>
      <c r="J2731" s="4" t="str">
        <f>CONCATENATE(Orte[[#This Row],[Ort]]," - ",Orte[[#This Row],[Landkreis]])</f>
        <v>Grafenwöhr - Landkreis Neustadt a.d. Waldnaab</v>
      </c>
      <c r="L2731" s="3" t="s">
        <v>12570</v>
      </c>
      <c r="M2731" s="3"/>
      <c r="N2731" t="str">
        <f>Orte[[#This Row],[Ort]]</f>
        <v>Grafenwöhr</v>
      </c>
      <c r="O2731" t="s">
        <v>7215</v>
      </c>
      <c r="P2731" t="s">
        <v>6117</v>
      </c>
    </row>
    <row r="2732" spans="1:16" x14ac:dyDescent="0.35">
      <c r="A2732" t="s">
        <v>2396</v>
      </c>
      <c r="B2732" s="3" t="s">
        <v>9443</v>
      </c>
      <c r="C2732" s="4">
        <v>52.446586323299996</v>
      </c>
      <c r="D2732" s="4">
        <v>10.9389238112</v>
      </c>
      <c r="E2732" s="4">
        <f>Orte[[#This Row],[Lat_dez]]*PI()/180</f>
        <v>0.91536561277301209</v>
      </c>
      <c r="F2732" s="4">
        <f>Orte[[#This Row],[Lon_dez]]*PI()/180</f>
        <v>0.19092023713024658</v>
      </c>
      <c r="G2732" t="s">
        <v>554</v>
      </c>
      <c r="H2732" t="s">
        <v>789</v>
      </c>
      <c r="I2732" s="4" t="b">
        <v>0</v>
      </c>
      <c r="J2732" s="4" t="str">
        <f>CONCATENATE(Orte[[#This Row],[Ort]]," - ",Orte[[#This Row],[Landkreis]])</f>
        <v>Grafhorst - Landkreis Helmstedt</v>
      </c>
      <c r="L2732" s="3" t="s">
        <v>10543</v>
      </c>
      <c r="M2732" s="3"/>
      <c r="N2732" t="str">
        <f>Orte[[#This Row],[Ort]]</f>
        <v>Grafhorst</v>
      </c>
      <c r="O2732" t="s">
        <v>5289</v>
      </c>
      <c r="P2732" t="s">
        <v>3579</v>
      </c>
    </row>
    <row r="2733" spans="1:16" x14ac:dyDescent="0.35">
      <c r="A2733" t="s">
        <v>6283</v>
      </c>
      <c r="B2733" s="3" t="s">
        <v>14455</v>
      </c>
      <c r="C2733" s="4">
        <v>48.031184678499997</v>
      </c>
      <c r="D2733" s="4">
        <v>11.950554366900001</v>
      </c>
      <c r="E2733" s="4">
        <f>Orte[[#This Row],[Lat_dez]]*PI()/180</f>
        <v>0.838302316273279</v>
      </c>
      <c r="F2733" s="4">
        <f>Orte[[#This Row],[Lon_dez]]*PI()/180</f>
        <v>0.20857652114099146</v>
      </c>
      <c r="G2733" t="s">
        <v>665</v>
      </c>
      <c r="H2733" t="s">
        <v>1203</v>
      </c>
      <c r="I2733" s="4" t="b">
        <v>0</v>
      </c>
      <c r="J2733" s="4" t="str">
        <f>CONCATENATE(Orte[[#This Row],[Ort]]," - ",Orte[[#This Row],[Landkreis]])</f>
        <v>Grafing b. München - Landkreis Ebersberg</v>
      </c>
      <c r="L2733" s="3" t="s">
        <v>15652</v>
      </c>
      <c r="M2733" s="3"/>
      <c r="N2733" t="str">
        <f>Orte[[#This Row],[Ort]]</f>
        <v>Grafing b. München</v>
      </c>
      <c r="O2733" t="s">
        <v>6748</v>
      </c>
      <c r="P2733" t="s">
        <v>1362</v>
      </c>
    </row>
    <row r="2734" spans="1:16" x14ac:dyDescent="0.35">
      <c r="A2734" t="s">
        <v>6310</v>
      </c>
      <c r="B2734" s="3" t="s">
        <v>14487</v>
      </c>
      <c r="C2734" s="4">
        <v>48.909017042599999</v>
      </c>
      <c r="D2734" s="4">
        <v>12.9864479706</v>
      </c>
      <c r="E2734" s="4">
        <f>Orte[[#This Row],[Lat_dez]]*PI()/180</f>
        <v>0.85362338130738968</v>
      </c>
      <c r="F2734" s="4">
        <f>Orte[[#This Row],[Lon_dez]]*PI()/180</f>
        <v>0.22665627522590578</v>
      </c>
      <c r="G2734" t="s">
        <v>665</v>
      </c>
      <c r="H2734" t="s">
        <v>917</v>
      </c>
      <c r="I2734" s="4" t="b">
        <v>0</v>
      </c>
      <c r="J2734" s="4" t="str">
        <f>CONCATENATE(Orte[[#This Row],[Ort]]," - ",Orte[[#This Row],[Landkreis]])</f>
        <v>Grafling - Landkreis Deggendorf</v>
      </c>
      <c r="L2734" s="3" t="s">
        <v>15200</v>
      </c>
      <c r="M2734" s="3"/>
      <c r="N2734" t="str">
        <f>Orte[[#This Row],[Ort]]</f>
        <v>Grafling</v>
      </c>
      <c r="O2734" t="s">
        <v>2167</v>
      </c>
      <c r="P2734" t="s">
        <v>5329</v>
      </c>
    </row>
    <row r="2735" spans="1:16" x14ac:dyDescent="0.35">
      <c r="A2735" t="s">
        <v>1180</v>
      </c>
      <c r="B2735" s="3" t="s">
        <v>8136</v>
      </c>
      <c r="C2735" s="4">
        <v>48.122980159699999</v>
      </c>
      <c r="D2735" s="4">
        <v>11.166980454200001</v>
      </c>
      <c r="E2735" s="4">
        <f>Orte[[#This Row],[Lat_dez]]*PI()/180</f>
        <v>0.83990444965867161</v>
      </c>
      <c r="F2735" s="4">
        <f>Orte[[#This Row],[Lon_dez]]*PI()/180</f>
        <v>0.19490057643164185</v>
      </c>
      <c r="G2735" t="s">
        <v>665</v>
      </c>
      <c r="H2735" t="s">
        <v>960</v>
      </c>
      <c r="I2735" s="4" t="b">
        <v>0</v>
      </c>
      <c r="J2735" s="4" t="str">
        <f>CONCATENATE(Orte[[#This Row],[Ort]]," - ",Orte[[#This Row],[Landkreis]])</f>
        <v>Grafrath - Landkreis Fürstenfeldbruck</v>
      </c>
      <c r="L2735" s="3" t="s">
        <v>12912</v>
      </c>
      <c r="M2735" s="3"/>
      <c r="N2735" t="str">
        <f>Orte[[#This Row],[Ort]]</f>
        <v>Grafrath</v>
      </c>
      <c r="O2735" t="s">
        <v>4025</v>
      </c>
      <c r="P2735" t="s">
        <v>6795</v>
      </c>
    </row>
    <row r="2736" spans="1:16" x14ac:dyDescent="0.35">
      <c r="A2736" t="s">
        <v>1674</v>
      </c>
      <c r="B2736" s="3" t="s">
        <v>8627</v>
      </c>
      <c r="C2736" s="4">
        <v>50.5730177955</v>
      </c>
      <c r="D2736" s="4">
        <v>7.0827490882999999</v>
      </c>
      <c r="E2736" s="4">
        <f>Orte[[#This Row],[Lat_dez]]*PI()/180</f>
        <v>0.8826656732011593</v>
      </c>
      <c r="F2736" s="4">
        <f>Orte[[#This Row],[Lon_dez]]*PI()/180</f>
        <v>0.12361729168346157</v>
      </c>
      <c r="G2736" t="s">
        <v>514</v>
      </c>
      <c r="H2736" t="s">
        <v>1271</v>
      </c>
      <c r="I2736" s="4" t="b">
        <v>0</v>
      </c>
      <c r="J2736" s="4" t="str">
        <f>CONCATENATE(Orte[[#This Row],[Ort]]," - ",Orte[[#This Row],[Landkreis]])</f>
        <v>Grafschaft - Landkreis Ahrweiler</v>
      </c>
      <c r="L2736" s="3" t="s">
        <v>8252</v>
      </c>
      <c r="M2736" s="3"/>
      <c r="N2736" t="str">
        <f>Orte[[#This Row],[Ort]]</f>
        <v>Grafschaft</v>
      </c>
      <c r="O2736" t="s">
        <v>3705</v>
      </c>
      <c r="P2736" t="s">
        <v>4921</v>
      </c>
    </row>
    <row r="2737" spans="1:16" x14ac:dyDescent="0.35">
      <c r="A2737" t="s">
        <v>2910</v>
      </c>
      <c r="B2737" s="3" t="s">
        <v>10077</v>
      </c>
      <c r="C2737" s="4">
        <v>47.454624918500002</v>
      </c>
      <c r="D2737" s="4">
        <v>11.0068217727</v>
      </c>
      <c r="E2737" s="4">
        <f>Orte[[#This Row],[Lat_dez]]*PI()/180</f>
        <v>0.8282394501267708</v>
      </c>
      <c r="F2737" s="4">
        <f>Orte[[#This Row],[Lon_dez]]*PI()/180</f>
        <v>0.19210528011381392</v>
      </c>
      <c r="G2737" t="s">
        <v>665</v>
      </c>
      <c r="H2737" t="s">
        <v>949</v>
      </c>
      <c r="I2737" s="4" t="b">
        <v>0</v>
      </c>
      <c r="J2737" s="4" t="str">
        <f>CONCATENATE(Orte[[#This Row],[Ort]]," - ",Orte[[#This Row],[Landkreis]])</f>
        <v>Grainau - Landkreis Garmisch-Partenkirchen</v>
      </c>
      <c r="L2737" s="3" t="s">
        <v>14538</v>
      </c>
      <c r="M2737" s="3"/>
      <c r="N2737" t="str">
        <f>Orte[[#This Row],[Ort]]</f>
        <v>Grainau</v>
      </c>
      <c r="O2737" t="s">
        <v>4900</v>
      </c>
      <c r="P2737" t="s">
        <v>6895</v>
      </c>
    </row>
    <row r="2738" spans="1:16" x14ac:dyDescent="0.35">
      <c r="A2738" t="s">
        <v>1919</v>
      </c>
      <c r="B2738" s="3" t="s">
        <v>8891</v>
      </c>
      <c r="C2738" s="4">
        <v>48.798564398499998</v>
      </c>
      <c r="D2738" s="4">
        <v>13.6658706637</v>
      </c>
      <c r="E2738" s="4">
        <f>Orte[[#This Row],[Lat_dez]]*PI()/180</f>
        <v>0.85169561900031121</v>
      </c>
      <c r="F2738" s="4">
        <f>Orte[[#This Row],[Lon_dez]]*PI()/180</f>
        <v>0.23851443823326773</v>
      </c>
      <c r="G2738" t="s">
        <v>665</v>
      </c>
      <c r="H2738" t="s">
        <v>937</v>
      </c>
      <c r="I2738" s="4" t="b">
        <v>0</v>
      </c>
      <c r="J2738" s="4" t="str">
        <f>CONCATENATE(Orte[[#This Row],[Ort]]," - ",Orte[[#This Row],[Landkreis]])</f>
        <v>Grainet - Landkreis Freyung-Grafenau</v>
      </c>
      <c r="L2738" s="3" t="s">
        <v>9420</v>
      </c>
      <c r="M2738" s="3"/>
      <c r="N2738" t="str">
        <f>Orte[[#This Row],[Ort]]</f>
        <v>Grainet</v>
      </c>
      <c r="O2738" t="s">
        <v>865</v>
      </c>
      <c r="P2738" t="s">
        <v>1155</v>
      </c>
    </row>
    <row r="2739" spans="1:16" x14ac:dyDescent="0.35">
      <c r="A2739" t="s">
        <v>5084</v>
      </c>
      <c r="B2739" s="3" t="s">
        <v>12852</v>
      </c>
      <c r="C2739" s="4">
        <v>52.9860354128</v>
      </c>
      <c r="D2739" s="4">
        <v>13.1386021198</v>
      </c>
      <c r="E2739" s="4">
        <f>Orte[[#This Row],[Lat_dez]]*PI()/180</f>
        <v>0.92478077553167282</v>
      </c>
      <c r="F2739" s="4">
        <f>Orte[[#This Row],[Lon_dez]]*PI()/180</f>
        <v>0.22931186610001647</v>
      </c>
      <c r="G2739" t="s">
        <v>885</v>
      </c>
      <c r="H2739" t="s">
        <v>1913</v>
      </c>
      <c r="I2739" s="4" t="b">
        <v>0</v>
      </c>
      <c r="J2739" s="4" t="str">
        <f>CONCATENATE(Orte[[#This Row],[Ort]]," - ",Orte[[#This Row],[Landkreis]])</f>
        <v>Gransee, Löwenberg - Landkreis Oberhavel</v>
      </c>
      <c r="L2739" s="3" t="s">
        <v>12093</v>
      </c>
      <c r="M2739" s="3"/>
      <c r="N2739" t="str">
        <f>Orte[[#This Row],[Ort]]</f>
        <v>Gransee, Löwenberg</v>
      </c>
      <c r="O2739" t="s">
        <v>5125</v>
      </c>
      <c r="P2739" t="s">
        <v>3439</v>
      </c>
    </row>
    <row r="2740" spans="1:16" x14ac:dyDescent="0.35">
      <c r="A2740" t="s">
        <v>3277</v>
      </c>
      <c r="B2740" s="3" t="s">
        <v>10533</v>
      </c>
      <c r="C2740" s="4">
        <v>53.180935485799999</v>
      </c>
      <c r="D2740" s="4">
        <v>9.0105678947700003</v>
      </c>
      <c r="E2740" s="4">
        <f>Orte[[#This Row],[Lat_dez]]*PI()/180</f>
        <v>0.92818242351790003</v>
      </c>
      <c r="F2740" s="4">
        <f>Orte[[#This Row],[Lon_dez]]*PI()/180</f>
        <v>0.15726407723823044</v>
      </c>
      <c r="G2740" t="s">
        <v>554</v>
      </c>
      <c r="H2740" t="s">
        <v>1067</v>
      </c>
      <c r="I2740" s="4" t="b">
        <v>0</v>
      </c>
      <c r="J2740" s="4" t="str">
        <f>CONCATENATE(Orte[[#This Row],[Ort]]," - ",Orte[[#This Row],[Landkreis]])</f>
        <v>Grasberg - Landkreis Osterholz</v>
      </c>
      <c r="L2740" s="3" t="s">
        <v>14250</v>
      </c>
      <c r="M2740" s="3"/>
      <c r="N2740" t="str">
        <f>Orte[[#This Row],[Ort]]</f>
        <v>Grasberg</v>
      </c>
      <c r="O2740" t="s">
        <v>3438</v>
      </c>
      <c r="P2740" t="s">
        <v>5949</v>
      </c>
    </row>
    <row r="2741" spans="1:16" x14ac:dyDescent="0.35">
      <c r="A2741" t="s">
        <v>6010</v>
      </c>
      <c r="B2741" s="3" t="s">
        <v>14081</v>
      </c>
      <c r="C2741" s="4">
        <v>48.072859588100002</v>
      </c>
      <c r="D2741" s="4">
        <v>11.7604234621</v>
      </c>
      <c r="E2741" s="4">
        <f>Orte[[#This Row],[Lat_dez]]*PI()/180</f>
        <v>0.83902968066127004</v>
      </c>
      <c r="F2741" s="4">
        <f>Orte[[#This Row],[Lon_dez]]*PI()/180</f>
        <v>0.20525811084243556</v>
      </c>
      <c r="G2741" t="s">
        <v>665</v>
      </c>
      <c r="H2741" t="s">
        <v>854</v>
      </c>
      <c r="I2741" s="4" t="b">
        <v>0</v>
      </c>
      <c r="J2741" s="4" t="str">
        <f>CONCATENATE(Orte[[#This Row],[Ort]]," - ",Orte[[#This Row],[Landkreis]])</f>
        <v>Grasbrunn - Landkreis München</v>
      </c>
      <c r="L2741" s="3" t="s">
        <v>14243</v>
      </c>
      <c r="M2741" s="3"/>
      <c r="N2741" t="str">
        <f>Orte[[#This Row],[Ort]]</f>
        <v>Grasbrunn</v>
      </c>
      <c r="O2741" t="s">
        <v>2072</v>
      </c>
      <c r="P2741" t="s">
        <v>5063</v>
      </c>
    </row>
    <row r="2742" spans="1:16" x14ac:dyDescent="0.35">
      <c r="A2742" t="s">
        <v>1731</v>
      </c>
      <c r="B2742" s="3" t="s">
        <v>8686</v>
      </c>
      <c r="C2742" s="4">
        <v>49.625848990100003</v>
      </c>
      <c r="D2742" s="4">
        <v>8.8431036520399999</v>
      </c>
      <c r="E2742" s="4">
        <f>Orte[[#This Row],[Lat_dez]]*PI()/180</f>
        <v>0.86613445897474794</v>
      </c>
      <c r="F2742" s="4">
        <f>Orte[[#This Row],[Lon_dez]]*PI()/180</f>
        <v>0.15434127482323295</v>
      </c>
      <c r="G2742" t="s">
        <v>549</v>
      </c>
      <c r="H2742" t="s">
        <v>717</v>
      </c>
      <c r="I2742" s="4" t="b">
        <v>0</v>
      </c>
      <c r="J2742" s="4" t="str">
        <f>CONCATENATE(Orte[[#This Row],[Ort]]," - ",Orte[[#This Row],[Landkreis]])</f>
        <v>Grasellenbach - Landkreis Bergstraße</v>
      </c>
      <c r="L2742" s="3" t="s">
        <v>7794</v>
      </c>
      <c r="M2742" s="3"/>
      <c r="N2742" t="str">
        <f>Orte[[#This Row],[Ort]]</f>
        <v>Grasellenbach</v>
      </c>
      <c r="O2742" t="s">
        <v>3528</v>
      </c>
      <c r="P2742" t="s">
        <v>5465</v>
      </c>
    </row>
    <row r="2743" spans="1:16" x14ac:dyDescent="0.35">
      <c r="A2743" t="s">
        <v>4558</v>
      </c>
      <c r="B2743" s="3" t="s">
        <v>12171</v>
      </c>
      <c r="C2743" s="4">
        <v>47.783415745699998</v>
      </c>
      <c r="D2743" s="4">
        <v>12.454860850899999</v>
      </c>
      <c r="E2743" s="4">
        <f>Orte[[#This Row],[Lat_dez]]*PI()/180</f>
        <v>0.83397793261176645</v>
      </c>
      <c r="F2743" s="4">
        <f>Orte[[#This Row],[Lon_dez]]*PI()/180</f>
        <v>0.21737832972594756</v>
      </c>
      <c r="G2743" t="s">
        <v>665</v>
      </c>
      <c r="H2743" t="s">
        <v>913</v>
      </c>
      <c r="I2743" s="4" t="b">
        <v>0</v>
      </c>
      <c r="J2743" s="4" t="str">
        <f>CONCATENATE(Orte[[#This Row],[Ort]]," - ",Orte[[#This Row],[Landkreis]])</f>
        <v>Grassau - Landkreis Traunstein</v>
      </c>
      <c r="L2743" s="3" t="s">
        <v>11458</v>
      </c>
      <c r="M2743" s="3"/>
      <c r="N2743" t="str">
        <f>Orte[[#This Row],[Ort]]</f>
        <v>Grassau</v>
      </c>
      <c r="O2743" t="s">
        <v>1780</v>
      </c>
      <c r="P2743" t="s">
        <v>2236</v>
      </c>
    </row>
    <row r="2744" spans="1:16" x14ac:dyDescent="0.35">
      <c r="A2744" t="s">
        <v>5618</v>
      </c>
      <c r="B2744" s="3" t="s">
        <v>13555</v>
      </c>
      <c r="C2744" s="4">
        <v>48.8051277904</v>
      </c>
      <c r="D2744" s="4">
        <v>13.159675397999999</v>
      </c>
      <c r="E2744" s="4">
        <f>Orte[[#This Row],[Lat_dez]]*PI()/180</f>
        <v>0.85181017179906493</v>
      </c>
      <c r="F2744" s="4">
        <f>Orte[[#This Row],[Lon_dez]]*PI()/180</f>
        <v>0.22967966418879521</v>
      </c>
      <c r="G2744" t="s">
        <v>665</v>
      </c>
      <c r="H2744" t="s">
        <v>917</v>
      </c>
      <c r="I2744" s="4" t="b">
        <v>0</v>
      </c>
      <c r="J2744" s="4" t="str">
        <f>CONCATENATE(Orte[[#This Row],[Ort]]," - ",Orte[[#This Row],[Landkreis]])</f>
        <v>Grattersdorf - Landkreis Deggendorf</v>
      </c>
      <c r="L2744" s="3" t="s">
        <v>10933</v>
      </c>
      <c r="M2744" s="3"/>
      <c r="N2744" t="str">
        <f>Orte[[#This Row],[Ort]]</f>
        <v>Grattersdorf</v>
      </c>
      <c r="O2744" t="s">
        <v>6327</v>
      </c>
      <c r="P2744" t="s">
        <v>6476</v>
      </c>
    </row>
    <row r="2745" spans="1:16" x14ac:dyDescent="0.35">
      <c r="A2745" t="s">
        <v>6856</v>
      </c>
      <c r="B2745" s="3" t="s">
        <v>15234</v>
      </c>
      <c r="C2745" s="4">
        <v>50.381473952299999</v>
      </c>
      <c r="D2745" s="4">
        <v>8.4518291787699997</v>
      </c>
      <c r="E2745" s="4">
        <f>Orte[[#This Row],[Lat_dez]]*PI()/180</f>
        <v>0.87932260247539551</v>
      </c>
      <c r="F2745" s="4">
        <f>Orte[[#This Row],[Lon_dez]]*PI()/180</f>
        <v>0.14751224698566492</v>
      </c>
      <c r="G2745" t="s">
        <v>549</v>
      </c>
      <c r="H2745" t="s">
        <v>1058</v>
      </c>
      <c r="I2745" s="4" t="b">
        <v>0</v>
      </c>
      <c r="J2745" s="4" t="str">
        <f>CONCATENATE(Orte[[#This Row],[Ort]]," - ",Orte[[#This Row],[Landkreis]])</f>
        <v>Grävenwiesbach - Landkreis Hochtaunuskreis</v>
      </c>
      <c r="L2745" s="3" t="s">
        <v>12537</v>
      </c>
      <c r="M2745" s="3"/>
      <c r="N2745" t="str">
        <f>Orte[[#This Row],[Ort]]</f>
        <v>Grävenwiesbach</v>
      </c>
      <c r="O2745" t="s">
        <v>3746</v>
      </c>
      <c r="P2745" t="s">
        <v>1108</v>
      </c>
    </row>
    <row r="2746" spans="1:16" x14ac:dyDescent="0.35">
      <c r="A2746" t="s">
        <v>3621</v>
      </c>
      <c r="B2746" s="3" t="s">
        <v>10980</v>
      </c>
      <c r="C2746" s="4">
        <v>50.730201577599999</v>
      </c>
      <c r="D2746" s="4">
        <v>9.4361216153799994</v>
      </c>
      <c r="E2746" s="4">
        <f>Orte[[#This Row],[Lat_dez]]*PI()/180</f>
        <v>0.88540904772954165</v>
      </c>
      <c r="F2746" s="4">
        <f>Orte[[#This Row],[Lon_dez]]*PI()/180</f>
        <v>0.16469139080698697</v>
      </c>
      <c r="G2746" t="s">
        <v>549</v>
      </c>
      <c r="H2746" t="s">
        <v>763</v>
      </c>
      <c r="I2746" s="4" t="b">
        <v>0</v>
      </c>
      <c r="J2746" s="4" t="str">
        <f>CONCATENATE(Orte[[#This Row],[Ort]]," - ",Orte[[#This Row],[Landkreis]])</f>
        <v>Grebenau - Landkreis Vogelsbergkreis</v>
      </c>
      <c r="L2746" s="3" t="s">
        <v>12089</v>
      </c>
      <c r="M2746" s="3"/>
      <c r="N2746" t="str">
        <f>Orte[[#This Row],[Ort]]</f>
        <v>Grebenau</v>
      </c>
      <c r="O2746" t="s">
        <v>4662</v>
      </c>
      <c r="P2746" t="s">
        <v>3619</v>
      </c>
    </row>
    <row r="2747" spans="1:16" x14ac:dyDescent="0.35">
      <c r="A2747" t="s">
        <v>2866</v>
      </c>
      <c r="B2747" s="3" t="s">
        <v>10025</v>
      </c>
      <c r="C2747" s="4">
        <v>50.4953583936</v>
      </c>
      <c r="D2747" s="4">
        <v>9.3389791010100005</v>
      </c>
      <c r="E2747" s="4">
        <f>Orte[[#This Row],[Lat_dez]]*PI()/180</f>
        <v>0.88131026094287468</v>
      </c>
      <c r="F2747" s="4">
        <f>Orte[[#This Row],[Lon_dez]]*PI()/180</f>
        <v>0.1629959340875646</v>
      </c>
      <c r="G2747" t="s">
        <v>549</v>
      </c>
      <c r="H2747" t="s">
        <v>763</v>
      </c>
      <c r="I2747" s="4" t="b">
        <v>0</v>
      </c>
      <c r="J2747" s="4" t="str">
        <f>CONCATENATE(Orte[[#This Row],[Ort]]," - ",Orte[[#This Row],[Landkreis]])</f>
        <v>Grebenhain - Landkreis Vogelsbergkreis</v>
      </c>
      <c r="L2747" s="3" t="s">
        <v>11639</v>
      </c>
      <c r="M2747" s="3"/>
      <c r="N2747" t="str">
        <f>Orte[[#This Row],[Ort]]</f>
        <v>Grebenhain</v>
      </c>
      <c r="O2747" t="s">
        <v>2507</v>
      </c>
      <c r="P2747" t="s">
        <v>5811</v>
      </c>
    </row>
    <row r="2748" spans="1:16" x14ac:dyDescent="0.35">
      <c r="A2748" t="s">
        <v>2367</v>
      </c>
      <c r="B2748" s="3" t="s">
        <v>9414</v>
      </c>
      <c r="C2748" s="4">
        <v>51.4456612177</v>
      </c>
      <c r="D2748" s="4">
        <v>9.41897836449</v>
      </c>
      <c r="E2748" s="4">
        <f>Orte[[#This Row],[Lat_dez]]*PI()/180</f>
        <v>0.89789617411442024</v>
      </c>
      <c r="F2748" s="4">
        <f>Orte[[#This Row],[Lon_dez]]*PI()/180</f>
        <v>0.16439218463446104</v>
      </c>
      <c r="G2748" t="s">
        <v>549</v>
      </c>
      <c r="H2748" t="s">
        <v>1756</v>
      </c>
      <c r="I2748" s="4" t="b">
        <v>0</v>
      </c>
      <c r="J2748" s="4" t="str">
        <f>CONCATENATE(Orte[[#This Row],[Ort]]," - ",Orte[[#This Row],[Landkreis]])</f>
        <v>Grebenstein - Landkreis Kassel</v>
      </c>
      <c r="L2748" s="3" t="s">
        <v>15483</v>
      </c>
      <c r="M2748" s="3"/>
      <c r="N2748" t="str">
        <f>Orte[[#This Row],[Ort]]</f>
        <v>Grebenstein</v>
      </c>
      <c r="O2748" t="s">
        <v>2560</v>
      </c>
      <c r="P2748" t="s">
        <v>880</v>
      </c>
    </row>
    <row r="2749" spans="1:16" x14ac:dyDescent="0.35">
      <c r="A2749" t="s">
        <v>2781</v>
      </c>
      <c r="B2749" s="3" t="s">
        <v>9926</v>
      </c>
      <c r="C2749" s="4">
        <v>54.224539407899996</v>
      </c>
      <c r="D2749" s="4">
        <v>10.513096833600001</v>
      </c>
      <c r="E2749" s="4">
        <f>Orte[[#This Row],[Lat_dez]]*PI()/180</f>
        <v>0.94639674804527141</v>
      </c>
      <c r="F2749" s="4">
        <f>Orte[[#This Row],[Lon_dez]]*PI()/180</f>
        <v>0.18348815432731042</v>
      </c>
      <c r="G2749" t="s">
        <v>641</v>
      </c>
      <c r="H2749" t="s">
        <v>696</v>
      </c>
      <c r="I2749" s="4" t="b">
        <v>0</v>
      </c>
      <c r="J2749" s="4" t="str">
        <f>CONCATENATE(Orte[[#This Row],[Ort]]," - ",Orte[[#This Row],[Landkreis]])</f>
        <v>Grebin - Kreis Plön</v>
      </c>
      <c r="L2749" s="3" t="s">
        <v>8268</v>
      </c>
      <c r="M2749" s="3"/>
      <c r="N2749" t="str">
        <f>Orte[[#This Row],[Ort]]</f>
        <v>Grebin</v>
      </c>
      <c r="O2749" t="s">
        <v>4624</v>
      </c>
      <c r="P2749" t="s">
        <v>6345</v>
      </c>
    </row>
    <row r="2750" spans="1:16" x14ac:dyDescent="0.35">
      <c r="A2750" t="s">
        <v>6016</v>
      </c>
      <c r="B2750" s="3" t="s">
        <v>14088</v>
      </c>
      <c r="C2750" s="4">
        <v>49.059671661700001</v>
      </c>
      <c r="D2750" s="4">
        <v>11.328307280500001</v>
      </c>
      <c r="E2750" s="4">
        <f>Orte[[#This Row],[Lat_dez]]*PI()/180</f>
        <v>0.85625280044402263</v>
      </c>
      <c r="F2750" s="4">
        <f>Orte[[#This Row],[Lon_dez]]*PI()/180</f>
        <v>0.19771626072236981</v>
      </c>
      <c r="G2750" t="s">
        <v>665</v>
      </c>
      <c r="H2750" t="s">
        <v>2310</v>
      </c>
      <c r="I2750" s="4" t="b">
        <v>0</v>
      </c>
      <c r="J2750" s="4" t="str">
        <f>CONCATENATE(Orte[[#This Row],[Ort]]," - ",Orte[[#This Row],[Landkreis]])</f>
        <v>Greding - Landkreis Roth</v>
      </c>
      <c r="L2750" s="3" t="s">
        <v>9912</v>
      </c>
      <c r="M2750" s="3"/>
      <c r="N2750" t="str">
        <f>Orte[[#This Row],[Ort]]</f>
        <v>Greding</v>
      </c>
      <c r="O2750" t="s">
        <v>6251</v>
      </c>
      <c r="P2750" t="s">
        <v>1420</v>
      </c>
    </row>
    <row r="2751" spans="1:16" x14ac:dyDescent="0.35">
      <c r="A2751" t="s">
        <v>3702</v>
      </c>
      <c r="B2751" s="3" t="s">
        <v>11080</v>
      </c>
      <c r="C2751" s="4">
        <v>51.340698354700002</v>
      </c>
      <c r="D2751" s="4">
        <v>6.3503216977000001</v>
      </c>
      <c r="E2751" s="4">
        <f>Orte[[#This Row],[Lat_dez]]*PI()/180</f>
        <v>0.89606422656275064</v>
      </c>
      <c r="F2751" s="4">
        <f>Orte[[#This Row],[Lon_dez]]*PI()/180</f>
        <v>0.11083402218570101</v>
      </c>
      <c r="G2751" t="s">
        <v>504</v>
      </c>
      <c r="H2751" t="s">
        <v>2116</v>
      </c>
      <c r="I2751" s="4" t="b">
        <v>0</v>
      </c>
      <c r="J2751" s="4" t="str">
        <f>CONCATENATE(Orte[[#This Row],[Ort]]," - ",Orte[[#This Row],[Landkreis]])</f>
        <v>Grefrath - Kreis Viersen</v>
      </c>
      <c r="L2751" s="3" t="s">
        <v>7842</v>
      </c>
      <c r="M2751" s="3"/>
      <c r="N2751" t="str">
        <f>Orte[[#This Row],[Ort]]</f>
        <v>Grefrath</v>
      </c>
      <c r="O2751" t="s">
        <v>4023</v>
      </c>
      <c r="P2751" t="s">
        <v>5582</v>
      </c>
    </row>
    <row r="2752" spans="1:16" x14ac:dyDescent="0.35">
      <c r="A2752" t="s">
        <v>5661</v>
      </c>
      <c r="B2752" s="3" t="s">
        <v>13616</v>
      </c>
      <c r="C2752" s="4">
        <v>48.0804646092</v>
      </c>
      <c r="D2752" s="4">
        <v>11.075881605299999</v>
      </c>
      <c r="E2752" s="4">
        <f>Orte[[#This Row],[Lat_dez]]*PI()/180</f>
        <v>0.83916241331914865</v>
      </c>
      <c r="F2752" s="4">
        <f>Orte[[#This Row],[Lon_dez]]*PI()/180</f>
        <v>0.19331060157356003</v>
      </c>
      <c r="G2752" t="s">
        <v>665</v>
      </c>
      <c r="H2752" t="s">
        <v>802</v>
      </c>
      <c r="I2752" s="4" t="b">
        <v>0</v>
      </c>
      <c r="J2752" s="4" t="str">
        <f>CONCATENATE(Orte[[#This Row],[Ort]]," - ",Orte[[#This Row],[Landkreis]])</f>
        <v>Greifenberg - Landkreis Landsberg am Lech</v>
      </c>
      <c r="L2752" s="3" t="s">
        <v>7844</v>
      </c>
      <c r="M2752" s="3"/>
      <c r="N2752" t="str">
        <f>Orte[[#This Row],[Ort]]</f>
        <v>Greifenberg</v>
      </c>
      <c r="O2752" t="s">
        <v>5978</v>
      </c>
      <c r="P2752" t="s">
        <v>5934</v>
      </c>
    </row>
    <row r="2753" spans="1:16" x14ac:dyDescent="0.35">
      <c r="A2753" t="s">
        <v>3375</v>
      </c>
      <c r="B2753" s="3" t="s">
        <v>10652</v>
      </c>
      <c r="C2753" s="4">
        <v>50.594664397400003</v>
      </c>
      <c r="D2753" s="4">
        <v>8.2567705176300006</v>
      </c>
      <c r="E2753" s="4">
        <f>Orte[[#This Row],[Lat_dez]]*PI()/180</f>
        <v>0.88304347767618274</v>
      </c>
      <c r="F2753" s="4">
        <f>Orte[[#This Row],[Lon_dez]]*PI()/180</f>
        <v>0.14410783111424003</v>
      </c>
      <c r="G2753" t="s">
        <v>549</v>
      </c>
      <c r="H2753" t="s">
        <v>550</v>
      </c>
      <c r="I2753" s="4" t="b">
        <v>0</v>
      </c>
      <c r="J2753" s="4" t="str">
        <f>CONCATENATE(Orte[[#This Row],[Ort]]," - ",Orte[[#This Row],[Landkreis]])</f>
        <v>Greifenstein - Landkreis Lahn-Dill-Kreis</v>
      </c>
      <c r="L2753" s="3" t="s">
        <v>8258</v>
      </c>
      <c r="M2753" s="3"/>
      <c r="N2753" t="str">
        <f>Orte[[#This Row],[Ort]]</f>
        <v>Greifenstein</v>
      </c>
      <c r="O2753" t="s">
        <v>7237</v>
      </c>
      <c r="P2753" t="s">
        <v>3500</v>
      </c>
    </row>
    <row r="2754" spans="1:16" x14ac:dyDescent="0.35">
      <c r="A2754" t="s">
        <v>98</v>
      </c>
      <c r="B2754" s="3" t="s">
        <v>10502</v>
      </c>
      <c r="C2754" s="4">
        <v>54.086757601599999</v>
      </c>
      <c r="D2754" s="4">
        <v>13.415381409</v>
      </c>
      <c r="E2754" s="4">
        <f>Orte[[#This Row],[Lat_dez]]*PI()/180</f>
        <v>0.94399200187599142</v>
      </c>
      <c r="F2754" s="4">
        <f>Orte[[#This Row],[Lon_dez]]*PI()/180</f>
        <v>0.23414257599788604</v>
      </c>
      <c r="G2754" t="s">
        <v>834</v>
      </c>
      <c r="H2754" t="s">
        <v>987</v>
      </c>
      <c r="I2754" s="4" t="b">
        <v>0</v>
      </c>
      <c r="J2754" s="4" t="str">
        <f>CONCATENATE(Orte[[#This Row],[Ort]]," - ",Orte[[#This Row],[Landkreis]])</f>
        <v>Greifswald - Landkreis Vorpommern-Greifswald</v>
      </c>
      <c r="L2754" s="3" t="s">
        <v>9769</v>
      </c>
      <c r="M2754" s="3"/>
      <c r="N2754" t="str">
        <f>Orte[[#This Row],[Ort]]</f>
        <v>Greifswald</v>
      </c>
      <c r="O2754" t="s">
        <v>2731</v>
      </c>
      <c r="P2754" t="s">
        <v>6151</v>
      </c>
    </row>
    <row r="2755" spans="1:16" x14ac:dyDescent="0.35">
      <c r="A2755" t="s">
        <v>98</v>
      </c>
      <c r="B2755" s="3" t="s">
        <v>9539</v>
      </c>
      <c r="C2755" s="4">
        <v>54.073264209199998</v>
      </c>
      <c r="D2755" s="4">
        <v>13.426490409099999</v>
      </c>
      <c r="E2755" s="4">
        <f>Orte[[#This Row],[Lat_dez]]*PI()/180</f>
        <v>0.94375649775134773</v>
      </c>
      <c r="F2755" s="4">
        <f>Orte[[#This Row],[Lon_dez]]*PI()/180</f>
        <v>0.23433646462623542</v>
      </c>
      <c r="G2755" t="s">
        <v>834</v>
      </c>
      <c r="H2755" t="s">
        <v>987</v>
      </c>
      <c r="I2755" s="4" t="b">
        <v>0</v>
      </c>
      <c r="J2755" s="4" t="str">
        <f>CONCATENATE(Orte[[#This Row],[Ort]]," - ",Orte[[#This Row],[Landkreis]])</f>
        <v>Greifswald - Landkreis Vorpommern-Greifswald</v>
      </c>
      <c r="L2755" s="3" t="s">
        <v>9054</v>
      </c>
      <c r="M2755" s="3"/>
      <c r="N2755" t="str">
        <f>Orte[[#This Row],[Ort]]</f>
        <v>Greifswald</v>
      </c>
      <c r="O2755" t="s">
        <v>3911</v>
      </c>
      <c r="P2755" t="s">
        <v>5883</v>
      </c>
    </row>
    <row r="2756" spans="1:16" x14ac:dyDescent="0.35">
      <c r="A2756" t="s">
        <v>98</v>
      </c>
      <c r="B2756" s="3" t="s">
        <v>11556</v>
      </c>
      <c r="C2756" s="4">
        <v>54.171926391</v>
      </c>
      <c r="D2756" s="4">
        <v>13.4100558583</v>
      </c>
      <c r="E2756" s="4">
        <f>Orte[[#This Row],[Lat_dez]]*PI()/180</f>
        <v>0.94547847767095905</v>
      </c>
      <c r="F2756" s="4">
        <f>Orte[[#This Row],[Lon_dez]]*PI()/180</f>
        <v>0.23404962760368914</v>
      </c>
      <c r="G2756" t="s">
        <v>834</v>
      </c>
      <c r="H2756" t="s">
        <v>987</v>
      </c>
      <c r="I2756" s="4" t="b">
        <v>0</v>
      </c>
      <c r="J2756" s="4" t="str">
        <f>CONCATENATE(Orte[[#This Row],[Ort]]," - ",Orte[[#This Row],[Landkreis]])</f>
        <v>Greifswald - Landkreis Vorpommern-Greifswald</v>
      </c>
      <c r="L2756" s="3" t="s">
        <v>9714</v>
      </c>
      <c r="M2756" s="3"/>
      <c r="N2756" t="str">
        <f>Orte[[#This Row],[Ort]]</f>
        <v>Greifswald</v>
      </c>
      <c r="O2756" t="s">
        <v>3652</v>
      </c>
      <c r="P2756" t="s">
        <v>5993</v>
      </c>
    </row>
    <row r="2757" spans="1:16" x14ac:dyDescent="0.35">
      <c r="A2757" t="s">
        <v>5062</v>
      </c>
      <c r="B2757" s="3" t="s">
        <v>12828</v>
      </c>
      <c r="C2757" s="4">
        <v>50.641185335999999</v>
      </c>
      <c r="D2757" s="4">
        <v>12.172892846</v>
      </c>
      <c r="E2757" s="4">
        <f>Orte[[#This Row],[Lat_dez]]*PI()/180</f>
        <v>0.88385542122587091</v>
      </c>
      <c r="F2757" s="4">
        <f>Orte[[#This Row],[Lon_dez]]*PI()/180</f>
        <v>0.21245705965516304</v>
      </c>
      <c r="G2757" t="s">
        <v>678</v>
      </c>
      <c r="H2757" t="s">
        <v>2176</v>
      </c>
      <c r="I2757" s="4" t="b">
        <v>0</v>
      </c>
      <c r="J2757" s="4" t="str">
        <f>CONCATENATE(Orte[[#This Row],[Ort]]," - ",Orte[[#This Row],[Landkreis]])</f>
        <v>Greiz - Landkreis Greiz</v>
      </c>
      <c r="L2757" s="3" t="s">
        <v>13709</v>
      </c>
      <c r="M2757" s="3"/>
      <c r="N2757" t="str">
        <f>Orte[[#This Row],[Ort]]</f>
        <v>Greiz</v>
      </c>
      <c r="O2757" t="s">
        <v>4857</v>
      </c>
      <c r="P2757" t="s">
        <v>5123</v>
      </c>
    </row>
    <row r="2758" spans="1:16" x14ac:dyDescent="0.35">
      <c r="A2758" t="s">
        <v>5134</v>
      </c>
      <c r="B2758" s="3" t="s">
        <v>12926</v>
      </c>
      <c r="C2758" s="4">
        <v>49.684252354500003</v>
      </c>
      <c r="D2758" s="4">
        <v>10.848933282400001</v>
      </c>
      <c r="E2758" s="4">
        <f>Orte[[#This Row],[Lat_dez]]*PI()/180</f>
        <v>0.86715378997776993</v>
      </c>
      <c r="F2758" s="4">
        <f>Orte[[#This Row],[Lon_dez]]*PI()/180</f>
        <v>0.1893496061070758</v>
      </c>
      <c r="G2758" t="s">
        <v>665</v>
      </c>
      <c r="H2758" t="s">
        <v>1329</v>
      </c>
      <c r="I2758" s="4" t="b">
        <v>0</v>
      </c>
      <c r="J2758" s="4" t="str">
        <f>CONCATENATE(Orte[[#This Row],[Ort]]," - ",Orte[[#This Row],[Landkreis]])</f>
        <v>Gremsdorf - Landkreis Erlangen-Höchstadt</v>
      </c>
      <c r="L2758" s="3" t="s">
        <v>15081</v>
      </c>
      <c r="M2758" s="3"/>
      <c r="N2758" t="str">
        <f>Orte[[#This Row],[Ort]]</f>
        <v>Gremsdorf</v>
      </c>
      <c r="O2758" t="s">
        <v>1788</v>
      </c>
      <c r="P2758" t="s">
        <v>1586</v>
      </c>
    </row>
    <row r="2759" spans="1:16" x14ac:dyDescent="0.35">
      <c r="A2759" t="s">
        <v>2525</v>
      </c>
      <c r="B2759" s="3" t="s">
        <v>9605</v>
      </c>
      <c r="C2759" s="4">
        <v>47.552332698400001</v>
      </c>
      <c r="D2759" s="4">
        <v>7.6834095364300001</v>
      </c>
      <c r="E2759" s="4">
        <f>Orte[[#This Row],[Lat_dez]]*PI()/180</f>
        <v>0.82994477259083965</v>
      </c>
      <c r="F2759" s="4">
        <f>Orte[[#This Row],[Lon_dez]]*PI()/180</f>
        <v>0.1341007941898347</v>
      </c>
      <c r="G2759" t="s">
        <v>546</v>
      </c>
      <c r="H2759" t="s">
        <v>597</v>
      </c>
      <c r="I2759" s="4" t="b">
        <v>0</v>
      </c>
      <c r="J2759" s="4" t="str">
        <f>CONCATENATE(Orte[[#This Row],[Ort]]," - ",Orte[[#This Row],[Landkreis]])</f>
        <v>Grenzach-Wyhlen - Landkreis Lörrach</v>
      </c>
      <c r="L2759" s="3" t="s">
        <v>10617</v>
      </c>
      <c r="M2759" s="3"/>
      <c r="N2759" t="str">
        <f>Orte[[#This Row],[Ort]]</f>
        <v>Grenzach-Wyhlen</v>
      </c>
      <c r="O2759" t="s">
        <v>3868</v>
      </c>
      <c r="P2759" t="s">
        <v>1041</v>
      </c>
    </row>
    <row r="2760" spans="1:16" x14ac:dyDescent="0.35">
      <c r="A2760" t="s">
        <v>5484</v>
      </c>
      <c r="B2760" s="3" t="s">
        <v>13376</v>
      </c>
      <c r="C2760" s="4">
        <v>49.9896269121</v>
      </c>
      <c r="D2760" s="4">
        <v>10.3400081606</v>
      </c>
      <c r="E2760" s="4">
        <f>Orte[[#This Row],[Lat_dez]]*PI()/180</f>
        <v>0.87248358145971094</v>
      </c>
      <c r="F2760" s="4">
        <f>Orte[[#This Row],[Lon_dez]]*PI()/180</f>
        <v>0.18046718708555262</v>
      </c>
      <c r="G2760" t="s">
        <v>665</v>
      </c>
      <c r="H2760" t="s">
        <v>674</v>
      </c>
      <c r="I2760" s="4" t="b">
        <v>0</v>
      </c>
      <c r="J2760" s="4" t="str">
        <f>CONCATENATE(Orte[[#This Row],[Ort]]," - ",Orte[[#This Row],[Landkreis]])</f>
        <v>Grettstadt - Landkreis Schweinfurt</v>
      </c>
      <c r="L2760" s="3" t="s">
        <v>10298</v>
      </c>
      <c r="M2760" s="3"/>
      <c r="N2760" t="str">
        <f>Orte[[#This Row],[Ort]]</f>
        <v>Grettstadt</v>
      </c>
      <c r="O2760" t="s">
        <v>2670</v>
      </c>
      <c r="P2760" t="s">
        <v>3504</v>
      </c>
    </row>
    <row r="2761" spans="1:16" x14ac:dyDescent="0.35">
      <c r="A2761" t="s">
        <v>5945</v>
      </c>
      <c r="B2761" s="3" t="s">
        <v>14002</v>
      </c>
      <c r="C2761" s="4">
        <v>51.261715794600001</v>
      </c>
      <c r="D2761" s="4">
        <v>10.920049563599999</v>
      </c>
      <c r="E2761" s="4">
        <f>Orte[[#This Row],[Lat_dez]]*PI()/180</f>
        <v>0.89468572083735121</v>
      </c>
      <c r="F2761" s="4">
        <f>Orte[[#This Row],[Lon_dez]]*PI()/180</f>
        <v>0.19059081936578989</v>
      </c>
      <c r="G2761" t="s">
        <v>678</v>
      </c>
      <c r="H2761" t="s">
        <v>958</v>
      </c>
      <c r="I2761" s="4" t="b">
        <v>0</v>
      </c>
      <c r="J2761" s="4" t="str">
        <f>CONCATENATE(Orte[[#This Row],[Ort]]," - ",Orte[[#This Row],[Landkreis]])</f>
        <v>Greußen Clingen Großenehrich - Landkreis Kyffhäuserkreis</v>
      </c>
      <c r="L2761" s="3" t="s">
        <v>13147</v>
      </c>
      <c r="M2761" s="3"/>
      <c r="N2761" t="str">
        <f>Orte[[#This Row],[Ort]]</f>
        <v>Greußen Clingen Großenehrich</v>
      </c>
      <c r="O2761" t="s">
        <v>5683</v>
      </c>
      <c r="P2761" t="s">
        <v>4869</v>
      </c>
    </row>
    <row r="2762" spans="1:16" x14ac:dyDescent="0.35">
      <c r="A2762" t="s">
        <v>2215</v>
      </c>
      <c r="B2762" s="3" t="s">
        <v>9227</v>
      </c>
      <c r="C2762" s="4">
        <v>49.821773583800002</v>
      </c>
      <c r="D2762" s="4">
        <v>9.7627271094200001</v>
      </c>
      <c r="E2762" s="4">
        <f>Orte[[#This Row],[Lat_dez]]*PI()/180</f>
        <v>0.86955398822044505</v>
      </c>
      <c r="F2762" s="4">
        <f>Orte[[#This Row],[Lon_dez]]*PI()/180</f>
        <v>0.17039173203308772</v>
      </c>
      <c r="G2762" t="s">
        <v>665</v>
      </c>
      <c r="H2762" t="s">
        <v>1003</v>
      </c>
      <c r="I2762" s="4" t="b">
        <v>0</v>
      </c>
      <c r="J2762" s="4" t="str">
        <f>CONCATENATE(Orte[[#This Row],[Ort]]," - ",Orte[[#This Row],[Landkreis]])</f>
        <v>Greußenheim - Landkreis Würzburg</v>
      </c>
      <c r="L2762" s="3" t="s">
        <v>13704</v>
      </c>
      <c r="M2762" s="3"/>
      <c r="N2762" t="str">
        <f>Orte[[#This Row],[Ort]]</f>
        <v>Greußenheim</v>
      </c>
      <c r="O2762" t="s">
        <v>2490</v>
      </c>
      <c r="P2762" t="s">
        <v>3986</v>
      </c>
    </row>
    <row r="2763" spans="1:16" x14ac:dyDescent="0.35">
      <c r="A2763" t="s">
        <v>1607</v>
      </c>
      <c r="B2763" s="3" t="s">
        <v>8557</v>
      </c>
      <c r="C2763" s="4">
        <v>52.0951302912</v>
      </c>
      <c r="D2763" s="4">
        <v>7.6336118843799996</v>
      </c>
      <c r="E2763" s="4">
        <f>Orte[[#This Row],[Lat_dez]]*PI()/180</f>
        <v>0.90923154783687232</v>
      </c>
      <c r="F2763" s="4">
        <f>Orte[[#This Row],[Lon_dez]]*PI()/180</f>
        <v>0.13323166120179969</v>
      </c>
      <c r="G2763" t="s">
        <v>504</v>
      </c>
      <c r="H2763" t="s">
        <v>601</v>
      </c>
      <c r="I2763" s="4" t="b">
        <v>0</v>
      </c>
      <c r="J2763" s="4" t="str">
        <f>CONCATENATE(Orte[[#This Row],[Ort]]," - ",Orte[[#This Row],[Landkreis]])</f>
        <v>Greven - Kreis Steinfurt</v>
      </c>
      <c r="L2763" s="3" t="s">
        <v>9699</v>
      </c>
      <c r="M2763" s="3"/>
      <c r="N2763" t="str">
        <f>Orte[[#This Row],[Ort]]</f>
        <v>Greven</v>
      </c>
      <c r="O2763" t="s">
        <v>3875</v>
      </c>
      <c r="P2763" t="s">
        <v>4854</v>
      </c>
    </row>
    <row r="2764" spans="1:16" x14ac:dyDescent="0.35">
      <c r="A2764" t="s">
        <v>1662</v>
      </c>
      <c r="B2764" s="3" t="s">
        <v>14832</v>
      </c>
      <c r="C2764" s="4">
        <v>51.0829433464</v>
      </c>
      <c r="D2764" s="4">
        <v>6.6016930584500004</v>
      </c>
      <c r="E2764" s="4">
        <f>Orte[[#This Row],[Lat_dez]]*PI()/180</f>
        <v>0.89156555300441021</v>
      </c>
      <c r="F2764" s="4">
        <f>Orte[[#This Row],[Lon_dez]]*PI()/180</f>
        <v>0.11522128007600697</v>
      </c>
      <c r="G2764" t="s">
        <v>504</v>
      </c>
      <c r="H2764" t="s">
        <v>1278</v>
      </c>
      <c r="I2764" s="4" t="b">
        <v>0</v>
      </c>
      <c r="J2764" s="4" t="str">
        <f>CONCATENATE(Orte[[#This Row],[Ort]]," - ",Orte[[#This Row],[Landkreis]])</f>
        <v>Grevenbroich - Kreis Rhein-Kreis Neuss</v>
      </c>
      <c r="L2764" s="3" t="s">
        <v>8008</v>
      </c>
      <c r="M2764" s="3"/>
      <c r="N2764" t="str">
        <f>Orte[[#This Row],[Ort]]</f>
        <v>Grevenbroich</v>
      </c>
      <c r="O2764" t="s">
        <v>6136</v>
      </c>
      <c r="P2764" t="s">
        <v>6424</v>
      </c>
    </row>
    <row r="2765" spans="1:16" x14ac:dyDescent="0.35">
      <c r="A2765" t="s">
        <v>1662</v>
      </c>
      <c r="B2765" s="3" t="s">
        <v>8611</v>
      </c>
      <c r="C2765" s="4">
        <v>51.120501762099998</v>
      </c>
      <c r="D2765" s="4">
        <v>6.6371972587299997</v>
      </c>
      <c r="E2765" s="4">
        <f>Orte[[#This Row],[Lat_dez]]*PI()/180</f>
        <v>0.89222107102020798</v>
      </c>
      <c r="F2765" s="4">
        <f>Orte[[#This Row],[Lon_dez]]*PI()/180</f>
        <v>0.11584094526918046</v>
      </c>
      <c r="G2765" t="s">
        <v>504</v>
      </c>
      <c r="H2765" t="s">
        <v>1278</v>
      </c>
      <c r="I2765" s="4" t="b">
        <v>0</v>
      </c>
      <c r="J2765" s="4" t="str">
        <f>CONCATENATE(Orte[[#This Row],[Ort]]," - ",Orte[[#This Row],[Landkreis]])</f>
        <v>Grevenbroich - Kreis Rhein-Kreis Neuss</v>
      </c>
      <c r="L2765" s="3" t="s">
        <v>11451</v>
      </c>
      <c r="M2765" s="3"/>
      <c r="N2765" t="str">
        <f>Orte[[#This Row],[Ort]]</f>
        <v>Grevenbroich</v>
      </c>
      <c r="O2765" t="s">
        <v>3633</v>
      </c>
      <c r="P2765" t="s">
        <v>3651</v>
      </c>
    </row>
    <row r="2766" spans="1:16" x14ac:dyDescent="0.35">
      <c r="A2766" t="s">
        <v>1662</v>
      </c>
      <c r="B2766" s="3" t="s">
        <v>14830</v>
      </c>
      <c r="C2766" s="4">
        <v>51.053416025300002</v>
      </c>
      <c r="D2766" s="4">
        <v>6.5785707693999997</v>
      </c>
      <c r="E2766" s="4">
        <f>Orte[[#This Row],[Lat_dez]]*PI()/180</f>
        <v>0.8910502040319217</v>
      </c>
      <c r="F2766" s="4">
        <f>Orte[[#This Row],[Lon_dez]]*PI()/180</f>
        <v>0.11481772000148661</v>
      </c>
      <c r="G2766" t="s">
        <v>504</v>
      </c>
      <c r="H2766" t="s">
        <v>1278</v>
      </c>
      <c r="I2766" s="4" t="b">
        <v>0</v>
      </c>
      <c r="J2766" s="4" t="str">
        <f>CONCATENATE(Orte[[#This Row],[Ort]]," - ",Orte[[#This Row],[Landkreis]])</f>
        <v>Grevenbroich - Kreis Rhein-Kreis Neuss</v>
      </c>
      <c r="L2766" s="3" t="s">
        <v>9711</v>
      </c>
      <c r="M2766" s="3"/>
      <c r="N2766" t="str">
        <f>Orte[[#This Row],[Ort]]</f>
        <v>Grevenbroich</v>
      </c>
      <c r="O2766" t="s">
        <v>2721</v>
      </c>
      <c r="P2766" t="s">
        <v>3386</v>
      </c>
    </row>
    <row r="2767" spans="1:16" x14ac:dyDescent="0.35">
      <c r="A2767" t="s">
        <v>5139</v>
      </c>
      <c r="B2767" s="3" t="s">
        <v>12932</v>
      </c>
      <c r="C2767" s="4">
        <v>53.8483281647</v>
      </c>
      <c r="D2767" s="4">
        <v>11.1708491071</v>
      </c>
      <c r="E2767" s="4">
        <f>Orte[[#This Row],[Lat_dez]]*PI()/180</f>
        <v>0.93983062316841048</v>
      </c>
      <c r="F2767" s="4">
        <f>Orte[[#This Row],[Lon_dez]]*PI()/180</f>
        <v>0.19496809716236368</v>
      </c>
      <c r="G2767" t="s">
        <v>834</v>
      </c>
      <c r="H2767" t="s">
        <v>1367</v>
      </c>
      <c r="I2767" s="4" t="b">
        <v>0</v>
      </c>
      <c r="J2767" s="4" t="str">
        <f>CONCATENATE(Orte[[#This Row],[Ort]]," - ",Orte[[#This Row],[Landkreis]])</f>
        <v>Grevesmühlen, Stepenitztal, Upahl u.a. - Landkreis Nordwestmecklenburg</v>
      </c>
      <c r="L2767" s="3" t="s">
        <v>11619</v>
      </c>
      <c r="M2767" s="3"/>
      <c r="N2767" t="str">
        <f>Orte[[#This Row],[Ort]]</f>
        <v>Grevesmühlen, Stepenitztal, Upahl u.a.</v>
      </c>
      <c r="O2767" t="s">
        <v>101</v>
      </c>
      <c r="P2767" t="s">
        <v>6830</v>
      </c>
    </row>
    <row r="2768" spans="1:16" x14ac:dyDescent="0.35">
      <c r="A2768" t="s">
        <v>3040</v>
      </c>
      <c r="B2768" s="3" t="s">
        <v>10246</v>
      </c>
      <c r="C2768" s="4">
        <v>48.463379318800001</v>
      </c>
      <c r="D2768" s="4">
        <v>13.196529221800001</v>
      </c>
      <c r="E2768" s="4">
        <f>Orte[[#This Row],[Lat_dez]]*PI()/180</f>
        <v>0.84584553575598653</v>
      </c>
      <c r="F2768" s="4">
        <f>Orte[[#This Row],[Lon_dez]]*PI()/180</f>
        <v>0.23032288475605506</v>
      </c>
      <c r="G2768" t="s">
        <v>665</v>
      </c>
      <c r="H2768" t="s">
        <v>925</v>
      </c>
      <c r="I2768" s="4" t="b">
        <v>0</v>
      </c>
      <c r="J2768" s="4" t="str">
        <f>CONCATENATE(Orte[[#This Row],[Ort]]," - ",Orte[[#This Row],[Landkreis]])</f>
        <v>Griesbach i. Rottal - Landkreis Passau</v>
      </c>
      <c r="L2768" s="3" t="s">
        <v>9907</v>
      </c>
      <c r="M2768" s="3"/>
      <c r="N2768" t="str">
        <f>Orte[[#This Row],[Ort]]</f>
        <v>Griesbach i. Rottal</v>
      </c>
      <c r="O2768" t="s">
        <v>1290</v>
      </c>
      <c r="P2768" t="s">
        <v>993</v>
      </c>
    </row>
    <row r="2769" spans="1:16" x14ac:dyDescent="0.35">
      <c r="A2769" t="s">
        <v>4774</v>
      </c>
      <c r="B2769" s="3" t="s">
        <v>12453</v>
      </c>
      <c r="C2769" s="4">
        <v>49.859772599099998</v>
      </c>
      <c r="D2769" s="4">
        <v>8.5605130737199993</v>
      </c>
      <c r="E2769" s="4">
        <f>Orte[[#This Row],[Lat_dez]]*PI()/180</f>
        <v>0.87021719614994564</v>
      </c>
      <c r="F2769" s="4">
        <f>Orte[[#This Row],[Lon_dez]]*PI()/180</f>
        <v>0.14940913879643405</v>
      </c>
      <c r="G2769" t="s">
        <v>549</v>
      </c>
      <c r="H2769" t="s">
        <v>745</v>
      </c>
      <c r="I2769" s="4" t="b">
        <v>0</v>
      </c>
      <c r="J2769" s="4" t="str">
        <f>CONCATENATE(Orte[[#This Row],[Ort]]," - ",Orte[[#This Row],[Landkreis]])</f>
        <v>Griesheim - Landkreis Darmstadt-Dieburg</v>
      </c>
      <c r="L2769" s="3" t="s">
        <v>12540</v>
      </c>
      <c r="M2769" s="3"/>
      <c r="N2769" t="str">
        <f>Orte[[#This Row],[Ort]]</f>
        <v>Griesheim</v>
      </c>
      <c r="O2769" t="s">
        <v>2377</v>
      </c>
      <c r="P2769" t="s">
        <v>5121</v>
      </c>
    </row>
    <row r="2770" spans="1:16" x14ac:dyDescent="0.35">
      <c r="A2770" t="s">
        <v>5712</v>
      </c>
      <c r="B2770" s="3" t="s">
        <v>13682</v>
      </c>
      <c r="C2770" s="4">
        <v>48.263151627900001</v>
      </c>
      <c r="D2770" s="4">
        <v>9.7863745794899994</v>
      </c>
      <c r="E2770" s="4">
        <f>Orte[[#This Row],[Lat_dez]]*PI()/180</f>
        <v>0.84235090329611617</v>
      </c>
      <c r="F2770" s="4">
        <f>Orte[[#This Row],[Lon_dez]]*PI()/180</f>
        <v>0.170804458245576</v>
      </c>
      <c r="G2770" t="s">
        <v>546</v>
      </c>
      <c r="H2770" t="s">
        <v>996</v>
      </c>
      <c r="I2770" s="4" t="b">
        <v>0</v>
      </c>
      <c r="J2770" s="4" t="str">
        <f>CONCATENATE(Orte[[#This Row],[Ort]]," - ",Orte[[#This Row],[Landkreis]])</f>
        <v>Griesingen - Landkreis Alb-Donau-Kreis</v>
      </c>
      <c r="L2770" s="3" t="s">
        <v>14961</v>
      </c>
      <c r="M2770" s="3"/>
      <c r="N2770" t="str">
        <f>Orte[[#This Row],[Ort]]</f>
        <v>Griesingen</v>
      </c>
      <c r="O2770" t="s">
        <v>1205</v>
      </c>
      <c r="P2770" t="s">
        <v>5269</v>
      </c>
    </row>
    <row r="2771" spans="1:16" x14ac:dyDescent="0.35">
      <c r="A2771" t="s">
        <v>3230</v>
      </c>
      <c r="B2771" s="3" t="s">
        <v>10466</v>
      </c>
      <c r="C2771" s="4">
        <v>47.989988604899999</v>
      </c>
      <c r="D2771" s="4">
        <v>12.1897988188</v>
      </c>
      <c r="E2771" s="4">
        <f>Orte[[#This Row],[Lat_dez]]*PI()/180</f>
        <v>0.83758330915006507</v>
      </c>
      <c r="F2771" s="4">
        <f>Orte[[#This Row],[Lon_dez]]*PI()/180</f>
        <v>0.21275212454377565</v>
      </c>
      <c r="G2771" t="s">
        <v>665</v>
      </c>
      <c r="H2771" t="s">
        <v>877</v>
      </c>
      <c r="I2771" s="4" t="b">
        <v>0</v>
      </c>
      <c r="J2771" s="4" t="str">
        <f>CONCATENATE(Orte[[#This Row],[Ort]]," - ",Orte[[#This Row],[Landkreis]])</f>
        <v>Griesstätt - Landkreis Rosenheim</v>
      </c>
      <c r="L2771" s="3" t="s">
        <v>13718</v>
      </c>
      <c r="M2771" s="3"/>
      <c r="N2771" t="str">
        <f>Orte[[#This Row],[Ort]]</f>
        <v>Griesstätt</v>
      </c>
      <c r="O2771" t="s">
        <v>4847</v>
      </c>
      <c r="P2771" t="s">
        <v>5461</v>
      </c>
    </row>
    <row r="2772" spans="1:16" x14ac:dyDescent="0.35">
      <c r="A2772" t="s">
        <v>6707</v>
      </c>
      <c r="B2772" s="3" t="s">
        <v>15031</v>
      </c>
      <c r="C2772" s="4">
        <v>51.229841523799998</v>
      </c>
      <c r="D2772" s="4">
        <v>12.7588512566</v>
      </c>
      <c r="E2772" s="4">
        <f>Orte[[#This Row],[Lat_dez]]*PI()/180</f>
        <v>0.89412940986521883</v>
      </c>
      <c r="F2772" s="4">
        <f>Orte[[#This Row],[Lon_dez]]*PI()/180</f>
        <v>0.22268396319988587</v>
      </c>
      <c r="G2772" t="s">
        <v>869</v>
      </c>
      <c r="H2772" t="s">
        <v>1405</v>
      </c>
      <c r="I2772" s="4" t="b">
        <v>0</v>
      </c>
      <c r="J2772" s="4" t="str">
        <f>CONCATENATE(Orte[[#This Row],[Ort]]," - ",Orte[[#This Row],[Landkreis]])</f>
        <v>Grimma - Landkreis Leipzig</v>
      </c>
      <c r="L2772" s="3" t="s">
        <v>9924</v>
      </c>
      <c r="M2772" s="3"/>
      <c r="N2772" t="str">
        <f>Orte[[#This Row],[Ort]]</f>
        <v>Grimma</v>
      </c>
      <c r="O2772" t="s">
        <v>1738</v>
      </c>
      <c r="P2772" t="s">
        <v>6692</v>
      </c>
    </row>
    <row r="2773" spans="1:16" x14ac:dyDescent="0.35">
      <c r="A2773" t="s">
        <v>3470</v>
      </c>
      <c r="B2773" s="3" t="s">
        <v>10775</v>
      </c>
      <c r="C2773" s="4">
        <v>54.119047558299997</v>
      </c>
      <c r="D2773" s="4">
        <v>13.0496516079</v>
      </c>
      <c r="E2773" s="4">
        <f>Orte[[#This Row],[Lat_dez]]*PI()/180</f>
        <v>0.94455556793573281</v>
      </c>
      <c r="F2773" s="4">
        <f>Orte[[#This Row],[Lon_dez]]*PI()/180</f>
        <v>0.22775938679602706</v>
      </c>
      <c r="G2773" t="s">
        <v>834</v>
      </c>
      <c r="H2773" t="s">
        <v>923</v>
      </c>
      <c r="I2773" s="4" t="b">
        <v>0</v>
      </c>
      <c r="J2773" s="4" t="str">
        <f>CONCATENATE(Orte[[#This Row],[Ort]]," - ",Orte[[#This Row],[Landkreis]])</f>
        <v>Grimmen - Landkreis Vorpommern-Rügen</v>
      </c>
      <c r="L2773" s="3" t="s">
        <v>15090</v>
      </c>
      <c r="M2773" s="3"/>
      <c r="N2773" t="str">
        <f>Orte[[#This Row],[Ort]]</f>
        <v>Grimmen</v>
      </c>
      <c r="O2773" t="s">
        <v>3785</v>
      </c>
      <c r="P2773" t="s">
        <v>4027</v>
      </c>
    </row>
    <row r="2774" spans="1:16" x14ac:dyDescent="0.35">
      <c r="A2774" t="s">
        <v>2733</v>
      </c>
      <c r="B2774" s="3" t="s">
        <v>9864</v>
      </c>
      <c r="C2774" s="4">
        <v>48.193575303499998</v>
      </c>
      <c r="D2774" s="4">
        <v>11.3753354994</v>
      </c>
      <c r="E2774" s="4">
        <f>Orte[[#This Row],[Lat_dez]]*PI()/180</f>
        <v>0.84113656735390052</v>
      </c>
      <c r="F2774" s="4">
        <f>Orte[[#This Row],[Lon_dez]]*PI()/180</f>
        <v>0.19853705798352345</v>
      </c>
      <c r="G2774" t="s">
        <v>665</v>
      </c>
      <c r="H2774" t="s">
        <v>960</v>
      </c>
      <c r="I2774" s="4" t="b">
        <v>0</v>
      </c>
      <c r="J2774" s="4" t="str">
        <f>CONCATENATE(Orte[[#This Row],[Ort]]," - ",Orte[[#This Row],[Landkreis]])</f>
        <v>Gröbenzell - Landkreis Fürstenfeldbruck</v>
      </c>
      <c r="L2774" s="3" t="s">
        <v>7843</v>
      </c>
      <c r="M2774" s="3"/>
      <c r="N2774" t="str">
        <f>Orte[[#This Row],[Ort]]</f>
        <v>Gröbenzell</v>
      </c>
      <c r="O2774" t="s">
        <v>6915</v>
      </c>
      <c r="P2774" t="s">
        <v>684</v>
      </c>
    </row>
    <row r="2775" spans="1:16" x14ac:dyDescent="0.35">
      <c r="A2775" t="s">
        <v>2207</v>
      </c>
      <c r="B2775" s="3" t="s">
        <v>9217</v>
      </c>
      <c r="C2775" s="4">
        <v>51.391271473300002</v>
      </c>
      <c r="D2775" s="4">
        <v>13.4252969543</v>
      </c>
      <c r="E2775" s="4">
        <f>Orte[[#This Row],[Lat_dez]]*PI()/180</f>
        <v>0.89694689399532213</v>
      </c>
      <c r="F2775" s="4">
        <f>Orte[[#This Row],[Lon_dez]]*PI()/180</f>
        <v>0.23431563491050167</v>
      </c>
      <c r="G2775" t="s">
        <v>869</v>
      </c>
      <c r="H2775" t="s">
        <v>985</v>
      </c>
      <c r="I2775" s="4" t="b">
        <v>0</v>
      </c>
      <c r="J2775" s="4" t="str">
        <f>CONCATENATE(Orte[[#This Row],[Ort]]," - ",Orte[[#This Row],[Landkreis]])</f>
        <v>Gröditz, Wülknitz, Röderaue - Landkreis Meißen</v>
      </c>
      <c r="L2775" s="3" t="s">
        <v>15108</v>
      </c>
      <c r="M2775" s="3"/>
      <c r="N2775" t="str">
        <f>Orte[[#This Row],[Ort]]</f>
        <v>Gröditz, Wülknitz, Röderaue</v>
      </c>
      <c r="O2775" t="s">
        <v>2581</v>
      </c>
      <c r="P2775" t="s">
        <v>2612</v>
      </c>
    </row>
    <row r="2776" spans="1:16" x14ac:dyDescent="0.35">
      <c r="A2776" t="s">
        <v>3857</v>
      </c>
      <c r="B2776" s="3" t="s">
        <v>11276</v>
      </c>
      <c r="C2776" s="4">
        <v>51.1317965028</v>
      </c>
      <c r="D2776" s="4">
        <v>12.3082835819</v>
      </c>
      <c r="E2776" s="4">
        <f>Orte[[#This Row],[Lat_dez]]*PI()/180</f>
        <v>0.89241820143358208</v>
      </c>
      <c r="F2776" s="4">
        <f>Orte[[#This Row],[Lon_dez]]*PI()/180</f>
        <v>0.21482007377331616</v>
      </c>
      <c r="G2776" t="s">
        <v>869</v>
      </c>
      <c r="H2776" t="s">
        <v>1405</v>
      </c>
      <c r="I2776" s="4" t="b">
        <v>0</v>
      </c>
      <c r="J2776" s="4" t="str">
        <f>CONCATENATE(Orte[[#This Row],[Ort]]," - ",Orte[[#This Row],[Landkreis]])</f>
        <v>Groitzsch - Landkreis Leipzig</v>
      </c>
      <c r="L2776" s="3" t="s">
        <v>13476</v>
      </c>
      <c r="M2776" s="3"/>
      <c r="N2776" t="str">
        <f>Orte[[#This Row],[Ort]]</f>
        <v>Groitzsch</v>
      </c>
      <c r="O2776" t="s">
        <v>6375</v>
      </c>
      <c r="P2776" t="s">
        <v>7093</v>
      </c>
    </row>
    <row r="2777" spans="1:16" x14ac:dyDescent="0.35">
      <c r="A2777" t="s">
        <v>2326</v>
      </c>
      <c r="B2777" s="3" t="s">
        <v>9364</v>
      </c>
      <c r="C2777" s="4">
        <v>48.566471594100001</v>
      </c>
      <c r="D2777" s="4">
        <v>8.5296817033399996</v>
      </c>
      <c r="E2777" s="4">
        <f>Orte[[#This Row],[Lat_dez]]*PI()/180</f>
        <v>0.84764483539334412</v>
      </c>
      <c r="F2777" s="4">
        <f>Orte[[#This Row],[Lon_dez]]*PI()/180</f>
        <v>0.14887102987040118</v>
      </c>
      <c r="G2777" t="s">
        <v>546</v>
      </c>
      <c r="H2777" t="s">
        <v>2016</v>
      </c>
      <c r="I2777" s="4" t="b">
        <v>0</v>
      </c>
      <c r="J2777" s="4" t="str">
        <f>CONCATENATE(Orte[[#This Row],[Ort]]," - ",Orte[[#This Row],[Landkreis]])</f>
        <v>Grömbach - Landkreis Freudenstadt</v>
      </c>
      <c r="L2777" s="3" t="s">
        <v>12096</v>
      </c>
      <c r="M2777" s="3"/>
      <c r="N2777" t="str">
        <f>Orte[[#This Row],[Ort]]</f>
        <v>Grömbach</v>
      </c>
      <c r="O2777" t="s">
        <v>3861</v>
      </c>
      <c r="P2777" t="s">
        <v>5982</v>
      </c>
    </row>
    <row r="2778" spans="1:16" x14ac:dyDescent="0.35">
      <c r="A2778" t="s">
        <v>6665</v>
      </c>
      <c r="B2778" s="3" t="s">
        <v>14979</v>
      </c>
      <c r="C2778" s="4">
        <v>54.176791858900003</v>
      </c>
      <c r="D2778" s="4">
        <v>10.9698254464</v>
      </c>
      <c r="E2778" s="4">
        <f>Orte[[#This Row],[Lat_dez]]*PI()/180</f>
        <v>0.94556339610546425</v>
      </c>
      <c r="F2778" s="4">
        <f>Orte[[#This Row],[Lon_dez]]*PI()/180</f>
        <v>0.19145957240873676</v>
      </c>
      <c r="G2778" t="s">
        <v>641</v>
      </c>
      <c r="H2778" t="s">
        <v>1323</v>
      </c>
      <c r="I2778" s="4" t="b">
        <v>0</v>
      </c>
      <c r="J2778" s="4" t="str">
        <f>CONCATENATE(Orte[[#This Row],[Ort]]," - ",Orte[[#This Row],[Landkreis]])</f>
        <v>Grömitz - Kreis Ostholstein</v>
      </c>
      <c r="L2778" s="3" t="s">
        <v>10068</v>
      </c>
      <c r="M2778" s="3"/>
      <c r="N2778" t="str">
        <f>Orte[[#This Row],[Ort]]</f>
        <v>Grömitz</v>
      </c>
      <c r="O2778" t="s">
        <v>5343</v>
      </c>
      <c r="P2778" t="s">
        <v>6604</v>
      </c>
    </row>
    <row r="2779" spans="1:16" x14ac:dyDescent="0.35">
      <c r="A2779" t="s">
        <v>6558</v>
      </c>
      <c r="B2779" s="3" t="s">
        <v>14838</v>
      </c>
      <c r="C2779" s="4">
        <v>52.189917972400004</v>
      </c>
      <c r="D2779" s="4">
        <v>7.0342340818100002</v>
      </c>
      <c r="E2779" s="4">
        <f>Orte[[#This Row],[Lat_dez]]*PI()/180</f>
        <v>0.91088590496414323</v>
      </c>
      <c r="F2779" s="4">
        <f>Orte[[#This Row],[Lon_dez]]*PI()/180</f>
        <v>0.12277054508358468</v>
      </c>
      <c r="G2779" t="s">
        <v>504</v>
      </c>
      <c r="H2779" t="s">
        <v>1562</v>
      </c>
      <c r="I2779" s="4" t="b">
        <v>0</v>
      </c>
      <c r="J2779" s="4" t="str">
        <f>CONCATENATE(Orte[[#This Row],[Ort]]," - ",Orte[[#This Row],[Landkreis]])</f>
        <v>Gronau - Kreis Borken</v>
      </c>
      <c r="L2779" s="3" t="s">
        <v>9428</v>
      </c>
      <c r="M2779" s="3"/>
      <c r="N2779" t="str">
        <f>Orte[[#This Row],[Ort]]</f>
        <v>Gronau</v>
      </c>
      <c r="O2779" t="s">
        <v>6745</v>
      </c>
      <c r="P2779" t="s">
        <v>3671</v>
      </c>
    </row>
    <row r="2780" spans="1:16" x14ac:dyDescent="0.35">
      <c r="A2780" t="s">
        <v>6427</v>
      </c>
      <c r="B2780" s="3" t="s">
        <v>14656</v>
      </c>
      <c r="C2780" s="4">
        <v>52.079274282299998</v>
      </c>
      <c r="D2780" s="4">
        <v>9.8006563917400005</v>
      </c>
      <c r="E2780" s="4">
        <f>Orte[[#This Row],[Lat_dez]]*PI()/180</f>
        <v>0.90895480827534181</v>
      </c>
      <c r="F2780" s="4">
        <f>Orte[[#This Row],[Lon_dez]]*PI()/180</f>
        <v>0.17105372289249018</v>
      </c>
      <c r="G2780" t="s">
        <v>554</v>
      </c>
      <c r="H2780" t="s">
        <v>658</v>
      </c>
      <c r="I2780" s="4" t="b">
        <v>0</v>
      </c>
      <c r="J2780" s="4" t="str">
        <f>CONCATENATE(Orte[[#This Row],[Ort]]," - ",Orte[[#This Row],[Landkreis]])</f>
        <v>Gronau (Leine) - Landkreis Hildesheim</v>
      </c>
      <c r="L2780" s="3" t="s">
        <v>10063</v>
      </c>
      <c r="M2780" s="3"/>
      <c r="N2780" t="str">
        <f>Orte[[#This Row],[Ort]]</f>
        <v>Gronau (Leine)</v>
      </c>
      <c r="O2780" t="s">
        <v>5024</v>
      </c>
      <c r="P2780" t="s">
        <v>2646</v>
      </c>
    </row>
    <row r="2781" spans="1:16" x14ac:dyDescent="0.35">
      <c r="A2781" t="s">
        <v>5491</v>
      </c>
      <c r="B2781" s="3" t="s">
        <v>13383</v>
      </c>
      <c r="C2781" s="4">
        <v>53.647321340300003</v>
      </c>
      <c r="D2781" s="4">
        <v>10.4120237314</v>
      </c>
      <c r="E2781" s="4">
        <f>Orte[[#This Row],[Lat_dez]]*PI()/180</f>
        <v>0.93632239226365233</v>
      </c>
      <c r="F2781" s="4">
        <f>Orte[[#This Row],[Lon_dez]]*PI()/180</f>
        <v>0.18172409590871569</v>
      </c>
      <c r="G2781" t="s">
        <v>641</v>
      </c>
      <c r="H2781" t="s">
        <v>703</v>
      </c>
      <c r="I2781" s="4" t="b">
        <v>0</v>
      </c>
      <c r="J2781" s="4" t="str">
        <f>CONCATENATE(Orte[[#This Row],[Ort]]," - ",Orte[[#This Row],[Landkreis]])</f>
        <v>Grönwohld - Kreis Stormarn</v>
      </c>
      <c r="L2781" s="3" t="s">
        <v>11728</v>
      </c>
      <c r="M2781" s="3"/>
      <c r="N2781" t="str">
        <f>Orte[[#This Row],[Ort]]</f>
        <v>Grönwohld</v>
      </c>
      <c r="O2781" t="s">
        <v>4771</v>
      </c>
      <c r="P2781" t="s">
        <v>5641</v>
      </c>
    </row>
    <row r="2782" spans="1:16" x14ac:dyDescent="0.35">
      <c r="A2782" t="s">
        <v>5748</v>
      </c>
      <c r="B2782" s="3" t="s">
        <v>13727</v>
      </c>
      <c r="C2782" s="4">
        <v>53.782970939000002</v>
      </c>
      <c r="D2782" s="4">
        <v>10.7298298908</v>
      </c>
      <c r="E2782" s="4">
        <f>Orte[[#This Row],[Lat_dez]]*PI()/180</f>
        <v>0.93868992438997634</v>
      </c>
      <c r="F2782" s="4">
        <f>Orte[[#This Row],[Lon_dez]]*PI()/180</f>
        <v>0.18727085977336361</v>
      </c>
      <c r="G2782" t="s">
        <v>641</v>
      </c>
      <c r="H2782" t="s">
        <v>1043</v>
      </c>
      <c r="I2782" s="4" t="b">
        <v>0</v>
      </c>
      <c r="J2782" s="4" t="str">
        <f>CONCATENATE(Orte[[#This Row],[Ort]]," - ",Orte[[#This Row],[Landkreis]])</f>
        <v>Groß Grönau - Kreis Herzogtum Lauenburg</v>
      </c>
      <c r="L2782" s="3" t="s">
        <v>12112</v>
      </c>
      <c r="M2782" s="3"/>
      <c r="N2782" t="str">
        <f>Orte[[#This Row],[Ort]]</f>
        <v>Groß Grönau</v>
      </c>
      <c r="O2782" t="s">
        <v>5244</v>
      </c>
      <c r="P2782" t="s">
        <v>3725</v>
      </c>
    </row>
    <row r="2783" spans="1:16" x14ac:dyDescent="0.35">
      <c r="A2783" t="s">
        <v>2986</v>
      </c>
      <c r="B2783" s="3" t="s">
        <v>10173</v>
      </c>
      <c r="C2783" s="4">
        <v>52.163568204800001</v>
      </c>
      <c r="D2783" s="4">
        <v>13.6920206346</v>
      </c>
      <c r="E2783" s="4">
        <f>Orte[[#This Row],[Lat_dez]]*PI()/180</f>
        <v>0.91042601476238771</v>
      </c>
      <c r="F2783" s="4">
        <f>Orte[[#This Row],[Lon_dez]]*PI()/180</f>
        <v>0.23897084132477345</v>
      </c>
      <c r="G2783" t="s">
        <v>885</v>
      </c>
      <c r="H2783" t="s">
        <v>1352</v>
      </c>
      <c r="I2783" s="4" t="b">
        <v>0</v>
      </c>
      <c r="J2783" s="4" t="str">
        <f>CONCATENATE(Orte[[#This Row],[Ort]]," - ",Orte[[#This Row],[Landkreis]])</f>
        <v>Groß Köris - Landkreis Dahme-Spreewald</v>
      </c>
      <c r="L2783" s="3" t="s">
        <v>14004</v>
      </c>
      <c r="M2783" s="3"/>
      <c r="N2783" t="str">
        <f>Orte[[#This Row],[Ort]]</f>
        <v>Groß Köris</v>
      </c>
      <c r="O2783" t="s">
        <v>3882</v>
      </c>
      <c r="P2783" t="s">
        <v>4404</v>
      </c>
    </row>
    <row r="2784" spans="1:16" x14ac:dyDescent="0.35">
      <c r="A2784" t="s">
        <v>3864</v>
      </c>
      <c r="B2784" s="3" t="s">
        <v>11285</v>
      </c>
      <c r="C2784" s="4">
        <v>52.4209401321</v>
      </c>
      <c r="D2784" s="4">
        <v>12.764127849399999</v>
      </c>
      <c r="E2784" s="4">
        <f>Orte[[#This Row],[Lat_dez]]*PI()/180</f>
        <v>0.9149180022959762</v>
      </c>
      <c r="F2784" s="4">
        <f>Orte[[#This Row],[Lon_dez]]*PI()/180</f>
        <v>0.2227760571175329</v>
      </c>
      <c r="G2784" t="s">
        <v>885</v>
      </c>
      <c r="H2784" t="s">
        <v>904</v>
      </c>
      <c r="I2784" s="4" t="b">
        <v>0</v>
      </c>
      <c r="J2784" s="4" t="str">
        <f>CONCATENATE(Orte[[#This Row],[Ort]]," - ",Orte[[#This Row],[Landkreis]])</f>
        <v>Groß Kreutz - Landkreis Potsdam-Mittelmark</v>
      </c>
      <c r="L2784" s="3" t="s">
        <v>11573</v>
      </c>
      <c r="M2784" s="3"/>
      <c r="N2784" t="str">
        <f>Orte[[#This Row],[Ort]]</f>
        <v>Groß Kreutz</v>
      </c>
      <c r="O2784" t="s">
        <v>6850</v>
      </c>
      <c r="P2784" t="s">
        <v>1318</v>
      </c>
    </row>
    <row r="2785" spans="1:16" x14ac:dyDescent="0.35">
      <c r="A2785" t="s">
        <v>1019</v>
      </c>
      <c r="B2785" s="3" t="s">
        <v>7996</v>
      </c>
      <c r="C2785" s="4">
        <v>54.035265409899999</v>
      </c>
      <c r="D2785" s="4">
        <v>10.0906408104</v>
      </c>
      <c r="E2785" s="4">
        <f>Orte[[#This Row],[Lat_dez]]*PI()/180</f>
        <v>0.94309329359175831</v>
      </c>
      <c r="F2785" s="4">
        <f>Orte[[#This Row],[Lon_dez]]*PI()/180</f>
        <v>0.17611490577758887</v>
      </c>
      <c r="G2785" t="s">
        <v>641</v>
      </c>
      <c r="H2785" t="s">
        <v>671</v>
      </c>
      <c r="I2785" s="4" t="b">
        <v>0</v>
      </c>
      <c r="J2785" s="4" t="str">
        <f>CONCATENATE(Orte[[#This Row],[Ort]]," - ",Orte[[#This Row],[Landkreis]])</f>
        <v>Groß Kummerfeld - Kreis Segeberg</v>
      </c>
      <c r="L2785" s="3" t="s">
        <v>10999</v>
      </c>
      <c r="M2785" s="3"/>
      <c r="N2785" t="str">
        <f>Orte[[#This Row],[Ort]]</f>
        <v>Groß Kummerfeld</v>
      </c>
      <c r="O2785" t="s">
        <v>7013</v>
      </c>
      <c r="P2785" t="s">
        <v>2046</v>
      </c>
    </row>
    <row r="2786" spans="1:16" x14ac:dyDescent="0.35">
      <c r="A2786" t="s">
        <v>6166</v>
      </c>
      <c r="B2786" s="3" t="s">
        <v>14291</v>
      </c>
      <c r="C2786" s="4">
        <v>53.528877012700001</v>
      </c>
      <c r="D2786" s="4">
        <v>13.530820476800001</v>
      </c>
      <c r="E2786" s="4">
        <f>Orte[[#This Row],[Lat_dez]]*PI()/180</f>
        <v>0.93425514876672144</v>
      </c>
      <c r="F2786" s="4">
        <f>Orte[[#This Row],[Lon_dez]]*PI()/180</f>
        <v>0.23615736781642901</v>
      </c>
      <c r="G2786" t="s">
        <v>834</v>
      </c>
      <c r="H2786" t="s">
        <v>921</v>
      </c>
      <c r="I2786" s="4" t="b">
        <v>0</v>
      </c>
      <c r="J2786" s="4" t="str">
        <f>CONCATENATE(Orte[[#This Row],[Ort]]," - ",Orte[[#This Row],[Landkreis]])</f>
        <v>Groß Miltzow - Landkreis Mecklenburgische Seenplatte</v>
      </c>
      <c r="L2786" s="3" t="s">
        <v>8478</v>
      </c>
      <c r="M2786" s="3"/>
      <c r="N2786" t="str">
        <f>Orte[[#This Row],[Ort]]</f>
        <v>Groß Miltzow</v>
      </c>
      <c r="O2786" t="s">
        <v>6150</v>
      </c>
      <c r="P2786" t="s">
        <v>4638</v>
      </c>
    </row>
    <row r="2787" spans="1:16" x14ac:dyDescent="0.35">
      <c r="A2787" t="s">
        <v>7225</v>
      </c>
      <c r="B2787" s="3" t="s">
        <v>15734</v>
      </c>
      <c r="C2787" s="4">
        <v>52.644561157600002</v>
      </c>
      <c r="D2787" s="4">
        <v>10.462954915499999</v>
      </c>
      <c r="E2787" s="4">
        <f>Orte[[#This Row],[Lat_dez]]*PI()/180</f>
        <v>0.91882092546763738</v>
      </c>
      <c r="F2787" s="4">
        <f>Orte[[#This Row],[Lon_dez]]*PI()/180</f>
        <v>0.18261301276320008</v>
      </c>
      <c r="G2787" t="s">
        <v>554</v>
      </c>
      <c r="H2787" t="s">
        <v>1314</v>
      </c>
      <c r="I2787" s="4" t="b">
        <v>0</v>
      </c>
      <c r="J2787" s="4" t="str">
        <f>CONCATENATE(Orte[[#This Row],[Ort]]," - ",Orte[[#This Row],[Landkreis]])</f>
        <v>Groß Oesingen - Landkreis Gifhorn</v>
      </c>
      <c r="L2787" s="3" t="s">
        <v>14355</v>
      </c>
      <c r="M2787" s="3"/>
      <c r="N2787" t="str">
        <f>Orte[[#This Row],[Ort]]</f>
        <v>Groß Oesingen</v>
      </c>
      <c r="O2787" t="s">
        <v>4945</v>
      </c>
      <c r="P2787" t="s">
        <v>2701</v>
      </c>
    </row>
    <row r="2788" spans="1:16" x14ac:dyDescent="0.35">
      <c r="A2788" t="s">
        <v>5371</v>
      </c>
      <c r="B2788" s="3" t="s">
        <v>13234</v>
      </c>
      <c r="C2788" s="4">
        <v>54.441199763100002</v>
      </c>
      <c r="D2788" s="4">
        <v>9.4261528826400003</v>
      </c>
      <c r="E2788" s="4">
        <f>Orte[[#This Row],[Lat_dez]]*PI()/180</f>
        <v>0.95017818460205195</v>
      </c>
      <c r="F2788" s="4">
        <f>Orte[[#This Row],[Lon_dez]]*PI()/180</f>
        <v>0.16451740359842265</v>
      </c>
      <c r="G2788" t="s">
        <v>641</v>
      </c>
      <c r="H2788" t="s">
        <v>660</v>
      </c>
      <c r="I2788" s="4" t="b">
        <v>0</v>
      </c>
      <c r="J2788" s="4" t="str">
        <f>CONCATENATE(Orte[[#This Row],[Ort]]," - ",Orte[[#This Row],[Landkreis]])</f>
        <v>Groß Rheide - Kreis Schleswig-Flensburg</v>
      </c>
      <c r="L2788" s="3" t="s">
        <v>11000</v>
      </c>
      <c r="M2788" s="3"/>
      <c r="N2788" t="str">
        <f>Orte[[#This Row],[Ort]]</f>
        <v>Groß Rheide</v>
      </c>
      <c r="O2788" t="s">
        <v>7123</v>
      </c>
      <c r="P2788" t="s">
        <v>2015</v>
      </c>
    </row>
    <row r="2789" spans="1:16" x14ac:dyDescent="0.35">
      <c r="A2789" t="s">
        <v>4088</v>
      </c>
      <c r="B2789" s="3" t="s">
        <v>11569</v>
      </c>
      <c r="C2789" s="4">
        <v>52.366622857999999</v>
      </c>
      <c r="D2789" s="4">
        <v>10.912669130099999</v>
      </c>
      <c r="E2789" s="4">
        <f>Orte[[#This Row],[Lat_dez]]*PI()/180</f>
        <v>0.91396998702222287</v>
      </c>
      <c r="F2789" s="4">
        <f>Orte[[#This Row],[Lon_dez]]*PI()/180</f>
        <v>0.19046200650099041</v>
      </c>
      <c r="G2789" t="s">
        <v>554</v>
      </c>
      <c r="H2789" t="s">
        <v>789</v>
      </c>
      <c r="I2789" s="4" t="b">
        <v>0</v>
      </c>
      <c r="J2789" s="4" t="str">
        <f>CONCATENATE(Orte[[#This Row],[Ort]]," - ",Orte[[#This Row],[Landkreis]])</f>
        <v>Groß Twülpstedt - Landkreis Helmstedt</v>
      </c>
      <c r="L2789" s="3" t="s">
        <v>15753</v>
      </c>
      <c r="M2789" s="3"/>
      <c r="N2789" t="str">
        <f>Orte[[#This Row],[Ort]]</f>
        <v>Groß Twülpstedt</v>
      </c>
      <c r="O2789" t="s">
        <v>1503</v>
      </c>
      <c r="P2789" t="s">
        <v>6671</v>
      </c>
    </row>
    <row r="2790" spans="1:16" x14ac:dyDescent="0.35">
      <c r="A2790" t="s">
        <v>3734</v>
      </c>
      <c r="B2790" s="3" t="s">
        <v>11124</v>
      </c>
      <c r="C2790" s="4">
        <v>54.401529162700001</v>
      </c>
      <c r="D2790" s="4">
        <v>9.7593017405700007</v>
      </c>
      <c r="E2790" s="4">
        <f>Orte[[#This Row],[Lat_dez]]*PI()/180</f>
        <v>0.94948580200882893</v>
      </c>
      <c r="F2790" s="4">
        <f>Orte[[#This Row],[Lon_dez]]*PI()/180</f>
        <v>0.17033194806855997</v>
      </c>
      <c r="G2790" t="s">
        <v>641</v>
      </c>
      <c r="H2790" t="s">
        <v>642</v>
      </c>
      <c r="I2790" s="4" t="b">
        <v>0</v>
      </c>
      <c r="J2790" s="4" t="str">
        <f>CONCATENATE(Orte[[#This Row],[Ort]]," - ",Orte[[#This Row],[Landkreis]])</f>
        <v>Groß Wittensee - Kreis Rendsburg-Eckernförde</v>
      </c>
      <c r="L2790" s="3" t="s">
        <v>12552</v>
      </c>
      <c r="M2790" s="3"/>
      <c r="N2790" t="str">
        <f>Orte[[#This Row],[Ort]]</f>
        <v>Groß Wittensee</v>
      </c>
      <c r="O2790" t="s">
        <v>1926</v>
      </c>
      <c r="P2790" t="s">
        <v>3919</v>
      </c>
    </row>
    <row r="2791" spans="1:16" x14ac:dyDescent="0.35">
      <c r="A2791" t="s">
        <v>4208</v>
      </c>
      <c r="B2791" s="3" t="s">
        <v>11714</v>
      </c>
      <c r="C2791" s="4">
        <v>48.231334595500002</v>
      </c>
      <c r="D2791" s="4">
        <v>10.746833196400001</v>
      </c>
      <c r="E2791" s="4">
        <f>Orte[[#This Row],[Lat_dez]]*PI()/180</f>
        <v>0.84179559132252246</v>
      </c>
      <c r="F2791" s="4">
        <f>Orte[[#This Row],[Lon_dez]]*PI()/180</f>
        <v>0.18756762343980643</v>
      </c>
      <c r="G2791" t="s">
        <v>665</v>
      </c>
      <c r="H2791" t="s">
        <v>798</v>
      </c>
      <c r="I2791" s="4" t="b">
        <v>0</v>
      </c>
      <c r="J2791" s="4" t="str">
        <f>CONCATENATE(Orte[[#This Row],[Ort]]," - ",Orte[[#This Row],[Landkreis]])</f>
        <v>Großaitingen - Landkreis Augsburg</v>
      </c>
      <c r="L2791" s="3" t="s">
        <v>8269</v>
      </c>
      <c r="M2791" s="3"/>
      <c r="N2791" t="str">
        <f>Orte[[#This Row],[Ort]]</f>
        <v>Großaitingen</v>
      </c>
      <c r="O2791" t="s">
        <v>2799</v>
      </c>
      <c r="P2791" t="s">
        <v>6652</v>
      </c>
    </row>
    <row r="2792" spans="1:16" x14ac:dyDescent="0.35">
      <c r="A2792" t="s">
        <v>2219</v>
      </c>
      <c r="B2792" s="3" t="s">
        <v>9233</v>
      </c>
      <c r="C2792" s="4">
        <v>51.272404109900002</v>
      </c>
      <c r="D2792" s="4">
        <v>9.7939406951399999</v>
      </c>
      <c r="E2792" s="4">
        <f>Orte[[#This Row],[Lat_dez]]*PI()/180</f>
        <v>0.89487226713082768</v>
      </c>
      <c r="F2792" s="4">
        <f>Orte[[#This Row],[Lon_dez]]*PI()/180</f>
        <v>0.17093651187525519</v>
      </c>
      <c r="G2792" t="s">
        <v>549</v>
      </c>
      <c r="H2792" t="s">
        <v>1453</v>
      </c>
      <c r="I2792" s="4" t="b">
        <v>0</v>
      </c>
      <c r="J2792" s="4" t="str">
        <f>CONCATENATE(Orte[[#This Row],[Ort]]," - ",Orte[[#This Row],[Landkreis]])</f>
        <v>Großalmerode - Landkreis Werra-Meißner-Kreis</v>
      </c>
      <c r="L2792" s="3" t="s">
        <v>11249</v>
      </c>
      <c r="M2792" s="3"/>
      <c r="N2792" t="str">
        <f>Orte[[#This Row],[Ort]]</f>
        <v>Großalmerode</v>
      </c>
      <c r="O2792" t="s">
        <v>2680</v>
      </c>
      <c r="P2792" t="s">
        <v>3647</v>
      </c>
    </row>
    <row r="2793" spans="1:16" x14ac:dyDescent="0.35">
      <c r="A2793" t="s">
        <v>5449</v>
      </c>
      <c r="B2793" s="3" t="s">
        <v>13333</v>
      </c>
      <c r="C2793" s="4">
        <v>52.3621548522</v>
      </c>
      <c r="D2793" s="4">
        <v>13.328382703999999</v>
      </c>
      <c r="E2793" s="4">
        <f>Orte[[#This Row],[Lat_dez]]*PI()/180</f>
        <v>0.91389200561001471</v>
      </c>
      <c r="F2793" s="4">
        <f>Orte[[#This Row],[Lon_dez]]*PI()/180</f>
        <v>0.23262416215066478</v>
      </c>
      <c r="G2793" t="s">
        <v>885</v>
      </c>
      <c r="H2793" t="s">
        <v>1241</v>
      </c>
      <c r="I2793" s="4" t="b">
        <v>0</v>
      </c>
      <c r="J2793" s="4" t="str">
        <f>CONCATENATE(Orte[[#This Row],[Ort]]," - ",Orte[[#This Row],[Landkreis]])</f>
        <v>Großbeeren - Landkreis Teltow-Fläming</v>
      </c>
      <c r="L2793" s="3" t="s">
        <v>8479</v>
      </c>
      <c r="M2793" s="3"/>
      <c r="N2793" t="str">
        <f>Orte[[#This Row],[Ort]]</f>
        <v>Großbeeren</v>
      </c>
      <c r="O2793" t="s">
        <v>2638</v>
      </c>
      <c r="P2793" t="s">
        <v>4982</v>
      </c>
    </row>
    <row r="2794" spans="1:16" x14ac:dyDescent="0.35">
      <c r="A2794" t="s">
        <v>2642</v>
      </c>
      <c r="B2794" s="3" t="s">
        <v>9757</v>
      </c>
      <c r="C2794" s="4">
        <v>48.588425673899998</v>
      </c>
      <c r="D2794" s="4">
        <v>9.3066816572299995</v>
      </c>
      <c r="E2794" s="4">
        <f>Orte[[#This Row],[Lat_dez]]*PI()/180</f>
        <v>0.84802800637009956</v>
      </c>
      <c r="F2794" s="4">
        <f>Orte[[#This Row],[Lon_dez]]*PI()/180</f>
        <v>0.16243223735362583</v>
      </c>
      <c r="G2794" t="s">
        <v>546</v>
      </c>
      <c r="H2794" t="s">
        <v>781</v>
      </c>
      <c r="I2794" s="4" t="b">
        <v>0</v>
      </c>
      <c r="J2794" s="4" t="str">
        <f>CONCATENATE(Orte[[#This Row],[Ort]]," - ",Orte[[#This Row],[Landkreis]])</f>
        <v>Großbettlingen - Landkreis Esslingen</v>
      </c>
      <c r="L2794" s="3" t="s">
        <v>11719</v>
      </c>
      <c r="M2794" s="3"/>
      <c r="N2794" t="str">
        <f>Orte[[#This Row],[Ort]]</f>
        <v>Großbettlingen</v>
      </c>
      <c r="O2794" t="s">
        <v>2045</v>
      </c>
      <c r="P2794" t="s">
        <v>4993</v>
      </c>
    </row>
    <row r="2795" spans="1:16" x14ac:dyDescent="0.35">
      <c r="A2795" t="s">
        <v>4017</v>
      </c>
      <c r="B2795" s="3" t="s">
        <v>11481</v>
      </c>
      <c r="C2795" s="4">
        <v>49.788173841499997</v>
      </c>
      <c r="D2795" s="4">
        <v>8.8189217845000005</v>
      </c>
      <c r="E2795" s="4">
        <f>Orte[[#This Row],[Lat_dez]]*PI()/180</f>
        <v>0.86896756208948844</v>
      </c>
      <c r="F2795" s="4">
        <f>Orte[[#This Row],[Lon_dez]]*PI()/180</f>
        <v>0.15391922161537883</v>
      </c>
      <c r="G2795" t="s">
        <v>549</v>
      </c>
      <c r="H2795" t="s">
        <v>745</v>
      </c>
      <c r="I2795" s="4" t="b">
        <v>0</v>
      </c>
      <c r="J2795" s="4" t="str">
        <f>CONCATENATE(Orte[[#This Row],[Ort]]," - ",Orte[[#This Row],[Landkreis]])</f>
        <v>Groß-Bieberau - Landkreis Darmstadt-Dieburg</v>
      </c>
      <c r="L2795" s="3" t="s">
        <v>12919</v>
      </c>
      <c r="M2795" s="3"/>
      <c r="N2795" t="str">
        <f>Orte[[#This Row],[Ort]]</f>
        <v>Groß-Bieberau</v>
      </c>
      <c r="O2795" t="s">
        <v>6698</v>
      </c>
      <c r="P2795" t="s">
        <v>4910</v>
      </c>
    </row>
    <row r="2796" spans="1:16" x14ac:dyDescent="0.35">
      <c r="A2796" t="s">
        <v>7020</v>
      </c>
      <c r="B2796" s="3" t="s">
        <v>15457</v>
      </c>
      <c r="C2796" s="4">
        <v>49.009147669400001</v>
      </c>
      <c r="D2796" s="4">
        <v>9.2853719454799997</v>
      </c>
      <c r="E2796" s="4">
        <f>Orte[[#This Row],[Lat_dez]]*PI()/180</f>
        <v>0.85537099042713549</v>
      </c>
      <c r="F2796" s="4">
        <f>Orte[[#This Row],[Lon_dez]]*PI()/180</f>
        <v>0.16206031272093741</v>
      </c>
      <c r="G2796" t="s">
        <v>546</v>
      </c>
      <c r="H2796" t="s">
        <v>757</v>
      </c>
      <c r="I2796" s="4" t="b">
        <v>0</v>
      </c>
      <c r="J2796" s="4" t="str">
        <f>CONCATENATE(Orte[[#This Row],[Ort]]," - ",Orte[[#This Row],[Landkreis]])</f>
        <v>Großbottwar - Landkreis Ludwigsburg</v>
      </c>
      <c r="L2796" s="3" t="s">
        <v>13247</v>
      </c>
      <c r="M2796" s="3"/>
      <c r="N2796" t="str">
        <f>Orte[[#This Row],[Ort]]</f>
        <v>Großbottwar</v>
      </c>
      <c r="O2796" t="s">
        <v>7247</v>
      </c>
      <c r="P2796" t="s">
        <v>2846</v>
      </c>
    </row>
    <row r="2797" spans="1:16" x14ac:dyDescent="0.35">
      <c r="A2797" t="s">
        <v>7055</v>
      </c>
      <c r="B2797" s="3" t="s">
        <v>15502</v>
      </c>
      <c r="C2797" s="4">
        <v>50.588397263899999</v>
      </c>
      <c r="D2797" s="4">
        <v>10.999087406499999</v>
      </c>
      <c r="E2797" s="4">
        <f>Orte[[#This Row],[Lat_dez]]*PI()/180</f>
        <v>0.8829340955619458</v>
      </c>
      <c r="F2797" s="4">
        <f>Orte[[#This Row],[Lon_dez]]*PI()/180</f>
        <v>0.19197028995806895</v>
      </c>
      <c r="G2797" t="s">
        <v>678</v>
      </c>
      <c r="H2797" t="s">
        <v>1331</v>
      </c>
      <c r="I2797" s="4" t="b">
        <v>0</v>
      </c>
      <c r="J2797" s="4" t="str">
        <f>CONCATENATE(Orte[[#This Row],[Ort]]," - ",Orte[[#This Row],[Landkreis]])</f>
        <v>Großbreitenbach - Landkreis Ilm-Kreis</v>
      </c>
      <c r="L2797" s="3" t="s">
        <v>11568</v>
      </c>
      <c r="M2797" s="3"/>
      <c r="N2797" t="str">
        <f>Orte[[#This Row],[Ort]]</f>
        <v>Großbreitenbach</v>
      </c>
      <c r="O2797" t="s">
        <v>2276</v>
      </c>
      <c r="P2797" t="s">
        <v>3376</v>
      </c>
    </row>
    <row r="2798" spans="1:16" x14ac:dyDescent="0.35">
      <c r="A2798" t="s">
        <v>6944</v>
      </c>
      <c r="B2798" s="3" t="s">
        <v>15350</v>
      </c>
      <c r="C2798" s="4">
        <v>51.263391711899999</v>
      </c>
      <c r="D2798" s="4">
        <v>14.5343918887</v>
      </c>
      <c r="E2798" s="4">
        <f>Orte[[#This Row],[Lat_dez]]*PI()/180</f>
        <v>0.89471497111222742</v>
      </c>
      <c r="F2798" s="4">
        <f>Orte[[#This Row],[Lon_dez]]*PI()/180</f>
        <v>0.25367299323297221</v>
      </c>
      <c r="G2798" t="s">
        <v>869</v>
      </c>
      <c r="H2798" t="s">
        <v>972</v>
      </c>
      <c r="I2798" s="4" t="b">
        <v>0</v>
      </c>
      <c r="J2798" s="4" t="str">
        <f>CONCATENATE(Orte[[#This Row],[Ort]]," - ",Orte[[#This Row],[Landkreis]])</f>
        <v>Großdubrau, Malschwitz - Landkreis Bautzen</v>
      </c>
      <c r="L2798" s="3" t="s">
        <v>9434</v>
      </c>
      <c r="M2798" s="3"/>
      <c r="N2798" t="str">
        <f>Orte[[#This Row],[Ort]]</f>
        <v>Großdubrau, Malschwitz</v>
      </c>
      <c r="O2798" t="s">
        <v>1908</v>
      </c>
      <c r="P2798" t="s">
        <v>4763</v>
      </c>
    </row>
    <row r="2799" spans="1:16" x14ac:dyDescent="0.35">
      <c r="A2799" t="s">
        <v>6282</v>
      </c>
      <c r="B2799" s="3" t="s">
        <v>14451</v>
      </c>
      <c r="C2799" s="4">
        <v>53.395100774299998</v>
      </c>
      <c r="D2799" s="4">
        <v>7.60487771738</v>
      </c>
      <c r="E2799" s="4">
        <f>Orte[[#This Row],[Lat_dez]]*PI()/180</f>
        <v>0.93192031294570854</v>
      </c>
      <c r="F2799" s="4">
        <f>Orte[[#This Row],[Lon_dez]]*PI()/180</f>
        <v>0.13273015537983179</v>
      </c>
      <c r="G2799" t="s">
        <v>554</v>
      </c>
      <c r="H2799" t="s">
        <v>1178</v>
      </c>
      <c r="I2799" s="4" t="b">
        <v>0</v>
      </c>
      <c r="J2799" s="4" t="str">
        <f>CONCATENATE(Orte[[#This Row],[Ort]]," - ",Orte[[#This Row],[Landkreis]])</f>
        <v>Großefehn - Landkreis Aurich</v>
      </c>
      <c r="L2799" s="3" t="s">
        <v>11001</v>
      </c>
      <c r="M2799" s="3"/>
      <c r="N2799" t="str">
        <f>Orte[[#This Row],[Ort]]</f>
        <v>Großefehn</v>
      </c>
      <c r="O2799" t="s">
        <v>2505</v>
      </c>
      <c r="P2799" t="s">
        <v>4523</v>
      </c>
    </row>
    <row r="2800" spans="1:16" x14ac:dyDescent="0.35">
      <c r="A2800" t="s">
        <v>6182</v>
      </c>
      <c r="B2800" s="3" t="s">
        <v>14313</v>
      </c>
      <c r="C2800" s="4">
        <v>48.340287482400001</v>
      </c>
      <c r="D2800" s="4">
        <v>8.8792780513</v>
      </c>
      <c r="E2800" s="4">
        <f>Orte[[#This Row],[Lat_dez]]*PI()/180</f>
        <v>0.84369717792848031</v>
      </c>
      <c r="F2800" s="4">
        <f>Orte[[#This Row],[Lon_dez]]*PI()/180</f>
        <v>0.15497263719525095</v>
      </c>
      <c r="G2800" t="s">
        <v>546</v>
      </c>
      <c r="H2800" t="s">
        <v>1492</v>
      </c>
      <c r="I2800" s="4" t="b">
        <v>0</v>
      </c>
      <c r="J2800" s="4" t="str">
        <f>CONCATENATE(Orte[[#This Row],[Ort]]," - ",Orte[[#This Row],[Landkreis]])</f>
        <v>Grosselfingen - Landkreis Zollernalbkreis</v>
      </c>
      <c r="L2800" s="3" t="s">
        <v>14360</v>
      </c>
      <c r="M2800" s="3"/>
      <c r="N2800" t="str">
        <f>Orte[[#This Row],[Ort]]</f>
        <v>Grosselfingen</v>
      </c>
      <c r="O2800" t="s">
        <v>6818</v>
      </c>
      <c r="P2800" t="s">
        <v>5737</v>
      </c>
    </row>
    <row r="2801" spans="1:16" x14ac:dyDescent="0.35">
      <c r="A2801" t="s">
        <v>6431</v>
      </c>
      <c r="B2801" s="3" t="s">
        <v>14662</v>
      </c>
      <c r="C2801" s="4">
        <v>53.977917742099997</v>
      </c>
      <c r="D2801" s="4">
        <v>9.9744384767300005</v>
      </c>
      <c r="E2801" s="4">
        <f>Orte[[#This Row],[Lat_dez]]*PI()/180</f>
        <v>0.94209238797030836</v>
      </c>
      <c r="F2801" s="4">
        <f>Orte[[#This Row],[Lon_dez]]*PI()/180</f>
        <v>0.17408679245654632</v>
      </c>
      <c r="G2801" t="s">
        <v>641</v>
      </c>
      <c r="H2801" t="s">
        <v>671</v>
      </c>
      <c r="I2801" s="4" t="b">
        <v>0</v>
      </c>
      <c r="J2801" s="4" t="str">
        <f>CONCATENATE(Orte[[#This Row],[Ort]]," - ",Orte[[#This Row],[Landkreis]])</f>
        <v>Großenaspe - Kreis Segeberg</v>
      </c>
      <c r="L2801" s="3" t="s">
        <v>14977</v>
      </c>
      <c r="M2801" s="3"/>
      <c r="N2801" t="str">
        <f>Orte[[#This Row],[Ort]]</f>
        <v>Großenaspe</v>
      </c>
      <c r="O2801" t="s">
        <v>6025</v>
      </c>
      <c r="P2801" t="s">
        <v>4761</v>
      </c>
    </row>
    <row r="2802" spans="1:16" x14ac:dyDescent="0.35">
      <c r="A2802" t="s">
        <v>3645</v>
      </c>
      <c r="B2802" s="3" t="s">
        <v>11008</v>
      </c>
      <c r="C2802" s="4">
        <v>54.367717342799999</v>
      </c>
      <c r="D2802" s="4">
        <v>11.070360425800001</v>
      </c>
      <c r="E2802" s="4">
        <f>Orte[[#This Row],[Lat_dez]]*PI()/180</f>
        <v>0.94889567442548262</v>
      </c>
      <c r="F2802" s="4">
        <f>Orte[[#This Row],[Lon_dez]]*PI()/180</f>
        <v>0.19321423881269142</v>
      </c>
      <c r="G2802" t="s">
        <v>641</v>
      </c>
      <c r="H2802" t="s">
        <v>1323</v>
      </c>
      <c r="I2802" s="4" t="b">
        <v>0</v>
      </c>
      <c r="J2802" s="4" t="str">
        <f>CONCATENATE(Orte[[#This Row],[Ort]]," - ",Orte[[#This Row],[Landkreis]])</f>
        <v>Großenbrode - Kreis Ostholstein</v>
      </c>
      <c r="L2802" s="3" t="s">
        <v>9443</v>
      </c>
      <c r="M2802" s="3"/>
      <c r="N2802" t="str">
        <f>Orte[[#This Row],[Ort]]</f>
        <v>Großenbrode</v>
      </c>
      <c r="O2802" t="s">
        <v>6520</v>
      </c>
      <c r="P2802" t="s">
        <v>1737</v>
      </c>
    </row>
    <row r="2803" spans="1:16" x14ac:dyDescent="0.35">
      <c r="A2803" t="s">
        <v>2264</v>
      </c>
      <c r="B2803" s="3" t="s">
        <v>9282</v>
      </c>
      <c r="C2803" s="4">
        <v>51.156640402500003</v>
      </c>
      <c r="D2803" s="4">
        <v>10.5689882228</v>
      </c>
      <c r="E2803" s="4">
        <f>Orte[[#This Row],[Lat_dez]]*PI()/180</f>
        <v>0.89285180928238217</v>
      </c>
      <c r="F2803" s="4">
        <f>Orte[[#This Row],[Lon_dez]]*PI()/180</f>
        <v>0.18446364309236402</v>
      </c>
      <c r="G2803" t="s">
        <v>678</v>
      </c>
      <c r="H2803" t="s">
        <v>1046</v>
      </c>
      <c r="I2803" s="4" t="b">
        <v>0</v>
      </c>
      <c r="J2803" s="4" t="str">
        <f>CONCATENATE(Orte[[#This Row],[Ort]]," - ",Orte[[#This Row],[Landkreis]])</f>
        <v>Großengottern, Heroldishausen - Landkreis Unstrut-Hainich-Kreis</v>
      </c>
      <c r="L2803" s="3" t="s">
        <v>11569</v>
      </c>
      <c r="M2803" s="3"/>
      <c r="N2803" t="str">
        <f>Orte[[#This Row],[Ort]]</f>
        <v>Großengottern, Heroldishausen</v>
      </c>
      <c r="O2803" t="s">
        <v>3707</v>
      </c>
      <c r="P2803" t="s">
        <v>6033</v>
      </c>
    </row>
    <row r="2804" spans="1:16" x14ac:dyDescent="0.35">
      <c r="A2804" t="s">
        <v>6361</v>
      </c>
      <c r="B2804" s="3" t="s">
        <v>14562</v>
      </c>
      <c r="C2804" s="4">
        <v>51.290083164800002</v>
      </c>
      <c r="D2804" s="4">
        <v>13.538733236600001</v>
      </c>
      <c r="E2804" s="4">
        <f>Orte[[#This Row],[Lat_dez]]*PI()/180</f>
        <v>0.89518082484747341</v>
      </c>
      <c r="F2804" s="4">
        <f>Orte[[#This Row],[Lon_dez]]*PI()/180</f>
        <v>0.23629547152785849</v>
      </c>
      <c r="G2804" t="s">
        <v>869</v>
      </c>
      <c r="H2804" t="s">
        <v>985</v>
      </c>
      <c r="I2804" s="4" t="b">
        <v>0</v>
      </c>
      <c r="J2804" s="4" t="str">
        <f>CONCATENATE(Orte[[#This Row],[Ort]]," - ",Orte[[#This Row],[Landkreis]])</f>
        <v>Großenhain - Landkreis Meißen</v>
      </c>
      <c r="L2804" s="3" t="s">
        <v>14353</v>
      </c>
      <c r="M2804" s="3"/>
      <c r="N2804" t="str">
        <f>Orte[[#This Row],[Ort]]</f>
        <v>Großenhain</v>
      </c>
      <c r="O2804" t="s">
        <v>2178</v>
      </c>
      <c r="P2804" t="s">
        <v>3700</v>
      </c>
    </row>
    <row r="2805" spans="1:16" x14ac:dyDescent="0.35">
      <c r="A2805" t="s">
        <v>6078</v>
      </c>
      <c r="B2805" s="3" t="s">
        <v>14172</v>
      </c>
      <c r="C2805" s="4">
        <v>51.296228140700002</v>
      </c>
      <c r="D2805" s="4">
        <v>13.633860627400001</v>
      </c>
      <c r="E2805" s="4">
        <f>Orte[[#This Row],[Lat_dez]]*PI()/180</f>
        <v>0.89528807490938411</v>
      </c>
      <c r="F2805" s="4">
        <f>Orte[[#This Row],[Lon_dez]]*PI()/180</f>
        <v>0.23795575770614982</v>
      </c>
      <c r="G2805" t="s">
        <v>869</v>
      </c>
      <c r="H2805" t="s">
        <v>985</v>
      </c>
      <c r="I2805" s="4" t="b">
        <v>0</v>
      </c>
      <c r="J2805" s="4" t="str">
        <f>CONCATENATE(Orte[[#This Row],[Ort]]," - ",Orte[[#This Row],[Landkreis]])</f>
        <v>Großenhain, Ebersbach u.a. - Landkreis Meißen</v>
      </c>
      <c r="L2805" s="3" t="s">
        <v>10071</v>
      </c>
      <c r="M2805" s="3"/>
      <c r="N2805" t="str">
        <f>Orte[[#This Row],[Ort]]</f>
        <v>Großenhain, Ebersbach u.a.</v>
      </c>
      <c r="O2805" t="s">
        <v>4578</v>
      </c>
      <c r="P2805" t="s">
        <v>770</v>
      </c>
    </row>
    <row r="2806" spans="1:16" x14ac:dyDescent="0.35">
      <c r="A2806" t="s">
        <v>6845</v>
      </c>
      <c r="B2806" s="3" t="s">
        <v>15222</v>
      </c>
      <c r="C2806" s="4">
        <v>52.944324417399997</v>
      </c>
      <c r="D2806" s="4">
        <v>8.2328959487300004</v>
      </c>
      <c r="E2806" s="4">
        <f>Orte[[#This Row],[Lat_dez]]*PI()/180</f>
        <v>0.92405278132765856</v>
      </c>
      <c r="F2806" s="4">
        <f>Orte[[#This Row],[Lon_dez]]*PI()/180</f>
        <v>0.14369114127944077</v>
      </c>
      <c r="G2806" t="s">
        <v>554</v>
      </c>
      <c r="H2806" t="s">
        <v>577</v>
      </c>
      <c r="I2806" s="4" t="b">
        <v>0</v>
      </c>
      <c r="J2806" s="4" t="str">
        <f>CONCATENATE(Orte[[#This Row],[Ort]]," - ",Orte[[#This Row],[Landkreis]])</f>
        <v>Großenkneten - Landkreis Oldenburg</v>
      </c>
      <c r="L2806" s="3" t="s">
        <v>15116</v>
      </c>
      <c r="M2806" s="3"/>
      <c r="N2806" t="str">
        <f>Orte[[#This Row],[Ort]]</f>
        <v>Großenkneten</v>
      </c>
      <c r="O2806" t="s">
        <v>1088</v>
      </c>
      <c r="P2806" t="s">
        <v>1149</v>
      </c>
    </row>
    <row r="2807" spans="1:16" x14ac:dyDescent="0.35">
      <c r="A2807" t="s">
        <v>3842</v>
      </c>
      <c r="B2807" s="3" t="s">
        <v>11259</v>
      </c>
      <c r="C2807" s="4">
        <v>50.574022983900001</v>
      </c>
      <c r="D2807" s="4">
        <v>9.5470459165200001</v>
      </c>
      <c r="E2807" s="4">
        <f>Orte[[#This Row],[Lat_dez]]*PI()/180</f>
        <v>0.88268321704834218</v>
      </c>
      <c r="F2807" s="4">
        <f>Orte[[#This Row],[Lon_dez]]*PI()/180</f>
        <v>0.1666273850823537</v>
      </c>
      <c r="G2807" t="s">
        <v>549</v>
      </c>
      <c r="H2807" t="s">
        <v>815</v>
      </c>
      <c r="I2807" s="4" t="b">
        <v>0</v>
      </c>
      <c r="J2807" s="4" t="str">
        <f>CONCATENATE(Orte[[#This Row],[Ort]]," - ",Orte[[#This Row],[Landkreis]])</f>
        <v>Großenlüder - Landkreis Fulda</v>
      </c>
      <c r="L2807" s="3" t="s">
        <v>8480</v>
      </c>
      <c r="M2807" s="3"/>
      <c r="N2807" t="str">
        <f>Orte[[#This Row],[Ort]]</f>
        <v>Großenlüder</v>
      </c>
      <c r="O2807" t="s">
        <v>2994</v>
      </c>
      <c r="P2807" t="s">
        <v>6906</v>
      </c>
    </row>
    <row r="2808" spans="1:16" x14ac:dyDescent="0.35">
      <c r="A2808" t="s">
        <v>2667</v>
      </c>
      <c r="B2808" s="3" t="s">
        <v>9781</v>
      </c>
      <c r="C2808" s="4">
        <v>49.624544147899996</v>
      </c>
      <c r="D2808" s="4">
        <v>10.8757848712</v>
      </c>
      <c r="E2808" s="4">
        <f>Orte[[#This Row],[Lat_dez]]*PI()/180</f>
        <v>0.86611168518213888</v>
      </c>
      <c r="F2808" s="4">
        <f>Orte[[#This Row],[Lon_dez]]*PI()/180</f>
        <v>0.18981825474102745</v>
      </c>
      <c r="G2808" t="s">
        <v>665</v>
      </c>
      <c r="H2808" t="s">
        <v>1329</v>
      </c>
      <c r="I2808" s="4" t="b">
        <v>0</v>
      </c>
      <c r="J2808" s="4" t="str">
        <f>CONCATENATE(Orte[[#This Row],[Ort]]," - ",Orte[[#This Row],[Landkreis]])</f>
        <v>Großenseebach - Landkreis Erlangen-Höchstadt</v>
      </c>
      <c r="L2808" s="3" t="s">
        <v>9780</v>
      </c>
      <c r="M2808" s="3"/>
      <c r="N2808" t="str">
        <f>Orte[[#This Row],[Ort]]</f>
        <v>Großenseebach</v>
      </c>
      <c r="O2808" t="s">
        <v>6866</v>
      </c>
      <c r="P2808" t="s">
        <v>1774</v>
      </c>
    </row>
    <row r="2809" spans="1:16" x14ac:dyDescent="0.35">
      <c r="A2809" t="s">
        <v>5915</v>
      </c>
      <c r="B2809" s="3" t="s">
        <v>13971</v>
      </c>
      <c r="C2809" s="4">
        <v>54.698844350100003</v>
      </c>
      <c r="D2809" s="4">
        <v>9.2119987594000001</v>
      </c>
      <c r="E2809" s="4">
        <f>Orte[[#This Row],[Lat_dez]]*PI()/180</f>
        <v>0.954674930945143</v>
      </c>
      <c r="F2809" s="4">
        <f>Orte[[#This Row],[Lon_dez]]*PI()/180</f>
        <v>0.16077970904116293</v>
      </c>
      <c r="G2809" t="s">
        <v>641</v>
      </c>
      <c r="H2809" t="s">
        <v>660</v>
      </c>
      <c r="I2809" s="4" t="b">
        <v>0</v>
      </c>
      <c r="J2809" s="4" t="str">
        <f>CONCATENATE(Orte[[#This Row],[Ort]]," - ",Orte[[#This Row],[Landkreis]])</f>
        <v>Großenwiehe, Lindewitt - Kreis Schleswig-Flensburg</v>
      </c>
      <c r="L2809" s="3" t="s">
        <v>14971</v>
      </c>
      <c r="M2809" s="3"/>
      <c r="N2809" t="str">
        <f>Orte[[#This Row],[Ort]]</f>
        <v>Großenwiehe, Lindewitt</v>
      </c>
      <c r="O2809" t="s">
        <v>5407</v>
      </c>
      <c r="P2809" t="s">
        <v>4221</v>
      </c>
    </row>
    <row r="2810" spans="1:16" x14ac:dyDescent="0.35">
      <c r="A2810" t="s">
        <v>7156</v>
      </c>
      <c r="B2810" s="3" t="s">
        <v>15643</v>
      </c>
      <c r="C2810" s="4">
        <v>53.681986328400001</v>
      </c>
      <c r="D2810" s="4">
        <v>9.2681216512100004</v>
      </c>
      <c r="E2810" s="4">
        <f>Orte[[#This Row],[Lat_dez]]*PI()/180</f>
        <v>0.9369274104411619</v>
      </c>
      <c r="F2810" s="4">
        <f>Orte[[#This Row],[Lon_dez]]*PI()/180</f>
        <v>0.161759238288988</v>
      </c>
      <c r="G2810" t="s">
        <v>554</v>
      </c>
      <c r="H2810" t="s">
        <v>1507</v>
      </c>
      <c r="I2810" s="4" t="b">
        <v>0</v>
      </c>
      <c r="J2810" s="4" t="str">
        <f>CONCATENATE(Orte[[#This Row],[Ort]]," - ",Orte[[#This Row],[Landkreis]])</f>
        <v>Großenwörden - Landkreis Stade</v>
      </c>
      <c r="L2810" s="3" t="s">
        <v>10404</v>
      </c>
      <c r="M2810" s="3"/>
      <c r="N2810" t="str">
        <f>Orte[[#This Row],[Ort]]</f>
        <v>Großenwörden</v>
      </c>
      <c r="O2810" t="s">
        <v>69</v>
      </c>
      <c r="P2810" t="s">
        <v>1550</v>
      </c>
    </row>
    <row r="2811" spans="1:16" x14ac:dyDescent="0.35">
      <c r="A2811" t="s">
        <v>3366</v>
      </c>
      <c r="B2811" s="3" t="s">
        <v>10642</v>
      </c>
      <c r="C2811" s="4">
        <v>49.045402918000001</v>
      </c>
      <c r="D2811" s="4">
        <v>9.5508061583400004</v>
      </c>
      <c r="E2811" s="4">
        <f>Orte[[#This Row],[Lat_dez]]*PI()/180</f>
        <v>0.85600376388633448</v>
      </c>
      <c r="F2811" s="4">
        <f>Orte[[#This Row],[Lon_dez]]*PI()/180</f>
        <v>0.16669301368278389</v>
      </c>
      <c r="G2811" t="s">
        <v>546</v>
      </c>
      <c r="H2811" t="s">
        <v>777</v>
      </c>
      <c r="I2811" s="4" t="b">
        <v>0</v>
      </c>
      <c r="J2811" s="4" t="str">
        <f>CONCATENATE(Orte[[#This Row],[Ort]]," - ",Orte[[#This Row],[Landkreis]])</f>
        <v>Großerlach - Landkreis Rems-Murr-Kreis</v>
      </c>
      <c r="L2811" s="3" t="s">
        <v>15117</v>
      </c>
      <c r="M2811" s="3"/>
      <c r="N2811" t="str">
        <f>Orte[[#This Row],[Ort]]</f>
        <v>Großerlach</v>
      </c>
      <c r="O2811" t="s">
        <v>3832</v>
      </c>
      <c r="P2811" t="s">
        <v>724</v>
      </c>
    </row>
    <row r="2812" spans="1:16" x14ac:dyDescent="0.35">
      <c r="A2812" t="s">
        <v>799</v>
      </c>
      <c r="B2812" s="3" t="s">
        <v>7851</v>
      </c>
      <c r="C2812" s="4">
        <v>51.051243393100002</v>
      </c>
      <c r="D2812" s="4">
        <v>10.835508407600001</v>
      </c>
      <c r="E2812" s="4">
        <f>Orte[[#This Row],[Lat_dez]]*PI()/180</f>
        <v>0.89101228444659675</v>
      </c>
      <c r="F2812" s="4">
        <f>Orte[[#This Row],[Lon_dez]]*PI()/180</f>
        <v>0.18911529784014777</v>
      </c>
      <c r="G2812" t="s">
        <v>678</v>
      </c>
      <c r="H2812" t="s">
        <v>800</v>
      </c>
      <c r="I2812" s="4" t="b">
        <v>0</v>
      </c>
      <c r="J2812" s="4" t="str">
        <f>CONCATENATE(Orte[[#This Row],[Ort]]," - ",Orte[[#This Row],[Landkreis]])</f>
        <v>Großfahner, Dachwig u.a. - Landkreis Gotha</v>
      </c>
      <c r="L2812" s="3" t="s">
        <v>10996</v>
      </c>
      <c r="M2812" s="3"/>
      <c r="N2812" t="str">
        <f>Orte[[#This Row],[Ort]]</f>
        <v>Großfahner, Dachwig u.a.</v>
      </c>
      <c r="O2812" t="s">
        <v>3657</v>
      </c>
      <c r="P2812" t="s">
        <v>4800</v>
      </c>
    </row>
    <row r="2813" spans="1:16" x14ac:dyDescent="0.35">
      <c r="A2813" t="s">
        <v>4239</v>
      </c>
      <c r="B2813" s="3" t="s">
        <v>11749</v>
      </c>
      <c r="C2813" s="4">
        <v>49.910899198199999</v>
      </c>
      <c r="D2813" s="4">
        <v>8.4769740458400005</v>
      </c>
      <c r="E2813" s="4">
        <f>Orte[[#This Row],[Lat_dez]]*PI()/180</f>
        <v>0.87110952363958793</v>
      </c>
      <c r="F2813" s="4">
        <f>Orte[[#This Row],[Lon_dez]]*PI()/180</f>
        <v>0.14795110770601272</v>
      </c>
      <c r="G2813" t="s">
        <v>549</v>
      </c>
      <c r="H2813" t="s">
        <v>1053</v>
      </c>
      <c r="I2813" s="4" t="b">
        <v>0</v>
      </c>
      <c r="J2813" s="4" t="str">
        <f>CONCATENATE(Orte[[#This Row],[Ort]]," - ",Orte[[#This Row],[Landkreis]])</f>
        <v>Groß-Gerau - Landkreis Groß-Gerau</v>
      </c>
      <c r="L2813" s="3" t="s">
        <v>9433</v>
      </c>
      <c r="M2813" s="3"/>
      <c r="N2813" t="str">
        <f>Orte[[#This Row],[Ort]]</f>
        <v>Groß-Gerau</v>
      </c>
      <c r="O2813" t="s">
        <v>1190</v>
      </c>
      <c r="P2813" t="s">
        <v>5646</v>
      </c>
    </row>
    <row r="2814" spans="1:16" x14ac:dyDescent="0.35">
      <c r="A2814" t="s">
        <v>4503</v>
      </c>
      <c r="B2814" s="3" t="s">
        <v>12106</v>
      </c>
      <c r="C2814" s="4">
        <v>49.408472899000003</v>
      </c>
      <c r="D2814" s="4">
        <v>10.789362263399999</v>
      </c>
      <c r="E2814" s="4">
        <f>Orte[[#This Row],[Lat_dez]]*PI()/180</f>
        <v>0.86234053046993786</v>
      </c>
      <c r="F2814" s="4">
        <f>Orte[[#This Row],[Lon_dez]]*PI()/180</f>
        <v>0.18830989568675768</v>
      </c>
      <c r="G2814" t="s">
        <v>665</v>
      </c>
      <c r="H2814" t="s">
        <v>2660</v>
      </c>
      <c r="I2814" s="4" t="b">
        <v>0</v>
      </c>
      <c r="J2814" s="4" t="str">
        <f>CONCATENATE(Orte[[#This Row],[Ort]]," - ",Orte[[#This Row],[Landkreis]])</f>
        <v>Großhabersdorf - Landkreis Fürth</v>
      </c>
      <c r="L2814" s="3" t="s">
        <v>9075</v>
      </c>
      <c r="M2814" s="3"/>
      <c r="N2814" t="str">
        <f>Orte[[#This Row],[Ort]]</f>
        <v>Großhabersdorf</v>
      </c>
      <c r="O2814" t="s">
        <v>6962</v>
      </c>
      <c r="P2814" t="s">
        <v>6241</v>
      </c>
    </row>
    <row r="2815" spans="1:16" x14ac:dyDescent="0.35">
      <c r="A2815" t="s">
        <v>2603</v>
      </c>
      <c r="B2815" s="3" t="s">
        <v>9710</v>
      </c>
      <c r="C2815" s="4">
        <v>53.665295157400003</v>
      </c>
      <c r="D2815" s="4">
        <v>10.2826165858</v>
      </c>
      <c r="E2815" s="4">
        <f>Orte[[#This Row],[Lat_dez]]*PI()/180</f>
        <v>0.93663609455119856</v>
      </c>
      <c r="F2815" s="4">
        <f>Orte[[#This Row],[Lon_dez]]*PI()/180</f>
        <v>0.17946551514238801</v>
      </c>
      <c r="G2815" t="s">
        <v>641</v>
      </c>
      <c r="H2815" t="s">
        <v>703</v>
      </c>
      <c r="I2815" s="4" t="b">
        <v>0</v>
      </c>
      <c r="J2815" s="4" t="str">
        <f>CONCATENATE(Orte[[#This Row],[Ort]]," - ",Orte[[#This Row],[Landkreis]])</f>
        <v>Großhansdorf - Kreis Stormarn</v>
      </c>
      <c r="L2815" s="3" t="s">
        <v>10998</v>
      </c>
      <c r="M2815" s="3"/>
      <c r="N2815" t="str">
        <f>Orte[[#This Row],[Ort]]</f>
        <v>Großhansdorf</v>
      </c>
      <c r="O2815" t="s">
        <v>2692</v>
      </c>
      <c r="P2815" t="s">
        <v>7063</v>
      </c>
    </row>
    <row r="2816" spans="1:16" x14ac:dyDescent="0.35">
      <c r="A2816" t="s">
        <v>1787</v>
      </c>
      <c r="B2816" s="3" t="s">
        <v>8745</v>
      </c>
      <c r="C2816" s="4">
        <v>54.130615071999998</v>
      </c>
      <c r="D2816" s="4">
        <v>10.0684379354</v>
      </c>
      <c r="E2816" s="4">
        <f>Orte[[#This Row],[Lat_dez]]*PI()/180</f>
        <v>0.94475745913606746</v>
      </c>
      <c r="F2816" s="4">
        <f>Orte[[#This Row],[Lon_dez]]*PI()/180</f>
        <v>0.17572739250543015</v>
      </c>
      <c r="G2816" t="s">
        <v>641</v>
      </c>
      <c r="H2816" t="s">
        <v>696</v>
      </c>
      <c r="I2816" s="4" t="b">
        <v>0</v>
      </c>
      <c r="J2816" s="4" t="str">
        <f>CONCATENATE(Orte[[#This Row],[Ort]]," - ",Orte[[#This Row],[Landkreis]])</f>
        <v>Großharrie - Kreis Plön</v>
      </c>
      <c r="L2816" s="3" t="s">
        <v>12536</v>
      </c>
      <c r="M2816" s="3"/>
      <c r="N2816" t="str">
        <f>Orte[[#This Row],[Ort]]</f>
        <v>Großharrie</v>
      </c>
      <c r="O2816" t="s">
        <v>5825</v>
      </c>
      <c r="P2816" t="s">
        <v>4410</v>
      </c>
    </row>
    <row r="2817" spans="1:16" x14ac:dyDescent="0.35">
      <c r="A2817" t="s">
        <v>5231</v>
      </c>
      <c r="B2817" s="3" t="s">
        <v>13060</v>
      </c>
      <c r="C2817" s="4">
        <v>51.108017956600001</v>
      </c>
      <c r="D2817" s="4">
        <v>14.079458690499999</v>
      </c>
      <c r="E2817" s="4">
        <f>Orte[[#This Row],[Lat_dez]]*PI()/180</f>
        <v>0.89200318751105445</v>
      </c>
      <c r="F2817" s="4">
        <f>Orte[[#This Row],[Lon_dez]]*PI()/180</f>
        <v>0.24573291104775427</v>
      </c>
      <c r="G2817" t="s">
        <v>869</v>
      </c>
      <c r="H2817" t="s">
        <v>972</v>
      </c>
      <c r="I2817" s="4" t="b">
        <v>0</v>
      </c>
      <c r="J2817" s="4" t="str">
        <f>CONCATENATE(Orte[[#This Row],[Ort]]," - ",Orte[[#This Row],[Landkreis]])</f>
        <v>Großharthau, Frankenthal - Landkreis Bautzen</v>
      </c>
      <c r="L2817" s="3" t="s">
        <v>8253</v>
      </c>
      <c r="M2817" s="3"/>
      <c r="N2817" t="str">
        <f>Orte[[#This Row],[Ort]]</f>
        <v>Großharthau, Frankenthal</v>
      </c>
      <c r="O2817" t="s">
        <v>5910</v>
      </c>
      <c r="P2817" t="s">
        <v>15972</v>
      </c>
    </row>
    <row r="2818" spans="1:16" x14ac:dyDescent="0.35">
      <c r="A2818" t="s">
        <v>4909</v>
      </c>
      <c r="B2818" s="3" t="s">
        <v>12633</v>
      </c>
      <c r="C2818" s="4">
        <v>53.578082732799999</v>
      </c>
      <c r="D2818" s="4">
        <v>7.3784574300200001</v>
      </c>
      <c r="E2818" s="4">
        <f>Orte[[#This Row],[Lat_dez]]*PI()/180</f>
        <v>0.93511395059328128</v>
      </c>
      <c r="F2818" s="4">
        <f>Orte[[#This Row],[Lon_dez]]*PI()/180</f>
        <v>0.1287783758720881</v>
      </c>
      <c r="G2818" t="s">
        <v>554</v>
      </c>
      <c r="H2818" t="s">
        <v>1178</v>
      </c>
      <c r="I2818" s="4" t="b">
        <v>0</v>
      </c>
      <c r="J2818" s="4" t="str">
        <f>CONCATENATE(Orte[[#This Row],[Ort]]," - ",Orte[[#This Row],[Landkreis]])</f>
        <v>Großheide - Landkreis Aurich</v>
      </c>
      <c r="L2818" s="3" t="s">
        <v>10060</v>
      </c>
      <c r="M2818" s="3"/>
      <c r="N2818" t="str">
        <f>Orte[[#This Row],[Ort]]</f>
        <v>Großheide</v>
      </c>
      <c r="O2818" t="s">
        <v>6090</v>
      </c>
      <c r="P2818" t="s">
        <v>3201</v>
      </c>
    </row>
    <row r="2819" spans="1:16" x14ac:dyDescent="0.35">
      <c r="A2819" t="s">
        <v>6779</v>
      </c>
      <c r="B2819" s="3" t="s">
        <v>15124</v>
      </c>
      <c r="C2819" s="4">
        <v>50.178606094199999</v>
      </c>
      <c r="D2819" s="4">
        <v>10.9205339357</v>
      </c>
      <c r="E2819" s="4">
        <f>Orte[[#This Row],[Lat_dez]]*PI()/180</f>
        <v>0.87578189040508192</v>
      </c>
      <c r="F2819" s="4">
        <f>Orte[[#This Row],[Lon_dez]]*PI()/180</f>
        <v>0.19059927325373971</v>
      </c>
      <c r="G2819" t="s">
        <v>665</v>
      </c>
      <c r="H2819" t="s">
        <v>1540</v>
      </c>
      <c r="I2819" s="4" t="b">
        <v>0</v>
      </c>
      <c r="J2819" s="4" t="str">
        <f>CONCATENATE(Orte[[#This Row],[Ort]]," - ",Orte[[#This Row],[Landkreis]])</f>
        <v>Großheirath - Landkreis Coburg</v>
      </c>
      <c r="L2819" s="3" t="s">
        <v>15088</v>
      </c>
      <c r="M2819" s="3"/>
      <c r="N2819" t="str">
        <f>Orte[[#This Row],[Ort]]</f>
        <v>Großheirath</v>
      </c>
      <c r="O2819" t="s">
        <v>5833</v>
      </c>
      <c r="P2819" t="s">
        <v>15973</v>
      </c>
    </row>
    <row r="2820" spans="1:16" x14ac:dyDescent="0.35">
      <c r="A2820" t="s">
        <v>1101</v>
      </c>
      <c r="B2820" s="3" t="s">
        <v>8066</v>
      </c>
      <c r="C2820" s="4">
        <v>49.735328069300003</v>
      </c>
      <c r="D2820" s="4">
        <v>9.2336052947099994</v>
      </c>
      <c r="E2820" s="4">
        <f>Orte[[#This Row],[Lat_dez]]*PI()/180</f>
        <v>0.86804522936883965</v>
      </c>
      <c r="F2820" s="4">
        <f>Orte[[#This Row],[Lon_dez]]*PI()/180</f>
        <v>0.16115681422227085</v>
      </c>
      <c r="G2820" t="s">
        <v>665</v>
      </c>
      <c r="H2820" t="s">
        <v>1095</v>
      </c>
      <c r="I2820" s="4" t="b">
        <v>0</v>
      </c>
      <c r="J2820" s="4" t="str">
        <f>CONCATENATE(Orte[[#This Row],[Ort]]," - ",Orte[[#This Row],[Landkreis]])</f>
        <v>Großheubach - Landkreis Miltenberg</v>
      </c>
      <c r="L2820" s="3" t="s">
        <v>9921</v>
      </c>
      <c r="M2820" s="3"/>
      <c r="N2820" t="str">
        <f>Orte[[#This Row],[Ort]]</f>
        <v>Großheubach</v>
      </c>
      <c r="O2820" t="s">
        <v>4545</v>
      </c>
      <c r="P2820" t="s">
        <v>6400</v>
      </c>
    </row>
    <row r="2821" spans="1:16" x14ac:dyDescent="0.35">
      <c r="A2821" t="s">
        <v>1947</v>
      </c>
      <c r="B2821" s="3" t="s">
        <v>8921</v>
      </c>
      <c r="C2821" s="4">
        <v>47.900304435800003</v>
      </c>
      <c r="D2821" s="4">
        <v>12.0679681621</v>
      </c>
      <c r="E2821" s="4">
        <f>Orte[[#This Row],[Lat_dez]]*PI()/180</f>
        <v>0.8360180251123549</v>
      </c>
      <c r="F2821" s="4">
        <f>Orte[[#This Row],[Lon_dez]]*PI()/180</f>
        <v>0.21062577845449376</v>
      </c>
      <c r="G2821" t="s">
        <v>665</v>
      </c>
      <c r="H2821" t="s">
        <v>877</v>
      </c>
      <c r="I2821" s="4" t="b">
        <v>0</v>
      </c>
      <c r="J2821" s="4" t="str">
        <f>CONCATENATE(Orte[[#This Row],[Ort]]," - ",Orte[[#This Row],[Landkreis]])</f>
        <v>Großkarolinenfeld - Landkreis Rosenheim</v>
      </c>
      <c r="L2821" s="3" t="s">
        <v>12092</v>
      </c>
      <c r="M2821" s="3"/>
      <c r="N2821" t="str">
        <f>Orte[[#This Row],[Ort]]</f>
        <v>Großkarolinenfeld</v>
      </c>
      <c r="O2821" t="s">
        <v>5462</v>
      </c>
      <c r="P2821" t="s">
        <v>6801</v>
      </c>
    </row>
    <row r="2822" spans="1:16" x14ac:dyDescent="0.35">
      <c r="A2822" t="s">
        <v>5355</v>
      </c>
      <c r="B2822" s="3" t="s">
        <v>13215</v>
      </c>
      <c r="C2822" s="4">
        <v>50.085385416100003</v>
      </c>
      <c r="D2822" s="4">
        <v>8.9762076103199995</v>
      </c>
      <c r="E2822" s="4">
        <f>Orte[[#This Row],[Lat_dez]]*PI()/180</f>
        <v>0.87415488264129526</v>
      </c>
      <c r="F2822" s="4">
        <f>Orte[[#This Row],[Lon_dez]]*PI()/180</f>
        <v>0.15666437714265613</v>
      </c>
      <c r="G2822" t="s">
        <v>549</v>
      </c>
      <c r="H2822" t="s">
        <v>1076</v>
      </c>
      <c r="I2822" s="4" t="b">
        <v>0</v>
      </c>
      <c r="J2822" s="4" t="str">
        <f>CONCATENATE(Orte[[#This Row],[Ort]]," - ",Orte[[#This Row],[Landkreis]])</f>
        <v>Großkrotzenburg - Landkreis Main-Kinzig-Kreis</v>
      </c>
      <c r="L2822" s="3" t="s">
        <v>12091</v>
      </c>
      <c r="M2822" s="3"/>
      <c r="N2822" t="str">
        <f>Orte[[#This Row],[Ort]]</f>
        <v>Großkrotzenburg</v>
      </c>
      <c r="O2822" t="s">
        <v>1022</v>
      </c>
      <c r="P2822" t="s">
        <v>3679</v>
      </c>
    </row>
    <row r="2823" spans="1:16" x14ac:dyDescent="0.35">
      <c r="A2823" t="s">
        <v>4630</v>
      </c>
      <c r="B2823" s="3" t="s">
        <v>12263</v>
      </c>
      <c r="C2823" s="4">
        <v>50.036327741599997</v>
      </c>
      <c r="D2823" s="4">
        <v>6.7987474393799996</v>
      </c>
      <c r="E2823" s="4">
        <f>Orte[[#This Row],[Lat_dez]]*PI()/180</f>
        <v>0.87329866469789852</v>
      </c>
      <c r="F2823" s="4">
        <f>Orte[[#This Row],[Lon_dez]]*PI()/180</f>
        <v>0.11866052782871457</v>
      </c>
      <c r="G2823" t="s">
        <v>514</v>
      </c>
      <c r="H2823" t="s">
        <v>1254</v>
      </c>
      <c r="I2823" s="4" t="b">
        <v>0</v>
      </c>
      <c r="J2823" s="4" t="str">
        <f>CONCATENATE(Orte[[#This Row],[Ort]]," - ",Orte[[#This Row],[Landkreis]])</f>
        <v>Großlittgen - Landkreis Bernkastel-Wittlich</v>
      </c>
      <c r="L2823" s="3" t="s">
        <v>11155</v>
      </c>
      <c r="M2823" s="3"/>
      <c r="N2823" t="str">
        <f>Orte[[#This Row],[Ort]]</f>
        <v>Großlittgen</v>
      </c>
      <c r="O2823" t="s">
        <v>3831</v>
      </c>
      <c r="P2823" t="s">
        <v>5663</v>
      </c>
    </row>
    <row r="2824" spans="1:16" x14ac:dyDescent="0.35">
      <c r="A2824" t="s">
        <v>2522</v>
      </c>
      <c r="B2824" s="3" t="s">
        <v>9602</v>
      </c>
      <c r="C2824" s="4">
        <v>50.502138279199997</v>
      </c>
      <c r="D2824" s="4">
        <v>7.6375803215899998</v>
      </c>
      <c r="E2824" s="4">
        <f>Orte[[#This Row],[Lat_dez]]*PI()/180</f>
        <v>0.88142859226950321</v>
      </c>
      <c r="F2824" s="4">
        <f>Orte[[#This Row],[Lon_dez]]*PI()/180</f>
        <v>0.13330092349727285</v>
      </c>
      <c r="G2824" t="s">
        <v>514</v>
      </c>
      <c r="H2824" t="s">
        <v>584</v>
      </c>
      <c r="I2824" s="4" t="b">
        <v>0</v>
      </c>
      <c r="J2824" s="4" t="str">
        <f>CONCATENATE(Orte[[#This Row],[Ort]]," - ",Orte[[#This Row],[Landkreis]])</f>
        <v>Großmaischeid - Landkreis Neuwied</v>
      </c>
      <c r="L2824" s="3" t="s">
        <v>9055</v>
      </c>
      <c r="M2824" s="3"/>
      <c r="N2824" t="str">
        <f>Orte[[#This Row],[Ort]]</f>
        <v>Großmaischeid</v>
      </c>
      <c r="O2824" t="s">
        <v>4535</v>
      </c>
      <c r="P2824" t="s">
        <v>794</v>
      </c>
    </row>
    <row r="2825" spans="1:16" x14ac:dyDescent="0.35">
      <c r="A2825" t="s">
        <v>4975</v>
      </c>
      <c r="B2825" s="3" t="s">
        <v>12715</v>
      </c>
      <c r="C2825" s="4">
        <v>48.780466480400001</v>
      </c>
      <c r="D2825" s="4">
        <v>11.5433772889</v>
      </c>
      <c r="E2825" s="4">
        <f>Orte[[#This Row],[Lat_dez]]*PI()/180</f>
        <v>0.85137975074171002</v>
      </c>
      <c r="F2825" s="4">
        <f>Orte[[#This Row],[Lon_dez]]*PI()/180</f>
        <v>0.20146994049124167</v>
      </c>
      <c r="G2825" t="s">
        <v>665</v>
      </c>
      <c r="H2825" t="s">
        <v>1867</v>
      </c>
      <c r="I2825" s="4" t="b">
        <v>0</v>
      </c>
      <c r="J2825" s="4" t="str">
        <f>CONCATENATE(Orte[[#This Row],[Ort]]," - ",Orte[[#This Row],[Landkreis]])</f>
        <v>Großmehring - Landkreis Eichstätt</v>
      </c>
      <c r="L2825" s="3" t="s">
        <v>10620</v>
      </c>
      <c r="M2825" s="3"/>
      <c r="N2825" t="str">
        <f>Orte[[#This Row],[Ort]]</f>
        <v>Großmehring</v>
      </c>
      <c r="O2825" t="s">
        <v>5021</v>
      </c>
      <c r="P2825" t="s">
        <v>3141</v>
      </c>
    </row>
    <row r="2826" spans="1:16" x14ac:dyDescent="0.35">
      <c r="A2826" t="s">
        <v>6314</v>
      </c>
      <c r="B2826" s="3" t="s">
        <v>14491</v>
      </c>
      <c r="C2826" s="4">
        <v>50.694318380699997</v>
      </c>
      <c r="D2826" s="4">
        <v>13.0816842847</v>
      </c>
      <c r="E2826" s="4">
        <f>Orte[[#This Row],[Lat_dez]]*PI()/180</f>
        <v>0.8847827677974951</v>
      </c>
      <c r="F2826" s="4">
        <f>Orte[[#This Row],[Lon_dez]]*PI()/180</f>
        <v>0.22831846247441429</v>
      </c>
      <c r="G2826" t="s">
        <v>869</v>
      </c>
      <c r="H2826" t="s">
        <v>910</v>
      </c>
      <c r="I2826" s="4" t="b">
        <v>0</v>
      </c>
      <c r="J2826" s="4" t="str">
        <f>CONCATENATE(Orte[[#This Row],[Ort]]," - ",Orte[[#This Row],[Landkreis]])</f>
        <v>Großolbersdorf - Landkreis Erzgebirgskreis</v>
      </c>
      <c r="L2826" s="3" t="s">
        <v>10295</v>
      </c>
      <c r="M2826" s="3"/>
      <c r="N2826" t="str">
        <f>Orte[[#This Row],[Ort]]</f>
        <v>Großolbersdorf</v>
      </c>
      <c r="O2826" t="s">
        <v>693</v>
      </c>
      <c r="P2826" t="s">
        <v>6172</v>
      </c>
    </row>
    <row r="2827" spans="1:16" x14ac:dyDescent="0.35">
      <c r="A2827" t="s">
        <v>1736</v>
      </c>
      <c r="B2827" s="3" t="s">
        <v>8691</v>
      </c>
      <c r="C2827" s="4">
        <v>49.915772321799999</v>
      </c>
      <c r="D2827" s="4">
        <v>9.0648348951499997</v>
      </c>
      <c r="E2827" s="4">
        <f>Orte[[#This Row],[Lat_dez]]*PI()/180</f>
        <v>0.87119457569126446</v>
      </c>
      <c r="F2827" s="4">
        <f>Orte[[#This Row],[Lon_dez]]*PI()/180</f>
        <v>0.15821121507004246</v>
      </c>
      <c r="G2827" t="s">
        <v>665</v>
      </c>
      <c r="H2827" t="s">
        <v>771</v>
      </c>
      <c r="I2827" s="4" t="b">
        <v>0</v>
      </c>
      <c r="J2827" s="4" t="str">
        <f>CONCATENATE(Orte[[#This Row],[Ort]]," - ",Orte[[#This Row],[Landkreis]])</f>
        <v>Großostheim - Landkreis Aschaffenburg</v>
      </c>
      <c r="L2827" s="3" t="s">
        <v>10989</v>
      </c>
      <c r="M2827" s="3"/>
      <c r="N2827" t="str">
        <f>Orte[[#This Row],[Ort]]</f>
        <v>Großostheim</v>
      </c>
      <c r="O2827" t="s">
        <v>2775</v>
      </c>
      <c r="P2827" t="s">
        <v>3479</v>
      </c>
    </row>
    <row r="2828" spans="1:16" x14ac:dyDescent="0.35">
      <c r="A2828" t="s">
        <v>4167</v>
      </c>
      <c r="B2828" s="3" t="s">
        <v>11667</v>
      </c>
      <c r="C2828" s="4">
        <v>51.249255750800003</v>
      </c>
      <c r="D2828" s="4">
        <v>12.4741795872</v>
      </c>
      <c r="E2828" s="4">
        <f>Orte[[#This Row],[Lat_dez]]*PI()/180</f>
        <v>0.89446825204809854</v>
      </c>
      <c r="F2828" s="4">
        <f>Orte[[#This Row],[Lon_dez]]*PI()/180</f>
        <v>0.21771550528170711</v>
      </c>
      <c r="G2828" t="s">
        <v>869</v>
      </c>
      <c r="H2828" t="s">
        <v>1405</v>
      </c>
      <c r="I2828" s="4" t="b">
        <v>0</v>
      </c>
      <c r="J2828" s="4" t="str">
        <f>CONCATENATE(Orte[[#This Row],[Ort]]," - ",Orte[[#This Row],[Landkreis]])</f>
        <v>Großpösna - Landkreis Leipzig</v>
      </c>
      <c r="L2828" s="3" t="s">
        <v>9063</v>
      </c>
      <c r="M2828" s="3"/>
      <c r="N2828" t="str">
        <f>Orte[[#This Row],[Ort]]</f>
        <v>Großpösna</v>
      </c>
      <c r="O2828" t="s">
        <v>2521</v>
      </c>
      <c r="P2828" t="s">
        <v>6304</v>
      </c>
    </row>
    <row r="2829" spans="1:16" x14ac:dyDescent="0.35">
      <c r="A2829" t="s">
        <v>4228</v>
      </c>
      <c r="B2829" s="3" t="s">
        <v>11736</v>
      </c>
      <c r="C2829" s="4">
        <v>51.593786415099999</v>
      </c>
      <c r="D2829" s="4">
        <v>13.9872039562</v>
      </c>
      <c r="E2829" s="4">
        <f>Orte[[#This Row],[Lat_dez]]*PI()/180</f>
        <v>0.90048144651421669</v>
      </c>
      <c r="F2829" s="4">
        <f>Orte[[#This Row],[Lon_dez]]*PI()/180</f>
        <v>0.24412276218366671</v>
      </c>
      <c r="G2829" t="s">
        <v>885</v>
      </c>
      <c r="H2829" t="s">
        <v>989</v>
      </c>
      <c r="I2829" s="4" t="b">
        <v>0</v>
      </c>
      <c r="J2829" s="4" t="str">
        <f>CONCATENATE(Orte[[#This Row],[Ort]]," - ",Orte[[#This Row],[Landkreis]])</f>
        <v>Großräschen - Landkreis Oberspreewald-Lausitz</v>
      </c>
      <c r="L2829" s="3" t="s">
        <v>13387</v>
      </c>
      <c r="M2829" s="3"/>
      <c r="N2829" t="str">
        <f>Orte[[#This Row],[Ort]]</f>
        <v>Großräschen</v>
      </c>
      <c r="O2829" t="s">
        <v>4749</v>
      </c>
      <c r="P2829" t="s">
        <v>3420</v>
      </c>
    </row>
    <row r="2830" spans="1:16" x14ac:dyDescent="0.35">
      <c r="A2830" t="s">
        <v>3051</v>
      </c>
      <c r="B2830" s="3" t="s">
        <v>10259</v>
      </c>
      <c r="C2830" s="4">
        <v>49.679351455000003</v>
      </c>
      <c r="D2830" s="4">
        <v>9.77151704015</v>
      </c>
      <c r="E2830" s="4">
        <f>Orte[[#This Row],[Lat_dez]]*PI()/180</f>
        <v>0.86706825314518565</v>
      </c>
      <c r="F2830" s="4">
        <f>Orte[[#This Row],[Lon_dez]]*PI()/180</f>
        <v>0.17054514526534842</v>
      </c>
      <c r="G2830" t="s">
        <v>546</v>
      </c>
      <c r="H2830" t="s">
        <v>830</v>
      </c>
      <c r="I2830" s="4" t="b">
        <v>0</v>
      </c>
      <c r="J2830" s="4" t="str">
        <f>CONCATENATE(Orte[[#This Row],[Ort]]," - ",Orte[[#This Row],[Landkreis]])</f>
        <v>Großrinderfeld - Landkreis Main-Tauber-Kreis</v>
      </c>
      <c r="L2830" s="3" t="s">
        <v>12097</v>
      </c>
      <c r="M2830" s="3"/>
      <c r="N2830" t="str">
        <f>Orte[[#This Row],[Ort]]</f>
        <v>Großrinderfeld</v>
      </c>
      <c r="O2830" t="s">
        <v>3259</v>
      </c>
      <c r="P2830" t="s">
        <v>5186</v>
      </c>
    </row>
    <row r="2831" spans="1:16" x14ac:dyDescent="0.35">
      <c r="A2831" t="s">
        <v>5334</v>
      </c>
      <c r="B2831" s="3" t="s">
        <v>13184</v>
      </c>
      <c r="C2831" s="4">
        <v>49.714630221999997</v>
      </c>
      <c r="D2831" s="4">
        <v>8.4779191047999998</v>
      </c>
      <c r="E2831" s="4">
        <f>Orte[[#This Row],[Lat_dez]]*PI()/180</f>
        <v>0.86768398378537936</v>
      </c>
      <c r="F2831" s="4">
        <f>Orte[[#This Row],[Lon_dez]]*PI()/180</f>
        <v>0.14796760209649018</v>
      </c>
      <c r="G2831" t="s">
        <v>549</v>
      </c>
      <c r="H2831" t="s">
        <v>717</v>
      </c>
      <c r="I2831" s="4" t="b">
        <v>0</v>
      </c>
      <c r="J2831" s="4" t="str">
        <f>CONCATENATE(Orte[[#This Row],[Ort]]," - ",Orte[[#This Row],[Landkreis]])</f>
        <v>Groß-Rohrheim - Landkreis Bergstraße</v>
      </c>
      <c r="L2831" s="3" t="s">
        <v>12549</v>
      </c>
      <c r="M2831" s="3"/>
      <c r="N2831" t="str">
        <f>Orte[[#This Row],[Ort]]</f>
        <v>Groß-Rohrheim</v>
      </c>
      <c r="O2831" t="s">
        <v>4398</v>
      </c>
      <c r="P2831" t="s">
        <v>2689</v>
      </c>
    </row>
    <row r="2832" spans="1:16" x14ac:dyDescent="0.35">
      <c r="A2832" t="s">
        <v>1596</v>
      </c>
      <c r="B2832" s="3" t="s">
        <v>8546</v>
      </c>
      <c r="C2832" s="4">
        <v>51.144298103600001</v>
      </c>
      <c r="D2832" s="4">
        <v>14.031786569499999</v>
      </c>
      <c r="E2832" s="4">
        <f>Orte[[#This Row],[Lat_dez]]*PI()/180</f>
        <v>0.89263639552931184</v>
      </c>
      <c r="F2832" s="4">
        <f>Orte[[#This Row],[Lon_dez]]*PI()/180</f>
        <v>0.24490087557489512</v>
      </c>
      <c r="G2832" t="s">
        <v>869</v>
      </c>
      <c r="H2832" t="s">
        <v>972</v>
      </c>
      <c r="I2832" s="4" t="b">
        <v>0</v>
      </c>
      <c r="J2832" s="4" t="str">
        <f>CONCATENATE(Orte[[#This Row],[Ort]]," - ",Orte[[#This Row],[Landkreis]])</f>
        <v>Großröhrsdorf, Bretnig-Hauswalde - Landkreis Bautzen</v>
      </c>
      <c r="L2832" s="3" t="s">
        <v>14966</v>
      </c>
      <c r="M2832" s="3"/>
      <c r="N2832" t="str">
        <f>Orte[[#This Row],[Ort]]</f>
        <v>Großröhrsdorf, Bretnig-Hauswalde</v>
      </c>
      <c r="O2832" t="s">
        <v>5804</v>
      </c>
      <c r="P2832" t="s">
        <v>6389</v>
      </c>
    </row>
    <row r="2833" spans="1:16" x14ac:dyDescent="0.35">
      <c r="A2833" t="s">
        <v>2275</v>
      </c>
      <c r="B2833" s="3" t="s">
        <v>9296</v>
      </c>
      <c r="C2833" s="4">
        <v>49.182225007100001</v>
      </c>
      <c r="D2833" s="4">
        <v>6.8223292450199997</v>
      </c>
      <c r="E2833" s="4">
        <f>Orte[[#This Row],[Lat_dez]]*PI()/180</f>
        <v>0.85839175983058658</v>
      </c>
      <c r="F2833" s="4">
        <f>Orte[[#This Row],[Lon_dez]]*PI()/180</f>
        <v>0.11907210798069795</v>
      </c>
      <c r="G2833" t="s">
        <v>534</v>
      </c>
      <c r="H2833" t="s">
        <v>536</v>
      </c>
      <c r="I2833" s="4" t="b">
        <v>0</v>
      </c>
      <c r="J2833" s="4" t="str">
        <f>CONCATENATE(Orte[[#This Row],[Ort]]," - ",Orte[[#This Row],[Landkreis]])</f>
        <v>Großrosseln - Landkreis Regionalverband Saarbrücken</v>
      </c>
      <c r="L2833" s="3" t="s">
        <v>14344</v>
      </c>
      <c r="M2833" s="3"/>
      <c r="N2833" t="str">
        <f>Orte[[#This Row],[Ort]]</f>
        <v>Großrosseln</v>
      </c>
      <c r="O2833" t="s">
        <v>3409</v>
      </c>
      <c r="P2833" t="s">
        <v>3374</v>
      </c>
    </row>
    <row r="2834" spans="1:16" x14ac:dyDescent="0.35">
      <c r="A2834" t="s">
        <v>1910</v>
      </c>
      <c r="B2834" s="3" t="s">
        <v>8882</v>
      </c>
      <c r="C2834" s="4">
        <v>50.620912703899997</v>
      </c>
      <c r="D2834" s="4">
        <v>13.1100759916</v>
      </c>
      <c r="E2834" s="4">
        <f>Orte[[#This Row],[Lat_dez]]*PI()/180</f>
        <v>0.88350159704768028</v>
      </c>
      <c r="F2834" s="4">
        <f>Orte[[#This Row],[Lon_dez]]*PI()/180</f>
        <v>0.22881399124008048</v>
      </c>
      <c r="G2834" t="s">
        <v>869</v>
      </c>
      <c r="H2834" t="s">
        <v>910</v>
      </c>
      <c r="I2834" s="4" t="b">
        <v>0</v>
      </c>
      <c r="J2834" s="4" t="str">
        <f>CONCATENATE(Orte[[#This Row],[Ort]]," - ",Orte[[#This Row],[Landkreis]])</f>
        <v>Großrückerswalde - Landkreis Erzgebirgskreis</v>
      </c>
      <c r="L2834" s="3" t="s">
        <v>14251</v>
      </c>
      <c r="M2834" s="3"/>
      <c r="N2834" t="str">
        <f>Orte[[#This Row],[Ort]]</f>
        <v>Großrückerswalde</v>
      </c>
      <c r="O2834" t="s">
        <v>6256</v>
      </c>
      <c r="P2834" t="s">
        <v>5771</v>
      </c>
    </row>
    <row r="2835" spans="1:16" x14ac:dyDescent="0.35">
      <c r="A2835" t="s">
        <v>7245</v>
      </c>
      <c r="B2835" s="3" t="s">
        <v>15757</v>
      </c>
      <c r="C2835" s="4">
        <v>51.091966049</v>
      </c>
      <c r="D2835" s="4">
        <v>11.0955763953</v>
      </c>
      <c r="E2835" s="4">
        <f>Orte[[#This Row],[Lat_dez]]*PI()/180</f>
        <v>0.89172302887220856</v>
      </c>
      <c r="F2835" s="4">
        <f>Orte[[#This Row],[Lon_dez]]*PI()/180</f>
        <v>0.19365434050454888</v>
      </c>
      <c r="G2835" t="s">
        <v>678</v>
      </c>
      <c r="H2835" t="s">
        <v>1344</v>
      </c>
      <c r="I2835" s="4" t="b">
        <v>0</v>
      </c>
      <c r="J2835" s="4" t="str">
        <f>CONCATENATE(Orte[[#This Row],[Ort]]," - ",Orte[[#This Row],[Landkreis]])</f>
        <v>Großrudestedt, Schloßvippach u.a. - Landkreis Sömmerda</v>
      </c>
      <c r="L2835" s="3" t="s">
        <v>10930</v>
      </c>
      <c r="M2835" s="3"/>
      <c r="N2835" t="str">
        <f>Orte[[#This Row],[Ort]]</f>
        <v>Großrudestedt, Schloßvippach u.a.</v>
      </c>
      <c r="O2835" t="s">
        <v>4469</v>
      </c>
      <c r="P2835" t="s">
        <v>1817</v>
      </c>
    </row>
    <row r="2836" spans="1:16" x14ac:dyDescent="0.35">
      <c r="A2836" t="s">
        <v>2476</v>
      </c>
      <c r="B2836" s="3" t="s">
        <v>9532</v>
      </c>
      <c r="C2836" s="4">
        <v>50.990445902899999</v>
      </c>
      <c r="D2836" s="4">
        <v>13.281720981299999</v>
      </c>
      <c r="E2836" s="4">
        <f>Orte[[#This Row],[Lat_dez]]*PI()/180</f>
        <v>0.88995116806565777</v>
      </c>
      <c r="F2836" s="4">
        <f>Orte[[#This Row],[Lon_dez]]*PI()/180</f>
        <v>0.23180976145489721</v>
      </c>
      <c r="G2836" t="s">
        <v>869</v>
      </c>
      <c r="H2836" t="s">
        <v>935</v>
      </c>
      <c r="I2836" s="4" t="b">
        <v>0</v>
      </c>
      <c r="J2836" s="4" t="str">
        <f>CONCATENATE(Orte[[#This Row],[Ort]]," - ",Orte[[#This Row],[Landkreis]])</f>
        <v>Großschirma - Landkreis Mittelsachsen</v>
      </c>
      <c r="L2836" s="3" t="s">
        <v>11634</v>
      </c>
      <c r="M2836" s="3"/>
      <c r="N2836" t="str">
        <f>Orte[[#This Row],[Ort]]</f>
        <v>Großschirma</v>
      </c>
      <c r="O2836" t="s">
        <v>5802</v>
      </c>
      <c r="P2836" t="s">
        <v>5764</v>
      </c>
    </row>
    <row r="2837" spans="1:16" x14ac:dyDescent="0.35">
      <c r="A2837" t="s">
        <v>1600</v>
      </c>
      <c r="B2837" s="3" t="s">
        <v>8550</v>
      </c>
      <c r="C2837" s="4">
        <v>50.902668496499999</v>
      </c>
      <c r="D2837" s="4">
        <v>14.678963183500001</v>
      </c>
      <c r="E2837" s="4">
        <f>Orte[[#This Row],[Lat_dez]]*PI()/180</f>
        <v>0.88841916331511661</v>
      </c>
      <c r="F2837" s="4">
        <f>Orte[[#This Row],[Lon_dez]]*PI()/180</f>
        <v>0.25619623833110361</v>
      </c>
      <c r="G2837" t="s">
        <v>869</v>
      </c>
      <c r="H2837" t="s">
        <v>979</v>
      </c>
      <c r="I2837" s="4" t="b">
        <v>0</v>
      </c>
      <c r="J2837" s="4" t="str">
        <f>CONCATENATE(Orte[[#This Row],[Ort]]," - ",Orte[[#This Row],[Landkreis]])</f>
        <v>Großschönau - Landkreis Görlitz</v>
      </c>
      <c r="L2837" s="3" t="s">
        <v>7785</v>
      </c>
      <c r="M2837" s="3"/>
      <c r="N2837" t="str">
        <f>Orte[[#This Row],[Ort]]</f>
        <v>Großschönau</v>
      </c>
      <c r="O2837" t="s">
        <v>2679</v>
      </c>
      <c r="P2837" t="s">
        <v>5772</v>
      </c>
    </row>
    <row r="2838" spans="1:16" x14ac:dyDescent="0.35">
      <c r="A2838" t="s">
        <v>1600</v>
      </c>
      <c r="B2838" s="3" t="s">
        <v>8897</v>
      </c>
      <c r="C2838" s="4">
        <v>50.865184836899999</v>
      </c>
      <c r="D2838" s="4">
        <v>14.645132241500001</v>
      </c>
      <c r="E2838" s="4">
        <f>Orte[[#This Row],[Lat_dez]]*PI()/180</f>
        <v>0.88776495003939981</v>
      </c>
      <c r="F2838" s="4">
        <f>Orte[[#This Row],[Lon_dez]]*PI()/180</f>
        <v>0.25560577700415232</v>
      </c>
      <c r="G2838" t="s">
        <v>869</v>
      </c>
      <c r="H2838" t="s">
        <v>979</v>
      </c>
      <c r="I2838" s="4" t="b">
        <v>0</v>
      </c>
      <c r="J2838" s="4" t="str">
        <f>CONCATENATE(Orte[[#This Row],[Ort]]," - ",Orte[[#This Row],[Landkreis]])</f>
        <v>Großschönau - Landkreis Görlitz</v>
      </c>
      <c r="L2838" s="3" t="s">
        <v>15092</v>
      </c>
      <c r="M2838" s="3"/>
      <c r="N2838" t="str">
        <f>Orte[[#This Row],[Ort]]</f>
        <v>Großschönau</v>
      </c>
      <c r="O2838" t="s">
        <v>3108</v>
      </c>
      <c r="P2838" t="s">
        <v>7255</v>
      </c>
    </row>
    <row r="2839" spans="1:16" x14ac:dyDescent="0.35">
      <c r="A2839" t="s">
        <v>1151</v>
      </c>
      <c r="B2839" s="3" t="s">
        <v>8114</v>
      </c>
      <c r="C2839" s="4">
        <v>54.710748002999999</v>
      </c>
      <c r="D2839" s="4">
        <v>9.5110597241800008</v>
      </c>
      <c r="E2839" s="4">
        <f>Orte[[#This Row],[Lat_dez]]*PI()/180</f>
        <v>0.95488268888126238</v>
      </c>
      <c r="F2839" s="4">
        <f>Orte[[#This Row],[Lon_dez]]*PI()/180</f>
        <v>0.16599930754076475</v>
      </c>
      <c r="G2839" t="s">
        <v>641</v>
      </c>
      <c r="H2839" t="s">
        <v>660</v>
      </c>
      <c r="I2839" s="4" t="b">
        <v>0</v>
      </c>
      <c r="J2839" s="4" t="str">
        <f>CONCATENATE(Orte[[#This Row],[Ort]]," - ",Orte[[#This Row],[Landkreis]])</f>
        <v>Großsolt - Kreis Schleswig-Flensburg</v>
      </c>
      <c r="L2839" s="3" t="s">
        <v>15725</v>
      </c>
      <c r="M2839" s="3"/>
      <c r="N2839" t="str">
        <f>Orte[[#This Row],[Ort]]</f>
        <v>Großsolt</v>
      </c>
      <c r="O2839" t="s">
        <v>5624</v>
      </c>
      <c r="P2839" t="s">
        <v>2861</v>
      </c>
    </row>
    <row r="2840" spans="1:16" x14ac:dyDescent="0.35">
      <c r="A2840" t="s">
        <v>3600</v>
      </c>
      <c r="B2840" s="3" t="s">
        <v>10953</v>
      </c>
      <c r="C2840" s="4">
        <v>49.868836993800002</v>
      </c>
      <c r="D2840" s="4">
        <v>8.9441978874799997</v>
      </c>
      <c r="E2840" s="4">
        <f>Orte[[#This Row],[Lat_dez]]*PI()/180</f>
        <v>0.87037539968216104</v>
      </c>
      <c r="F2840" s="4">
        <f>Orte[[#This Row],[Lon_dez]]*PI()/180</f>
        <v>0.15610570208644731</v>
      </c>
      <c r="G2840" t="s">
        <v>549</v>
      </c>
      <c r="H2840" t="s">
        <v>745</v>
      </c>
      <c r="I2840" s="4" t="b">
        <v>0</v>
      </c>
      <c r="J2840" s="4" t="str">
        <f>CONCATENATE(Orte[[#This Row],[Ort]]," - ",Orte[[#This Row],[Landkreis]])</f>
        <v>Groß-Umstadt - Landkreis Darmstadt-Dieburg</v>
      </c>
      <c r="L2840" s="3" t="s">
        <v>12969</v>
      </c>
      <c r="M2840" s="3"/>
      <c r="N2840" t="str">
        <f>Orte[[#This Row],[Ort]]</f>
        <v>Groß-Umstadt</v>
      </c>
      <c r="O2840" t="s">
        <v>2211</v>
      </c>
      <c r="P2840" t="s">
        <v>4673</v>
      </c>
    </row>
    <row r="2841" spans="1:16" x14ac:dyDescent="0.35">
      <c r="A2841" t="s">
        <v>3631</v>
      </c>
      <c r="B2841" s="3" t="s">
        <v>10993</v>
      </c>
      <c r="C2841" s="4">
        <v>51.092041293299999</v>
      </c>
      <c r="D2841" s="4">
        <v>10.7516361516</v>
      </c>
      <c r="E2841" s="4">
        <f>Orte[[#This Row],[Lat_dez]]*PI()/180</f>
        <v>0.89172434213298679</v>
      </c>
      <c r="F2841" s="4">
        <f>Orte[[#This Row],[Lon_dez]]*PI()/180</f>
        <v>0.18765145082187221</v>
      </c>
      <c r="G2841" t="s">
        <v>678</v>
      </c>
      <c r="H2841" t="s">
        <v>800</v>
      </c>
      <c r="I2841" s="4" t="b">
        <v>0</v>
      </c>
      <c r="J2841" s="4" t="str">
        <f>CONCATENATE(Orte[[#This Row],[Ort]]," - ",Orte[[#This Row],[Landkreis]])</f>
        <v>Großvargula, Tonna - Landkreis Gotha</v>
      </c>
      <c r="L2841" s="3" t="s">
        <v>8412</v>
      </c>
      <c r="M2841" s="3"/>
      <c r="N2841" t="str">
        <f>Orte[[#This Row],[Ort]]</f>
        <v>Großvargula, Tonna</v>
      </c>
      <c r="O2841" t="s">
        <v>4006</v>
      </c>
      <c r="P2841" t="s">
        <v>5705</v>
      </c>
    </row>
    <row r="2842" spans="1:16" x14ac:dyDescent="0.35">
      <c r="A2842" t="s">
        <v>4447</v>
      </c>
      <c r="B2842" s="3" t="s">
        <v>12035</v>
      </c>
      <c r="C2842" s="4">
        <v>49.873544120699997</v>
      </c>
      <c r="D2842" s="4">
        <v>9.1375727591500002</v>
      </c>
      <c r="E2842" s="4">
        <f>Orte[[#This Row],[Lat_dez]]*PI()/180</f>
        <v>0.87045755454487506</v>
      </c>
      <c r="F2842" s="4">
        <f>Orte[[#This Row],[Lon_dez]]*PI()/180</f>
        <v>0.15948073028771032</v>
      </c>
      <c r="G2842" t="s">
        <v>665</v>
      </c>
      <c r="H2842" t="s">
        <v>1095</v>
      </c>
      <c r="I2842" s="4" t="b">
        <v>0</v>
      </c>
      <c r="J2842" s="4" t="str">
        <f>CONCATENATE(Orte[[#This Row],[Ort]]," - ",Orte[[#This Row],[Landkreis]])</f>
        <v>Großwallstadt - Landkreis Miltenberg</v>
      </c>
      <c r="L2842" s="3" t="s">
        <v>8255</v>
      </c>
      <c r="M2842" s="3"/>
      <c r="N2842" t="str">
        <f>Orte[[#This Row],[Ort]]</f>
        <v>Großwallstadt</v>
      </c>
      <c r="O2842" t="s">
        <v>4972</v>
      </c>
      <c r="P2842" t="s">
        <v>1709</v>
      </c>
    </row>
    <row r="2843" spans="1:16" x14ac:dyDescent="0.35">
      <c r="A2843" t="s">
        <v>3965</v>
      </c>
      <c r="B2843" s="3" t="s">
        <v>11415</v>
      </c>
      <c r="C2843" s="4">
        <v>47.684750476200001</v>
      </c>
      <c r="D2843" s="4">
        <v>11.303259647699999</v>
      </c>
      <c r="E2843" s="4">
        <f>Orte[[#This Row],[Lat_dez]]*PI()/180</f>
        <v>0.83225589880162398</v>
      </c>
      <c r="F2843" s="4">
        <f>Orte[[#This Row],[Lon_dez]]*PI()/180</f>
        <v>0.19727909706017929</v>
      </c>
      <c r="G2843" t="s">
        <v>665</v>
      </c>
      <c r="H2843" t="s">
        <v>1288</v>
      </c>
      <c r="I2843" s="4" t="b">
        <v>0</v>
      </c>
      <c r="J2843" s="4" t="str">
        <f>CONCATENATE(Orte[[#This Row],[Ort]]," - ",Orte[[#This Row],[Landkreis]])</f>
        <v>Großweil - Landkreis Bad Tölz-Wolfratshausen</v>
      </c>
      <c r="L2843" s="3" t="s">
        <v>13378</v>
      </c>
      <c r="M2843" s="3"/>
      <c r="N2843" t="str">
        <f>Orte[[#This Row],[Ort]]</f>
        <v>Großweil</v>
      </c>
      <c r="O2843" t="s">
        <v>990</v>
      </c>
      <c r="P2843" t="s">
        <v>4996</v>
      </c>
    </row>
    <row r="2844" spans="1:16" x14ac:dyDescent="0.35">
      <c r="A2844" t="s">
        <v>6580</v>
      </c>
      <c r="B2844" s="3" t="s">
        <v>14879</v>
      </c>
      <c r="C2844" s="4">
        <v>49.8749887118</v>
      </c>
      <c r="D2844" s="4">
        <v>8.8119690576400007</v>
      </c>
      <c r="E2844" s="4">
        <f>Orte[[#This Row],[Lat_dez]]*PI()/180</f>
        <v>0.87048276741591524</v>
      </c>
      <c r="F2844" s="4">
        <f>Orte[[#This Row],[Lon_dez]]*PI()/180</f>
        <v>0.15379787363967998</v>
      </c>
      <c r="G2844" t="s">
        <v>549</v>
      </c>
      <c r="H2844" t="s">
        <v>745</v>
      </c>
      <c r="I2844" s="4" t="b">
        <v>0</v>
      </c>
      <c r="J2844" s="4" t="str">
        <f>CONCATENATE(Orte[[#This Row],[Ort]]," - ",Orte[[#This Row],[Landkreis]])</f>
        <v>Groß-Zimmern - Landkreis Darmstadt-Dieburg</v>
      </c>
      <c r="L2844" s="3" t="s">
        <v>9712</v>
      </c>
      <c r="M2844" s="3"/>
      <c r="N2844" t="str">
        <f>Orte[[#This Row],[Ort]]</f>
        <v>Groß-Zimmern</v>
      </c>
      <c r="O2844" t="s">
        <v>3964</v>
      </c>
      <c r="P2844" t="s">
        <v>7207</v>
      </c>
    </row>
    <row r="2845" spans="1:16" x14ac:dyDescent="0.35">
      <c r="A2845" t="s">
        <v>1554</v>
      </c>
      <c r="B2845" s="3" t="s">
        <v>8493</v>
      </c>
      <c r="C2845" s="4">
        <v>50.231970515299999</v>
      </c>
      <c r="D2845" s="4">
        <v>11.023963847899999</v>
      </c>
      <c r="E2845" s="4">
        <f>Orte[[#This Row],[Lat_dez]]*PI()/180</f>
        <v>0.87671327525669762</v>
      </c>
      <c r="F2845" s="4">
        <f>Orte[[#This Row],[Lon_dez]]*PI()/180</f>
        <v>0.19240446576667836</v>
      </c>
      <c r="G2845" t="s">
        <v>665</v>
      </c>
      <c r="H2845" t="s">
        <v>1540</v>
      </c>
      <c r="I2845" s="4" t="b">
        <v>0</v>
      </c>
      <c r="J2845" s="4" t="str">
        <f>CONCATENATE(Orte[[#This Row],[Ort]]," - ",Orte[[#This Row],[Landkreis]])</f>
        <v>Grub a. Forst - Landkreis Coburg</v>
      </c>
      <c r="L2845" s="3" t="s">
        <v>14676</v>
      </c>
      <c r="M2845" s="3"/>
      <c r="N2845" t="str">
        <f>Orte[[#This Row],[Ort]]</f>
        <v>Grub a. Forst</v>
      </c>
      <c r="O2845" t="s">
        <v>6544</v>
      </c>
      <c r="P2845" t="s">
        <v>3984</v>
      </c>
    </row>
    <row r="2846" spans="1:16" x14ac:dyDescent="0.35">
      <c r="A2846" t="s">
        <v>4853</v>
      </c>
      <c r="B2846" s="3" t="s">
        <v>12560</v>
      </c>
      <c r="C2846" s="4">
        <v>54.242856290799999</v>
      </c>
      <c r="D2846" s="4">
        <v>11.0437994746</v>
      </c>
      <c r="E2846" s="4">
        <f>Orte[[#This Row],[Lat_dez]]*PI()/180</f>
        <v>0.9467164379605788</v>
      </c>
      <c r="F2846" s="4">
        <f>Orte[[#This Row],[Lon_dez]]*PI()/180</f>
        <v>0.19275066276178987</v>
      </c>
      <c r="G2846" t="s">
        <v>641</v>
      </c>
      <c r="H2846" t="s">
        <v>1323</v>
      </c>
      <c r="I2846" s="4" t="b">
        <v>0</v>
      </c>
      <c r="J2846" s="4" t="str">
        <f>CONCATENATE(Orte[[#This Row],[Ort]]," - ",Orte[[#This Row],[Landkreis]])</f>
        <v>Grube - Kreis Ostholstein</v>
      </c>
      <c r="L2846" s="3" t="s">
        <v>13917</v>
      </c>
      <c r="M2846" s="3"/>
      <c r="N2846" t="str">
        <f>Orte[[#This Row],[Ort]]</f>
        <v>Grube</v>
      </c>
      <c r="O2846" t="s">
        <v>567</v>
      </c>
      <c r="P2846" t="s">
        <v>3643</v>
      </c>
    </row>
    <row r="2847" spans="1:16" x14ac:dyDescent="0.35">
      <c r="A2847" t="s">
        <v>824</v>
      </c>
      <c r="B2847" s="3" t="s">
        <v>7868</v>
      </c>
      <c r="C2847" s="4">
        <v>48.602383661600001</v>
      </c>
      <c r="D2847" s="4">
        <v>9.6301976254900001</v>
      </c>
      <c r="E2847" s="4">
        <f>Orte[[#This Row],[Lat_dez]]*PI()/180</f>
        <v>0.84827161921241756</v>
      </c>
      <c r="F2847" s="4">
        <f>Orte[[#This Row],[Lon_dez]]*PI()/180</f>
        <v>0.16807865618254031</v>
      </c>
      <c r="G2847" t="s">
        <v>546</v>
      </c>
      <c r="H2847" t="s">
        <v>644</v>
      </c>
      <c r="I2847" s="4" t="b">
        <v>0</v>
      </c>
      <c r="J2847" s="4" t="str">
        <f>CONCATENATE(Orte[[#This Row],[Ort]]," - ",Orte[[#This Row],[Landkreis]])</f>
        <v>Gruibingen - Landkreis Göppingen</v>
      </c>
      <c r="L2847" s="3" t="s">
        <v>14234</v>
      </c>
      <c r="M2847" s="3"/>
      <c r="N2847" t="str">
        <f>Orte[[#This Row],[Ort]]</f>
        <v>Gruibingen</v>
      </c>
      <c r="O2847" t="s">
        <v>1634</v>
      </c>
      <c r="P2847" t="s">
        <v>3672</v>
      </c>
    </row>
    <row r="2848" spans="1:16" x14ac:dyDescent="0.35">
      <c r="A2848" t="s">
        <v>3943</v>
      </c>
      <c r="B2848" s="3" t="s">
        <v>11386</v>
      </c>
      <c r="C2848" s="4">
        <v>49.656529388999999</v>
      </c>
      <c r="D2848" s="4">
        <v>7.5570049508599997</v>
      </c>
      <c r="E2848" s="4">
        <f>Orte[[#This Row],[Lat_dez]]*PI()/180</f>
        <v>0.86666993295137806</v>
      </c>
      <c r="F2848" s="4">
        <f>Orte[[#This Row],[Lon_dez]]*PI()/180</f>
        <v>0.13189461798201926</v>
      </c>
      <c r="G2848" t="s">
        <v>514</v>
      </c>
      <c r="H2848" t="s">
        <v>1680</v>
      </c>
      <c r="I2848" s="4" t="b">
        <v>0</v>
      </c>
      <c r="J2848" s="4" t="str">
        <f>CONCATENATE(Orte[[#This Row],[Ort]]," - ",Orte[[#This Row],[Landkreis]])</f>
        <v>Grumbach - Landkreis Kusel</v>
      </c>
      <c r="L2848" s="3" t="s">
        <v>10637</v>
      </c>
      <c r="M2848" s="3"/>
      <c r="N2848" t="str">
        <f>Orte[[#This Row],[Ort]]</f>
        <v>Grumbach</v>
      </c>
      <c r="O2848" t="s">
        <v>2630</v>
      </c>
      <c r="P2848" t="s">
        <v>2597</v>
      </c>
    </row>
    <row r="2849" spans="1:16" x14ac:dyDescent="0.35">
      <c r="A2849" t="s">
        <v>6181</v>
      </c>
      <c r="B2849" s="3" t="s">
        <v>14312</v>
      </c>
      <c r="C2849" s="4">
        <v>50.6069209542</v>
      </c>
      <c r="D2849" s="4">
        <v>8.9540289749999999</v>
      </c>
      <c r="E2849" s="4">
        <f>Orte[[#This Row],[Lat_dez]]*PI()/180</f>
        <v>0.88325739494730049</v>
      </c>
      <c r="F2849" s="4">
        <f>Orte[[#This Row],[Lon_dez]]*PI()/180</f>
        <v>0.15627728693272303</v>
      </c>
      <c r="G2849" t="s">
        <v>549</v>
      </c>
      <c r="H2849" t="s">
        <v>1723</v>
      </c>
      <c r="I2849" s="4" t="b">
        <v>0</v>
      </c>
      <c r="J2849" s="4" t="str">
        <f>CONCATENATE(Orte[[#This Row],[Ort]]," - ",Orte[[#This Row],[Landkreis]])</f>
        <v>Grünberg - Landkreis Gießen</v>
      </c>
      <c r="L2849" s="3" t="s">
        <v>15125</v>
      </c>
      <c r="M2849" s="3"/>
      <c r="N2849" t="str">
        <f>Orte[[#This Row],[Ort]]</f>
        <v>Grünberg</v>
      </c>
      <c r="O2849" t="s">
        <v>5708</v>
      </c>
      <c r="P2849" t="s">
        <v>3301</v>
      </c>
    </row>
    <row r="2850" spans="1:16" x14ac:dyDescent="0.35">
      <c r="A2850" t="s">
        <v>1739</v>
      </c>
      <c r="B2850" s="3" t="s">
        <v>8694</v>
      </c>
      <c r="C2850" s="4">
        <v>50.236446192400003</v>
      </c>
      <c r="D2850" s="4">
        <v>9.1541786758600008</v>
      </c>
      <c r="E2850" s="4">
        <f>Orte[[#This Row],[Lat_dez]]*PI()/180</f>
        <v>0.87679139055834887</v>
      </c>
      <c r="F2850" s="4">
        <f>Orte[[#This Row],[Lon_dez]]*PI()/180</f>
        <v>0.15977055820961178</v>
      </c>
      <c r="G2850" t="s">
        <v>549</v>
      </c>
      <c r="H2850" t="s">
        <v>1076</v>
      </c>
      <c r="I2850" s="4" t="b">
        <v>0</v>
      </c>
      <c r="J2850" s="4" t="str">
        <f>CONCATENATE(Orte[[#This Row],[Ort]]," - ",Orte[[#This Row],[Landkreis]])</f>
        <v>Gründau - Landkreis Main-Kinzig-Kreis</v>
      </c>
      <c r="L2850" s="3" t="s">
        <v>12300</v>
      </c>
      <c r="M2850" s="3"/>
      <c r="N2850" t="str">
        <f>Orte[[#This Row],[Ort]]</f>
        <v>Gründau</v>
      </c>
      <c r="O2850" t="s">
        <v>849</v>
      </c>
      <c r="P2850" t="s">
        <v>6481</v>
      </c>
    </row>
    <row r="2851" spans="1:16" x14ac:dyDescent="0.35">
      <c r="A2851" t="s">
        <v>1857</v>
      </c>
      <c r="B2851" s="3" t="s">
        <v>8824</v>
      </c>
      <c r="C2851" s="4">
        <v>53.554916267300001</v>
      </c>
      <c r="D2851" s="4">
        <v>9.6036670901400001</v>
      </c>
      <c r="E2851" s="4">
        <f>Orte[[#This Row],[Lat_dez]]*PI()/180</f>
        <v>0.93470961949425657</v>
      </c>
      <c r="F2851" s="4">
        <f>Orte[[#This Row],[Lon_dez]]*PI()/180</f>
        <v>0.16761561098836605</v>
      </c>
      <c r="G2851" t="s">
        <v>554</v>
      </c>
      <c r="H2851" t="s">
        <v>1507</v>
      </c>
      <c r="I2851" s="4" t="b">
        <v>0</v>
      </c>
      <c r="J2851" s="4" t="str">
        <f>CONCATENATE(Orte[[#This Row],[Ort]]," - ",Orte[[#This Row],[Landkreis]])</f>
        <v>Grünendeich - Landkreis Stade</v>
      </c>
      <c r="L2851" s="3" t="s">
        <v>9854</v>
      </c>
      <c r="M2851" s="3"/>
      <c r="N2851" t="str">
        <f>Orte[[#This Row],[Ort]]</f>
        <v>Grünendeich</v>
      </c>
      <c r="O2851" t="s">
        <v>2882</v>
      </c>
      <c r="P2851" t="s">
        <v>4095</v>
      </c>
    </row>
    <row r="2852" spans="1:16" x14ac:dyDescent="0.35">
      <c r="A2852" t="s">
        <v>7200</v>
      </c>
      <c r="B2852" s="3" t="s">
        <v>15702</v>
      </c>
      <c r="C2852" s="4">
        <v>51.932270711100003</v>
      </c>
      <c r="D2852" s="4">
        <v>9.7774656939100009</v>
      </c>
      <c r="E2852" s="4">
        <f>Orte[[#This Row],[Lat_dez]]*PI()/180</f>
        <v>0.90638911194571192</v>
      </c>
      <c r="F2852" s="4">
        <f>Orte[[#This Row],[Lon_dez]]*PI()/180</f>
        <v>0.17064896885952158</v>
      </c>
      <c r="G2852" t="s">
        <v>554</v>
      </c>
      <c r="H2852" t="s">
        <v>1519</v>
      </c>
      <c r="I2852" s="4" t="b">
        <v>0</v>
      </c>
      <c r="J2852" s="4" t="str">
        <f>CONCATENATE(Orte[[#This Row],[Ort]]," - ",Orte[[#This Row],[Landkreis]])</f>
        <v>Grünenplan, Delligsen - Landkreis Holzminden</v>
      </c>
      <c r="L2852" s="3" t="s">
        <v>12388</v>
      </c>
      <c r="M2852" s="3"/>
      <c r="N2852" t="str">
        <f>Orte[[#This Row],[Ort]]</f>
        <v>Grünenplan, Delligsen</v>
      </c>
      <c r="O2852" t="s">
        <v>6223</v>
      </c>
      <c r="P2852" t="s">
        <v>4201</v>
      </c>
    </row>
    <row r="2853" spans="1:16" x14ac:dyDescent="0.35">
      <c r="A2853" t="s">
        <v>1905</v>
      </c>
      <c r="B2853" s="3" t="s">
        <v>8876</v>
      </c>
      <c r="C2853" s="4">
        <v>50.5758128027</v>
      </c>
      <c r="D2853" s="4">
        <v>12.8109407065</v>
      </c>
      <c r="E2853" s="4">
        <f>Orte[[#This Row],[Lat_dez]]*PI()/180</f>
        <v>0.88271445527941617</v>
      </c>
      <c r="F2853" s="4">
        <f>Orte[[#This Row],[Lon_dez]]*PI()/180</f>
        <v>0.2235930956061935</v>
      </c>
      <c r="G2853" t="s">
        <v>869</v>
      </c>
      <c r="H2853" t="s">
        <v>910</v>
      </c>
      <c r="I2853" s="4" t="b">
        <v>0</v>
      </c>
      <c r="J2853" s="4" t="str">
        <f>CONCATENATE(Orte[[#This Row],[Ort]]," - ",Orte[[#This Row],[Landkreis]])</f>
        <v>Grünhain-Beierfeld - Landkreis Erzgebirgskreis</v>
      </c>
      <c r="L2853" s="3" t="s">
        <v>9439</v>
      </c>
      <c r="M2853" s="3"/>
      <c r="N2853" t="str">
        <f>Orte[[#This Row],[Ort]]</f>
        <v>Grünhain-Beierfeld</v>
      </c>
      <c r="O2853" t="s">
        <v>955</v>
      </c>
      <c r="P2853" t="s">
        <v>7081</v>
      </c>
    </row>
    <row r="2854" spans="1:16" x14ac:dyDescent="0.35">
      <c r="A2854" t="s">
        <v>3473</v>
      </c>
      <c r="B2854" s="3" t="s">
        <v>10778</v>
      </c>
      <c r="C2854" s="4">
        <v>50.768472615199997</v>
      </c>
      <c r="D2854" s="4">
        <v>13.162229181500001</v>
      </c>
      <c r="E2854" s="4">
        <f>Orte[[#This Row],[Lat_dez]]*PI()/180</f>
        <v>0.88607700334381612</v>
      </c>
      <c r="F2854" s="4">
        <f>Orte[[#This Row],[Lon_dez]]*PI()/180</f>
        <v>0.22972423611925333</v>
      </c>
      <c r="G2854" t="s">
        <v>869</v>
      </c>
      <c r="H2854" t="s">
        <v>910</v>
      </c>
      <c r="I2854" s="4" t="b">
        <v>0</v>
      </c>
      <c r="J2854" s="4" t="str">
        <f>CONCATENATE(Orte[[#This Row],[Ort]]," - ",Orte[[#This Row],[Landkreis]])</f>
        <v>Grünhainichen - Landkreis Erzgebirgskreis</v>
      </c>
      <c r="L2854" s="3" t="s">
        <v>11006</v>
      </c>
      <c r="M2854" s="3"/>
      <c r="N2854" t="str">
        <f>Orte[[#This Row],[Ort]]</f>
        <v>Grünhainichen</v>
      </c>
      <c r="O2854" t="s">
        <v>6351</v>
      </c>
      <c r="P2854" t="s">
        <v>3384</v>
      </c>
    </row>
    <row r="2855" spans="1:16" x14ac:dyDescent="0.35">
      <c r="A2855" t="s">
        <v>2094</v>
      </c>
      <c r="B2855" s="3" t="s">
        <v>9087</v>
      </c>
      <c r="C2855" s="4">
        <v>47.741421190399997</v>
      </c>
      <c r="D2855" s="4">
        <v>9.6597865429500001</v>
      </c>
      <c r="E2855" s="4">
        <f>Orte[[#This Row],[Lat_dez]]*PI()/180</f>
        <v>0.83324498935387048</v>
      </c>
      <c r="F2855" s="4">
        <f>Orte[[#This Row],[Lon_dez]]*PI()/180</f>
        <v>0.16859508021431813</v>
      </c>
      <c r="G2855" t="s">
        <v>546</v>
      </c>
      <c r="H2855" t="s">
        <v>656</v>
      </c>
      <c r="I2855" s="4" t="b">
        <v>0</v>
      </c>
      <c r="J2855" s="4" t="str">
        <f>CONCATENATE(Orte[[#This Row],[Ort]]," - ",Orte[[#This Row],[Landkreis]])</f>
        <v>Grünkraut - Landkreis Ravensburg</v>
      </c>
      <c r="L2855" s="3" t="s">
        <v>13243</v>
      </c>
      <c r="M2855" s="3"/>
      <c r="N2855" t="str">
        <f>Orte[[#This Row],[Ort]]</f>
        <v>Grünkraut</v>
      </c>
      <c r="O2855" t="s">
        <v>2673</v>
      </c>
      <c r="P2855" t="s">
        <v>6105</v>
      </c>
    </row>
    <row r="2856" spans="1:16" x14ac:dyDescent="0.35">
      <c r="A2856" t="s">
        <v>5866</v>
      </c>
      <c r="B2856" s="3" t="s">
        <v>13901</v>
      </c>
      <c r="C2856" s="4">
        <v>49.617029137000003</v>
      </c>
      <c r="D2856" s="4">
        <v>9.7651502666199992</v>
      </c>
      <c r="E2856" s="4">
        <f>Orte[[#This Row],[Lat_dez]]*PI()/180</f>
        <v>0.86598052349861065</v>
      </c>
      <c r="F2856" s="4">
        <f>Orte[[#This Row],[Lon_dez]]*PI()/180</f>
        <v>0.1704340241045211</v>
      </c>
      <c r="G2856" t="s">
        <v>546</v>
      </c>
      <c r="H2856" t="s">
        <v>830</v>
      </c>
      <c r="I2856" s="4" t="b">
        <v>0</v>
      </c>
      <c r="J2856" s="4" t="str">
        <f>CONCATENATE(Orte[[#This Row],[Ort]]," - ",Orte[[#This Row],[Landkreis]])</f>
        <v>Grünsfeld - Landkreis Main-Tauber-Kreis</v>
      </c>
      <c r="L2856" s="3" t="s">
        <v>11238</v>
      </c>
      <c r="M2856" s="3"/>
      <c r="N2856" t="str">
        <f>Orte[[#This Row],[Ort]]</f>
        <v>Grünsfeld</v>
      </c>
      <c r="O2856" t="s">
        <v>1624</v>
      </c>
      <c r="P2856" t="s">
        <v>2475</v>
      </c>
    </row>
    <row r="2857" spans="1:16" x14ac:dyDescent="0.35">
      <c r="A2857" t="s">
        <v>4881</v>
      </c>
      <c r="B2857" s="3" t="s">
        <v>12593</v>
      </c>
      <c r="C2857" s="4">
        <v>49.566225649899998</v>
      </c>
      <c r="D2857" s="4">
        <v>8.1612226441299995</v>
      </c>
      <c r="E2857" s="4">
        <f>Orte[[#This Row],[Lat_dez]]*PI()/180</f>
        <v>0.86509383537722107</v>
      </c>
      <c r="F2857" s="4">
        <f>Orte[[#This Row],[Lon_dez]]*PI()/180</f>
        <v>0.14244020612838595</v>
      </c>
      <c r="G2857" t="s">
        <v>514</v>
      </c>
      <c r="H2857" t="s">
        <v>624</v>
      </c>
      <c r="I2857" s="4" t="b">
        <v>0</v>
      </c>
      <c r="J2857" s="4" t="str">
        <f>CONCATENATE(Orte[[#This Row],[Ort]]," - ",Orte[[#This Row],[Landkreis]])</f>
        <v>Grünstadt - Landkreis Bad Dürkheim</v>
      </c>
      <c r="L2857" s="3" t="s">
        <v>12918</v>
      </c>
      <c r="M2857" s="3"/>
      <c r="N2857" t="str">
        <f>Orte[[#This Row],[Ort]]</f>
        <v>Grünstadt</v>
      </c>
      <c r="O2857" t="s">
        <v>1655</v>
      </c>
      <c r="P2857" t="s">
        <v>3059</v>
      </c>
    </row>
    <row r="2858" spans="1:16" x14ac:dyDescent="0.35">
      <c r="A2858" t="s">
        <v>2880</v>
      </c>
      <c r="B2858" s="3" t="s">
        <v>10040</v>
      </c>
      <c r="C2858" s="4">
        <v>48.045397573499997</v>
      </c>
      <c r="D2858" s="4">
        <v>11.5353271424</v>
      </c>
      <c r="E2858" s="4">
        <f>Orte[[#This Row],[Lat_dez]]*PI()/180</f>
        <v>0.83855037808726929</v>
      </c>
      <c r="F2858" s="4">
        <f>Orte[[#This Row],[Lon_dez]]*PI()/180</f>
        <v>0.20132943892954877</v>
      </c>
      <c r="G2858" t="s">
        <v>665</v>
      </c>
      <c r="H2858" t="s">
        <v>854</v>
      </c>
      <c r="I2858" s="4" t="b">
        <v>0</v>
      </c>
      <c r="J2858" s="4" t="str">
        <f>CONCATENATE(Orte[[#This Row],[Ort]]," - ",Orte[[#This Row],[Landkreis]])</f>
        <v>Grünwald - Landkreis München</v>
      </c>
      <c r="L2858" s="3" t="s">
        <v>10065</v>
      </c>
      <c r="M2858" s="3"/>
      <c r="N2858" t="str">
        <f>Orte[[#This Row],[Ort]]</f>
        <v>Grünwald</v>
      </c>
      <c r="O2858" t="s">
        <v>1370</v>
      </c>
      <c r="P2858" t="s">
        <v>3171</v>
      </c>
    </row>
    <row r="2859" spans="1:16" x14ac:dyDescent="0.35">
      <c r="A2859" t="s">
        <v>2577</v>
      </c>
      <c r="B2859" s="3" t="s">
        <v>9671</v>
      </c>
      <c r="C2859" s="4">
        <v>48.933450054700003</v>
      </c>
      <c r="D2859" s="4">
        <v>9.7544793824500005</v>
      </c>
      <c r="E2859" s="4">
        <f>Orte[[#This Row],[Lat_dez]]*PI()/180</f>
        <v>0.85404981781471434</v>
      </c>
      <c r="F2859" s="4">
        <f>Orte[[#This Row],[Lon_dez]]*PI()/180</f>
        <v>0.17024778204165569</v>
      </c>
      <c r="G2859" t="s">
        <v>546</v>
      </c>
      <c r="H2859" t="s">
        <v>662</v>
      </c>
      <c r="I2859" s="4" t="b">
        <v>0</v>
      </c>
      <c r="J2859" s="4" t="str">
        <f>CONCATENATE(Orte[[#This Row],[Ort]]," - ",Orte[[#This Row],[Landkreis]])</f>
        <v>Gschwend - Landkreis Ostalbkreis</v>
      </c>
      <c r="L2859" s="3" t="s">
        <v>13239</v>
      </c>
      <c r="M2859" s="3"/>
      <c r="N2859" t="str">
        <f>Orte[[#This Row],[Ort]]</f>
        <v>Gschwend</v>
      </c>
      <c r="O2859" t="s">
        <v>4124</v>
      </c>
      <c r="P2859" t="s">
        <v>5909</v>
      </c>
    </row>
    <row r="2860" spans="1:16" x14ac:dyDescent="0.35">
      <c r="A2860" t="s">
        <v>6059</v>
      </c>
      <c r="B2860" s="3" t="s">
        <v>14150</v>
      </c>
      <c r="C2860" s="4">
        <v>47.904317231999997</v>
      </c>
      <c r="D2860" s="4">
        <v>12.4167715972</v>
      </c>
      <c r="E2860" s="4">
        <f>Orte[[#This Row],[Lat_dez]]*PI()/180</f>
        <v>0.83608806161825622</v>
      </c>
      <c r="F2860" s="4">
        <f>Orte[[#This Row],[Lon_dez]]*PI()/180</f>
        <v>0.21671354683925514</v>
      </c>
      <c r="G2860" t="s">
        <v>665</v>
      </c>
      <c r="H2860" t="s">
        <v>877</v>
      </c>
      <c r="I2860" s="4" t="b">
        <v>0</v>
      </c>
      <c r="J2860" s="4" t="str">
        <f>CONCATENATE(Orte[[#This Row],[Ort]]," - ",Orte[[#This Row],[Landkreis]])</f>
        <v>Gstadt a. Chiemsee - Landkreis Rosenheim</v>
      </c>
      <c r="L2860" s="3" t="s">
        <v>9778</v>
      </c>
      <c r="M2860" s="3"/>
      <c r="N2860" t="str">
        <f>Orte[[#This Row],[Ort]]</f>
        <v>Gstadt a. Chiemsee</v>
      </c>
      <c r="O2860" t="s">
        <v>4311</v>
      </c>
      <c r="P2860" t="s">
        <v>6487</v>
      </c>
    </row>
    <row r="2861" spans="1:16" x14ac:dyDescent="0.35">
      <c r="A2861" t="s">
        <v>4988</v>
      </c>
      <c r="B2861" s="3" t="s">
        <v>12731</v>
      </c>
      <c r="C2861" s="4">
        <v>51.958902640399998</v>
      </c>
      <c r="D2861" s="4">
        <v>14.5703832431</v>
      </c>
      <c r="E2861" s="4">
        <f>Orte[[#This Row],[Lat_dez]]*PI()/180</f>
        <v>0.90685392679815524</v>
      </c>
      <c r="F2861" s="4">
        <f>Orte[[#This Row],[Lon_dez]]*PI()/180</f>
        <v>0.25430116086950433</v>
      </c>
      <c r="G2861" t="s">
        <v>885</v>
      </c>
      <c r="H2861" t="s">
        <v>977</v>
      </c>
      <c r="I2861" s="4" t="b">
        <v>0</v>
      </c>
      <c r="J2861" s="4" t="str">
        <f>CONCATENATE(Orte[[#This Row],[Ort]]," - ",Orte[[#This Row],[Landkreis]])</f>
        <v>Guben, Schenkendöbern - Landkreis Spree-Neiße</v>
      </c>
      <c r="L2861" s="3" t="s">
        <v>13487</v>
      </c>
      <c r="M2861" s="3"/>
      <c r="N2861" t="str">
        <f>Orte[[#This Row],[Ort]]</f>
        <v>Guben, Schenkendöbern</v>
      </c>
      <c r="O2861" t="s">
        <v>1822</v>
      </c>
      <c r="P2861" t="s">
        <v>4877</v>
      </c>
    </row>
    <row r="2862" spans="1:16" x14ac:dyDescent="0.35">
      <c r="A2862" t="s">
        <v>4692</v>
      </c>
      <c r="B2862" s="3" t="s">
        <v>12352</v>
      </c>
      <c r="C2862" s="4">
        <v>51.181493643300001</v>
      </c>
      <c r="D2862" s="4">
        <v>9.3629768428499993</v>
      </c>
      <c r="E2862" s="4">
        <f>Orte[[#This Row],[Lat_dez]]*PI()/180</f>
        <v>0.89328558016413317</v>
      </c>
      <c r="F2862" s="4">
        <f>Orte[[#This Row],[Lon_dez]]*PI()/180</f>
        <v>0.16341477369571619</v>
      </c>
      <c r="G2862" t="s">
        <v>549</v>
      </c>
      <c r="H2862" t="s">
        <v>817</v>
      </c>
      <c r="I2862" s="4" t="b">
        <v>0</v>
      </c>
      <c r="J2862" s="4" t="str">
        <f>CONCATENATE(Orte[[#This Row],[Ort]]," - ",Orte[[#This Row],[Landkreis]])</f>
        <v>Gudensberg - Landkreis Schwalm-Eder-Kreis</v>
      </c>
      <c r="L2862" s="3" t="s">
        <v>8777</v>
      </c>
      <c r="M2862" s="3"/>
      <c r="N2862" t="str">
        <f>Orte[[#This Row],[Ort]]</f>
        <v>Gudensberg</v>
      </c>
      <c r="O2862" t="s">
        <v>5789</v>
      </c>
      <c r="P2862" t="s">
        <v>6085</v>
      </c>
    </row>
    <row r="2863" spans="1:16" x14ac:dyDescent="0.35">
      <c r="A2863" t="s">
        <v>5563</v>
      </c>
      <c r="B2863" s="3" t="s">
        <v>13479</v>
      </c>
      <c r="C2863" s="4">
        <v>53.549140750600003</v>
      </c>
      <c r="D2863" s="4">
        <v>10.773482594900001</v>
      </c>
      <c r="E2863" s="4">
        <f>Orte[[#This Row],[Lat_dez]]*PI()/180</f>
        <v>0.93460881771183768</v>
      </c>
      <c r="F2863" s="4">
        <f>Orte[[#This Row],[Lon_dez]]*PI()/180</f>
        <v>0.18803274318730748</v>
      </c>
      <c r="G2863" t="s">
        <v>641</v>
      </c>
      <c r="H2863" t="s">
        <v>1043</v>
      </c>
      <c r="I2863" s="4" t="b">
        <v>0</v>
      </c>
      <c r="J2863" s="4" t="str">
        <f>CONCATENATE(Orte[[#This Row],[Ort]]," - ",Orte[[#This Row],[Landkreis]])</f>
        <v>Gudow - Kreis Herzogtum Lauenburg</v>
      </c>
      <c r="L2863" s="3" t="s">
        <v>10049</v>
      </c>
      <c r="M2863" s="3"/>
      <c r="N2863" t="str">
        <f>Orte[[#This Row],[Ort]]</f>
        <v>Gudow</v>
      </c>
      <c r="O2863" t="s">
        <v>1592</v>
      </c>
      <c r="P2863" t="s">
        <v>3776</v>
      </c>
    </row>
    <row r="2864" spans="1:16" x14ac:dyDescent="0.35">
      <c r="A2864" t="s">
        <v>4674</v>
      </c>
      <c r="B2864" s="3" t="s">
        <v>12334</v>
      </c>
      <c r="C2864" s="4">
        <v>49.065317841999999</v>
      </c>
      <c r="D2864" s="4">
        <v>9.0018139898200005</v>
      </c>
      <c r="E2864" s="4">
        <f>Orte[[#This Row],[Lat_dez]]*PI()/180</f>
        <v>0.85635134488041886</v>
      </c>
      <c r="F2864" s="4">
        <f>Orte[[#This Row],[Lon_dez]]*PI()/180</f>
        <v>0.15711129277444633</v>
      </c>
      <c r="G2864" t="s">
        <v>546</v>
      </c>
      <c r="H2864" t="s">
        <v>759</v>
      </c>
      <c r="I2864" s="4" t="b">
        <v>0</v>
      </c>
      <c r="J2864" s="4" t="str">
        <f>CONCATENATE(Orte[[#This Row],[Ort]]," - ",Orte[[#This Row],[Landkreis]])</f>
        <v>Güglingen - Landkreis Heilbronn</v>
      </c>
      <c r="L2864" s="3" t="s">
        <v>15333</v>
      </c>
      <c r="M2864" s="3"/>
      <c r="N2864" t="str">
        <f>Orte[[#This Row],[Ort]]</f>
        <v>Güglingen</v>
      </c>
      <c r="O2864" t="s">
        <v>598</v>
      </c>
      <c r="P2864" t="s">
        <v>5162</v>
      </c>
    </row>
    <row r="2865" spans="1:16" x14ac:dyDescent="0.35">
      <c r="A2865" t="s">
        <v>2682</v>
      </c>
      <c r="B2865" s="3" t="s">
        <v>9797</v>
      </c>
      <c r="C2865" s="4">
        <v>49.9267702908</v>
      </c>
      <c r="D2865" s="4">
        <v>7.8722859186500003</v>
      </c>
      <c r="E2865" s="4">
        <f>Orte[[#This Row],[Lat_dez]]*PI()/180</f>
        <v>0.87138652646134684</v>
      </c>
      <c r="F2865" s="4">
        <f>Orte[[#This Row],[Lon_dez]]*PI()/180</f>
        <v>0.13739730893882898</v>
      </c>
      <c r="G2865" t="s">
        <v>514</v>
      </c>
      <c r="H2865" t="s">
        <v>588</v>
      </c>
      <c r="I2865" s="4" t="b">
        <v>0</v>
      </c>
      <c r="J2865" s="4" t="str">
        <f>CONCATENATE(Orte[[#This Row],[Ort]]," - ",Orte[[#This Row],[Landkreis]])</f>
        <v>Guldental - Landkreis Bad Kreuznach</v>
      </c>
      <c r="L2865" s="3" t="s">
        <v>13458</v>
      </c>
      <c r="M2865" s="3"/>
      <c r="N2865" t="str">
        <f>Orte[[#This Row],[Ort]]</f>
        <v>Guldental</v>
      </c>
      <c r="O2865" t="s">
        <v>5375</v>
      </c>
      <c r="P2865" t="s">
        <v>5875</v>
      </c>
    </row>
    <row r="2866" spans="1:16" x14ac:dyDescent="0.35">
      <c r="A2866" t="s">
        <v>7226</v>
      </c>
      <c r="B2866" s="3" t="s">
        <v>15735</v>
      </c>
      <c r="C2866" s="4">
        <v>53.4286951849</v>
      </c>
      <c r="D2866" s="4">
        <v>10.5394497561</v>
      </c>
      <c r="E2866" s="4">
        <f>Orte[[#This Row],[Lat_dez]]*PI()/180</f>
        <v>0.93250664602094557</v>
      </c>
      <c r="F2866" s="4">
        <f>Orte[[#This Row],[Lon_dez]]*PI()/180</f>
        <v>0.18394809959245831</v>
      </c>
      <c r="G2866" t="s">
        <v>641</v>
      </c>
      <c r="H2866" t="s">
        <v>1043</v>
      </c>
      <c r="I2866" s="4" t="b">
        <v>0</v>
      </c>
      <c r="J2866" s="4" t="str">
        <f>CONCATENATE(Orte[[#This Row],[Ort]]," - ",Orte[[#This Row],[Landkreis]])</f>
        <v>Gülzow - Kreis Herzogtum Lauenburg</v>
      </c>
      <c r="L2866" s="3" t="s">
        <v>12717</v>
      </c>
      <c r="M2866" s="3"/>
      <c r="N2866" t="str">
        <f>Orte[[#This Row],[Ort]]</f>
        <v>Gülzow</v>
      </c>
      <c r="O2866" t="s">
        <v>6661</v>
      </c>
      <c r="P2866" t="s">
        <v>1455</v>
      </c>
    </row>
    <row r="2867" spans="1:16" x14ac:dyDescent="0.35">
      <c r="A2867" t="s">
        <v>3938</v>
      </c>
      <c r="B2867" s="3" t="s">
        <v>11381</v>
      </c>
      <c r="C2867" s="4">
        <v>51.022400107899998</v>
      </c>
      <c r="D2867" s="4">
        <v>7.5520635585599996</v>
      </c>
      <c r="E2867" s="4">
        <f>Orte[[#This Row],[Lat_dez]]*PI()/180</f>
        <v>0.89050887415276503</v>
      </c>
      <c r="F2867" s="4">
        <f>Orte[[#This Row],[Lon_dez]]*PI()/180</f>
        <v>0.13180837441675158</v>
      </c>
      <c r="G2867" t="s">
        <v>504</v>
      </c>
      <c r="H2867" t="s">
        <v>1161</v>
      </c>
      <c r="I2867" s="4" t="b">
        <v>0</v>
      </c>
      <c r="J2867" s="4" t="str">
        <f>CONCATENATE(Orte[[#This Row],[Ort]]," - ",Orte[[#This Row],[Landkreis]])</f>
        <v>Gummersbach - Kreis Oberbergischer Kreis</v>
      </c>
      <c r="L2867" s="3" t="s">
        <v>7882</v>
      </c>
      <c r="M2867" s="3"/>
      <c r="N2867" t="str">
        <f>Orte[[#This Row],[Ort]]</f>
        <v>Gummersbach</v>
      </c>
      <c r="O2867" t="s">
        <v>2676</v>
      </c>
      <c r="P2867" t="s">
        <v>5886</v>
      </c>
    </row>
    <row r="2868" spans="1:16" x14ac:dyDescent="0.35">
      <c r="A2868" t="s">
        <v>3938</v>
      </c>
      <c r="B2868" s="3" t="s">
        <v>11815</v>
      </c>
      <c r="C2868" s="4">
        <v>50.998972957299998</v>
      </c>
      <c r="D2868" s="4">
        <v>7.56183918288</v>
      </c>
      <c r="E2868" s="4">
        <f>Orte[[#This Row],[Lat_dez]]*PI()/180</f>
        <v>0.89009999324043443</v>
      </c>
      <c r="F2868" s="4">
        <f>Orte[[#This Row],[Lon_dez]]*PI()/180</f>
        <v>0.13197899124757362</v>
      </c>
      <c r="G2868" t="s">
        <v>504</v>
      </c>
      <c r="H2868" t="s">
        <v>1161</v>
      </c>
      <c r="I2868" s="4" t="b">
        <v>0</v>
      </c>
      <c r="J2868" s="4" t="str">
        <f>CONCATENATE(Orte[[#This Row],[Ort]]," - ",Orte[[#This Row],[Landkreis]])</f>
        <v>Gummersbach - Kreis Oberbergischer Kreis</v>
      </c>
      <c r="L2868" s="3" t="s">
        <v>8980</v>
      </c>
      <c r="M2868" s="3"/>
      <c r="N2868" t="str">
        <f>Orte[[#This Row],[Ort]]</f>
        <v>Gummersbach</v>
      </c>
      <c r="O2868" t="s">
        <v>1862</v>
      </c>
      <c r="P2868" t="s">
        <v>1574</v>
      </c>
    </row>
    <row r="2869" spans="1:16" x14ac:dyDescent="0.35">
      <c r="A2869" t="s">
        <v>3938</v>
      </c>
      <c r="B2869" s="3" t="s">
        <v>11982</v>
      </c>
      <c r="C2869" s="4">
        <v>51.045867016999999</v>
      </c>
      <c r="D2869" s="4">
        <v>7.5750797788000002</v>
      </c>
      <c r="E2869" s="4">
        <f>Orte[[#This Row],[Lat_dez]]*PI()/180</f>
        <v>0.89091844898182615</v>
      </c>
      <c r="F2869" s="4">
        <f>Orte[[#This Row],[Lon_dez]]*PI()/180</f>
        <v>0.13221008324130376</v>
      </c>
      <c r="G2869" t="s">
        <v>504</v>
      </c>
      <c r="H2869" t="s">
        <v>1161</v>
      </c>
      <c r="I2869" s="4" t="b">
        <v>0</v>
      </c>
      <c r="J2869" s="4" t="str">
        <f>CONCATENATE(Orte[[#This Row],[Ort]]," - ",Orte[[#This Row],[Landkreis]])</f>
        <v>Gummersbach - Kreis Oberbergischer Kreis</v>
      </c>
      <c r="L2869" s="3" t="s">
        <v>13628</v>
      </c>
      <c r="M2869" s="3"/>
      <c r="N2869" t="str">
        <f>Orte[[#This Row],[Ort]]</f>
        <v>Gummersbach</v>
      </c>
      <c r="O2869" t="s">
        <v>2033</v>
      </c>
      <c r="P2869" t="s">
        <v>2872</v>
      </c>
    </row>
    <row r="2870" spans="1:16" x14ac:dyDescent="0.35">
      <c r="A2870" t="s">
        <v>884</v>
      </c>
      <c r="B2870" s="3" t="s">
        <v>7903</v>
      </c>
      <c r="C2870" s="4">
        <v>52.983118969300001</v>
      </c>
      <c r="D2870" s="4">
        <v>12.3232149188</v>
      </c>
      <c r="E2870" s="4">
        <f>Orte[[#This Row],[Lat_dez]]*PI()/180</f>
        <v>0.92472987399014939</v>
      </c>
      <c r="F2870" s="4">
        <f>Orte[[#This Row],[Lon_dez]]*PI()/180</f>
        <v>0.21508067476394566</v>
      </c>
      <c r="G2870" t="s">
        <v>885</v>
      </c>
      <c r="H2870" t="s">
        <v>886</v>
      </c>
      <c r="I2870" s="4" t="b">
        <v>0</v>
      </c>
      <c r="J2870" s="4" t="str">
        <f>CONCATENATE(Orte[[#This Row],[Ort]]," - ",Orte[[#This Row],[Landkreis]])</f>
        <v>Gumtow, Kyritz u.a. - Landkreis Prignitz</v>
      </c>
      <c r="L2870" s="3" t="s">
        <v>14797</v>
      </c>
      <c r="M2870" s="3"/>
      <c r="N2870" t="str">
        <f>Orte[[#This Row],[Ort]]</f>
        <v>Gumtow, Kyritz u.a.</v>
      </c>
      <c r="O2870" t="s">
        <v>2410</v>
      </c>
      <c r="P2870" t="s">
        <v>5546</v>
      </c>
    </row>
    <row r="2871" spans="1:16" x14ac:dyDescent="0.35">
      <c r="A2871" t="s">
        <v>6631</v>
      </c>
      <c r="B2871" s="3" t="s">
        <v>14941</v>
      </c>
      <c r="C2871" s="4">
        <v>48.525619812400002</v>
      </c>
      <c r="D2871" s="4">
        <v>10.3536535213</v>
      </c>
      <c r="E2871" s="4">
        <f>Orte[[#This Row],[Lat_dez]]*PI()/180</f>
        <v>0.84693183729737309</v>
      </c>
      <c r="F2871" s="4">
        <f>Orte[[#This Row],[Lon_dez]]*PI()/180</f>
        <v>0.18070534355738985</v>
      </c>
      <c r="G2871" t="s">
        <v>665</v>
      </c>
      <c r="H2871" t="s">
        <v>687</v>
      </c>
      <c r="I2871" s="4" t="b">
        <v>0</v>
      </c>
      <c r="J2871" s="4" t="str">
        <f>CONCATENATE(Orte[[#This Row],[Ort]]," - ",Orte[[#This Row],[Landkreis]])</f>
        <v>Gundelfingen a.d. Donau - Landkreis Dillingen a.d. Donau</v>
      </c>
      <c r="L2871" s="3" t="s">
        <v>15330</v>
      </c>
      <c r="M2871" s="3"/>
      <c r="N2871" t="str">
        <f>Orte[[#This Row],[Ort]]</f>
        <v>Gundelfingen a.d. Donau</v>
      </c>
      <c r="O2871" t="s">
        <v>2912</v>
      </c>
      <c r="P2871" t="s">
        <v>1330</v>
      </c>
    </row>
    <row r="2872" spans="1:16" x14ac:dyDescent="0.35">
      <c r="A2872" t="s">
        <v>1117</v>
      </c>
      <c r="B2872" s="3" t="s">
        <v>7633</v>
      </c>
      <c r="C2872" s="4">
        <v>48.035505982099998</v>
      </c>
      <c r="D2872" s="4">
        <v>7.8902544542299999</v>
      </c>
      <c r="E2872" s="4">
        <f>Orte[[#This Row],[Lat_dez]]*PI()/180</f>
        <v>0.83837773724907727</v>
      </c>
      <c r="F2872" s="4">
        <f>Orte[[#This Row],[Lon_dez]]*PI()/180</f>
        <v>0.13771091904646174</v>
      </c>
      <c r="G2872" t="s">
        <v>546</v>
      </c>
      <c r="H2872" t="s">
        <v>547</v>
      </c>
      <c r="I2872" s="4" t="b">
        <v>0</v>
      </c>
      <c r="J2872" s="4" t="str">
        <f>CONCATENATE(Orte[[#This Row],[Ort]]," - ",Orte[[#This Row],[Landkreis]])</f>
        <v>Gundelfingen, Heuweiler - Landkreis Breisgau-Hochschwarzwald</v>
      </c>
      <c r="L2872" s="3" t="s">
        <v>13177</v>
      </c>
      <c r="M2872" s="3"/>
      <c r="N2872" t="str">
        <f>Orte[[#This Row],[Ort]]</f>
        <v>Gundelfingen, Heuweiler</v>
      </c>
      <c r="O2872" t="s">
        <v>5030</v>
      </c>
      <c r="P2872" t="s">
        <v>1286</v>
      </c>
    </row>
    <row r="2873" spans="1:16" x14ac:dyDescent="0.35">
      <c r="A2873" t="s">
        <v>3639</v>
      </c>
      <c r="B2873" s="3" t="s">
        <v>11220</v>
      </c>
      <c r="C2873" s="4">
        <v>49.292289818199997</v>
      </c>
      <c r="D2873" s="4">
        <v>9.1902223856800003</v>
      </c>
      <c r="E2873" s="4">
        <f>Orte[[#This Row],[Lat_dez]]*PI()/180</f>
        <v>0.860312753174867</v>
      </c>
      <c r="F2873" s="4">
        <f>Orte[[#This Row],[Lon_dez]]*PI()/180</f>
        <v>0.16039963962060419</v>
      </c>
      <c r="G2873" t="s">
        <v>546</v>
      </c>
      <c r="H2873" t="s">
        <v>759</v>
      </c>
      <c r="I2873" s="4" t="b">
        <v>0</v>
      </c>
      <c r="J2873" s="4" t="str">
        <f>CONCATENATE(Orte[[#This Row],[Ort]]," - ",Orte[[#This Row],[Landkreis]])</f>
        <v>Gundelsheim - Landkreis Heilbronn</v>
      </c>
      <c r="L2873" s="3" t="s">
        <v>9650</v>
      </c>
      <c r="M2873" s="3"/>
      <c r="N2873" t="str">
        <f>Orte[[#This Row],[Ort]]</f>
        <v>Gundelsheim</v>
      </c>
      <c r="O2873" t="s">
        <v>6467</v>
      </c>
      <c r="P2873" t="s">
        <v>6439</v>
      </c>
    </row>
    <row r="2874" spans="1:16" x14ac:dyDescent="0.35">
      <c r="A2874" t="s">
        <v>3639</v>
      </c>
      <c r="B2874" s="3" t="s">
        <v>11002</v>
      </c>
      <c r="C2874" s="4">
        <v>49.936820129399997</v>
      </c>
      <c r="D2874" s="4">
        <v>10.921285031</v>
      </c>
      <c r="E2874" s="4">
        <f>Orte[[#This Row],[Lat_dez]]*PI()/180</f>
        <v>0.87156192923421072</v>
      </c>
      <c r="F2874" s="4">
        <f>Orte[[#This Row],[Lon_dez]]*PI()/180</f>
        <v>0.190612382339721</v>
      </c>
      <c r="G2874" t="s">
        <v>665</v>
      </c>
      <c r="H2874" t="s">
        <v>1321</v>
      </c>
      <c r="I2874" s="4" t="b">
        <v>0</v>
      </c>
      <c r="J2874" s="4" t="str">
        <f>CONCATENATE(Orte[[#This Row],[Ort]]," - ",Orte[[#This Row],[Landkreis]])</f>
        <v>Gundelsheim - Landkreis Bamberg</v>
      </c>
      <c r="L2874" s="3" t="s">
        <v>10051</v>
      </c>
      <c r="M2874" s="3"/>
      <c r="N2874" t="str">
        <f>Orte[[#This Row],[Ort]]</f>
        <v>Gundelsheim</v>
      </c>
      <c r="O2874" t="s">
        <v>2122</v>
      </c>
      <c r="P2874" t="s">
        <v>3823</v>
      </c>
    </row>
    <row r="2875" spans="1:16" x14ac:dyDescent="0.35">
      <c r="A2875" t="s">
        <v>2436</v>
      </c>
      <c r="B2875" s="3" t="s">
        <v>9486</v>
      </c>
      <c r="C2875" s="4">
        <v>49.690720893699996</v>
      </c>
      <c r="D2875" s="4">
        <v>8.1961589457200006</v>
      </c>
      <c r="E2875" s="4">
        <f>Orte[[#This Row],[Lat_dez]]*PI()/180</f>
        <v>0.8672666872846041</v>
      </c>
      <c r="F2875" s="4">
        <f>Orte[[#This Row],[Lon_dez]]*PI()/180</f>
        <v>0.14304995961960121</v>
      </c>
      <c r="G2875" t="s">
        <v>514</v>
      </c>
      <c r="H2875" t="s">
        <v>570</v>
      </c>
      <c r="I2875" s="4" t="b">
        <v>0</v>
      </c>
      <c r="J2875" s="4" t="str">
        <f>CONCATENATE(Orte[[#This Row],[Ort]]," - ",Orte[[#This Row],[Landkreis]])</f>
        <v>Gundersheim - Landkreis Alzey-Worms</v>
      </c>
      <c r="L2875" s="3" t="s">
        <v>14077</v>
      </c>
      <c r="M2875" s="3"/>
      <c r="N2875" t="str">
        <f>Orte[[#This Row],[Ort]]</f>
        <v>Gundersheim</v>
      </c>
      <c r="O2875" t="s">
        <v>4855</v>
      </c>
      <c r="P2875" t="s">
        <v>7155</v>
      </c>
    </row>
    <row r="2876" spans="1:16" x14ac:dyDescent="0.35">
      <c r="A2876" t="s">
        <v>3718</v>
      </c>
      <c r="B2876" s="3" t="s">
        <v>11107</v>
      </c>
      <c r="C2876" s="4">
        <v>49.5448248569</v>
      </c>
      <c r="D2876" s="4">
        <v>7.9045569052499998</v>
      </c>
      <c r="E2876" s="4">
        <f>Orte[[#This Row],[Lat_dez]]*PI()/180</f>
        <v>0.86472032107683339</v>
      </c>
      <c r="F2876" s="4">
        <f>Orte[[#This Row],[Lon_dez]]*PI()/180</f>
        <v>0.13796054390786594</v>
      </c>
      <c r="G2876" t="s">
        <v>514</v>
      </c>
      <c r="H2876" t="s">
        <v>595</v>
      </c>
      <c r="I2876" s="4" t="b">
        <v>0</v>
      </c>
      <c r="J2876" s="4" t="str">
        <f>CONCATENATE(Orte[[#This Row],[Ort]]," - ",Orte[[#This Row],[Landkreis]])</f>
        <v>Gundersweiler, Gonbach u.a. - Landkreis Donnersbergkreis</v>
      </c>
      <c r="L2876" s="3" t="s">
        <v>15329</v>
      </c>
      <c r="M2876" s="3"/>
      <c r="N2876" t="str">
        <f>Orte[[#This Row],[Ort]]</f>
        <v>Gundersweiler, Gonbach u.a.</v>
      </c>
      <c r="O2876" t="s">
        <v>4534</v>
      </c>
      <c r="P2876" t="s">
        <v>3329</v>
      </c>
    </row>
    <row r="2877" spans="1:16" x14ac:dyDescent="0.35">
      <c r="A2877" t="s">
        <v>2439</v>
      </c>
      <c r="B2877" s="3" t="s">
        <v>9489</v>
      </c>
      <c r="C2877" s="4">
        <v>49.676492566599997</v>
      </c>
      <c r="D2877" s="4">
        <v>8.2430678601899992</v>
      </c>
      <c r="E2877" s="4">
        <f>Orte[[#This Row],[Lat_dez]]*PI()/180</f>
        <v>0.86701835612965839</v>
      </c>
      <c r="F2877" s="4">
        <f>Orte[[#This Row],[Lon_dez]]*PI()/180</f>
        <v>0.1438686746256391</v>
      </c>
      <c r="G2877" t="s">
        <v>514</v>
      </c>
      <c r="H2877" t="s">
        <v>570</v>
      </c>
      <c r="I2877" s="4" t="b">
        <v>0</v>
      </c>
      <c r="J2877" s="4" t="str">
        <f>CONCATENATE(Orte[[#This Row],[Ort]]," - ",Orte[[#This Row],[Landkreis]])</f>
        <v>Gundheim - Landkreis Alzey-Worms</v>
      </c>
      <c r="L2877" s="3" t="s">
        <v>10379</v>
      </c>
      <c r="M2877" s="3"/>
      <c r="N2877" t="str">
        <f>Orte[[#This Row],[Ort]]</f>
        <v>Gundheim</v>
      </c>
      <c r="O2877" t="s">
        <v>1791</v>
      </c>
      <c r="P2877" t="s">
        <v>1712</v>
      </c>
    </row>
    <row r="2878" spans="1:16" x14ac:dyDescent="0.35">
      <c r="A2878" t="s">
        <v>5172</v>
      </c>
      <c r="B2878" s="3" t="s">
        <v>12973</v>
      </c>
      <c r="C2878" s="4">
        <v>48.501038920900001</v>
      </c>
      <c r="D2878" s="4">
        <v>10.4081928887</v>
      </c>
      <c r="E2878" s="4">
        <f>Orte[[#This Row],[Lat_dez]]*PI()/180</f>
        <v>0.84650281980762254</v>
      </c>
      <c r="F2878" s="4">
        <f>Orte[[#This Row],[Lon_dez]]*PI()/180</f>
        <v>0.18165723509047471</v>
      </c>
      <c r="G2878" t="s">
        <v>665</v>
      </c>
      <c r="H2878" t="s">
        <v>694</v>
      </c>
      <c r="I2878" s="4" t="b">
        <v>0</v>
      </c>
      <c r="J2878" s="4" t="str">
        <f>CONCATENATE(Orte[[#This Row],[Ort]]," - ",Orte[[#This Row],[Landkreis]])</f>
        <v>Gundremmingen - Landkreis Günzburg</v>
      </c>
      <c r="L2878" s="3" t="s">
        <v>14791</v>
      </c>
      <c r="M2878" s="3"/>
      <c r="N2878" t="str">
        <f>Orte[[#This Row],[Ort]]</f>
        <v>Gundremmingen</v>
      </c>
      <c r="O2878" t="s">
        <v>6370</v>
      </c>
      <c r="P2878" t="s">
        <v>6999</v>
      </c>
    </row>
    <row r="2879" spans="1:16" x14ac:dyDescent="0.35">
      <c r="A2879" t="s">
        <v>3107</v>
      </c>
      <c r="B2879" s="3" t="s">
        <v>10325</v>
      </c>
      <c r="C2879" s="4">
        <v>48.049110564800003</v>
      </c>
      <c r="D2879" s="4">
        <v>8.6967472025700001</v>
      </c>
      <c r="E2879" s="4">
        <f>Orte[[#This Row],[Lat_dez]]*PI()/180</f>
        <v>0.8386151820105523</v>
      </c>
      <c r="F2879" s="4">
        <f>Orte[[#This Row],[Lon_dez]]*PI()/180</f>
        <v>0.15178687289845277</v>
      </c>
      <c r="G2879" t="s">
        <v>546</v>
      </c>
      <c r="H2879" t="s">
        <v>1084</v>
      </c>
      <c r="I2879" s="4" t="b">
        <v>0</v>
      </c>
      <c r="J2879" s="4" t="str">
        <f>CONCATENATE(Orte[[#This Row],[Ort]]," - ",Orte[[#This Row],[Landkreis]])</f>
        <v>Gunningen - Landkreis Tuttlingen</v>
      </c>
      <c r="L2879" s="3" t="s">
        <v>12778</v>
      </c>
      <c r="M2879" s="3"/>
      <c r="N2879" t="str">
        <f>Orte[[#This Row],[Ort]]</f>
        <v>Gunningen</v>
      </c>
      <c r="O2879" t="s">
        <v>2328</v>
      </c>
      <c r="P2879" t="s">
        <v>6687</v>
      </c>
    </row>
    <row r="2880" spans="1:16" x14ac:dyDescent="0.35">
      <c r="A2880" t="s">
        <v>6684</v>
      </c>
      <c r="B2880" s="3" t="s">
        <v>15005</v>
      </c>
      <c r="C2880" s="4">
        <v>49.800731924799997</v>
      </c>
      <c r="D2880" s="4">
        <v>8.3482533624500004</v>
      </c>
      <c r="E2880" s="4">
        <f>Orte[[#This Row],[Lat_dez]]*PI()/180</f>
        <v>0.86918674199081303</v>
      </c>
      <c r="F2880" s="4">
        <f>Orte[[#This Row],[Lon_dez]]*PI()/180</f>
        <v>0.14570450796544007</v>
      </c>
      <c r="G2880" t="s">
        <v>514</v>
      </c>
      <c r="H2880" t="s">
        <v>1682</v>
      </c>
      <c r="I2880" s="4" t="b">
        <v>0</v>
      </c>
      <c r="J2880" s="4" t="str">
        <f>CONCATENATE(Orte[[#This Row],[Ort]]," - ",Orte[[#This Row],[Landkreis]])</f>
        <v>Guntersblum - Landkreis Mainz-Bingen</v>
      </c>
      <c r="L2880" s="3" t="s">
        <v>10202</v>
      </c>
      <c r="M2880" s="3"/>
      <c r="N2880" t="str">
        <f>Orte[[#This Row],[Ort]]</f>
        <v>Guntersblum</v>
      </c>
      <c r="O2880" t="s">
        <v>5198</v>
      </c>
      <c r="P2880" t="s">
        <v>6086</v>
      </c>
    </row>
    <row r="2881" spans="1:16" x14ac:dyDescent="0.35">
      <c r="A2881" t="s">
        <v>7203</v>
      </c>
      <c r="B2881" s="3" t="s">
        <v>15707</v>
      </c>
      <c r="C2881" s="4">
        <v>49.874105624499997</v>
      </c>
      <c r="D2881" s="4">
        <v>9.9028350527699995</v>
      </c>
      <c r="E2881" s="4">
        <f>Orte[[#This Row],[Lat_dez]]*PI()/180</f>
        <v>0.87046735463494762</v>
      </c>
      <c r="F2881" s="4">
        <f>Orte[[#This Row],[Lon_dez]]*PI()/180</f>
        <v>0.17283707695274289</v>
      </c>
      <c r="G2881" t="s">
        <v>665</v>
      </c>
      <c r="H2881" t="s">
        <v>1003</v>
      </c>
      <c r="I2881" s="4" t="b">
        <v>0</v>
      </c>
      <c r="J2881" s="4" t="str">
        <f>CONCATENATE(Orte[[#This Row],[Ort]]," - ",Orte[[#This Row],[Landkreis]])</f>
        <v>Güntersleben - Landkreis Würzburg</v>
      </c>
      <c r="L2881" s="3" t="s">
        <v>12718</v>
      </c>
      <c r="M2881" s="3"/>
      <c r="N2881" t="str">
        <f>Orte[[#This Row],[Ort]]</f>
        <v>Güntersleben</v>
      </c>
      <c r="O2881" t="s">
        <v>5754</v>
      </c>
      <c r="P2881" t="s">
        <v>3296</v>
      </c>
    </row>
    <row r="2882" spans="1:16" x14ac:dyDescent="0.35">
      <c r="A2882" t="s">
        <v>1796</v>
      </c>
      <c r="B2882" s="3" t="s">
        <v>8757</v>
      </c>
      <c r="C2882" s="4">
        <v>48.466171711900003</v>
      </c>
      <c r="D2882" s="4">
        <v>10.2802294518</v>
      </c>
      <c r="E2882" s="4">
        <f>Orte[[#This Row],[Lat_dez]]*PI()/180</f>
        <v>0.84589427220959168</v>
      </c>
      <c r="F2882" s="4">
        <f>Orte[[#This Row],[Lon_dez]]*PI()/180</f>
        <v>0.17942385179440171</v>
      </c>
      <c r="G2882" t="s">
        <v>665</v>
      </c>
      <c r="H2882" t="s">
        <v>694</v>
      </c>
      <c r="I2882" s="4" t="b">
        <v>0</v>
      </c>
      <c r="J2882" s="4" t="str">
        <f>CONCATENATE(Orte[[#This Row],[Ort]]," - ",Orte[[#This Row],[Landkreis]])</f>
        <v>Günzburg - Landkreis Günzburg</v>
      </c>
      <c r="L2882" s="3" t="s">
        <v>8309</v>
      </c>
      <c r="M2882" s="3"/>
      <c r="N2882" t="str">
        <f>Orte[[#This Row],[Ort]]</f>
        <v>Günzburg</v>
      </c>
      <c r="O2882" t="s">
        <v>2561</v>
      </c>
      <c r="P2882" t="s">
        <v>5295</v>
      </c>
    </row>
    <row r="2883" spans="1:16" x14ac:dyDescent="0.35">
      <c r="A2883" t="s">
        <v>2378</v>
      </c>
      <c r="B2883" s="3" t="s">
        <v>9426</v>
      </c>
      <c r="C2883" s="4">
        <v>49.110909804499997</v>
      </c>
      <c r="D2883" s="4">
        <v>10.7283876039</v>
      </c>
      <c r="E2883" s="4">
        <f>Orte[[#This Row],[Lat_dez]]*PI()/180</f>
        <v>0.85714707473848961</v>
      </c>
      <c r="F2883" s="4">
        <f>Orte[[#This Row],[Lon_dez]]*PI()/180</f>
        <v>0.18724568711820022</v>
      </c>
      <c r="G2883" t="s">
        <v>665</v>
      </c>
      <c r="H2883" t="s">
        <v>1551</v>
      </c>
      <c r="I2883" s="4" t="b">
        <v>0</v>
      </c>
      <c r="J2883" s="4" t="str">
        <f>CONCATENATE(Orte[[#This Row],[Ort]]," - ",Orte[[#This Row],[Landkreis]])</f>
        <v>Gunzenhausen - Landkreis Weißenburg-Gunzenhausen</v>
      </c>
      <c r="L2883" s="3" t="s">
        <v>10574</v>
      </c>
      <c r="M2883" s="3"/>
      <c r="N2883" t="str">
        <f>Orte[[#This Row],[Ort]]</f>
        <v>Gunzenhausen</v>
      </c>
      <c r="O2883" t="s">
        <v>2954</v>
      </c>
      <c r="P2883" t="s">
        <v>3716</v>
      </c>
    </row>
    <row r="2884" spans="1:16" x14ac:dyDescent="0.35">
      <c r="A2884" t="s">
        <v>6340</v>
      </c>
      <c r="B2884" s="3" t="s">
        <v>14529</v>
      </c>
      <c r="C2884" s="4">
        <v>53.077316057300003</v>
      </c>
      <c r="D2884" s="4">
        <v>11.1976729153</v>
      </c>
      <c r="E2884" s="4">
        <f>Orte[[#This Row],[Lat_dez]]*PI()/180</f>
        <v>0.92637392332154034</v>
      </c>
      <c r="F2884" s="4">
        <f>Orte[[#This Row],[Lon_dez]]*PI()/180</f>
        <v>0.1954362609333771</v>
      </c>
      <c r="G2884" t="s">
        <v>554</v>
      </c>
      <c r="H2884" t="s">
        <v>962</v>
      </c>
      <c r="I2884" s="4" t="b">
        <v>0</v>
      </c>
      <c r="J2884" s="4" t="str">
        <f>CONCATENATE(Orte[[#This Row],[Ort]]," - ",Orte[[#This Row],[Landkreis]])</f>
        <v>Gusborn - Landkreis Lüchow-Dannenberg</v>
      </c>
      <c r="L2884" s="3" t="s">
        <v>8975</v>
      </c>
      <c r="M2884" s="3"/>
      <c r="N2884" t="str">
        <f>Orte[[#This Row],[Ort]]</f>
        <v>Gusborn</v>
      </c>
      <c r="O2884" t="s">
        <v>4631</v>
      </c>
      <c r="P2884" t="s">
        <v>2005</v>
      </c>
    </row>
    <row r="2885" spans="1:16" x14ac:dyDescent="0.35">
      <c r="A2885" t="s">
        <v>528</v>
      </c>
      <c r="B2885" s="3" t="s">
        <v>7684</v>
      </c>
      <c r="C2885" s="4">
        <v>49.717836032800001</v>
      </c>
      <c r="D2885" s="4">
        <v>6.9139541896200001</v>
      </c>
      <c r="E2885" s="4">
        <f>Orte[[#This Row],[Lat_dez]]*PI()/180</f>
        <v>0.86773993573903552</v>
      </c>
      <c r="F2885" s="4">
        <f>Orte[[#This Row],[Lon_dez]]*PI()/180</f>
        <v>0.12067126494092534</v>
      </c>
      <c r="G2885" t="s">
        <v>514</v>
      </c>
      <c r="H2885" t="s">
        <v>520</v>
      </c>
      <c r="I2885" s="4" t="b">
        <v>0</v>
      </c>
      <c r="J2885" s="4" t="str">
        <f>CONCATENATE(Orte[[#This Row],[Ort]]," - ",Orte[[#This Row],[Landkreis]])</f>
        <v>Gusenburg - Landkreis Trier-Saarburg</v>
      </c>
      <c r="L2885" s="3" t="s">
        <v>10578</v>
      </c>
      <c r="M2885" s="3"/>
      <c r="N2885" t="str">
        <f>Orte[[#This Row],[Ort]]</f>
        <v>Gusenburg</v>
      </c>
      <c r="O2885" t="s">
        <v>1036</v>
      </c>
      <c r="P2885" t="s">
        <v>7064</v>
      </c>
    </row>
    <row r="2886" spans="1:16" x14ac:dyDescent="0.35">
      <c r="A2886" t="s">
        <v>6006</v>
      </c>
      <c r="B2886" s="3" t="s">
        <v>14074</v>
      </c>
      <c r="C2886" s="4">
        <v>51.787354327999999</v>
      </c>
      <c r="D2886" s="4">
        <v>11.6052229933</v>
      </c>
      <c r="E2886" s="4">
        <f>Orte[[#This Row],[Lat_dez]]*PI()/180</f>
        <v>0.90385984392053542</v>
      </c>
      <c r="F2886" s="4">
        <f>Orte[[#This Row],[Lon_dez]]*PI()/180</f>
        <v>0.20254935166123683</v>
      </c>
      <c r="G2886" t="s">
        <v>809</v>
      </c>
      <c r="H2886" t="s">
        <v>1359</v>
      </c>
      <c r="I2886" s="4" t="b">
        <v>0</v>
      </c>
      <c r="J2886" s="4" t="str">
        <f>CONCATENATE(Orte[[#This Row],[Ort]]," - ",Orte[[#This Row],[Landkreis]])</f>
        <v>Güsten - Landkreis Salzlandkreis</v>
      </c>
      <c r="L2886" s="3" t="s">
        <v>15103</v>
      </c>
      <c r="M2886" s="3"/>
      <c r="N2886" t="str">
        <f>Orte[[#This Row],[Ort]]</f>
        <v>Güsten</v>
      </c>
      <c r="O2886" t="s">
        <v>1570</v>
      </c>
      <c r="P2886" t="s">
        <v>5018</v>
      </c>
    </row>
    <row r="2887" spans="1:16" x14ac:dyDescent="0.35">
      <c r="A2887" t="s">
        <v>3442</v>
      </c>
      <c r="B2887" s="3" t="s">
        <v>10742</v>
      </c>
      <c r="C2887" s="4">
        <v>53.791211806500002</v>
      </c>
      <c r="D2887" s="4">
        <v>12.2046024574</v>
      </c>
      <c r="E2887" s="4">
        <f>Orte[[#This Row],[Lat_dez]]*PI()/180</f>
        <v>0.93883375466107188</v>
      </c>
      <c r="F2887" s="4">
        <f>Orte[[#This Row],[Lon_dez]]*PI()/180</f>
        <v>0.21301049677862097</v>
      </c>
      <c r="G2887" t="s">
        <v>834</v>
      </c>
      <c r="H2887" t="s">
        <v>1302</v>
      </c>
      <c r="I2887" s="4" t="b">
        <v>0</v>
      </c>
      <c r="J2887" s="4" t="str">
        <f>CONCATENATE(Orte[[#This Row],[Ort]]," - ",Orte[[#This Row],[Landkreis]])</f>
        <v>Güstrow - Landkreis Rostock</v>
      </c>
      <c r="L2887" s="3" t="s">
        <v>10054</v>
      </c>
      <c r="M2887" s="3"/>
      <c r="N2887" t="str">
        <f>Orte[[#This Row],[Ort]]</f>
        <v>Güstrow</v>
      </c>
      <c r="O2887" t="s">
        <v>6642</v>
      </c>
      <c r="P2887" t="s">
        <v>1535</v>
      </c>
    </row>
    <row r="2888" spans="1:16" x14ac:dyDescent="0.35">
      <c r="A2888" t="s">
        <v>5806</v>
      </c>
      <c r="B2888" s="3" t="s">
        <v>13807</v>
      </c>
      <c r="C2888" s="4">
        <v>48.242539162299998</v>
      </c>
      <c r="D2888" s="4">
        <v>8.2038949710899995</v>
      </c>
      <c r="E2888" s="4">
        <f>Orte[[#This Row],[Lat_dez]]*PI()/180</f>
        <v>0.84199114790444207</v>
      </c>
      <c r="F2888" s="4">
        <f>Orte[[#This Row],[Lon_dez]]*PI()/180</f>
        <v>0.1431849787333255</v>
      </c>
      <c r="G2888" t="s">
        <v>546</v>
      </c>
      <c r="H2888" t="s">
        <v>622</v>
      </c>
      <c r="I2888" s="4" t="b">
        <v>0</v>
      </c>
      <c r="J2888" s="4" t="str">
        <f>CONCATENATE(Orte[[#This Row],[Ort]]," - ",Orte[[#This Row],[Landkreis]])</f>
        <v>Gutach (Schwarzwaldbahn) - Landkreis Ortenaukreis</v>
      </c>
      <c r="L2888" s="3" t="s">
        <v>15571</v>
      </c>
      <c r="M2888" s="3"/>
      <c r="N2888" t="str">
        <f>Orte[[#This Row],[Ort]]</f>
        <v>Gutach (Schwarzwaldbahn)</v>
      </c>
      <c r="O2888" t="s">
        <v>6022</v>
      </c>
      <c r="P2888" t="s">
        <v>5530</v>
      </c>
    </row>
    <row r="2889" spans="1:16" x14ac:dyDescent="0.35">
      <c r="A2889" t="s">
        <v>3501</v>
      </c>
      <c r="B2889" s="3" t="s">
        <v>10819</v>
      </c>
      <c r="C2889" s="4">
        <v>48.144253622699999</v>
      </c>
      <c r="D2889" s="4">
        <v>7.9872944962099997</v>
      </c>
      <c r="E2889" s="4">
        <f>Orte[[#This Row],[Lat_dez]]*PI()/180</f>
        <v>0.84027574163132279</v>
      </c>
      <c r="F2889" s="4">
        <f>Orte[[#This Row],[Lon_dez]]*PI()/180</f>
        <v>0.13940458728528624</v>
      </c>
      <c r="G2889" t="s">
        <v>546</v>
      </c>
      <c r="H2889" t="s">
        <v>1583</v>
      </c>
      <c r="I2889" s="4" t="b">
        <v>0</v>
      </c>
      <c r="J2889" s="4" t="str">
        <f>CONCATENATE(Orte[[#This Row],[Ort]]," - ",Orte[[#This Row],[Landkreis]])</f>
        <v>Gutach im Breisgau - Landkreis Emmendingen</v>
      </c>
      <c r="L2889" s="3" t="s">
        <v>10207</v>
      </c>
      <c r="M2889" s="3"/>
      <c r="N2889" t="str">
        <f>Orte[[#This Row],[Ort]]</f>
        <v>Gutach im Breisgau</v>
      </c>
      <c r="O2889" t="s">
        <v>4279</v>
      </c>
      <c r="P2889" t="s">
        <v>3049</v>
      </c>
    </row>
    <row r="2890" spans="1:16" x14ac:dyDescent="0.35">
      <c r="A2890" t="s">
        <v>5006</v>
      </c>
      <c r="B2890" s="3" t="s">
        <v>12752</v>
      </c>
      <c r="C2890" s="4">
        <v>48.048938967200002</v>
      </c>
      <c r="D2890" s="4">
        <v>8.1423479899399993</v>
      </c>
      <c r="E2890" s="4">
        <f>Orte[[#This Row],[Lat_dez]]*PI()/180</f>
        <v>0.83861218706744378</v>
      </c>
      <c r="F2890" s="4">
        <f>Orte[[#This Row],[Lon_dez]]*PI()/180</f>
        <v>0.1421107812675951</v>
      </c>
      <c r="G2890" t="s">
        <v>546</v>
      </c>
      <c r="H2890" t="s">
        <v>1147</v>
      </c>
      <c r="I2890" s="4" t="b">
        <v>0</v>
      </c>
      <c r="J2890" s="4" t="str">
        <f>CONCATENATE(Orte[[#This Row],[Ort]]," - ",Orte[[#This Row],[Landkreis]])</f>
        <v>Gütenbach - Landkreis Schwarzwald-Baar-Kreis</v>
      </c>
      <c r="L2890" s="3" t="s">
        <v>14127</v>
      </c>
      <c r="M2890" s="3"/>
      <c r="N2890" t="str">
        <f>Orte[[#This Row],[Ort]]</f>
        <v>Gütenbach</v>
      </c>
      <c r="O2890" t="s">
        <v>2510</v>
      </c>
      <c r="P2890" t="s">
        <v>1193</v>
      </c>
    </row>
    <row r="2891" spans="1:16" x14ac:dyDescent="0.35">
      <c r="A2891" t="s">
        <v>3858</v>
      </c>
      <c r="B2891" s="3" t="s">
        <v>11277</v>
      </c>
      <c r="C2891" s="4">
        <v>49.458970300099999</v>
      </c>
      <c r="D2891" s="4">
        <v>12.2852803377</v>
      </c>
      <c r="E2891" s="4">
        <f>Orte[[#This Row],[Lat_dez]]*PI()/180</f>
        <v>0.86322187638283288</v>
      </c>
      <c r="F2891" s="4">
        <f>Orte[[#This Row],[Lon_dez]]*PI()/180</f>
        <v>0.21441859142338587</v>
      </c>
      <c r="G2891" t="s">
        <v>665</v>
      </c>
      <c r="H2891" t="s">
        <v>906</v>
      </c>
      <c r="I2891" s="4" t="b">
        <v>0</v>
      </c>
      <c r="J2891" s="4" t="str">
        <f>CONCATENATE(Orte[[#This Row],[Ort]]," - ",Orte[[#This Row],[Landkreis]])</f>
        <v>Guteneck - Landkreis Schwandorf</v>
      </c>
      <c r="L2891" s="3" t="s">
        <v>13181</v>
      </c>
      <c r="M2891" s="3"/>
      <c r="N2891" t="str">
        <f>Orte[[#This Row],[Ort]]</f>
        <v>Guteneck</v>
      </c>
      <c r="O2891" t="s">
        <v>3585</v>
      </c>
      <c r="P2891" t="s">
        <v>5448</v>
      </c>
    </row>
    <row r="2892" spans="1:16" x14ac:dyDescent="0.35">
      <c r="A2892" t="s">
        <v>3824</v>
      </c>
      <c r="B2892" s="3" t="s">
        <v>11239</v>
      </c>
      <c r="C2892" s="4">
        <v>49.624935359399998</v>
      </c>
      <c r="D2892" s="4">
        <v>10.6374887543</v>
      </c>
      <c r="E2892" s="4">
        <f>Orte[[#This Row],[Lat_dez]]*PI()/180</f>
        <v>0.8661185131108855</v>
      </c>
      <c r="F2892" s="4">
        <f>Orte[[#This Row],[Lon_dez]]*PI()/180</f>
        <v>0.18565920290640511</v>
      </c>
      <c r="G2892" t="s">
        <v>665</v>
      </c>
      <c r="H2892" t="s">
        <v>706</v>
      </c>
      <c r="I2892" s="4" t="b">
        <v>0</v>
      </c>
      <c r="J2892" s="4" t="str">
        <f>CONCATENATE(Orte[[#This Row],[Ort]]," - ",Orte[[#This Row],[Landkreis]])</f>
        <v>Gutenstetten - Landkreis Neustadt a.d. Aisch-Bad Windsheim</v>
      </c>
      <c r="L2892" s="3" t="s">
        <v>8842</v>
      </c>
      <c r="M2892" s="3"/>
      <c r="N2892" t="str">
        <f>Orte[[#This Row],[Ort]]</f>
        <v>Gutenstetten</v>
      </c>
      <c r="O2892" t="s">
        <v>4880</v>
      </c>
      <c r="P2892" t="s">
        <v>7195</v>
      </c>
    </row>
    <row r="2893" spans="1:16" x14ac:dyDescent="0.35">
      <c r="A2893" t="s">
        <v>6617</v>
      </c>
      <c r="B2893" s="3" t="s">
        <v>14923</v>
      </c>
      <c r="C2893" s="4">
        <v>48.127417605300003</v>
      </c>
      <c r="D2893" s="4">
        <v>9.9879233082999992</v>
      </c>
      <c r="E2893" s="4">
        <f>Orte[[#This Row],[Lat_dez]]*PI()/180</f>
        <v>0.83998189769476983</v>
      </c>
      <c r="F2893" s="4">
        <f>Orte[[#This Row],[Lon_dez]]*PI()/180</f>
        <v>0.17432214716651967</v>
      </c>
      <c r="G2893" t="s">
        <v>546</v>
      </c>
      <c r="H2893" t="s">
        <v>649</v>
      </c>
      <c r="I2893" s="4" t="b">
        <v>0</v>
      </c>
      <c r="J2893" s="4" t="str">
        <f>CONCATENATE(Orte[[#This Row],[Ort]]," - ",Orte[[#This Row],[Landkreis]])</f>
        <v>Gutenzell-Hürbel - Landkreis Biberach</v>
      </c>
      <c r="L2893" s="3" t="s">
        <v>14133</v>
      </c>
      <c r="M2893" s="3"/>
      <c r="N2893" t="str">
        <f>Orte[[#This Row],[Ort]]</f>
        <v>Gutenzell-Hürbel</v>
      </c>
      <c r="O2893" t="s">
        <v>2249</v>
      </c>
      <c r="P2893" t="s">
        <v>340</v>
      </c>
    </row>
    <row r="2894" spans="1:16" x14ac:dyDescent="0.35">
      <c r="A2894" t="s">
        <v>3010</v>
      </c>
      <c r="B2894" s="3" t="s">
        <v>10207</v>
      </c>
      <c r="C2894" s="4">
        <v>51.995786835799997</v>
      </c>
      <c r="D2894" s="4">
        <v>12.1138320653</v>
      </c>
      <c r="E2894" s="4">
        <f>Orte[[#This Row],[Lat_dez]]*PI()/180</f>
        <v>0.90749767744983423</v>
      </c>
      <c r="F2894" s="4">
        <f>Orte[[#This Row],[Lon_dez]]*PI()/180</f>
        <v>0.21142625457314973</v>
      </c>
      <c r="G2894" t="s">
        <v>809</v>
      </c>
      <c r="H2894" t="s">
        <v>1304</v>
      </c>
      <c r="I2894" s="4" t="b">
        <v>0</v>
      </c>
      <c r="J2894" s="4" t="str">
        <f>CONCATENATE(Orte[[#This Row],[Ort]]," - ",Orte[[#This Row],[Landkreis]])</f>
        <v>Güterglück, Lindau, Deetz u.a. - Landkreis Anhalt-Bitterfeld</v>
      </c>
      <c r="L2894" s="3" t="s">
        <v>11517</v>
      </c>
      <c r="M2894" s="3"/>
      <c r="N2894" t="str">
        <f>Orte[[#This Row],[Ort]]</f>
        <v>Güterglück, Lindau, Deetz u.a.</v>
      </c>
      <c r="O2894" t="s">
        <v>5079</v>
      </c>
      <c r="P2894" t="s">
        <v>4147</v>
      </c>
    </row>
    <row r="2895" spans="1:16" x14ac:dyDescent="0.35">
      <c r="A2895" t="s">
        <v>3379</v>
      </c>
      <c r="B2895" s="3" t="s">
        <v>11846</v>
      </c>
      <c r="C2895" s="4">
        <v>51.918146472899998</v>
      </c>
      <c r="D2895" s="4">
        <v>8.3733491995500007</v>
      </c>
      <c r="E2895" s="4">
        <f>Orte[[#This Row],[Lat_dez]]*PI()/180</f>
        <v>0.90614259748478598</v>
      </c>
      <c r="F2895" s="4">
        <f>Orte[[#This Row],[Lon_dez]]*PI()/180</f>
        <v>0.1461425129513792</v>
      </c>
      <c r="G2895" t="s">
        <v>504</v>
      </c>
      <c r="H2895" t="s">
        <v>1715</v>
      </c>
      <c r="I2895" s="4" t="b">
        <v>0</v>
      </c>
      <c r="J2895" s="4" t="str">
        <f>CONCATENATE(Orte[[#This Row],[Ort]]," - ",Orte[[#This Row],[Landkreis]])</f>
        <v>Gütersloh - Kreis Gütersloh</v>
      </c>
      <c r="L2895" s="3" t="s">
        <v>8154</v>
      </c>
      <c r="M2895" s="3"/>
      <c r="N2895" t="str">
        <f>Orte[[#This Row],[Ort]]</f>
        <v>Gütersloh</v>
      </c>
      <c r="O2895" t="s">
        <v>2504</v>
      </c>
      <c r="P2895" t="s">
        <v>1841</v>
      </c>
    </row>
    <row r="2896" spans="1:16" x14ac:dyDescent="0.35">
      <c r="A2896" t="s">
        <v>3379</v>
      </c>
      <c r="B2896" s="3" t="s">
        <v>10658</v>
      </c>
      <c r="C2896" s="4">
        <v>51.896320102300002</v>
      </c>
      <c r="D2896" s="4">
        <v>8.3971373993299991</v>
      </c>
      <c r="E2896" s="4">
        <f>Orte[[#This Row],[Lat_dez]]*PI()/180</f>
        <v>0.90576165545405551</v>
      </c>
      <c r="F2896" s="4">
        <f>Orte[[#This Row],[Lon_dez]]*PI()/180</f>
        <v>0.14655769536066238</v>
      </c>
      <c r="G2896" t="s">
        <v>504</v>
      </c>
      <c r="H2896" t="s">
        <v>1715</v>
      </c>
      <c r="I2896" s="4" t="b">
        <v>0</v>
      </c>
      <c r="J2896" s="4" t="str">
        <f>CONCATENATE(Orte[[#This Row],[Ort]]," - ",Orte[[#This Row],[Landkreis]])</f>
        <v>Gütersloh - Kreis Gütersloh</v>
      </c>
      <c r="L2896" s="3" t="s">
        <v>15553</v>
      </c>
      <c r="M2896" s="3"/>
      <c r="N2896" t="str">
        <f>Orte[[#This Row],[Ort]]</f>
        <v>Gütersloh</v>
      </c>
      <c r="O2896" t="s">
        <v>5393</v>
      </c>
      <c r="P2896" t="s">
        <v>5296</v>
      </c>
    </row>
    <row r="2897" spans="1:16" x14ac:dyDescent="0.35">
      <c r="A2897" t="s">
        <v>3379</v>
      </c>
      <c r="B2897" s="3" t="s">
        <v>14702</v>
      </c>
      <c r="C2897" s="4">
        <v>51.919715373899997</v>
      </c>
      <c r="D2897" s="4">
        <v>8.3727264851900003</v>
      </c>
      <c r="E2897" s="4">
        <f>Orte[[#This Row],[Lat_dez]]*PI()/180</f>
        <v>0.90616997997287385</v>
      </c>
      <c r="F2897" s="4">
        <f>Orte[[#This Row],[Lon_dez]]*PI()/180</f>
        <v>0.14613164453549773</v>
      </c>
      <c r="G2897" t="s">
        <v>504</v>
      </c>
      <c r="H2897" t="s">
        <v>1715</v>
      </c>
      <c r="I2897" s="4" t="b">
        <v>0</v>
      </c>
      <c r="J2897" s="4" t="str">
        <f>CONCATENATE(Orte[[#This Row],[Ort]]," - ",Orte[[#This Row],[Landkreis]])</f>
        <v>Gütersloh - Kreis Gütersloh</v>
      </c>
      <c r="L2897" s="3" t="s">
        <v>9668</v>
      </c>
      <c r="M2897" s="3"/>
      <c r="N2897" t="str">
        <f>Orte[[#This Row],[Ort]]</f>
        <v>Gütersloh</v>
      </c>
      <c r="O2897" t="s">
        <v>3399</v>
      </c>
      <c r="P2897" t="s">
        <v>6515</v>
      </c>
    </row>
    <row r="2898" spans="1:16" x14ac:dyDescent="0.35">
      <c r="A2898" t="s">
        <v>3379</v>
      </c>
      <c r="B2898" s="3" t="s">
        <v>12448</v>
      </c>
      <c r="C2898" s="4">
        <v>51.922489813699997</v>
      </c>
      <c r="D2898" s="4">
        <v>8.4582608823399994</v>
      </c>
      <c r="E2898" s="4">
        <f>Orte[[#This Row],[Lat_dez]]*PI()/180</f>
        <v>0.90621840308228219</v>
      </c>
      <c r="F2898" s="4">
        <f>Orte[[#This Row],[Lon_dez]]*PI()/180</f>
        <v>0.14762450138947369</v>
      </c>
      <c r="G2898" t="s">
        <v>504</v>
      </c>
      <c r="H2898" t="s">
        <v>1715</v>
      </c>
      <c r="I2898" s="4" t="b">
        <v>0</v>
      </c>
      <c r="J2898" s="4" t="str">
        <f>CONCATENATE(Orte[[#This Row],[Ort]]," - ",Orte[[#This Row],[Landkreis]])</f>
        <v>Gütersloh - Kreis Gütersloh</v>
      </c>
      <c r="L2898" s="3" t="s">
        <v>9323</v>
      </c>
      <c r="M2898" s="3"/>
      <c r="N2898" t="str">
        <f>Orte[[#This Row],[Ort]]</f>
        <v>Gütersloh</v>
      </c>
      <c r="O2898" t="s">
        <v>5394</v>
      </c>
      <c r="P2898" t="s">
        <v>6402</v>
      </c>
    </row>
    <row r="2899" spans="1:16" x14ac:dyDescent="0.35">
      <c r="A2899" t="s">
        <v>5544</v>
      </c>
      <c r="B2899" s="3" t="s">
        <v>13454</v>
      </c>
      <c r="C2899" s="4">
        <v>50.1618376367</v>
      </c>
      <c r="D2899" s="4">
        <v>11.569743303499999</v>
      </c>
      <c r="E2899" s="4">
        <f>Orte[[#This Row],[Lat_dez]]*PI()/180</f>
        <v>0.87548922561122611</v>
      </c>
      <c r="F2899" s="4">
        <f>Orte[[#This Row],[Lon_dez]]*PI()/180</f>
        <v>0.20193011425664056</v>
      </c>
      <c r="G2899" t="s">
        <v>665</v>
      </c>
      <c r="H2899" t="s">
        <v>956</v>
      </c>
      <c r="I2899" s="4" t="b">
        <v>0</v>
      </c>
      <c r="J2899" s="4" t="str">
        <f>CONCATENATE(Orte[[#This Row],[Ort]]," - ",Orte[[#This Row],[Landkreis]])</f>
        <v>Guttenberg - Landkreis Kulmbach</v>
      </c>
      <c r="L2899" s="3" t="s">
        <v>8906</v>
      </c>
      <c r="M2899" s="3"/>
      <c r="N2899" t="str">
        <f>Orte[[#This Row],[Ort]]</f>
        <v>Guttenberg</v>
      </c>
      <c r="O2899" t="s">
        <v>4290</v>
      </c>
      <c r="P2899" t="s">
        <v>2975</v>
      </c>
    </row>
    <row r="2900" spans="1:16" x14ac:dyDescent="0.35">
      <c r="A2900" t="s">
        <v>4375</v>
      </c>
      <c r="B2900" s="3" t="s">
        <v>11934</v>
      </c>
      <c r="C2900" s="4">
        <v>53.943417104799998</v>
      </c>
      <c r="D2900" s="4">
        <v>13.422380094999999</v>
      </c>
      <c r="E2900" s="4">
        <f>Orte[[#This Row],[Lat_dez]]*PI()/180</f>
        <v>0.94149023825538702</v>
      </c>
      <c r="F2900" s="4">
        <f>Orte[[#This Row],[Lon_dez]]*PI()/180</f>
        <v>0.23426472611189927</v>
      </c>
      <c r="G2900" t="s">
        <v>834</v>
      </c>
      <c r="H2900" t="s">
        <v>987</v>
      </c>
      <c r="I2900" s="4" t="b">
        <v>0</v>
      </c>
      <c r="J2900" s="4" t="str">
        <f>CONCATENATE(Orte[[#This Row],[Ort]]," - ",Orte[[#This Row],[Landkreis]])</f>
        <v>Gützkow - Landkreis Vorpommern-Greifswald</v>
      </c>
      <c r="L2900" s="3" t="s">
        <v>12401</v>
      </c>
      <c r="M2900" s="3"/>
      <c r="N2900" t="str">
        <f>Orte[[#This Row],[Ort]]</f>
        <v>Gützkow</v>
      </c>
      <c r="O2900" t="s">
        <v>6231</v>
      </c>
      <c r="P2900" t="s">
        <v>15974</v>
      </c>
    </row>
    <row r="2901" spans="1:16" x14ac:dyDescent="0.35">
      <c r="A2901" t="s">
        <v>5575</v>
      </c>
      <c r="B2901" s="3" t="s">
        <v>13496</v>
      </c>
      <c r="C2901" s="4">
        <v>51.199891177700003</v>
      </c>
      <c r="D2901" s="4">
        <v>9.5045695390600002</v>
      </c>
      <c r="E2901" s="4">
        <f>Orte[[#This Row],[Lat_dez]]*PI()/180</f>
        <v>0.89360667771366209</v>
      </c>
      <c r="F2901" s="4">
        <f>Orte[[#This Row],[Lon_dez]]*PI()/180</f>
        <v>0.1658860324413568</v>
      </c>
      <c r="G2901" t="s">
        <v>549</v>
      </c>
      <c r="H2901" t="s">
        <v>817</v>
      </c>
      <c r="I2901" s="4" t="b">
        <v>0</v>
      </c>
      <c r="J2901" s="4" t="str">
        <f>CONCATENATE(Orte[[#This Row],[Ort]]," - ",Orte[[#This Row],[Landkreis]])</f>
        <v>Guxhagen - Landkreis Schwalm-Eder-Kreis</v>
      </c>
      <c r="L2901" s="3" t="s">
        <v>12293</v>
      </c>
      <c r="M2901" s="3"/>
      <c r="N2901" t="str">
        <f>Orte[[#This Row],[Ort]]</f>
        <v>Guxhagen</v>
      </c>
      <c r="O2901" t="s">
        <v>4757</v>
      </c>
      <c r="P2901" t="s">
        <v>7215</v>
      </c>
    </row>
    <row r="2902" spans="1:16" x14ac:dyDescent="0.35">
      <c r="A2902" t="s">
        <v>6935</v>
      </c>
      <c r="B2902" s="3" t="s">
        <v>15339</v>
      </c>
      <c r="C2902" s="4">
        <v>48.470194648099998</v>
      </c>
      <c r="D2902" s="4">
        <v>11.8353464543</v>
      </c>
      <c r="E2902" s="4">
        <f>Orte[[#This Row],[Lat_dez]]*PI()/180</f>
        <v>0.84596448569187921</v>
      </c>
      <c r="F2902" s="4">
        <f>Orte[[#This Row],[Lon_dez]]*PI()/180</f>
        <v>0.20656576374177157</v>
      </c>
      <c r="G2902" t="s">
        <v>665</v>
      </c>
      <c r="H2902" t="s">
        <v>845</v>
      </c>
      <c r="I2902" s="4" t="b">
        <v>0</v>
      </c>
      <c r="J2902" s="4" t="str">
        <f>CONCATENATE(Orte[[#This Row],[Ort]]," - ",Orte[[#This Row],[Landkreis]])</f>
        <v>Haag a.d. Amper - Landkreis Freising</v>
      </c>
      <c r="L2902" s="3" t="s">
        <v>11255</v>
      </c>
      <c r="M2902" s="3"/>
      <c r="N2902" t="str">
        <f>Orte[[#This Row],[Ort]]</f>
        <v>Haag a.d. Amper</v>
      </c>
      <c r="O2902" t="s">
        <v>4159</v>
      </c>
      <c r="P2902" t="s">
        <v>5289</v>
      </c>
    </row>
    <row r="2903" spans="1:16" x14ac:dyDescent="0.35">
      <c r="A2903" t="s">
        <v>887</v>
      </c>
      <c r="B2903" s="3" t="s">
        <v>7904</v>
      </c>
      <c r="C2903" s="4">
        <v>48.174124600600003</v>
      </c>
      <c r="D2903" s="4">
        <v>12.171952367899999</v>
      </c>
      <c r="E2903" s="4">
        <f>Orte[[#This Row],[Lat_dez]]*PI()/180</f>
        <v>0.84079708854646829</v>
      </c>
      <c r="F2903" s="4">
        <f>Orte[[#This Row],[Lon_dez]]*PI()/180</f>
        <v>0.21244064521577516</v>
      </c>
      <c r="G2903" t="s">
        <v>665</v>
      </c>
      <c r="H2903" t="s">
        <v>883</v>
      </c>
      <c r="I2903" s="4" t="b">
        <v>0</v>
      </c>
      <c r="J2903" s="4" t="str">
        <f>CONCATENATE(Orte[[#This Row],[Ort]]," - ",Orte[[#This Row],[Landkreis]])</f>
        <v>Haag i. OB - Landkreis Mühldorf a. Inn</v>
      </c>
      <c r="L2903" s="3" t="s">
        <v>8904</v>
      </c>
      <c r="M2903" s="3"/>
      <c r="N2903" t="str">
        <f>Orte[[#This Row],[Ort]]</f>
        <v>Haag i. OB</v>
      </c>
      <c r="O2903" t="s">
        <v>68</v>
      </c>
      <c r="P2903" t="s">
        <v>6748</v>
      </c>
    </row>
    <row r="2904" spans="1:16" x14ac:dyDescent="0.35">
      <c r="A2904" t="s">
        <v>6842</v>
      </c>
      <c r="B2904" s="3" t="s">
        <v>15218</v>
      </c>
      <c r="C2904" s="4">
        <v>51.208224413499998</v>
      </c>
      <c r="D2904" s="4">
        <v>7.0101204538999999</v>
      </c>
      <c r="E2904" s="4">
        <f>Orte[[#This Row],[Lat_dez]]*PI()/180</f>
        <v>0.89375212011571703</v>
      </c>
      <c r="F2904" s="4">
        <f>Orte[[#This Row],[Lon_dez]]*PI()/180</f>
        <v>0.12234968288195436</v>
      </c>
      <c r="G2904" t="s">
        <v>504</v>
      </c>
      <c r="H2904" t="s">
        <v>1578</v>
      </c>
      <c r="I2904" s="4" t="b">
        <v>0</v>
      </c>
      <c r="J2904" s="4" t="str">
        <f>CONCATENATE(Orte[[#This Row],[Ort]]," - ",Orte[[#This Row],[Landkreis]])</f>
        <v>Haan - Kreis Mettmann</v>
      </c>
      <c r="L2904" s="3" t="s">
        <v>11729</v>
      </c>
      <c r="M2904" s="3"/>
      <c r="N2904" t="str">
        <f>Orte[[#This Row],[Ort]]</f>
        <v>Haan</v>
      </c>
      <c r="O2904" t="s">
        <v>3983</v>
      </c>
      <c r="P2904" t="s">
        <v>15975</v>
      </c>
    </row>
    <row r="2905" spans="1:16" x14ac:dyDescent="0.35">
      <c r="A2905" t="s">
        <v>2888</v>
      </c>
      <c r="B2905" s="3" t="s">
        <v>10053</v>
      </c>
      <c r="C2905" s="4">
        <v>48.118052757800001</v>
      </c>
      <c r="D2905" s="4">
        <v>11.7328873444</v>
      </c>
      <c r="E2905" s="4">
        <f>Orte[[#This Row],[Lat_dez]]*PI()/180</f>
        <v>0.83981845027194757</v>
      </c>
      <c r="F2905" s="4">
        <f>Orte[[#This Row],[Lon_dez]]*PI()/180</f>
        <v>0.20477751492535387</v>
      </c>
      <c r="G2905" t="s">
        <v>665</v>
      </c>
      <c r="H2905" t="s">
        <v>842</v>
      </c>
      <c r="I2905" s="4" t="b">
        <v>0</v>
      </c>
      <c r="J2905" s="4" t="str">
        <f>CONCATENATE(Orte[[#This Row],[Ort]]," - ",Orte[[#This Row],[Landkreis]])</f>
        <v>Haar - Kreisfreie Stadt München</v>
      </c>
      <c r="L2905" s="3" t="s">
        <v>9348</v>
      </c>
      <c r="M2905" s="3"/>
      <c r="N2905" t="str">
        <f>Orte[[#This Row],[Ort]]</f>
        <v>Haar</v>
      </c>
      <c r="O2905" t="s">
        <v>4169</v>
      </c>
      <c r="P2905" t="s">
        <v>2167</v>
      </c>
    </row>
    <row r="2906" spans="1:16" x14ac:dyDescent="0.35">
      <c r="A2906" t="s">
        <v>1238</v>
      </c>
      <c r="B2906" s="3" t="s">
        <v>8185</v>
      </c>
      <c r="C2906" s="4">
        <v>48.502529231700002</v>
      </c>
      <c r="D2906" s="4">
        <v>13.1448484384</v>
      </c>
      <c r="E2906" s="4">
        <f>Orte[[#This Row],[Lat_dez]]*PI()/180</f>
        <v>0.84652883063796069</v>
      </c>
      <c r="F2906" s="4">
        <f>Orte[[#This Row],[Lon_dez]]*PI()/180</f>
        <v>0.22942088492571505</v>
      </c>
      <c r="G2906" t="s">
        <v>665</v>
      </c>
      <c r="H2906" t="s">
        <v>925</v>
      </c>
      <c r="I2906" s="4" t="b">
        <v>0</v>
      </c>
      <c r="J2906" s="4" t="str">
        <f>CONCATENATE(Orte[[#This Row],[Ort]]," - ",Orte[[#This Row],[Landkreis]])</f>
        <v>Haarbach - Landkreis Passau</v>
      </c>
      <c r="L2906" s="3" t="s">
        <v>8296</v>
      </c>
      <c r="M2906" s="3"/>
      <c r="N2906" t="str">
        <f>Orte[[#This Row],[Ort]]</f>
        <v>Haarbach</v>
      </c>
      <c r="O2906" t="s">
        <v>6563</v>
      </c>
      <c r="P2906" t="s">
        <v>4025</v>
      </c>
    </row>
    <row r="2907" spans="1:16" x14ac:dyDescent="0.35">
      <c r="A2907" t="s">
        <v>6790</v>
      </c>
      <c r="B2907" s="3" t="s">
        <v>15137</v>
      </c>
      <c r="C2907" s="4">
        <v>47.727732464100001</v>
      </c>
      <c r="D2907" s="4">
        <v>11.2871581077</v>
      </c>
      <c r="E2907" s="4">
        <f>Orte[[#This Row],[Lat_dez]]*PI()/180</f>
        <v>0.83300607600953136</v>
      </c>
      <c r="F2907" s="4">
        <f>Orte[[#This Row],[Lon_dez]]*PI()/180</f>
        <v>0.19699807217253773</v>
      </c>
      <c r="G2907" t="s">
        <v>665</v>
      </c>
      <c r="H2907" t="s">
        <v>1338</v>
      </c>
      <c r="I2907" s="4" t="b">
        <v>0</v>
      </c>
      <c r="J2907" s="4" t="str">
        <f>CONCATENATE(Orte[[#This Row],[Ort]]," - ",Orte[[#This Row],[Landkreis]])</f>
        <v>Habach - Landkreis Weilheim-Schongau</v>
      </c>
      <c r="L2907" s="3" t="s">
        <v>8290</v>
      </c>
      <c r="M2907" s="3"/>
      <c r="N2907" t="str">
        <f>Orte[[#This Row],[Ort]]</f>
        <v>Habach</v>
      </c>
      <c r="O2907" t="s">
        <v>7135</v>
      </c>
      <c r="P2907" t="s">
        <v>3705</v>
      </c>
    </row>
    <row r="2908" spans="1:16" x14ac:dyDescent="0.35">
      <c r="A2908" t="s">
        <v>3797</v>
      </c>
      <c r="B2908" s="3" t="s">
        <v>11208</v>
      </c>
      <c r="C2908" s="4">
        <v>54.634886904399998</v>
      </c>
      <c r="D2908" s="4">
        <v>8.7242796680300003</v>
      </c>
      <c r="E2908" s="4">
        <f>Orte[[#This Row],[Lat_dez]]*PI()/180</f>
        <v>0.95355866293651248</v>
      </c>
      <c r="F2908" s="4">
        <f>Orte[[#This Row],[Lon_dez]]*PI()/180</f>
        <v>0.15226740507192138</v>
      </c>
      <c r="G2908" t="s">
        <v>641</v>
      </c>
      <c r="H2908" t="s">
        <v>765</v>
      </c>
      <c r="I2908" s="4" t="b">
        <v>0</v>
      </c>
      <c r="J2908" s="4" t="str">
        <f>CONCATENATE(Orte[[#This Row],[Ort]]," - ",Orte[[#This Row],[Landkreis]])</f>
        <v>Habel, Gröde - Kreis Nordfriesland</v>
      </c>
      <c r="L2908" s="3" t="s">
        <v>14074</v>
      </c>
      <c r="M2908" s="3"/>
      <c r="N2908" t="str">
        <f>Orte[[#This Row],[Ort]]</f>
        <v>Habel, Gröde</v>
      </c>
      <c r="O2908" t="s">
        <v>1343</v>
      </c>
      <c r="P2908" t="s">
        <v>4900</v>
      </c>
    </row>
    <row r="2909" spans="1:16" x14ac:dyDescent="0.35">
      <c r="A2909" t="s">
        <v>1764</v>
      </c>
      <c r="B2909" s="3" t="s">
        <v>8718</v>
      </c>
      <c r="C2909" s="4">
        <v>51.327720452900003</v>
      </c>
      <c r="D2909" s="4">
        <v>9.3333141254399994</v>
      </c>
      <c r="E2909" s="4">
        <f>Orte[[#This Row],[Lat_dez]]*PI()/180</f>
        <v>0.89583771944634016</v>
      </c>
      <c r="F2909" s="4">
        <f>Orte[[#This Row],[Lon_dez]]*PI()/180</f>
        <v>0.16289706161182302</v>
      </c>
      <c r="G2909" t="s">
        <v>549</v>
      </c>
      <c r="H2909" t="s">
        <v>1756</v>
      </c>
      <c r="I2909" s="4" t="b">
        <v>0</v>
      </c>
      <c r="J2909" s="4" t="str">
        <f>CONCATENATE(Orte[[#This Row],[Ort]]," - ",Orte[[#This Row],[Landkreis]])</f>
        <v>Habichtswald - Landkreis Kassel</v>
      </c>
      <c r="L2909" s="3" t="s">
        <v>9325</v>
      </c>
      <c r="M2909" s="3"/>
      <c r="N2909" t="str">
        <f>Orte[[#This Row],[Ort]]</f>
        <v>Habichtswald</v>
      </c>
      <c r="O2909" t="s">
        <v>2171</v>
      </c>
      <c r="P2909" t="s">
        <v>865</v>
      </c>
    </row>
    <row r="2910" spans="1:16" x14ac:dyDescent="0.35">
      <c r="A2910" t="s">
        <v>3071</v>
      </c>
      <c r="B2910" s="3" t="s">
        <v>10286</v>
      </c>
      <c r="C2910" s="4">
        <v>52.704193285300001</v>
      </c>
      <c r="D2910" s="4">
        <v>10.210429706099999</v>
      </c>
      <c r="E2910" s="4">
        <f>Orte[[#This Row],[Lat_dez]]*PI()/180</f>
        <v>0.91986170243597221</v>
      </c>
      <c r="F2910" s="4">
        <f>Orte[[#This Row],[Lon_dez]]*PI()/180</f>
        <v>0.17820561641488195</v>
      </c>
      <c r="G2910" t="s">
        <v>554</v>
      </c>
      <c r="H2910" t="s">
        <v>1027</v>
      </c>
      <c r="I2910" s="4" t="b">
        <v>0</v>
      </c>
      <c r="J2910" s="4" t="str">
        <f>CONCATENATE(Orte[[#This Row],[Ort]]," - ",Orte[[#This Row],[Landkreis]])</f>
        <v>Habighorst - Landkreis Celle</v>
      </c>
      <c r="L2910" s="3" t="s">
        <v>11191</v>
      </c>
      <c r="M2910" s="3"/>
      <c r="N2910" t="str">
        <f>Orte[[#This Row],[Ort]]</f>
        <v>Habighorst</v>
      </c>
      <c r="O2910" t="s">
        <v>4964</v>
      </c>
      <c r="P2910" t="s">
        <v>5125</v>
      </c>
    </row>
    <row r="2911" spans="1:16" x14ac:dyDescent="0.35">
      <c r="A2911" t="s">
        <v>604</v>
      </c>
      <c r="B2911" s="3" t="s">
        <v>7726</v>
      </c>
      <c r="C2911" s="4">
        <v>50.648350504100002</v>
      </c>
      <c r="D2911" s="4">
        <v>7.8243156029399996</v>
      </c>
      <c r="E2911" s="4">
        <f>Orte[[#This Row],[Lat_dez]]*PI()/180</f>
        <v>0.88398047700067472</v>
      </c>
      <c r="F2911" s="4">
        <f>Orte[[#This Row],[Lon_dez]]*PI()/180</f>
        <v>0.1365600689864683</v>
      </c>
      <c r="G2911" t="s">
        <v>514</v>
      </c>
      <c r="H2911" t="s">
        <v>590</v>
      </c>
      <c r="I2911" s="4" t="b">
        <v>0</v>
      </c>
      <c r="J2911" s="4" t="str">
        <f>CONCATENATE(Orte[[#This Row],[Ort]]," - ",Orte[[#This Row],[Landkreis]])</f>
        <v>Hachenburg - Landkreis Westerwaldkreis</v>
      </c>
      <c r="L2911" s="3" t="s">
        <v>13452</v>
      </c>
      <c r="M2911" s="3"/>
      <c r="N2911" t="str">
        <f>Orte[[#This Row],[Ort]]</f>
        <v>Hachenburg</v>
      </c>
      <c r="O2911" t="s">
        <v>585</v>
      </c>
      <c r="P2911" t="s">
        <v>3438</v>
      </c>
    </row>
    <row r="2912" spans="1:16" x14ac:dyDescent="0.35">
      <c r="A2912" t="s">
        <v>2683</v>
      </c>
      <c r="B2912" s="3" t="s">
        <v>9799</v>
      </c>
      <c r="C2912" s="4">
        <v>49.805695055500003</v>
      </c>
      <c r="D2912" s="4">
        <v>7.9100719289299999</v>
      </c>
      <c r="E2912" s="4">
        <f>Orte[[#This Row],[Lat_dez]]*PI()/180</f>
        <v>0.86927336496273488</v>
      </c>
      <c r="F2912" s="4">
        <f>Orte[[#This Row],[Lon_dez]]*PI()/180</f>
        <v>0.13805679922940742</v>
      </c>
      <c r="G2912" t="s">
        <v>514</v>
      </c>
      <c r="H2912" t="s">
        <v>588</v>
      </c>
      <c r="I2912" s="4" t="b">
        <v>0</v>
      </c>
      <c r="J2912" s="4" t="str">
        <f>CONCATENATE(Orte[[#This Row],[Ort]]," - ",Orte[[#This Row],[Landkreis]])</f>
        <v>Hackenheim - Landkreis Bad Kreuznach</v>
      </c>
      <c r="L2912" s="3" t="s">
        <v>10037</v>
      </c>
      <c r="M2912" s="3"/>
      <c r="N2912" t="str">
        <f>Orte[[#This Row],[Ort]]</f>
        <v>Hackenheim</v>
      </c>
      <c r="O2912" t="s">
        <v>5571</v>
      </c>
      <c r="P2912" t="s">
        <v>2072</v>
      </c>
    </row>
    <row r="2913" spans="1:16" x14ac:dyDescent="0.35">
      <c r="A2913" t="s">
        <v>1129</v>
      </c>
      <c r="B2913" s="3" t="s">
        <v>8091</v>
      </c>
      <c r="C2913" s="4">
        <v>50.460454163500003</v>
      </c>
      <c r="D2913" s="4">
        <v>8.0589984631699991</v>
      </c>
      <c r="E2913" s="4">
        <f>Orte[[#This Row],[Lat_dez]]*PI()/180</f>
        <v>0.88070106720475616</v>
      </c>
      <c r="F2913" s="4">
        <f>Orte[[#This Row],[Lon_dez]]*PI()/180</f>
        <v>0.14065605759547944</v>
      </c>
      <c r="G2913" t="s">
        <v>549</v>
      </c>
      <c r="H2913" t="s">
        <v>1130</v>
      </c>
      <c r="I2913" s="4" t="b">
        <v>0</v>
      </c>
      <c r="J2913" s="4" t="str">
        <f>CONCATENATE(Orte[[#This Row],[Ort]]," - ",Orte[[#This Row],[Landkreis]])</f>
        <v>Hadamar - Landkreis Limburg-Weilburg</v>
      </c>
      <c r="L2913" s="3" t="s">
        <v>10797</v>
      </c>
      <c r="M2913" s="3"/>
      <c r="N2913" t="str">
        <f>Orte[[#This Row],[Ort]]</f>
        <v>Hadamar</v>
      </c>
      <c r="O2913" t="s">
        <v>3157</v>
      </c>
      <c r="P2913" t="s">
        <v>3528</v>
      </c>
    </row>
    <row r="2914" spans="1:16" x14ac:dyDescent="0.35">
      <c r="A2914" t="s">
        <v>4806</v>
      </c>
      <c r="B2914" s="3" t="s">
        <v>12502</v>
      </c>
      <c r="C2914" s="4">
        <v>49.901671223400001</v>
      </c>
      <c r="D2914" s="4">
        <v>9.5414850722000004</v>
      </c>
      <c r="E2914" s="4">
        <f>Orte[[#This Row],[Lat_dez]]*PI()/180</f>
        <v>0.87094846509603674</v>
      </c>
      <c r="F2914" s="4">
        <f>Orte[[#This Row],[Lon_dez]]*PI()/180</f>
        <v>0.16653033003977888</v>
      </c>
      <c r="G2914" t="s">
        <v>665</v>
      </c>
      <c r="H2914" t="s">
        <v>826</v>
      </c>
      <c r="I2914" s="4" t="b">
        <v>0</v>
      </c>
      <c r="J2914" s="4" t="str">
        <f>CONCATENATE(Orte[[#This Row],[Ort]]," - ",Orte[[#This Row],[Landkreis]])</f>
        <v>Hafenlohr, Rothenbuch - Landkreis Main-Spessart</v>
      </c>
      <c r="L2914" s="3" t="s">
        <v>14257</v>
      </c>
      <c r="M2914" s="3"/>
      <c r="N2914" t="str">
        <f>Orte[[#This Row],[Ort]]</f>
        <v>Hafenlohr, Rothenbuch</v>
      </c>
      <c r="O2914" t="s">
        <v>5242</v>
      </c>
      <c r="P2914" t="s">
        <v>1780</v>
      </c>
    </row>
    <row r="2915" spans="1:16" x14ac:dyDescent="0.35">
      <c r="A2915" t="s">
        <v>5699</v>
      </c>
      <c r="B2915" s="3" t="s">
        <v>13666</v>
      </c>
      <c r="C2915" s="4">
        <v>53.6162239497</v>
      </c>
      <c r="D2915" s="4">
        <v>7.2846722384099998</v>
      </c>
      <c r="E2915" s="4">
        <f>Orte[[#This Row],[Lat_dez]]*PI()/180</f>
        <v>0.9357796404089036</v>
      </c>
      <c r="F2915" s="4">
        <f>Orte[[#This Row],[Lon_dez]]*PI()/180</f>
        <v>0.12714151548887984</v>
      </c>
      <c r="G2915" t="s">
        <v>554</v>
      </c>
      <c r="H2915" t="s">
        <v>1178</v>
      </c>
      <c r="I2915" s="4" t="b">
        <v>0</v>
      </c>
      <c r="J2915" s="4" t="str">
        <f>CONCATENATE(Orte[[#This Row],[Ort]]," - ",Orte[[#This Row],[Landkreis]])</f>
        <v>Hage, Halbemond u.a. - Landkreis Aurich</v>
      </c>
      <c r="L2915" s="3" t="s">
        <v>12827</v>
      </c>
      <c r="M2915" s="3"/>
      <c r="N2915" t="str">
        <f>Orte[[#This Row],[Ort]]</f>
        <v>Hage, Halbemond u.a.</v>
      </c>
      <c r="O2915" t="s">
        <v>4366</v>
      </c>
      <c r="P2915" t="s">
        <v>6327</v>
      </c>
    </row>
    <row r="2916" spans="1:16" x14ac:dyDescent="0.35">
      <c r="A2916" t="s">
        <v>6947</v>
      </c>
      <c r="B2916" s="3" t="s">
        <v>15353</v>
      </c>
      <c r="C2916" s="4">
        <v>47.738504071000001</v>
      </c>
      <c r="D2916" s="4">
        <v>7.9282628610900003</v>
      </c>
      <c r="E2916" s="4">
        <f>Orte[[#This Row],[Lat_dez]]*PI()/180</f>
        <v>0.83319407601566675</v>
      </c>
      <c r="F2916" s="4">
        <f>Orte[[#This Row],[Lon_dez]]*PI()/180</f>
        <v>0.13837429088960634</v>
      </c>
      <c r="G2916" t="s">
        <v>546</v>
      </c>
      <c r="H2916" t="s">
        <v>597</v>
      </c>
      <c r="I2916" s="4" t="b">
        <v>0</v>
      </c>
      <c r="J2916" s="4" t="str">
        <f>CONCATENATE(Orte[[#This Row],[Ort]]," - ",Orte[[#This Row],[Landkreis]])</f>
        <v>Häg-Ehrsberg - Landkreis Lörrach</v>
      </c>
      <c r="L2916" s="3" t="s">
        <v>9326</v>
      </c>
      <c r="M2916" s="3"/>
      <c r="N2916" t="str">
        <f>Orte[[#This Row],[Ort]]</f>
        <v>Häg-Ehrsberg</v>
      </c>
      <c r="O2916" t="s">
        <v>5110</v>
      </c>
      <c r="P2916" t="s">
        <v>3746</v>
      </c>
    </row>
    <row r="2917" spans="1:16" x14ac:dyDescent="0.35">
      <c r="A2917" t="s">
        <v>3017</v>
      </c>
      <c r="B2917" s="3" t="s">
        <v>10215</v>
      </c>
      <c r="C2917" s="4">
        <v>48.894575151799998</v>
      </c>
      <c r="D2917" s="4">
        <v>12.2298684069</v>
      </c>
      <c r="E2917" s="4">
        <f>Orte[[#This Row],[Lat_dez]]*PI()/180</f>
        <v>0.85337132276271621</v>
      </c>
      <c r="F2917" s="4">
        <f>Orte[[#This Row],[Lon_dez]]*PI()/180</f>
        <v>0.21345147078603857</v>
      </c>
      <c r="G2917" t="s">
        <v>665</v>
      </c>
      <c r="H2917" t="s">
        <v>874</v>
      </c>
      <c r="I2917" s="4" t="b">
        <v>0</v>
      </c>
      <c r="J2917" s="4" t="str">
        <f>CONCATENATE(Orte[[#This Row],[Ort]]," - ",Orte[[#This Row],[Landkreis]])</f>
        <v>Hagelstadt - Landkreis Regensburg</v>
      </c>
      <c r="L2917" s="3" t="s">
        <v>8306</v>
      </c>
      <c r="M2917" s="3"/>
      <c r="N2917" t="str">
        <f>Orte[[#This Row],[Ort]]</f>
        <v>Hagelstadt</v>
      </c>
      <c r="O2917" t="s">
        <v>5476</v>
      </c>
      <c r="P2917" t="s">
        <v>4662</v>
      </c>
    </row>
    <row r="2918" spans="1:16" x14ac:dyDescent="0.35">
      <c r="A2918" t="s">
        <v>1605</v>
      </c>
      <c r="B2918" s="3" t="s">
        <v>11467</v>
      </c>
      <c r="C2918" s="4">
        <v>53.348680676000001</v>
      </c>
      <c r="D2918" s="4">
        <v>8.6261649246999994</v>
      </c>
      <c r="E2918" s="4">
        <f>Orte[[#This Row],[Lat_dez]]*PI()/180</f>
        <v>0.93111012939127424</v>
      </c>
      <c r="F2918" s="4">
        <f>Orte[[#This Row],[Lon_dez]]*PI()/180</f>
        <v>0.15055497975606372</v>
      </c>
      <c r="G2918" t="s">
        <v>554</v>
      </c>
      <c r="H2918" t="s">
        <v>729</v>
      </c>
      <c r="I2918" s="4" t="b">
        <v>0</v>
      </c>
      <c r="J2918" s="4" t="str">
        <f>CONCATENATE(Orte[[#This Row],[Ort]]," - ",Orte[[#This Row],[Landkreis]])</f>
        <v>Hagen - Landkreis Cuxhaven</v>
      </c>
      <c r="L2918" s="3" t="s">
        <v>7896</v>
      </c>
      <c r="M2918" s="3"/>
      <c r="N2918" t="str">
        <f>Orte[[#This Row],[Ort]]</f>
        <v>Hagen</v>
      </c>
      <c r="O2918" t="s">
        <v>2800</v>
      </c>
      <c r="P2918" t="s">
        <v>2507</v>
      </c>
    </row>
    <row r="2919" spans="1:16" x14ac:dyDescent="0.35">
      <c r="A2919" t="s">
        <v>1605</v>
      </c>
      <c r="B2919" s="3" t="s">
        <v>12278</v>
      </c>
      <c r="C2919" s="4">
        <v>51.377623384899998</v>
      </c>
      <c r="D2919" s="4">
        <v>7.4354309349800003</v>
      </c>
      <c r="E2919" s="4">
        <f>Orte[[#This Row],[Lat_dez]]*PI()/180</f>
        <v>0.89670868991613883</v>
      </c>
      <c r="F2919" s="4">
        <f>Orte[[#This Row],[Lon_dez]]*PI()/180</f>
        <v>0.12977275112004141</v>
      </c>
      <c r="G2919" t="s">
        <v>504</v>
      </c>
      <c r="H2919" t="s">
        <v>1606</v>
      </c>
      <c r="I2919" s="4" t="b">
        <v>0</v>
      </c>
      <c r="J2919" s="4" t="str">
        <f>CONCATENATE(Orte[[#This Row],[Ort]]," - ",Orte[[#This Row],[Landkreis]])</f>
        <v>Hagen - Kreisfreie Stadt Hagen</v>
      </c>
      <c r="L2919" s="3" t="s">
        <v>15569</v>
      </c>
      <c r="M2919" s="3"/>
      <c r="N2919" t="str">
        <f>Orte[[#This Row],[Ort]]</f>
        <v>Hagen</v>
      </c>
      <c r="O2919" t="s">
        <v>5720</v>
      </c>
      <c r="P2919" t="s">
        <v>2560</v>
      </c>
    </row>
    <row r="2920" spans="1:16" x14ac:dyDescent="0.35">
      <c r="A2920" t="s">
        <v>1605</v>
      </c>
      <c r="B2920" s="3" t="s">
        <v>9819</v>
      </c>
      <c r="C2920" s="4">
        <v>51.3115091847</v>
      </c>
      <c r="D2920" s="4">
        <v>7.5183730180900001</v>
      </c>
      <c r="E2920" s="4">
        <f>Orte[[#This Row],[Lat_dez]]*PI()/180</f>
        <v>0.89555477944032624</v>
      </c>
      <c r="F2920" s="4">
        <f>Orte[[#This Row],[Lon_dez]]*PI()/180</f>
        <v>0.1312203635587737</v>
      </c>
      <c r="G2920" t="s">
        <v>504</v>
      </c>
      <c r="H2920" t="s">
        <v>1606</v>
      </c>
      <c r="I2920" s="4" t="b">
        <v>0</v>
      </c>
      <c r="J2920" s="4" t="str">
        <f>CONCATENATE(Orte[[#This Row],[Ort]]," - ",Orte[[#This Row],[Landkreis]])</f>
        <v>Hagen - Kreisfreie Stadt Hagen</v>
      </c>
      <c r="L2920" s="3" t="s">
        <v>11398</v>
      </c>
      <c r="M2920" s="3"/>
      <c r="N2920" t="str">
        <f>Orte[[#This Row],[Ort]]</f>
        <v>Hagen</v>
      </c>
      <c r="O2920" t="s">
        <v>5280</v>
      </c>
      <c r="P2920" t="s">
        <v>4624</v>
      </c>
    </row>
    <row r="2921" spans="1:16" x14ac:dyDescent="0.35">
      <c r="A2921" t="s">
        <v>1605</v>
      </c>
      <c r="B2921" s="3" t="s">
        <v>8556</v>
      </c>
      <c r="C2921" s="4">
        <v>51.366905054100002</v>
      </c>
      <c r="D2921" s="4">
        <v>7.4953115389000002</v>
      </c>
      <c r="E2921" s="4">
        <f>Orte[[#This Row],[Lat_dez]]*PI()/180</f>
        <v>0.89652161975336098</v>
      </c>
      <c r="F2921" s="4">
        <f>Orte[[#This Row],[Lon_dez]]*PI()/180</f>
        <v>0.13081786481652805</v>
      </c>
      <c r="G2921" t="s">
        <v>504</v>
      </c>
      <c r="H2921" t="s">
        <v>1606</v>
      </c>
      <c r="I2921" s="4" t="b">
        <v>0</v>
      </c>
      <c r="J2921" s="4" t="str">
        <f>CONCATENATE(Orte[[#This Row],[Ort]]," - ",Orte[[#This Row],[Landkreis]])</f>
        <v>Hagen - Kreisfreie Stadt Hagen</v>
      </c>
      <c r="L2921" s="3" t="s">
        <v>11889</v>
      </c>
      <c r="M2921" s="3"/>
      <c r="N2921" t="str">
        <f>Orte[[#This Row],[Ort]]</f>
        <v>Hagen</v>
      </c>
      <c r="O2921" t="s">
        <v>3423</v>
      </c>
      <c r="P2921" t="s">
        <v>6251</v>
      </c>
    </row>
    <row r="2922" spans="1:16" x14ac:dyDescent="0.35">
      <c r="A2922" t="s">
        <v>1605</v>
      </c>
      <c r="B2922" s="3" t="s">
        <v>8639</v>
      </c>
      <c r="C2922" s="4">
        <v>51.357579524499997</v>
      </c>
      <c r="D2922" s="4">
        <v>7.4759352477499998</v>
      </c>
      <c r="E2922" s="4">
        <f>Orte[[#This Row],[Lat_dez]]*PI()/180</f>
        <v>0.89635885855734865</v>
      </c>
      <c r="F2922" s="4">
        <f>Orte[[#This Row],[Lon_dez]]*PI()/180</f>
        <v>0.13047968473913549</v>
      </c>
      <c r="G2922" t="s">
        <v>504</v>
      </c>
      <c r="H2922" t="s">
        <v>1606</v>
      </c>
      <c r="I2922" s="4" t="b">
        <v>0</v>
      </c>
      <c r="J2922" s="4" t="str">
        <f>CONCATENATE(Orte[[#This Row],[Ort]]," - ",Orte[[#This Row],[Landkreis]])</f>
        <v>Hagen - Kreisfreie Stadt Hagen</v>
      </c>
      <c r="L2922" s="3" t="s">
        <v>10667</v>
      </c>
      <c r="M2922" s="3"/>
      <c r="N2922" t="str">
        <f>Orte[[#This Row],[Ort]]</f>
        <v>Hagen</v>
      </c>
      <c r="O2922" t="s">
        <v>1201</v>
      </c>
      <c r="P2922" t="s">
        <v>4023</v>
      </c>
    </row>
    <row r="2923" spans="1:16" x14ac:dyDescent="0.35">
      <c r="A2923" t="s">
        <v>1605</v>
      </c>
      <c r="B2923" s="3" t="s">
        <v>10828</v>
      </c>
      <c r="C2923" s="4">
        <v>51.371906621599997</v>
      </c>
      <c r="D2923" s="4">
        <v>7.4797088147300004</v>
      </c>
      <c r="E2923" s="4">
        <f>Orte[[#This Row],[Lat_dez]]*PI()/180</f>
        <v>0.89660891357399664</v>
      </c>
      <c r="F2923" s="4">
        <f>Orte[[#This Row],[Lon_dez]]*PI()/180</f>
        <v>0.13054554590748105</v>
      </c>
      <c r="G2923" t="s">
        <v>504</v>
      </c>
      <c r="H2923" t="s">
        <v>1606</v>
      </c>
      <c r="I2923" s="4" t="b">
        <v>0</v>
      </c>
      <c r="J2923" s="4" t="str">
        <f>CONCATENATE(Orte[[#This Row],[Ort]]," - ",Orte[[#This Row],[Landkreis]])</f>
        <v>Hagen - Kreisfreie Stadt Hagen</v>
      </c>
      <c r="L2923" s="3" t="s">
        <v>8143</v>
      </c>
      <c r="M2923" s="3"/>
      <c r="N2923" t="str">
        <f>Orte[[#This Row],[Ort]]</f>
        <v>Hagen</v>
      </c>
      <c r="O2923" t="s">
        <v>4179</v>
      </c>
      <c r="P2923" t="s">
        <v>5978</v>
      </c>
    </row>
    <row r="2924" spans="1:16" x14ac:dyDescent="0.35">
      <c r="A2924" t="s">
        <v>1605</v>
      </c>
      <c r="B2924" s="3" t="s">
        <v>11813</v>
      </c>
      <c r="C2924" s="4">
        <v>51.400203133200002</v>
      </c>
      <c r="D2924" s="4">
        <v>7.487857752</v>
      </c>
      <c r="E2924" s="4">
        <f>Orte[[#This Row],[Lat_dez]]*PI()/180</f>
        <v>0.89710278086824546</v>
      </c>
      <c r="F2924" s="4">
        <f>Orte[[#This Row],[Lon_dez]]*PI()/180</f>
        <v>0.13068777169338103</v>
      </c>
      <c r="G2924" t="s">
        <v>504</v>
      </c>
      <c r="H2924" t="s">
        <v>1606</v>
      </c>
      <c r="I2924" s="4" t="b">
        <v>0</v>
      </c>
      <c r="J2924" s="4" t="str">
        <f>CONCATENATE(Orte[[#This Row],[Ort]]," - ",Orte[[#This Row],[Landkreis]])</f>
        <v>Hagen - Kreisfreie Stadt Hagen</v>
      </c>
      <c r="L2924" s="3" t="s">
        <v>14066</v>
      </c>
      <c r="M2924" s="3"/>
      <c r="N2924" t="str">
        <f>Orte[[#This Row],[Ort]]</f>
        <v>Hagen</v>
      </c>
      <c r="O2924" t="s">
        <v>855</v>
      </c>
      <c r="P2924" t="s">
        <v>7237</v>
      </c>
    </row>
    <row r="2925" spans="1:16" x14ac:dyDescent="0.35">
      <c r="A2925" t="s">
        <v>1605</v>
      </c>
      <c r="B2925" s="3" t="s">
        <v>8643</v>
      </c>
      <c r="C2925" s="4">
        <v>51.351473108900002</v>
      </c>
      <c r="D2925" s="4">
        <v>7.5682427818300004</v>
      </c>
      <c r="E2925" s="4">
        <f>Orte[[#This Row],[Lat_dez]]*PI()/180</f>
        <v>0.89625228149963365</v>
      </c>
      <c r="F2925" s="4">
        <f>Orte[[#This Row],[Lon_dez]]*PI()/180</f>
        <v>0.13209075513322838</v>
      </c>
      <c r="G2925" t="s">
        <v>504</v>
      </c>
      <c r="H2925" t="s">
        <v>1606</v>
      </c>
      <c r="I2925" s="4" t="b">
        <v>0</v>
      </c>
      <c r="J2925" s="4" t="str">
        <f>CONCATENATE(Orte[[#This Row],[Ort]]," - ",Orte[[#This Row],[Landkreis]])</f>
        <v>Hagen - Kreisfreie Stadt Hagen</v>
      </c>
      <c r="L2925" s="3" t="s">
        <v>10795</v>
      </c>
      <c r="M2925" s="3"/>
      <c r="N2925" t="str">
        <f>Orte[[#This Row],[Ort]]</f>
        <v>Hagen</v>
      </c>
      <c r="O2925" t="s">
        <v>3982</v>
      </c>
      <c r="P2925" t="s">
        <v>2731</v>
      </c>
    </row>
    <row r="2926" spans="1:16" x14ac:dyDescent="0.35">
      <c r="A2926" t="s">
        <v>1605</v>
      </c>
      <c r="B2926" s="3" t="s">
        <v>14736</v>
      </c>
      <c r="C2926" s="4">
        <v>51.337685639100002</v>
      </c>
      <c r="D2926" s="4">
        <v>7.42178721362</v>
      </c>
      <c r="E2926" s="4">
        <f>Orte[[#This Row],[Lat_dez]]*PI()/180</f>
        <v>0.8960116447561044</v>
      </c>
      <c r="F2926" s="4">
        <f>Orte[[#This Row],[Lon_dez]]*PI()/180</f>
        <v>0.12953462326008475</v>
      </c>
      <c r="G2926" t="s">
        <v>504</v>
      </c>
      <c r="H2926" t="s">
        <v>1606</v>
      </c>
      <c r="I2926" s="4" t="b">
        <v>0</v>
      </c>
      <c r="J2926" s="4" t="str">
        <f>CONCATENATE(Orte[[#This Row],[Ort]]," - ",Orte[[#This Row],[Landkreis]])</f>
        <v>Hagen - Kreisfreie Stadt Hagen</v>
      </c>
      <c r="L2926" s="3" t="s">
        <v>11413</v>
      </c>
      <c r="M2926" s="3"/>
      <c r="N2926" t="str">
        <f>Orte[[#This Row],[Ort]]</f>
        <v>Hagen</v>
      </c>
      <c r="O2926" t="s">
        <v>6160</v>
      </c>
      <c r="P2926" t="s">
        <v>3911</v>
      </c>
    </row>
    <row r="2927" spans="1:16" x14ac:dyDescent="0.35">
      <c r="A2927" t="s">
        <v>6674</v>
      </c>
      <c r="B2927" s="3" t="s">
        <v>14990</v>
      </c>
      <c r="C2927" s="4">
        <v>52.195893290100003</v>
      </c>
      <c r="D2927" s="4">
        <v>7.9632864152499998</v>
      </c>
      <c r="E2927" s="4">
        <f>Orte[[#This Row],[Lat_dez]]*PI()/180</f>
        <v>0.91099019393186087</v>
      </c>
      <c r="F2927" s="4">
        <f>Orte[[#This Row],[Lon_dez]]*PI()/180</f>
        <v>0.13898556722544889</v>
      </c>
      <c r="G2927" t="s">
        <v>554</v>
      </c>
      <c r="H2927" t="s">
        <v>555</v>
      </c>
      <c r="I2927" s="4" t="b">
        <v>0</v>
      </c>
      <c r="J2927" s="4" t="str">
        <f>CONCATENATE(Orte[[#This Row],[Ort]]," - ",Orte[[#This Row],[Landkreis]])</f>
        <v>Hagen am Teutoburger Wald - Landkreis Osnabrück</v>
      </c>
      <c r="L2927" s="3" t="s">
        <v>13254</v>
      </c>
      <c r="M2927" s="3"/>
      <c r="N2927" t="str">
        <f>Orte[[#This Row],[Ort]]</f>
        <v>Hagen am Teutoburger Wald</v>
      </c>
      <c r="O2927" t="s">
        <v>2564</v>
      </c>
      <c r="P2927" t="s">
        <v>15976</v>
      </c>
    </row>
    <row r="2928" spans="1:16" x14ac:dyDescent="0.35">
      <c r="A2928" t="s">
        <v>4740</v>
      </c>
      <c r="B2928" s="3" t="s">
        <v>12411</v>
      </c>
      <c r="C2928" s="4">
        <v>49.013457416599998</v>
      </c>
      <c r="D2928" s="4">
        <v>8.25273159246</v>
      </c>
      <c r="E2928" s="4">
        <f>Orte[[#This Row],[Lat_dez]]*PI()/180</f>
        <v>0.85544620970570395</v>
      </c>
      <c r="F2928" s="4">
        <f>Orte[[#This Row],[Lon_dez]]*PI()/180</f>
        <v>0.14403733857178183</v>
      </c>
      <c r="G2928" t="s">
        <v>514</v>
      </c>
      <c r="H2928" t="s">
        <v>565</v>
      </c>
      <c r="I2928" s="4" t="b">
        <v>0</v>
      </c>
      <c r="J2928" s="4" t="str">
        <f>CONCATENATE(Orte[[#This Row],[Ort]]," - ",Orte[[#This Row],[Landkreis]])</f>
        <v>Hagenbach - Landkreis Germersheim</v>
      </c>
      <c r="L2928" s="3" t="s">
        <v>11182</v>
      </c>
      <c r="M2928" s="3"/>
      <c r="N2928" t="str">
        <f>Orte[[#This Row],[Ort]]</f>
        <v>Hagenbach</v>
      </c>
      <c r="O2928" t="s">
        <v>2942</v>
      </c>
      <c r="P2928" t="s">
        <v>3652</v>
      </c>
    </row>
    <row r="2929" spans="1:16" x14ac:dyDescent="0.35">
      <c r="A2929" t="s">
        <v>6213</v>
      </c>
      <c r="B2929" s="3" t="s">
        <v>14348</v>
      </c>
      <c r="C2929" s="4">
        <v>49.5285725926</v>
      </c>
      <c r="D2929" s="4">
        <v>10.7628868631</v>
      </c>
      <c r="E2929" s="4">
        <f>Orte[[#This Row],[Lat_dez]]*PI()/180</f>
        <v>0.86443666555389409</v>
      </c>
      <c r="F2929" s="4">
        <f>Orte[[#This Row],[Lon_dez]]*PI()/180</f>
        <v>0.1878478127807392</v>
      </c>
      <c r="G2929" t="s">
        <v>665</v>
      </c>
      <c r="H2929" t="s">
        <v>706</v>
      </c>
      <c r="I2929" s="4" t="b">
        <v>0</v>
      </c>
      <c r="J2929" s="4" t="str">
        <f>CONCATENATE(Orte[[#This Row],[Ort]]," - ",Orte[[#This Row],[Landkreis]])</f>
        <v>Hagenbüchach - Landkreis Neustadt a.d. Aisch-Bad Windsheim</v>
      </c>
      <c r="L2929" s="3" t="s">
        <v>9589</v>
      </c>
      <c r="M2929" s="3"/>
      <c r="N2929" t="str">
        <f>Orte[[#This Row],[Ort]]</f>
        <v>Hagenbüchach</v>
      </c>
      <c r="O2929" t="s">
        <v>4915</v>
      </c>
      <c r="P2929" t="s">
        <v>4857</v>
      </c>
    </row>
    <row r="2930" spans="1:16" x14ac:dyDescent="0.35">
      <c r="A2930" t="s">
        <v>1760</v>
      </c>
      <c r="B2930" s="3" t="s">
        <v>8715</v>
      </c>
      <c r="C2930" s="4">
        <v>52.429483939999997</v>
      </c>
      <c r="D2930" s="4">
        <v>9.3244742894999995</v>
      </c>
      <c r="E2930" s="4">
        <f>Orte[[#This Row],[Lat_dez]]*PI()/180</f>
        <v>0.91506711987448908</v>
      </c>
      <c r="F2930" s="4">
        <f>Orte[[#This Row],[Lon_dez]]*PI()/180</f>
        <v>0.16274277736933393</v>
      </c>
      <c r="G2930" t="s">
        <v>554</v>
      </c>
      <c r="H2930" t="s">
        <v>767</v>
      </c>
      <c r="I2930" s="4" t="b">
        <v>0</v>
      </c>
      <c r="J2930" s="4" t="str">
        <f>CONCATENATE(Orte[[#This Row],[Ort]]," - ",Orte[[#This Row],[Landkreis]])</f>
        <v>Hagenburg - Landkreis Schaumburg</v>
      </c>
      <c r="L2930" s="3" t="s">
        <v>9590</v>
      </c>
      <c r="M2930" s="3"/>
      <c r="N2930" t="str">
        <f>Orte[[#This Row],[Ort]]</f>
        <v>Hagenburg</v>
      </c>
      <c r="O2930" t="s">
        <v>4148</v>
      </c>
      <c r="P2930" t="s">
        <v>1788</v>
      </c>
    </row>
    <row r="2931" spans="1:16" x14ac:dyDescent="0.35">
      <c r="A2931" t="s">
        <v>4856</v>
      </c>
      <c r="B2931" s="3" t="s">
        <v>12563</v>
      </c>
      <c r="C2931" s="4">
        <v>53.412877073399997</v>
      </c>
      <c r="D2931" s="4">
        <v>11.231975775</v>
      </c>
      <c r="E2931" s="4">
        <f>Orte[[#This Row],[Lat_dez]]*PI()/180</f>
        <v>0.93223056789382297</v>
      </c>
      <c r="F2931" s="4">
        <f>Orte[[#This Row],[Lon_dez]]*PI()/180</f>
        <v>0.19603495877799182</v>
      </c>
      <c r="G2931" t="s">
        <v>834</v>
      </c>
      <c r="H2931" t="s">
        <v>953</v>
      </c>
      <c r="I2931" s="4" t="b">
        <v>0</v>
      </c>
      <c r="J2931" s="4" t="str">
        <f>CONCATENATE(Orte[[#This Row],[Ort]]," - ",Orte[[#This Row],[Landkreis]])</f>
        <v>Hagenow u.a. - Landkreis Ludwigslust-Parchim</v>
      </c>
      <c r="L2931" s="3" t="s">
        <v>12985</v>
      </c>
      <c r="M2931" s="3"/>
      <c r="N2931" t="str">
        <f>Orte[[#This Row],[Ort]]</f>
        <v>Hagenow u.a.</v>
      </c>
      <c r="O2931" t="s">
        <v>2356</v>
      </c>
      <c r="P2931" t="s">
        <v>3868</v>
      </c>
    </row>
    <row r="2932" spans="1:16" x14ac:dyDescent="0.35">
      <c r="A2932" t="s">
        <v>6123</v>
      </c>
      <c r="B2932" s="3" t="s">
        <v>14234</v>
      </c>
      <c r="C2932" s="4">
        <v>51.982655319199999</v>
      </c>
      <c r="D2932" s="4">
        <v>10.252335717999999</v>
      </c>
      <c r="E2932" s="4">
        <f>Orte[[#This Row],[Lat_dez]]*PI()/180</f>
        <v>0.90726848924938397</v>
      </c>
      <c r="F2932" s="4">
        <f>Orte[[#This Row],[Lon_dez]]*PI()/180</f>
        <v>0.17893701429891687</v>
      </c>
      <c r="G2932" t="s">
        <v>554</v>
      </c>
      <c r="H2932" t="s">
        <v>692</v>
      </c>
      <c r="I2932" s="4" t="b">
        <v>0</v>
      </c>
      <c r="J2932" s="4" t="str">
        <f>CONCATENATE(Orte[[#This Row],[Ort]]," - ",Orte[[#This Row],[Landkreis]])</f>
        <v>Hahausen, Lutter, Wallmoden - Landkreis Goslar</v>
      </c>
      <c r="L2932" s="3" t="s">
        <v>8511</v>
      </c>
      <c r="M2932" s="3"/>
      <c r="N2932" t="str">
        <f>Orte[[#This Row],[Ort]]</f>
        <v>Hahausen, Lutter, Wallmoden</v>
      </c>
      <c r="O2932" t="s">
        <v>6930</v>
      </c>
      <c r="P2932" t="s">
        <v>2670</v>
      </c>
    </row>
    <row r="2933" spans="1:16" x14ac:dyDescent="0.35">
      <c r="A2933" t="s">
        <v>3777</v>
      </c>
      <c r="B2933" s="3" t="s">
        <v>11176</v>
      </c>
      <c r="C2933" s="4">
        <v>49.537515744399997</v>
      </c>
      <c r="D2933" s="4">
        <v>11.8115611106</v>
      </c>
      <c r="E2933" s="4">
        <f>Orte[[#This Row],[Lat_dez]]*PI()/180</f>
        <v>0.86459275299830962</v>
      </c>
      <c r="F2933" s="4">
        <f>Orte[[#This Row],[Lon_dez]]*PI()/180</f>
        <v>0.2061506311804881</v>
      </c>
      <c r="G2933" t="s">
        <v>665</v>
      </c>
      <c r="H2933" t="s">
        <v>857</v>
      </c>
      <c r="I2933" s="4" t="b">
        <v>0</v>
      </c>
      <c r="J2933" s="4" t="str">
        <f>CONCATENATE(Orte[[#This Row],[Ort]]," - ",Orte[[#This Row],[Landkreis]])</f>
        <v>Hahnbach - Landkreis Amberg-Sulzbach</v>
      </c>
      <c r="L2933" s="3" t="s">
        <v>10138</v>
      </c>
      <c r="M2933" s="3"/>
      <c r="N2933" t="str">
        <f>Orte[[#This Row],[Ort]]</f>
        <v>Hahnbach</v>
      </c>
      <c r="O2933" t="s">
        <v>3342</v>
      </c>
      <c r="P2933" t="s">
        <v>5683</v>
      </c>
    </row>
    <row r="2934" spans="1:16" x14ac:dyDescent="0.35">
      <c r="A2934" t="s">
        <v>1357</v>
      </c>
      <c r="B2934" s="3" t="s">
        <v>8289</v>
      </c>
      <c r="C2934" s="4">
        <v>51.301353116900003</v>
      </c>
      <c r="D2934" s="4">
        <v>14.8827359799</v>
      </c>
      <c r="E2934" s="4">
        <f>Orte[[#This Row],[Lat_dez]]*PI()/180</f>
        <v>0.8953775226181605</v>
      </c>
      <c r="F2934" s="4">
        <f>Orte[[#This Row],[Lon_dez]]*PI()/180</f>
        <v>0.2597527445542796</v>
      </c>
      <c r="G2934" t="s">
        <v>869</v>
      </c>
      <c r="H2934" t="s">
        <v>979</v>
      </c>
      <c r="I2934" s="4" t="b">
        <v>0</v>
      </c>
      <c r="J2934" s="4" t="str">
        <f>CONCATENATE(Orte[[#This Row],[Ort]]," - ",Orte[[#This Row],[Landkreis]])</f>
        <v>Hähnichen, Horka, Kodersdorf - Landkreis Görlitz</v>
      </c>
      <c r="L2934" s="3" t="s">
        <v>12984</v>
      </c>
      <c r="M2934" s="3"/>
      <c r="N2934" t="str">
        <f>Orte[[#This Row],[Ort]]</f>
        <v>Hähnichen, Horka, Kodersdorf</v>
      </c>
      <c r="O2934" t="s">
        <v>3599</v>
      </c>
      <c r="P2934" t="s">
        <v>2490</v>
      </c>
    </row>
    <row r="2935" spans="1:16" x14ac:dyDescent="0.35">
      <c r="A2935" t="s">
        <v>7268</v>
      </c>
      <c r="B2935" s="3" t="s">
        <v>15797</v>
      </c>
      <c r="C2935" s="4">
        <v>50.297344308299998</v>
      </c>
      <c r="D2935" s="4">
        <v>8.0580129402199994</v>
      </c>
      <c r="E2935" s="4">
        <f>Orte[[#This Row],[Lat_dez]]*PI()/180</f>
        <v>0.87785426318906479</v>
      </c>
      <c r="F2935" s="4">
        <f>Orte[[#This Row],[Lon_dez]]*PI()/180</f>
        <v>0.140638856975148</v>
      </c>
      <c r="G2935" t="s">
        <v>514</v>
      </c>
      <c r="H2935" t="s">
        <v>593</v>
      </c>
      <c r="I2935" s="4" t="b">
        <v>0</v>
      </c>
      <c r="J2935" s="4" t="str">
        <f>CONCATENATE(Orte[[#This Row],[Ort]]," - ",Orte[[#This Row],[Landkreis]])</f>
        <v>Hahnstätten u.a. - Landkreis Rhein-Lahn-Kreis</v>
      </c>
      <c r="L2935" s="3" t="s">
        <v>10137</v>
      </c>
      <c r="M2935" s="3"/>
      <c r="N2935" t="str">
        <f>Orte[[#This Row],[Ort]]</f>
        <v>Hahnstätten u.a.</v>
      </c>
      <c r="O2935" t="s">
        <v>1244</v>
      </c>
      <c r="P2935" t="s">
        <v>3875</v>
      </c>
    </row>
    <row r="2936" spans="1:16" x14ac:dyDescent="0.35">
      <c r="A2936" t="s">
        <v>5204</v>
      </c>
      <c r="B2936" s="3" t="s">
        <v>13601</v>
      </c>
      <c r="C2936" s="4">
        <v>49.961822446399999</v>
      </c>
      <c r="D2936" s="4">
        <v>9.2100174126700001</v>
      </c>
      <c r="E2936" s="4">
        <f>Orte[[#This Row],[Lat_dez]]*PI()/180</f>
        <v>0.87199830198648809</v>
      </c>
      <c r="F2936" s="4">
        <f>Orte[[#This Row],[Lon_dez]]*PI()/180</f>
        <v>0.16074512801710081</v>
      </c>
      <c r="G2936" t="s">
        <v>665</v>
      </c>
      <c r="H2936" t="s">
        <v>771</v>
      </c>
      <c r="I2936" s="4" t="b">
        <v>0</v>
      </c>
      <c r="J2936" s="4" t="str">
        <f>CONCATENATE(Orte[[#This Row],[Ort]]," - ",Orte[[#This Row],[Landkreis]])</f>
        <v>Haibach - Landkreis Aschaffenburg</v>
      </c>
      <c r="L2936" s="3" t="s">
        <v>8509</v>
      </c>
      <c r="M2936" s="3"/>
      <c r="N2936" t="str">
        <f>Orte[[#This Row],[Ort]]</f>
        <v>Haibach</v>
      </c>
      <c r="O2936" t="s">
        <v>7217</v>
      </c>
      <c r="P2936" t="s">
        <v>6136</v>
      </c>
    </row>
    <row r="2937" spans="1:16" x14ac:dyDescent="0.35">
      <c r="A2937" t="s">
        <v>5204</v>
      </c>
      <c r="B2937" s="3" t="s">
        <v>13027</v>
      </c>
      <c r="C2937" s="4">
        <v>49.026820155700001</v>
      </c>
      <c r="D2937" s="4">
        <v>12.7317624326</v>
      </c>
      <c r="E2937" s="4">
        <f>Orte[[#This Row],[Lat_dez]]*PI()/180</f>
        <v>0.85567943350008402</v>
      </c>
      <c r="F2937" s="4">
        <f>Orte[[#This Row],[Lon_dez]]*PI()/180</f>
        <v>0.22221117403059262</v>
      </c>
      <c r="G2937" t="s">
        <v>665</v>
      </c>
      <c r="H2937" t="s">
        <v>1229</v>
      </c>
      <c r="I2937" s="4" t="b">
        <v>0</v>
      </c>
      <c r="J2937" s="4" t="str">
        <f>CONCATENATE(Orte[[#This Row],[Ort]]," - ",Orte[[#This Row],[Landkreis]])</f>
        <v>Haibach - Landkreis Straubing-Bogen</v>
      </c>
      <c r="L2937" s="3" t="s">
        <v>11971</v>
      </c>
      <c r="M2937" s="3"/>
      <c r="N2937" t="str">
        <f>Orte[[#This Row],[Ort]]</f>
        <v>Haibach</v>
      </c>
      <c r="O2937" t="s">
        <v>6429</v>
      </c>
      <c r="P2937" t="s">
        <v>3633</v>
      </c>
    </row>
    <row r="2938" spans="1:16" x14ac:dyDescent="0.35">
      <c r="A2938" t="s">
        <v>2102</v>
      </c>
      <c r="B2938" s="3" t="s">
        <v>9094</v>
      </c>
      <c r="C2938" s="4">
        <v>48.825597588199997</v>
      </c>
      <c r="D2938" s="4">
        <v>13.743605518300001</v>
      </c>
      <c r="E2938" s="4">
        <f>Orte[[#This Row],[Lat_dez]]*PI()/180</f>
        <v>0.85216743716789234</v>
      </c>
      <c r="F2938" s="4">
        <f>Orte[[#This Row],[Lon_dez]]*PI()/180</f>
        <v>0.2398711673895968</v>
      </c>
      <c r="G2938" t="s">
        <v>665</v>
      </c>
      <c r="H2938" t="s">
        <v>937</v>
      </c>
      <c r="I2938" s="4" t="b">
        <v>0</v>
      </c>
      <c r="J2938" s="4" t="str">
        <f>CONCATENATE(Orte[[#This Row],[Ort]]," - ",Orte[[#This Row],[Landkreis]])</f>
        <v>Haidmühle - Landkreis Freyung-Grafenau</v>
      </c>
      <c r="L2938" s="3" t="s">
        <v>13269</v>
      </c>
      <c r="M2938" s="3"/>
      <c r="N2938" t="str">
        <f>Orte[[#This Row],[Ort]]</f>
        <v>Haidmühle</v>
      </c>
      <c r="O2938" t="s">
        <v>3650</v>
      </c>
      <c r="P2938" t="s">
        <v>2721</v>
      </c>
    </row>
    <row r="2939" spans="1:16" x14ac:dyDescent="0.35">
      <c r="A2939" t="s">
        <v>5970</v>
      </c>
      <c r="B2939" s="3" t="s">
        <v>14029</v>
      </c>
      <c r="C2939" s="4">
        <v>50.777816999899997</v>
      </c>
      <c r="D2939" s="4">
        <v>8.2088605622199999</v>
      </c>
      <c r="E2939" s="4">
        <f>Orte[[#This Row],[Lat_dez]]*PI()/180</f>
        <v>0.88624009362340406</v>
      </c>
      <c r="F2939" s="4">
        <f>Orte[[#This Row],[Lon_dez]]*PI()/180</f>
        <v>0.14327164464785183</v>
      </c>
      <c r="G2939" t="s">
        <v>549</v>
      </c>
      <c r="H2939" t="s">
        <v>550</v>
      </c>
      <c r="I2939" s="4" t="b">
        <v>0</v>
      </c>
      <c r="J2939" s="4" t="str">
        <f>CONCATENATE(Orte[[#This Row],[Ort]]," - ",Orte[[#This Row],[Landkreis]])</f>
        <v>Haiger - Landkreis Lahn-Dill-Kreis</v>
      </c>
      <c r="L2939" s="3" t="s">
        <v>8512</v>
      </c>
      <c r="M2939" s="3"/>
      <c r="N2939" t="str">
        <f>Orte[[#This Row],[Ort]]</f>
        <v>Haiger</v>
      </c>
      <c r="O2939" t="s">
        <v>3125</v>
      </c>
      <c r="P2939" t="s">
        <v>101</v>
      </c>
    </row>
    <row r="2940" spans="1:16" x14ac:dyDescent="0.35">
      <c r="A2940" t="s">
        <v>4781</v>
      </c>
      <c r="B2940" s="3" t="s">
        <v>12467</v>
      </c>
      <c r="C2940" s="4">
        <v>48.3642574044</v>
      </c>
      <c r="D2940" s="4">
        <v>8.7987602356100005</v>
      </c>
      <c r="E2940" s="4">
        <f>Orte[[#This Row],[Lat_dez]]*PI()/180</f>
        <v>0.84411553198882672</v>
      </c>
      <c r="F2940" s="4">
        <f>Orte[[#This Row],[Lon_dez]]*PI()/180</f>
        <v>0.15356733620494653</v>
      </c>
      <c r="G2940" t="s">
        <v>546</v>
      </c>
      <c r="H2940" t="s">
        <v>1492</v>
      </c>
      <c r="I2940" s="4" t="b">
        <v>0</v>
      </c>
      <c r="J2940" s="4" t="str">
        <f>CONCATENATE(Orte[[#This Row],[Ort]]," - ",Orte[[#This Row],[Landkreis]])</f>
        <v>Haigerloch - Landkreis Zollernalbkreis</v>
      </c>
      <c r="L2940" s="3" t="s">
        <v>10139</v>
      </c>
      <c r="M2940" s="3"/>
      <c r="N2940" t="str">
        <f>Orte[[#This Row],[Ort]]</f>
        <v>Haigerloch</v>
      </c>
      <c r="O2940" t="s">
        <v>1805</v>
      </c>
      <c r="P2940" t="s">
        <v>1290</v>
      </c>
    </row>
    <row r="2941" spans="1:16" x14ac:dyDescent="0.35">
      <c r="A2941" t="s">
        <v>2998</v>
      </c>
      <c r="B2941" s="3" t="s">
        <v>10193</v>
      </c>
      <c r="C2941" s="4">
        <v>48.316023307000002</v>
      </c>
      <c r="D2941" s="4">
        <v>11.5418856112</v>
      </c>
      <c r="E2941" s="4">
        <f>Orte[[#This Row],[Lat_dez]]*PI()/180</f>
        <v>0.84327368817746906</v>
      </c>
      <c r="F2941" s="4">
        <f>Orte[[#This Row],[Lon_dez]]*PI()/180</f>
        <v>0.2014439058039981</v>
      </c>
      <c r="G2941" t="s">
        <v>665</v>
      </c>
      <c r="H2941" t="s">
        <v>841</v>
      </c>
      <c r="I2941" s="4" t="b">
        <v>0</v>
      </c>
      <c r="J2941" s="4" t="str">
        <f>CONCATENATE(Orte[[#This Row],[Ort]]," - ",Orte[[#This Row],[Landkreis]])</f>
        <v>Haimhausen - Landkreis Dachau</v>
      </c>
      <c r="L2941" s="3" t="s">
        <v>13760</v>
      </c>
      <c r="M2941" s="3"/>
      <c r="N2941" t="str">
        <f>Orte[[#This Row],[Ort]]</f>
        <v>Haimhausen</v>
      </c>
      <c r="O2941" t="s">
        <v>3682</v>
      </c>
      <c r="P2941" t="s">
        <v>2377</v>
      </c>
    </row>
    <row r="2942" spans="1:16" x14ac:dyDescent="0.35">
      <c r="A2942" t="s">
        <v>2024</v>
      </c>
      <c r="B2942" s="3" t="s">
        <v>9010</v>
      </c>
      <c r="C2942" s="4">
        <v>51.035946403099999</v>
      </c>
      <c r="D2942" s="4">
        <v>8.9856317839000006</v>
      </c>
      <c r="E2942" s="4">
        <f>Orte[[#This Row],[Lat_dez]]*PI()/180</f>
        <v>0.89074530160545207</v>
      </c>
      <c r="F2942" s="4">
        <f>Orte[[#This Row],[Lon_dez]]*PI()/180</f>
        <v>0.15682886000090659</v>
      </c>
      <c r="G2942" t="s">
        <v>549</v>
      </c>
      <c r="H2942" t="s">
        <v>1078</v>
      </c>
      <c r="I2942" s="4" t="b">
        <v>0</v>
      </c>
      <c r="J2942" s="4" t="str">
        <f>CONCATENATE(Orte[[#This Row],[Ort]]," - ",Orte[[#This Row],[Landkreis]])</f>
        <v>Haina - Landkreis Waldeck-Frankenberg</v>
      </c>
      <c r="L2942" s="3" t="s">
        <v>8223</v>
      </c>
      <c r="M2942" s="3"/>
      <c r="N2942" t="str">
        <f>Orte[[#This Row],[Ort]]</f>
        <v>Haina</v>
      </c>
      <c r="O2942" t="s">
        <v>5674</v>
      </c>
      <c r="P2942" t="s">
        <v>15977</v>
      </c>
    </row>
    <row r="2943" spans="1:16" x14ac:dyDescent="0.35">
      <c r="A2943" t="s">
        <v>6587</v>
      </c>
      <c r="B2943" s="3" t="s">
        <v>14886</v>
      </c>
      <c r="C2943" s="4">
        <v>50.069245542300003</v>
      </c>
      <c r="D2943" s="4">
        <v>8.9443809424699996</v>
      </c>
      <c r="E2943" s="4">
        <f>Orte[[#This Row],[Lat_dez]]*PI()/180</f>
        <v>0.87387318870262887</v>
      </c>
      <c r="F2943" s="4">
        <f>Orte[[#This Row],[Lon_dez]]*PI()/180</f>
        <v>0.15610889699873501</v>
      </c>
      <c r="G2943" t="s">
        <v>549</v>
      </c>
      <c r="H2943" t="s">
        <v>739</v>
      </c>
      <c r="I2943" s="4" t="b">
        <v>0</v>
      </c>
      <c r="J2943" s="4" t="str">
        <f>CONCATENATE(Orte[[#This Row],[Ort]]," - ",Orte[[#This Row],[Landkreis]])</f>
        <v>Hainburg - Landkreis Offenbach</v>
      </c>
      <c r="L2943" s="3" t="s">
        <v>8620</v>
      </c>
      <c r="M2943" s="3"/>
      <c r="N2943" t="str">
        <f>Orte[[#This Row],[Ort]]</f>
        <v>Hainburg</v>
      </c>
      <c r="O2943" t="s">
        <v>4140</v>
      </c>
      <c r="P2943" t="s">
        <v>1205</v>
      </c>
    </row>
    <row r="2944" spans="1:16" x14ac:dyDescent="0.35">
      <c r="A2944" t="s">
        <v>6713</v>
      </c>
      <c r="B2944" s="3" t="s">
        <v>15040</v>
      </c>
      <c r="C2944" s="4">
        <v>50.993145345599999</v>
      </c>
      <c r="D2944" s="4">
        <v>13.1343910746</v>
      </c>
      <c r="E2944" s="4">
        <f>Orte[[#This Row],[Lat_dez]]*PI()/180</f>
        <v>0.88999828222874178</v>
      </c>
      <c r="F2944" s="4">
        <f>Orte[[#This Row],[Lon_dez]]*PI()/180</f>
        <v>0.22923836949632614</v>
      </c>
      <c r="G2944" t="s">
        <v>869</v>
      </c>
      <c r="H2944" t="s">
        <v>935</v>
      </c>
      <c r="I2944" s="4" t="b">
        <v>0</v>
      </c>
      <c r="J2944" s="4" t="str">
        <f>CONCATENATE(Orte[[#This Row],[Ort]]," - ",Orte[[#This Row],[Landkreis]])</f>
        <v>Hainichen, Rossau, Striegistal - Landkreis Mittelsachsen</v>
      </c>
      <c r="L2944" s="3" t="s">
        <v>13837</v>
      </c>
      <c r="M2944" s="3"/>
      <c r="N2944" t="str">
        <f>Orte[[#This Row],[Ort]]</f>
        <v>Hainichen, Rossau, Striegistal</v>
      </c>
      <c r="O2944" t="s">
        <v>780</v>
      </c>
      <c r="P2944" t="s">
        <v>4847</v>
      </c>
    </row>
    <row r="2945" spans="1:16" x14ac:dyDescent="0.35">
      <c r="A2945" t="s">
        <v>2655</v>
      </c>
      <c r="B2945" s="3" t="s">
        <v>9770</v>
      </c>
      <c r="C2945" s="4">
        <v>48.959903705800002</v>
      </c>
      <c r="D2945" s="4">
        <v>10.6434470654</v>
      </c>
      <c r="E2945" s="4">
        <f>Orte[[#This Row],[Lat_dez]]*PI()/180</f>
        <v>0.85451152112558315</v>
      </c>
      <c r="F2945" s="4">
        <f>Orte[[#This Row],[Lon_dez]]*PI()/180</f>
        <v>0.18576319505295824</v>
      </c>
      <c r="G2945" t="s">
        <v>665</v>
      </c>
      <c r="H2945" t="s">
        <v>698</v>
      </c>
      <c r="I2945" s="4" t="b">
        <v>0</v>
      </c>
      <c r="J2945" s="4" t="str">
        <f>CONCATENATE(Orte[[#This Row],[Ort]]," - ",Orte[[#This Row],[Landkreis]])</f>
        <v>Hainsfarth - Landkreis Donau-Ries</v>
      </c>
      <c r="L2945" s="3" t="s">
        <v>14102</v>
      </c>
      <c r="M2945" s="3"/>
      <c r="N2945" t="str">
        <f>Orte[[#This Row],[Ort]]</f>
        <v>Hainsfarth</v>
      </c>
      <c r="O2945" t="s">
        <v>4890</v>
      </c>
      <c r="P2945" t="s">
        <v>1738</v>
      </c>
    </row>
    <row r="2946" spans="1:16" x14ac:dyDescent="0.35">
      <c r="A2946" t="s">
        <v>5504</v>
      </c>
      <c r="B2946" s="3" t="s">
        <v>13400</v>
      </c>
      <c r="C2946" s="4">
        <v>48.530049001400002</v>
      </c>
      <c r="D2946" s="4">
        <v>8.6454189679199995</v>
      </c>
      <c r="E2946" s="4">
        <f>Orte[[#This Row],[Lat_dez]]*PI()/180</f>
        <v>0.84700914122861626</v>
      </c>
      <c r="F2946" s="4">
        <f>Orte[[#This Row],[Lon_dez]]*PI()/180</f>
        <v>0.15089102620457401</v>
      </c>
      <c r="G2946" t="s">
        <v>546</v>
      </c>
      <c r="H2946" t="s">
        <v>1061</v>
      </c>
      <c r="I2946" s="4" t="b">
        <v>0</v>
      </c>
      <c r="J2946" s="4" t="str">
        <f>CONCATENATE(Orte[[#This Row],[Ort]]," - ",Orte[[#This Row],[Landkreis]])</f>
        <v>Haiterbach - Landkreis Calw</v>
      </c>
      <c r="L2946" s="3" t="s">
        <v>7680</v>
      </c>
      <c r="M2946" s="3"/>
      <c r="N2946" t="str">
        <f>Orte[[#This Row],[Ort]]</f>
        <v>Haiterbach</v>
      </c>
      <c r="O2946" t="s">
        <v>2419</v>
      </c>
      <c r="P2946" t="s">
        <v>3785</v>
      </c>
    </row>
    <row r="2947" spans="1:16" x14ac:dyDescent="0.35">
      <c r="A2947" t="s">
        <v>5227</v>
      </c>
      <c r="B2947" s="3" t="s">
        <v>13055</v>
      </c>
      <c r="C2947" s="4">
        <v>52.082493141100002</v>
      </c>
      <c r="D2947" s="4">
        <v>13.7045054406</v>
      </c>
      <c r="E2947" s="4">
        <f>Orte[[#This Row],[Lat_dez]]*PI()/180</f>
        <v>0.90901098795955859</v>
      </c>
      <c r="F2947" s="4">
        <f>Orte[[#This Row],[Lon_dez]]*PI()/180</f>
        <v>0.23918874229594617</v>
      </c>
      <c r="G2947" t="s">
        <v>885</v>
      </c>
      <c r="H2947" t="s">
        <v>1352</v>
      </c>
      <c r="I2947" s="4" t="b">
        <v>0</v>
      </c>
      <c r="J2947" s="4" t="str">
        <f>CONCATENATE(Orte[[#This Row],[Ort]]," - ",Orte[[#This Row],[Landkreis]])</f>
        <v>Halbe - Landkreis Dahme-Spreewald</v>
      </c>
      <c r="L2947" s="3" t="s">
        <v>7682</v>
      </c>
      <c r="M2947" s="3"/>
      <c r="N2947" t="str">
        <f>Orte[[#This Row],[Ort]]</f>
        <v>Halbe</v>
      </c>
      <c r="O2947" t="s">
        <v>5562</v>
      </c>
      <c r="P2947" t="s">
        <v>6915</v>
      </c>
    </row>
    <row r="2948" spans="1:16" x14ac:dyDescent="0.35">
      <c r="A2948" t="s">
        <v>3363</v>
      </c>
      <c r="B2948" s="3" t="s">
        <v>10637</v>
      </c>
      <c r="C2948" s="4">
        <v>51.888965235999997</v>
      </c>
      <c r="D2948" s="4">
        <v>11.042049159499999</v>
      </c>
      <c r="E2948" s="4">
        <f>Orte[[#This Row],[Lat_dez]]*PI()/180</f>
        <v>0.90563328882107641</v>
      </c>
      <c r="F2948" s="4">
        <f>Orte[[#This Row],[Lon_dez]]*PI()/180</f>
        <v>0.1927201140003475</v>
      </c>
      <c r="G2948" t="s">
        <v>809</v>
      </c>
      <c r="H2948" t="s">
        <v>810</v>
      </c>
      <c r="I2948" s="4" t="b">
        <v>0</v>
      </c>
      <c r="J2948" s="4" t="str">
        <f>CONCATENATE(Orte[[#This Row],[Ort]]," - ",Orte[[#This Row],[Landkreis]])</f>
        <v>Halberstadt - Landkreis Harz</v>
      </c>
      <c r="L2948" s="3" t="s">
        <v>9816</v>
      </c>
      <c r="M2948" s="3"/>
      <c r="N2948" t="str">
        <f>Orte[[#This Row],[Ort]]</f>
        <v>Halberstadt</v>
      </c>
      <c r="O2948" t="s">
        <v>5096</v>
      </c>
      <c r="P2948" t="s">
        <v>2581</v>
      </c>
    </row>
    <row r="2949" spans="1:16" x14ac:dyDescent="0.35">
      <c r="A2949" t="s">
        <v>6780</v>
      </c>
      <c r="B2949" s="3" t="s">
        <v>15125</v>
      </c>
      <c r="C2949" s="4">
        <v>51.928541739300002</v>
      </c>
      <c r="D2949" s="4">
        <v>11.025026177499999</v>
      </c>
      <c r="E2949" s="4">
        <f>Orte[[#This Row],[Lat_dez]]*PI()/180</f>
        <v>0.90632402911008791</v>
      </c>
      <c r="F2949" s="4">
        <f>Orte[[#This Row],[Lon_dez]]*PI()/180</f>
        <v>0.19242300691593978</v>
      </c>
      <c r="G2949" t="s">
        <v>809</v>
      </c>
      <c r="H2949" t="s">
        <v>810</v>
      </c>
      <c r="I2949" s="4" t="b">
        <v>0</v>
      </c>
      <c r="J2949" s="4" t="str">
        <f>CONCATENATE(Orte[[#This Row],[Ort]]," - ",Orte[[#This Row],[Landkreis]])</f>
        <v>Halberstadt, Groß Quenstedt - Landkreis Harz</v>
      </c>
      <c r="L2949" s="3" t="s">
        <v>10687</v>
      </c>
      <c r="M2949" s="3"/>
      <c r="N2949" t="str">
        <f>Orte[[#This Row],[Ort]]</f>
        <v>Halberstadt, Groß Quenstedt</v>
      </c>
      <c r="O2949" t="s">
        <v>1761</v>
      </c>
      <c r="P2949" t="s">
        <v>6375</v>
      </c>
    </row>
    <row r="2950" spans="1:16" x14ac:dyDescent="0.35">
      <c r="A2950" t="s">
        <v>5941</v>
      </c>
      <c r="B2950" s="3" t="s">
        <v>13998</v>
      </c>
      <c r="C2950" s="4">
        <v>47.611243969</v>
      </c>
      <c r="D2950" s="4">
        <v>10.8473342755</v>
      </c>
      <c r="E2950" s="4">
        <f>Orte[[#This Row],[Lat_dez]]*PI()/180</f>
        <v>0.83097296822934308</v>
      </c>
      <c r="F2950" s="4">
        <f>Orte[[#This Row],[Lon_dez]]*PI()/180</f>
        <v>0.18932169817190866</v>
      </c>
      <c r="G2950" t="s">
        <v>665</v>
      </c>
      <c r="H2950" t="s">
        <v>1051</v>
      </c>
      <c r="I2950" s="4" t="b">
        <v>0</v>
      </c>
      <c r="J2950" s="4" t="str">
        <f>CONCATENATE(Orte[[#This Row],[Ort]]," - ",Orte[[#This Row],[Landkreis]])</f>
        <v>Halblech - Landkreis Ostallgäu</v>
      </c>
      <c r="L2950" s="3" t="s">
        <v>15213</v>
      </c>
      <c r="M2950" s="3"/>
      <c r="N2950" t="str">
        <f>Orte[[#This Row],[Ort]]</f>
        <v>Halblech</v>
      </c>
      <c r="O2950" t="s">
        <v>4060</v>
      </c>
      <c r="P2950" t="s">
        <v>3861</v>
      </c>
    </row>
    <row r="2951" spans="1:16" x14ac:dyDescent="0.35">
      <c r="A2951" t="s">
        <v>2575</v>
      </c>
      <c r="B2951" s="3" t="s">
        <v>9668</v>
      </c>
      <c r="C2951" s="4">
        <v>52.288024826600001</v>
      </c>
      <c r="D2951" s="4">
        <v>11.406554141499999</v>
      </c>
      <c r="E2951" s="4">
        <f>Orte[[#This Row],[Lat_dez]]*PI()/180</f>
        <v>0.91259819258870722</v>
      </c>
      <c r="F2951" s="4">
        <f>Orte[[#This Row],[Lon_dez]]*PI()/180</f>
        <v>0.19908192607617015</v>
      </c>
      <c r="G2951" t="s">
        <v>809</v>
      </c>
      <c r="H2951" t="s">
        <v>1930</v>
      </c>
      <c r="I2951" s="4" t="b">
        <v>0</v>
      </c>
      <c r="J2951" s="4" t="str">
        <f>CONCATENATE(Orte[[#This Row],[Ort]]," - ",Orte[[#This Row],[Landkreis]])</f>
        <v>Haldensleben - Landkreis Börde</v>
      </c>
      <c r="L2951" s="3" t="s">
        <v>8618</v>
      </c>
      <c r="M2951" s="3"/>
      <c r="N2951" t="str">
        <f>Orte[[#This Row],[Ort]]</f>
        <v>Haldensleben</v>
      </c>
      <c r="O2951" t="s">
        <v>1383</v>
      </c>
      <c r="P2951" t="s">
        <v>5343</v>
      </c>
    </row>
    <row r="2952" spans="1:16" x14ac:dyDescent="0.35">
      <c r="A2952" t="s">
        <v>1932</v>
      </c>
      <c r="B2952" s="3" t="s">
        <v>8906</v>
      </c>
      <c r="C2952" s="4">
        <v>52.336958004300001</v>
      </c>
      <c r="D2952" s="4">
        <v>11.387161305999999</v>
      </c>
      <c r="E2952" s="4">
        <f>Orte[[#This Row],[Lat_dez]]*PI()/180</f>
        <v>0.91345223765303563</v>
      </c>
      <c r="F2952" s="4">
        <f>Orte[[#This Row],[Lon_dez]]*PI()/180</f>
        <v>0.19874345724539752</v>
      </c>
      <c r="G2952" t="s">
        <v>809</v>
      </c>
      <c r="H2952" t="s">
        <v>1930</v>
      </c>
      <c r="I2952" s="4" t="b">
        <v>0</v>
      </c>
      <c r="J2952" s="4" t="str">
        <f>CONCATENATE(Orte[[#This Row],[Ort]]," - ",Orte[[#This Row],[Landkreis]])</f>
        <v>Haldensleben, Flechtingen, Bülstringen u.a. - Landkreis Börde</v>
      </c>
      <c r="L2952" s="3" t="s">
        <v>8617</v>
      </c>
      <c r="M2952" s="3"/>
      <c r="N2952" t="str">
        <f>Orte[[#This Row],[Ort]]</f>
        <v>Haldensleben, Flechtingen, Bülstringen u.a.</v>
      </c>
      <c r="O2952" t="s">
        <v>2188</v>
      </c>
      <c r="P2952" t="s">
        <v>6745</v>
      </c>
    </row>
    <row r="2953" spans="1:16" x14ac:dyDescent="0.35">
      <c r="A2953" t="s">
        <v>3346</v>
      </c>
      <c r="B2953" s="3" t="s">
        <v>10618</v>
      </c>
      <c r="C2953" s="4">
        <v>47.791062841699997</v>
      </c>
      <c r="D2953" s="4">
        <v>10.358811253300001</v>
      </c>
      <c r="E2953" s="4">
        <f>Orte[[#This Row],[Lat_dez]]*PI()/180</f>
        <v>0.83411139961518255</v>
      </c>
      <c r="F2953" s="4">
        <f>Orte[[#This Row],[Lon_dez]]*PI()/180</f>
        <v>0.18079536296272533</v>
      </c>
      <c r="G2953" t="s">
        <v>665</v>
      </c>
      <c r="H2953" t="s">
        <v>1457</v>
      </c>
      <c r="I2953" s="4" t="b">
        <v>0</v>
      </c>
      <c r="J2953" s="4" t="str">
        <f>CONCATENATE(Orte[[#This Row],[Ort]]," - ",Orte[[#This Row],[Landkreis]])</f>
        <v>Haldenwang - Landkreis Oberallgäu</v>
      </c>
      <c r="L2953" s="3" t="s">
        <v>12616</v>
      </c>
      <c r="M2953" s="3"/>
      <c r="N2953" t="str">
        <f>Orte[[#This Row],[Ort]]</f>
        <v>Haldenwang</v>
      </c>
      <c r="O2953" t="s">
        <v>2495</v>
      </c>
      <c r="P2953" t="s">
        <v>5024</v>
      </c>
    </row>
    <row r="2954" spans="1:16" x14ac:dyDescent="0.35">
      <c r="A2954" t="s">
        <v>3346</v>
      </c>
      <c r="B2954" s="3" t="s">
        <v>14946</v>
      </c>
      <c r="C2954" s="4">
        <v>48.4478430988</v>
      </c>
      <c r="D2954" s="4">
        <v>10.4575156075</v>
      </c>
      <c r="E2954" s="4">
        <f>Orte[[#This Row],[Lat_dez]]*PI()/180</f>
        <v>0.84557437756367237</v>
      </c>
      <c r="F2954" s="4">
        <f>Orte[[#This Row],[Lon_dez]]*PI()/180</f>
        <v>0.18251807892957</v>
      </c>
      <c r="G2954" t="s">
        <v>665</v>
      </c>
      <c r="H2954" t="s">
        <v>694</v>
      </c>
      <c r="I2954" s="4" t="b">
        <v>0</v>
      </c>
      <c r="J2954" s="4" t="str">
        <f>CONCATENATE(Orte[[#This Row],[Ort]]," - ",Orte[[#This Row],[Landkreis]])</f>
        <v>Haldenwang - Landkreis Günzburg</v>
      </c>
      <c r="L2954" s="3" t="s">
        <v>9114</v>
      </c>
      <c r="M2954" s="3"/>
      <c r="N2954" t="str">
        <f>Orte[[#This Row],[Ort]]</f>
        <v>Haldenwang</v>
      </c>
      <c r="O2954" t="s">
        <v>5648</v>
      </c>
      <c r="P2954" t="s">
        <v>4771</v>
      </c>
    </row>
    <row r="2955" spans="1:16" x14ac:dyDescent="0.35">
      <c r="A2955" t="s">
        <v>6503</v>
      </c>
      <c r="B2955" s="3" t="s">
        <v>14757</v>
      </c>
      <c r="C2955" s="4">
        <v>47.952361673799999</v>
      </c>
      <c r="D2955" s="4">
        <v>12.267465233399999</v>
      </c>
      <c r="E2955" s="4">
        <f>Orte[[#This Row],[Lat_dez]]*PI()/180</f>
        <v>0.83692659531494906</v>
      </c>
      <c r="F2955" s="4">
        <f>Orte[[#This Row],[Lon_dez]]*PI()/180</f>
        <v>0.21410765919676464</v>
      </c>
      <c r="G2955" t="s">
        <v>665</v>
      </c>
      <c r="H2955" t="s">
        <v>877</v>
      </c>
      <c r="I2955" s="4" t="b">
        <v>0</v>
      </c>
      <c r="J2955" s="4" t="str">
        <f>CONCATENATE(Orte[[#This Row],[Ort]]," - ",Orte[[#This Row],[Landkreis]])</f>
        <v>Halfing - Landkreis Rosenheim</v>
      </c>
      <c r="L2955" s="3" t="s">
        <v>13835</v>
      </c>
      <c r="M2955" s="3"/>
      <c r="N2955" t="str">
        <f>Orte[[#This Row],[Ort]]</f>
        <v>Halfing</v>
      </c>
      <c r="O2955" t="s">
        <v>1649</v>
      </c>
      <c r="P2955" t="s">
        <v>5244</v>
      </c>
    </row>
    <row r="2956" spans="1:16" x14ac:dyDescent="0.35">
      <c r="A2956" t="s">
        <v>3312</v>
      </c>
      <c r="B2956" s="3" t="s">
        <v>10577</v>
      </c>
      <c r="C2956" s="4">
        <v>48.310473286300002</v>
      </c>
      <c r="D2956" s="4">
        <v>11.7297424276</v>
      </c>
      <c r="E2956" s="4">
        <f>Orte[[#This Row],[Lat_dez]]*PI()/180</f>
        <v>0.84317682204270028</v>
      </c>
      <c r="F2956" s="4">
        <f>Orte[[#This Row],[Lon_dez]]*PI()/180</f>
        <v>0.20472262577249256</v>
      </c>
      <c r="G2956" t="s">
        <v>665</v>
      </c>
      <c r="H2956" t="s">
        <v>845</v>
      </c>
      <c r="I2956" s="4" t="b">
        <v>0</v>
      </c>
      <c r="J2956" s="4" t="str">
        <f>CONCATENATE(Orte[[#This Row],[Ort]]," - ",Orte[[#This Row],[Landkreis]])</f>
        <v>Hallbergmoos - Landkreis Freising</v>
      </c>
      <c r="L2956" s="3" t="s">
        <v>15518</v>
      </c>
      <c r="M2956" s="3"/>
      <c r="N2956" t="str">
        <f>Orte[[#This Row],[Ort]]</f>
        <v>Hallbergmoos</v>
      </c>
      <c r="O2956" t="s">
        <v>3527</v>
      </c>
      <c r="P2956" t="s">
        <v>3882</v>
      </c>
    </row>
    <row r="2957" spans="1:16" x14ac:dyDescent="0.35">
      <c r="A2957" t="s">
        <v>99</v>
      </c>
      <c r="B2957" s="3" t="s">
        <v>12998</v>
      </c>
      <c r="C2957" s="4">
        <v>52.005063710100004</v>
      </c>
      <c r="D2957" s="4">
        <v>9.5679530314800001</v>
      </c>
      <c r="E2957" s="4">
        <f>Orte[[#This Row],[Lat_dez]]*PI()/180</f>
        <v>0.90765958945066294</v>
      </c>
      <c r="F2957" s="4">
        <f>Orte[[#This Row],[Lon_dez]]*PI()/180</f>
        <v>0.16699228307549865</v>
      </c>
      <c r="G2957" t="s">
        <v>554</v>
      </c>
      <c r="H2957" t="s">
        <v>1519</v>
      </c>
      <c r="I2957" s="4" t="b">
        <v>0</v>
      </c>
      <c r="J2957" s="4" t="str">
        <f>CONCATENATE(Orte[[#This Row],[Ort]]," - ",Orte[[#This Row],[Landkreis]])</f>
        <v>Halle - Landkreis Holzminden</v>
      </c>
      <c r="L2957" s="3" t="s">
        <v>15522</v>
      </c>
      <c r="M2957" s="3"/>
      <c r="N2957" t="str">
        <f>Orte[[#This Row],[Ort]]</f>
        <v>Halle</v>
      </c>
      <c r="O2957" t="s">
        <v>2434</v>
      </c>
      <c r="P2957" t="s">
        <v>6850</v>
      </c>
    </row>
    <row r="2958" spans="1:16" x14ac:dyDescent="0.35">
      <c r="A2958" t="s">
        <v>2708</v>
      </c>
      <c r="B2958" s="3" t="s">
        <v>9834</v>
      </c>
      <c r="C2958" s="4">
        <v>52.0421950669</v>
      </c>
      <c r="D2958" s="4">
        <v>8.3303437135999996</v>
      </c>
      <c r="E2958" s="4">
        <f>Orte[[#This Row],[Lat_dez]]*PI()/180</f>
        <v>0.90830765388255563</v>
      </c>
      <c r="F2958" s="4">
        <f>Orte[[#This Row],[Lon_dez]]*PI()/180</f>
        <v>0.14539192562513151</v>
      </c>
      <c r="G2958" t="s">
        <v>504</v>
      </c>
      <c r="H2958" t="s">
        <v>1715</v>
      </c>
      <c r="I2958" s="4" t="b">
        <v>0</v>
      </c>
      <c r="J2958" s="4" t="str">
        <f>CONCATENATE(Orte[[#This Row],[Ort]]," - ",Orte[[#This Row],[Landkreis]])</f>
        <v>Halle (Westfalen) - Kreis Gütersloh</v>
      </c>
      <c r="L2958" s="3" t="s">
        <v>9297</v>
      </c>
      <c r="M2958" s="3"/>
      <c r="N2958" t="str">
        <f>Orte[[#This Row],[Ort]]</f>
        <v>Halle (Westfalen)</v>
      </c>
      <c r="O2958" t="s">
        <v>868</v>
      </c>
      <c r="P2958" t="s">
        <v>7013</v>
      </c>
    </row>
    <row r="2959" spans="1:16" x14ac:dyDescent="0.35">
      <c r="A2959" t="s">
        <v>1308</v>
      </c>
      <c r="B2959" s="3" t="s">
        <v>12824</v>
      </c>
      <c r="C2959" s="4">
        <v>51.487243558700001</v>
      </c>
      <c r="D2959" s="4">
        <v>11.961581821199999</v>
      </c>
      <c r="E2959" s="4">
        <f>Orte[[#This Row],[Lat_dez]]*PI()/180</f>
        <v>0.89862192287555731</v>
      </c>
      <c r="F2959" s="4">
        <f>Orte[[#This Row],[Lon_dez]]*PI()/180</f>
        <v>0.20876898652663967</v>
      </c>
      <c r="G2959" t="s">
        <v>809</v>
      </c>
      <c r="H2959" t="s">
        <v>1309</v>
      </c>
      <c r="I2959" s="4" t="b">
        <v>0</v>
      </c>
      <c r="J2959" s="4" t="str">
        <f>CONCATENATE(Orte[[#This Row],[Ort]]," - ",Orte[[#This Row],[Landkreis]])</f>
        <v>Halle/ Saale - Kreisfreie Stadt Halle (Saale)</v>
      </c>
      <c r="L2959" s="3" t="s">
        <v>13838</v>
      </c>
      <c r="M2959" s="3"/>
      <c r="N2959" t="str">
        <f>Orte[[#This Row],[Ort]]</f>
        <v>Halle/ Saale</v>
      </c>
      <c r="O2959" t="s">
        <v>5914</v>
      </c>
      <c r="P2959" t="s">
        <v>6150</v>
      </c>
    </row>
    <row r="2960" spans="1:16" x14ac:dyDescent="0.35">
      <c r="A2960" t="s">
        <v>1308</v>
      </c>
      <c r="B2960" s="3" t="s">
        <v>10731</v>
      </c>
      <c r="C2960" s="4">
        <v>51.468880124400002</v>
      </c>
      <c r="D2960" s="4">
        <v>11.970860307500001</v>
      </c>
      <c r="E2960" s="4">
        <f>Orte[[#This Row],[Lat_dez]]*PI()/180</f>
        <v>0.89830142048504869</v>
      </c>
      <c r="F2960" s="4">
        <f>Orte[[#This Row],[Lon_dez]]*PI()/180</f>
        <v>0.20893092666217583</v>
      </c>
      <c r="G2960" t="s">
        <v>809</v>
      </c>
      <c r="H2960" t="s">
        <v>1309</v>
      </c>
      <c r="I2960" s="4" t="b">
        <v>0</v>
      </c>
      <c r="J2960" s="4" t="str">
        <f>CONCATENATE(Orte[[#This Row],[Ort]]," - ",Orte[[#This Row],[Landkreis]])</f>
        <v>Halle/ Saale - Kreisfreie Stadt Halle (Saale)</v>
      </c>
      <c r="L2960" s="3" t="s">
        <v>12266</v>
      </c>
      <c r="M2960" s="3"/>
      <c r="N2960" t="str">
        <f>Orte[[#This Row],[Ort]]</f>
        <v>Halle/ Saale</v>
      </c>
      <c r="O2960" t="s">
        <v>6116</v>
      </c>
      <c r="P2960" t="s">
        <v>4945</v>
      </c>
    </row>
    <row r="2961" spans="1:16" x14ac:dyDescent="0.35">
      <c r="A2961" t="s">
        <v>1308</v>
      </c>
      <c r="B2961" s="3" t="s">
        <v>14256</v>
      </c>
      <c r="C2961" s="4">
        <v>51.4694984769</v>
      </c>
      <c r="D2961" s="4">
        <v>11.9990078732</v>
      </c>
      <c r="E2961" s="4">
        <f>Orte[[#This Row],[Lat_dez]]*PI()/180</f>
        <v>0.8983122127721116</v>
      </c>
      <c r="F2961" s="4">
        <f>Orte[[#This Row],[Lon_dez]]*PI()/180</f>
        <v>0.20942219436006226</v>
      </c>
      <c r="G2961" t="s">
        <v>809</v>
      </c>
      <c r="H2961" t="s">
        <v>1309</v>
      </c>
      <c r="I2961" s="4" t="b">
        <v>0</v>
      </c>
      <c r="J2961" s="4" t="str">
        <f>CONCATENATE(Orte[[#This Row],[Ort]]," - ",Orte[[#This Row],[Landkreis]])</f>
        <v>Halle/ Saale - Kreisfreie Stadt Halle (Saale)</v>
      </c>
      <c r="L2961" s="3" t="s">
        <v>8621</v>
      </c>
      <c r="M2961" s="3"/>
      <c r="N2961" t="str">
        <f>Orte[[#This Row],[Ort]]</f>
        <v>Halle/ Saale</v>
      </c>
      <c r="O2961" t="s">
        <v>4494</v>
      </c>
      <c r="P2961" t="s">
        <v>7123</v>
      </c>
    </row>
    <row r="2962" spans="1:16" x14ac:dyDescent="0.35">
      <c r="A2962" t="s">
        <v>1308</v>
      </c>
      <c r="B2962" s="3" t="s">
        <v>12642</v>
      </c>
      <c r="C2962" s="4">
        <v>51.4989325982</v>
      </c>
      <c r="D2962" s="4">
        <v>11.9672036453</v>
      </c>
      <c r="E2962" s="4">
        <f>Orte[[#This Row],[Lat_dez]]*PI()/180</f>
        <v>0.89882593510122788</v>
      </c>
      <c r="F2962" s="4">
        <f>Orte[[#This Row],[Lon_dez]]*PI()/180</f>
        <v>0.2088671058671526</v>
      </c>
      <c r="G2962" t="s">
        <v>809</v>
      </c>
      <c r="H2962" t="s">
        <v>1309</v>
      </c>
      <c r="I2962" s="4" t="b">
        <v>0</v>
      </c>
      <c r="J2962" s="4" t="str">
        <f>CONCATENATE(Orte[[#This Row],[Ort]]," - ",Orte[[#This Row],[Landkreis]])</f>
        <v>Halle/ Saale - Kreisfreie Stadt Halle (Saale)</v>
      </c>
      <c r="L2962" s="3" t="s">
        <v>7683</v>
      </c>
      <c r="M2962" s="3"/>
      <c r="N2962" t="str">
        <f>Orte[[#This Row],[Ort]]</f>
        <v>Halle/ Saale</v>
      </c>
      <c r="O2962" t="s">
        <v>7243</v>
      </c>
      <c r="P2962" t="s">
        <v>1503</v>
      </c>
    </row>
    <row r="2963" spans="1:16" x14ac:dyDescent="0.35">
      <c r="A2963" t="s">
        <v>1308</v>
      </c>
      <c r="B2963" s="3" t="s">
        <v>11269</v>
      </c>
      <c r="C2963" s="4">
        <v>51.478050192700003</v>
      </c>
      <c r="D2963" s="4">
        <v>12.036218853099999</v>
      </c>
      <c r="E2963" s="4">
        <f>Orte[[#This Row],[Lat_dez]]*PI()/180</f>
        <v>0.89846146836951646</v>
      </c>
      <c r="F2963" s="4">
        <f>Orte[[#This Row],[Lon_dez]]*PI()/180</f>
        <v>0.21007164847721069</v>
      </c>
      <c r="G2963" t="s">
        <v>809</v>
      </c>
      <c r="H2963" t="s">
        <v>1309</v>
      </c>
      <c r="I2963" s="4" t="b">
        <v>0</v>
      </c>
      <c r="J2963" s="4" t="str">
        <f>CONCATENATE(Orte[[#This Row],[Ort]]," - ",Orte[[#This Row],[Landkreis]])</f>
        <v>Halle/ Saale - Kreisfreie Stadt Halle (Saale)</v>
      </c>
      <c r="L2963" s="3" t="s">
        <v>10141</v>
      </c>
      <c r="M2963" s="3"/>
      <c r="N2963" t="str">
        <f>Orte[[#This Row],[Ort]]</f>
        <v>Halle/ Saale</v>
      </c>
      <c r="O2963" t="s">
        <v>4815</v>
      </c>
      <c r="P2963" t="s">
        <v>1926</v>
      </c>
    </row>
    <row r="2964" spans="1:16" x14ac:dyDescent="0.35">
      <c r="A2964" t="s">
        <v>1308</v>
      </c>
      <c r="B2964" s="3" t="s">
        <v>8329</v>
      </c>
      <c r="C2964" s="4">
        <v>51.520306069199997</v>
      </c>
      <c r="D2964" s="4">
        <v>11.985211660599999</v>
      </c>
      <c r="E2964" s="4">
        <f>Orte[[#This Row],[Lat_dez]]*PI()/180</f>
        <v>0.89919897254275738</v>
      </c>
      <c r="F2964" s="4">
        <f>Orte[[#This Row],[Lon_dez]]*PI()/180</f>
        <v>0.20918140502588711</v>
      </c>
      <c r="G2964" t="s">
        <v>809</v>
      </c>
      <c r="H2964" t="s">
        <v>1309</v>
      </c>
      <c r="I2964" s="4" t="b">
        <v>0</v>
      </c>
      <c r="J2964" s="4" t="str">
        <f>CONCATENATE(Orte[[#This Row],[Ort]]," - ",Orte[[#This Row],[Landkreis]])</f>
        <v>Halle/ Saale - Kreisfreie Stadt Halle (Saale)</v>
      </c>
      <c r="L2964" s="3" t="s">
        <v>9120</v>
      </c>
      <c r="M2964" s="3"/>
      <c r="N2964" t="str">
        <f>Orte[[#This Row],[Ort]]</f>
        <v>Halle/ Saale</v>
      </c>
      <c r="O2964" t="s">
        <v>4109</v>
      </c>
      <c r="P2964" t="s">
        <v>2799</v>
      </c>
    </row>
    <row r="2965" spans="1:16" x14ac:dyDescent="0.35">
      <c r="A2965" t="s">
        <v>1308</v>
      </c>
      <c r="B2965" s="3" t="s">
        <v>8248</v>
      </c>
      <c r="C2965" s="4">
        <v>51.508246110199998</v>
      </c>
      <c r="D2965" s="4">
        <v>11.905807963000001</v>
      </c>
      <c r="E2965" s="4">
        <f>Orte[[#This Row],[Lat_dez]]*PI()/180</f>
        <v>0.89898848655055197</v>
      </c>
      <c r="F2965" s="4">
        <f>Orte[[#This Row],[Lon_dez]]*PI()/180</f>
        <v>0.20779554906450923</v>
      </c>
      <c r="G2965" t="s">
        <v>809</v>
      </c>
      <c r="H2965" t="s">
        <v>1309</v>
      </c>
      <c r="I2965" s="4" t="b">
        <v>0</v>
      </c>
      <c r="J2965" s="4" t="str">
        <f>CONCATENATE(Orte[[#This Row],[Ort]]," - ",Orte[[#This Row],[Landkreis]])</f>
        <v>Halle/ Saale - Kreisfreie Stadt Halle (Saale)</v>
      </c>
      <c r="L2965" s="3" t="s">
        <v>9298</v>
      </c>
      <c r="M2965" s="3"/>
      <c r="N2965" t="str">
        <f>Orte[[#This Row],[Ort]]</f>
        <v>Halle/ Saale</v>
      </c>
      <c r="O2965" t="s">
        <v>70</v>
      </c>
      <c r="P2965" t="s">
        <v>2680</v>
      </c>
    </row>
    <row r="2966" spans="1:16" x14ac:dyDescent="0.35">
      <c r="A2966" t="s">
        <v>1308</v>
      </c>
      <c r="B2966" s="3" t="s">
        <v>9498</v>
      </c>
      <c r="C2966" s="4">
        <v>51.484275682000003</v>
      </c>
      <c r="D2966" s="4">
        <v>11.929285993200001</v>
      </c>
      <c r="E2966" s="4">
        <f>Orte[[#This Row],[Lat_dez]]*PI()/180</f>
        <v>0.89857012365534905</v>
      </c>
      <c r="F2966" s="4">
        <f>Orte[[#This Row],[Lon_dez]]*PI()/180</f>
        <v>0.20820531799338191</v>
      </c>
      <c r="G2966" t="s">
        <v>809</v>
      </c>
      <c r="H2966" t="s">
        <v>1309</v>
      </c>
      <c r="I2966" s="4" t="b">
        <v>0</v>
      </c>
      <c r="J2966" s="4" t="str">
        <f>CONCATENATE(Orte[[#This Row],[Ort]]," - ",Orte[[#This Row],[Landkreis]])</f>
        <v>Halle/ Saale - Kreisfreie Stadt Halle (Saale)</v>
      </c>
      <c r="L2966" s="3" t="s">
        <v>12979</v>
      </c>
      <c r="M2966" s="3"/>
      <c r="N2966" t="str">
        <f>Orte[[#This Row],[Ort]]</f>
        <v>Halle/ Saale</v>
      </c>
      <c r="O2966" t="s">
        <v>5073</v>
      </c>
      <c r="P2966" t="s">
        <v>2638</v>
      </c>
    </row>
    <row r="2967" spans="1:16" x14ac:dyDescent="0.35">
      <c r="A2967" t="s">
        <v>1308</v>
      </c>
      <c r="B2967" s="3" t="s">
        <v>13004</v>
      </c>
      <c r="C2967" s="4">
        <v>51.469629946200001</v>
      </c>
      <c r="D2967" s="4">
        <v>11.930969101100001</v>
      </c>
      <c r="E2967" s="4">
        <f>Orte[[#This Row],[Lat_dez]]*PI()/180</f>
        <v>0.89831450734426188</v>
      </c>
      <c r="F2967" s="4">
        <f>Orte[[#This Row],[Lon_dez]]*PI()/180</f>
        <v>0.20823469376790321</v>
      </c>
      <c r="G2967" t="s">
        <v>809</v>
      </c>
      <c r="H2967" t="s">
        <v>1309</v>
      </c>
      <c r="I2967" s="4" t="b">
        <v>0</v>
      </c>
      <c r="J2967" s="4" t="str">
        <f>CONCATENATE(Orte[[#This Row],[Ort]]," - ",Orte[[#This Row],[Landkreis]])</f>
        <v>Halle/ Saale - Kreisfreie Stadt Halle (Saale)</v>
      </c>
      <c r="L2967" s="3" t="s">
        <v>8613</v>
      </c>
      <c r="M2967" s="3"/>
      <c r="N2967" t="str">
        <f>Orte[[#This Row],[Ort]]</f>
        <v>Halle/ Saale</v>
      </c>
      <c r="O2967" t="s">
        <v>7251</v>
      </c>
      <c r="P2967" t="s">
        <v>2045</v>
      </c>
    </row>
    <row r="2968" spans="1:16" x14ac:dyDescent="0.35">
      <c r="A2968" t="s">
        <v>1308</v>
      </c>
      <c r="B2968" s="3" t="s">
        <v>10581</v>
      </c>
      <c r="C2968" s="4">
        <v>51.478596800699997</v>
      </c>
      <c r="D2968" s="4">
        <v>11.896419977900001</v>
      </c>
      <c r="E2968" s="4">
        <f>Orte[[#This Row],[Lat_dez]]*PI()/180</f>
        <v>0.8984710084788341</v>
      </c>
      <c r="F2968" s="4">
        <f>Orte[[#This Row],[Lon_dez]]*PI()/180</f>
        <v>0.20763169781438606</v>
      </c>
      <c r="G2968" t="s">
        <v>809</v>
      </c>
      <c r="H2968" t="s">
        <v>1309</v>
      </c>
      <c r="I2968" s="4" t="b">
        <v>0</v>
      </c>
      <c r="J2968" s="4" t="str">
        <f>CONCATENATE(Orte[[#This Row],[Ort]]," - ",Orte[[#This Row],[Landkreis]])</f>
        <v>Halle/ Saale - Kreisfreie Stadt Halle (Saale)</v>
      </c>
      <c r="L2968" s="3" t="s">
        <v>13264</v>
      </c>
      <c r="M2968" s="3"/>
      <c r="N2968" t="str">
        <f>Orte[[#This Row],[Ort]]</f>
        <v>Halle/ Saale</v>
      </c>
      <c r="O2968" t="s">
        <v>6546</v>
      </c>
      <c r="P2968" t="s">
        <v>6698</v>
      </c>
    </row>
    <row r="2969" spans="1:16" x14ac:dyDescent="0.35">
      <c r="A2969" t="s">
        <v>1308</v>
      </c>
      <c r="B2969" s="3" t="s">
        <v>13296</v>
      </c>
      <c r="C2969" s="4">
        <v>51.449954330399997</v>
      </c>
      <c r="D2969" s="4">
        <v>11.944262135100001</v>
      </c>
      <c r="E2969" s="4">
        <f>Orte[[#This Row],[Lat_dez]]*PI()/180</f>
        <v>0.89797110306619443</v>
      </c>
      <c r="F2969" s="4">
        <f>Orte[[#This Row],[Lon_dez]]*PI()/180</f>
        <v>0.20846670097878275</v>
      </c>
      <c r="G2969" t="s">
        <v>809</v>
      </c>
      <c r="H2969" t="s">
        <v>1309</v>
      </c>
      <c r="I2969" s="4" t="b">
        <v>0</v>
      </c>
      <c r="J2969" s="4" t="str">
        <f>CONCATENATE(Orte[[#This Row],[Ort]]," - ",Orte[[#This Row],[Landkreis]])</f>
        <v>Halle/ Saale - Kreisfreie Stadt Halle (Saale)</v>
      </c>
      <c r="L2969" s="3" t="s">
        <v>10843</v>
      </c>
      <c r="M2969" s="3"/>
      <c r="N2969" t="str">
        <f>Orte[[#This Row],[Ort]]</f>
        <v>Halle/ Saale</v>
      </c>
      <c r="O2969" t="s">
        <v>6101</v>
      </c>
      <c r="P2969" t="s">
        <v>7247</v>
      </c>
    </row>
    <row r="2970" spans="1:16" x14ac:dyDescent="0.35">
      <c r="A2970" t="s">
        <v>1308</v>
      </c>
      <c r="B2970" s="3" t="s">
        <v>14745</v>
      </c>
      <c r="C2970" s="4">
        <v>51.451038010399998</v>
      </c>
      <c r="D2970" s="4">
        <v>11.980758529799999</v>
      </c>
      <c r="E2970" s="4">
        <f>Orte[[#This Row],[Lat_dez]]*PI()/180</f>
        <v>0.89799001685023239</v>
      </c>
      <c r="F2970" s="4">
        <f>Orte[[#This Row],[Lon_dez]]*PI()/180</f>
        <v>0.20910368323140516</v>
      </c>
      <c r="G2970" t="s">
        <v>809</v>
      </c>
      <c r="H2970" t="s">
        <v>1309</v>
      </c>
      <c r="I2970" s="4" t="b">
        <v>0</v>
      </c>
      <c r="J2970" s="4" t="str">
        <f>CONCATENATE(Orte[[#This Row],[Ort]]," - ",Orte[[#This Row],[Landkreis]])</f>
        <v>Halle/ Saale - Kreisfreie Stadt Halle (Saale)</v>
      </c>
      <c r="L2970" s="3" t="s">
        <v>14106</v>
      </c>
      <c r="M2970" s="3"/>
      <c r="N2970" t="str">
        <f>Orte[[#This Row],[Ort]]</f>
        <v>Halle/ Saale</v>
      </c>
      <c r="O2970" t="s">
        <v>1312</v>
      </c>
      <c r="P2970" t="s">
        <v>2276</v>
      </c>
    </row>
    <row r="2971" spans="1:16" x14ac:dyDescent="0.35">
      <c r="A2971" t="s">
        <v>1308</v>
      </c>
      <c r="B2971" s="3" t="s">
        <v>14743</v>
      </c>
      <c r="C2971" s="4">
        <v>51.426252871999999</v>
      </c>
      <c r="D2971" s="4">
        <v>11.986699938899999</v>
      </c>
      <c r="E2971" s="4">
        <f>Orte[[#This Row],[Lat_dez]]*PI()/180</f>
        <v>0.89755743457958992</v>
      </c>
      <c r="F2971" s="4">
        <f>Orte[[#This Row],[Lon_dez]]*PI()/180</f>
        <v>0.20920738038240813</v>
      </c>
      <c r="G2971" t="s">
        <v>809</v>
      </c>
      <c r="H2971" t="s">
        <v>1309</v>
      </c>
      <c r="I2971" s="4" t="b">
        <v>0</v>
      </c>
      <c r="J2971" s="4" t="str">
        <f>CONCATENATE(Orte[[#This Row],[Ort]]," - ",Orte[[#This Row],[Landkreis]])</f>
        <v>Halle/ Saale - Kreisfreie Stadt Halle (Saale)</v>
      </c>
      <c r="L2971" s="3" t="s">
        <v>13766</v>
      </c>
      <c r="M2971" s="3"/>
      <c r="N2971" t="str">
        <f>Orte[[#This Row],[Ort]]</f>
        <v>Halle/ Saale</v>
      </c>
      <c r="O2971" t="s">
        <v>5778</v>
      </c>
      <c r="P2971" t="s">
        <v>1908</v>
      </c>
    </row>
    <row r="2972" spans="1:16" x14ac:dyDescent="0.35">
      <c r="A2972" t="s">
        <v>4850</v>
      </c>
      <c r="B2972" s="3" t="s">
        <v>12557</v>
      </c>
      <c r="C2972" s="4">
        <v>49.752342883899999</v>
      </c>
      <c r="D2972" s="4">
        <v>10.9763400633</v>
      </c>
      <c r="E2972" s="4">
        <f>Orte[[#This Row],[Lat_dez]]*PI()/180</f>
        <v>0.86834219390522582</v>
      </c>
      <c r="F2972" s="4">
        <f>Orte[[#This Row],[Lon_dez]]*PI()/180</f>
        <v>0.19157327392314782</v>
      </c>
      <c r="G2972" t="s">
        <v>665</v>
      </c>
      <c r="H2972" t="s">
        <v>807</v>
      </c>
      <c r="I2972" s="4" t="b">
        <v>0</v>
      </c>
      <c r="J2972" s="4" t="str">
        <f>CONCATENATE(Orte[[#This Row],[Ort]]," - ",Orte[[#This Row],[Landkreis]])</f>
        <v>Hallerndorf - Landkreis Forchheim</v>
      </c>
      <c r="L2972" s="3" t="s">
        <v>14406</v>
      </c>
      <c r="M2972" s="3"/>
      <c r="N2972" t="str">
        <f>Orte[[#This Row],[Ort]]</f>
        <v>Hallerndorf</v>
      </c>
      <c r="O2972" t="s">
        <v>6270</v>
      </c>
      <c r="P2972" t="s">
        <v>2505</v>
      </c>
    </row>
    <row r="2973" spans="1:16" x14ac:dyDescent="0.35">
      <c r="A2973" t="s">
        <v>6646</v>
      </c>
      <c r="B2973" s="3" t="s">
        <v>14958</v>
      </c>
      <c r="C2973" s="4">
        <v>49.7618001568</v>
      </c>
      <c r="D2973" s="4">
        <v>7.7777055439999998</v>
      </c>
      <c r="E2973" s="4">
        <f>Orte[[#This Row],[Lat_dez]]*PI()/180</f>
        <v>0.86850725445559052</v>
      </c>
      <c r="F2973" s="4">
        <f>Orte[[#This Row],[Lon_dez]]*PI()/180</f>
        <v>0.13574656999341669</v>
      </c>
      <c r="G2973" t="s">
        <v>514</v>
      </c>
      <c r="H2973" t="s">
        <v>588</v>
      </c>
      <c r="I2973" s="4" t="b">
        <v>0</v>
      </c>
      <c r="J2973" s="4" t="str">
        <f>CONCATENATE(Orte[[#This Row],[Ort]]," - ",Orte[[#This Row],[Landkreis]])</f>
        <v>Hallgarten - Landkreis Bad Kreuznach</v>
      </c>
      <c r="L2973" s="3" t="s">
        <v>14107</v>
      </c>
      <c r="M2973" s="3"/>
      <c r="N2973" t="str">
        <f>Orte[[#This Row],[Ort]]</f>
        <v>Hallgarten</v>
      </c>
      <c r="O2973" t="s">
        <v>5149</v>
      </c>
      <c r="P2973" t="s">
        <v>6818</v>
      </c>
    </row>
    <row r="2974" spans="1:16" x14ac:dyDescent="0.35">
      <c r="A2974" t="s">
        <v>1479</v>
      </c>
      <c r="B2974" s="3" t="s">
        <v>8418</v>
      </c>
      <c r="C2974" s="4">
        <v>54.568606661099999</v>
      </c>
      <c r="D2974" s="4">
        <v>8.5453676827200002</v>
      </c>
      <c r="E2974" s="4">
        <f>Orte[[#This Row],[Lat_dez]]*PI()/180</f>
        <v>0.9524018544619044</v>
      </c>
      <c r="F2974" s="4">
        <f>Orte[[#This Row],[Lon_dez]]*PI()/180</f>
        <v>0.14914480185698215</v>
      </c>
      <c r="G2974" t="s">
        <v>641</v>
      </c>
      <c r="H2974" t="s">
        <v>765</v>
      </c>
      <c r="I2974" s="4" t="b">
        <v>0</v>
      </c>
      <c r="J2974" s="4" t="str">
        <f>CONCATENATE(Orte[[#This Row],[Ort]]," - ",Orte[[#This Row],[Landkreis]])</f>
        <v>Hallig Hooge - Kreis Nordfriesland</v>
      </c>
      <c r="L2974" s="3" t="s">
        <v>14403</v>
      </c>
      <c r="M2974" s="3"/>
      <c r="N2974" t="str">
        <f>Orte[[#This Row],[Ort]]</f>
        <v>Hallig Hooge</v>
      </c>
      <c r="O2974" t="s">
        <v>6189</v>
      </c>
      <c r="P2974" t="s">
        <v>6025</v>
      </c>
    </row>
    <row r="2975" spans="1:16" x14ac:dyDescent="0.35">
      <c r="A2975" t="s">
        <v>5173</v>
      </c>
      <c r="B2975" s="3" t="s">
        <v>12976</v>
      </c>
      <c r="C2975" s="4">
        <v>50.3590185686</v>
      </c>
      <c r="D2975" s="4">
        <v>6.4230961974999996</v>
      </c>
      <c r="E2975" s="4">
        <f>Orte[[#This Row],[Lat_dez]]*PI()/180</f>
        <v>0.87893068209503189</v>
      </c>
      <c r="F2975" s="4">
        <f>Orte[[#This Row],[Lon_dez]]*PI()/180</f>
        <v>0.11210417681870297</v>
      </c>
      <c r="G2975" t="s">
        <v>514</v>
      </c>
      <c r="H2975" t="s">
        <v>527</v>
      </c>
      <c r="I2975" s="4" t="b">
        <v>0</v>
      </c>
      <c r="J2975" s="4" t="str">
        <f>CONCATENATE(Orte[[#This Row],[Ort]]," - ",Orte[[#This Row],[Landkreis]])</f>
        <v>Hallschlag - Landkreis Vulkaneifel</v>
      </c>
      <c r="L2975" s="3" t="s">
        <v>15216</v>
      </c>
      <c r="M2975" s="3"/>
      <c r="N2975" t="str">
        <f>Orte[[#This Row],[Ort]]</f>
        <v>Hallschlag</v>
      </c>
      <c r="O2975" t="s">
        <v>3428</v>
      </c>
      <c r="P2975" t="s">
        <v>6520</v>
      </c>
    </row>
    <row r="2976" spans="1:16" x14ac:dyDescent="0.35">
      <c r="A2976" t="s">
        <v>7235</v>
      </c>
      <c r="B2976" s="3" t="s">
        <v>15746</v>
      </c>
      <c r="C2976" s="4">
        <v>49.930579973500002</v>
      </c>
      <c r="D2976" s="4">
        <v>10.8731775304</v>
      </c>
      <c r="E2976" s="4">
        <f>Orte[[#This Row],[Lat_dez]]*PI()/180</f>
        <v>0.87145301796791808</v>
      </c>
      <c r="F2976" s="4">
        <f>Orte[[#This Row],[Lon_dez]]*PI()/180</f>
        <v>0.18977274805934582</v>
      </c>
      <c r="G2976" t="s">
        <v>665</v>
      </c>
      <c r="H2976" t="s">
        <v>1321</v>
      </c>
      <c r="I2976" s="4" t="b">
        <v>0</v>
      </c>
      <c r="J2976" s="4" t="str">
        <f>CONCATENATE(Orte[[#This Row],[Ort]]," - ",Orte[[#This Row],[Landkreis]])</f>
        <v>Hallstadt - Landkreis Bamberg</v>
      </c>
      <c r="L2976" s="3" t="s">
        <v>15215</v>
      </c>
      <c r="M2976" s="3"/>
      <c r="N2976" t="str">
        <f>Orte[[#This Row],[Ort]]</f>
        <v>Hallstadt</v>
      </c>
      <c r="O2976" t="s">
        <v>6827</v>
      </c>
      <c r="P2976" t="s">
        <v>15978</v>
      </c>
    </row>
    <row r="2977" spans="1:16" x14ac:dyDescent="0.35">
      <c r="A2977" t="s">
        <v>1901</v>
      </c>
      <c r="B2977" s="3" t="s">
        <v>8872</v>
      </c>
      <c r="C2977" s="4">
        <v>48.118863840099998</v>
      </c>
      <c r="D2977" s="4">
        <v>12.682942175599999</v>
      </c>
      <c r="E2977" s="4">
        <f>Orte[[#This Row],[Lat_dez]]*PI()/180</f>
        <v>0.83983260632858725</v>
      </c>
      <c r="F2977" s="4">
        <f>Orte[[#This Row],[Lon_dez]]*PI()/180</f>
        <v>0.22135909980427282</v>
      </c>
      <c r="G2977" t="s">
        <v>665</v>
      </c>
      <c r="H2977" t="s">
        <v>908</v>
      </c>
      <c r="I2977" s="4" t="b">
        <v>0</v>
      </c>
      <c r="J2977" s="4" t="str">
        <f>CONCATENATE(Orte[[#This Row],[Ort]]," - ",Orte[[#This Row],[Landkreis]])</f>
        <v>Halsbach - Landkreis Altötting</v>
      </c>
      <c r="L2977" s="3" t="s">
        <v>14401</v>
      </c>
      <c r="M2977" s="3"/>
      <c r="N2977" t="str">
        <f>Orte[[#This Row],[Ort]]</f>
        <v>Halsbach</v>
      </c>
      <c r="O2977" t="s">
        <v>5298</v>
      </c>
      <c r="P2977" t="s">
        <v>3707</v>
      </c>
    </row>
    <row r="2978" spans="1:16" x14ac:dyDescent="0.35">
      <c r="A2978" t="s">
        <v>1916</v>
      </c>
      <c r="B2978" s="3" t="s">
        <v>8887</v>
      </c>
      <c r="C2978" s="4">
        <v>50.963112027400001</v>
      </c>
      <c r="D2978" s="4">
        <v>13.389564317</v>
      </c>
      <c r="E2978" s="4">
        <f>Orte[[#This Row],[Lat_dez]]*PI()/180</f>
        <v>0.88947410194085264</v>
      </c>
      <c r="F2978" s="4">
        <f>Orte[[#This Row],[Lon_dez]]*PI()/180</f>
        <v>0.23369198273919572</v>
      </c>
      <c r="G2978" t="s">
        <v>869</v>
      </c>
      <c r="H2978" t="s">
        <v>935</v>
      </c>
      <c r="I2978" s="4" t="b">
        <v>0</v>
      </c>
      <c r="J2978" s="4" t="str">
        <f>CONCATENATE(Orte[[#This Row],[Ort]]," - ",Orte[[#This Row],[Landkreis]])</f>
        <v>Halsbrücke - Landkreis Mittelsachsen</v>
      </c>
      <c r="L2978" s="3" t="s">
        <v>10140</v>
      </c>
      <c r="M2978" s="3"/>
      <c r="N2978" t="str">
        <f>Orte[[#This Row],[Ort]]</f>
        <v>Halsbrücke</v>
      </c>
      <c r="O2978" t="s">
        <v>6157</v>
      </c>
      <c r="P2978" t="s">
        <v>2178</v>
      </c>
    </row>
    <row r="2979" spans="1:16" x14ac:dyDescent="0.35">
      <c r="A2979" t="s">
        <v>5460</v>
      </c>
      <c r="B2979" s="3" t="s">
        <v>13346</v>
      </c>
      <c r="C2979" s="4">
        <v>53.624615885899999</v>
      </c>
      <c r="D2979" s="4">
        <v>9.83843359862</v>
      </c>
      <c r="E2979" s="4">
        <f>Orte[[#This Row],[Lat_dez]]*PI()/180</f>
        <v>0.93592610732621084</v>
      </c>
      <c r="F2979" s="4">
        <f>Orte[[#This Row],[Lon_dez]]*PI()/180</f>
        <v>0.17171305953475324</v>
      </c>
      <c r="G2979" t="s">
        <v>641</v>
      </c>
      <c r="H2979" t="s">
        <v>828</v>
      </c>
      <c r="I2979" s="4" t="b">
        <v>0</v>
      </c>
      <c r="J2979" s="4" t="str">
        <f>CONCATENATE(Orte[[#This Row],[Ort]]," - ",Orte[[#This Row],[Landkreis]])</f>
        <v>Halstenbek - Kreis Pinneberg</v>
      </c>
      <c r="L2979" s="3" t="s">
        <v>14837</v>
      </c>
      <c r="M2979" s="3"/>
      <c r="N2979" t="str">
        <f>Orte[[#This Row],[Ort]]</f>
        <v>Halstenbek</v>
      </c>
      <c r="O2979" t="s">
        <v>1588</v>
      </c>
      <c r="P2979" t="s">
        <v>4578</v>
      </c>
    </row>
    <row r="2980" spans="1:16" x14ac:dyDescent="0.35">
      <c r="A2980" t="s">
        <v>3711</v>
      </c>
      <c r="B2980" s="3" t="s">
        <v>11095</v>
      </c>
      <c r="C2980" s="4">
        <v>51.7526671368</v>
      </c>
      <c r="D2980" s="4">
        <v>7.1860210045399997</v>
      </c>
      <c r="E2980" s="4">
        <f>Orte[[#This Row],[Lat_dez]]*PI()/180</f>
        <v>0.90325443822582652</v>
      </c>
      <c r="F2980" s="4">
        <f>Orte[[#This Row],[Lon_dez]]*PI()/180</f>
        <v>0.12541972664669337</v>
      </c>
      <c r="G2980" t="s">
        <v>504</v>
      </c>
      <c r="H2980" t="s">
        <v>1677</v>
      </c>
      <c r="I2980" s="4" t="b">
        <v>0</v>
      </c>
      <c r="J2980" s="4" t="str">
        <f>CONCATENATE(Orte[[#This Row],[Ort]]," - ",Orte[[#This Row],[Landkreis]])</f>
        <v>Haltern am See - Kreis Recklinghausen</v>
      </c>
      <c r="L2980" s="3" t="s">
        <v>13759</v>
      </c>
      <c r="M2980" s="3"/>
      <c r="N2980" t="str">
        <f>Orte[[#This Row],[Ort]]</f>
        <v>Haltern am See</v>
      </c>
      <c r="O2980" t="s">
        <v>2032</v>
      </c>
      <c r="P2980" t="s">
        <v>1088</v>
      </c>
    </row>
    <row r="2981" spans="1:16" x14ac:dyDescent="0.35">
      <c r="A2981" t="s">
        <v>1685</v>
      </c>
      <c r="B2981" s="3" t="s">
        <v>8637</v>
      </c>
      <c r="C2981" s="4">
        <v>51.188618108699998</v>
      </c>
      <c r="D2981" s="4">
        <v>7.4953801787999996</v>
      </c>
      <c r="E2981" s="4">
        <f>Orte[[#This Row],[Lat_dez]]*PI()/180</f>
        <v>0.89340992554280751</v>
      </c>
      <c r="F2981" s="4">
        <f>Orte[[#This Row],[Lon_dez]]*PI()/180</f>
        <v>0.13081906280878128</v>
      </c>
      <c r="G2981" t="s">
        <v>504</v>
      </c>
      <c r="H2981" t="s">
        <v>633</v>
      </c>
      <c r="I2981" s="4" t="b">
        <v>0</v>
      </c>
      <c r="J2981" s="4" t="str">
        <f>CONCATENATE(Orte[[#This Row],[Ort]]," - ",Orte[[#This Row],[Landkreis]])</f>
        <v>Halver - Kreis Märkischer Kreis</v>
      </c>
      <c r="L2981" s="3" t="s">
        <v>11964</v>
      </c>
      <c r="M2981" s="3"/>
      <c r="N2981" t="str">
        <f>Orte[[#This Row],[Ort]]</f>
        <v>Halver</v>
      </c>
      <c r="O2981" t="s">
        <v>6106</v>
      </c>
      <c r="P2981" t="s">
        <v>2994</v>
      </c>
    </row>
    <row r="2982" spans="1:16" x14ac:dyDescent="0.35">
      <c r="A2982" t="s">
        <v>820</v>
      </c>
      <c r="B2982" s="3" t="s">
        <v>7865</v>
      </c>
      <c r="C2982" s="4">
        <v>53.350761607300001</v>
      </c>
      <c r="D2982" s="4">
        <v>9.6123732405099993</v>
      </c>
      <c r="E2982" s="4">
        <f>Orte[[#This Row],[Lat_dez]]*PI()/180</f>
        <v>0.9311464484939671</v>
      </c>
      <c r="F2982" s="4">
        <f>Orte[[#This Row],[Lon_dez]]*PI()/180</f>
        <v>0.16776756197749626</v>
      </c>
      <c r="G2982" t="s">
        <v>554</v>
      </c>
      <c r="H2982" t="s">
        <v>821</v>
      </c>
      <c r="I2982" s="4" t="b">
        <v>0</v>
      </c>
      <c r="J2982" s="4" t="str">
        <f>CONCATENATE(Orte[[#This Row],[Ort]]," - ",Orte[[#This Row],[Landkreis]])</f>
        <v>Halvesbostel - Landkreis Harburg</v>
      </c>
      <c r="L2982" s="3" t="s">
        <v>9810</v>
      </c>
      <c r="M2982" s="3"/>
      <c r="N2982" t="str">
        <f>Orte[[#This Row],[Ort]]</f>
        <v>Halvesbostel</v>
      </c>
      <c r="O2982" t="s">
        <v>1100</v>
      </c>
      <c r="P2982" t="s">
        <v>6866</v>
      </c>
    </row>
    <row r="2983" spans="1:16" x14ac:dyDescent="0.35">
      <c r="A2983" t="s">
        <v>3110</v>
      </c>
      <c r="B2983" s="3" t="s">
        <v>10329</v>
      </c>
      <c r="C2983" s="4">
        <v>53.3340352799</v>
      </c>
      <c r="D2983" s="4">
        <v>8.8548909268599996</v>
      </c>
      <c r="E2983" s="4">
        <f>Orte[[#This Row],[Lat_dez]]*PI()/180</f>
        <v>0.93085451900907057</v>
      </c>
      <c r="F2983" s="4">
        <f>Orte[[#This Row],[Lon_dez]]*PI()/180</f>
        <v>0.15454700157867937</v>
      </c>
      <c r="G2983" t="s">
        <v>554</v>
      </c>
      <c r="H2983" t="s">
        <v>1067</v>
      </c>
      <c r="I2983" s="4" t="b">
        <v>0</v>
      </c>
      <c r="J2983" s="4" t="str">
        <f>CONCATENATE(Orte[[#This Row],[Ort]]," - ",Orte[[#This Row],[Landkreis]])</f>
        <v>Hambergen, Holste u.a. - Landkreis Osterholz</v>
      </c>
      <c r="L2983" s="3" t="s">
        <v>15761</v>
      </c>
      <c r="M2983" s="3"/>
      <c r="N2983" t="str">
        <f>Orte[[#This Row],[Ort]]</f>
        <v>Hambergen, Holste u.a.</v>
      </c>
      <c r="O2983" t="s">
        <v>6853</v>
      </c>
      <c r="P2983" t="s">
        <v>5407</v>
      </c>
    </row>
    <row r="2984" spans="1:16" x14ac:dyDescent="0.35">
      <c r="A2984" t="s">
        <v>4008</v>
      </c>
      <c r="B2984" s="3" t="s">
        <v>11470</v>
      </c>
      <c r="C2984" s="4">
        <v>49.193650886900002</v>
      </c>
      <c r="D2984" s="4">
        <v>8.5512837912599995</v>
      </c>
      <c r="E2984" s="4">
        <f>Orte[[#This Row],[Lat_dez]]*PI()/180</f>
        <v>0.85859117905303373</v>
      </c>
      <c r="F2984" s="4">
        <f>Orte[[#This Row],[Lon_dez]]*PI()/180</f>
        <v>0.14924805742991049</v>
      </c>
      <c r="G2984" t="s">
        <v>546</v>
      </c>
      <c r="H2984" t="s">
        <v>723</v>
      </c>
      <c r="I2984" s="4" t="b">
        <v>0</v>
      </c>
      <c r="J2984" s="4" t="str">
        <f>CONCATENATE(Orte[[#This Row],[Ort]]," - ",Orte[[#This Row],[Landkreis]])</f>
        <v>Hambrücken - Landkreis Karlsruhe</v>
      </c>
      <c r="L2984" s="3" t="s">
        <v>13751</v>
      </c>
      <c r="M2984" s="3"/>
      <c r="N2984" t="str">
        <f>Orte[[#This Row],[Ort]]</f>
        <v>Hambrücken</v>
      </c>
      <c r="O2984" t="s">
        <v>2951</v>
      </c>
      <c r="P2984" t="s">
        <v>69</v>
      </c>
    </row>
    <row r="2985" spans="1:16" x14ac:dyDescent="0.35">
      <c r="A2985" t="s">
        <v>4113</v>
      </c>
      <c r="B2985" s="3" t="s">
        <v>11599</v>
      </c>
      <c r="C2985" s="4">
        <v>52.621845223000001</v>
      </c>
      <c r="D2985" s="4">
        <v>9.9416738046499997</v>
      </c>
      <c r="E2985" s="4">
        <f>Orte[[#This Row],[Lat_dez]]*PI()/180</f>
        <v>0.91842445761619962</v>
      </c>
      <c r="F2985" s="4">
        <f>Orte[[#This Row],[Lon_dez]]*PI()/180</f>
        <v>0.17351494105041404</v>
      </c>
      <c r="G2985" t="s">
        <v>554</v>
      </c>
      <c r="H2985" t="s">
        <v>1027</v>
      </c>
      <c r="I2985" s="4" t="b">
        <v>0</v>
      </c>
      <c r="J2985" s="4" t="str">
        <f>CONCATENATE(Orte[[#This Row],[Ort]]," - ",Orte[[#This Row],[Landkreis]])</f>
        <v>Hambühren - Landkreis Celle</v>
      </c>
      <c r="L2985" s="3" t="s">
        <v>14636</v>
      </c>
      <c r="M2985" s="3"/>
      <c r="N2985" t="str">
        <f>Orte[[#This Row],[Ort]]</f>
        <v>Hambühren</v>
      </c>
      <c r="O2985" t="s">
        <v>6235</v>
      </c>
      <c r="P2985" t="s">
        <v>3832</v>
      </c>
    </row>
    <row r="2986" spans="1:16" x14ac:dyDescent="0.35">
      <c r="A2986" t="s">
        <v>61</v>
      </c>
      <c r="B2986" s="3" t="s">
        <v>12520</v>
      </c>
      <c r="C2986" s="4">
        <v>53.551385267900002</v>
      </c>
      <c r="D2986" s="4">
        <v>10.000344243000001</v>
      </c>
      <c r="E2986" s="4">
        <f>Orte[[#This Row],[Lat_dez]]*PI()/180</f>
        <v>0.93464799192884063</v>
      </c>
      <c r="F2986" s="4">
        <f>Orte[[#This Row],[Lon_dez]]*PI()/180</f>
        <v>0.17453893337320991</v>
      </c>
      <c r="G2986" t="s">
        <v>61</v>
      </c>
      <c r="H2986" t="s">
        <v>667</v>
      </c>
      <c r="I2986" s="4" t="b">
        <v>0</v>
      </c>
      <c r="J2986" s="4" t="str">
        <f>CONCATENATE(Orte[[#This Row],[Ort]]," - ",Orte[[#This Row],[Landkreis]])</f>
        <v>Hamburg - Kreisfreie Stadt Hamburg</v>
      </c>
      <c r="L2986" s="3" t="s">
        <v>10835</v>
      </c>
      <c r="M2986" s="3"/>
      <c r="N2986" t="str">
        <f>Orte[[#This Row],[Ort]]</f>
        <v>Hamburg</v>
      </c>
      <c r="O2986" t="s">
        <v>6403</v>
      </c>
      <c r="P2986" t="s">
        <v>3657</v>
      </c>
    </row>
    <row r="2987" spans="1:16" x14ac:dyDescent="0.35">
      <c r="A2987" t="s">
        <v>61</v>
      </c>
      <c r="B2987" s="3" t="s">
        <v>9249</v>
      </c>
      <c r="C2987" s="4">
        <v>53.546603853599997</v>
      </c>
      <c r="D2987" s="4">
        <v>10.0197820279</v>
      </c>
      <c r="E2987" s="4">
        <f>Orte[[#This Row],[Lat_dez]]*PI()/180</f>
        <v>0.93456454050640358</v>
      </c>
      <c r="F2987" s="4">
        <f>Orte[[#This Row],[Lon_dez]]*PI()/180</f>
        <v>0.17487818671900932</v>
      </c>
      <c r="G2987" t="s">
        <v>61</v>
      </c>
      <c r="H2987" t="s">
        <v>667</v>
      </c>
      <c r="I2987" s="4" t="b">
        <v>0</v>
      </c>
      <c r="J2987" s="4" t="str">
        <f>CONCATENATE(Orte[[#This Row],[Ort]]," - ",Orte[[#This Row],[Landkreis]])</f>
        <v>Hamburg - Kreisfreie Stadt Hamburg</v>
      </c>
      <c r="L2987" s="3" t="s">
        <v>9106</v>
      </c>
      <c r="M2987" s="3"/>
      <c r="N2987" t="str">
        <f>Orte[[#This Row],[Ort]]</f>
        <v>Hamburg</v>
      </c>
      <c r="O2987" t="s">
        <v>3315</v>
      </c>
      <c r="P2987" t="s">
        <v>1190</v>
      </c>
    </row>
    <row r="2988" spans="1:16" x14ac:dyDescent="0.35">
      <c r="A2988" t="s">
        <v>61</v>
      </c>
      <c r="B2988" s="3" t="s">
        <v>14931</v>
      </c>
      <c r="C2988" s="4">
        <v>53.557519022999998</v>
      </c>
      <c r="D2988" s="4">
        <v>10.0116811947</v>
      </c>
      <c r="E2988" s="4">
        <f>Orte[[#This Row],[Lat_dez]]*PI()/180</f>
        <v>0.93475504615084659</v>
      </c>
      <c r="F2988" s="4">
        <f>Orte[[#This Row],[Lon_dez]]*PI()/180</f>
        <v>0.17473680050751444</v>
      </c>
      <c r="G2988" t="s">
        <v>61</v>
      </c>
      <c r="H2988" t="s">
        <v>667</v>
      </c>
      <c r="I2988" s="4" t="b">
        <v>0</v>
      </c>
      <c r="J2988" s="4" t="str">
        <f>CONCATENATE(Orte[[#This Row],[Ort]]," - ",Orte[[#This Row],[Landkreis]])</f>
        <v>Hamburg - Kreisfreie Stadt Hamburg</v>
      </c>
      <c r="L2988" s="3" t="s">
        <v>12252</v>
      </c>
      <c r="M2988" s="3"/>
      <c r="N2988" t="str">
        <f>Orte[[#This Row],[Ort]]</f>
        <v>Hamburg</v>
      </c>
      <c r="O2988" t="s">
        <v>6703</v>
      </c>
      <c r="P2988" t="s">
        <v>6962</v>
      </c>
    </row>
    <row r="2989" spans="1:16" x14ac:dyDescent="0.35">
      <c r="A2989" t="s">
        <v>61</v>
      </c>
      <c r="B2989" s="3" t="s">
        <v>10275</v>
      </c>
      <c r="C2989" s="4">
        <v>53.574835176000001</v>
      </c>
      <c r="D2989" s="4">
        <v>9.9775552741899993</v>
      </c>
      <c r="E2989" s="4">
        <f>Orte[[#This Row],[Lat_dez]]*PI()/180</f>
        <v>0.93505727003447581</v>
      </c>
      <c r="F2989" s="4">
        <f>Orte[[#This Row],[Lon_dez]]*PI()/180</f>
        <v>0.1741411908343411</v>
      </c>
      <c r="G2989" t="s">
        <v>61</v>
      </c>
      <c r="H2989" t="s">
        <v>667</v>
      </c>
      <c r="I2989" s="4" t="b">
        <v>0</v>
      </c>
      <c r="J2989" s="4" t="str">
        <f>CONCATENATE(Orte[[#This Row],[Ort]]," - ",Orte[[#This Row],[Landkreis]])</f>
        <v>Hamburg - Kreisfreie Stadt Hamburg</v>
      </c>
      <c r="L2989" s="3" t="s">
        <v>11082</v>
      </c>
      <c r="M2989" s="3"/>
      <c r="N2989" t="str">
        <f>Orte[[#This Row],[Ort]]</f>
        <v>Hamburg</v>
      </c>
      <c r="O2989" t="s">
        <v>2467</v>
      </c>
      <c r="P2989" t="s">
        <v>15979</v>
      </c>
    </row>
    <row r="2990" spans="1:16" x14ac:dyDescent="0.35">
      <c r="A2990" t="s">
        <v>61</v>
      </c>
      <c r="B2990" s="3" t="s">
        <v>11432</v>
      </c>
      <c r="C2990" s="4">
        <v>53.5677534939</v>
      </c>
      <c r="D2990" s="4">
        <v>9.9814348840099996</v>
      </c>
      <c r="E2990" s="4">
        <f>Orte[[#This Row],[Lat_dez]]*PI()/180</f>
        <v>0.93493367136525118</v>
      </c>
      <c r="F2990" s="4">
        <f>Orte[[#This Row],[Lon_dez]]*PI()/180</f>
        <v>0.1742089027993928</v>
      </c>
      <c r="G2990" t="s">
        <v>61</v>
      </c>
      <c r="H2990" t="s">
        <v>667</v>
      </c>
      <c r="I2990" s="4" t="b">
        <v>0</v>
      </c>
      <c r="J2990" s="4" t="str">
        <f>CONCATENATE(Orte[[#This Row],[Ort]]," - ",Orte[[#This Row],[Landkreis]])</f>
        <v>Hamburg - Kreisfreie Stadt Hamburg</v>
      </c>
      <c r="L2990" s="3" t="s">
        <v>14828</v>
      </c>
      <c r="M2990" s="3"/>
      <c r="N2990" t="str">
        <f>Orte[[#This Row],[Ort]]</f>
        <v>Hamburg</v>
      </c>
      <c r="O2990" t="s">
        <v>4973</v>
      </c>
      <c r="P2990" t="s">
        <v>15980</v>
      </c>
    </row>
    <row r="2991" spans="1:16" x14ac:dyDescent="0.35">
      <c r="A2991" t="s">
        <v>61</v>
      </c>
      <c r="B2991" s="3" t="s">
        <v>7650</v>
      </c>
      <c r="C2991" s="4">
        <v>53.568533042200002</v>
      </c>
      <c r="D2991" s="4">
        <v>9.9963485367599993</v>
      </c>
      <c r="E2991" s="4">
        <f>Orte[[#This Row],[Lat_dez]]*PI()/180</f>
        <v>0.93494727704976455</v>
      </c>
      <c r="F2991" s="4">
        <f>Orte[[#This Row],[Lon_dez]]*PI()/180</f>
        <v>0.17446919514337939</v>
      </c>
      <c r="G2991" t="s">
        <v>61</v>
      </c>
      <c r="H2991" t="s">
        <v>667</v>
      </c>
      <c r="I2991" s="4" t="b">
        <v>0</v>
      </c>
      <c r="J2991" s="4" t="str">
        <f>CONCATENATE(Orte[[#This Row],[Ort]]," - ",Orte[[#This Row],[Landkreis]])</f>
        <v>Hamburg - Kreisfreie Stadt Hamburg</v>
      </c>
      <c r="L2991" s="3" t="s">
        <v>10129</v>
      </c>
      <c r="M2991" s="3"/>
      <c r="N2991" t="str">
        <f>Orte[[#This Row],[Ort]]</f>
        <v>Hamburg</v>
      </c>
      <c r="O2991" t="s">
        <v>3698</v>
      </c>
      <c r="P2991" t="s">
        <v>2692</v>
      </c>
    </row>
    <row r="2992" spans="1:16" x14ac:dyDescent="0.35">
      <c r="A2992" t="s">
        <v>61</v>
      </c>
      <c r="B2992" s="3" t="s">
        <v>14225</v>
      </c>
      <c r="C2992" s="4">
        <v>53.578213238300002</v>
      </c>
      <c r="D2992" s="4">
        <v>9.9925422933900006</v>
      </c>
      <c r="E2992" s="4">
        <f>Orte[[#This Row],[Lat_dez]]*PI()/180</f>
        <v>0.93511622834394836</v>
      </c>
      <c r="F2992" s="4">
        <f>Orte[[#This Row],[Lon_dez]]*PI()/180</f>
        <v>0.17440276366444071</v>
      </c>
      <c r="G2992" t="s">
        <v>61</v>
      </c>
      <c r="H2992" t="s">
        <v>667</v>
      </c>
      <c r="I2992" s="4" t="b">
        <v>0</v>
      </c>
      <c r="J2992" s="4" t="str">
        <f>CONCATENATE(Orte[[#This Row],[Ort]]," - ",Orte[[#This Row],[Landkreis]])</f>
        <v>Hamburg - Kreisfreie Stadt Hamburg</v>
      </c>
      <c r="L2992" s="3" t="s">
        <v>9578</v>
      </c>
      <c r="M2992" s="3"/>
      <c r="N2992" t="str">
        <f>Orte[[#This Row],[Ort]]</f>
        <v>Hamburg</v>
      </c>
      <c r="O2992" t="s">
        <v>2083</v>
      </c>
      <c r="P2992" t="s">
        <v>5825</v>
      </c>
    </row>
    <row r="2993" spans="1:16" x14ac:dyDescent="0.35">
      <c r="A2993" t="s">
        <v>61</v>
      </c>
      <c r="B2993" s="3" t="s">
        <v>9688</v>
      </c>
      <c r="C2993" s="4">
        <v>53.588248577599998</v>
      </c>
      <c r="D2993" s="4">
        <v>9.9890509752900005</v>
      </c>
      <c r="E2993" s="4">
        <f>Orte[[#This Row],[Lat_dez]]*PI()/180</f>
        <v>0.93529137805628804</v>
      </c>
      <c r="F2993" s="4">
        <f>Orte[[#This Row],[Lon_dez]]*PI()/180</f>
        <v>0.17434182866836126</v>
      </c>
      <c r="G2993" t="s">
        <v>61</v>
      </c>
      <c r="H2993" t="s">
        <v>667</v>
      </c>
      <c r="I2993" s="4" t="b">
        <v>0</v>
      </c>
      <c r="J2993" s="4" t="str">
        <f>CONCATENATE(Orte[[#This Row],[Ort]]," - ",Orte[[#This Row],[Landkreis]])</f>
        <v>Hamburg - Kreisfreie Stadt Hamburg</v>
      </c>
      <c r="L2993" s="3" t="s">
        <v>15512</v>
      </c>
      <c r="M2993" s="3"/>
      <c r="N2993" t="str">
        <f>Orte[[#This Row],[Ort]]</f>
        <v>Hamburg</v>
      </c>
      <c r="O2993" t="s">
        <v>5762</v>
      </c>
      <c r="P2993" t="s">
        <v>5910</v>
      </c>
    </row>
    <row r="2994" spans="1:16" x14ac:dyDescent="0.35">
      <c r="A2994" t="s">
        <v>61</v>
      </c>
      <c r="B2994" s="3" t="s">
        <v>10909</v>
      </c>
      <c r="C2994" s="4">
        <v>53.591403303699998</v>
      </c>
      <c r="D2994" s="4">
        <v>9.9797270951999995</v>
      </c>
      <c r="E2994" s="4">
        <f>Orte[[#This Row],[Lat_dez]]*PI()/180</f>
        <v>0.93534643841373155</v>
      </c>
      <c r="F2994" s="4">
        <f>Orte[[#This Row],[Lon_dez]]*PI()/180</f>
        <v>0.17417909626172959</v>
      </c>
      <c r="G2994" t="s">
        <v>61</v>
      </c>
      <c r="H2994" t="s">
        <v>667</v>
      </c>
      <c r="I2994" s="4" t="b">
        <v>0</v>
      </c>
      <c r="J2994" s="4" t="str">
        <f>CONCATENATE(Orte[[#This Row],[Ort]]," - ",Orte[[#This Row],[Landkreis]])</f>
        <v>Hamburg - Kreisfreie Stadt Hamburg</v>
      </c>
      <c r="L2994" s="3" t="s">
        <v>11322</v>
      </c>
      <c r="M2994" s="3"/>
      <c r="N2994" t="str">
        <f>Orte[[#This Row],[Ort]]</f>
        <v>Hamburg</v>
      </c>
      <c r="O2994" t="s">
        <v>3767</v>
      </c>
      <c r="P2994" t="s">
        <v>15981</v>
      </c>
    </row>
    <row r="2995" spans="1:16" x14ac:dyDescent="0.35">
      <c r="A2995" t="s">
        <v>61</v>
      </c>
      <c r="B2995" s="3" t="s">
        <v>13910</v>
      </c>
      <c r="C2995" s="4">
        <v>53.579402879900002</v>
      </c>
      <c r="D2995" s="4">
        <v>9.9675419750199996</v>
      </c>
      <c r="E2995" s="4">
        <f>Orte[[#This Row],[Lat_dez]]*PI()/180</f>
        <v>0.93513699150678697</v>
      </c>
      <c r="F2995" s="4">
        <f>Orte[[#This Row],[Lon_dez]]*PI()/180</f>
        <v>0.17396642579483737</v>
      </c>
      <c r="G2995" t="s">
        <v>61</v>
      </c>
      <c r="H2995" t="s">
        <v>667</v>
      </c>
      <c r="I2995" s="4" t="b">
        <v>0</v>
      </c>
      <c r="J2995" s="4" t="str">
        <f>CONCATENATE(Orte[[#This Row],[Ort]]," - ",Orte[[#This Row],[Landkreis]])</f>
        <v>Hamburg - Kreisfreie Stadt Hamburg</v>
      </c>
      <c r="L2995" s="3" t="s">
        <v>13753</v>
      </c>
      <c r="M2995" s="3"/>
      <c r="N2995" t="str">
        <f>Orte[[#This Row],[Ort]]</f>
        <v>Hamburg</v>
      </c>
      <c r="O2995" t="s">
        <v>2622</v>
      </c>
      <c r="P2995" t="s">
        <v>6090</v>
      </c>
    </row>
    <row r="2996" spans="1:16" x14ac:dyDescent="0.35">
      <c r="A2996" t="s">
        <v>61</v>
      </c>
      <c r="B2996" s="3" t="s">
        <v>14221</v>
      </c>
      <c r="C2996" s="4">
        <v>53.578945090300003</v>
      </c>
      <c r="D2996" s="4">
        <v>9.9523839230799993</v>
      </c>
      <c r="E2996" s="4">
        <f>Orte[[#This Row],[Lat_dez]]*PI()/180</f>
        <v>0.93512900157098566</v>
      </c>
      <c r="F2996" s="4">
        <f>Orte[[#This Row],[Lon_dez]]*PI()/180</f>
        <v>0.17370186788029607</v>
      </c>
      <c r="G2996" t="s">
        <v>61</v>
      </c>
      <c r="H2996" t="s">
        <v>667</v>
      </c>
      <c r="I2996" s="4" t="b">
        <v>0</v>
      </c>
      <c r="J2996" s="4" t="str">
        <f>CONCATENATE(Orte[[#This Row],[Ort]]," - ",Orte[[#This Row],[Landkreis]])</f>
        <v>Hamburg - Kreisfreie Stadt Hamburg</v>
      </c>
      <c r="L2996" s="3" t="s">
        <v>15762</v>
      </c>
      <c r="M2996" s="3"/>
      <c r="N2996" t="str">
        <f>Orte[[#This Row],[Ort]]</f>
        <v>Hamburg</v>
      </c>
      <c r="O2996" t="s">
        <v>6227</v>
      </c>
      <c r="P2996" t="s">
        <v>5833</v>
      </c>
    </row>
    <row r="2997" spans="1:16" x14ac:dyDescent="0.35">
      <c r="A2997" t="s">
        <v>61</v>
      </c>
      <c r="B2997" s="3" t="s">
        <v>12372</v>
      </c>
      <c r="C2997" s="4">
        <v>53.575294702299999</v>
      </c>
      <c r="D2997" s="4">
        <v>9.94485981393</v>
      </c>
      <c r="E2997" s="4">
        <f>Orte[[#This Row],[Lat_dez]]*PI()/180</f>
        <v>0.93506529028141017</v>
      </c>
      <c r="F2997" s="4">
        <f>Orte[[#This Row],[Lon_dez]]*PI()/180</f>
        <v>0.17357054740234915</v>
      </c>
      <c r="G2997" t="s">
        <v>61</v>
      </c>
      <c r="H2997" t="s">
        <v>667</v>
      </c>
      <c r="I2997" s="4" t="b">
        <v>0</v>
      </c>
      <c r="J2997" s="4" t="str">
        <f>CONCATENATE(Orte[[#This Row],[Ort]]," - ",Orte[[#This Row],[Landkreis]])</f>
        <v>Hamburg - Kreisfreie Stadt Hamburg</v>
      </c>
      <c r="L2997" s="3" t="s">
        <v>14826</v>
      </c>
      <c r="M2997" s="3"/>
      <c r="N2997" t="str">
        <f>Orte[[#This Row],[Ort]]</f>
        <v>Hamburg</v>
      </c>
      <c r="O2997" t="s">
        <v>2545</v>
      </c>
      <c r="P2997" t="s">
        <v>4545</v>
      </c>
    </row>
    <row r="2998" spans="1:16" x14ac:dyDescent="0.35">
      <c r="A2998" t="s">
        <v>61</v>
      </c>
      <c r="B2998" s="3" t="s">
        <v>14928</v>
      </c>
      <c r="C2998" s="4">
        <v>53.571785634500003</v>
      </c>
      <c r="D2998" s="4">
        <v>9.9582649556899998</v>
      </c>
      <c r="E2998" s="4">
        <f>Orte[[#This Row],[Lat_dez]]*PI()/180</f>
        <v>0.93500404549462446</v>
      </c>
      <c r="F2998" s="4">
        <f>Orte[[#This Row],[Lon_dez]]*PI()/180</f>
        <v>0.17380451126275773</v>
      </c>
      <c r="G2998" t="s">
        <v>61</v>
      </c>
      <c r="H2998" t="s">
        <v>667</v>
      </c>
      <c r="I2998" s="4" t="b">
        <v>0</v>
      </c>
      <c r="J2998" s="4" t="str">
        <f>CONCATENATE(Orte[[#This Row],[Ort]]," - ",Orte[[#This Row],[Landkreis]])</f>
        <v>Hamburg - Kreisfreie Stadt Hamburg</v>
      </c>
      <c r="L2998" s="3" t="s">
        <v>12608</v>
      </c>
      <c r="M2998" s="3"/>
      <c r="N2998" t="str">
        <f>Orte[[#This Row],[Ort]]</f>
        <v>Hamburg</v>
      </c>
      <c r="O2998" t="s">
        <v>1167</v>
      </c>
      <c r="P2998" t="s">
        <v>5462</v>
      </c>
    </row>
    <row r="2999" spans="1:16" x14ac:dyDescent="0.35">
      <c r="A2999" t="s">
        <v>61</v>
      </c>
      <c r="B2999" s="3" t="s">
        <v>11606</v>
      </c>
      <c r="C2999" s="4">
        <v>53.558765056799999</v>
      </c>
      <c r="D2999" s="4">
        <v>9.9941164435700003</v>
      </c>
      <c r="E2999" s="4">
        <f>Orte[[#This Row],[Lat_dez]]*PI()/180</f>
        <v>0.93477679354324772</v>
      </c>
      <c r="F2999" s="4">
        <f>Orte[[#This Row],[Lon_dez]]*PI()/180</f>
        <v>0.17443023776800257</v>
      </c>
      <c r="G2999" t="s">
        <v>61</v>
      </c>
      <c r="H2999" t="s">
        <v>667</v>
      </c>
      <c r="I2999" s="4" t="b">
        <v>0</v>
      </c>
      <c r="J2999" s="4" t="str">
        <f>CONCATENATE(Orte[[#This Row],[Ort]]," - ",Orte[[#This Row],[Landkreis]])</f>
        <v>Hamburg - Kreisfreie Stadt Hamburg</v>
      </c>
      <c r="L2999" s="3" t="s">
        <v>11320</v>
      </c>
      <c r="M2999" s="3"/>
      <c r="N2999" t="str">
        <f>Orte[[#This Row],[Ort]]</f>
        <v>Hamburg</v>
      </c>
      <c r="O2999" t="s">
        <v>4966</v>
      </c>
      <c r="P2999" t="s">
        <v>1022</v>
      </c>
    </row>
    <row r="3000" spans="1:16" x14ac:dyDescent="0.35">
      <c r="A3000" t="s">
        <v>61</v>
      </c>
      <c r="B3000" s="3" t="s">
        <v>11431</v>
      </c>
      <c r="C3000" s="4">
        <v>53.556596640800002</v>
      </c>
      <c r="D3000" s="4">
        <v>9.9800116561299994</v>
      </c>
      <c r="E3000" s="4">
        <f>Orte[[#This Row],[Lat_dez]]*PI()/180</f>
        <v>0.93473894754449482</v>
      </c>
      <c r="F3000" s="4">
        <f>Orte[[#This Row],[Lon_dez]]*PI()/180</f>
        <v>0.17418406278688062</v>
      </c>
      <c r="G3000" t="s">
        <v>61</v>
      </c>
      <c r="H3000" t="s">
        <v>667</v>
      </c>
      <c r="I3000" s="4" t="b">
        <v>0</v>
      </c>
      <c r="J3000" s="4" t="str">
        <f>CONCATENATE(Orte[[#This Row],[Ort]]," - ",Orte[[#This Row],[Landkreis]])</f>
        <v>Hamburg - Kreisfreie Stadt Hamburg</v>
      </c>
      <c r="L3000" s="3" t="s">
        <v>12980</v>
      </c>
      <c r="M3000" s="3"/>
      <c r="N3000" t="str">
        <f>Orte[[#This Row],[Ort]]</f>
        <v>Hamburg</v>
      </c>
      <c r="O3000" t="s">
        <v>6011</v>
      </c>
      <c r="P3000" t="s">
        <v>3831</v>
      </c>
    </row>
    <row r="3001" spans="1:16" x14ac:dyDescent="0.35">
      <c r="A3001" t="s">
        <v>61</v>
      </c>
      <c r="B3001" s="3" t="s">
        <v>14222</v>
      </c>
      <c r="C3001" s="4">
        <v>53.563501293100003</v>
      </c>
      <c r="D3001" s="4">
        <v>9.9680196262499994</v>
      </c>
      <c r="E3001" s="4">
        <f>Orte[[#This Row],[Lat_dez]]*PI()/180</f>
        <v>0.93485945646083524</v>
      </c>
      <c r="F3001" s="4">
        <f>Orte[[#This Row],[Lon_dez]]*PI()/180</f>
        <v>0.17397476238147708</v>
      </c>
      <c r="G3001" t="s">
        <v>61</v>
      </c>
      <c r="H3001" t="s">
        <v>667</v>
      </c>
      <c r="I3001" s="4" t="b">
        <v>0</v>
      </c>
      <c r="J3001" s="4" t="str">
        <f>CONCATENATE(Orte[[#This Row],[Ort]]," - ",Orte[[#This Row],[Landkreis]])</f>
        <v>Hamburg - Kreisfreie Stadt Hamburg</v>
      </c>
      <c r="L3001" s="3" t="s">
        <v>12614</v>
      </c>
      <c r="M3001" s="3"/>
      <c r="N3001" t="str">
        <f>Orte[[#This Row],[Ort]]</f>
        <v>Hamburg</v>
      </c>
      <c r="O3001" t="s">
        <v>2997</v>
      </c>
      <c r="P3001" t="s">
        <v>15982</v>
      </c>
    </row>
    <row r="3002" spans="1:16" x14ac:dyDescent="0.35">
      <c r="A3002" t="s">
        <v>61</v>
      </c>
      <c r="B3002" s="3" t="s">
        <v>7767</v>
      </c>
      <c r="C3002" s="4">
        <v>53.550324989700002</v>
      </c>
      <c r="D3002" s="4">
        <v>9.9643984284999991</v>
      </c>
      <c r="E3002" s="4">
        <f>Orte[[#This Row],[Lat_dez]]*PI()/180</f>
        <v>0.93462948658326361</v>
      </c>
      <c r="F3002" s="4">
        <f>Orte[[#This Row],[Lon_dez]]*PI()/180</f>
        <v>0.17391156055787377</v>
      </c>
      <c r="G3002" t="s">
        <v>61</v>
      </c>
      <c r="H3002" t="s">
        <v>667</v>
      </c>
      <c r="I3002" s="4" t="b">
        <v>0</v>
      </c>
      <c r="J3002" s="4" t="str">
        <f>CONCATENATE(Orte[[#This Row],[Ort]]," - ",Orte[[#This Row],[Landkreis]])</f>
        <v>Hamburg - Kreisfreie Stadt Hamburg</v>
      </c>
      <c r="L3002" s="3" t="s">
        <v>10133</v>
      </c>
      <c r="M3002" s="3"/>
      <c r="N3002" t="str">
        <f>Orte[[#This Row],[Ort]]</f>
        <v>Hamburg</v>
      </c>
      <c r="O3002" t="s">
        <v>4550</v>
      </c>
      <c r="P3002" t="s">
        <v>4535</v>
      </c>
    </row>
    <row r="3003" spans="1:16" x14ac:dyDescent="0.35">
      <c r="A3003" t="s">
        <v>61</v>
      </c>
      <c r="B3003" s="3" t="s">
        <v>10906</v>
      </c>
      <c r="C3003" s="4">
        <v>53.5326157091</v>
      </c>
      <c r="D3003" s="4">
        <v>9.9784880893200008</v>
      </c>
      <c r="E3003" s="4">
        <f>Orte[[#This Row],[Lat_dez]]*PI()/180</f>
        <v>0.93432040132863392</v>
      </c>
      <c r="F3003" s="4">
        <f>Orte[[#This Row],[Lon_dez]]*PI()/180</f>
        <v>0.17415747152967204</v>
      </c>
      <c r="G3003" t="s">
        <v>61</v>
      </c>
      <c r="H3003" t="s">
        <v>667</v>
      </c>
      <c r="I3003" s="4" t="b">
        <v>0</v>
      </c>
      <c r="J3003" s="4" t="str">
        <f>CONCATENATE(Orte[[#This Row],[Ort]]," - ",Orte[[#This Row],[Landkreis]])</f>
        <v>Hamburg - Kreisfreie Stadt Hamburg</v>
      </c>
      <c r="L3003" s="3" t="s">
        <v>14640</v>
      </c>
      <c r="M3003" s="3"/>
      <c r="N3003" t="str">
        <f>Orte[[#This Row],[Ort]]</f>
        <v>Hamburg</v>
      </c>
      <c r="O3003" t="s">
        <v>1766</v>
      </c>
      <c r="P3003" t="s">
        <v>5021</v>
      </c>
    </row>
    <row r="3004" spans="1:16" x14ac:dyDescent="0.35">
      <c r="A3004" t="s">
        <v>61</v>
      </c>
      <c r="B3004" s="3" t="s">
        <v>8390</v>
      </c>
      <c r="C3004" s="4">
        <v>53.546522641899998</v>
      </c>
      <c r="D3004" s="4">
        <v>9.9784686154099997</v>
      </c>
      <c r="E3004" s="4">
        <f>Orte[[#This Row],[Lat_dez]]*PI()/180</f>
        <v>0.93456312309484746</v>
      </c>
      <c r="F3004" s="4">
        <f>Orte[[#This Row],[Lon_dez]]*PI()/180</f>
        <v>0.17415713164582428</v>
      </c>
      <c r="G3004" t="s">
        <v>61</v>
      </c>
      <c r="H3004" t="s">
        <v>667</v>
      </c>
      <c r="I3004" s="4" t="b">
        <v>0</v>
      </c>
      <c r="J3004" s="4" t="str">
        <f>CONCATENATE(Orte[[#This Row],[Ort]]," - ",Orte[[#This Row],[Landkreis]])</f>
        <v>Hamburg - Kreisfreie Stadt Hamburg</v>
      </c>
      <c r="L3004" s="3" t="s">
        <v>12615</v>
      </c>
      <c r="M3004" s="3"/>
      <c r="N3004" t="str">
        <f>Orte[[#This Row],[Ort]]</f>
        <v>Hamburg</v>
      </c>
      <c r="O3004" t="s">
        <v>5191</v>
      </c>
      <c r="P3004" t="s">
        <v>693</v>
      </c>
    </row>
    <row r="3005" spans="1:16" x14ac:dyDescent="0.35">
      <c r="A3005" t="s">
        <v>61</v>
      </c>
      <c r="B3005" s="3" t="s">
        <v>15068</v>
      </c>
      <c r="C3005" s="4">
        <v>53.559121814299999</v>
      </c>
      <c r="D3005" s="4">
        <v>10.0501310848</v>
      </c>
      <c r="E3005" s="4">
        <f>Orte[[#This Row],[Lat_dez]]*PI()/180</f>
        <v>0.93478302013625392</v>
      </c>
      <c r="F3005" s="4">
        <f>Orte[[#This Row],[Lon_dez]]*PI()/180</f>
        <v>0.17540787768678945</v>
      </c>
      <c r="G3005" t="s">
        <v>61</v>
      </c>
      <c r="H3005" t="s">
        <v>667</v>
      </c>
      <c r="I3005" s="4" t="b">
        <v>0</v>
      </c>
      <c r="J3005" s="4" t="str">
        <f>CONCATENATE(Orte[[#This Row],[Ort]]," - ",Orte[[#This Row],[Landkreis]])</f>
        <v>Hamburg - Kreisfreie Stadt Hamburg</v>
      </c>
      <c r="L3005" s="3" t="s">
        <v>14397</v>
      </c>
      <c r="M3005" s="3"/>
      <c r="N3005" t="str">
        <f>Orte[[#This Row],[Ort]]</f>
        <v>Hamburg</v>
      </c>
      <c r="O3005" t="s">
        <v>5514</v>
      </c>
      <c r="P3005" t="s">
        <v>2775</v>
      </c>
    </row>
    <row r="3006" spans="1:16" x14ac:dyDescent="0.35">
      <c r="A3006" t="s">
        <v>61</v>
      </c>
      <c r="B3006" s="3" t="s">
        <v>10912</v>
      </c>
      <c r="C3006" s="4">
        <v>53.549449289000002</v>
      </c>
      <c r="D3006" s="4">
        <v>10.0487924378</v>
      </c>
      <c r="E3006" s="4">
        <f>Orte[[#This Row],[Lat_dez]]*PI()/180</f>
        <v>0.9346142027227865</v>
      </c>
      <c r="F3006" s="4">
        <f>Orte[[#This Row],[Lon_dez]]*PI()/180</f>
        <v>0.17538451388911749</v>
      </c>
      <c r="G3006" t="s">
        <v>61</v>
      </c>
      <c r="H3006" t="s">
        <v>667</v>
      </c>
      <c r="I3006" s="4" t="b">
        <v>0</v>
      </c>
      <c r="J3006" s="4" t="str">
        <f>CONCATENATE(Orte[[#This Row],[Ort]]," - ",Orte[[#This Row],[Landkreis]])</f>
        <v>Hamburg - Kreisfreie Stadt Hamburg</v>
      </c>
      <c r="L3006" s="3" t="s">
        <v>13831</v>
      </c>
      <c r="M3006" s="3"/>
      <c r="N3006" t="str">
        <f>Orte[[#This Row],[Ort]]</f>
        <v>Hamburg</v>
      </c>
      <c r="O3006" t="s">
        <v>4129</v>
      </c>
      <c r="P3006" t="s">
        <v>2521</v>
      </c>
    </row>
    <row r="3007" spans="1:16" x14ac:dyDescent="0.35">
      <c r="A3007" t="s">
        <v>61</v>
      </c>
      <c r="B3007" s="3" t="s">
        <v>12374</v>
      </c>
      <c r="C3007" s="4">
        <v>53.526731359700001</v>
      </c>
      <c r="D3007" s="4">
        <v>10.0458538466</v>
      </c>
      <c r="E3007" s="4">
        <f>Orte[[#This Row],[Lat_dez]]*PI()/180</f>
        <v>0.93421770005726634</v>
      </c>
      <c r="F3007" s="4">
        <f>Orte[[#This Row],[Lon_dez]]*PI()/180</f>
        <v>0.17533322579730737</v>
      </c>
      <c r="G3007" t="s">
        <v>61</v>
      </c>
      <c r="H3007" t="s">
        <v>667</v>
      </c>
      <c r="I3007" s="4" t="b">
        <v>0</v>
      </c>
      <c r="J3007" s="4" t="str">
        <f>CONCATENATE(Orte[[#This Row],[Ort]]," - ",Orte[[#This Row],[Landkreis]])</f>
        <v>Hamburg - Kreisfreie Stadt Hamburg</v>
      </c>
      <c r="L3007" s="3" t="s">
        <v>8220</v>
      </c>
      <c r="M3007" s="3"/>
      <c r="N3007" t="str">
        <f>Orte[[#This Row],[Ort]]</f>
        <v>Hamburg</v>
      </c>
      <c r="O3007" t="s">
        <v>3398</v>
      </c>
      <c r="P3007" t="s">
        <v>4749</v>
      </c>
    </row>
    <row r="3008" spans="1:16" x14ac:dyDescent="0.35">
      <c r="A3008" t="s">
        <v>61</v>
      </c>
      <c r="B3008" s="3" t="s">
        <v>14236</v>
      </c>
      <c r="C3008" s="4">
        <v>53.4829810098</v>
      </c>
      <c r="D3008" s="4">
        <v>10.226817693499999</v>
      </c>
      <c r="E3008" s="4">
        <f>Orte[[#This Row],[Lat_dez]]*PI()/180</f>
        <v>0.93345411240261156</v>
      </c>
      <c r="F3008" s="4">
        <f>Orte[[#This Row],[Lon_dez]]*PI()/180</f>
        <v>0.17849164075278728</v>
      </c>
      <c r="G3008" t="s">
        <v>61</v>
      </c>
      <c r="H3008" t="s">
        <v>667</v>
      </c>
      <c r="I3008" s="4" t="b">
        <v>0</v>
      </c>
      <c r="J3008" s="4" t="str">
        <f>CONCATENATE(Orte[[#This Row],[Ort]]," - ",Orte[[#This Row],[Landkreis]])</f>
        <v>Hamburg - Kreisfreie Stadt Hamburg</v>
      </c>
      <c r="L3008" s="3" t="s">
        <v>14832</v>
      </c>
      <c r="M3008" s="3"/>
      <c r="N3008" t="str">
        <f>Orte[[#This Row],[Ort]]</f>
        <v>Hamburg</v>
      </c>
      <c r="O3008" t="s">
        <v>3152</v>
      </c>
      <c r="P3008" t="s">
        <v>3259</v>
      </c>
    </row>
    <row r="3009" spans="1:16" x14ac:dyDescent="0.35">
      <c r="A3009" t="s">
        <v>61</v>
      </c>
      <c r="B3009" s="3" t="s">
        <v>15075</v>
      </c>
      <c r="C3009" s="4">
        <v>53.5082473107</v>
      </c>
      <c r="D3009" s="4">
        <v>10.1966633545</v>
      </c>
      <c r="E3009" s="4">
        <f>Orte[[#This Row],[Lat_dez]]*PI()/180</f>
        <v>0.9338950925431162</v>
      </c>
      <c r="F3009" s="4">
        <f>Orte[[#This Row],[Lon_dez]]*PI()/180</f>
        <v>0.17796534825347474</v>
      </c>
      <c r="G3009" t="s">
        <v>61</v>
      </c>
      <c r="H3009" t="s">
        <v>667</v>
      </c>
      <c r="I3009" s="4" t="b">
        <v>0</v>
      </c>
      <c r="J3009" s="4" t="str">
        <f>CONCATENATE(Orte[[#This Row],[Ort]]," - ",Orte[[#This Row],[Landkreis]])</f>
        <v>Hamburg - Kreisfreie Stadt Hamburg</v>
      </c>
      <c r="L3009" s="3" t="s">
        <v>8611</v>
      </c>
      <c r="M3009" s="3"/>
      <c r="N3009" t="str">
        <f>Orte[[#This Row],[Ort]]</f>
        <v>Hamburg</v>
      </c>
      <c r="O3009" t="s">
        <v>3364</v>
      </c>
      <c r="P3009" t="s">
        <v>4398</v>
      </c>
    </row>
    <row r="3010" spans="1:16" x14ac:dyDescent="0.35">
      <c r="A3010" t="s">
        <v>61</v>
      </c>
      <c r="B3010" s="3" t="s">
        <v>9899</v>
      </c>
      <c r="C3010" s="4">
        <v>53.502464994299999</v>
      </c>
      <c r="D3010" s="4">
        <v>10.160037044999999</v>
      </c>
      <c r="E3010" s="4">
        <f>Orte[[#This Row],[Lat_dez]]*PI()/180</f>
        <v>0.9337941720835442</v>
      </c>
      <c r="F3010" s="4">
        <f>Orte[[#This Row],[Lon_dez]]*PI()/180</f>
        <v>0.17732609855984527</v>
      </c>
      <c r="G3010" t="s">
        <v>61</v>
      </c>
      <c r="H3010" t="s">
        <v>667</v>
      </c>
      <c r="I3010" s="4" t="b">
        <v>0</v>
      </c>
      <c r="J3010" s="4" t="str">
        <f>CONCATENATE(Orte[[#This Row],[Ort]]," - ",Orte[[#This Row],[Landkreis]])</f>
        <v>Hamburg - Kreisfreie Stadt Hamburg</v>
      </c>
      <c r="L3010" s="3" t="s">
        <v>14830</v>
      </c>
      <c r="M3010" s="3"/>
      <c r="N3010" t="str">
        <f>Orte[[#This Row],[Ort]]</f>
        <v>Hamburg</v>
      </c>
      <c r="O3010" t="s">
        <v>6307</v>
      </c>
      <c r="P3010" t="s">
        <v>5804</v>
      </c>
    </row>
    <row r="3011" spans="1:16" x14ac:dyDescent="0.35">
      <c r="A3011" t="s">
        <v>61</v>
      </c>
      <c r="B3011" s="3" t="s">
        <v>9256</v>
      </c>
      <c r="C3011" s="4">
        <v>53.487153697700002</v>
      </c>
      <c r="D3011" s="4">
        <v>10.1511229719</v>
      </c>
      <c r="E3011" s="4">
        <f>Orte[[#This Row],[Lat_dez]]*PI()/180</f>
        <v>0.93352693954512478</v>
      </c>
      <c r="F3011" s="4">
        <f>Orte[[#This Row],[Lon_dez]]*PI()/180</f>
        <v>0.17717051863448682</v>
      </c>
      <c r="G3011" t="s">
        <v>61</v>
      </c>
      <c r="H3011" t="s">
        <v>667</v>
      </c>
      <c r="I3011" s="4" t="b">
        <v>0</v>
      </c>
      <c r="J3011" s="4" t="str">
        <f>CONCATENATE(Orte[[#This Row],[Ort]]," - ",Orte[[#This Row],[Landkreis]])</f>
        <v>Hamburg - Kreisfreie Stadt Hamburg</v>
      </c>
      <c r="L3011" s="3" t="s">
        <v>8224</v>
      </c>
      <c r="M3011" s="3"/>
      <c r="N3011" t="str">
        <f>Orte[[#This Row],[Ort]]</f>
        <v>Hamburg</v>
      </c>
      <c r="O3011" t="s">
        <v>6132</v>
      </c>
      <c r="P3011" t="s">
        <v>3409</v>
      </c>
    </row>
    <row r="3012" spans="1:16" x14ac:dyDescent="0.35">
      <c r="A3012" t="s">
        <v>61</v>
      </c>
      <c r="B3012" s="3" t="s">
        <v>14229</v>
      </c>
      <c r="C3012" s="4">
        <v>53.446650855800002</v>
      </c>
      <c r="D3012" s="4">
        <v>10.1467469876</v>
      </c>
      <c r="E3012" s="4">
        <f>Orte[[#This Row],[Lat_dez]]*PI()/180</f>
        <v>0.932820031597555</v>
      </c>
      <c r="F3012" s="4">
        <f>Orte[[#This Row],[Lon_dez]]*PI()/180</f>
        <v>0.17709414330043624</v>
      </c>
      <c r="G3012" t="s">
        <v>61</v>
      </c>
      <c r="H3012" t="s">
        <v>667</v>
      </c>
      <c r="I3012" s="4" t="b">
        <v>0</v>
      </c>
      <c r="J3012" s="4" t="str">
        <f>CONCATENATE(Orte[[#This Row],[Ort]]," - ",Orte[[#This Row],[Landkreis]])</f>
        <v>Hamburg - Kreisfreie Stadt Hamburg</v>
      </c>
      <c r="L3012" s="3" t="s">
        <v>14399</v>
      </c>
      <c r="M3012" s="3"/>
      <c r="N3012" t="str">
        <f>Orte[[#This Row],[Ort]]</f>
        <v>Hamburg</v>
      </c>
      <c r="O3012" t="s">
        <v>531</v>
      </c>
      <c r="P3012" t="s">
        <v>6256</v>
      </c>
    </row>
    <row r="3013" spans="1:16" x14ac:dyDescent="0.35">
      <c r="A3013" t="s">
        <v>61</v>
      </c>
      <c r="B3013" s="3" t="s">
        <v>9050</v>
      </c>
      <c r="C3013" s="4">
        <v>53.453601165800002</v>
      </c>
      <c r="D3013" s="4">
        <v>10.2668671766</v>
      </c>
      <c r="E3013" s="4">
        <f>Orte[[#This Row],[Lat_dez]]*PI()/180</f>
        <v>0.93294133739108942</v>
      </c>
      <c r="F3013" s="4">
        <f>Orte[[#This Row],[Lon_dez]]*PI()/180</f>
        <v>0.17919063609660413</v>
      </c>
      <c r="G3013" t="s">
        <v>61</v>
      </c>
      <c r="H3013" t="s">
        <v>667</v>
      </c>
      <c r="I3013" s="4" t="b">
        <v>0</v>
      </c>
      <c r="J3013" s="4" t="str">
        <f>CONCATENATE(Orte[[#This Row],[Ort]]," - ",Orte[[#This Row],[Landkreis]])</f>
        <v>Hamburg - Kreisfreie Stadt Hamburg</v>
      </c>
      <c r="L3013" s="3" t="s">
        <v>13271</v>
      </c>
      <c r="M3013" s="3"/>
      <c r="N3013" t="str">
        <f>Orte[[#This Row],[Ort]]</f>
        <v>Hamburg</v>
      </c>
      <c r="O3013" t="s">
        <v>2364</v>
      </c>
      <c r="P3013" t="s">
        <v>4469</v>
      </c>
    </row>
    <row r="3014" spans="1:16" x14ac:dyDescent="0.35">
      <c r="A3014" t="s">
        <v>61</v>
      </c>
      <c r="B3014" s="3" t="s">
        <v>9886</v>
      </c>
      <c r="C3014" s="4">
        <v>53.4570695918</v>
      </c>
      <c r="D3014" s="4">
        <v>9.97185610917</v>
      </c>
      <c r="E3014" s="4">
        <f>Orte[[#This Row],[Lat_dez]]*PI()/180</f>
        <v>0.93300187284465119</v>
      </c>
      <c r="F3014" s="4">
        <f>Orte[[#This Row],[Lon_dez]]*PI()/180</f>
        <v>0.1740417216401276</v>
      </c>
      <c r="G3014" t="s">
        <v>61</v>
      </c>
      <c r="H3014" t="s">
        <v>667</v>
      </c>
      <c r="I3014" s="4" t="b">
        <v>0</v>
      </c>
      <c r="J3014" s="4" t="str">
        <f>CONCATENATE(Orte[[#This Row],[Ort]]," - ",Orte[[#This Row],[Landkreis]])</f>
        <v>Hamburg - Kreisfreie Stadt Hamburg</v>
      </c>
      <c r="L3014" s="3" t="s">
        <v>15211</v>
      </c>
      <c r="M3014" s="3"/>
      <c r="N3014" t="str">
        <f>Orte[[#This Row],[Ort]]</f>
        <v>Hamburg</v>
      </c>
      <c r="O3014" t="s">
        <v>4864</v>
      </c>
      <c r="P3014" t="s">
        <v>5802</v>
      </c>
    </row>
    <row r="3015" spans="1:16" x14ac:dyDescent="0.35">
      <c r="A3015" t="s">
        <v>61</v>
      </c>
      <c r="B3015" s="3" t="s">
        <v>12959</v>
      </c>
      <c r="C3015" s="4">
        <v>53.461515310199999</v>
      </c>
      <c r="D3015" s="4">
        <v>9.9333611493799996</v>
      </c>
      <c r="E3015" s="4">
        <f>Orte[[#This Row],[Lat_dez]]*PI()/180</f>
        <v>0.93307946526834762</v>
      </c>
      <c r="F3015" s="4">
        <f>Orte[[#This Row],[Lon_dez]]*PI()/180</f>
        <v>0.17336985784636927</v>
      </c>
      <c r="G3015" t="s">
        <v>61</v>
      </c>
      <c r="H3015" t="s">
        <v>667</v>
      </c>
      <c r="I3015" s="4" t="b">
        <v>0</v>
      </c>
      <c r="J3015" s="4" t="str">
        <f>CONCATENATE(Orte[[#This Row],[Ort]]," - ",Orte[[#This Row],[Landkreis]])</f>
        <v>Hamburg - Kreisfreie Stadt Hamburg</v>
      </c>
      <c r="L3015" s="3" t="s">
        <v>11088</v>
      </c>
      <c r="M3015" s="3"/>
      <c r="N3015" t="str">
        <f>Orte[[#This Row],[Ort]]</f>
        <v>Hamburg</v>
      </c>
      <c r="O3015" t="s">
        <v>4226</v>
      </c>
      <c r="P3015" t="s">
        <v>2679</v>
      </c>
    </row>
    <row r="3016" spans="1:16" x14ac:dyDescent="0.35">
      <c r="A3016" t="s">
        <v>61</v>
      </c>
      <c r="B3016" s="3" t="s">
        <v>9682</v>
      </c>
      <c r="C3016" s="4">
        <v>53.435685857099998</v>
      </c>
      <c r="D3016" s="4">
        <v>9.9504858132400003</v>
      </c>
      <c r="E3016" s="4">
        <f>Orte[[#This Row],[Lat_dez]]*PI()/180</f>
        <v>0.93262865626776315</v>
      </c>
      <c r="F3016" s="4">
        <f>Orte[[#This Row],[Lon_dez]]*PI()/180</f>
        <v>0.17366873961402357</v>
      </c>
      <c r="G3016" t="s">
        <v>61</v>
      </c>
      <c r="H3016" t="s">
        <v>667</v>
      </c>
      <c r="I3016" s="4" t="b">
        <v>0</v>
      </c>
      <c r="J3016" s="4" t="str">
        <f>CONCATENATE(Orte[[#This Row],[Ort]]," - ",Orte[[#This Row],[Landkreis]])</f>
        <v>Hamburg - Kreisfreie Stadt Hamburg</v>
      </c>
      <c r="L3016" s="3" t="s">
        <v>12258</v>
      </c>
      <c r="M3016" s="3"/>
      <c r="N3016" t="str">
        <f>Orte[[#This Row],[Ort]]</f>
        <v>Hamburg</v>
      </c>
      <c r="O3016" t="s">
        <v>4426</v>
      </c>
      <c r="P3016" t="s">
        <v>3108</v>
      </c>
    </row>
    <row r="3017" spans="1:16" x14ac:dyDescent="0.35">
      <c r="A3017" t="s">
        <v>61</v>
      </c>
      <c r="B3017" s="3" t="s">
        <v>7988</v>
      </c>
      <c r="C3017" s="4">
        <v>53.467113192699998</v>
      </c>
      <c r="D3017" s="4">
        <v>9.9751056535099991</v>
      </c>
      <c r="E3017" s="4">
        <f>Orte[[#This Row],[Lat_dez]]*PI()/180</f>
        <v>0.93317716674911233</v>
      </c>
      <c r="F3017" s="4">
        <f>Orte[[#This Row],[Lon_dez]]*PI()/180</f>
        <v>0.17409843688805016</v>
      </c>
      <c r="G3017" t="s">
        <v>61</v>
      </c>
      <c r="H3017" t="s">
        <v>667</v>
      </c>
      <c r="I3017" s="4" t="b">
        <v>0</v>
      </c>
      <c r="J3017" s="4" t="str">
        <f>CONCATENATE(Orte[[#This Row],[Ort]]," - ",Orte[[#This Row],[Landkreis]])</f>
        <v>Hamburg - Kreisfreie Stadt Hamburg</v>
      </c>
      <c r="L3017" s="3" t="s">
        <v>9288</v>
      </c>
      <c r="M3017" s="3"/>
      <c r="N3017" t="str">
        <f>Orte[[#This Row],[Ort]]</f>
        <v>Hamburg</v>
      </c>
      <c r="O3017" t="s">
        <v>3998</v>
      </c>
      <c r="P3017" t="s">
        <v>5624</v>
      </c>
    </row>
    <row r="3018" spans="1:16" x14ac:dyDescent="0.35">
      <c r="A3018" t="s">
        <v>61</v>
      </c>
      <c r="B3018" s="3" t="s">
        <v>10908</v>
      </c>
      <c r="C3018" s="4">
        <v>53.501339002999998</v>
      </c>
      <c r="D3018" s="4">
        <v>9.9742070380700003</v>
      </c>
      <c r="E3018" s="4">
        <f>Orte[[#This Row],[Lat_dez]]*PI()/180</f>
        <v>0.9337745198280103</v>
      </c>
      <c r="F3018" s="4">
        <f>Orte[[#This Row],[Lon_dez]]*PI()/180</f>
        <v>0.17408275308991289</v>
      </c>
      <c r="G3018" t="s">
        <v>61</v>
      </c>
      <c r="H3018" t="s">
        <v>667</v>
      </c>
      <c r="I3018" s="4" t="b">
        <v>0</v>
      </c>
      <c r="J3018" s="4" t="str">
        <f>CONCATENATE(Orte[[#This Row],[Ort]]," - ",Orte[[#This Row],[Landkreis]])</f>
        <v>Hamburg - Kreisfreie Stadt Hamburg</v>
      </c>
      <c r="L3018" s="3" t="s">
        <v>11083</v>
      </c>
      <c r="M3018" s="3"/>
      <c r="N3018" t="str">
        <f>Orte[[#This Row],[Ort]]</f>
        <v>Hamburg</v>
      </c>
      <c r="O3018" t="s">
        <v>5163</v>
      </c>
      <c r="P3018" t="s">
        <v>2211</v>
      </c>
    </row>
    <row r="3019" spans="1:16" x14ac:dyDescent="0.35">
      <c r="A3019" t="s">
        <v>61</v>
      </c>
      <c r="B3019" s="3" t="s">
        <v>13120</v>
      </c>
      <c r="C3019" s="4">
        <v>53.4912330497</v>
      </c>
      <c r="D3019" s="4">
        <v>10.0284686875</v>
      </c>
      <c r="E3019" s="4">
        <f>Orte[[#This Row],[Lat_dez]]*PI()/180</f>
        <v>0.93359813766887256</v>
      </c>
      <c r="F3019" s="4">
        <f>Orte[[#This Row],[Lon_dez]]*PI()/180</f>
        <v>0.17502979753002931</v>
      </c>
      <c r="G3019" t="s">
        <v>61</v>
      </c>
      <c r="H3019" t="s">
        <v>667</v>
      </c>
      <c r="I3019" s="4" t="b">
        <v>0</v>
      </c>
      <c r="J3019" s="4" t="str">
        <f>CONCATENATE(Orte[[#This Row],[Ort]]," - ",Orte[[#This Row],[Landkreis]])</f>
        <v>Hamburg - Kreisfreie Stadt Hamburg</v>
      </c>
      <c r="L3019" s="3" t="s">
        <v>15760</v>
      </c>
      <c r="M3019" s="3"/>
      <c r="N3019" t="str">
        <f>Orte[[#This Row],[Ort]]</f>
        <v>Hamburg</v>
      </c>
      <c r="O3019" t="s">
        <v>3663</v>
      </c>
      <c r="P3019" t="s">
        <v>4006</v>
      </c>
    </row>
    <row r="3020" spans="1:16" x14ac:dyDescent="0.35">
      <c r="A3020" t="s">
        <v>61</v>
      </c>
      <c r="B3020" s="3" t="s">
        <v>10262</v>
      </c>
      <c r="C3020" s="4">
        <v>53.522008226300002</v>
      </c>
      <c r="D3020" s="4">
        <v>9.8481195558499994</v>
      </c>
      <c r="E3020" s="4">
        <f>Orte[[#This Row],[Lat_dez]]*PI()/180</f>
        <v>0.93413526582842543</v>
      </c>
      <c r="F3020" s="4">
        <f>Orte[[#This Row],[Lon_dez]]*PI()/180</f>
        <v>0.17188211137962409</v>
      </c>
      <c r="G3020" t="s">
        <v>61</v>
      </c>
      <c r="H3020" t="s">
        <v>667</v>
      </c>
      <c r="I3020" s="4" t="b">
        <v>0</v>
      </c>
      <c r="J3020" s="4" t="str">
        <f>CONCATENATE(Orte[[#This Row],[Ort]]," - ",Orte[[#This Row],[Landkreis]])</f>
        <v>Hamburg - Kreisfreie Stadt Hamburg</v>
      </c>
      <c r="L3020" s="3" t="s">
        <v>11963</v>
      </c>
      <c r="M3020" s="3"/>
      <c r="N3020" t="str">
        <f>Orte[[#This Row],[Ort]]</f>
        <v>Hamburg</v>
      </c>
      <c r="O3020" t="s">
        <v>1544</v>
      </c>
      <c r="P3020" t="s">
        <v>4972</v>
      </c>
    </row>
    <row r="3021" spans="1:16" x14ac:dyDescent="0.35">
      <c r="A3021" t="s">
        <v>61</v>
      </c>
      <c r="B3021" s="3" t="s">
        <v>9872</v>
      </c>
      <c r="C3021" s="4">
        <v>53.483308156100001</v>
      </c>
      <c r="D3021" s="4">
        <v>9.8538138035199996</v>
      </c>
      <c r="E3021" s="4">
        <f>Orte[[#This Row],[Lat_dez]]*PI()/180</f>
        <v>0.93345982218268231</v>
      </c>
      <c r="F3021" s="4">
        <f>Orte[[#This Row],[Lon_dez]]*PI()/180</f>
        <v>0.17198149474988961</v>
      </c>
      <c r="G3021" t="s">
        <v>61</v>
      </c>
      <c r="H3021" t="s">
        <v>667</v>
      </c>
      <c r="I3021" s="4" t="b">
        <v>0</v>
      </c>
      <c r="J3021" s="4" t="str">
        <f>CONCATENATE(Orte[[#This Row],[Ort]]," - ",Orte[[#This Row],[Landkreis]])</f>
        <v>Hamburg - Kreisfreie Stadt Hamburg</v>
      </c>
      <c r="L3021" s="3" t="s">
        <v>15203</v>
      </c>
      <c r="M3021" s="3"/>
      <c r="N3021" t="str">
        <f>Orte[[#This Row],[Ort]]</f>
        <v>Hamburg</v>
      </c>
      <c r="O3021" t="s">
        <v>6080</v>
      </c>
      <c r="P3021" t="s">
        <v>990</v>
      </c>
    </row>
    <row r="3022" spans="1:16" x14ac:dyDescent="0.35">
      <c r="A3022" t="s">
        <v>61</v>
      </c>
      <c r="B3022" s="3" t="s">
        <v>9675</v>
      </c>
      <c r="C3022" s="4">
        <v>53.460409674700003</v>
      </c>
      <c r="D3022" s="4">
        <v>9.8577214245799993</v>
      </c>
      <c r="E3022" s="4">
        <f>Orte[[#This Row],[Lat_dez]]*PI()/180</f>
        <v>0.93306016828854565</v>
      </c>
      <c r="F3022" s="4">
        <f>Orte[[#This Row],[Lon_dez]]*PI()/180</f>
        <v>0.17204969560330688</v>
      </c>
      <c r="G3022" t="s">
        <v>61</v>
      </c>
      <c r="H3022" t="s">
        <v>667</v>
      </c>
      <c r="I3022" s="4" t="b">
        <v>0</v>
      </c>
      <c r="J3022" s="4" t="str">
        <f>CONCATENATE(Orte[[#This Row],[Ort]]," - ",Orte[[#This Row],[Landkreis]])</f>
        <v>Hamburg - Kreisfreie Stadt Hamburg</v>
      </c>
      <c r="L3022" s="3" t="s">
        <v>15510</v>
      </c>
      <c r="M3022" s="3"/>
      <c r="N3022" t="str">
        <f>Orte[[#This Row],[Ort]]</f>
        <v>Hamburg</v>
      </c>
      <c r="O3022" t="s">
        <v>4733</v>
      </c>
      <c r="P3022" t="s">
        <v>3964</v>
      </c>
    </row>
    <row r="3023" spans="1:16" x14ac:dyDescent="0.35">
      <c r="A3023" t="s">
        <v>61</v>
      </c>
      <c r="B3023" s="3" t="s">
        <v>10605</v>
      </c>
      <c r="C3023" s="4">
        <v>53.575505650399997</v>
      </c>
      <c r="D3023" s="4">
        <v>10.078895109299999</v>
      </c>
      <c r="E3023" s="4">
        <f>Orte[[#This Row],[Lat_dez]]*PI()/180</f>
        <v>0.93506897202030592</v>
      </c>
      <c r="F3023" s="4">
        <f>Orte[[#This Row],[Lon_dez]]*PI()/180</f>
        <v>0.17590990462043873</v>
      </c>
      <c r="G3023" t="s">
        <v>61</v>
      </c>
      <c r="H3023" t="s">
        <v>667</v>
      </c>
      <c r="I3023" s="4" t="b">
        <v>0</v>
      </c>
      <c r="J3023" s="4" t="str">
        <f>CONCATENATE(Orte[[#This Row],[Ort]]," - ",Orte[[#This Row],[Landkreis]])</f>
        <v>Hamburg - Kreisfreie Stadt Hamburg</v>
      </c>
      <c r="L3023" s="3" t="s">
        <v>10125</v>
      </c>
      <c r="M3023" s="3"/>
      <c r="N3023" t="str">
        <f>Orte[[#This Row],[Ort]]</f>
        <v>Hamburg</v>
      </c>
      <c r="O3023" t="s">
        <v>1771</v>
      </c>
      <c r="P3023" t="s">
        <v>6544</v>
      </c>
    </row>
    <row r="3024" spans="1:16" x14ac:dyDescent="0.35">
      <c r="A3024" t="s">
        <v>61</v>
      </c>
      <c r="B3024" s="3" t="s">
        <v>11614</v>
      </c>
      <c r="C3024" s="4">
        <v>53.569210499</v>
      </c>
      <c r="D3024" s="4">
        <v>10.104855809</v>
      </c>
      <c r="E3024" s="4">
        <f>Orte[[#This Row],[Lat_dez]]*PI()/180</f>
        <v>0.9349591009014645</v>
      </c>
      <c r="F3024" s="4">
        <f>Orte[[#This Row],[Lon_dez]]*PI()/180</f>
        <v>0.17636300430632523</v>
      </c>
      <c r="G3024" t="s">
        <v>61</v>
      </c>
      <c r="H3024" t="s">
        <v>667</v>
      </c>
      <c r="I3024" s="4" t="b">
        <v>0</v>
      </c>
      <c r="J3024" s="4" t="str">
        <f>CONCATENATE(Orte[[#This Row],[Ort]]," - ",Orte[[#This Row],[Landkreis]])</f>
        <v>Hamburg - Kreisfreie Stadt Hamburg</v>
      </c>
      <c r="L3024" s="3" t="s">
        <v>9808</v>
      </c>
      <c r="M3024" s="3"/>
      <c r="N3024" t="str">
        <f>Orte[[#This Row],[Ort]]</f>
        <v>Hamburg</v>
      </c>
      <c r="O3024" t="s">
        <v>5048</v>
      </c>
      <c r="P3024" t="s">
        <v>567</v>
      </c>
    </row>
    <row r="3025" spans="1:16" x14ac:dyDescent="0.35">
      <c r="A3025" t="s">
        <v>61</v>
      </c>
      <c r="B3025" s="3" t="s">
        <v>9694</v>
      </c>
      <c r="C3025" s="4">
        <v>53.583077147700003</v>
      </c>
      <c r="D3025" s="4">
        <v>10.1286870281</v>
      </c>
      <c r="E3025" s="4">
        <f>Orte[[#This Row],[Lat_dez]]*PI()/180</f>
        <v>0.93520111957749696</v>
      </c>
      <c r="F3025" s="4">
        <f>Orte[[#This Row],[Lon_dez]]*PI()/180</f>
        <v>0.1767789375443844</v>
      </c>
      <c r="G3025" t="s">
        <v>61</v>
      </c>
      <c r="H3025" t="s">
        <v>667</v>
      </c>
      <c r="I3025" s="4" t="b">
        <v>0</v>
      </c>
      <c r="J3025" s="4" t="str">
        <f>CONCATENATE(Orte[[#This Row],[Ort]]," - ",Orte[[#This Row],[Landkreis]])</f>
        <v>Hamburg - Kreisfreie Stadt Hamburg</v>
      </c>
      <c r="L3025" s="3" t="s">
        <v>14850</v>
      </c>
      <c r="M3025" s="3"/>
      <c r="N3025" t="str">
        <f>Orte[[#This Row],[Ort]]</f>
        <v>Hamburg</v>
      </c>
      <c r="O3025" t="s">
        <v>5010</v>
      </c>
      <c r="P3025" t="s">
        <v>1634</v>
      </c>
    </row>
    <row r="3026" spans="1:16" x14ac:dyDescent="0.35">
      <c r="A3026" t="s">
        <v>61</v>
      </c>
      <c r="B3026" s="3" t="s">
        <v>12074</v>
      </c>
      <c r="C3026" s="4">
        <v>53.588385809000002</v>
      </c>
      <c r="D3026" s="4">
        <v>10.093673899400001</v>
      </c>
      <c r="E3026" s="4">
        <f>Orte[[#This Row],[Lat_dez]]*PI()/180</f>
        <v>0.93529377319605511</v>
      </c>
      <c r="F3026" s="4">
        <f>Orte[[#This Row],[Lon_dez]]*PI()/180</f>
        <v>0.1761678431671449</v>
      </c>
      <c r="G3026" t="s">
        <v>61</v>
      </c>
      <c r="H3026" t="s">
        <v>667</v>
      </c>
      <c r="I3026" s="4" t="b">
        <v>0</v>
      </c>
      <c r="J3026" s="4" t="str">
        <f>CONCATENATE(Orte[[#This Row],[Ort]]," - ",Orte[[#This Row],[Landkreis]])</f>
        <v>Hamburg - Kreisfreie Stadt Hamburg</v>
      </c>
      <c r="L3026" s="3" t="s">
        <v>8598</v>
      </c>
      <c r="M3026" s="3"/>
      <c r="N3026" t="str">
        <f>Orte[[#This Row],[Ort]]</f>
        <v>Hamburg</v>
      </c>
      <c r="O3026" t="s">
        <v>3273</v>
      </c>
      <c r="P3026" t="s">
        <v>2630</v>
      </c>
    </row>
    <row r="3027" spans="1:16" x14ac:dyDescent="0.35">
      <c r="A3027" t="s">
        <v>61</v>
      </c>
      <c r="B3027" s="3" t="s">
        <v>11440</v>
      </c>
      <c r="C3027" s="4">
        <v>53.586463516499997</v>
      </c>
      <c r="D3027" s="4">
        <v>10.069389434</v>
      </c>
      <c r="E3027" s="4">
        <f>Orte[[#This Row],[Lat_dez]]*PI()/180</f>
        <v>0.93526022286274368</v>
      </c>
      <c r="F3027" s="4">
        <f>Orte[[#This Row],[Lon_dez]]*PI()/180</f>
        <v>0.17574399928882822</v>
      </c>
      <c r="G3027" t="s">
        <v>61</v>
      </c>
      <c r="H3027" t="s">
        <v>667</v>
      </c>
      <c r="I3027" s="4" t="b">
        <v>0</v>
      </c>
      <c r="J3027" s="4" t="str">
        <f>CONCATENATE(Orte[[#This Row],[Ort]]," - ",Orte[[#This Row],[Landkreis]])</f>
        <v>Hamburg - Kreisfreie Stadt Hamburg</v>
      </c>
      <c r="L3027" s="3" t="s">
        <v>8210</v>
      </c>
      <c r="M3027" s="3"/>
      <c r="N3027" t="str">
        <f>Orte[[#This Row],[Ort]]</f>
        <v>Hamburg</v>
      </c>
      <c r="O3027" t="s">
        <v>1333</v>
      </c>
      <c r="P3027" t="s">
        <v>5708</v>
      </c>
    </row>
    <row r="3028" spans="1:16" x14ac:dyDescent="0.35">
      <c r="A3028" t="s">
        <v>61</v>
      </c>
      <c r="B3028" s="3" t="s">
        <v>9043</v>
      </c>
      <c r="C3028" s="4">
        <v>53.575628586699999</v>
      </c>
      <c r="D3028" s="4">
        <v>10.0438047285</v>
      </c>
      <c r="E3028" s="4">
        <f>Orte[[#This Row],[Lat_dez]]*PI()/180</f>
        <v>0.93507111766351125</v>
      </c>
      <c r="F3028" s="4">
        <f>Orte[[#This Row],[Lon_dez]]*PI()/180</f>
        <v>0.17529746193970014</v>
      </c>
      <c r="G3028" t="s">
        <v>61</v>
      </c>
      <c r="H3028" t="s">
        <v>667</v>
      </c>
      <c r="I3028" s="4" t="b">
        <v>0</v>
      </c>
      <c r="J3028" s="4" t="str">
        <f>CONCATENATE(Orte[[#This Row],[Ort]]," - ",Orte[[#This Row],[Landkreis]])</f>
        <v>Hamburg - Kreisfreie Stadt Hamburg</v>
      </c>
      <c r="L3028" s="3" t="s">
        <v>8651</v>
      </c>
      <c r="M3028" s="3"/>
      <c r="N3028" t="str">
        <f>Orte[[#This Row],[Ort]]</f>
        <v>Hamburg</v>
      </c>
      <c r="O3028" t="s">
        <v>6986</v>
      </c>
      <c r="P3028" t="s">
        <v>849</v>
      </c>
    </row>
    <row r="3029" spans="1:16" x14ac:dyDescent="0.35">
      <c r="A3029" t="s">
        <v>61</v>
      </c>
      <c r="B3029" s="3" t="s">
        <v>11435</v>
      </c>
      <c r="C3029" s="4">
        <v>53.579230646100001</v>
      </c>
      <c r="D3029" s="4">
        <v>10.0310239738</v>
      </c>
      <c r="E3029" s="4">
        <f>Orte[[#This Row],[Lat_dez]]*PI()/180</f>
        <v>0.93513398545989368</v>
      </c>
      <c r="F3029" s="4">
        <f>Orte[[#This Row],[Lon_dez]]*PI()/180</f>
        <v>0.17507439568929542</v>
      </c>
      <c r="G3029" t="s">
        <v>61</v>
      </c>
      <c r="H3029" t="s">
        <v>667</v>
      </c>
      <c r="I3029" s="4" t="b">
        <v>0</v>
      </c>
      <c r="J3029" s="4" t="str">
        <f>CONCATENATE(Orte[[#This Row],[Ort]]," - ",Orte[[#This Row],[Landkreis]])</f>
        <v>Hamburg - Kreisfreie Stadt Hamburg</v>
      </c>
      <c r="L3029" s="3" t="s">
        <v>15685</v>
      </c>
      <c r="M3029" s="3"/>
      <c r="N3029" t="str">
        <f>Orte[[#This Row],[Ort]]</f>
        <v>Hamburg</v>
      </c>
      <c r="O3029" t="s">
        <v>4151</v>
      </c>
      <c r="P3029" t="s">
        <v>2882</v>
      </c>
    </row>
    <row r="3030" spans="1:16" x14ac:dyDescent="0.35">
      <c r="A3030" t="s">
        <v>61</v>
      </c>
      <c r="B3030" s="3" t="s">
        <v>9888</v>
      </c>
      <c r="C3030" s="4">
        <v>53.5732034312</v>
      </c>
      <c r="D3030" s="4">
        <v>10.014824750500001</v>
      </c>
      <c r="E3030" s="4">
        <f>Orte[[#This Row],[Lat_dez]]*PI()/180</f>
        <v>0.93502879071516343</v>
      </c>
      <c r="F3030" s="4">
        <f>Orte[[#This Row],[Lon_dez]]*PI()/180</f>
        <v>0.17479166590644463</v>
      </c>
      <c r="G3030" t="s">
        <v>61</v>
      </c>
      <c r="H3030" t="s">
        <v>667</v>
      </c>
      <c r="I3030" s="4" t="b">
        <v>0</v>
      </c>
      <c r="J3030" s="4" t="str">
        <f>CONCATENATE(Orte[[#This Row],[Ort]]," - ",Orte[[#This Row],[Landkreis]])</f>
        <v>Hamburg - Kreisfreie Stadt Hamburg</v>
      </c>
      <c r="L3030" s="3" t="s">
        <v>14119</v>
      </c>
      <c r="M3030" s="3"/>
      <c r="N3030" t="str">
        <f>Orte[[#This Row],[Ort]]</f>
        <v>Hamburg</v>
      </c>
      <c r="O3030" t="s">
        <v>3257</v>
      </c>
      <c r="P3030" t="s">
        <v>6223</v>
      </c>
    </row>
    <row r="3031" spans="1:16" x14ac:dyDescent="0.35">
      <c r="A3031" t="s">
        <v>61</v>
      </c>
      <c r="B3031" s="3" t="s">
        <v>15067</v>
      </c>
      <c r="C3031" s="4">
        <v>53.563495199599998</v>
      </c>
      <c r="D3031" s="4">
        <v>10.024151379399999</v>
      </c>
      <c r="E3031" s="4">
        <f>Orte[[#This Row],[Lat_dez]]*PI()/180</f>
        <v>0.93485935010919718</v>
      </c>
      <c r="F3031" s="4">
        <f>Orte[[#This Row],[Lon_dez]]*PI()/180</f>
        <v>0.17495444628886128</v>
      </c>
      <c r="G3031" t="s">
        <v>61</v>
      </c>
      <c r="H3031" t="s">
        <v>667</v>
      </c>
      <c r="I3031" s="4" t="b">
        <v>0</v>
      </c>
      <c r="J3031" s="4" t="str">
        <f>CONCATENATE(Orte[[#This Row],[Ort]]," - ",Orte[[#This Row],[Landkreis]])</f>
        <v>Hamburg - Kreisfreie Stadt Hamburg</v>
      </c>
      <c r="L3031" s="3" t="s">
        <v>13087</v>
      </c>
      <c r="M3031" s="3"/>
      <c r="N3031" t="str">
        <f>Orte[[#This Row],[Ort]]</f>
        <v>Hamburg</v>
      </c>
      <c r="O3031" t="s">
        <v>7172</v>
      </c>
      <c r="P3031" t="s">
        <v>15983</v>
      </c>
    </row>
    <row r="3032" spans="1:16" x14ac:dyDescent="0.35">
      <c r="A3032" t="s">
        <v>61</v>
      </c>
      <c r="B3032" s="3" t="s">
        <v>11610</v>
      </c>
      <c r="C3032" s="4">
        <v>53.567876787400003</v>
      </c>
      <c r="D3032" s="4">
        <v>10.0479947022</v>
      </c>
      <c r="E3032" s="4">
        <f>Orte[[#This Row],[Lat_dez]]*PI()/180</f>
        <v>0.93493582324277247</v>
      </c>
      <c r="F3032" s="4">
        <f>Orte[[#This Row],[Lon_dez]]*PI()/180</f>
        <v>0.17537059077633713</v>
      </c>
      <c r="G3032" t="s">
        <v>61</v>
      </c>
      <c r="H3032" t="s">
        <v>667</v>
      </c>
      <c r="I3032" s="4" t="b">
        <v>0</v>
      </c>
      <c r="J3032" s="4" t="str">
        <f>CONCATENATE(Orte[[#This Row],[Ort]]," - ",Orte[[#This Row],[Landkreis]])</f>
        <v>Hamburg - Kreisfreie Stadt Hamburg</v>
      </c>
      <c r="L3032" s="3" t="s">
        <v>12282</v>
      </c>
      <c r="M3032" s="3"/>
      <c r="N3032" t="str">
        <f>Orte[[#This Row],[Ort]]</f>
        <v>Hamburg</v>
      </c>
      <c r="O3032" t="s">
        <v>7175</v>
      </c>
      <c r="P3032" t="s">
        <v>955</v>
      </c>
    </row>
    <row r="3033" spans="1:16" x14ac:dyDescent="0.35">
      <c r="A3033" t="s">
        <v>61</v>
      </c>
      <c r="B3033" s="3" t="s">
        <v>9691</v>
      </c>
      <c r="C3033" s="4">
        <v>53.548444646900002</v>
      </c>
      <c r="D3033" s="4">
        <v>10.0835367023</v>
      </c>
      <c r="E3033" s="4">
        <f>Orte[[#This Row],[Lat_dez]]*PI()/180</f>
        <v>0.93459666841033739</v>
      </c>
      <c r="F3033" s="4">
        <f>Orte[[#This Row],[Lon_dez]]*PI()/180</f>
        <v>0.17599091570082628</v>
      </c>
      <c r="G3033" t="s">
        <v>61</v>
      </c>
      <c r="H3033" t="s">
        <v>667</v>
      </c>
      <c r="I3033" s="4" t="b">
        <v>0</v>
      </c>
      <c r="J3033" s="4" t="str">
        <f>CONCATENATE(Orte[[#This Row],[Ort]]," - ",Orte[[#This Row],[Landkreis]])</f>
        <v>Hamburg - Kreisfreie Stadt Hamburg</v>
      </c>
      <c r="L3033" s="3" t="s">
        <v>15687</v>
      </c>
      <c r="M3033" s="3"/>
      <c r="N3033" t="str">
        <f>Orte[[#This Row],[Ort]]</f>
        <v>Hamburg</v>
      </c>
      <c r="O3033" t="s">
        <v>7189</v>
      </c>
      <c r="P3033" t="s">
        <v>6351</v>
      </c>
    </row>
    <row r="3034" spans="1:16" x14ac:dyDescent="0.35">
      <c r="A3034" t="s">
        <v>61</v>
      </c>
      <c r="B3034" s="3" t="s">
        <v>12527</v>
      </c>
      <c r="C3034" s="4">
        <v>53.530044881800002</v>
      </c>
      <c r="D3034" s="4">
        <v>10.149063031200001</v>
      </c>
      <c r="E3034" s="4">
        <f>Orte[[#This Row],[Lat_dez]]*PI()/180</f>
        <v>0.93427553192774881</v>
      </c>
      <c r="F3034" s="4">
        <f>Orte[[#This Row],[Lon_dez]]*PI()/180</f>
        <v>0.17713456588687601</v>
      </c>
      <c r="G3034" t="s">
        <v>61</v>
      </c>
      <c r="H3034" t="s">
        <v>667</v>
      </c>
      <c r="I3034" s="4" t="b">
        <v>0</v>
      </c>
      <c r="J3034" s="4" t="str">
        <f>CONCATENATE(Orte[[#This Row],[Ort]]," - ",Orte[[#This Row],[Landkreis]])</f>
        <v>Hamburg - Kreisfreie Stadt Hamburg</v>
      </c>
      <c r="L3034" s="3" t="s">
        <v>14121</v>
      </c>
      <c r="M3034" s="3"/>
      <c r="N3034" t="str">
        <f>Orte[[#This Row],[Ort]]</f>
        <v>Hamburg</v>
      </c>
      <c r="O3034" t="s">
        <v>5672</v>
      </c>
      <c r="P3034" t="s">
        <v>2673</v>
      </c>
    </row>
    <row r="3035" spans="1:16" x14ac:dyDescent="0.35">
      <c r="A3035" t="s">
        <v>61</v>
      </c>
      <c r="B3035" s="3" t="s">
        <v>8750</v>
      </c>
      <c r="C3035" s="4">
        <v>53.548236513600003</v>
      </c>
      <c r="D3035" s="4">
        <v>10.1351375059</v>
      </c>
      <c r="E3035" s="4">
        <f>Orte[[#This Row],[Lat_dez]]*PI()/180</f>
        <v>0.93459303579896935</v>
      </c>
      <c r="F3035" s="4">
        <f>Orte[[#This Row],[Lon_dez]]*PI()/180</f>
        <v>0.17689151962032121</v>
      </c>
      <c r="G3035" t="s">
        <v>61</v>
      </c>
      <c r="H3035" t="s">
        <v>667</v>
      </c>
      <c r="I3035" s="4" t="b">
        <v>0</v>
      </c>
      <c r="J3035" s="4" t="str">
        <f>CONCATENATE(Orte[[#This Row],[Ort]]," - ",Orte[[#This Row],[Landkreis]])</f>
        <v>Hamburg - Kreisfreie Stadt Hamburg</v>
      </c>
      <c r="L3035" s="3" t="s">
        <v>14854</v>
      </c>
      <c r="M3035" s="3"/>
      <c r="N3035" t="str">
        <f>Orte[[#This Row],[Ort]]</f>
        <v>Hamburg</v>
      </c>
      <c r="O3035" t="s">
        <v>5426</v>
      </c>
      <c r="P3035" t="s">
        <v>1624</v>
      </c>
    </row>
    <row r="3036" spans="1:16" x14ac:dyDescent="0.35">
      <c r="A3036" t="s">
        <v>61</v>
      </c>
      <c r="B3036" s="3" t="s">
        <v>13363</v>
      </c>
      <c r="C3036" s="4">
        <v>53.556504865000001</v>
      </c>
      <c r="D3036" s="4">
        <v>10.1080551899</v>
      </c>
      <c r="E3036" s="4">
        <f>Orte[[#This Row],[Lat_dez]]*PI()/180</f>
        <v>0.9347373457546112</v>
      </c>
      <c r="F3036" s="4">
        <f>Orte[[#This Row],[Lon_dez]]*PI()/180</f>
        <v>0.17641884403705568</v>
      </c>
      <c r="G3036" t="s">
        <v>61</v>
      </c>
      <c r="H3036" t="s">
        <v>667</v>
      </c>
      <c r="I3036" s="4" t="b">
        <v>0</v>
      </c>
      <c r="J3036" s="4" t="str">
        <f>CONCATENATE(Orte[[#This Row],[Ort]]," - ",Orte[[#This Row],[Landkreis]])</f>
        <v>Hamburg - Kreisfreie Stadt Hamburg</v>
      </c>
      <c r="L3036" s="3" t="s">
        <v>9170</v>
      </c>
      <c r="M3036" s="3"/>
      <c r="N3036" t="str">
        <f>Orte[[#This Row],[Ort]]</f>
        <v>Hamburg</v>
      </c>
      <c r="O3036" t="s">
        <v>5677</v>
      </c>
      <c r="P3036" t="s">
        <v>1655</v>
      </c>
    </row>
    <row r="3037" spans="1:16" x14ac:dyDescent="0.35">
      <c r="A3037" t="s">
        <v>61</v>
      </c>
      <c r="B3037" s="3" t="s">
        <v>12528</v>
      </c>
      <c r="C3037" s="4">
        <v>53.606236559199999</v>
      </c>
      <c r="D3037" s="4">
        <v>10.1698557085</v>
      </c>
      <c r="E3037" s="4">
        <f>Orte[[#This Row],[Lat_dez]]*PI()/180</f>
        <v>0.93560532756099613</v>
      </c>
      <c r="F3037" s="4">
        <f>Orte[[#This Row],[Lon_dez]]*PI()/180</f>
        <v>0.17749746656606569</v>
      </c>
      <c r="G3037" t="s">
        <v>61</v>
      </c>
      <c r="H3037" t="s">
        <v>667</v>
      </c>
      <c r="I3037" s="4" t="b">
        <v>0</v>
      </c>
      <c r="J3037" s="4" t="str">
        <f>CONCATENATE(Orte[[#This Row],[Ort]]," - ",Orte[[#This Row],[Landkreis]])</f>
        <v>Hamburg - Kreisfreie Stadt Hamburg</v>
      </c>
      <c r="L3037" s="3" t="s">
        <v>11995</v>
      </c>
      <c r="M3037" s="3"/>
      <c r="N3037" t="str">
        <f>Orte[[#This Row],[Ort]]</f>
        <v>Hamburg</v>
      </c>
      <c r="O3037" t="s">
        <v>1092</v>
      </c>
      <c r="P3037" t="s">
        <v>1370</v>
      </c>
    </row>
    <row r="3038" spans="1:16" x14ac:dyDescent="0.35">
      <c r="A3038" t="s">
        <v>61</v>
      </c>
      <c r="B3038" s="3" t="s">
        <v>12529</v>
      </c>
      <c r="C3038" s="4">
        <v>53.617017329600003</v>
      </c>
      <c r="D3038" s="4">
        <v>10.2111311973</v>
      </c>
      <c r="E3038" s="4">
        <f>Orte[[#This Row],[Lat_dez]]*PI()/180</f>
        <v>0.93579348750037783</v>
      </c>
      <c r="F3038" s="4">
        <f>Orte[[#This Row],[Lon_dez]]*PI()/180</f>
        <v>0.17821785974599572</v>
      </c>
      <c r="G3038" t="s">
        <v>61</v>
      </c>
      <c r="H3038" t="s">
        <v>667</v>
      </c>
      <c r="I3038" s="4" t="b">
        <v>0</v>
      </c>
      <c r="J3038" s="4" t="str">
        <f>CONCATENATE(Orte[[#This Row],[Ort]]," - ",Orte[[#This Row],[Landkreis]])</f>
        <v>Hamburg - Kreisfreie Stadt Hamburg</v>
      </c>
      <c r="L3038" s="3" t="s">
        <v>12802</v>
      </c>
      <c r="M3038" s="3"/>
      <c r="N3038" t="str">
        <f>Orte[[#This Row],[Ort]]</f>
        <v>Hamburg</v>
      </c>
      <c r="O3038" t="s">
        <v>1563</v>
      </c>
      <c r="P3038" t="s">
        <v>4124</v>
      </c>
    </row>
    <row r="3039" spans="1:16" x14ac:dyDescent="0.35">
      <c r="A3039" t="s">
        <v>61</v>
      </c>
      <c r="B3039" s="3" t="s">
        <v>9046</v>
      </c>
      <c r="C3039" s="4">
        <v>53.611244951700002</v>
      </c>
      <c r="D3039" s="4">
        <v>10.1372012941</v>
      </c>
      <c r="E3039" s="4">
        <f>Orte[[#This Row],[Lat_dez]]*PI()/180</f>
        <v>0.93569274050035334</v>
      </c>
      <c r="F3039" s="4">
        <f>Orte[[#This Row],[Lon_dez]]*PI()/180</f>
        <v>0.17692753951947504</v>
      </c>
      <c r="G3039" t="s">
        <v>61</v>
      </c>
      <c r="H3039" t="s">
        <v>667</v>
      </c>
      <c r="I3039" s="4" t="b">
        <v>0</v>
      </c>
      <c r="J3039" s="4" t="str">
        <f>CONCATENATE(Orte[[#This Row],[Ort]]," - ",Orte[[#This Row],[Landkreis]])</f>
        <v>Hamburg - Kreisfreie Stadt Hamburg</v>
      </c>
      <c r="L3039" s="3" t="s">
        <v>11391</v>
      </c>
      <c r="M3039" s="3"/>
      <c r="N3039" t="str">
        <f>Orte[[#This Row],[Ort]]</f>
        <v>Hamburg</v>
      </c>
      <c r="O3039" t="s">
        <v>5437</v>
      </c>
      <c r="P3039" t="s">
        <v>15984</v>
      </c>
    </row>
    <row r="3040" spans="1:16" x14ac:dyDescent="0.35">
      <c r="A3040" t="s">
        <v>61</v>
      </c>
      <c r="B3040" s="3" t="s">
        <v>14934</v>
      </c>
      <c r="C3040" s="4">
        <v>53.590174898500003</v>
      </c>
      <c r="D3040" s="4">
        <v>10.166419533499999</v>
      </c>
      <c r="E3040" s="4">
        <f>Orte[[#This Row],[Lat_dez]]*PI()/180</f>
        <v>0.9353249986984431</v>
      </c>
      <c r="F3040" s="4">
        <f>Orte[[#This Row],[Lon_dez]]*PI()/180</f>
        <v>0.17743749399864095</v>
      </c>
      <c r="G3040" t="s">
        <v>61</v>
      </c>
      <c r="H3040" t="s">
        <v>667</v>
      </c>
      <c r="I3040" s="4" t="b">
        <v>0</v>
      </c>
      <c r="J3040" s="4" t="str">
        <f>CONCATENATE(Orte[[#This Row],[Ort]]," - ",Orte[[#This Row],[Landkreis]])</f>
        <v>Hamburg - Kreisfreie Stadt Hamburg</v>
      </c>
      <c r="L3040" s="3" t="s">
        <v>15690</v>
      </c>
      <c r="M3040" s="3"/>
      <c r="N3040" t="str">
        <f>Orte[[#This Row],[Ort]]</f>
        <v>Hamburg</v>
      </c>
      <c r="O3040" t="s">
        <v>7163</v>
      </c>
      <c r="P3040" t="s">
        <v>4311</v>
      </c>
    </row>
    <row r="3041" spans="1:16" x14ac:dyDescent="0.35">
      <c r="A3041" t="s">
        <v>61</v>
      </c>
      <c r="B3041" s="3" t="s">
        <v>7774</v>
      </c>
      <c r="C3041" s="4">
        <v>53.613817582599999</v>
      </c>
      <c r="D3041" s="4">
        <v>10.118761118</v>
      </c>
      <c r="E3041" s="4">
        <f>Orte[[#This Row],[Lat_dez]]*PI()/180</f>
        <v>0.93573764137999693</v>
      </c>
      <c r="F3041" s="4">
        <f>Orte[[#This Row],[Lon_dez]]*PI()/180</f>
        <v>0.17660569773188245</v>
      </c>
      <c r="G3041" t="s">
        <v>61</v>
      </c>
      <c r="H3041" t="s">
        <v>667</v>
      </c>
      <c r="I3041" s="4" t="b">
        <v>0</v>
      </c>
      <c r="J3041" s="4" t="str">
        <f>CONCATENATE(Orte[[#This Row],[Ort]]," - ",Orte[[#This Row],[Landkreis]])</f>
        <v>Hamburg - Kreisfreie Stadt Hamburg</v>
      </c>
      <c r="L3041" s="3" t="s">
        <v>12288</v>
      </c>
      <c r="M3041" s="3"/>
      <c r="N3041" t="str">
        <f>Orte[[#This Row],[Ort]]</f>
        <v>Hamburg</v>
      </c>
      <c r="O3041" t="s">
        <v>3594</v>
      </c>
      <c r="P3041" t="s">
        <v>1822</v>
      </c>
    </row>
    <row r="3042" spans="1:16" x14ac:dyDescent="0.35">
      <c r="A3042" t="s">
        <v>61</v>
      </c>
      <c r="B3042" s="3" t="s">
        <v>12524</v>
      </c>
      <c r="C3042" s="4">
        <v>53.625995473899998</v>
      </c>
      <c r="D3042" s="4">
        <v>10.099102376599999</v>
      </c>
      <c r="E3042" s="4">
        <f>Orte[[#This Row],[Lat_dez]]*PI()/180</f>
        <v>0.9359501856791318</v>
      </c>
      <c r="F3042" s="4">
        <f>Orte[[#This Row],[Lon_dez]]*PI()/180</f>
        <v>0.17626258796765432</v>
      </c>
      <c r="G3042" t="s">
        <v>61</v>
      </c>
      <c r="H3042" t="s">
        <v>667</v>
      </c>
      <c r="I3042" s="4" t="b">
        <v>0</v>
      </c>
      <c r="J3042" s="4" t="str">
        <f>CONCATENATE(Orte[[#This Row],[Ort]]," - ",Orte[[#This Row],[Landkreis]])</f>
        <v>Hamburg - Kreisfreie Stadt Hamburg</v>
      </c>
      <c r="L3042" s="3" t="s">
        <v>11342</v>
      </c>
      <c r="M3042" s="3"/>
      <c r="N3042" t="str">
        <f>Orte[[#This Row],[Ort]]</f>
        <v>Hamburg</v>
      </c>
      <c r="O3042" t="s">
        <v>7066</v>
      </c>
      <c r="P3042" t="s">
        <v>5789</v>
      </c>
    </row>
    <row r="3043" spans="1:16" x14ac:dyDescent="0.35">
      <c r="A3043" t="s">
        <v>61</v>
      </c>
      <c r="B3043" s="3" t="s">
        <v>9690</v>
      </c>
      <c r="C3043" s="4">
        <v>53.606012782000001</v>
      </c>
      <c r="D3043" s="4">
        <v>10.067543478499999</v>
      </c>
      <c r="E3043" s="4">
        <f>Orte[[#This Row],[Lat_dez]]*PI()/180</f>
        <v>0.93560142191206519</v>
      </c>
      <c r="F3043" s="4">
        <f>Orte[[#This Row],[Lon_dez]]*PI()/180</f>
        <v>0.17571178128750795</v>
      </c>
      <c r="G3043" t="s">
        <v>61</v>
      </c>
      <c r="H3043" t="s">
        <v>667</v>
      </c>
      <c r="I3043" s="4" t="b">
        <v>0</v>
      </c>
      <c r="J3043" s="4" t="str">
        <f>CONCATENATE(Orte[[#This Row],[Ort]]," - ",Orte[[#This Row],[Landkreis]])</f>
        <v>Hamburg - Kreisfreie Stadt Hamburg</v>
      </c>
      <c r="L3043" s="3" t="s">
        <v>9595</v>
      </c>
      <c r="M3043" s="3"/>
      <c r="N3043" t="str">
        <f>Orte[[#This Row],[Ort]]</f>
        <v>Hamburg</v>
      </c>
      <c r="O3043" t="s">
        <v>816</v>
      </c>
      <c r="P3043" t="s">
        <v>1592</v>
      </c>
    </row>
    <row r="3044" spans="1:16" x14ac:dyDescent="0.35">
      <c r="A3044" t="s">
        <v>61</v>
      </c>
      <c r="B3044" s="3" t="s">
        <v>13129</v>
      </c>
      <c r="C3044" s="4">
        <v>53.606190829399999</v>
      </c>
      <c r="D3044" s="4">
        <v>10.083722247400001</v>
      </c>
      <c r="E3044" s="4">
        <f>Orte[[#This Row],[Lat_dez]]*PI()/180</f>
        <v>0.93560452942541983</v>
      </c>
      <c r="F3044" s="4">
        <f>Orte[[#This Row],[Lon_dez]]*PI()/180</f>
        <v>0.17599415407373223</v>
      </c>
      <c r="G3044" t="s">
        <v>61</v>
      </c>
      <c r="H3044" t="s">
        <v>667</v>
      </c>
      <c r="I3044" s="4" t="b">
        <v>0</v>
      </c>
      <c r="J3044" s="4" t="str">
        <f>CONCATENATE(Orte[[#This Row],[Ort]]," - ",Orte[[#This Row],[Landkreis]])</f>
        <v>Hamburg - Kreisfreie Stadt Hamburg</v>
      </c>
      <c r="L3044" s="3" t="s">
        <v>10149</v>
      </c>
      <c r="M3044" s="3"/>
      <c r="N3044" t="str">
        <f>Orte[[#This Row],[Ort]]</f>
        <v>Hamburg</v>
      </c>
      <c r="O3044" t="s">
        <v>4001</v>
      </c>
      <c r="P3044" t="s">
        <v>598</v>
      </c>
    </row>
    <row r="3045" spans="1:16" x14ac:dyDescent="0.35">
      <c r="A3045" t="s">
        <v>61</v>
      </c>
      <c r="B3045" s="3" t="s">
        <v>12069</v>
      </c>
      <c r="C3045" s="4">
        <v>53.607269731199999</v>
      </c>
      <c r="D3045" s="4">
        <v>10.012026012</v>
      </c>
      <c r="E3045" s="4">
        <f>Orte[[#This Row],[Lat_dez]]*PI()/180</f>
        <v>0.93562335981413547</v>
      </c>
      <c r="F3045" s="4">
        <f>Orte[[#This Row],[Lon_dez]]*PI()/180</f>
        <v>0.17474281870471728</v>
      </c>
      <c r="G3045" t="s">
        <v>61</v>
      </c>
      <c r="H3045" t="s">
        <v>667</v>
      </c>
      <c r="I3045" s="4" t="b">
        <v>0</v>
      </c>
      <c r="J3045" s="4" t="str">
        <f>CONCATENATE(Orte[[#This Row],[Ort]]," - ",Orte[[#This Row],[Landkreis]])</f>
        <v>Hamburg - Kreisfreie Stadt Hamburg</v>
      </c>
      <c r="L3045" s="3" t="s">
        <v>12285</v>
      </c>
      <c r="M3045" s="3"/>
      <c r="N3045" t="str">
        <f>Orte[[#This Row],[Ort]]</f>
        <v>Hamburg</v>
      </c>
      <c r="O3045" t="s">
        <v>5359</v>
      </c>
      <c r="P3045" t="s">
        <v>5375</v>
      </c>
    </row>
    <row r="3046" spans="1:16" x14ac:dyDescent="0.35">
      <c r="A3046" t="s">
        <v>61</v>
      </c>
      <c r="B3046" s="3" t="s">
        <v>12071</v>
      </c>
      <c r="C3046" s="4">
        <v>53.594791907100003</v>
      </c>
      <c r="D3046" s="4">
        <v>9.9994527824600006</v>
      </c>
      <c r="E3046" s="4">
        <f>Orte[[#This Row],[Lat_dez]]*PI()/180</f>
        <v>0.93540558070010593</v>
      </c>
      <c r="F3046" s="4">
        <f>Orte[[#This Row],[Lon_dez]]*PI()/180</f>
        <v>0.17452337445163529</v>
      </c>
      <c r="G3046" t="s">
        <v>61</v>
      </c>
      <c r="H3046" t="s">
        <v>667</v>
      </c>
      <c r="I3046" s="4" t="b">
        <v>0</v>
      </c>
      <c r="J3046" s="4" t="str">
        <f>CONCATENATE(Orte[[#This Row],[Ort]]," - ",Orte[[#This Row],[Landkreis]])</f>
        <v>Hamburg - Kreisfreie Stadt Hamburg</v>
      </c>
      <c r="L3046" s="3" t="s">
        <v>13667</v>
      </c>
      <c r="M3046" s="3"/>
      <c r="N3046" t="str">
        <f>Orte[[#This Row],[Ort]]</f>
        <v>Hamburg</v>
      </c>
      <c r="O3046" t="s">
        <v>769</v>
      </c>
      <c r="P3046" t="s">
        <v>6661</v>
      </c>
    </row>
    <row r="3047" spans="1:16" x14ac:dyDescent="0.35">
      <c r="A3047" t="s">
        <v>61</v>
      </c>
      <c r="B3047" s="3" t="s">
        <v>14666</v>
      </c>
      <c r="C3047" s="4">
        <v>53.583614266399998</v>
      </c>
      <c r="D3047" s="4">
        <v>10.005714556299999</v>
      </c>
      <c r="E3047" s="4">
        <f>Orte[[#This Row],[Lat_dez]]*PI()/180</f>
        <v>0.93521049406728596</v>
      </c>
      <c r="F3047" s="4">
        <f>Orte[[#This Row],[Lon_dez]]*PI()/180</f>
        <v>0.17463266302215852</v>
      </c>
      <c r="G3047" t="s">
        <v>61</v>
      </c>
      <c r="H3047" t="s">
        <v>667</v>
      </c>
      <c r="I3047" s="4" t="b">
        <v>0</v>
      </c>
      <c r="J3047" s="4" t="str">
        <f>CONCATENATE(Orte[[#This Row],[Ort]]," - ",Orte[[#This Row],[Landkreis]])</f>
        <v>Hamburg - Kreisfreie Stadt Hamburg</v>
      </c>
      <c r="L3047" s="3" t="s">
        <v>15270</v>
      </c>
      <c r="M3047" s="3"/>
      <c r="N3047" t="str">
        <f>Orte[[#This Row],[Ort]]</f>
        <v>Hamburg</v>
      </c>
      <c r="O3047" t="s">
        <v>3900</v>
      </c>
      <c r="P3047" t="s">
        <v>2676</v>
      </c>
    </row>
    <row r="3048" spans="1:16" x14ac:dyDescent="0.35">
      <c r="A3048" t="s">
        <v>61</v>
      </c>
      <c r="B3048" s="3" t="s">
        <v>12375</v>
      </c>
      <c r="C3048" s="4">
        <v>53.591438800600002</v>
      </c>
      <c r="D3048" s="4">
        <v>10.021981416099999</v>
      </c>
      <c r="E3048" s="4">
        <f>Orte[[#This Row],[Lat_dez]]*PI()/180</f>
        <v>0.93534705795151085</v>
      </c>
      <c r="F3048" s="4">
        <f>Orte[[#This Row],[Lon_dez]]*PI()/180</f>
        <v>0.17491657328462881</v>
      </c>
      <c r="G3048" t="s">
        <v>61</v>
      </c>
      <c r="H3048" t="s">
        <v>667</v>
      </c>
      <c r="I3048" s="4" t="b">
        <v>0</v>
      </c>
      <c r="J3048" s="4" t="str">
        <f>CONCATENATE(Orte[[#This Row],[Ort]]," - ",Orte[[#This Row],[Landkreis]])</f>
        <v>Hamburg - Kreisfreie Stadt Hamburg</v>
      </c>
      <c r="L3048" s="3" t="s">
        <v>11986</v>
      </c>
      <c r="M3048" s="3"/>
      <c r="N3048" t="str">
        <f>Orte[[#This Row],[Ort]]</f>
        <v>Hamburg</v>
      </c>
      <c r="O3048" t="s">
        <v>5767</v>
      </c>
      <c r="P3048" t="s">
        <v>1862</v>
      </c>
    </row>
    <row r="3049" spans="1:16" x14ac:dyDescent="0.35">
      <c r="A3049" t="s">
        <v>61</v>
      </c>
      <c r="B3049" s="3" t="s">
        <v>12523</v>
      </c>
      <c r="C3049" s="4">
        <v>53.588668449499998</v>
      </c>
      <c r="D3049" s="4">
        <v>10.0502357375</v>
      </c>
      <c r="E3049" s="4">
        <f>Orte[[#This Row],[Lat_dez]]*PI()/180</f>
        <v>0.93529870620337952</v>
      </c>
      <c r="F3049" s="4">
        <f>Orte[[#This Row],[Lon_dez]]*PI()/180</f>
        <v>0.17540970422097552</v>
      </c>
      <c r="G3049" t="s">
        <v>61</v>
      </c>
      <c r="H3049" t="s">
        <v>667</v>
      </c>
      <c r="I3049" s="4" t="b">
        <v>0</v>
      </c>
      <c r="J3049" s="4" t="str">
        <f>CONCATENATE(Orte[[#This Row],[Ort]]," - ",Orte[[#This Row],[Landkreis]])</f>
        <v>Hamburg - Kreisfreie Stadt Hamburg</v>
      </c>
      <c r="L3049" s="3" t="s">
        <v>11831</v>
      </c>
      <c r="M3049" s="3"/>
      <c r="N3049" t="str">
        <f>Orte[[#This Row],[Ort]]</f>
        <v>Hamburg</v>
      </c>
      <c r="O3049" t="s">
        <v>1866</v>
      </c>
      <c r="P3049" t="s">
        <v>298</v>
      </c>
    </row>
    <row r="3050" spans="1:16" x14ac:dyDescent="0.35">
      <c r="A3050" t="s">
        <v>61</v>
      </c>
      <c r="B3050" s="3" t="s">
        <v>14668</v>
      </c>
      <c r="C3050" s="4">
        <v>53.598575899300002</v>
      </c>
      <c r="D3050" s="4">
        <v>10.044211688700001</v>
      </c>
      <c r="E3050" s="4">
        <f>Orte[[#This Row],[Lat_dez]]*PI()/180</f>
        <v>0.93547162382286564</v>
      </c>
      <c r="F3050" s="4">
        <f>Orte[[#This Row],[Lon_dez]]*PI()/180</f>
        <v>0.17530456473511474</v>
      </c>
      <c r="G3050" t="s">
        <v>61</v>
      </c>
      <c r="H3050" t="s">
        <v>667</v>
      </c>
      <c r="I3050" s="4" t="b">
        <v>0</v>
      </c>
      <c r="J3050" s="4" t="str">
        <f>CONCATENATE(Orte[[#This Row],[Ort]]," - ",Orte[[#This Row],[Landkreis]])</f>
        <v>Hamburg - Kreisfreie Stadt Hamburg</v>
      </c>
      <c r="L3050" s="3" t="s">
        <v>11985</v>
      </c>
      <c r="M3050" s="3"/>
      <c r="N3050" t="str">
        <f>Orte[[#This Row],[Ort]]</f>
        <v>Hamburg</v>
      </c>
      <c r="O3050" t="s">
        <v>994</v>
      </c>
      <c r="P3050" t="s">
        <v>15985</v>
      </c>
    </row>
    <row r="3051" spans="1:16" x14ac:dyDescent="0.35">
      <c r="A3051" t="s">
        <v>61</v>
      </c>
      <c r="B3051" s="3" t="s">
        <v>8393</v>
      </c>
      <c r="C3051" s="4">
        <v>53.610957803799998</v>
      </c>
      <c r="D3051" s="4">
        <v>10.055236406000001</v>
      </c>
      <c r="E3051" s="4">
        <f>Orte[[#This Row],[Lat_dez]]*PI()/180</f>
        <v>0.93568772882405804</v>
      </c>
      <c r="F3051" s="4">
        <f>Orte[[#This Row],[Lon_dez]]*PI()/180</f>
        <v>0.17549698235110131</v>
      </c>
      <c r="G3051" t="s">
        <v>61</v>
      </c>
      <c r="H3051" t="s">
        <v>667</v>
      </c>
      <c r="I3051" s="4" t="b">
        <v>0</v>
      </c>
      <c r="J3051" s="4" t="str">
        <f>CONCATENATE(Orte[[#This Row],[Ort]]," - ",Orte[[#This Row],[Landkreis]])</f>
        <v>Hamburg - Kreisfreie Stadt Hamburg</v>
      </c>
      <c r="L3051" s="3" t="s">
        <v>8628</v>
      </c>
      <c r="M3051" s="3"/>
      <c r="N3051" t="str">
        <f>Orte[[#This Row],[Ort]]</f>
        <v>Hamburg</v>
      </c>
      <c r="O3051" t="s">
        <v>5003</v>
      </c>
      <c r="P3051" t="s">
        <v>2033</v>
      </c>
    </row>
    <row r="3052" spans="1:16" x14ac:dyDescent="0.35">
      <c r="A3052" t="s">
        <v>61</v>
      </c>
      <c r="B3052" s="3" t="s">
        <v>12067</v>
      </c>
      <c r="C3052" s="4">
        <v>53.6279096413</v>
      </c>
      <c r="D3052" s="4">
        <v>9.9993106642599994</v>
      </c>
      <c r="E3052" s="4">
        <f>Orte[[#This Row],[Lat_dez]]*PI()/180</f>
        <v>0.93598359420269617</v>
      </c>
      <c r="F3052" s="4">
        <f>Orte[[#This Row],[Lon_dez]]*PI()/180</f>
        <v>0.17452089402111826</v>
      </c>
      <c r="G3052" t="s">
        <v>61</v>
      </c>
      <c r="H3052" t="s">
        <v>667</v>
      </c>
      <c r="I3052" s="4" t="b">
        <v>0</v>
      </c>
      <c r="J3052" s="4" t="str">
        <f>CONCATENATE(Orte[[#This Row],[Ort]]," - ",Orte[[#This Row],[Landkreis]])</f>
        <v>Hamburg - Kreisfreie Stadt Hamburg</v>
      </c>
      <c r="L3052" s="3" t="s">
        <v>8524</v>
      </c>
      <c r="M3052" s="3"/>
      <c r="N3052" t="str">
        <f>Orte[[#This Row],[Ort]]</f>
        <v>Hamburg</v>
      </c>
      <c r="O3052" t="s">
        <v>4949</v>
      </c>
      <c r="P3052" t="s">
        <v>2410</v>
      </c>
    </row>
    <row r="3053" spans="1:16" x14ac:dyDescent="0.35">
      <c r="A3053" t="s">
        <v>61</v>
      </c>
      <c r="B3053" s="3" t="s">
        <v>11146</v>
      </c>
      <c r="C3053" s="4">
        <v>53.623556972400003</v>
      </c>
      <c r="D3053" s="4">
        <v>10.049768927400001</v>
      </c>
      <c r="E3053" s="4">
        <f>Orte[[#This Row],[Lat_dez]]*PI()/180</f>
        <v>0.93590762579914211</v>
      </c>
      <c r="F3053" s="4">
        <f>Orte[[#This Row],[Lon_dez]]*PI()/180</f>
        <v>0.175401556847749</v>
      </c>
      <c r="G3053" t="s">
        <v>61</v>
      </c>
      <c r="H3053" t="s">
        <v>667</v>
      </c>
      <c r="I3053" s="4" t="b">
        <v>0</v>
      </c>
      <c r="J3053" s="4" t="str">
        <f>CONCATENATE(Orte[[#This Row],[Ort]]," - ",Orte[[#This Row],[Landkreis]])</f>
        <v>Hamburg - Kreisfreie Stadt Hamburg</v>
      </c>
      <c r="L3053" s="3" t="s">
        <v>14649</v>
      </c>
      <c r="M3053" s="3"/>
      <c r="N3053" t="str">
        <f>Orte[[#This Row],[Ort]]</f>
        <v>Hamburg</v>
      </c>
      <c r="O3053" t="s">
        <v>4916</v>
      </c>
      <c r="P3053" t="s">
        <v>2912</v>
      </c>
    </row>
    <row r="3054" spans="1:16" x14ac:dyDescent="0.35">
      <c r="A3054" t="s">
        <v>61</v>
      </c>
      <c r="B3054" s="3" t="s">
        <v>13693</v>
      </c>
      <c r="C3054" s="4">
        <v>53.642697891300003</v>
      </c>
      <c r="D3054" s="4">
        <v>10.040879775500001</v>
      </c>
      <c r="E3054" s="4">
        <f>Orte[[#This Row],[Lat_dez]]*PI()/180</f>
        <v>0.93624169785580436</v>
      </c>
      <c r="F3054" s="4">
        <f>Orte[[#This Row],[Lon_dez]]*PI()/180</f>
        <v>0.17524641187938408</v>
      </c>
      <c r="G3054" t="s">
        <v>61</v>
      </c>
      <c r="H3054" t="s">
        <v>667</v>
      </c>
      <c r="I3054" s="4" t="b">
        <v>0</v>
      </c>
      <c r="J3054" s="4" t="str">
        <f>CONCATENATE(Orte[[#This Row],[Ort]]," - ",Orte[[#This Row],[Landkreis]])</f>
        <v>Hamburg - Kreisfreie Stadt Hamburg</v>
      </c>
      <c r="L3054" s="3" t="s">
        <v>9310</v>
      </c>
      <c r="M3054" s="3"/>
      <c r="N3054" t="str">
        <f>Orte[[#This Row],[Ort]]</f>
        <v>Hamburg</v>
      </c>
      <c r="O3054" t="s">
        <v>7032</v>
      </c>
      <c r="P3054" t="s">
        <v>5030</v>
      </c>
    </row>
    <row r="3055" spans="1:16" x14ac:dyDescent="0.35">
      <c r="A3055" t="s">
        <v>61</v>
      </c>
      <c r="B3055" s="3" t="s">
        <v>11148</v>
      </c>
      <c r="C3055" s="4">
        <v>53.652978473200001</v>
      </c>
      <c r="D3055" s="4">
        <v>10.163761604399999</v>
      </c>
      <c r="E3055" s="4">
        <f>Orte[[#This Row],[Lat_dez]]*PI()/180</f>
        <v>0.93642112785898013</v>
      </c>
      <c r="F3055" s="4">
        <f>Orte[[#This Row],[Lon_dez]]*PI()/180</f>
        <v>0.17739110438456138</v>
      </c>
      <c r="G3055" t="s">
        <v>61</v>
      </c>
      <c r="H3055" t="s">
        <v>667</v>
      </c>
      <c r="I3055" s="4" t="b">
        <v>0</v>
      </c>
      <c r="J3055" s="4" t="str">
        <f>CONCATENATE(Orte[[#This Row],[Ort]]," - ",Orte[[#This Row],[Landkreis]])</f>
        <v>Hamburg - Kreisfreie Stadt Hamburg</v>
      </c>
      <c r="L3055" s="3" t="s">
        <v>15525</v>
      </c>
      <c r="M3055" s="3"/>
      <c r="N3055" t="str">
        <f>Orte[[#This Row],[Ort]]</f>
        <v>Hamburg</v>
      </c>
      <c r="O3055" t="s">
        <v>4956</v>
      </c>
      <c r="P3055" t="s">
        <v>6467</v>
      </c>
    </row>
    <row r="3056" spans="1:16" x14ac:dyDescent="0.35">
      <c r="A3056" t="s">
        <v>61</v>
      </c>
      <c r="B3056" s="3" t="s">
        <v>10278</v>
      </c>
      <c r="C3056" s="4">
        <v>53.641314971600004</v>
      </c>
      <c r="D3056" s="4">
        <v>10.0803364569</v>
      </c>
      <c r="E3056" s="4">
        <f>Orte[[#This Row],[Lat_dez]]*PI()/180</f>
        <v>0.93621756135374867</v>
      </c>
      <c r="F3056" s="4">
        <f>Orte[[#This Row],[Lon_dez]]*PI()/180</f>
        <v>0.17593506088172448</v>
      </c>
      <c r="G3056" t="s">
        <v>61</v>
      </c>
      <c r="H3056" t="s">
        <v>667</v>
      </c>
      <c r="I3056" s="4" t="b">
        <v>0</v>
      </c>
      <c r="J3056" s="4" t="str">
        <f>CONCATENATE(Orte[[#This Row],[Ort]]," - ",Orte[[#This Row],[Landkreis]])</f>
        <v>Hamburg - Kreisfreie Stadt Hamburg</v>
      </c>
      <c r="L3056" s="3" t="s">
        <v>9633</v>
      </c>
      <c r="M3056" s="3"/>
      <c r="N3056" t="str">
        <f>Orte[[#This Row],[Ort]]</f>
        <v>Hamburg</v>
      </c>
      <c r="O3056" t="s">
        <v>6369</v>
      </c>
      <c r="P3056" t="s">
        <v>2122</v>
      </c>
    </row>
    <row r="3057" spans="1:16" x14ac:dyDescent="0.35">
      <c r="A3057" t="s">
        <v>61</v>
      </c>
      <c r="B3057" s="3" t="s">
        <v>10914</v>
      </c>
      <c r="C3057" s="4">
        <v>53.647199401199998</v>
      </c>
      <c r="D3057" s="4">
        <v>10.1181952518</v>
      </c>
      <c r="E3057" s="4">
        <f>Orte[[#This Row],[Lat_dez]]*PI()/180</f>
        <v>0.93632026402487034</v>
      </c>
      <c r="F3057" s="4">
        <f>Orte[[#This Row],[Lon_dez]]*PI()/180</f>
        <v>0.1765958215035667</v>
      </c>
      <c r="G3057" t="s">
        <v>61</v>
      </c>
      <c r="H3057" t="s">
        <v>667</v>
      </c>
      <c r="I3057" s="4" t="b">
        <v>0</v>
      </c>
      <c r="J3057" s="4" t="str">
        <f>CONCATENATE(Orte[[#This Row],[Ort]]," - ",Orte[[#This Row],[Landkreis]])</f>
        <v>Hamburg - Kreisfreie Stadt Hamburg</v>
      </c>
      <c r="L3057" s="3" t="s">
        <v>11863</v>
      </c>
      <c r="M3057" s="3"/>
      <c r="N3057" t="str">
        <f>Orte[[#This Row],[Ort]]</f>
        <v>Hamburg</v>
      </c>
      <c r="O3057" t="s">
        <v>6440</v>
      </c>
      <c r="P3057" t="s">
        <v>4855</v>
      </c>
    </row>
    <row r="3058" spans="1:16" x14ac:dyDescent="0.35">
      <c r="A3058" t="s">
        <v>61</v>
      </c>
      <c r="B3058" s="3" t="s">
        <v>11444</v>
      </c>
      <c r="C3058" s="4">
        <v>53.670068805200003</v>
      </c>
      <c r="D3058" s="4">
        <v>10.119215429900001</v>
      </c>
      <c r="E3058" s="4">
        <f>Orte[[#This Row],[Lat_dez]]*PI()/180</f>
        <v>0.93671941042263918</v>
      </c>
      <c r="F3058" s="4">
        <f>Orte[[#This Row],[Lon_dez]]*PI()/180</f>
        <v>0.17661362697036848</v>
      </c>
      <c r="G3058" t="s">
        <v>61</v>
      </c>
      <c r="H3058" t="s">
        <v>667</v>
      </c>
      <c r="I3058" s="4" t="b">
        <v>0</v>
      </c>
      <c r="J3058" s="4" t="str">
        <f>CONCATENATE(Orte[[#This Row],[Ort]]," - ",Orte[[#This Row],[Landkreis]])</f>
        <v>Hamburg - Kreisfreie Stadt Hamburg</v>
      </c>
      <c r="L3058" s="3" t="s">
        <v>8526</v>
      </c>
      <c r="M3058" s="3"/>
      <c r="N3058" t="str">
        <f>Orte[[#This Row],[Ort]]</f>
        <v>Hamburg</v>
      </c>
      <c r="O3058" t="s">
        <v>4368</v>
      </c>
      <c r="P3058" t="s">
        <v>4534</v>
      </c>
    </row>
    <row r="3059" spans="1:16" x14ac:dyDescent="0.35">
      <c r="A3059" t="s">
        <v>61</v>
      </c>
      <c r="B3059" s="3" t="s">
        <v>13130</v>
      </c>
      <c r="C3059" s="4">
        <v>53.703907676699998</v>
      </c>
      <c r="D3059" s="4">
        <v>10.1251144905</v>
      </c>
      <c r="E3059" s="4">
        <f>Orte[[#This Row],[Lat_dez]]*PI()/180</f>
        <v>0.93731001014547344</v>
      </c>
      <c r="F3059" s="4">
        <f>Orte[[#This Row],[Lon_dez]]*PI()/180</f>
        <v>0.17671658500061313</v>
      </c>
      <c r="G3059" t="s">
        <v>61</v>
      </c>
      <c r="H3059" t="s">
        <v>667</v>
      </c>
      <c r="I3059" s="4" t="b">
        <v>0</v>
      </c>
      <c r="J3059" s="4" t="str">
        <f>CONCATENATE(Orte[[#This Row],[Ort]]," - ",Orte[[#This Row],[Landkreis]])</f>
        <v>Hamburg - Kreisfreie Stadt Hamburg</v>
      </c>
      <c r="L3059" s="3" t="s">
        <v>13773</v>
      </c>
      <c r="M3059" s="3"/>
      <c r="N3059" t="str">
        <f>Orte[[#This Row],[Ort]]</f>
        <v>Hamburg</v>
      </c>
      <c r="O3059" t="s">
        <v>5022</v>
      </c>
      <c r="P3059" t="s">
        <v>1791</v>
      </c>
    </row>
    <row r="3060" spans="1:16" x14ac:dyDescent="0.35">
      <c r="A3060" t="s">
        <v>61</v>
      </c>
      <c r="B3060" s="3" t="s">
        <v>9893</v>
      </c>
      <c r="C3060" s="4">
        <v>53.664788870499997</v>
      </c>
      <c r="D3060" s="4">
        <v>10.0721664966</v>
      </c>
      <c r="E3060" s="4">
        <f>Orte[[#This Row],[Lat_dez]]*PI()/180</f>
        <v>0.93662725817783377</v>
      </c>
      <c r="F3060" s="4">
        <f>Orte[[#This Row],[Lon_dez]]*PI()/180</f>
        <v>0.17579246817473224</v>
      </c>
      <c r="G3060" t="s">
        <v>61</v>
      </c>
      <c r="H3060" t="s">
        <v>667</v>
      </c>
      <c r="I3060" s="4" t="b">
        <v>0</v>
      </c>
      <c r="J3060" s="4" t="str">
        <f>CONCATENATE(Orte[[#This Row],[Ort]]," - ",Orte[[#This Row],[Landkreis]])</f>
        <v>Hamburg - Kreisfreie Stadt Hamburg</v>
      </c>
      <c r="L3060" s="3" t="s">
        <v>8594</v>
      </c>
      <c r="M3060" s="3"/>
      <c r="N3060" t="str">
        <f>Orte[[#This Row],[Ort]]</f>
        <v>Hamburg</v>
      </c>
      <c r="O3060" t="s">
        <v>2465</v>
      </c>
      <c r="P3060" t="s">
        <v>6370</v>
      </c>
    </row>
    <row r="3061" spans="1:16" x14ac:dyDescent="0.35">
      <c r="A3061" t="s">
        <v>61</v>
      </c>
      <c r="B3061" s="3" t="s">
        <v>11436</v>
      </c>
      <c r="C3061" s="4">
        <v>53.659289312399999</v>
      </c>
      <c r="D3061" s="4">
        <v>10.021652016399999</v>
      </c>
      <c r="E3061" s="4">
        <f>Orte[[#This Row],[Lat_dez]]*PI()/180</f>
        <v>0.93653127278158421</v>
      </c>
      <c r="F3061" s="4">
        <f>Orte[[#This Row],[Lon_dez]]*PI()/180</f>
        <v>0.17491082417530876</v>
      </c>
      <c r="G3061" t="s">
        <v>61</v>
      </c>
      <c r="H3061" t="s">
        <v>667</v>
      </c>
      <c r="I3061" s="4" t="b">
        <v>0</v>
      </c>
      <c r="J3061" s="4" t="str">
        <f>CONCATENATE(Orte[[#This Row],[Ort]]," - ",Orte[[#This Row],[Landkreis]])</f>
        <v>Hamburg - Kreisfreie Stadt Hamburg</v>
      </c>
      <c r="L3061" s="3" t="s">
        <v>15773</v>
      </c>
      <c r="M3061" s="3"/>
      <c r="N3061" t="str">
        <f>Orte[[#This Row],[Ort]]</f>
        <v>Hamburg</v>
      </c>
      <c r="O3061" t="s">
        <v>7000</v>
      </c>
      <c r="P3061" t="s">
        <v>2328</v>
      </c>
    </row>
    <row r="3062" spans="1:16" x14ac:dyDescent="0.35">
      <c r="A3062" t="s">
        <v>61</v>
      </c>
      <c r="B3062" s="3" t="s">
        <v>15378</v>
      </c>
      <c r="C3062" s="4">
        <v>53.667969672700004</v>
      </c>
      <c r="D3062" s="4">
        <v>10.035632309</v>
      </c>
      <c r="E3062" s="4">
        <f>Orte[[#This Row],[Lat_dez]]*PI()/180</f>
        <v>0.93668277364907859</v>
      </c>
      <c r="F3062" s="4">
        <f>Orte[[#This Row],[Lon_dez]]*PI()/180</f>
        <v>0.17515482631157095</v>
      </c>
      <c r="G3062" t="s">
        <v>61</v>
      </c>
      <c r="H3062" t="s">
        <v>667</v>
      </c>
      <c r="I3062" s="4" t="b">
        <v>0</v>
      </c>
      <c r="J3062" s="4" t="str">
        <f>CONCATENATE(Orte[[#This Row],[Ort]]," - ",Orte[[#This Row],[Landkreis]])</f>
        <v>Hamburg - Kreisfreie Stadt Hamburg</v>
      </c>
      <c r="L3062" s="3" t="s">
        <v>12271</v>
      </c>
      <c r="M3062" s="3"/>
      <c r="N3062" t="str">
        <f>Orte[[#This Row],[Ort]]</f>
        <v>Hamburg</v>
      </c>
      <c r="O3062" t="s">
        <v>5066</v>
      </c>
      <c r="P3062" t="s">
        <v>5198</v>
      </c>
    </row>
    <row r="3063" spans="1:16" x14ac:dyDescent="0.35">
      <c r="A3063" t="s">
        <v>61</v>
      </c>
      <c r="B3063" s="3" t="s">
        <v>15064</v>
      </c>
      <c r="C3063" s="4">
        <v>53.666104763</v>
      </c>
      <c r="D3063" s="4">
        <v>10.0037611568</v>
      </c>
      <c r="E3063" s="4">
        <f>Orte[[#This Row],[Lat_dez]]*PI()/180</f>
        <v>0.93665022483456117</v>
      </c>
      <c r="F3063" s="4">
        <f>Orte[[#This Row],[Lon_dez]]*PI()/180</f>
        <v>0.17459856976927671</v>
      </c>
      <c r="G3063" t="s">
        <v>61</v>
      </c>
      <c r="H3063" t="s">
        <v>667</v>
      </c>
      <c r="I3063" s="4" t="b">
        <v>0</v>
      </c>
      <c r="J3063" s="4" t="str">
        <f>CONCATENATE(Orte[[#This Row],[Ort]]," - ",Orte[[#This Row],[Landkreis]])</f>
        <v>Hamburg - Kreisfreie Stadt Hamburg</v>
      </c>
      <c r="L3063" s="3" t="s">
        <v>10696</v>
      </c>
      <c r="M3063" s="3"/>
      <c r="N3063" t="str">
        <f>Orte[[#This Row],[Ort]]</f>
        <v>Hamburg</v>
      </c>
      <c r="O3063" t="s">
        <v>7061</v>
      </c>
      <c r="P3063" t="s">
        <v>5754</v>
      </c>
    </row>
    <row r="3064" spans="1:16" x14ac:dyDescent="0.35">
      <c r="A3064" t="s">
        <v>61</v>
      </c>
      <c r="B3064" s="3" t="s">
        <v>9684</v>
      </c>
      <c r="C3064" s="4">
        <v>53.617995139900003</v>
      </c>
      <c r="D3064" s="4">
        <v>9.9659499350100003</v>
      </c>
      <c r="E3064" s="4">
        <f>Orte[[#This Row],[Lat_dez]]*PI()/180</f>
        <v>0.93581055350957265</v>
      </c>
      <c r="F3064" s="4">
        <f>Orte[[#This Row],[Lon_dez]]*PI()/180</f>
        <v>0.17393863945483939</v>
      </c>
      <c r="G3064" t="s">
        <v>61</v>
      </c>
      <c r="H3064" t="s">
        <v>667</v>
      </c>
      <c r="I3064" s="4" t="b">
        <v>0</v>
      </c>
      <c r="J3064" s="4" t="str">
        <f>CONCATENATE(Orte[[#This Row],[Ort]]," - ",Orte[[#This Row],[Landkreis]])</f>
        <v>Hamburg - Kreisfreie Stadt Hamburg</v>
      </c>
      <c r="L3064" s="3" t="s">
        <v>15218</v>
      </c>
      <c r="M3064" s="3"/>
      <c r="N3064" t="str">
        <f>Orte[[#This Row],[Ort]]</f>
        <v>Hamburg</v>
      </c>
      <c r="O3064" t="s">
        <v>2728</v>
      </c>
      <c r="P3064" t="s">
        <v>2561</v>
      </c>
    </row>
    <row r="3065" spans="1:16" x14ac:dyDescent="0.35">
      <c r="A3065" t="s">
        <v>61</v>
      </c>
      <c r="B3065" s="3" t="s">
        <v>14925</v>
      </c>
      <c r="C3065" s="4">
        <v>53.640766436200003</v>
      </c>
      <c r="D3065" s="4">
        <v>9.9513843818499996</v>
      </c>
      <c r="E3065" s="4">
        <f>Orte[[#This Row],[Lat_dez]]*PI()/180</f>
        <v>0.93620798760495494</v>
      </c>
      <c r="F3065" s="4">
        <f>Orte[[#This Row],[Lon_dez]]*PI()/180</f>
        <v>0.17368442259482314</v>
      </c>
      <c r="G3065" t="s">
        <v>61</v>
      </c>
      <c r="H3065" t="s">
        <v>667</v>
      </c>
      <c r="I3065" s="4" t="b">
        <v>0</v>
      </c>
      <c r="J3065" s="4" t="str">
        <f>CONCATENATE(Orte[[#This Row],[Ort]]," - ",Orte[[#This Row],[Landkreis]])</f>
        <v>Hamburg - Kreisfreie Stadt Hamburg</v>
      </c>
      <c r="L3065" s="3" t="s">
        <v>13842</v>
      </c>
      <c r="M3065" s="3"/>
      <c r="N3065" t="str">
        <f>Orte[[#This Row],[Ort]]</f>
        <v>Hamburg</v>
      </c>
      <c r="O3065" t="s">
        <v>5671</v>
      </c>
      <c r="P3065" t="s">
        <v>2954</v>
      </c>
    </row>
    <row r="3066" spans="1:16" x14ac:dyDescent="0.35">
      <c r="A3066" t="s">
        <v>61</v>
      </c>
      <c r="B3066" s="3" t="s">
        <v>12371</v>
      </c>
      <c r="C3066" s="4">
        <v>53.627415552800002</v>
      </c>
      <c r="D3066" s="4">
        <v>9.9314213701699998</v>
      </c>
      <c r="E3066" s="4">
        <f>Orte[[#This Row],[Lat_dez]]*PI()/180</f>
        <v>0.9359749707315751</v>
      </c>
      <c r="F3066" s="4">
        <f>Orte[[#This Row],[Lon_dez]]*PI()/180</f>
        <v>0.17333600231239304</v>
      </c>
      <c r="G3066" t="s">
        <v>61</v>
      </c>
      <c r="H3066" t="s">
        <v>667</v>
      </c>
      <c r="I3066" s="4" t="b">
        <v>0</v>
      </c>
      <c r="J3066" s="4" t="str">
        <f>CONCATENATE(Orte[[#This Row],[Ort]]," - ",Orte[[#This Row],[Landkreis]])</f>
        <v>Hamburg - Kreisfreie Stadt Hamburg</v>
      </c>
      <c r="L3066" s="3" t="s">
        <v>12801</v>
      </c>
      <c r="M3066" s="3"/>
      <c r="N3066" t="str">
        <f>Orte[[#This Row],[Ort]]</f>
        <v>Hamburg</v>
      </c>
      <c r="O3066" t="s">
        <v>3813</v>
      </c>
      <c r="P3066" t="s">
        <v>4631</v>
      </c>
    </row>
    <row r="3067" spans="1:16" x14ac:dyDescent="0.35">
      <c r="A3067" t="s">
        <v>61</v>
      </c>
      <c r="B3067" s="3" t="s">
        <v>11430</v>
      </c>
      <c r="C3067" s="4">
        <v>53.626480239199999</v>
      </c>
      <c r="D3067" s="4">
        <v>9.9368037431000005</v>
      </c>
      <c r="E3067" s="4">
        <f>Orte[[#This Row],[Lat_dez]]*PI()/180</f>
        <v>0.93595864642971627</v>
      </c>
      <c r="F3067" s="4">
        <f>Orte[[#This Row],[Lon_dez]]*PI()/180</f>
        <v>0.17342994244159177</v>
      </c>
      <c r="G3067" t="s">
        <v>61</v>
      </c>
      <c r="H3067" t="s">
        <v>667</v>
      </c>
      <c r="I3067" s="4" t="b">
        <v>0</v>
      </c>
      <c r="J3067" s="4" t="str">
        <f>CONCATENATE(Orte[[#This Row],[Ort]]," - ",Orte[[#This Row],[Landkreis]])</f>
        <v>Hamburg - Kreisfreie Stadt Hamburg</v>
      </c>
      <c r="L3067" s="3" t="s">
        <v>8211</v>
      </c>
      <c r="M3067" s="3"/>
      <c r="N3067" t="str">
        <f>Orte[[#This Row],[Ort]]</f>
        <v>Hamburg</v>
      </c>
      <c r="O3067" t="s">
        <v>1925</v>
      </c>
      <c r="P3067" t="s">
        <v>1036</v>
      </c>
    </row>
    <row r="3068" spans="1:16" x14ac:dyDescent="0.35">
      <c r="A3068" t="s">
        <v>61</v>
      </c>
      <c r="B3068" s="3" t="s">
        <v>11135</v>
      </c>
      <c r="C3068" s="4">
        <v>53.613455921700002</v>
      </c>
      <c r="D3068" s="4">
        <v>9.8987103542800003</v>
      </c>
      <c r="E3068" s="4">
        <f>Orte[[#This Row],[Lat_dez]]*PI()/180</f>
        <v>0.93573132920651625</v>
      </c>
      <c r="F3068" s="4">
        <f>Orte[[#This Row],[Lon_dez]]*PI()/180</f>
        <v>0.17276508738344037</v>
      </c>
      <c r="G3068" t="s">
        <v>61</v>
      </c>
      <c r="H3068" t="s">
        <v>667</v>
      </c>
      <c r="I3068" s="4" t="b">
        <v>0</v>
      </c>
      <c r="J3068" s="4" t="str">
        <f>CONCATENATE(Orte[[#This Row],[Ort]]," - ",Orte[[#This Row],[Landkreis]])</f>
        <v>Hamburg - Kreisfreie Stadt Hamburg</v>
      </c>
      <c r="L3068" s="3" t="s">
        <v>11071</v>
      </c>
      <c r="M3068" s="3"/>
      <c r="N3068" t="str">
        <f>Orte[[#This Row],[Ort]]</f>
        <v>Hamburg</v>
      </c>
      <c r="O3068" t="s">
        <v>5222</v>
      </c>
      <c r="P3068" t="s">
        <v>1570</v>
      </c>
    </row>
    <row r="3069" spans="1:16" x14ac:dyDescent="0.35">
      <c r="A3069" t="s">
        <v>61</v>
      </c>
      <c r="B3069" s="3" t="s">
        <v>15708</v>
      </c>
      <c r="C3069" s="4">
        <v>53.584814912699997</v>
      </c>
      <c r="D3069" s="4">
        <v>9.9118582032799996</v>
      </c>
      <c r="E3069" s="4">
        <f>Orte[[#This Row],[Lat_dez]]*PI()/180</f>
        <v>0.93523144929837276</v>
      </c>
      <c r="F3069" s="4">
        <f>Orte[[#This Row],[Lon_dez]]*PI()/180</f>
        <v>0.17299456063804541</v>
      </c>
      <c r="G3069" t="s">
        <v>61</v>
      </c>
      <c r="H3069" t="s">
        <v>667</v>
      </c>
      <c r="I3069" s="4" t="b">
        <v>0</v>
      </c>
      <c r="J3069" s="4" t="str">
        <f>CONCATENATE(Orte[[#This Row],[Ort]]," - ",Orte[[#This Row],[Landkreis]])</f>
        <v>Hamburg - Kreisfreie Stadt Hamburg</v>
      </c>
      <c r="L3069" s="3" t="s">
        <v>15279</v>
      </c>
      <c r="M3069" s="3"/>
      <c r="N3069" t="str">
        <f>Orte[[#This Row],[Ort]]</f>
        <v>Hamburg</v>
      </c>
      <c r="O3069" t="s">
        <v>1789</v>
      </c>
      <c r="P3069" t="s">
        <v>6642</v>
      </c>
    </row>
    <row r="3070" spans="1:16" x14ac:dyDescent="0.35">
      <c r="A3070" t="s">
        <v>61</v>
      </c>
      <c r="B3070" s="3" t="s">
        <v>9680</v>
      </c>
      <c r="C3070" s="4">
        <v>53.598504902099997</v>
      </c>
      <c r="D3070" s="4">
        <v>9.9307708374800008</v>
      </c>
      <c r="E3070" s="4">
        <f>Orte[[#This Row],[Lat_dez]]*PI()/180</f>
        <v>0.93547038468796584</v>
      </c>
      <c r="F3070" s="4">
        <f>Orte[[#This Row],[Lon_dez]]*PI()/180</f>
        <v>0.17332464837506073</v>
      </c>
      <c r="G3070" t="s">
        <v>61</v>
      </c>
      <c r="H3070" t="s">
        <v>667</v>
      </c>
      <c r="I3070" s="4" t="b">
        <v>0</v>
      </c>
      <c r="J3070" s="4" t="str">
        <f>CONCATENATE(Orte[[#This Row],[Ort]]," - ",Orte[[#This Row],[Landkreis]])</f>
        <v>Hamburg - Kreisfreie Stadt Hamburg</v>
      </c>
      <c r="L3070" s="3" t="s">
        <v>9172</v>
      </c>
      <c r="M3070" s="3"/>
      <c r="N3070" t="str">
        <f>Orte[[#This Row],[Ort]]</f>
        <v>Hamburg</v>
      </c>
      <c r="O3070" t="s">
        <v>1663</v>
      </c>
      <c r="P3070" t="s">
        <v>6022</v>
      </c>
    </row>
    <row r="3071" spans="1:16" x14ac:dyDescent="0.35">
      <c r="A3071" t="s">
        <v>61</v>
      </c>
      <c r="B3071" s="3" t="s">
        <v>15061</v>
      </c>
      <c r="C3071" s="4">
        <v>53.596618105799998</v>
      </c>
      <c r="D3071" s="4">
        <v>9.9584852006000002</v>
      </c>
      <c r="E3071" s="4">
        <f>Orte[[#This Row],[Lat_dez]]*PI()/180</f>
        <v>0.93543745388021649</v>
      </c>
      <c r="F3071" s="4">
        <f>Orte[[#This Row],[Lon_dez]]*PI()/180</f>
        <v>0.17380835526159799</v>
      </c>
      <c r="G3071" t="s">
        <v>61</v>
      </c>
      <c r="H3071" t="s">
        <v>667</v>
      </c>
      <c r="I3071" s="4" t="b">
        <v>0</v>
      </c>
      <c r="J3071" s="4" t="str">
        <f>CONCATENATE(Orte[[#This Row],[Ort]]," - ",Orte[[#This Row],[Landkreis]])</f>
        <v>Hamburg - Kreisfreie Stadt Hamburg</v>
      </c>
      <c r="L3071" s="3" t="s">
        <v>11870</v>
      </c>
      <c r="M3071" s="3"/>
      <c r="N3071" t="str">
        <f>Orte[[#This Row],[Ort]]</f>
        <v>Hamburg</v>
      </c>
      <c r="O3071" t="s">
        <v>5235</v>
      </c>
      <c r="P3071" t="s">
        <v>4279</v>
      </c>
    </row>
    <row r="3072" spans="1:16" x14ac:dyDescent="0.35">
      <c r="A3072" t="s">
        <v>61</v>
      </c>
      <c r="B3072" s="3" t="s">
        <v>9875</v>
      </c>
      <c r="C3072" s="4">
        <v>53.5986359447</v>
      </c>
      <c r="D3072" s="4">
        <v>9.8777009631099997</v>
      </c>
      <c r="E3072" s="4">
        <f>Orte[[#This Row],[Lat_dez]]*PI()/180</f>
        <v>0.93547267181279636</v>
      </c>
      <c r="F3072" s="4">
        <f>Orte[[#This Row],[Lon_dez]]*PI()/180</f>
        <v>0.17239840433368445</v>
      </c>
      <c r="G3072" t="s">
        <v>61</v>
      </c>
      <c r="H3072" t="s">
        <v>667</v>
      </c>
      <c r="I3072" s="4" t="b">
        <v>0</v>
      </c>
      <c r="J3072" s="4" t="str">
        <f>CONCATENATE(Orte[[#This Row],[Ort]]," - ",Orte[[#This Row],[Landkreis]])</f>
        <v>Hamburg - Kreisfreie Stadt Hamburg</v>
      </c>
      <c r="L3072" s="3" t="s">
        <v>11868</v>
      </c>
      <c r="M3072" s="3"/>
      <c r="N3072" t="str">
        <f>Orte[[#This Row],[Ort]]</f>
        <v>Hamburg</v>
      </c>
      <c r="O3072" t="s">
        <v>2988</v>
      </c>
      <c r="P3072" t="s">
        <v>2510</v>
      </c>
    </row>
    <row r="3073" spans="1:16" x14ac:dyDescent="0.35">
      <c r="A3073" t="s">
        <v>61</v>
      </c>
      <c r="B3073" s="3" t="s">
        <v>7987</v>
      </c>
      <c r="C3073" s="4">
        <v>53.584191896999997</v>
      </c>
      <c r="D3073" s="4">
        <v>9.8546274375199996</v>
      </c>
      <c r="E3073" s="4">
        <f>Orte[[#This Row],[Lat_dez]]*PI()/180</f>
        <v>0.93522057562311622</v>
      </c>
      <c r="F3073" s="4">
        <f>Orte[[#This Row],[Lon_dez]]*PI()/180</f>
        <v>0.17199569534209577</v>
      </c>
      <c r="G3073" t="s">
        <v>61</v>
      </c>
      <c r="H3073" t="s">
        <v>667</v>
      </c>
      <c r="I3073" s="4" t="b">
        <v>0</v>
      </c>
      <c r="J3073" s="4" t="str">
        <f>CONCATENATE(Orte[[#This Row],[Ort]]," - ",Orte[[#This Row],[Landkreis]])</f>
        <v>Hamburg - Kreisfreie Stadt Hamburg</v>
      </c>
      <c r="L3073" s="3" t="s">
        <v>12806</v>
      </c>
      <c r="M3073" s="3"/>
      <c r="N3073" t="str">
        <f>Orte[[#This Row],[Ort]]</f>
        <v>Hamburg</v>
      </c>
      <c r="O3073" t="s">
        <v>5210</v>
      </c>
      <c r="P3073" t="s">
        <v>3585</v>
      </c>
    </row>
    <row r="3074" spans="1:16" x14ac:dyDescent="0.35">
      <c r="A3074" t="s">
        <v>61</v>
      </c>
      <c r="B3074" s="3" t="s">
        <v>10594</v>
      </c>
      <c r="C3074" s="4">
        <v>53.587579234099998</v>
      </c>
      <c r="D3074" s="4">
        <v>9.7609694159299991</v>
      </c>
      <c r="E3074" s="4">
        <f>Orte[[#This Row],[Lat_dez]]*PI()/180</f>
        <v>0.93527969580838621</v>
      </c>
      <c r="F3074" s="4">
        <f>Orte[[#This Row],[Lon_dez]]*PI()/180</f>
        <v>0.17036105449444633</v>
      </c>
      <c r="G3074" t="s">
        <v>61</v>
      </c>
      <c r="H3074" t="s">
        <v>667</v>
      </c>
      <c r="I3074" s="4" t="b">
        <v>0</v>
      </c>
      <c r="J3074" s="4" t="str">
        <f>CONCATENATE(Orte[[#This Row],[Ort]]," - ",Orte[[#This Row],[Landkreis]])</f>
        <v>Hamburg - Kreisfreie Stadt Hamburg</v>
      </c>
      <c r="L3074" s="3" t="s">
        <v>13895</v>
      </c>
      <c r="M3074" s="3"/>
      <c r="N3074" t="str">
        <f>Orte[[#This Row],[Ort]]</f>
        <v>Hamburg</v>
      </c>
      <c r="O3074" t="s">
        <v>2915</v>
      </c>
      <c r="P3074" t="s">
        <v>4880</v>
      </c>
    </row>
    <row r="3075" spans="1:16" x14ac:dyDescent="0.35">
      <c r="A3075" t="s">
        <v>61</v>
      </c>
      <c r="B3075" s="3" t="s">
        <v>15053</v>
      </c>
      <c r="C3075" s="4">
        <v>53.563394485800004</v>
      </c>
      <c r="D3075" s="4">
        <v>9.7989352374000003</v>
      </c>
      <c r="E3075" s="4">
        <f>Orte[[#This Row],[Lat_dez]]*PI()/180</f>
        <v>0.93485759232178511</v>
      </c>
      <c r="F3075" s="4">
        <f>Orte[[#This Row],[Lon_dez]]*PI()/180</f>
        <v>0.17102368308232221</v>
      </c>
      <c r="G3075" t="s">
        <v>61</v>
      </c>
      <c r="H3075" t="s">
        <v>667</v>
      </c>
      <c r="I3075" s="4" t="b">
        <v>0</v>
      </c>
      <c r="J3075" s="4" t="str">
        <f>CONCATENATE(Orte[[#This Row],[Ort]]," - ",Orte[[#This Row],[Landkreis]])</f>
        <v>Hamburg - Kreisfreie Stadt Hamburg</v>
      </c>
      <c r="L3075" s="3" t="s">
        <v>8553</v>
      </c>
      <c r="M3075" s="3"/>
      <c r="N3075" t="str">
        <f>Orte[[#This Row],[Ort]]</f>
        <v>Hamburg</v>
      </c>
      <c r="O3075" t="s">
        <v>1113</v>
      </c>
      <c r="P3075" t="s">
        <v>2249</v>
      </c>
    </row>
    <row r="3076" spans="1:16" x14ac:dyDescent="0.35">
      <c r="A3076" t="s">
        <v>61</v>
      </c>
      <c r="B3076" s="3" t="s">
        <v>9673</v>
      </c>
      <c r="C3076" s="4">
        <v>53.583050838699997</v>
      </c>
      <c r="D3076" s="4">
        <v>9.8072005822299992</v>
      </c>
      <c r="E3076" s="4">
        <f>Orte[[#This Row],[Lat_dez]]*PI()/180</f>
        <v>0.93520066039882388</v>
      </c>
      <c r="F3076" s="4">
        <f>Orte[[#This Row],[Lon_dez]]*PI()/180</f>
        <v>0.17116794056341839</v>
      </c>
      <c r="G3076" t="s">
        <v>61</v>
      </c>
      <c r="H3076" t="s">
        <v>667</v>
      </c>
      <c r="I3076" s="4" t="b">
        <v>0</v>
      </c>
      <c r="J3076" s="4" t="str">
        <f>CONCATENATE(Orte[[#This Row],[Ort]]," - ",Orte[[#This Row],[Landkreis]])</f>
        <v>Hamburg - Kreisfreie Stadt Hamburg</v>
      </c>
      <c r="L3076" s="3" t="s">
        <v>8123</v>
      </c>
      <c r="M3076" s="3"/>
      <c r="N3076" t="str">
        <f>Orte[[#This Row],[Ort]]</f>
        <v>Hamburg</v>
      </c>
      <c r="O3076" t="s">
        <v>5293</v>
      </c>
      <c r="P3076" t="s">
        <v>5079</v>
      </c>
    </row>
    <row r="3077" spans="1:16" x14ac:dyDescent="0.35">
      <c r="A3077" t="s">
        <v>61</v>
      </c>
      <c r="B3077" s="3" t="s">
        <v>11133</v>
      </c>
      <c r="C3077" s="4">
        <v>53.550149218100003</v>
      </c>
      <c r="D3077" s="4">
        <v>9.8868892362699992</v>
      </c>
      <c r="E3077" s="4">
        <f>Orte[[#This Row],[Lat_dez]]*PI()/180</f>
        <v>0.9346264187901121</v>
      </c>
      <c r="F3077" s="4">
        <f>Orte[[#This Row],[Lon_dez]]*PI()/180</f>
        <v>0.17255876995289904</v>
      </c>
      <c r="G3077" t="s">
        <v>61</v>
      </c>
      <c r="H3077" t="s">
        <v>667</v>
      </c>
      <c r="I3077" s="4" t="b">
        <v>0</v>
      </c>
      <c r="J3077" s="4" t="str">
        <f>CONCATENATE(Orte[[#This Row],[Ort]]," - ",Orte[[#This Row],[Landkreis]])</f>
        <v>Hamburg - Kreisfreie Stadt Hamburg</v>
      </c>
      <c r="L3077" s="3" t="s">
        <v>15139</v>
      </c>
      <c r="M3077" s="3"/>
      <c r="N3077" t="str">
        <f>Orte[[#This Row],[Ort]]</f>
        <v>Hamburg</v>
      </c>
      <c r="O3077" t="s">
        <v>6472</v>
      </c>
      <c r="P3077" t="s">
        <v>2504</v>
      </c>
    </row>
    <row r="3078" spans="1:16" x14ac:dyDescent="0.35">
      <c r="A3078" t="s">
        <v>61</v>
      </c>
      <c r="B3078" s="3" t="s">
        <v>10270</v>
      </c>
      <c r="C3078" s="4">
        <v>53.568680671999999</v>
      </c>
      <c r="D3078" s="4">
        <v>9.8798271623300007</v>
      </c>
      <c r="E3078" s="4">
        <f>Orte[[#This Row],[Lat_dez]]*PI()/180</f>
        <v>0.9349498536758486</v>
      </c>
      <c r="F3078" s="4">
        <f>Orte[[#This Row],[Lon_dez]]*PI()/180</f>
        <v>0.17243551351062678</v>
      </c>
      <c r="G3078" t="s">
        <v>61</v>
      </c>
      <c r="H3078" t="s">
        <v>667</v>
      </c>
      <c r="I3078" s="4" t="b">
        <v>0</v>
      </c>
      <c r="J3078" s="4" t="str">
        <f>CONCATENATE(Orte[[#This Row],[Ort]]," - ",Orte[[#This Row],[Landkreis]])</f>
        <v>Hamburg - Kreisfreie Stadt Hamburg</v>
      </c>
      <c r="L3078" s="3" t="s">
        <v>9820</v>
      </c>
      <c r="M3078" s="3"/>
      <c r="N3078" t="str">
        <f>Orte[[#This Row],[Ort]]</f>
        <v>Hamburg</v>
      </c>
      <c r="O3078" t="s">
        <v>3729</v>
      </c>
      <c r="P3078" t="s">
        <v>5393</v>
      </c>
    </row>
    <row r="3079" spans="1:16" x14ac:dyDescent="0.35">
      <c r="A3079" t="s">
        <v>61</v>
      </c>
      <c r="B3079" s="3" t="s">
        <v>8736</v>
      </c>
      <c r="C3079" s="4">
        <v>53.557971354000003</v>
      </c>
      <c r="D3079" s="4">
        <v>9.8498123883699993</v>
      </c>
      <c r="E3079" s="4">
        <f>Orte[[#This Row],[Lat_dez]]*PI()/180</f>
        <v>0.93476294081610545</v>
      </c>
      <c r="F3079" s="4">
        <f>Orte[[#This Row],[Lon_dez]]*PI()/180</f>
        <v>0.17191165688078291</v>
      </c>
      <c r="G3079" t="s">
        <v>61</v>
      </c>
      <c r="H3079" t="s">
        <v>667</v>
      </c>
      <c r="I3079" s="4" t="b">
        <v>0</v>
      </c>
      <c r="J3079" s="4" t="str">
        <f>CONCATENATE(Orte[[#This Row],[Ort]]," - ",Orte[[#This Row],[Landkreis]])</f>
        <v>Hamburg - Kreisfreie Stadt Hamburg</v>
      </c>
      <c r="L3079" s="3" t="s">
        <v>15479</v>
      </c>
      <c r="M3079" s="3"/>
      <c r="N3079" t="str">
        <f>Orte[[#This Row],[Ort]]</f>
        <v>Hamburg</v>
      </c>
      <c r="O3079" t="s">
        <v>6532</v>
      </c>
      <c r="P3079" t="s">
        <v>3399</v>
      </c>
    </row>
    <row r="3080" spans="1:16" x14ac:dyDescent="0.35">
      <c r="A3080" t="s">
        <v>61</v>
      </c>
      <c r="B3080" s="3" t="s">
        <v>14920</v>
      </c>
      <c r="C3080" s="4">
        <v>53.567586168200002</v>
      </c>
      <c r="D3080" s="4">
        <v>9.9120845153000001</v>
      </c>
      <c r="E3080" s="4">
        <f>Orte[[#This Row],[Lat_dez]]*PI()/180</f>
        <v>0.93493075098086298</v>
      </c>
      <c r="F3080" s="4">
        <f>Orte[[#This Row],[Lon_dez]]*PI()/180</f>
        <v>0.17299851052793125</v>
      </c>
      <c r="G3080" t="s">
        <v>61</v>
      </c>
      <c r="H3080" t="s">
        <v>667</v>
      </c>
      <c r="I3080" s="4" t="b">
        <v>0</v>
      </c>
      <c r="J3080" s="4" t="str">
        <f>CONCATENATE(Orte[[#This Row],[Ort]]," - ",Orte[[#This Row],[Landkreis]])</f>
        <v>Hamburg - Kreisfreie Stadt Hamburg</v>
      </c>
      <c r="L3080" s="3" t="s">
        <v>14857</v>
      </c>
      <c r="M3080" s="3"/>
      <c r="N3080" t="str">
        <f>Orte[[#This Row],[Ort]]</f>
        <v>Hamburg</v>
      </c>
      <c r="O3080" t="s">
        <v>2270</v>
      </c>
      <c r="P3080" t="s">
        <v>5394</v>
      </c>
    </row>
    <row r="3081" spans="1:16" x14ac:dyDescent="0.35">
      <c r="A3081" t="s">
        <v>61</v>
      </c>
      <c r="B3081" s="3" t="s">
        <v>12063</v>
      </c>
      <c r="C3081" s="4">
        <v>53.551893807699997</v>
      </c>
      <c r="D3081" s="4">
        <v>9.9141566102900001</v>
      </c>
      <c r="E3081" s="4">
        <f>Orte[[#This Row],[Lat_dez]]*PI()/180</f>
        <v>0.93465686762272793</v>
      </c>
      <c r="F3081" s="4">
        <f>Orte[[#This Row],[Lon_dez]]*PI()/180</f>
        <v>0.17303467540792083</v>
      </c>
      <c r="G3081" t="s">
        <v>61</v>
      </c>
      <c r="H3081" t="s">
        <v>667</v>
      </c>
      <c r="I3081" s="4" t="b">
        <v>0</v>
      </c>
      <c r="J3081" s="4" t="str">
        <f>CONCATENATE(Orte[[#This Row],[Ort]]," - ",Orte[[#This Row],[Landkreis]])</f>
        <v>Hamburg - Kreisfreie Stadt Hamburg</v>
      </c>
      <c r="L3081" s="3" t="s">
        <v>9130</v>
      </c>
      <c r="M3081" s="3"/>
      <c r="N3081" t="str">
        <f>Orte[[#This Row],[Ort]]</f>
        <v>Hamburg</v>
      </c>
      <c r="O3081" t="s">
        <v>1611</v>
      </c>
      <c r="P3081" t="s">
        <v>4290</v>
      </c>
    </row>
    <row r="3082" spans="1:16" x14ac:dyDescent="0.35">
      <c r="A3082" t="s">
        <v>61</v>
      </c>
      <c r="B3082" s="3" t="s">
        <v>13119</v>
      </c>
      <c r="C3082" s="4">
        <v>53.555546561900002</v>
      </c>
      <c r="D3082" s="4">
        <v>9.9349594261600007</v>
      </c>
      <c r="E3082" s="4">
        <f>Orte[[#This Row],[Lat_dez]]*PI()/180</f>
        <v>0.93472062021028413</v>
      </c>
      <c r="F3082" s="4">
        <f>Orte[[#This Row],[Lon_dez]]*PI()/180</f>
        <v>0.17339775303853847</v>
      </c>
      <c r="G3082" t="s">
        <v>61</v>
      </c>
      <c r="H3082" t="s">
        <v>667</v>
      </c>
      <c r="I3082" s="4" t="b">
        <v>0</v>
      </c>
      <c r="J3082" s="4" t="str">
        <f>CONCATENATE(Orte[[#This Row],[Ort]]," - ",Orte[[#This Row],[Landkreis]])</f>
        <v>Hamburg - Kreisfreie Stadt Hamburg</v>
      </c>
      <c r="L3082" s="3" t="s">
        <v>11884</v>
      </c>
      <c r="M3082" s="3"/>
      <c r="N3082" t="str">
        <f>Orte[[#This Row],[Ort]]</f>
        <v>Hamburg</v>
      </c>
      <c r="O3082" t="s">
        <v>6860</v>
      </c>
      <c r="P3082" t="s">
        <v>6231</v>
      </c>
    </row>
    <row r="3083" spans="1:16" x14ac:dyDescent="0.35">
      <c r="A3083" t="s">
        <v>61</v>
      </c>
      <c r="B3083" s="3" t="s">
        <v>10273</v>
      </c>
      <c r="C3083" s="4">
        <v>53.550156115699998</v>
      </c>
      <c r="D3083" s="4">
        <v>9.9469500916999998</v>
      </c>
      <c r="E3083" s="4">
        <f>Orte[[#This Row],[Lat_dez]]*PI()/180</f>
        <v>0.93462653917594252</v>
      </c>
      <c r="F3083" s="4">
        <f>Orte[[#This Row],[Lon_dez]]*PI()/180</f>
        <v>0.17360702963171687</v>
      </c>
      <c r="G3083" t="s">
        <v>61</v>
      </c>
      <c r="H3083" t="s">
        <v>667</v>
      </c>
      <c r="I3083" s="4" t="b">
        <v>0</v>
      </c>
      <c r="J3083" s="4" t="str">
        <f>CONCATENATE(Orte[[#This Row],[Ort]]," - ",Orte[[#This Row],[Landkreis]])</f>
        <v>Hamburg - Kreisfreie Stadt Hamburg</v>
      </c>
      <c r="L3083" s="3" t="s">
        <v>10710</v>
      </c>
      <c r="M3083" s="3"/>
      <c r="N3083" t="str">
        <f>Orte[[#This Row],[Ort]]</f>
        <v>Hamburg</v>
      </c>
      <c r="O3083" t="s">
        <v>2526</v>
      </c>
      <c r="P3083" t="s">
        <v>4757</v>
      </c>
    </row>
    <row r="3084" spans="1:16" x14ac:dyDescent="0.35">
      <c r="A3084" t="s">
        <v>61</v>
      </c>
      <c r="B3084" s="3" t="s">
        <v>8740</v>
      </c>
      <c r="C3084" s="4">
        <v>53.566214641199998</v>
      </c>
      <c r="D3084" s="4">
        <v>9.9459535271600004</v>
      </c>
      <c r="E3084" s="4">
        <f>Orte[[#This Row],[Lat_dez]]*PI()/180</f>
        <v>0.93490681331893299</v>
      </c>
      <c r="F3084" s="4">
        <f>Orte[[#This Row],[Lon_dez]]*PI()/180</f>
        <v>0.17358963629928528</v>
      </c>
      <c r="G3084" t="s">
        <v>61</v>
      </c>
      <c r="H3084" t="s">
        <v>667</v>
      </c>
      <c r="I3084" s="4" t="b">
        <v>0</v>
      </c>
      <c r="J3084" s="4" t="str">
        <f>CONCATENATE(Orte[[#This Row],[Ort]]," - ",Orte[[#This Row],[Landkreis]])</f>
        <v>Hamburg - Kreisfreie Stadt Hamburg</v>
      </c>
      <c r="L3084" s="3" t="s">
        <v>15673</v>
      </c>
      <c r="M3084" s="3"/>
      <c r="N3084" t="str">
        <f>Orte[[#This Row],[Ort]]</f>
        <v>Hamburg</v>
      </c>
      <c r="O3084" t="s">
        <v>2944</v>
      </c>
      <c r="P3084" t="s">
        <v>4159</v>
      </c>
    </row>
    <row r="3085" spans="1:16" x14ac:dyDescent="0.35">
      <c r="A3085" t="s">
        <v>2237</v>
      </c>
      <c r="B3085" s="3" t="s">
        <v>9254</v>
      </c>
      <c r="C3085" s="4">
        <v>53.518553017099997</v>
      </c>
      <c r="D3085" s="4">
        <v>10.0959149339</v>
      </c>
      <c r="E3085" s="4">
        <f>Orte[[#This Row],[Lat_dez]]*PI()/180</f>
        <v>0.93407496105154009</v>
      </c>
      <c r="F3085" s="4">
        <f>Orte[[#This Row],[Lon_dez]]*PI()/180</f>
        <v>0.17620695659782065</v>
      </c>
      <c r="G3085" t="s">
        <v>61</v>
      </c>
      <c r="H3085" t="s">
        <v>667</v>
      </c>
      <c r="I3085" s="4" t="b">
        <v>0</v>
      </c>
      <c r="J3085" s="4" t="str">
        <f>CONCATENATE(Orte[[#This Row],[Ort]]," - ",Orte[[#This Row],[Landkreis]])</f>
        <v>Hamburg, Oststeinbek - Kreisfreie Stadt Hamburg</v>
      </c>
      <c r="L3085" s="3" t="s">
        <v>13656</v>
      </c>
      <c r="M3085" s="3"/>
      <c r="N3085" t="str">
        <f>Orte[[#This Row],[Ort]]</f>
        <v>Hamburg, Oststeinbek</v>
      </c>
      <c r="O3085" t="s">
        <v>3475</v>
      </c>
      <c r="P3085" t="s">
        <v>68</v>
      </c>
    </row>
    <row r="3086" spans="1:16" x14ac:dyDescent="0.35">
      <c r="A3086" t="s">
        <v>1853</v>
      </c>
      <c r="B3086" s="3" t="s">
        <v>8820</v>
      </c>
      <c r="C3086" s="4">
        <v>54.225869001500001</v>
      </c>
      <c r="D3086" s="4">
        <v>9.4909938239899994</v>
      </c>
      <c r="E3086" s="4">
        <f>Orte[[#This Row],[Lat_dez]]*PI()/180</f>
        <v>0.94641995383130506</v>
      </c>
      <c r="F3086" s="4">
        <f>Orte[[#This Row],[Lon_dez]]*PI()/180</f>
        <v>0.16564909151507268</v>
      </c>
      <c r="G3086" t="s">
        <v>641</v>
      </c>
      <c r="H3086" t="s">
        <v>642</v>
      </c>
      <c r="I3086" s="4" t="b">
        <v>0</v>
      </c>
      <c r="J3086" s="4" t="str">
        <f>CONCATENATE(Orte[[#This Row],[Ort]]," - ",Orte[[#This Row],[Landkreis]])</f>
        <v>Hamdorf - Kreis Rendsburg-Eckernförde</v>
      </c>
      <c r="L3086" s="3" t="s">
        <v>11817</v>
      </c>
      <c r="M3086" s="3"/>
      <c r="N3086" t="str">
        <f>Orte[[#This Row],[Ort]]</f>
        <v>Hamdorf</v>
      </c>
      <c r="O3086" t="s">
        <v>6169</v>
      </c>
      <c r="P3086" t="s">
        <v>3983</v>
      </c>
    </row>
    <row r="3087" spans="1:16" x14ac:dyDescent="0.35">
      <c r="A3087" t="s">
        <v>2873</v>
      </c>
      <c r="B3087" s="3" t="s">
        <v>10033</v>
      </c>
      <c r="C3087" s="4">
        <v>52.104785614900003</v>
      </c>
      <c r="D3087" s="4">
        <v>9.3631148605599996</v>
      </c>
      <c r="E3087" s="4">
        <f>Orte[[#This Row],[Lat_dez]]*PI()/180</f>
        <v>0.90940006502578319</v>
      </c>
      <c r="F3087" s="4">
        <f>Orte[[#This Row],[Lon_dez]]*PI()/180</f>
        <v>0.16341718255918175</v>
      </c>
      <c r="G3087" t="s">
        <v>554</v>
      </c>
      <c r="H3087" t="s">
        <v>2634</v>
      </c>
      <c r="I3087" s="4" t="b">
        <v>0</v>
      </c>
      <c r="J3087" s="4" t="str">
        <f>CONCATENATE(Orte[[#This Row],[Ort]]," - ",Orte[[#This Row],[Landkreis]])</f>
        <v>Hameln - Landkreis Hameln-Pyrmont</v>
      </c>
      <c r="L3087" s="3" t="s">
        <v>9823</v>
      </c>
      <c r="M3087" s="3"/>
      <c r="N3087" t="str">
        <f>Orte[[#This Row],[Ort]]</f>
        <v>Hameln</v>
      </c>
      <c r="O3087" t="s">
        <v>5543</v>
      </c>
      <c r="P3087" t="s">
        <v>15986</v>
      </c>
    </row>
    <row r="3088" spans="1:16" x14ac:dyDescent="0.35">
      <c r="A3088" t="s">
        <v>2873</v>
      </c>
      <c r="B3088" s="3" t="s">
        <v>14629</v>
      </c>
      <c r="C3088" s="4">
        <v>52.122191771600001</v>
      </c>
      <c r="D3088" s="4">
        <v>9.3454360076099992</v>
      </c>
      <c r="E3088" s="4">
        <f>Orte[[#This Row],[Lat_dez]]*PI()/180</f>
        <v>0.90970385977031631</v>
      </c>
      <c r="F3088" s="4">
        <f>Orte[[#This Row],[Lon_dez]]*PI()/180</f>
        <v>0.16310862836722834</v>
      </c>
      <c r="G3088" t="s">
        <v>554</v>
      </c>
      <c r="H3088" t="s">
        <v>2634</v>
      </c>
      <c r="I3088" s="4" t="b">
        <v>0</v>
      </c>
      <c r="J3088" s="4" t="str">
        <f>CONCATENATE(Orte[[#This Row],[Ort]]," - ",Orte[[#This Row],[Landkreis]])</f>
        <v>Hameln - Landkreis Hameln-Pyrmont</v>
      </c>
      <c r="L3088" s="3" t="s">
        <v>11103</v>
      </c>
      <c r="M3088" s="3"/>
      <c r="N3088" t="str">
        <f>Orte[[#This Row],[Ort]]</f>
        <v>Hameln</v>
      </c>
      <c r="O3088" t="s">
        <v>1510</v>
      </c>
      <c r="P3088" t="s">
        <v>4169</v>
      </c>
    </row>
    <row r="3089" spans="1:16" x14ac:dyDescent="0.35">
      <c r="A3089" t="s">
        <v>2873</v>
      </c>
      <c r="B3089" s="3" t="s">
        <v>12354</v>
      </c>
      <c r="C3089" s="4">
        <v>52.091917179399999</v>
      </c>
      <c r="D3089" s="4">
        <v>9.3984773753800006</v>
      </c>
      <c r="E3089" s="4">
        <f>Orte[[#This Row],[Lat_dez]]*PI()/180</f>
        <v>0.90917546845672759</v>
      </c>
      <c r="F3089" s="4">
        <f>Orte[[#This Row],[Lon_dez]]*PI()/180</f>
        <v>0.16403437487457606</v>
      </c>
      <c r="G3089" t="s">
        <v>554</v>
      </c>
      <c r="H3089" t="s">
        <v>2634</v>
      </c>
      <c r="I3089" s="4" t="b">
        <v>0</v>
      </c>
      <c r="J3089" s="4" t="str">
        <f>CONCATENATE(Orte[[#This Row],[Ort]]," - ",Orte[[#This Row],[Landkreis]])</f>
        <v>Hameln - Landkreis Hameln-Pyrmont</v>
      </c>
      <c r="L3089" s="3" t="s">
        <v>10699</v>
      </c>
      <c r="M3089" s="3"/>
      <c r="N3089" t="str">
        <f>Orte[[#This Row],[Ort]]</f>
        <v>Hameln</v>
      </c>
      <c r="O3089" t="s">
        <v>3788</v>
      </c>
      <c r="P3089" t="s">
        <v>6563</v>
      </c>
    </row>
    <row r="3090" spans="1:16" x14ac:dyDescent="0.35">
      <c r="A3090" t="s">
        <v>1472</v>
      </c>
      <c r="B3090" s="3" t="s">
        <v>8410</v>
      </c>
      <c r="C3090" s="4">
        <v>53.676763655400002</v>
      </c>
      <c r="D3090" s="4">
        <v>10.432649082499999</v>
      </c>
      <c r="E3090" s="4">
        <f>Orte[[#This Row],[Lat_dez]]*PI()/180</f>
        <v>0.93683625760155687</v>
      </c>
      <c r="F3090" s="4">
        <f>Orte[[#This Row],[Lon_dez]]*PI()/180</f>
        <v>0.18208407619479053</v>
      </c>
      <c r="G3090" t="s">
        <v>641</v>
      </c>
      <c r="H3090" t="s">
        <v>703</v>
      </c>
      <c r="I3090" s="4" t="b">
        <v>0</v>
      </c>
      <c r="J3090" s="4" t="str">
        <f>CONCATENATE(Orte[[#This Row],[Ort]]," - ",Orte[[#This Row],[Landkreis]])</f>
        <v>Hamfelde, Kasseburg, Köthel, Rausdorf, Schönberg - Kreis Stormarn</v>
      </c>
      <c r="L3090" s="3" t="s">
        <v>14453</v>
      </c>
      <c r="M3090" s="3"/>
      <c r="N3090" t="str">
        <f>Orte[[#This Row],[Ort]]</f>
        <v>Hamfelde, Kasseburg, Köthel, Rausdorf, Schönberg</v>
      </c>
      <c r="O3090" t="s">
        <v>3100</v>
      </c>
      <c r="P3090" t="s">
        <v>7135</v>
      </c>
    </row>
    <row r="3091" spans="1:16" x14ac:dyDescent="0.35">
      <c r="A3091" t="s">
        <v>2152</v>
      </c>
      <c r="B3091" s="3" t="s">
        <v>10812</v>
      </c>
      <c r="C3091" s="4">
        <v>51.668514199699999</v>
      </c>
      <c r="D3091" s="4">
        <v>7.8323959511999997</v>
      </c>
      <c r="E3091" s="4">
        <f>Orte[[#This Row],[Lat_dez]]*PI()/180</f>
        <v>0.90178569239820783</v>
      </c>
      <c r="F3091" s="4">
        <f>Orte[[#This Row],[Lon_dez]]*PI()/180</f>
        <v>0.13670109766831312</v>
      </c>
      <c r="G3091" t="s">
        <v>504</v>
      </c>
      <c r="H3091" t="s">
        <v>2153</v>
      </c>
      <c r="I3091" s="4" t="b">
        <v>0</v>
      </c>
      <c r="J3091" s="4" t="str">
        <f>CONCATENATE(Orte[[#This Row],[Ort]]," - ",Orte[[#This Row],[Landkreis]])</f>
        <v>Hamm - Kreisfreie Stadt Hamm</v>
      </c>
      <c r="L3091" s="3" t="s">
        <v>10864</v>
      </c>
      <c r="M3091" s="3"/>
      <c r="N3091" t="str">
        <f>Orte[[#This Row],[Ort]]</f>
        <v>Hamm</v>
      </c>
      <c r="O3091" t="s">
        <v>5336</v>
      </c>
      <c r="P3091" t="s">
        <v>7584</v>
      </c>
    </row>
    <row r="3092" spans="1:16" x14ac:dyDescent="0.35">
      <c r="A3092" t="s">
        <v>2152</v>
      </c>
      <c r="B3092" s="3" t="s">
        <v>15681</v>
      </c>
      <c r="C3092" s="4">
        <v>51.688112330999999</v>
      </c>
      <c r="D3092" s="4">
        <v>7.8098258060100001</v>
      </c>
      <c r="E3092" s="4">
        <f>Orte[[#This Row],[Lat_dez]]*PI()/180</f>
        <v>0.90212774431663101</v>
      </c>
      <c r="F3092" s="4">
        <f>Orte[[#This Row],[Lon_dez]]*PI()/180</f>
        <v>0.13630717432209444</v>
      </c>
      <c r="G3092" t="s">
        <v>504</v>
      </c>
      <c r="H3092" t="s">
        <v>2153</v>
      </c>
      <c r="I3092" s="4" t="b">
        <v>0</v>
      </c>
      <c r="J3092" s="4" t="str">
        <f>CONCATENATE(Orte[[#This Row],[Ort]]," - ",Orte[[#This Row],[Landkreis]])</f>
        <v>Hamm - Kreisfreie Stadt Hamm</v>
      </c>
      <c r="L3092" s="3" t="s">
        <v>8641</v>
      </c>
      <c r="M3092" s="3"/>
      <c r="N3092" t="str">
        <f>Orte[[#This Row],[Ort]]</f>
        <v>Hamm</v>
      </c>
      <c r="O3092" t="s">
        <v>2239</v>
      </c>
      <c r="P3092" t="s">
        <v>1343</v>
      </c>
    </row>
    <row r="3093" spans="1:16" x14ac:dyDescent="0.35">
      <c r="A3093" t="s">
        <v>2152</v>
      </c>
      <c r="B3093" s="3" t="s">
        <v>12247</v>
      </c>
      <c r="C3093" s="4">
        <v>51.665121268100002</v>
      </c>
      <c r="D3093" s="4">
        <v>7.78432398133</v>
      </c>
      <c r="E3093" s="4">
        <f>Orte[[#This Row],[Lat_dez]]*PI()/180</f>
        <v>0.90172647457049304</v>
      </c>
      <c r="F3093" s="4">
        <f>Orte[[#This Row],[Lon_dez]]*PI()/180</f>
        <v>0.13586208351616211</v>
      </c>
      <c r="G3093" t="s">
        <v>504</v>
      </c>
      <c r="H3093" t="s">
        <v>2153</v>
      </c>
      <c r="I3093" s="4" t="b">
        <v>0</v>
      </c>
      <c r="J3093" s="4" t="str">
        <f>CONCATENATE(Orte[[#This Row],[Ort]]," - ",Orte[[#This Row],[Landkreis]])</f>
        <v>Hamm - Kreisfreie Stadt Hamm</v>
      </c>
      <c r="L3093" s="3" t="s">
        <v>14847</v>
      </c>
      <c r="M3093" s="3"/>
      <c r="N3093" t="str">
        <f>Orte[[#This Row],[Ort]]</f>
        <v>Hamm</v>
      </c>
      <c r="O3093" t="s">
        <v>4928</v>
      </c>
      <c r="P3093" t="s">
        <v>2171</v>
      </c>
    </row>
    <row r="3094" spans="1:16" x14ac:dyDescent="0.35">
      <c r="A3094" t="s">
        <v>2152</v>
      </c>
      <c r="B3094" s="3" t="s">
        <v>9555</v>
      </c>
      <c r="C3094" s="4">
        <v>51.624623642099998</v>
      </c>
      <c r="D3094" s="4">
        <v>7.8629718403200002</v>
      </c>
      <c r="E3094" s="4">
        <f>Orte[[#This Row],[Lat_dez]]*PI()/180</f>
        <v>0.90101965765755176</v>
      </c>
      <c r="F3094" s="4">
        <f>Orte[[#This Row],[Lon_dez]]*PI()/180</f>
        <v>0.13723474760518181</v>
      </c>
      <c r="G3094" t="s">
        <v>504</v>
      </c>
      <c r="H3094" t="s">
        <v>2153</v>
      </c>
      <c r="I3094" s="4" t="b">
        <v>0</v>
      </c>
      <c r="J3094" s="4" t="str">
        <f>CONCATENATE(Orte[[#This Row],[Ort]]," - ",Orte[[#This Row],[Landkreis]])</f>
        <v>Hamm - Kreisfreie Stadt Hamm</v>
      </c>
      <c r="L3094" s="3" t="s">
        <v>12736</v>
      </c>
      <c r="M3094" s="3"/>
      <c r="N3094" t="str">
        <f>Orte[[#This Row],[Ort]]</f>
        <v>Hamm</v>
      </c>
      <c r="O3094" t="s">
        <v>1493</v>
      </c>
      <c r="P3094" t="s">
        <v>4964</v>
      </c>
    </row>
    <row r="3095" spans="1:16" x14ac:dyDescent="0.35">
      <c r="A3095" t="s">
        <v>2152</v>
      </c>
      <c r="B3095" s="3" t="s">
        <v>14686</v>
      </c>
      <c r="C3095" s="4">
        <v>51.677027254899997</v>
      </c>
      <c r="D3095" s="4">
        <v>7.9129972069400001</v>
      </c>
      <c r="E3095" s="4">
        <f>Orte[[#This Row],[Lat_dez]]*PI()/180</f>
        <v>0.90193427324085196</v>
      </c>
      <c r="F3095" s="4">
        <f>Orte[[#This Row],[Lon_dez]]*PI()/180</f>
        <v>0.13810785496221809</v>
      </c>
      <c r="G3095" t="s">
        <v>504</v>
      </c>
      <c r="H3095" t="s">
        <v>2153</v>
      </c>
      <c r="I3095" s="4" t="b">
        <v>0</v>
      </c>
      <c r="J3095" s="4" t="str">
        <f>CONCATENATE(Orte[[#This Row],[Ort]]," - ",Orte[[#This Row],[Landkreis]])</f>
        <v>Hamm - Kreisfreie Stadt Hamm</v>
      </c>
      <c r="L3095" s="3" t="s">
        <v>10878</v>
      </c>
      <c r="M3095" s="3"/>
      <c r="N3095" t="str">
        <f>Orte[[#This Row],[Ort]]</f>
        <v>Hamm</v>
      </c>
      <c r="O3095" t="s">
        <v>2753</v>
      </c>
      <c r="P3095" t="s">
        <v>585</v>
      </c>
    </row>
    <row r="3096" spans="1:16" x14ac:dyDescent="0.35">
      <c r="A3096" t="s">
        <v>2152</v>
      </c>
      <c r="B3096" s="3" t="s">
        <v>12590</v>
      </c>
      <c r="C3096" s="4">
        <v>51.714702684499997</v>
      </c>
      <c r="D3096" s="4">
        <v>7.8360790765399999</v>
      </c>
      <c r="E3096" s="4">
        <f>Orte[[#This Row],[Lat_dez]]*PI()/180</f>
        <v>0.90259183353447525</v>
      </c>
      <c r="F3096" s="4">
        <f>Orte[[#This Row],[Lon_dez]]*PI()/180</f>
        <v>0.13676538033225974</v>
      </c>
      <c r="G3096" t="s">
        <v>504</v>
      </c>
      <c r="H3096" t="s">
        <v>2153</v>
      </c>
      <c r="I3096" s="4" t="b">
        <v>0</v>
      </c>
      <c r="J3096" s="4" t="str">
        <f>CONCATENATE(Orte[[#This Row],[Ort]]," - ",Orte[[#This Row],[Landkreis]])</f>
        <v>Hamm - Kreisfreie Stadt Hamm</v>
      </c>
      <c r="L3096" s="3" t="s">
        <v>10877</v>
      </c>
      <c r="M3096" s="3"/>
      <c r="N3096" t="str">
        <f>Orte[[#This Row],[Ort]]</f>
        <v>Hamm</v>
      </c>
      <c r="O3096" t="s">
        <v>4599</v>
      </c>
      <c r="P3096" t="s">
        <v>15987</v>
      </c>
    </row>
    <row r="3097" spans="1:16" x14ac:dyDescent="0.35">
      <c r="A3097" t="s">
        <v>2152</v>
      </c>
      <c r="B3097" s="3" t="s">
        <v>13880</v>
      </c>
      <c r="C3097" s="4">
        <v>51.705714761099998</v>
      </c>
      <c r="D3097" s="4">
        <v>7.7477843220200002</v>
      </c>
      <c r="E3097" s="4">
        <f>Orte[[#This Row],[Lat_dez]]*PI()/180</f>
        <v>0.90243496467822826</v>
      </c>
      <c r="F3097" s="4">
        <f>Orte[[#This Row],[Lon_dez]]*PI()/180</f>
        <v>0.13522434615364562</v>
      </c>
      <c r="G3097" t="s">
        <v>504</v>
      </c>
      <c r="H3097" t="s">
        <v>2153</v>
      </c>
      <c r="I3097" s="4" t="b">
        <v>0</v>
      </c>
      <c r="J3097" s="4" t="str">
        <f>CONCATENATE(Orte[[#This Row],[Ort]]," - ",Orte[[#This Row],[Landkreis]])</f>
        <v>Hamm - Kreisfreie Stadt Hamm</v>
      </c>
      <c r="L3097" s="3" t="s">
        <v>15468</v>
      </c>
      <c r="M3097" s="3"/>
      <c r="N3097" t="str">
        <f>Orte[[#This Row],[Ort]]</f>
        <v>Hamm</v>
      </c>
      <c r="O3097" t="s">
        <v>6833</v>
      </c>
      <c r="P3097" t="s">
        <v>5571</v>
      </c>
    </row>
    <row r="3098" spans="1:16" x14ac:dyDescent="0.35">
      <c r="A3098" t="s">
        <v>2152</v>
      </c>
      <c r="B3098" s="3" t="s">
        <v>9152</v>
      </c>
      <c r="C3098" s="4">
        <v>51.6426059972</v>
      </c>
      <c r="D3098" s="4">
        <v>7.7378072268600002</v>
      </c>
      <c r="E3098" s="4">
        <f>Orte[[#This Row],[Lat_dez]]*PI()/180</f>
        <v>0.90133350896130948</v>
      </c>
      <c r="F3098" s="4">
        <f>Orte[[#This Row],[Lon_dez]]*PI()/180</f>
        <v>0.13505021299331882</v>
      </c>
      <c r="G3098" t="s">
        <v>504</v>
      </c>
      <c r="H3098" t="s">
        <v>2153</v>
      </c>
      <c r="I3098" s="4" t="b">
        <v>0</v>
      </c>
      <c r="J3098" s="4" t="str">
        <f>CONCATENATE(Orte[[#This Row],[Ort]]," - ",Orte[[#This Row],[Landkreis]])</f>
        <v>Hamm - Kreisfreie Stadt Hamm</v>
      </c>
      <c r="L3098" s="3" t="s">
        <v>9630</v>
      </c>
      <c r="M3098" s="3"/>
      <c r="N3098" t="str">
        <f>Orte[[#This Row],[Ort]]</f>
        <v>Hamm</v>
      </c>
      <c r="O3098" t="s">
        <v>4485</v>
      </c>
      <c r="P3098" t="s">
        <v>3157</v>
      </c>
    </row>
    <row r="3099" spans="1:16" x14ac:dyDescent="0.35">
      <c r="A3099" t="s">
        <v>2152</v>
      </c>
      <c r="B3099" s="3" t="s">
        <v>14573</v>
      </c>
      <c r="C3099" s="4">
        <v>49.747789967499997</v>
      </c>
      <c r="D3099" s="4">
        <v>8.4493846828199999</v>
      </c>
      <c r="E3099" s="4">
        <f>Orte[[#This Row],[Lat_dez]]*PI()/180</f>
        <v>0.8682627305234778</v>
      </c>
      <c r="F3099" s="4">
        <f>Orte[[#This Row],[Lon_dez]]*PI()/180</f>
        <v>0.14746958248278574</v>
      </c>
      <c r="G3099" t="s">
        <v>514</v>
      </c>
      <c r="H3099" t="s">
        <v>570</v>
      </c>
      <c r="I3099" s="4" t="b">
        <v>0</v>
      </c>
      <c r="J3099" s="4" t="str">
        <f>CONCATENATE(Orte[[#This Row],[Ort]]," - ",Orte[[#This Row],[Landkreis]])</f>
        <v>Hamm - Landkreis Alzey-Worms</v>
      </c>
      <c r="L3099" s="3" t="s">
        <v>11118</v>
      </c>
      <c r="M3099" s="3"/>
      <c r="N3099" t="str">
        <f>Orte[[#This Row],[Ort]]</f>
        <v>Hamm</v>
      </c>
      <c r="O3099" t="s">
        <v>2103</v>
      </c>
      <c r="P3099" t="s">
        <v>5242</v>
      </c>
    </row>
    <row r="3100" spans="1:16" x14ac:dyDescent="0.35">
      <c r="A3100" t="s">
        <v>3532</v>
      </c>
      <c r="B3100" s="3" t="s">
        <v>10870</v>
      </c>
      <c r="C3100" s="4">
        <v>50.755685942699998</v>
      </c>
      <c r="D3100" s="4">
        <v>7.6797035668499998</v>
      </c>
      <c r="E3100" s="4">
        <f>Orte[[#This Row],[Lat_dez]]*PI()/180</f>
        <v>0.88585383380831695</v>
      </c>
      <c r="F3100" s="4">
        <f>Orte[[#This Row],[Lon_dez]]*PI()/180</f>
        <v>0.13403611281868494</v>
      </c>
      <c r="G3100" t="s">
        <v>514</v>
      </c>
      <c r="H3100" t="s">
        <v>582</v>
      </c>
      <c r="I3100" s="4" t="b">
        <v>0</v>
      </c>
      <c r="J3100" s="4" t="str">
        <f>CONCATENATE(Orte[[#This Row],[Ort]]," - ",Orte[[#This Row],[Landkreis]])</f>
        <v>Hamm (Sieg) - Landkreis Altenkirchen (Westerwald)</v>
      </c>
      <c r="L3100" s="3" t="s">
        <v>9598</v>
      </c>
      <c r="M3100" s="3"/>
      <c r="N3100" t="str">
        <f>Orte[[#This Row],[Ort]]</f>
        <v>Hamm (Sieg)</v>
      </c>
      <c r="O3100" t="s">
        <v>1253</v>
      </c>
      <c r="P3100" t="s">
        <v>4366</v>
      </c>
    </row>
    <row r="3101" spans="1:16" x14ac:dyDescent="0.35">
      <c r="A3101" t="s">
        <v>4804</v>
      </c>
      <c r="B3101" s="3" t="s">
        <v>12500</v>
      </c>
      <c r="C3101" s="4">
        <v>53.624959923299997</v>
      </c>
      <c r="D3101" s="4">
        <v>9.3731622537099994</v>
      </c>
      <c r="E3101" s="4">
        <f>Orte[[#This Row],[Lat_dez]]*PI()/180</f>
        <v>0.93593211191159076</v>
      </c>
      <c r="F3101" s="4">
        <f>Orte[[#This Row],[Lon_dez]]*PI()/180</f>
        <v>0.16359254265089157</v>
      </c>
      <c r="G3101" t="s">
        <v>554</v>
      </c>
      <c r="H3101" t="s">
        <v>1507</v>
      </c>
      <c r="I3101" s="4" t="b">
        <v>0</v>
      </c>
      <c r="J3101" s="4" t="str">
        <f>CONCATENATE(Orte[[#This Row],[Ort]]," - ",Orte[[#This Row],[Landkreis]])</f>
        <v>Hammah - Landkreis Stade</v>
      </c>
      <c r="L3101" s="3" t="s">
        <v>11814</v>
      </c>
      <c r="M3101" s="3"/>
      <c r="N3101" t="str">
        <f>Orte[[#This Row],[Ort]]</f>
        <v>Hammah</v>
      </c>
      <c r="O3101" t="s">
        <v>3726</v>
      </c>
      <c r="P3101" t="s">
        <v>5110</v>
      </c>
    </row>
    <row r="3102" spans="1:16" x14ac:dyDescent="0.35">
      <c r="A3102" t="s">
        <v>3055</v>
      </c>
      <c r="B3102" s="3" t="s">
        <v>10264</v>
      </c>
      <c r="C3102" s="4">
        <v>50.103803080500001</v>
      </c>
      <c r="D3102" s="4">
        <v>9.8742573531200009</v>
      </c>
      <c r="E3102" s="4">
        <f>Orte[[#This Row],[Lat_dez]]*PI()/180</f>
        <v>0.87447633152560245</v>
      </c>
      <c r="F3102" s="4">
        <f>Orte[[#This Row],[Lon_dez]]*PI()/180</f>
        <v>0.1723383020012044</v>
      </c>
      <c r="G3102" t="s">
        <v>665</v>
      </c>
      <c r="H3102" t="s">
        <v>998</v>
      </c>
      <c r="I3102" s="4" t="b">
        <v>0</v>
      </c>
      <c r="J3102" s="4" t="str">
        <f>CONCATENATE(Orte[[#This Row],[Ort]]," - ",Orte[[#This Row],[Landkreis]])</f>
        <v>Hammelburg - Landkreis Bad Kissingen</v>
      </c>
      <c r="L3102" s="3" t="s">
        <v>12735</v>
      </c>
      <c r="M3102" s="3"/>
      <c r="N3102" t="str">
        <f>Orte[[#This Row],[Ort]]</f>
        <v>Hammelburg</v>
      </c>
      <c r="O3102" t="s">
        <v>6973</v>
      </c>
      <c r="P3102" t="s">
        <v>5476</v>
      </c>
    </row>
    <row r="3103" spans="1:16" x14ac:dyDescent="0.35">
      <c r="A3103" t="s">
        <v>3604</v>
      </c>
      <c r="B3103" s="3" t="s">
        <v>10958</v>
      </c>
      <c r="C3103" s="4">
        <v>50.228722508200001</v>
      </c>
      <c r="D3103" s="4">
        <v>8.9824046579699992</v>
      </c>
      <c r="E3103" s="4">
        <f>Orte[[#This Row],[Lat_dez]]*PI()/180</f>
        <v>0.87665658683867442</v>
      </c>
      <c r="F3103" s="4">
        <f>Orte[[#This Row],[Lon_dez]]*PI()/180</f>
        <v>0.15677253602805158</v>
      </c>
      <c r="G3103" t="s">
        <v>549</v>
      </c>
      <c r="H3103" t="s">
        <v>1076</v>
      </c>
      <c r="I3103" s="4" t="b">
        <v>0</v>
      </c>
      <c r="J3103" s="4" t="str">
        <f>CONCATENATE(Orte[[#This Row],[Ort]]," - ",Orte[[#This Row],[Landkreis]])</f>
        <v>Hammersbach - Landkreis Main-Kinzig-Kreis</v>
      </c>
      <c r="L3103" s="3" t="s">
        <v>13670</v>
      </c>
      <c r="M3103" s="3"/>
      <c r="N3103" t="str">
        <f>Orte[[#This Row],[Ort]]</f>
        <v>Hammersbach</v>
      </c>
      <c r="O3103" t="s">
        <v>6597</v>
      </c>
      <c r="P3103" t="s">
        <v>2800</v>
      </c>
    </row>
    <row r="3104" spans="1:16" x14ac:dyDescent="0.35">
      <c r="A3104" t="s">
        <v>6024</v>
      </c>
      <c r="B3104" s="3" t="s">
        <v>14097</v>
      </c>
      <c r="C3104" s="4">
        <v>51.7494977259</v>
      </c>
      <c r="D3104" s="4">
        <v>6.6174280832100001</v>
      </c>
      <c r="E3104" s="4">
        <f>Orte[[#This Row],[Lat_dez]]*PI()/180</f>
        <v>0.90319912157027304</v>
      </c>
      <c r="F3104" s="4">
        <f>Orte[[#This Row],[Lon_dez]]*PI()/180</f>
        <v>0.11549590806595178</v>
      </c>
      <c r="G3104" t="s">
        <v>504</v>
      </c>
      <c r="H3104" t="s">
        <v>517</v>
      </c>
      <c r="I3104" s="4" t="b">
        <v>0</v>
      </c>
      <c r="J3104" s="4" t="str">
        <f>CONCATENATE(Orte[[#This Row],[Ort]]," - ",Orte[[#This Row],[Landkreis]])</f>
        <v>Hamminkeln - Kreis Wesel</v>
      </c>
      <c r="L3104" s="3" t="s">
        <v>14124</v>
      </c>
      <c r="M3104" s="3"/>
      <c r="N3104" t="str">
        <f>Orte[[#This Row],[Ort]]</f>
        <v>Hamminkeln</v>
      </c>
      <c r="O3104" t="s">
        <v>1949</v>
      </c>
      <c r="P3104" t="s">
        <v>5720</v>
      </c>
    </row>
    <row r="3105" spans="1:16" x14ac:dyDescent="0.35">
      <c r="A3105" t="s">
        <v>6693</v>
      </c>
      <c r="B3105" s="3" t="s">
        <v>15014</v>
      </c>
      <c r="C3105" s="4">
        <v>54.176798611999999</v>
      </c>
      <c r="D3105" s="4">
        <v>9.6581949323000007</v>
      </c>
      <c r="E3105" s="4">
        <f>Orte[[#This Row],[Lat_dez]]*PI()/180</f>
        <v>0.94556351396929383</v>
      </c>
      <c r="F3105" s="4">
        <f>Orte[[#This Row],[Lon_dez]]*PI()/180</f>
        <v>0.16856730136806586</v>
      </c>
      <c r="G3105" t="s">
        <v>641</v>
      </c>
      <c r="H3105" t="s">
        <v>642</v>
      </c>
      <c r="I3105" s="4" t="b">
        <v>0</v>
      </c>
      <c r="J3105" s="4" t="str">
        <f>CONCATENATE(Orte[[#This Row],[Ort]]," - ",Orte[[#This Row],[Landkreis]])</f>
        <v>Hamweddel - Kreis Rendsburg-Eckernförde</v>
      </c>
      <c r="L3105" s="3" t="s">
        <v>13893</v>
      </c>
      <c r="M3105" s="3"/>
      <c r="N3105" t="str">
        <f>Orte[[#This Row],[Ort]]</f>
        <v>Hamweddel</v>
      </c>
      <c r="O3105" t="s">
        <v>3826</v>
      </c>
      <c r="P3105" t="s">
        <v>5280</v>
      </c>
    </row>
    <row r="3106" spans="1:16" x14ac:dyDescent="0.35">
      <c r="A3106" t="s">
        <v>2027</v>
      </c>
      <c r="B3106" s="3" t="s">
        <v>9014</v>
      </c>
      <c r="C3106" s="4">
        <v>50.127287287100003</v>
      </c>
      <c r="D3106" s="4">
        <v>8.9251830530300005</v>
      </c>
      <c r="E3106" s="4">
        <f>Orte[[#This Row],[Lat_dez]]*PI()/180</f>
        <v>0.87488620825299113</v>
      </c>
      <c r="F3106" s="4">
        <f>Orte[[#This Row],[Lon_dez]]*PI()/180</f>
        <v>0.15577383061857317</v>
      </c>
      <c r="G3106" t="s">
        <v>549</v>
      </c>
      <c r="H3106" t="s">
        <v>1076</v>
      </c>
      <c r="I3106" s="4" t="b">
        <v>0</v>
      </c>
      <c r="J3106" s="4" t="str">
        <f>CONCATENATE(Orte[[#This Row],[Ort]]," - ",Orte[[#This Row],[Landkreis]])</f>
        <v>Hanau - Landkreis Main-Kinzig-Kreis</v>
      </c>
      <c r="L3106" s="3" t="s">
        <v>14122</v>
      </c>
      <c r="M3106" s="3"/>
      <c r="N3106" t="str">
        <f>Orte[[#This Row],[Ort]]</f>
        <v>Hanau</v>
      </c>
      <c r="O3106" t="s">
        <v>7253</v>
      </c>
      <c r="P3106" t="s">
        <v>3423</v>
      </c>
    </row>
    <row r="3107" spans="1:16" x14ac:dyDescent="0.35">
      <c r="A3107" t="s">
        <v>2027</v>
      </c>
      <c r="B3107" s="3" t="s">
        <v>10955</v>
      </c>
      <c r="C3107" s="4">
        <v>50.144715360299998</v>
      </c>
      <c r="D3107" s="4">
        <v>8.9320330679600008</v>
      </c>
      <c r="E3107" s="4">
        <f>Orte[[#This Row],[Lat_dez]]*PI()/180</f>
        <v>0.87519038551260953</v>
      </c>
      <c r="F3107" s="4">
        <f>Orte[[#This Row],[Lon_dez]]*PI()/180</f>
        <v>0.15589338593291244</v>
      </c>
      <c r="G3107" t="s">
        <v>549</v>
      </c>
      <c r="H3107" t="s">
        <v>1076</v>
      </c>
      <c r="I3107" s="4" t="b">
        <v>0</v>
      </c>
      <c r="J3107" s="4" t="str">
        <f>CONCATENATE(Orte[[#This Row],[Ort]]," - ",Orte[[#This Row],[Landkreis]])</f>
        <v>Hanau - Landkreis Main-Kinzig-Kreis</v>
      </c>
      <c r="L3107" s="3" t="s">
        <v>11076</v>
      </c>
      <c r="M3107" s="3"/>
      <c r="N3107" t="str">
        <f>Orte[[#This Row],[Ort]]</f>
        <v>Hanau</v>
      </c>
      <c r="O3107" t="s">
        <v>3786</v>
      </c>
      <c r="P3107" t="s">
        <v>1201</v>
      </c>
    </row>
    <row r="3108" spans="1:16" x14ac:dyDescent="0.35">
      <c r="A3108" t="s">
        <v>2027</v>
      </c>
      <c r="B3108" s="3" t="s">
        <v>13964</v>
      </c>
      <c r="C3108" s="4">
        <v>50.1625155738</v>
      </c>
      <c r="D3108" s="4">
        <v>8.8884949949400003</v>
      </c>
      <c r="E3108" s="4">
        <f>Orte[[#This Row],[Lat_dez]]*PI()/180</f>
        <v>0.8755010578457425</v>
      </c>
      <c r="F3108" s="4">
        <f>Orte[[#This Row],[Lon_dez]]*PI()/180</f>
        <v>0.15513350320873973</v>
      </c>
      <c r="G3108" t="s">
        <v>549</v>
      </c>
      <c r="H3108" t="s">
        <v>1076</v>
      </c>
      <c r="I3108" s="4" t="b">
        <v>0</v>
      </c>
      <c r="J3108" s="4" t="str">
        <f>CONCATENATE(Orte[[#This Row],[Ort]]," - ",Orte[[#This Row],[Landkreis]])</f>
        <v>Hanau - Landkreis Main-Kinzig-Kreis</v>
      </c>
      <c r="L3108" s="3" t="s">
        <v>13890</v>
      </c>
      <c r="M3108" s="3"/>
      <c r="N3108" t="str">
        <f>Orte[[#This Row],[Ort]]</f>
        <v>Hanau</v>
      </c>
      <c r="O3108" t="s">
        <v>5713</v>
      </c>
      <c r="P3108" t="s">
        <v>4179</v>
      </c>
    </row>
    <row r="3109" spans="1:16" x14ac:dyDescent="0.35">
      <c r="A3109" t="s">
        <v>2027</v>
      </c>
      <c r="B3109" s="3" t="s">
        <v>10336</v>
      </c>
      <c r="C3109" s="4">
        <v>50.100308379200001</v>
      </c>
      <c r="D3109" s="4">
        <v>8.9061807509699999</v>
      </c>
      <c r="E3109" s="4">
        <f>Orte[[#This Row],[Lat_dez]]*PI()/180</f>
        <v>0.87441533748154388</v>
      </c>
      <c r="F3109" s="4">
        <f>Orte[[#This Row],[Lon_dez]]*PI()/180</f>
        <v>0.15544217788216766</v>
      </c>
      <c r="G3109" t="s">
        <v>549</v>
      </c>
      <c r="H3109" t="s">
        <v>1076</v>
      </c>
      <c r="I3109" s="4" t="b">
        <v>0</v>
      </c>
      <c r="J3109" s="4" t="str">
        <f>CONCATENATE(Orte[[#This Row],[Ort]]," - ",Orte[[#This Row],[Landkreis]])</f>
        <v>Hanau - Landkreis Main-Kinzig-Kreis</v>
      </c>
      <c r="L3109" s="3" t="s">
        <v>15281</v>
      </c>
      <c r="M3109" s="3"/>
      <c r="N3109" t="str">
        <f>Orte[[#This Row],[Ort]]</f>
        <v>Hanau</v>
      </c>
      <c r="O3109" t="s">
        <v>5488</v>
      </c>
      <c r="P3109" t="s">
        <v>855</v>
      </c>
    </row>
    <row r="3110" spans="1:16" x14ac:dyDescent="0.35">
      <c r="A3110" t="s">
        <v>2027</v>
      </c>
      <c r="B3110" s="3" t="s">
        <v>11490</v>
      </c>
      <c r="C3110" s="4">
        <v>50.117830153200003</v>
      </c>
      <c r="D3110" s="4">
        <v>8.9794104804699995</v>
      </c>
      <c r="E3110" s="4">
        <f>Orte[[#This Row],[Lat_dez]]*PI()/180</f>
        <v>0.87472115012863405</v>
      </c>
      <c r="F3110" s="4">
        <f>Orte[[#This Row],[Lon_dez]]*PI()/180</f>
        <v>0.15672027777228748</v>
      </c>
      <c r="G3110" t="s">
        <v>549</v>
      </c>
      <c r="H3110" t="s">
        <v>1076</v>
      </c>
      <c r="I3110" s="4" t="b">
        <v>0</v>
      </c>
      <c r="J3110" s="4" t="str">
        <f>CONCATENATE(Orte[[#This Row],[Ort]]," - ",Orte[[#This Row],[Landkreis]])</f>
        <v>Hanau - Landkreis Main-Kinzig-Kreis</v>
      </c>
      <c r="L3110" s="3" t="s">
        <v>8213</v>
      </c>
      <c r="M3110" s="3"/>
      <c r="N3110" t="str">
        <f>Orte[[#This Row],[Ort]]</f>
        <v>Hanau</v>
      </c>
      <c r="O3110" t="s">
        <v>5977</v>
      </c>
      <c r="P3110" t="s">
        <v>3982</v>
      </c>
    </row>
    <row r="3111" spans="1:16" x14ac:dyDescent="0.35">
      <c r="A3111" t="s">
        <v>4706</v>
      </c>
      <c r="B3111" s="3" t="s">
        <v>12367</v>
      </c>
      <c r="C3111" s="4">
        <v>53.247240157900002</v>
      </c>
      <c r="D3111" s="4">
        <v>9.8424022982599997</v>
      </c>
      <c r="E3111" s="4">
        <f>Orte[[#This Row],[Lat_dez]]*PI()/180</f>
        <v>0.92933965835550036</v>
      </c>
      <c r="F3111" s="4">
        <f>Orte[[#This Row],[Lon_dez]]*PI()/180</f>
        <v>0.17178232641049393</v>
      </c>
      <c r="G3111" t="s">
        <v>554</v>
      </c>
      <c r="H3111" t="s">
        <v>821</v>
      </c>
      <c r="I3111" s="4" t="b">
        <v>0</v>
      </c>
      <c r="J3111" s="4" t="str">
        <f>CONCATENATE(Orte[[#This Row],[Ort]]," - ",Orte[[#This Row],[Landkreis]])</f>
        <v>Handeloh - Landkreis Harburg</v>
      </c>
      <c r="L3111" s="3" t="s">
        <v>11997</v>
      </c>
      <c r="M3111" s="3"/>
      <c r="N3111" t="str">
        <f>Orte[[#This Row],[Ort]]</f>
        <v>Handeloh</v>
      </c>
      <c r="O3111" t="s">
        <v>6339</v>
      </c>
      <c r="P3111" t="s">
        <v>6160</v>
      </c>
    </row>
    <row r="3112" spans="1:16" x14ac:dyDescent="0.35">
      <c r="A3112" t="s">
        <v>1105</v>
      </c>
      <c r="B3112" s="3" t="s">
        <v>12046</v>
      </c>
      <c r="C3112" s="4">
        <v>54.740735999999998</v>
      </c>
      <c r="D3112" s="4">
        <v>9.4086163162100007</v>
      </c>
      <c r="E3112" s="4">
        <f>Orte[[#This Row],[Lat_dez]]*PI()/180</f>
        <v>0.95540607816499057</v>
      </c>
      <c r="F3112" s="4">
        <f>Orte[[#This Row],[Lon_dez]]*PI()/180</f>
        <v>0.16421133277472444</v>
      </c>
      <c r="G3112" t="s">
        <v>641</v>
      </c>
      <c r="H3112" t="s">
        <v>660</v>
      </c>
      <c r="I3112" s="4" t="b">
        <v>0</v>
      </c>
      <c r="J3112" s="4" t="str">
        <f>CONCATENATE(Orte[[#This Row],[Ort]]," - ",Orte[[#This Row],[Landkreis]])</f>
        <v>Handewitt - Kreis Schleswig-Flensburg</v>
      </c>
      <c r="L3112" s="3" t="s">
        <v>11992</v>
      </c>
      <c r="M3112" s="3"/>
      <c r="N3112" t="str">
        <f>Orte[[#This Row],[Ort]]</f>
        <v>Handewitt</v>
      </c>
      <c r="O3112" t="s">
        <v>4092</v>
      </c>
      <c r="P3112" t="s">
        <v>2564</v>
      </c>
    </row>
    <row r="3113" spans="1:16" x14ac:dyDescent="0.35">
      <c r="A3113" t="s">
        <v>1105</v>
      </c>
      <c r="B3113" s="3" t="s">
        <v>8070</v>
      </c>
      <c r="C3113" s="4">
        <v>54.7605596991</v>
      </c>
      <c r="D3113" s="4">
        <v>9.3174150301700003</v>
      </c>
      <c r="E3113" s="4">
        <f>Orte[[#This Row],[Lat_dez]]*PI()/180</f>
        <v>0.95575206698421022</v>
      </c>
      <c r="F3113" s="4">
        <f>Orte[[#This Row],[Lon_dez]]*PI()/180</f>
        <v>0.16261957005127331</v>
      </c>
      <c r="G3113" t="s">
        <v>641</v>
      </c>
      <c r="H3113" t="s">
        <v>660</v>
      </c>
      <c r="I3113" s="4" t="b">
        <v>0</v>
      </c>
      <c r="J3113" s="4" t="str">
        <f>CONCATENATE(Orte[[#This Row],[Ort]]," - ",Orte[[#This Row],[Landkreis]])</f>
        <v>Handewitt - Kreis Schleswig-Flensburg</v>
      </c>
      <c r="L3113" s="3" t="s">
        <v>14851</v>
      </c>
      <c r="M3113" s="3"/>
      <c r="N3113" t="str">
        <f>Orte[[#This Row],[Ort]]</f>
        <v>Handewitt</v>
      </c>
      <c r="O3113" t="s">
        <v>1999</v>
      </c>
      <c r="P3113" t="s">
        <v>2942</v>
      </c>
    </row>
    <row r="3114" spans="1:16" x14ac:dyDescent="0.35">
      <c r="A3114" t="s">
        <v>2770</v>
      </c>
      <c r="B3114" s="3" t="s">
        <v>9915</v>
      </c>
      <c r="C3114" s="4">
        <v>53.342024146</v>
      </c>
      <c r="D3114" s="4">
        <v>10.3388709394</v>
      </c>
      <c r="E3114" s="4">
        <f>Orte[[#This Row],[Lat_dez]]*PI()/180</f>
        <v>0.93099395102601645</v>
      </c>
      <c r="F3114" s="4">
        <f>Orte[[#This Row],[Lon_dez]]*PI()/180</f>
        <v>0.18044733883128911</v>
      </c>
      <c r="G3114" t="s">
        <v>554</v>
      </c>
      <c r="H3114" t="s">
        <v>1040</v>
      </c>
      <c r="I3114" s="4" t="b">
        <v>0</v>
      </c>
      <c r="J3114" s="4" t="str">
        <f>CONCATENATE(Orte[[#This Row],[Ort]]," - ",Orte[[#This Row],[Landkreis]])</f>
        <v>Handorf - Landkreis Lüneburg</v>
      </c>
      <c r="L3114" s="3" t="s">
        <v>8652</v>
      </c>
      <c r="M3114" s="3"/>
      <c r="N3114" t="str">
        <f>Orte[[#This Row],[Ort]]</f>
        <v>Handorf</v>
      </c>
      <c r="O3114" t="s">
        <v>2592</v>
      </c>
      <c r="P3114" t="s">
        <v>4915</v>
      </c>
    </row>
    <row r="3115" spans="1:16" x14ac:dyDescent="0.35">
      <c r="A3115" t="s">
        <v>4280</v>
      </c>
      <c r="B3115" s="3" t="s">
        <v>11806</v>
      </c>
      <c r="C3115" s="4">
        <v>54.114957919299997</v>
      </c>
      <c r="D3115" s="4">
        <v>9.4072676518100007</v>
      </c>
      <c r="E3115" s="4">
        <f>Orte[[#This Row],[Lat_dez]]*PI()/180</f>
        <v>0.94448419026996489</v>
      </c>
      <c r="F3115" s="4">
        <f>Orte[[#This Row],[Lon_dez]]*PI()/180</f>
        <v>0.16418779414044002</v>
      </c>
      <c r="G3115" t="s">
        <v>641</v>
      </c>
      <c r="H3115" t="s">
        <v>642</v>
      </c>
      <c r="I3115" s="4" t="b">
        <v>0</v>
      </c>
      <c r="J3115" s="4" t="str">
        <f>CONCATENATE(Orte[[#This Row],[Ort]]," - ",Orte[[#This Row],[Landkreis]])</f>
        <v>Hanerau-Hademarschen, Seefeld u.a. - Kreis Rendsburg-Eckernförde</v>
      </c>
      <c r="L3115" s="3" t="s">
        <v>11389</v>
      </c>
      <c r="M3115" s="3"/>
      <c r="N3115" t="str">
        <f>Orte[[#This Row],[Ort]]</f>
        <v>Hanerau-Hademarschen, Seefeld u.a.</v>
      </c>
      <c r="O3115" t="s">
        <v>1306</v>
      </c>
      <c r="P3115" t="s">
        <v>4148</v>
      </c>
    </row>
    <row r="3116" spans="1:16" x14ac:dyDescent="0.35">
      <c r="A3116" t="s">
        <v>3205</v>
      </c>
      <c r="B3116" s="3" t="s">
        <v>10438</v>
      </c>
      <c r="C3116" s="4">
        <v>49.3191435488</v>
      </c>
      <c r="D3116" s="4">
        <v>8.3446122637099993</v>
      </c>
      <c r="E3116" s="4">
        <f>Orte[[#This Row],[Lat_dez]]*PI()/180</f>
        <v>0.86078143919028061</v>
      </c>
      <c r="F3116" s="4">
        <f>Orte[[#This Row],[Lon_dez]]*PI()/180</f>
        <v>0.14564095880403682</v>
      </c>
      <c r="G3116" t="s">
        <v>514</v>
      </c>
      <c r="H3116" t="s">
        <v>580</v>
      </c>
      <c r="I3116" s="4" t="b">
        <v>0</v>
      </c>
      <c r="J3116" s="4" t="str">
        <f>CONCATENATE(Orte[[#This Row],[Ort]]," - ",Orte[[#This Row],[Landkreis]])</f>
        <v>Hanhofen - Landkreis Rhein-Pfalz-Kreis</v>
      </c>
      <c r="L3116" s="3" t="s">
        <v>12289</v>
      </c>
      <c r="M3116" s="3"/>
      <c r="N3116" t="str">
        <f>Orte[[#This Row],[Ort]]</f>
        <v>Hanhofen</v>
      </c>
      <c r="O3116" t="s">
        <v>1987</v>
      </c>
      <c r="P3116" t="s">
        <v>2356</v>
      </c>
    </row>
    <row r="3117" spans="1:16" x14ac:dyDescent="0.35">
      <c r="A3117" t="s">
        <v>2261</v>
      </c>
      <c r="B3117" s="3" t="s">
        <v>9279</v>
      </c>
      <c r="C3117" s="4">
        <v>52.716337873199997</v>
      </c>
      <c r="D3117" s="4">
        <v>10.575698124700001</v>
      </c>
      <c r="E3117" s="4">
        <f>Orte[[#This Row],[Lat_dez]]*PI()/180</f>
        <v>0.92007366548112501</v>
      </c>
      <c r="F3117" s="4">
        <f>Orte[[#This Row],[Lon_dez]]*PI()/180</f>
        <v>0.18458075297300486</v>
      </c>
      <c r="G3117" t="s">
        <v>554</v>
      </c>
      <c r="H3117" t="s">
        <v>1314</v>
      </c>
      <c r="I3117" s="4" t="b">
        <v>0</v>
      </c>
      <c r="J3117" s="4" t="str">
        <f>CONCATENATE(Orte[[#This Row],[Ort]]," - ",Orte[[#This Row],[Landkreis]])</f>
        <v>Hankensbüttel, Obernholz, Dedelstorf - Landkreis Gifhorn</v>
      </c>
      <c r="L3117" s="3" t="s">
        <v>13891</v>
      </c>
      <c r="M3117" s="3"/>
      <c r="N3117" t="str">
        <f>Orte[[#This Row],[Ort]]</f>
        <v>Hankensbüttel, Obernholz, Dedelstorf</v>
      </c>
      <c r="O3117" t="s">
        <v>5539</v>
      </c>
      <c r="P3117" t="s">
        <v>6930</v>
      </c>
    </row>
    <row r="3118" spans="1:16" x14ac:dyDescent="0.35">
      <c r="A3118" t="s">
        <v>2090</v>
      </c>
      <c r="B3118" s="3" t="s">
        <v>9083</v>
      </c>
      <c r="C3118" s="4">
        <v>51.430461539100001</v>
      </c>
      <c r="D3118" s="4">
        <v>9.6786173864799991</v>
      </c>
      <c r="E3118" s="4">
        <f>Orte[[#This Row],[Lat_dez]]*PI()/180</f>
        <v>0.89763088967760529</v>
      </c>
      <c r="F3118" s="4">
        <f>Orte[[#This Row],[Lon_dez]]*PI()/180</f>
        <v>0.16892374043484451</v>
      </c>
      <c r="G3118" t="s">
        <v>554</v>
      </c>
      <c r="H3118" t="s">
        <v>651</v>
      </c>
      <c r="I3118" s="4" t="b">
        <v>0</v>
      </c>
      <c r="J3118" s="4" t="str">
        <f>CONCATENATE(Orte[[#This Row],[Ort]]," - ",Orte[[#This Row],[Landkreis]])</f>
        <v>Hann. Münden, Gutsbezirk Reinhardswald - Landkreis Göttingen</v>
      </c>
      <c r="L3118" s="3" t="s">
        <v>11869</v>
      </c>
      <c r="M3118" s="3"/>
      <c r="N3118" t="str">
        <f>Orte[[#This Row],[Ort]]</f>
        <v>Hann. Münden, Gutsbezirk Reinhardswald</v>
      </c>
      <c r="O3118" t="s">
        <v>2217</v>
      </c>
      <c r="P3118" t="s">
        <v>3342</v>
      </c>
    </row>
    <row r="3119" spans="1:16" x14ac:dyDescent="0.35">
      <c r="A3119" t="s">
        <v>59</v>
      </c>
      <c r="B3119" s="3" t="s">
        <v>9228</v>
      </c>
      <c r="C3119" s="4">
        <v>52.371893101799998</v>
      </c>
      <c r="D3119" s="4">
        <v>9.7563237211599994</v>
      </c>
      <c r="E3119" s="4">
        <f>Orte[[#This Row],[Lat_dez]]*PI()/180</f>
        <v>0.91406197012891566</v>
      </c>
      <c r="F3119" s="4">
        <f>Orte[[#This Row],[Lon_dez]]*PI()/180</f>
        <v>0.17027997182466714</v>
      </c>
      <c r="G3119" t="s">
        <v>554</v>
      </c>
      <c r="H3119" t="s">
        <v>652</v>
      </c>
      <c r="I3119" s="4" t="b">
        <v>0</v>
      </c>
      <c r="J3119" s="4" t="str">
        <f>CONCATENATE(Orte[[#This Row],[Ort]]," - ",Orte[[#This Row],[Landkreis]])</f>
        <v>Hannover - Landkreis Region Hannover</v>
      </c>
      <c r="L3119" s="3" t="s">
        <v>14852</v>
      </c>
      <c r="M3119" s="3"/>
      <c r="N3119" t="str">
        <f>Orte[[#This Row],[Ort]]</f>
        <v>Hannover</v>
      </c>
      <c r="O3119" t="s">
        <v>3779</v>
      </c>
      <c r="P3119" t="s">
        <v>3599</v>
      </c>
    </row>
    <row r="3120" spans="1:16" x14ac:dyDescent="0.35">
      <c r="A3120" t="s">
        <v>59</v>
      </c>
      <c r="B3120" s="3" t="s">
        <v>10596</v>
      </c>
      <c r="C3120" s="4">
        <v>52.384418544799999</v>
      </c>
      <c r="D3120" s="4">
        <v>9.7446704232600005</v>
      </c>
      <c r="E3120" s="4">
        <f>Orte[[#This Row],[Lat_dez]]*PI()/180</f>
        <v>0.91428058034953663</v>
      </c>
      <c r="F3120" s="4">
        <f>Orte[[#This Row],[Lon_dez]]*PI()/180</f>
        <v>0.17007658340759643</v>
      </c>
      <c r="G3120" t="s">
        <v>554</v>
      </c>
      <c r="H3120" t="s">
        <v>652</v>
      </c>
      <c r="I3120" s="4" t="b">
        <v>0</v>
      </c>
      <c r="J3120" s="4" t="str">
        <f>CONCATENATE(Orte[[#This Row],[Ort]]," - ",Orte[[#This Row],[Landkreis]])</f>
        <v>Hannover - Landkreis Region Hannover</v>
      </c>
      <c r="L3120" s="3" t="s">
        <v>14448</v>
      </c>
      <c r="M3120" s="3"/>
      <c r="N3120" t="str">
        <f>Orte[[#This Row],[Ort]]</f>
        <v>Hannover</v>
      </c>
      <c r="O3120" t="s">
        <v>6987</v>
      </c>
      <c r="P3120" t="s">
        <v>1244</v>
      </c>
    </row>
    <row r="3121" spans="1:16" x14ac:dyDescent="0.35">
      <c r="A3121" t="s">
        <v>59</v>
      </c>
      <c r="B3121" s="3" t="s">
        <v>8380</v>
      </c>
      <c r="C3121" s="4">
        <v>52.398331173000003</v>
      </c>
      <c r="D3121" s="4">
        <v>9.7468612263699992</v>
      </c>
      <c r="E3121" s="4">
        <f>Orte[[#This Row],[Lat_dez]]*PI()/180</f>
        <v>0.9145234015192325</v>
      </c>
      <c r="F3121" s="4">
        <f>Orte[[#This Row],[Lon_dez]]*PI()/180</f>
        <v>0.17011482013512882</v>
      </c>
      <c r="G3121" t="s">
        <v>554</v>
      </c>
      <c r="H3121" t="s">
        <v>652</v>
      </c>
      <c r="I3121" s="4" t="b">
        <v>0</v>
      </c>
      <c r="J3121" s="4" t="str">
        <f>CONCATENATE(Orte[[#This Row],[Ort]]," - ",Orte[[#This Row],[Landkreis]])</f>
        <v>Hannover - Landkreis Region Hannover</v>
      </c>
      <c r="L3121" s="3" t="s">
        <v>11075</v>
      </c>
      <c r="M3121" s="3"/>
      <c r="N3121" t="str">
        <f>Orte[[#This Row],[Ort]]</f>
        <v>Hannover</v>
      </c>
      <c r="O3121" t="s">
        <v>2047</v>
      </c>
      <c r="P3121" t="s">
        <v>7217</v>
      </c>
    </row>
    <row r="3122" spans="1:16" x14ac:dyDescent="0.35">
      <c r="A3122" t="s">
        <v>59</v>
      </c>
      <c r="B3122" s="3" t="s">
        <v>8377</v>
      </c>
      <c r="C3122" s="4">
        <v>52.402817970000001</v>
      </c>
      <c r="D3122" s="4">
        <v>9.7199847002799995</v>
      </c>
      <c r="E3122" s="4">
        <f>Orte[[#This Row],[Lat_dez]]*PI()/180</f>
        <v>0.91460171089975106</v>
      </c>
      <c r="F3122" s="4">
        <f>Orte[[#This Row],[Lon_dez]]*PI()/180</f>
        <v>0.16964573626336019</v>
      </c>
      <c r="G3122" t="s">
        <v>554</v>
      </c>
      <c r="H3122" t="s">
        <v>652</v>
      </c>
      <c r="I3122" s="4" t="b">
        <v>0</v>
      </c>
      <c r="J3122" s="4" t="str">
        <f>CONCATENATE(Orte[[#This Row],[Ort]]," - ",Orte[[#This Row],[Landkreis]])</f>
        <v>Hannover - Landkreis Region Hannover</v>
      </c>
      <c r="L3122" s="3" t="s">
        <v>13090</v>
      </c>
      <c r="M3122" s="3"/>
      <c r="N3122" t="str">
        <f>Orte[[#This Row],[Ort]]</f>
        <v>Hannover</v>
      </c>
      <c r="O3122" t="s">
        <v>2431</v>
      </c>
      <c r="P3122" t="s">
        <v>6429</v>
      </c>
    </row>
    <row r="3123" spans="1:16" x14ac:dyDescent="0.35">
      <c r="A3123" t="s">
        <v>59</v>
      </c>
      <c r="B3123" s="3" t="s">
        <v>12050</v>
      </c>
      <c r="C3123" s="4">
        <v>52.385386778799997</v>
      </c>
      <c r="D3123" s="4">
        <v>9.7117182955800008</v>
      </c>
      <c r="E3123" s="4">
        <f>Orte[[#This Row],[Lat_dez]]*PI()/180</f>
        <v>0.91429747922076643</v>
      </c>
      <c r="F3123" s="4">
        <f>Orte[[#This Row],[Lon_dez]]*PI()/180</f>
        <v>0.16950146028404287</v>
      </c>
      <c r="G3123" t="s">
        <v>554</v>
      </c>
      <c r="H3123" t="s">
        <v>652</v>
      </c>
      <c r="I3123" s="4" t="b">
        <v>0</v>
      </c>
      <c r="J3123" s="4" t="str">
        <f>CONCATENATE(Orte[[#This Row],[Ort]]," - ",Orte[[#This Row],[Landkreis]])</f>
        <v>Hannover - Landkreis Region Hannover</v>
      </c>
      <c r="L3123" s="3" t="s">
        <v>8600</v>
      </c>
      <c r="M3123" s="3"/>
      <c r="N3123" t="str">
        <f>Orte[[#This Row],[Ort]]</f>
        <v>Hannover</v>
      </c>
      <c r="O3123" t="s">
        <v>3872</v>
      </c>
      <c r="P3123" t="s">
        <v>3650</v>
      </c>
    </row>
    <row r="3124" spans="1:16" x14ac:dyDescent="0.35">
      <c r="A3124" t="s">
        <v>59</v>
      </c>
      <c r="B3124" s="3" t="s">
        <v>8731</v>
      </c>
      <c r="C3124" s="4">
        <v>52.364057050600003</v>
      </c>
      <c r="D3124" s="4">
        <v>9.7333575693000007</v>
      </c>
      <c r="E3124" s="4">
        <f>Orte[[#This Row],[Lat_dez]]*PI()/180</f>
        <v>0.913925205235121</v>
      </c>
      <c r="F3124" s="4">
        <f>Orte[[#This Row],[Lon_dez]]*PI()/180</f>
        <v>0.16987913685819717</v>
      </c>
      <c r="G3124" t="s">
        <v>554</v>
      </c>
      <c r="H3124" t="s">
        <v>652</v>
      </c>
      <c r="I3124" s="4" t="b">
        <v>0</v>
      </c>
      <c r="J3124" s="4" t="str">
        <f>CONCATENATE(Orte[[#This Row],[Ort]]," - ",Orte[[#This Row],[Landkreis]])</f>
        <v>Hannover - Landkreis Region Hannover</v>
      </c>
      <c r="L3124" s="3" t="s">
        <v>8214</v>
      </c>
      <c r="M3124" s="3"/>
      <c r="N3124" t="str">
        <f>Orte[[#This Row],[Ort]]</f>
        <v>Hannover</v>
      </c>
      <c r="O3124" t="s">
        <v>6007</v>
      </c>
      <c r="P3124" t="s">
        <v>3125</v>
      </c>
    </row>
    <row r="3125" spans="1:16" x14ac:dyDescent="0.35">
      <c r="A3125" t="s">
        <v>59</v>
      </c>
      <c r="B3125" s="3" t="s">
        <v>13102</v>
      </c>
      <c r="C3125" s="4">
        <v>52.365809005400003</v>
      </c>
      <c r="D3125" s="4">
        <v>9.7551310575399999</v>
      </c>
      <c r="E3125" s="4">
        <f>Orte[[#This Row],[Lat_dez]]*PI()/180</f>
        <v>0.9139557826147271</v>
      </c>
      <c r="F3125" s="4">
        <f>Orte[[#This Row],[Lon_dez]]*PI()/180</f>
        <v>0.17025915591762938</v>
      </c>
      <c r="G3125" t="s">
        <v>554</v>
      </c>
      <c r="H3125" t="s">
        <v>652</v>
      </c>
      <c r="I3125" s="4" t="b">
        <v>0</v>
      </c>
      <c r="J3125" s="4" t="str">
        <f>CONCATENATE(Orte[[#This Row],[Ort]]," - ",Orte[[#This Row],[Landkreis]])</f>
        <v>Hannover - Landkreis Region Hannover</v>
      </c>
      <c r="L3125" s="3" t="s">
        <v>8659</v>
      </c>
      <c r="M3125" s="3"/>
      <c r="N3125" t="str">
        <f>Orte[[#This Row],[Ort]]</f>
        <v>Hannover</v>
      </c>
      <c r="O3125" t="s">
        <v>3847</v>
      </c>
      <c r="P3125" t="s">
        <v>1805</v>
      </c>
    </row>
    <row r="3126" spans="1:16" x14ac:dyDescent="0.35">
      <c r="A3126" t="s">
        <v>59</v>
      </c>
      <c r="B3126" s="3" t="s">
        <v>13679</v>
      </c>
      <c r="C3126" s="4">
        <v>52.357873273800003</v>
      </c>
      <c r="D3126" s="4">
        <v>9.7626526010999992</v>
      </c>
      <c r="E3126" s="4">
        <f>Orte[[#This Row],[Lat_dez]]*PI()/180</f>
        <v>0.91381727796975254</v>
      </c>
      <c r="F3126" s="4">
        <f>Orte[[#This Row],[Lon_dez]]*PI()/180</f>
        <v>0.17039043161758358</v>
      </c>
      <c r="G3126" t="s">
        <v>554</v>
      </c>
      <c r="H3126" t="s">
        <v>652</v>
      </c>
      <c r="I3126" s="4" t="b">
        <v>0</v>
      </c>
      <c r="J3126" s="4" t="str">
        <f>CONCATENATE(Orte[[#This Row],[Ort]]," - ",Orte[[#This Row],[Landkreis]])</f>
        <v>Hannover - Landkreis Region Hannover</v>
      </c>
      <c r="L3126" s="3" t="s">
        <v>13089</v>
      </c>
      <c r="M3126" s="3"/>
      <c r="N3126" t="str">
        <f>Orte[[#This Row],[Ort]]</f>
        <v>Hannover</v>
      </c>
      <c r="O3126" t="s">
        <v>1141</v>
      </c>
      <c r="P3126" t="s">
        <v>3682</v>
      </c>
    </row>
    <row r="3127" spans="1:16" x14ac:dyDescent="0.35">
      <c r="A3127" t="s">
        <v>59</v>
      </c>
      <c r="B3127" s="3" t="s">
        <v>11592</v>
      </c>
      <c r="C3127" s="4">
        <v>52.379718640199997</v>
      </c>
      <c r="D3127" s="4">
        <v>9.7666306660300002</v>
      </c>
      <c r="E3127" s="4">
        <f>Orte[[#This Row],[Lat_dez]]*PI()/180</f>
        <v>0.91419855153973706</v>
      </c>
      <c r="F3127" s="4">
        <f>Orte[[#This Row],[Lon_dez]]*PI()/180</f>
        <v>0.17045986194847021</v>
      </c>
      <c r="G3127" t="s">
        <v>554</v>
      </c>
      <c r="H3127" t="s">
        <v>652</v>
      </c>
      <c r="I3127" s="4" t="b">
        <v>0</v>
      </c>
      <c r="J3127" s="4" t="str">
        <f>CONCATENATE(Orte[[#This Row],[Ort]]," - ",Orte[[#This Row],[Landkreis]])</f>
        <v>Hannover - Landkreis Region Hannover</v>
      </c>
      <c r="L3127" s="3" t="s">
        <v>14853</v>
      </c>
      <c r="M3127" s="3"/>
      <c r="N3127" t="str">
        <f>Orte[[#This Row],[Ort]]</f>
        <v>Hannover</v>
      </c>
      <c r="O3127" t="s">
        <v>2318</v>
      </c>
      <c r="P3127" t="s">
        <v>5674</v>
      </c>
    </row>
    <row r="3128" spans="1:16" x14ac:dyDescent="0.35">
      <c r="A3128" t="s">
        <v>59</v>
      </c>
      <c r="B3128" s="3" t="s">
        <v>15705</v>
      </c>
      <c r="C3128" s="4">
        <v>52.395200271999997</v>
      </c>
      <c r="D3128" s="4">
        <v>9.7694703835399999</v>
      </c>
      <c r="E3128" s="4">
        <f>Orte[[#This Row],[Lat_dez]]*PI()/180</f>
        <v>0.91446875698822838</v>
      </c>
      <c r="F3128" s="4">
        <f>Orte[[#This Row],[Lon_dez]]*PI()/180</f>
        <v>0.17050942436884625</v>
      </c>
      <c r="G3128" t="s">
        <v>554</v>
      </c>
      <c r="H3128" t="s">
        <v>652</v>
      </c>
      <c r="I3128" s="4" t="b">
        <v>0</v>
      </c>
      <c r="J3128" s="4" t="str">
        <f>CONCATENATE(Orte[[#This Row],[Ort]]," - ",Orte[[#This Row],[Landkreis]])</f>
        <v>Hannover - Landkreis Region Hannover</v>
      </c>
      <c r="L3128" s="3" t="s">
        <v>13886</v>
      </c>
      <c r="M3128" s="3"/>
      <c r="N3128" t="str">
        <f>Orte[[#This Row],[Ort]]</f>
        <v>Hannover</v>
      </c>
      <c r="O3128" t="s">
        <v>2748</v>
      </c>
      <c r="P3128" t="s">
        <v>4140</v>
      </c>
    </row>
    <row r="3129" spans="1:16" x14ac:dyDescent="0.35">
      <c r="A3129" t="s">
        <v>59</v>
      </c>
      <c r="B3129" s="3" t="s">
        <v>11422</v>
      </c>
      <c r="C3129" s="4">
        <v>52.417272945800001</v>
      </c>
      <c r="D3129" s="4">
        <v>9.7467338732099993</v>
      </c>
      <c r="E3129" s="4">
        <f>Orte[[#This Row],[Lat_dez]]*PI()/180</f>
        <v>0.91485399782075727</v>
      </c>
      <c r="F3129" s="4">
        <f>Orte[[#This Row],[Lon_dez]]*PI()/180</f>
        <v>0.17011259740317403</v>
      </c>
      <c r="G3129" t="s">
        <v>554</v>
      </c>
      <c r="H3129" t="s">
        <v>652</v>
      </c>
      <c r="I3129" s="4" t="b">
        <v>0</v>
      </c>
      <c r="J3129" s="4" t="str">
        <f>CONCATENATE(Orte[[#This Row],[Ort]]," - ",Orte[[#This Row],[Landkreis]])</f>
        <v>Hannover - Landkreis Region Hannover</v>
      </c>
      <c r="L3129" s="3" t="s">
        <v>10724</v>
      </c>
      <c r="M3129" s="3"/>
      <c r="N3129" t="str">
        <f>Orte[[#This Row],[Ort]]</f>
        <v>Hannover</v>
      </c>
      <c r="O3129" t="s">
        <v>4668</v>
      </c>
      <c r="P3129" t="s">
        <v>780</v>
      </c>
    </row>
    <row r="3130" spans="1:16" x14ac:dyDescent="0.35">
      <c r="A3130" t="s">
        <v>59</v>
      </c>
      <c r="B3130" s="3" t="s">
        <v>13050</v>
      </c>
      <c r="C3130" s="4">
        <v>52.412342623800001</v>
      </c>
      <c r="D3130" s="4">
        <v>9.6665660354800007</v>
      </c>
      <c r="E3130" s="4">
        <f>Orte[[#This Row],[Lat_dez]]*PI()/180</f>
        <v>0.91476794746867363</v>
      </c>
      <c r="F3130" s="4">
        <f>Orte[[#This Row],[Lon_dez]]*PI()/180</f>
        <v>0.16871340468058102</v>
      </c>
      <c r="G3130" t="s">
        <v>554</v>
      </c>
      <c r="H3130" t="s">
        <v>652</v>
      </c>
      <c r="I3130" s="4" t="b">
        <v>0</v>
      </c>
      <c r="J3130" s="4" t="str">
        <f>CONCATENATE(Orte[[#This Row],[Ort]]," - ",Orte[[#This Row],[Landkreis]])</f>
        <v>Hannover - Landkreis Region Hannover</v>
      </c>
      <c r="L3130" s="3" t="s">
        <v>9847</v>
      </c>
      <c r="M3130" s="3"/>
      <c r="N3130" t="str">
        <f>Orte[[#This Row],[Ort]]</f>
        <v>Hannover</v>
      </c>
      <c r="O3130" t="s">
        <v>6037</v>
      </c>
      <c r="P3130" t="s">
        <v>4890</v>
      </c>
    </row>
    <row r="3131" spans="1:16" x14ac:dyDescent="0.35">
      <c r="A3131" t="s">
        <v>59</v>
      </c>
      <c r="B3131" s="3" t="s">
        <v>14909</v>
      </c>
      <c r="C3131" s="4">
        <v>52.362329561800003</v>
      </c>
      <c r="D3131" s="4">
        <v>9.7141049003899997</v>
      </c>
      <c r="E3131" s="4">
        <f>Orte[[#This Row],[Lat_dez]]*PI()/180</f>
        <v>0.91389505486776967</v>
      </c>
      <c r="F3131" s="4">
        <f>Orte[[#This Row],[Lon_dez]]*PI()/180</f>
        <v>0.16954311439592129</v>
      </c>
      <c r="G3131" t="s">
        <v>554</v>
      </c>
      <c r="H3131" t="s">
        <v>652</v>
      </c>
      <c r="I3131" s="4" t="b">
        <v>0</v>
      </c>
      <c r="J3131" s="4" t="str">
        <f>CONCATENATE(Orte[[#This Row],[Ort]]," - ",Orte[[#This Row],[Landkreis]])</f>
        <v>Hannover - Landkreis Region Hannover</v>
      </c>
      <c r="L3131" s="3" t="s">
        <v>10721</v>
      </c>
      <c r="M3131" s="3"/>
      <c r="N3131" t="str">
        <f>Orte[[#This Row],[Ort]]</f>
        <v>Hannover</v>
      </c>
      <c r="O3131" t="s">
        <v>5703</v>
      </c>
      <c r="P3131" t="s">
        <v>2419</v>
      </c>
    </row>
    <row r="3132" spans="1:16" x14ac:dyDescent="0.35">
      <c r="A3132" t="s">
        <v>59</v>
      </c>
      <c r="B3132" s="3" t="s">
        <v>15703</v>
      </c>
      <c r="C3132" s="4">
        <v>52.374458283499997</v>
      </c>
      <c r="D3132" s="4">
        <v>9.7060767961900005</v>
      </c>
      <c r="E3132" s="4">
        <f>Orte[[#This Row],[Lat_dez]]*PI()/180</f>
        <v>0.91410674099549272</v>
      </c>
      <c r="F3132" s="4">
        <f>Orte[[#This Row],[Lon_dez]]*PI()/180</f>
        <v>0.16940299754493812</v>
      </c>
      <c r="G3132" t="s">
        <v>554</v>
      </c>
      <c r="H3132" t="s">
        <v>652</v>
      </c>
      <c r="I3132" s="4" t="b">
        <v>0</v>
      </c>
      <c r="J3132" s="4" t="str">
        <f>CONCATENATE(Orte[[#This Row],[Ort]]," - ",Orte[[#This Row],[Landkreis]])</f>
        <v>Hannover - Landkreis Region Hannover</v>
      </c>
      <c r="L3132" s="3" t="s">
        <v>9628</v>
      </c>
      <c r="M3132" s="3"/>
      <c r="N3132" t="str">
        <f>Orte[[#This Row],[Ort]]</f>
        <v>Hannover</v>
      </c>
      <c r="O3132" t="s">
        <v>560</v>
      </c>
      <c r="P3132" t="s">
        <v>5562</v>
      </c>
    </row>
    <row r="3133" spans="1:16" x14ac:dyDescent="0.35">
      <c r="A3133" t="s">
        <v>59</v>
      </c>
      <c r="B3133" s="3" t="s">
        <v>13511</v>
      </c>
      <c r="C3133" s="4">
        <v>52.371028104799997</v>
      </c>
      <c r="D3133" s="4">
        <v>9.6839729032299999</v>
      </c>
      <c r="E3133" s="4">
        <f>Orte[[#This Row],[Lat_dez]]*PI()/180</f>
        <v>0.91404687308324584</v>
      </c>
      <c r="F3133" s="4">
        <f>Orte[[#This Row],[Lon_dez]]*PI()/180</f>
        <v>0.16901721183527771</v>
      </c>
      <c r="G3133" t="s">
        <v>554</v>
      </c>
      <c r="H3133" t="s">
        <v>652</v>
      </c>
      <c r="I3133" s="4" t="b">
        <v>0</v>
      </c>
      <c r="J3133" s="4" t="str">
        <f>CONCATENATE(Orte[[#This Row],[Ort]]," - ",Orte[[#This Row],[Landkreis]])</f>
        <v>Hannover - Landkreis Region Hannover</v>
      </c>
      <c r="L3133" s="3" t="s">
        <v>9158</v>
      </c>
      <c r="M3133" s="3"/>
      <c r="N3133" t="str">
        <f>Orte[[#This Row],[Ort]]</f>
        <v>Hannover</v>
      </c>
      <c r="O3133" t="s">
        <v>7059</v>
      </c>
      <c r="P3133" t="s">
        <v>5096</v>
      </c>
    </row>
    <row r="3134" spans="1:16" x14ac:dyDescent="0.35">
      <c r="A3134" t="s">
        <v>59</v>
      </c>
      <c r="B3134" s="3" t="s">
        <v>13510</v>
      </c>
      <c r="C3134" s="4">
        <v>52.359825019500001</v>
      </c>
      <c r="D3134" s="4">
        <v>9.6676309452000009</v>
      </c>
      <c r="E3134" s="4">
        <f>Orte[[#This Row],[Lat_dez]]*PI()/180</f>
        <v>0.91385134235837917</v>
      </c>
      <c r="F3134" s="4">
        <f>Orte[[#This Row],[Lon_dez]]*PI()/180</f>
        <v>0.16873199086143151</v>
      </c>
      <c r="G3134" t="s">
        <v>554</v>
      </c>
      <c r="H3134" t="s">
        <v>652</v>
      </c>
      <c r="I3134" s="4" t="b">
        <v>0</v>
      </c>
      <c r="J3134" s="4" t="str">
        <f>CONCATENATE(Orte[[#This Row],[Ort]]," - ",Orte[[#This Row],[Landkreis]])</f>
        <v>Hannover - Landkreis Region Hannover</v>
      </c>
      <c r="L3134" s="3" t="s">
        <v>12626</v>
      </c>
      <c r="M3134" s="3"/>
      <c r="N3134" t="str">
        <f>Orte[[#This Row],[Ort]]</f>
        <v>Hannover</v>
      </c>
      <c r="O3134" t="s">
        <v>7150</v>
      </c>
      <c r="P3134" t="s">
        <v>1761</v>
      </c>
    </row>
    <row r="3135" spans="1:16" x14ac:dyDescent="0.35">
      <c r="A3135" t="s">
        <v>59</v>
      </c>
      <c r="B3135" s="3" t="s">
        <v>13898</v>
      </c>
      <c r="C3135" s="4">
        <v>52.330195867400001</v>
      </c>
      <c r="D3135" s="4">
        <v>9.6906461553100005</v>
      </c>
      <c r="E3135" s="4">
        <f>Orte[[#This Row],[Lat_dez]]*PI()/180</f>
        <v>0.91333421609965992</v>
      </c>
      <c r="F3135" s="4">
        <f>Orte[[#This Row],[Lon_dez]]*PI()/180</f>
        <v>0.16913368205588927</v>
      </c>
      <c r="G3135" t="s">
        <v>554</v>
      </c>
      <c r="H3135" t="s">
        <v>652</v>
      </c>
      <c r="I3135" s="4" t="b">
        <v>0</v>
      </c>
      <c r="J3135" s="4" t="str">
        <f>CONCATENATE(Orte[[#This Row],[Ort]]," - ",Orte[[#This Row],[Landkreis]])</f>
        <v>Hannover - Landkreis Region Hannover</v>
      </c>
      <c r="L3135" s="3" t="s">
        <v>13845</v>
      </c>
      <c r="M3135" s="3"/>
      <c r="N3135" t="str">
        <f>Orte[[#This Row],[Ort]]</f>
        <v>Hannover</v>
      </c>
      <c r="O3135" t="s">
        <v>5363</v>
      </c>
      <c r="P3135" t="s">
        <v>4060</v>
      </c>
    </row>
    <row r="3136" spans="1:16" x14ac:dyDescent="0.35">
      <c r="A3136" t="s">
        <v>59</v>
      </c>
      <c r="B3136" s="3" t="s">
        <v>8376</v>
      </c>
      <c r="C3136" s="4">
        <v>52.341534830400001</v>
      </c>
      <c r="D3136" s="4">
        <v>9.7222365694999997</v>
      </c>
      <c r="E3136" s="4">
        <f>Orte[[#This Row],[Lat_dez]]*PI()/180</f>
        <v>0.9135321183377717</v>
      </c>
      <c r="F3136" s="4">
        <f>Orte[[#This Row],[Lon_dez]]*PI()/180</f>
        <v>0.16968503879557351</v>
      </c>
      <c r="G3136" t="s">
        <v>554</v>
      </c>
      <c r="H3136" t="s">
        <v>652</v>
      </c>
      <c r="I3136" s="4" t="b">
        <v>0</v>
      </c>
      <c r="J3136" s="4" t="str">
        <f>CONCATENATE(Orte[[#This Row],[Ort]]," - ",Orte[[#This Row],[Landkreis]])</f>
        <v>Hannover - Landkreis Region Hannover</v>
      </c>
      <c r="L3136" s="3" t="s">
        <v>13844</v>
      </c>
      <c r="M3136" s="3"/>
      <c r="N3136" t="str">
        <f>Orte[[#This Row],[Ort]]</f>
        <v>Hannover</v>
      </c>
      <c r="O3136" t="s">
        <v>2379</v>
      </c>
      <c r="P3136" t="s">
        <v>1383</v>
      </c>
    </row>
    <row r="3137" spans="1:16" x14ac:dyDescent="0.35">
      <c r="A3137" t="s">
        <v>59</v>
      </c>
      <c r="B3137" s="3" t="s">
        <v>15364</v>
      </c>
      <c r="C3137" s="4">
        <v>52.3370984799</v>
      </c>
      <c r="D3137" s="4">
        <v>9.7756536608599998</v>
      </c>
      <c r="E3137" s="4">
        <f>Orte[[#This Row],[Lat_dez]]*PI()/180</f>
        <v>0.91345468941477437</v>
      </c>
      <c r="F3137" s="4">
        <f>Orte[[#This Row],[Lon_dez]]*PI()/180</f>
        <v>0.17061734291664413</v>
      </c>
      <c r="G3137" t="s">
        <v>554</v>
      </c>
      <c r="H3137" t="s">
        <v>652</v>
      </c>
      <c r="I3137" s="4" t="b">
        <v>0</v>
      </c>
      <c r="J3137" s="4" t="str">
        <f>CONCATENATE(Orte[[#This Row],[Ort]]," - ",Orte[[#This Row],[Landkreis]])</f>
        <v>Hannover - Landkreis Region Hannover</v>
      </c>
      <c r="L3137" s="3" t="s">
        <v>9593</v>
      </c>
      <c r="M3137" s="3"/>
      <c r="N3137" t="str">
        <f>Orte[[#This Row],[Ort]]</f>
        <v>Hannover</v>
      </c>
      <c r="O3137" t="s">
        <v>5390</v>
      </c>
      <c r="P3137" t="s">
        <v>2188</v>
      </c>
    </row>
    <row r="3138" spans="1:16" x14ac:dyDescent="0.35">
      <c r="A3138" t="s">
        <v>59</v>
      </c>
      <c r="B3138" s="3" t="s">
        <v>11130</v>
      </c>
      <c r="C3138" s="4">
        <v>52.324059651399999</v>
      </c>
      <c r="D3138" s="4">
        <v>9.8049013505700007</v>
      </c>
      <c r="E3138" s="4">
        <f>Orte[[#This Row],[Lat_dez]]*PI()/180</f>
        <v>0.91322711892684638</v>
      </c>
      <c r="F3138" s="4">
        <f>Orte[[#This Row],[Lon_dez]]*PI()/180</f>
        <v>0.17112781140068531</v>
      </c>
      <c r="G3138" t="s">
        <v>554</v>
      </c>
      <c r="H3138" t="s">
        <v>652</v>
      </c>
      <c r="I3138" s="4" t="b">
        <v>0</v>
      </c>
      <c r="J3138" s="4" t="str">
        <f>CONCATENATE(Orte[[#This Row],[Ort]]," - ",Orte[[#This Row],[Landkreis]])</f>
        <v>Hannover - Landkreis Region Hannover</v>
      </c>
      <c r="L3138" s="3" t="s">
        <v>13275</v>
      </c>
      <c r="M3138" s="3"/>
      <c r="N3138" t="str">
        <f>Orte[[#This Row],[Ort]]</f>
        <v>Hannover</v>
      </c>
      <c r="O3138" t="s">
        <v>3518</v>
      </c>
      <c r="P3138" t="s">
        <v>2495</v>
      </c>
    </row>
    <row r="3139" spans="1:16" x14ac:dyDescent="0.35">
      <c r="A3139" t="s">
        <v>59</v>
      </c>
      <c r="B3139" s="3" t="s">
        <v>13685</v>
      </c>
      <c r="C3139" s="4">
        <v>52.3294160835</v>
      </c>
      <c r="D3139" s="4">
        <v>9.8420589754000005</v>
      </c>
      <c r="E3139" s="4">
        <f>Orte[[#This Row],[Lat_dez]]*PI()/180</f>
        <v>0.91332060630315082</v>
      </c>
      <c r="F3139" s="4">
        <f>Orte[[#This Row],[Lon_dez]]*PI()/180</f>
        <v>0.1717763342961896</v>
      </c>
      <c r="G3139" t="s">
        <v>554</v>
      </c>
      <c r="H3139" t="s">
        <v>652</v>
      </c>
      <c r="I3139" s="4" t="b">
        <v>0</v>
      </c>
      <c r="J3139" s="4" t="str">
        <f>CONCATENATE(Orte[[#This Row],[Ort]]," - ",Orte[[#This Row],[Landkreis]])</f>
        <v>Hannover - Landkreis Region Hannover</v>
      </c>
      <c r="L3139" s="3" t="s">
        <v>11341</v>
      </c>
      <c r="M3139" s="3"/>
      <c r="N3139" t="str">
        <f>Orte[[#This Row],[Ort]]</f>
        <v>Hannover</v>
      </c>
      <c r="O3139" t="s">
        <v>3960</v>
      </c>
      <c r="P3139" t="s">
        <v>5648</v>
      </c>
    </row>
    <row r="3140" spans="1:16" x14ac:dyDescent="0.35">
      <c r="A3140" t="s">
        <v>59</v>
      </c>
      <c r="B3140" s="3" t="s">
        <v>11129</v>
      </c>
      <c r="C3140" s="4">
        <v>52.362249964699998</v>
      </c>
      <c r="D3140" s="4">
        <v>9.8475128929799993</v>
      </c>
      <c r="E3140" s="4">
        <f>Orte[[#This Row],[Lat_dez]]*PI()/180</f>
        <v>0.91389366563629959</v>
      </c>
      <c r="F3140" s="4">
        <f>Orte[[#This Row],[Lon_dez]]*PI()/180</f>
        <v>0.17187152311509299</v>
      </c>
      <c r="G3140" t="s">
        <v>554</v>
      </c>
      <c r="H3140" t="s">
        <v>652</v>
      </c>
      <c r="I3140" s="4" t="b">
        <v>0</v>
      </c>
      <c r="J3140" s="4" t="str">
        <f>CONCATENATE(Orte[[#This Row],[Ort]]," - ",Orte[[#This Row],[Landkreis]])</f>
        <v>Hannover - Landkreis Region Hannover</v>
      </c>
      <c r="L3140" s="3" t="s">
        <v>10850</v>
      </c>
      <c r="M3140" s="3"/>
      <c r="N3140" t="str">
        <f>Orte[[#This Row],[Ort]]</f>
        <v>Hannover</v>
      </c>
      <c r="O3140" t="s">
        <v>6143</v>
      </c>
      <c r="P3140" t="s">
        <v>1649</v>
      </c>
    </row>
    <row r="3141" spans="1:16" x14ac:dyDescent="0.35">
      <c r="A3141" t="s">
        <v>59</v>
      </c>
      <c r="B3141" s="3" t="s">
        <v>11594</v>
      </c>
      <c r="C3141" s="4">
        <v>52.376540170299997</v>
      </c>
      <c r="D3141" s="4">
        <v>9.8013325612299997</v>
      </c>
      <c r="E3141" s="4">
        <f>Orte[[#This Row],[Lat_dez]]*PI()/180</f>
        <v>0.91414307677480633</v>
      </c>
      <c r="F3141" s="4">
        <f>Orte[[#This Row],[Lon_dez]]*PI()/180</f>
        <v>0.17106552427639221</v>
      </c>
      <c r="G3141" t="s">
        <v>554</v>
      </c>
      <c r="H3141" t="s">
        <v>652</v>
      </c>
      <c r="I3141" s="4" t="b">
        <v>0</v>
      </c>
      <c r="J3141" s="4" t="str">
        <f>CONCATENATE(Orte[[#This Row],[Ort]]," - ",Orte[[#This Row],[Landkreis]])</f>
        <v>Hannover - Landkreis Region Hannover</v>
      </c>
      <c r="L3141" s="3" t="s">
        <v>10143</v>
      </c>
      <c r="M3141" s="3"/>
      <c r="N3141" t="str">
        <f>Orte[[#This Row],[Ort]]</f>
        <v>Hannover</v>
      </c>
      <c r="O3141" t="s">
        <v>5153</v>
      </c>
      <c r="P3141" t="s">
        <v>3527</v>
      </c>
    </row>
    <row r="3142" spans="1:16" x14ac:dyDescent="0.35">
      <c r="A3142" t="s">
        <v>59</v>
      </c>
      <c r="B3142" s="3" t="s">
        <v>13905</v>
      </c>
      <c r="C3142" s="4">
        <v>52.386836217300001</v>
      </c>
      <c r="D3142" s="4">
        <v>9.8251241889000003</v>
      </c>
      <c r="E3142" s="4">
        <f>Orte[[#This Row],[Lat_dez]]*PI()/180</f>
        <v>0.91432277669489659</v>
      </c>
      <c r="F3142" s="4">
        <f>Orte[[#This Row],[Lon_dez]]*PI()/180</f>
        <v>0.1714807665136423</v>
      </c>
      <c r="G3142" t="s">
        <v>554</v>
      </c>
      <c r="H3142" t="s">
        <v>652</v>
      </c>
      <c r="I3142" s="4" t="b">
        <v>0</v>
      </c>
      <c r="J3142" s="4" t="str">
        <f>CONCATENATE(Orte[[#This Row],[Ort]]," - ",Orte[[#This Row],[Landkreis]])</f>
        <v>Hannover - Landkreis Region Hannover</v>
      </c>
      <c r="L3142" s="3" t="s">
        <v>15529</v>
      </c>
      <c r="M3142" s="3"/>
      <c r="N3142" t="str">
        <f>Orte[[#This Row],[Ort]]</f>
        <v>Hannover</v>
      </c>
      <c r="O3142" t="s">
        <v>4926</v>
      </c>
      <c r="P3142" t="s">
        <v>2434</v>
      </c>
    </row>
    <row r="3143" spans="1:16" x14ac:dyDescent="0.35">
      <c r="A3143" t="s">
        <v>59</v>
      </c>
      <c r="B3143" s="3" t="s">
        <v>7759</v>
      </c>
      <c r="C3143" s="4">
        <v>52.3969258586</v>
      </c>
      <c r="D3143" s="4">
        <v>9.8647910901800007</v>
      </c>
      <c r="E3143" s="4">
        <f>Orte[[#This Row],[Lat_dez]]*PI()/180</f>
        <v>0.91449887415592679</v>
      </c>
      <c r="F3143" s="4">
        <f>Orte[[#This Row],[Lon_dez]]*PI()/180</f>
        <v>0.17217308454504188</v>
      </c>
      <c r="G3143" t="s">
        <v>554</v>
      </c>
      <c r="H3143" t="s">
        <v>652</v>
      </c>
      <c r="I3143" s="4" t="b">
        <v>0</v>
      </c>
      <c r="J3143" s="4" t="str">
        <f>CONCATENATE(Orte[[#This Row],[Ort]]," - ",Orte[[#This Row],[Landkreis]])</f>
        <v>Hannover - Landkreis Region Hannover</v>
      </c>
      <c r="L3143" s="3" t="s">
        <v>14408</v>
      </c>
      <c r="M3143" s="3"/>
      <c r="N3143" t="str">
        <f>Orte[[#This Row],[Ort]]</f>
        <v>Hannover</v>
      </c>
      <c r="O3143" t="s">
        <v>3753</v>
      </c>
      <c r="P3143" t="s">
        <v>868</v>
      </c>
    </row>
    <row r="3144" spans="1:16" x14ac:dyDescent="0.35">
      <c r="A3144" t="s">
        <v>59</v>
      </c>
      <c r="B3144" s="3" t="s">
        <v>9232</v>
      </c>
      <c r="C3144" s="4">
        <v>52.4011680232</v>
      </c>
      <c r="D3144" s="4">
        <v>9.8037387181100009</v>
      </c>
      <c r="E3144" s="4">
        <f>Orte[[#This Row],[Lat_dez]]*PI()/180</f>
        <v>0.91457291389560835</v>
      </c>
      <c r="F3144" s="4">
        <f>Orte[[#This Row],[Lon_dez]]*PI()/180</f>
        <v>0.17110751963626775</v>
      </c>
      <c r="G3144" t="s">
        <v>554</v>
      </c>
      <c r="H3144" t="s">
        <v>652</v>
      </c>
      <c r="I3144" s="4" t="b">
        <v>0</v>
      </c>
      <c r="J3144" s="4" t="str">
        <f>CONCATENATE(Orte[[#This Row],[Ort]]," - ",Orte[[#This Row],[Landkreis]])</f>
        <v>Hannover - Landkreis Region Hannover</v>
      </c>
      <c r="L3144" s="3" t="s">
        <v>11977</v>
      </c>
      <c r="M3144" s="3"/>
      <c r="N3144" t="str">
        <f>Orte[[#This Row],[Ort]]</f>
        <v>Hannover</v>
      </c>
      <c r="O3144" t="s">
        <v>3073</v>
      </c>
      <c r="P3144" t="s">
        <v>5914</v>
      </c>
    </row>
    <row r="3145" spans="1:16" x14ac:dyDescent="0.35">
      <c r="A3145" t="s">
        <v>59</v>
      </c>
      <c r="B3145" s="3" t="s">
        <v>15365</v>
      </c>
      <c r="C3145" s="4">
        <v>52.433012657600003</v>
      </c>
      <c r="D3145" s="4">
        <v>9.7906060848299994</v>
      </c>
      <c r="E3145" s="4">
        <f>Orte[[#This Row],[Lat_dez]]*PI()/180</f>
        <v>0.91512870761498233</v>
      </c>
      <c r="F3145" s="4">
        <f>Orte[[#This Row],[Lon_dez]]*PI()/180</f>
        <v>0.17087831194607475</v>
      </c>
      <c r="G3145" t="s">
        <v>554</v>
      </c>
      <c r="H3145" t="s">
        <v>652</v>
      </c>
      <c r="I3145" s="4" t="b">
        <v>0</v>
      </c>
      <c r="J3145" s="4" t="str">
        <f>CONCATENATE(Orte[[#This Row],[Ort]]," - ",Orte[[#This Row],[Landkreis]])</f>
        <v>Hannover - Landkreis Region Hannover</v>
      </c>
      <c r="L3145" s="3" t="s">
        <v>13276</v>
      </c>
      <c r="M3145" s="3"/>
      <c r="N3145" t="str">
        <f>Orte[[#This Row],[Ort]]</f>
        <v>Hannover</v>
      </c>
      <c r="O3145" t="s">
        <v>2762</v>
      </c>
      <c r="P3145" t="s">
        <v>6116</v>
      </c>
    </row>
    <row r="3146" spans="1:16" x14ac:dyDescent="0.35">
      <c r="A3146" t="s">
        <v>59</v>
      </c>
      <c r="B3146" s="3" t="s">
        <v>13103</v>
      </c>
      <c r="C3146" s="4">
        <v>52.417159115499999</v>
      </c>
      <c r="D3146" s="4">
        <v>9.8356381021099999</v>
      </c>
      <c r="E3146" s="4">
        <f>Orte[[#This Row],[Lat_dez]]*PI()/180</f>
        <v>0.91485201110723358</v>
      </c>
      <c r="F3146" s="4">
        <f>Orte[[#This Row],[Lon_dez]]*PI()/180</f>
        <v>0.17166426891642572</v>
      </c>
      <c r="G3146" t="s">
        <v>554</v>
      </c>
      <c r="H3146" t="s">
        <v>652</v>
      </c>
      <c r="I3146" s="4" t="b">
        <v>0</v>
      </c>
      <c r="J3146" s="4" t="str">
        <f>CONCATENATE(Orte[[#This Row],[Ort]]," - ",Orte[[#This Row],[Landkreis]])</f>
        <v>Hannover - Landkreis Region Hannover</v>
      </c>
      <c r="L3146" s="3" t="s">
        <v>8227</v>
      </c>
      <c r="M3146" s="3"/>
      <c r="N3146" t="str">
        <f>Orte[[#This Row],[Ort]]</f>
        <v>Hannover</v>
      </c>
      <c r="O3146" t="s">
        <v>3414</v>
      </c>
      <c r="P3146" t="s">
        <v>4494</v>
      </c>
    </row>
    <row r="3147" spans="1:16" x14ac:dyDescent="0.35">
      <c r="A3147" t="s">
        <v>4486</v>
      </c>
      <c r="B3147" s="3" t="s">
        <v>12086</v>
      </c>
      <c r="C3147" s="4">
        <v>53.067255343200003</v>
      </c>
      <c r="D3147" s="4">
        <v>10.361938754700001</v>
      </c>
      <c r="E3147" s="4">
        <f>Orte[[#This Row],[Lat_dez]]*PI()/180</f>
        <v>0.92619833073539348</v>
      </c>
      <c r="F3147" s="4">
        <f>Orte[[#This Row],[Lon_dez]]*PI()/180</f>
        <v>0.18084994815951608</v>
      </c>
      <c r="G3147" t="s">
        <v>554</v>
      </c>
      <c r="H3147" t="s">
        <v>791</v>
      </c>
      <c r="I3147" s="4" t="b">
        <v>0</v>
      </c>
      <c r="J3147" s="4" t="str">
        <f>CONCATENATE(Orte[[#This Row],[Ort]]," - ",Orte[[#This Row],[Landkreis]])</f>
        <v>Hanstedt - Landkreis Uelzen</v>
      </c>
      <c r="L3147" s="3" t="s">
        <v>11830</v>
      </c>
      <c r="M3147" s="3"/>
      <c r="N3147" t="str">
        <f>Orte[[#This Row],[Ort]]</f>
        <v>Hanstedt</v>
      </c>
      <c r="O3147" t="s">
        <v>4268</v>
      </c>
      <c r="P3147" t="s">
        <v>7243</v>
      </c>
    </row>
    <row r="3148" spans="1:16" x14ac:dyDescent="0.35">
      <c r="A3148" t="s">
        <v>6112</v>
      </c>
      <c r="B3148" s="3" t="s">
        <v>14217</v>
      </c>
      <c r="C3148" s="4">
        <v>53.2563920383</v>
      </c>
      <c r="D3148" s="4">
        <v>9.9859666038700006</v>
      </c>
      <c r="E3148" s="4">
        <f>Orte[[#This Row],[Lat_dez]]*PI()/180</f>
        <v>0.92949938880122907</v>
      </c>
      <c r="F3148" s="4">
        <f>Orte[[#This Row],[Lon_dez]]*PI()/180</f>
        <v>0.17428799623172783</v>
      </c>
      <c r="G3148" t="s">
        <v>554</v>
      </c>
      <c r="H3148" t="s">
        <v>821</v>
      </c>
      <c r="I3148" s="4" t="b">
        <v>0</v>
      </c>
      <c r="J3148" s="4" t="str">
        <f>CONCATENATE(Orte[[#This Row],[Ort]]," - ",Orte[[#This Row],[Landkreis]])</f>
        <v>Hanstedt, Asendorf - Landkreis Harburg</v>
      </c>
      <c r="L3148" s="3" t="s">
        <v>9126</v>
      </c>
      <c r="M3148" s="3"/>
      <c r="N3148" t="str">
        <f>Orte[[#This Row],[Ort]]</f>
        <v>Hanstedt, Asendorf</v>
      </c>
      <c r="O3148" t="s">
        <v>4658</v>
      </c>
      <c r="P3148" t="s">
        <v>4815</v>
      </c>
    </row>
    <row r="3149" spans="1:16" x14ac:dyDescent="0.35">
      <c r="A3149" t="s">
        <v>2995</v>
      </c>
      <c r="B3149" s="3" t="s">
        <v>10189</v>
      </c>
      <c r="C3149" s="4">
        <v>49.4652647566</v>
      </c>
      <c r="D3149" s="4">
        <v>11.4913079955</v>
      </c>
      <c r="E3149" s="4">
        <f>Orte[[#This Row],[Lat_dez]]*PI()/180</f>
        <v>0.86333173537338159</v>
      </c>
      <c r="F3149" s="4">
        <f>Orte[[#This Row],[Lon_dez]]*PI()/180</f>
        <v>0.20056115988222473</v>
      </c>
      <c r="G3149" t="s">
        <v>665</v>
      </c>
      <c r="H3149" t="s">
        <v>964</v>
      </c>
      <c r="I3149" s="4" t="b">
        <v>0</v>
      </c>
      <c r="J3149" s="4" t="str">
        <f>CONCATENATE(Orte[[#This Row],[Ort]]," - ",Orte[[#This Row],[Landkreis]])</f>
        <v>Happurg - Landkreis Nürnberger Land</v>
      </c>
      <c r="L3149" s="3" t="s">
        <v>9301</v>
      </c>
      <c r="M3149" s="3"/>
      <c r="N3149" t="str">
        <f>Orte[[#This Row],[Ort]]</f>
        <v>Happurg</v>
      </c>
      <c r="O3149" t="s">
        <v>5035</v>
      </c>
      <c r="P3149" t="s">
        <v>4109</v>
      </c>
    </row>
    <row r="3150" spans="1:16" x14ac:dyDescent="0.35">
      <c r="A3150" t="s">
        <v>3839</v>
      </c>
      <c r="B3150" s="3" t="s">
        <v>11255</v>
      </c>
      <c r="C3150" s="4">
        <v>52.164005700600001</v>
      </c>
      <c r="D3150" s="4">
        <v>11.1734821307</v>
      </c>
      <c r="E3150" s="4">
        <f>Orte[[#This Row],[Lat_dez]]*PI()/180</f>
        <v>0.91043365050456138</v>
      </c>
      <c r="F3150" s="4">
        <f>Orte[[#This Row],[Lon_dez]]*PI()/180</f>
        <v>0.19501405209346639</v>
      </c>
      <c r="G3150" t="s">
        <v>809</v>
      </c>
      <c r="H3150" t="s">
        <v>1930</v>
      </c>
      <c r="I3150" s="4" t="b">
        <v>0</v>
      </c>
      <c r="J3150" s="4" t="str">
        <f>CONCATENATE(Orte[[#This Row],[Ort]]," - ",Orte[[#This Row],[Landkreis]])</f>
        <v>Harbke, Sommersdorf, Wefensleben, Ummendorf, Eilsleben - Landkreis Börde</v>
      </c>
      <c r="L3150" s="3" t="s">
        <v>13768</v>
      </c>
      <c r="M3150" s="3"/>
      <c r="N3150" t="str">
        <f>Orte[[#This Row],[Ort]]</f>
        <v>Harbke, Sommersdorf, Wefensleben, Ummendorf, Eilsleben</v>
      </c>
      <c r="O3150" t="s">
        <v>1068</v>
      </c>
      <c r="P3150" t="s">
        <v>70</v>
      </c>
    </row>
    <row r="3151" spans="1:16" x14ac:dyDescent="0.35">
      <c r="A3151" t="s">
        <v>1533</v>
      </c>
      <c r="B3151" s="3" t="s">
        <v>8470</v>
      </c>
      <c r="C3151" s="4">
        <v>48.782083523899999</v>
      </c>
      <c r="D3151" s="4">
        <v>10.6884551135</v>
      </c>
      <c r="E3151" s="4">
        <f>Orte[[#This Row],[Lat_dez]]*PI()/180</f>
        <v>0.85140797347493291</v>
      </c>
      <c r="F3151" s="4">
        <f>Orte[[#This Row],[Lon_dez]]*PI()/180</f>
        <v>0.18654873368219921</v>
      </c>
      <c r="G3151" t="s">
        <v>665</v>
      </c>
      <c r="H3151" t="s">
        <v>698</v>
      </c>
      <c r="I3151" s="4" t="b">
        <v>0</v>
      </c>
      <c r="J3151" s="4" t="str">
        <f>CONCATENATE(Orte[[#This Row],[Ort]]," - ",Orte[[#This Row],[Landkreis]])</f>
        <v>Harburg - Landkreis Donau-Ries</v>
      </c>
      <c r="L3151" s="3" t="s">
        <v>14840</v>
      </c>
      <c r="M3151" s="3"/>
      <c r="N3151" t="str">
        <f>Orte[[#This Row],[Ort]]</f>
        <v>Harburg</v>
      </c>
      <c r="O3151" t="s">
        <v>2920</v>
      </c>
      <c r="P3151" t="s">
        <v>5073</v>
      </c>
    </row>
    <row r="3152" spans="1:16" x14ac:dyDescent="0.35">
      <c r="A3152" t="s">
        <v>3327</v>
      </c>
      <c r="B3152" s="3" t="s">
        <v>10595</v>
      </c>
      <c r="C3152" s="4">
        <v>51.651965843799999</v>
      </c>
      <c r="D3152" s="4">
        <v>9.8036992985599998</v>
      </c>
      <c r="E3152" s="4">
        <f>Orte[[#This Row],[Lat_dez]]*PI()/180</f>
        <v>0.90149686910196114</v>
      </c>
      <c r="F3152" s="4">
        <f>Orte[[#This Row],[Lon_dez]]*PI()/180</f>
        <v>0.17110683163533058</v>
      </c>
      <c r="G3152" t="s">
        <v>554</v>
      </c>
      <c r="H3152" t="s">
        <v>1440</v>
      </c>
      <c r="I3152" s="4" t="b">
        <v>0</v>
      </c>
      <c r="J3152" s="4" t="str">
        <f>CONCATENATE(Orte[[#This Row],[Ort]]," - ",Orte[[#This Row],[Landkreis]])</f>
        <v>Hardegsen - Landkreis Northeim</v>
      </c>
      <c r="L3152" s="3" t="s">
        <v>12631</v>
      </c>
      <c r="M3152" s="3"/>
      <c r="N3152" t="str">
        <f>Orte[[#This Row],[Ort]]</f>
        <v>Hardegsen</v>
      </c>
      <c r="O3152" t="s">
        <v>7179</v>
      </c>
      <c r="P3152" t="s">
        <v>15988</v>
      </c>
    </row>
    <row r="3153" spans="1:16" x14ac:dyDescent="0.35">
      <c r="A3153" t="s">
        <v>779</v>
      </c>
      <c r="B3153" s="3" t="s">
        <v>7838</v>
      </c>
      <c r="C3153" s="4">
        <v>49.595208630800002</v>
      </c>
      <c r="D3153" s="4">
        <v>9.4796704605500004</v>
      </c>
      <c r="E3153" s="4">
        <f>Orte[[#This Row],[Lat_dez]]*PI()/180</f>
        <v>0.86559968382096886</v>
      </c>
      <c r="F3153" s="4">
        <f>Orte[[#This Row],[Lon_dez]]*PI()/180</f>
        <v>0.16545146154064472</v>
      </c>
      <c r="G3153" t="s">
        <v>546</v>
      </c>
      <c r="H3153" t="s">
        <v>774</v>
      </c>
      <c r="I3153" s="4" t="b">
        <v>0</v>
      </c>
      <c r="J3153" s="4" t="str">
        <f>CONCATENATE(Orte[[#This Row],[Ort]]," - ",Orte[[#This Row],[Landkreis]])</f>
        <v>Hardheim - Landkreis Neckar-Odenwald-Kreis</v>
      </c>
      <c r="L3153" s="3" t="s">
        <v>9164</v>
      </c>
      <c r="M3153" s="3"/>
      <c r="N3153" t="str">
        <f>Orte[[#This Row],[Ort]]</f>
        <v>Hardheim</v>
      </c>
      <c r="O3153" t="s">
        <v>2829</v>
      </c>
      <c r="P3153" t="s">
        <v>7251</v>
      </c>
    </row>
    <row r="3154" spans="1:16" x14ac:dyDescent="0.35">
      <c r="A3154" t="s">
        <v>5416</v>
      </c>
      <c r="B3154" s="3" t="s">
        <v>13295</v>
      </c>
      <c r="C3154" s="4">
        <v>48.180187951000001</v>
      </c>
      <c r="D3154" s="4">
        <v>8.4150268144000009</v>
      </c>
      <c r="E3154" s="4">
        <f>Orte[[#This Row],[Lat_dez]]*PI()/180</f>
        <v>0.84090291397465033</v>
      </c>
      <c r="F3154" s="4">
        <f>Orte[[#This Row],[Lon_dez]]*PI()/180</f>
        <v>0.14686992455488979</v>
      </c>
      <c r="G3154" t="s">
        <v>546</v>
      </c>
      <c r="H3154" t="s">
        <v>719</v>
      </c>
      <c r="I3154" s="4" t="b">
        <v>0</v>
      </c>
      <c r="J3154" s="4" t="str">
        <f>CONCATENATE(Orte[[#This Row],[Ort]]," - ",Orte[[#This Row],[Landkreis]])</f>
        <v>Hardt - Landkreis Rottweil</v>
      </c>
      <c r="L3154" s="3" t="s">
        <v>14442</v>
      </c>
      <c r="M3154" s="3"/>
      <c r="N3154" t="str">
        <f>Orte[[#This Row],[Ort]]</f>
        <v>Hardt</v>
      </c>
      <c r="O3154" t="s">
        <v>5143</v>
      </c>
      <c r="P3154" t="s">
        <v>6546</v>
      </c>
    </row>
    <row r="3155" spans="1:16" x14ac:dyDescent="0.35">
      <c r="A3155" t="s">
        <v>2874</v>
      </c>
      <c r="B3155" s="3" t="s">
        <v>10034</v>
      </c>
      <c r="C3155" s="4">
        <v>49.265443296800001</v>
      </c>
      <c r="D3155" s="4">
        <v>9.3914319748999997</v>
      </c>
      <c r="E3155" s="4">
        <f>Orte[[#This Row],[Lat_dez]]*PI()/180</f>
        <v>0.85984419298373005</v>
      </c>
      <c r="F3155" s="4">
        <f>Orte[[#This Row],[Lon_dez]]*PI()/180</f>
        <v>0.16391140943907845</v>
      </c>
      <c r="G3155" t="s">
        <v>546</v>
      </c>
      <c r="H3155" t="s">
        <v>759</v>
      </c>
      <c r="I3155" s="4" t="b">
        <v>0</v>
      </c>
      <c r="J3155" s="4" t="str">
        <f>CONCATENATE(Orte[[#This Row],[Ort]]," - ",Orte[[#This Row],[Landkreis]])</f>
        <v>Hardthausen am Kocher - Landkreis Heilbronn</v>
      </c>
      <c r="L3155" s="3" t="s">
        <v>12797</v>
      </c>
      <c r="M3155" s="3"/>
      <c r="N3155" t="str">
        <f>Orte[[#This Row],[Ort]]</f>
        <v>Hardthausen am Kocher</v>
      </c>
      <c r="O3155" t="s">
        <v>2017</v>
      </c>
      <c r="P3155" t="s">
        <v>6101</v>
      </c>
    </row>
    <row r="3156" spans="1:16" x14ac:dyDescent="0.35">
      <c r="A3156" t="s">
        <v>2717</v>
      </c>
      <c r="B3156" s="3" t="s">
        <v>9845</v>
      </c>
      <c r="C3156" s="4">
        <v>52.795928868499999</v>
      </c>
      <c r="D3156" s="4">
        <v>7.2022917963499999</v>
      </c>
      <c r="E3156" s="4">
        <f>Orte[[#This Row],[Lat_dez]]*PI()/180</f>
        <v>0.92146279040404933</v>
      </c>
      <c r="F3156" s="4">
        <f>Orte[[#This Row],[Lon_dez]]*PI()/180</f>
        <v>0.12570370553568441</v>
      </c>
      <c r="G3156" t="s">
        <v>554</v>
      </c>
      <c r="H3156" t="s">
        <v>626</v>
      </c>
      <c r="I3156" s="4" t="b">
        <v>0</v>
      </c>
      <c r="J3156" s="4" t="str">
        <f>CONCATENATE(Orte[[#This Row],[Ort]]," - ",Orte[[#This Row],[Landkreis]])</f>
        <v>Haren - Landkreis Emsland</v>
      </c>
      <c r="L3156" s="3" t="s">
        <v>8648</v>
      </c>
      <c r="M3156" s="3"/>
      <c r="N3156" t="str">
        <f>Orte[[#This Row],[Ort]]</f>
        <v>Haren</v>
      </c>
      <c r="O3156" t="s">
        <v>2409</v>
      </c>
      <c r="P3156" t="s">
        <v>1312</v>
      </c>
    </row>
    <row r="3157" spans="1:16" x14ac:dyDescent="0.35">
      <c r="A3157" t="s">
        <v>2977</v>
      </c>
      <c r="B3157" s="3" t="s">
        <v>10164</v>
      </c>
      <c r="C3157" s="4">
        <v>49.793442194100002</v>
      </c>
      <c r="D3157" s="4">
        <v>7.7181809215100001</v>
      </c>
      <c r="E3157" s="4">
        <f>Orte[[#This Row],[Lat_dez]]*PI()/180</f>
        <v>0.86905951218851452</v>
      </c>
      <c r="F3157" s="4">
        <f>Orte[[#This Row],[Lon_dez]]*PI()/180</f>
        <v>0.13470766934495954</v>
      </c>
      <c r="G3157" t="s">
        <v>514</v>
      </c>
      <c r="H3157" t="s">
        <v>588</v>
      </c>
      <c r="I3157" s="4" t="b">
        <v>0</v>
      </c>
      <c r="J3157" s="4" t="str">
        <f>CONCATENATE(Orte[[#This Row],[Ort]]," - ",Orte[[#This Row],[Landkreis]])</f>
        <v>Hargesheim - Landkreis Bad Kreuznach</v>
      </c>
      <c r="L3157" s="3" t="s">
        <v>13084</v>
      </c>
      <c r="M3157" s="3"/>
      <c r="N3157" t="str">
        <f>Orte[[#This Row],[Ort]]</f>
        <v>Hargesheim</v>
      </c>
      <c r="O3157" t="s">
        <v>1793</v>
      </c>
      <c r="P3157" t="s">
        <v>5778</v>
      </c>
    </row>
    <row r="3158" spans="1:16" x14ac:dyDescent="0.35">
      <c r="A3158" t="s">
        <v>2226</v>
      </c>
      <c r="B3158" s="3" t="s">
        <v>9241</v>
      </c>
      <c r="C3158" s="4">
        <v>53.349161792099999</v>
      </c>
      <c r="D3158" s="4">
        <v>9.9830703357899999</v>
      </c>
      <c r="E3158" s="4">
        <f>Orte[[#This Row],[Lat_dez]]*PI()/180</f>
        <v>0.93111852645130344</v>
      </c>
      <c r="F3158" s="4">
        <f>Orte[[#This Row],[Lon_dez]]*PI()/180</f>
        <v>0.17423744681771142</v>
      </c>
      <c r="G3158" t="s">
        <v>554</v>
      </c>
      <c r="H3158" t="s">
        <v>821</v>
      </c>
      <c r="I3158" s="4" t="b">
        <v>0</v>
      </c>
      <c r="J3158" s="4" t="str">
        <f>CONCATENATE(Orte[[#This Row],[Ort]]," - ",Orte[[#This Row],[Landkreis]])</f>
        <v>Harmstorf - Landkreis Harburg</v>
      </c>
      <c r="L3158" s="3" t="s">
        <v>10852</v>
      </c>
      <c r="M3158" s="3"/>
      <c r="N3158" t="str">
        <f>Orte[[#This Row],[Ort]]</f>
        <v>Harmstorf</v>
      </c>
      <c r="O3158" t="s">
        <v>5185</v>
      </c>
      <c r="P3158" t="s">
        <v>6270</v>
      </c>
    </row>
    <row r="3159" spans="1:16" x14ac:dyDescent="0.35">
      <c r="A3159" t="s">
        <v>4423</v>
      </c>
      <c r="B3159" s="3" t="s">
        <v>12002</v>
      </c>
      <c r="C3159" s="4">
        <v>52.907204452800002</v>
      </c>
      <c r="D3159" s="4">
        <v>8.5677264060600002</v>
      </c>
      <c r="E3159" s="4">
        <f>Orte[[#This Row],[Lat_dez]]*PI()/180</f>
        <v>0.92340491572716477</v>
      </c>
      <c r="F3159" s="4">
        <f>Orte[[#This Row],[Lon_dez]]*PI()/180</f>
        <v>0.14953503519580766</v>
      </c>
      <c r="G3159" t="s">
        <v>554</v>
      </c>
      <c r="H3159" t="s">
        <v>577</v>
      </c>
      <c r="I3159" s="4" t="b">
        <v>0</v>
      </c>
      <c r="J3159" s="4" t="str">
        <f>CONCATENATE(Orte[[#This Row],[Ort]]," - ",Orte[[#This Row],[Landkreis]])</f>
        <v>Harpstedt, Groß Ippener, Colnrade u.a. - Landkreis Oldenburg</v>
      </c>
      <c r="L3159" s="3" t="s">
        <v>14839</v>
      </c>
      <c r="M3159" s="3"/>
      <c r="N3159" t="str">
        <f>Orte[[#This Row],[Ort]]</f>
        <v>Harpstedt, Groß Ippener, Colnrade u.a.</v>
      </c>
      <c r="O3159" t="s">
        <v>4927</v>
      </c>
      <c r="P3159" t="s">
        <v>5149</v>
      </c>
    </row>
    <row r="3160" spans="1:16" x14ac:dyDescent="0.35">
      <c r="A3160" t="s">
        <v>5930</v>
      </c>
      <c r="B3160" s="3" t="s">
        <v>13986</v>
      </c>
      <c r="C3160" s="4">
        <v>54.811764767</v>
      </c>
      <c r="D3160" s="4">
        <v>9.3835193227900007</v>
      </c>
      <c r="E3160" s="4">
        <f>Orte[[#This Row],[Lat_dez]]*PI()/180</f>
        <v>0.95664576401277246</v>
      </c>
      <c r="F3160" s="4">
        <f>Orte[[#This Row],[Lon_dez]]*PI()/180</f>
        <v>0.16377330760719411</v>
      </c>
      <c r="G3160" t="s">
        <v>641</v>
      </c>
      <c r="H3160" t="s">
        <v>660</v>
      </c>
      <c r="I3160" s="4" t="b">
        <v>0</v>
      </c>
      <c r="J3160" s="4" t="str">
        <f>CONCATENATE(Orte[[#This Row],[Ort]]," - ",Orte[[#This Row],[Landkreis]])</f>
        <v>Harrislee - Kreis Schleswig-Flensburg</v>
      </c>
      <c r="L3160" s="3" t="s">
        <v>14409</v>
      </c>
      <c r="M3160" s="3"/>
      <c r="N3160" t="str">
        <f>Orte[[#This Row],[Ort]]</f>
        <v>Harrislee</v>
      </c>
      <c r="O3160" t="s">
        <v>928</v>
      </c>
      <c r="P3160" t="s">
        <v>6189</v>
      </c>
    </row>
    <row r="3161" spans="1:16" x14ac:dyDescent="0.35">
      <c r="A3161" t="s">
        <v>2881</v>
      </c>
      <c r="B3161" s="3" t="s">
        <v>10042</v>
      </c>
      <c r="C3161" s="4">
        <v>50.0334795013</v>
      </c>
      <c r="D3161" s="4">
        <v>11.5711273565</v>
      </c>
      <c r="E3161" s="4">
        <f>Orte[[#This Row],[Lat_dez]]*PI()/180</f>
        <v>0.87324895352677556</v>
      </c>
      <c r="F3161" s="4">
        <f>Orte[[#This Row],[Lon_dez]]*PI()/180</f>
        <v>0.20195427053851267</v>
      </c>
      <c r="G3161" t="s">
        <v>665</v>
      </c>
      <c r="H3161" t="s">
        <v>956</v>
      </c>
      <c r="I3161" s="4" t="b">
        <v>0</v>
      </c>
      <c r="J3161" s="4" t="str">
        <f>CONCATENATE(Orte[[#This Row],[Ort]]," - ",Orte[[#This Row],[Landkreis]])</f>
        <v>Harsdorf - Landkreis Kulmbach</v>
      </c>
      <c r="L3161" s="3" t="s">
        <v>14110</v>
      </c>
      <c r="M3161" s="3"/>
      <c r="N3161" t="str">
        <f>Orte[[#This Row],[Ort]]</f>
        <v>Harsdorf</v>
      </c>
      <c r="O3161" t="s">
        <v>4572</v>
      </c>
      <c r="P3161" t="s">
        <v>3428</v>
      </c>
    </row>
    <row r="3162" spans="1:16" x14ac:dyDescent="0.35">
      <c r="A3162" t="s">
        <v>4805</v>
      </c>
      <c r="B3162" s="3" t="s">
        <v>12501</v>
      </c>
      <c r="C3162" s="4">
        <v>53.4514680845</v>
      </c>
      <c r="D3162" s="4">
        <v>9.4641173653700008</v>
      </c>
      <c r="E3162" s="4">
        <f>Orte[[#This Row],[Lat_dez]]*PI()/180</f>
        <v>0.93290410809919166</v>
      </c>
      <c r="F3162" s="4">
        <f>Orte[[#This Row],[Lon_dez]]*PI()/180</f>
        <v>0.16518000882087769</v>
      </c>
      <c r="G3162" t="s">
        <v>554</v>
      </c>
      <c r="H3162" t="s">
        <v>1507</v>
      </c>
      <c r="I3162" s="4" t="b">
        <v>0</v>
      </c>
      <c r="J3162" s="4" t="str">
        <f>CONCATENATE(Orte[[#This Row],[Ort]]," - ",Orte[[#This Row],[Landkreis]])</f>
        <v>Harsefeld - Landkreis Stade</v>
      </c>
      <c r="L3162" s="3" t="s">
        <v>15772</v>
      </c>
      <c r="M3162" s="3"/>
      <c r="N3162" t="str">
        <f>Orte[[#This Row],[Ort]]</f>
        <v>Harsefeld</v>
      </c>
      <c r="O3162" t="s">
        <v>5818</v>
      </c>
      <c r="P3162" t="s">
        <v>6827</v>
      </c>
    </row>
    <row r="3163" spans="1:16" x14ac:dyDescent="0.35">
      <c r="A3163" t="s">
        <v>5005</v>
      </c>
      <c r="B3163" s="3" t="s">
        <v>12751</v>
      </c>
      <c r="C3163" s="4">
        <v>51.970950558799998</v>
      </c>
      <c r="D3163" s="4">
        <v>8.2150946525999995</v>
      </c>
      <c r="E3163" s="4">
        <f>Orte[[#This Row],[Lat_dez]]*PI()/180</f>
        <v>0.90706420264224685</v>
      </c>
      <c r="F3163" s="4">
        <f>Orte[[#This Row],[Lon_dez]]*PI()/180</f>
        <v>0.14338045005084973</v>
      </c>
      <c r="G3163" t="s">
        <v>504</v>
      </c>
      <c r="H3163" t="s">
        <v>1715</v>
      </c>
      <c r="I3163" s="4" t="b">
        <v>0</v>
      </c>
      <c r="J3163" s="4" t="str">
        <f>CONCATENATE(Orte[[#This Row],[Ort]]," - ",Orte[[#This Row],[Landkreis]])</f>
        <v>Harsewinkel - Kreis Gütersloh</v>
      </c>
      <c r="L3163" s="3" t="s">
        <v>13840</v>
      </c>
      <c r="M3163" s="3"/>
      <c r="N3163" t="str">
        <f>Orte[[#This Row],[Ort]]</f>
        <v>Harsewinkel</v>
      </c>
      <c r="O3163" t="s">
        <v>2442</v>
      </c>
      <c r="P3163" t="s">
        <v>5298</v>
      </c>
    </row>
    <row r="3164" spans="1:16" x14ac:dyDescent="0.35">
      <c r="A3164" t="s">
        <v>2724</v>
      </c>
      <c r="B3164" s="3" t="s">
        <v>9854</v>
      </c>
      <c r="C3164" s="4">
        <v>51.860986633899998</v>
      </c>
      <c r="D3164" s="4">
        <v>11.101987339200001</v>
      </c>
      <c r="E3164" s="4">
        <f>Orte[[#This Row],[Lat_dez]]*PI()/180</f>
        <v>0.90514497009432593</v>
      </c>
      <c r="F3164" s="4">
        <f>Orte[[#This Row],[Lon_dez]]*PI()/180</f>
        <v>0.19376623258376455</v>
      </c>
      <c r="G3164" t="s">
        <v>809</v>
      </c>
      <c r="H3164" t="s">
        <v>810</v>
      </c>
      <c r="I3164" s="4" t="b">
        <v>0</v>
      </c>
      <c r="J3164" s="4" t="str">
        <f>CONCATENATE(Orte[[#This Row],[Ort]]," - ",Orte[[#This Row],[Landkreis]])</f>
        <v>Harsleben - Landkreis Harz</v>
      </c>
      <c r="L3164" s="3" t="s">
        <v>13764</v>
      </c>
      <c r="M3164" s="3"/>
      <c r="N3164" t="str">
        <f>Orte[[#This Row],[Ort]]</f>
        <v>Harsleben</v>
      </c>
      <c r="O3164" t="s">
        <v>2901</v>
      </c>
      <c r="P3164" t="s">
        <v>6157</v>
      </c>
    </row>
    <row r="3165" spans="1:16" x14ac:dyDescent="0.35">
      <c r="A3165" t="s">
        <v>2224</v>
      </c>
      <c r="B3165" s="3" t="s">
        <v>9239</v>
      </c>
      <c r="C3165" s="4">
        <v>52.209576573600003</v>
      </c>
      <c r="D3165" s="4">
        <v>10.0005996514</v>
      </c>
      <c r="E3165" s="4">
        <f>Orte[[#This Row],[Lat_dez]]*PI()/180</f>
        <v>0.91122901228141961</v>
      </c>
      <c r="F3165" s="4">
        <f>Orte[[#This Row],[Lon_dez]]*PI()/180</f>
        <v>0.17454339109072714</v>
      </c>
      <c r="G3165" t="s">
        <v>554</v>
      </c>
      <c r="H3165" t="s">
        <v>658</v>
      </c>
      <c r="I3165" s="4" t="b">
        <v>0</v>
      </c>
      <c r="J3165" s="4" t="str">
        <f>CONCATENATE(Orte[[#This Row],[Ort]]," - ",Orte[[#This Row],[Landkreis]])</f>
        <v>Harsum - Landkreis Hildesheim</v>
      </c>
      <c r="L3165" s="3" t="s">
        <v>10845</v>
      </c>
      <c r="M3165" s="3"/>
      <c r="N3165" t="str">
        <f>Orte[[#This Row],[Ort]]</f>
        <v>Harsum</v>
      </c>
      <c r="O3165" t="s">
        <v>5841</v>
      </c>
      <c r="P3165" t="s">
        <v>1588</v>
      </c>
    </row>
    <row r="3166" spans="1:16" x14ac:dyDescent="0.35">
      <c r="A3166" t="s">
        <v>6623</v>
      </c>
      <c r="B3166" s="3" t="s">
        <v>14932</v>
      </c>
      <c r="C3166" s="4">
        <v>53.8948713431</v>
      </c>
      <c r="D3166" s="4">
        <v>10.071393946300001</v>
      </c>
      <c r="E3166" s="4">
        <f>Orte[[#This Row],[Lat_dez]]*PI()/180</f>
        <v>0.94064295487583349</v>
      </c>
      <c r="F3166" s="4">
        <f>Orte[[#This Row],[Lon_dez]]*PI()/180</f>
        <v>0.17577898462835997</v>
      </c>
      <c r="G3166" t="s">
        <v>641</v>
      </c>
      <c r="H3166" t="s">
        <v>671</v>
      </c>
      <c r="I3166" s="4" t="b">
        <v>0</v>
      </c>
      <c r="J3166" s="4" t="str">
        <f>CONCATENATE(Orte[[#This Row],[Ort]]," - ",Orte[[#This Row],[Landkreis]])</f>
        <v>Hartenholm - Kreis Segeberg</v>
      </c>
      <c r="L3166" s="3" t="s">
        <v>10693</v>
      </c>
      <c r="M3166" s="3"/>
      <c r="N3166" t="str">
        <f>Orte[[#This Row],[Ort]]</f>
        <v>Hartenholm</v>
      </c>
      <c r="O3166" t="s">
        <v>4114</v>
      </c>
      <c r="P3166" t="s">
        <v>2032</v>
      </c>
    </row>
    <row r="3167" spans="1:16" x14ac:dyDescent="0.35">
      <c r="A3167" t="s">
        <v>6708</v>
      </c>
      <c r="B3167" s="3" t="s">
        <v>15032</v>
      </c>
      <c r="C3167" s="4">
        <v>50.670887255300002</v>
      </c>
      <c r="D3167" s="4">
        <v>12.671710343299999</v>
      </c>
      <c r="E3167" s="4">
        <f>Orte[[#This Row],[Lat_dez]]*PI()/180</f>
        <v>0.88437381751181765</v>
      </c>
      <c r="F3167" s="4">
        <f>Orte[[#This Row],[Lon_dez]]*PI()/180</f>
        <v>0.22116306734960595</v>
      </c>
      <c r="G3167" t="s">
        <v>869</v>
      </c>
      <c r="H3167" t="s">
        <v>901</v>
      </c>
      <c r="I3167" s="4" t="b">
        <v>0</v>
      </c>
      <c r="J3167" s="4" t="str">
        <f>CONCATENATE(Orte[[#This Row],[Ort]]," - ",Orte[[#This Row],[Landkreis]])</f>
        <v>Hartenstein - Landkreis Zwickau</v>
      </c>
      <c r="L3167" s="3" t="s">
        <v>13763</v>
      </c>
      <c r="M3167" s="3"/>
      <c r="N3167" t="str">
        <f>Orte[[#This Row],[Ort]]</f>
        <v>Hartenstein</v>
      </c>
      <c r="O3167" t="s">
        <v>4444</v>
      </c>
      <c r="P3167" t="s">
        <v>6106</v>
      </c>
    </row>
    <row r="3168" spans="1:16" x14ac:dyDescent="0.35">
      <c r="A3168" t="s">
        <v>4569</v>
      </c>
      <c r="B3168" s="3" t="s">
        <v>12183</v>
      </c>
      <c r="C3168" s="4">
        <v>51.113992486699999</v>
      </c>
      <c r="D3168" s="4">
        <v>12.968207724699999</v>
      </c>
      <c r="E3168" s="4">
        <f>Orte[[#This Row],[Lat_dez]]*PI()/180</f>
        <v>0.89210746273255892</v>
      </c>
      <c r="F3168" s="4">
        <f>Orte[[#This Row],[Lon_dez]]*PI()/180</f>
        <v>0.22633792287857735</v>
      </c>
      <c r="G3168" t="s">
        <v>869</v>
      </c>
      <c r="H3168" t="s">
        <v>935</v>
      </c>
      <c r="I3168" s="4" t="b">
        <v>0</v>
      </c>
      <c r="J3168" s="4" t="str">
        <f>CONCATENATE(Orte[[#This Row],[Ort]]," - ",Orte[[#This Row],[Landkreis]])</f>
        <v>Hartha - Landkreis Mittelsachsen</v>
      </c>
      <c r="L3168" s="3" t="s">
        <v>9591</v>
      </c>
      <c r="M3168" s="3"/>
      <c r="N3168" t="str">
        <f>Orte[[#This Row],[Ort]]</f>
        <v>Hartha</v>
      </c>
      <c r="O3168" t="s">
        <v>2805</v>
      </c>
      <c r="P3168" t="s">
        <v>1100</v>
      </c>
    </row>
    <row r="3169" spans="1:16" x14ac:dyDescent="0.35">
      <c r="A3169" t="s">
        <v>4747</v>
      </c>
      <c r="B3169" s="3" t="s">
        <v>12418</v>
      </c>
      <c r="C3169" s="4">
        <v>49.298219823399997</v>
      </c>
      <c r="D3169" s="4">
        <v>8.3479147504199993</v>
      </c>
      <c r="E3169" s="4">
        <f>Orte[[#This Row],[Lat_dez]]*PI()/180</f>
        <v>0.86041625129026744</v>
      </c>
      <c r="F3169" s="4">
        <f>Orte[[#This Row],[Lon_dez]]*PI()/180</f>
        <v>0.14569859807062968</v>
      </c>
      <c r="G3169" t="s">
        <v>514</v>
      </c>
      <c r="H3169" t="s">
        <v>580</v>
      </c>
      <c r="I3169" s="4" t="b">
        <v>0</v>
      </c>
      <c r="J3169" s="4" t="str">
        <f>CONCATENATE(Orte[[#This Row],[Ort]]," - ",Orte[[#This Row],[Landkreis]])</f>
        <v>Harthausen - Landkreis Rhein-Pfalz-Kreis</v>
      </c>
      <c r="L3169" s="3" t="s">
        <v>15771</v>
      </c>
      <c r="M3169" s="3"/>
      <c r="N3169" t="str">
        <f>Orte[[#This Row],[Ort]]</f>
        <v>Harthausen</v>
      </c>
      <c r="O3169" t="s">
        <v>2422</v>
      </c>
      <c r="P3169" t="s">
        <v>6853</v>
      </c>
    </row>
    <row r="3170" spans="1:16" x14ac:dyDescent="0.35">
      <c r="A3170" t="s">
        <v>1678</v>
      </c>
      <c r="B3170" s="3" t="s">
        <v>8631</v>
      </c>
      <c r="C3170" s="4">
        <v>47.929989213500001</v>
      </c>
      <c r="D3170" s="4">
        <v>7.6188035469499997</v>
      </c>
      <c r="E3170" s="4">
        <f>Orte[[#This Row],[Lat_dez]]*PI()/180</f>
        <v>0.83653612222094231</v>
      </c>
      <c r="F3170" s="4">
        <f>Orte[[#This Row],[Lon_dez]]*PI()/180</f>
        <v>0.13297320695689988</v>
      </c>
      <c r="G3170" t="s">
        <v>546</v>
      </c>
      <c r="H3170" t="s">
        <v>547</v>
      </c>
      <c r="I3170" s="4" t="b">
        <v>0</v>
      </c>
      <c r="J3170" s="4" t="str">
        <f>CONCATENATE(Orte[[#This Row],[Ort]]," - ",Orte[[#This Row],[Landkreis]])</f>
        <v>Hartheim - Landkreis Breisgau-Hochschwarzwald</v>
      </c>
      <c r="L3170" s="3" t="s">
        <v>7685</v>
      </c>
      <c r="M3170" s="3"/>
      <c r="N3170" t="str">
        <f>Orte[[#This Row],[Ort]]</f>
        <v>Hartheim</v>
      </c>
      <c r="O3170" t="s">
        <v>5742</v>
      </c>
      <c r="P3170" t="s">
        <v>2951</v>
      </c>
    </row>
    <row r="3171" spans="1:16" x14ac:dyDescent="0.35">
      <c r="A3171" t="s">
        <v>4367</v>
      </c>
      <c r="B3171" s="3" t="s">
        <v>11924</v>
      </c>
      <c r="C3171" s="4">
        <v>50.882679056100002</v>
      </c>
      <c r="D3171" s="4">
        <v>12.7953539669</v>
      </c>
      <c r="E3171" s="4">
        <f>Orte[[#This Row],[Lat_dez]]*PI()/180</f>
        <v>0.88807028176450553</v>
      </c>
      <c r="F3171" s="4">
        <f>Orte[[#This Row],[Lon_dez]]*PI()/180</f>
        <v>0.22332105568052257</v>
      </c>
      <c r="G3171" t="s">
        <v>869</v>
      </c>
      <c r="H3171" t="s">
        <v>935</v>
      </c>
      <c r="I3171" s="4" t="b">
        <v>0</v>
      </c>
      <c r="J3171" s="4" t="str">
        <f>CONCATENATE(Orte[[#This Row],[Ort]]," - ",Orte[[#This Row],[Landkreis]])</f>
        <v>Hartmannsdorf - Landkreis Mittelsachsen</v>
      </c>
      <c r="L3171" s="3" t="s">
        <v>8513</v>
      </c>
      <c r="M3171" s="3"/>
      <c r="N3171" t="str">
        <f>Orte[[#This Row],[Ort]]</f>
        <v>Hartmannsdorf</v>
      </c>
      <c r="O3171" t="s">
        <v>5525</v>
      </c>
      <c r="P3171" t="s">
        <v>6235</v>
      </c>
    </row>
    <row r="3172" spans="1:16" x14ac:dyDescent="0.35">
      <c r="A3172" t="s">
        <v>6364</v>
      </c>
      <c r="B3172" s="3" t="s">
        <v>14566</v>
      </c>
      <c r="C3172" s="4">
        <v>50.808276370100003</v>
      </c>
      <c r="D3172" s="4">
        <v>13.577722040199999</v>
      </c>
      <c r="E3172" s="4">
        <f>Orte[[#This Row],[Lat_dez]]*PI()/180</f>
        <v>0.88677170992147802</v>
      </c>
      <c r="F3172" s="4">
        <f>Orte[[#This Row],[Lon_dez]]*PI()/180</f>
        <v>0.23697595452209186</v>
      </c>
      <c r="G3172" t="s">
        <v>869</v>
      </c>
      <c r="H3172" t="s">
        <v>968</v>
      </c>
      <c r="I3172" s="4" t="b">
        <v>0</v>
      </c>
      <c r="J3172" s="4" t="str">
        <f>CONCATENATE(Orte[[#This Row],[Ort]]," - ",Orte[[#This Row],[Landkreis]])</f>
        <v>Hartmannsdorf-Reichenau - Landkreis Sächsische Schweiz-Osterzgebirge</v>
      </c>
      <c r="L3172" s="3" t="s">
        <v>10690</v>
      </c>
      <c r="M3172" s="3"/>
      <c r="N3172" t="str">
        <f>Orte[[#This Row],[Ort]]</f>
        <v>Hartmannsdorf-Reichenau</v>
      </c>
      <c r="O3172" t="s">
        <v>6498</v>
      </c>
      <c r="P3172" t="s">
        <v>6403</v>
      </c>
    </row>
    <row r="3173" spans="1:16" x14ac:dyDescent="0.35">
      <c r="A3173" t="s">
        <v>7084</v>
      </c>
      <c r="B3173" s="3" t="s">
        <v>15546</v>
      </c>
      <c r="C3173" s="4">
        <v>49.902715831599998</v>
      </c>
      <c r="D3173" s="4">
        <v>8.28519041819</v>
      </c>
      <c r="E3173" s="4">
        <f>Orte[[#This Row],[Lat_dez]]*PI()/180</f>
        <v>0.87096669694852014</v>
      </c>
      <c r="F3173" s="4">
        <f>Orte[[#This Row],[Lon_dez]]*PI()/180</f>
        <v>0.1446038519521014</v>
      </c>
      <c r="G3173" t="s">
        <v>514</v>
      </c>
      <c r="H3173" t="s">
        <v>1682</v>
      </c>
      <c r="I3173" s="4" t="b">
        <v>0</v>
      </c>
      <c r="J3173" s="4" t="str">
        <f>CONCATENATE(Orte[[#This Row],[Ort]]," - ",Orte[[#This Row],[Landkreis]])</f>
        <v>Harxheim - Landkreis Mainz-Bingen</v>
      </c>
      <c r="L3173" s="3" t="s">
        <v>11091</v>
      </c>
      <c r="M3173" s="3"/>
      <c r="N3173" t="str">
        <f>Orte[[#This Row],[Ort]]</f>
        <v>Harxheim</v>
      </c>
      <c r="O3173" t="s">
        <v>4214</v>
      </c>
      <c r="P3173" t="s">
        <v>3315</v>
      </c>
    </row>
    <row r="3174" spans="1:16" x14ac:dyDescent="0.35">
      <c r="A3174" t="s">
        <v>4502</v>
      </c>
      <c r="B3174" s="3" t="s">
        <v>12105</v>
      </c>
      <c r="C3174" s="4">
        <v>51.586844427300001</v>
      </c>
      <c r="D3174" s="4">
        <v>10.8211921459</v>
      </c>
      <c r="E3174" s="4">
        <f>Orte[[#This Row],[Lat_dez]]*PI()/180</f>
        <v>0.90036028597047357</v>
      </c>
      <c r="F3174" s="4">
        <f>Orte[[#This Row],[Lon_dez]]*PI()/180</f>
        <v>0.18886543193690561</v>
      </c>
      <c r="G3174" t="s">
        <v>678</v>
      </c>
      <c r="H3174" t="s">
        <v>2069</v>
      </c>
      <c r="I3174" s="4" t="b">
        <v>0</v>
      </c>
      <c r="J3174" s="4" t="str">
        <f>CONCATENATE(Orte[[#This Row],[Ort]]," - ",Orte[[#This Row],[Landkreis]])</f>
        <v>Harztor - Landkreis Nordhausen</v>
      </c>
      <c r="L3174" s="3" t="s">
        <v>9119</v>
      </c>
      <c r="M3174" s="3"/>
      <c r="N3174" t="str">
        <f>Orte[[#This Row],[Ort]]</f>
        <v>Harztor</v>
      </c>
      <c r="O3174" t="s">
        <v>4390</v>
      </c>
      <c r="P3174" t="s">
        <v>6703</v>
      </c>
    </row>
    <row r="3175" spans="1:16" x14ac:dyDescent="0.35">
      <c r="A3175" t="s">
        <v>6675</v>
      </c>
      <c r="B3175" s="3" t="s">
        <v>14991</v>
      </c>
      <c r="C3175" s="4">
        <v>52.238384043899998</v>
      </c>
      <c r="D3175" s="4">
        <v>7.9599563551800001</v>
      </c>
      <c r="E3175" s="4">
        <f>Orte[[#This Row],[Lat_dez]]*PI()/180</f>
        <v>0.91173179748732502</v>
      </c>
      <c r="F3175" s="4">
        <f>Orte[[#This Row],[Lon_dez]]*PI()/180</f>
        <v>0.13892744671293819</v>
      </c>
      <c r="G3175" t="s">
        <v>554</v>
      </c>
      <c r="H3175" t="s">
        <v>555</v>
      </c>
      <c r="I3175" s="4" t="b">
        <v>0</v>
      </c>
      <c r="J3175" s="4" t="str">
        <f>CONCATENATE(Orte[[#This Row],[Ort]]," - ",Orte[[#This Row],[Landkreis]])</f>
        <v>Hasbergen - Landkreis Osnabrück</v>
      </c>
      <c r="L3175" s="3" t="s">
        <v>14724</v>
      </c>
      <c r="M3175" s="3"/>
      <c r="N3175" t="str">
        <f>Orte[[#This Row],[Ort]]</f>
        <v>Hasbergen</v>
      </c>
      <c r="O3175" t="s">
        <v>5399</v>
      </c>
      <c r="P3175" t="s">
        <v>2467</v>
      </c>
    </row>
    <row r="3176" spans="1:16" x14ac:dyDescent="0.35">
      <c r="A3176" t="s">
        <v>3316</v>
      </c>
      <c r="B3176" s="3" t="s">
        <v>10583</v>
      </c>
      <c r="C3176" s="4">
        <v>47.663707062999997</v>
      </c>
      <c r="D3176" s="4">
        <v>7.8951146861400003</v>
      </c>
      <c r="E3176" s="4">
        <f>Orte[[#This Row],[Lat_dez]]*PI()/180</f>
        <v>0.83188862195542634</v>
      </c>
      <c r="F3176" s="4">
        <f>Orte[[#This Row],[Lon_dez]]*PI()/180</f>
        <v>0.13779574609570172</v>
      </c>
      <c r="G3176" t="s">
        <v>546</v>
      </c>
      <c r="H3176" t="s">
        <v>597</v>
      </c>
      <c r="I3176" s="4" t="b">
        <v>0</v>
      </c>
      <c r="J3176" s="4" t="str">
        <f>CONCATENATE(Orte[[#This Row],[Ort]]," - ",Orte[[#This Row],[Landkreis]])</f>
        <v>Hasel - Landkreis Lörrach</v>
      </c>
      <c r="L3176" s="3" t="s">
        <v>9311</v>
      </c>
      <c r="M3176" s="3"/>
      <c r="N3176" t="str">
        <f>Orte[[#This Row],[Ort]]</f>
        <v>Hasel</v>
      </c>
      <c r="O3176" t="s">
        <v>4158</v>
      </c>
      <c r="P3176" t="s">
        <v>4973</v>
      </c>
    </row>
    <row r="3177" spans="1:16" x14ac:dyDescent="0.35">
      <c r="A3177" t="s">
        <v>1232</v>
      </c>
      <c r="B3177" s="3" t="s">
        <v>8179</v>
      </c>
      <c r="C3177" s="4">
        <v>49.001105406299999</v>
      </c>
      <c r="D3177" s="4">
        <v>12.686986126700001</v>
      </c>
      <c r="E3177" s="4">
        <f>Orte[[#This Row],[Lat_dez]]*PI()/180</f>
        <v>0.85523062645672876</v>
      </c>
      <c r="F3177" s="4">
        <f>Orte[[#This Row],[Lon_dez]]*PI()/180</f>
        <v>0.2214296800657575</v>
      </c>
      <c r="G3177" t="s">
        <v>665</v>
      </c>
      <c r="H3177" t="s">
        <v>1229</v>
      </c>
      <c r="I3177" s="4" t="b">
        <v>0</v>
      </c>
      <c r="J3177" s="4" t="str">
        <f>CONCATENATE(Orte[[#This Row],[Ort]]," - ",Orte[[#This Row],[Landkreis]])</f>
        <v>Haselbach - Landkreis Straubing-Bogen</v>
      </c>
      <c r="L3177" s="3" t="s">
        <v>11867</v>
      </c>
      <c r="M3177" s="3"/>
      <c r="N3177" t="str">
        <f>Orte[[#This Row],[Ort]]</f>
        <v>Haselbach</v>
      </c>
      <c r="O3177" t="s">
        <v>4349</v>
      </c>
      <c r="P3177" t="s">
        <v>3698</v>
      </c>
    </row>
    <row r="3178" spans="1:16" x14ac:dyDescent="0.35">
      <c r="A3178" t="s">
        <v>2089</v>
      </c>
      <c r="B3178" s="3" t="s">
        <v>9082</v>
      </c>
      <c r="C3178" s="4">
        <v>53.645362419999998</v>
      </c>
      <c r="D3178" s="4">
        <v>9.6005989355000008</v>
      </c>
      <c r="E3178" s="4">
        <f>Orte[[#This Row],[Lat_dez]]*PI()/180</f>
        <v>0.93628820265463308</v>
      </c>
      <c r="F3178" s="4">
        <f>Orte[[#This Row],[Lon_dez]]*PI()/180</f>
        <v>0.16756206158793774</v>
      </c>
      <c r="G3178" t="s">
        <v>641</v>
      </c>
      <c r="H3178" t="s">
        <v>828</v>
      </c>
      <c r="I3178" s="4" t="b">
        <v>0</v>
      </c>
      <c r="J3178" s="4" t="str">
        <f>CONCATENATE(Orte[[#This Row],[Ort]]," - ",Orte[[#This Row],[Landkreis]])</f>
        <v>Haseldorf - Kreis Pinneberg</v>
      </c>
      <c r="L3178" s="3" t="s">
        <v>15474</v>
      </c>
      <c r="M3178" s="3"/>
      <c r="N3178" t="str">
        <f>Orte[[#This Row],[Ort]]</f>
        <v>Haseldorf</v>
      </c>
      <c r="O3178" t="s">
        <v>5694</v>
      </c>
      <c r="P3178" t="s">
        <v>2083</v>
      </c>
    </row>
    <row r="3179" spans="1:16" x14ac:dyDescent="0.35">
      <c r="A3179" t="s">
        <v>1099</v>
      </c>
      <c r="B3179" s="3" t="s">
        <v>8064</v>
      </c>
      <c r="C3179" s="4">
        <v>54.598474126799999</v>
      </c>
      <c r="D3179" s="4">
        <v>9.1816819746699991</v>
      </c>
      <c r="E3179" s="4">
        <f>Orte[[#This Row],[Lat_dez]]*PI()/180</f>
        <v>0.95292314007759593</v>
      </c>
      <c r="F3179" s="4">
        <f>Orte[[#This Row],[Lon_dez]]*PI()/180</f>
        <v>0.16025058132900608</v>
      </c>
      <c r="G3179" t="s">
        <v>641</v>
      </c>
      <c r="H3179" t="s">
        <v>765</v>
      </c>
      <c r="I3179" s="4" t="b">
        <v>0</v>
      </c>
      <c r="J3179" s="4" t="str">
        <f>CONCATENATE(Orte[[#This Row],[Ort]]," - ",Orte[[#This Row],[Landkreis]])</f>
        <v>Haselund - Kreis Nordfriesland</v>
      </c>
      <c r="L3179" s="3" t="s">
        <v>12286</v>
      </c>
      <c r="M3179" s="3"/>
      <c r="N3179" t="str">
        <f>Orte[[#This Row],[Ort]]</f>
        <v>Haselund</v>
      </c>
      <c r="O3179" t="s">
        <v>6862</v>
      </c>
      <c r="P3179" t="s">
        <v>5762</v>
      </c>
    </row>
    <row r="3180" spans="1:16" x14ac:dyDescent="0.35">
      <c r="A3180" t="s">
        <v>3730</v>
      </c>
      <c r="B3180" s="3" t="s">
        <v>11120</v>
      </c>
      <c r="C3180" s="4">
        <v>52.675915251799999</v>
      </c>
      <c r="D3180" s="4">
        <v>7.4707955655099996</v>
      </c>
      <c r="E3180" s="4">
        <f>Orte[[#This Row],[Lat_dez]]*PI()/180</f>
        <v>0.91936815764540791</v>
      </c>
      <c r="F3180" s="4">
        <f>Orte[[#This Row],[Lon_dez]]*PI()/180</f>
        <v>0.1303899803615412</v>
      </c>
      <c r="G3180" t="s">
        <v>554</v>
      </c>
      <c r="H3180" t="s">
        <v>626</v>
      </c>
      <c r="I3180" s="4" t="b">
        <v>0</v>
      </c>
      <c r="J3180" s="4" t="str">
        <f>CONCATENATE(Orte[[#This Row],[Ort]]," - ",Orte[[#This Row],[Landkreis]])</f>
        <v>Haselünne - Landkreis Emsland</v>
      </c>
      <c r="L3180" s="3" t="s">
        <v>14447</v>
      </c>
      <c r="M3180" s="3"/>
      <c r="N3180" t="str">
        <f>Orte[[#This Row],[Ort]]</f>
        <v>Haselünne</v>
      </c>
      <c r="O3180" t="s">
        <v>4076</v>
      </c>
      <c r="P3180" t="s">
        <v>3767</v>
      </c>
    </row>
    <row r="3181" spans="1:16" x14ac:dyDescent="0.35">
      <c r="A3181" t="s">
        <v>6469</v>
      </c>
      <c r="B3181" s="3" t="s">
        <v>14709</v>
      </c>
      <c r="C3181" s="4">
        <v>49.801991541200003</v>
      </c>
      <c r="D3181" s="4">
        <v>9.4825764165200006</v>
      </c>
      <c r="E3181" s="4">
        <f>Orte[[#This Row],[Lat_dez]]*PI()/180</f>
        <v>0.86920872644430525</v>
      </c>
      <c r="F3181" s="4">
        <f>Orte[[#This Row],[Lon_dez]]*PI()/180</f>
        <v>0.16550218004023923</v>
      </c>
      <c r="G3181" t="s">
        <v>665</v>
      </c>
      <c r="H3181" t="s">
        <v>826</v>
      </c>
      <c r="I3181" s="4" t="b">
        <v>0</v>
      </c>
      <c r="J3181" s="4" t="str">
        <f>CONCATENATE(Orte[[#This Row],[Ort]]," - ",Orte[[#This Row],[Landkreis]])</f>
        <v>Hasloch - Landkreis Main-Spessart</v>
      </c>
      <c r="L3181" s="3" t="s">
        <v>9635</v>
      </c>
      <c r="M3181" s="3"/>
      <c r="N3181" t="str">
        <f>Orte[[#This Row],[Ort]]</f>
        <v>Hasloch</v>
      </c>
      <c r="O3181" t="s">
        <v>5168</v>
      </c>
      <c r="P3181" t="s">
        <v>2622</v>
      </c>
    </row>
    <row r="3182" spans="1:16" x14ac:dyDescent="0.35">
      <c r="A3182" t="s">
        <v>3131</v>
      </c>
      <c r="B3182" s="3" t="s">
        <v>10354</v>
      </c>
      <c r="C3182" s="4">
        <v>52.740213194600003</v>
      </c>
      <c r="D3182" s="4">
        <v>9.25229589998</v>
      </c>
      <c r="E3182" s="4">
        <f>Orte[[#This Row],[Lat_dez]]*PI()/180</f>
        <v>0.92049036844952681</v>
      </c>
      <c r="F3182" s="4">
        <f>Orte[[#This Row],[Lon_dez]]*PI()/180</f>
        <v>0.16148302682342294</v>
      </c>
      <c r="G3182" t="s">
        <v>554</v>
      </c>
      <c r="H3182" t="s">
        <v>747</v>
      </c>
      <c r="I3182" s="4" t="b">
        <v>0</v>
      </c>
      <c r="J3182" s="4" t="str">
        <f>CONCATENATE(Orte[[#This Row],[Ort]]," - ",Orte[[#This Row],[Landkreis]])</f>
        <v>Haßbergen - Landkreis Nienburg (Weser)</v>
      </c>
      <c r="L3182" s="3" t="s">
        <v>8656</v>
      </c>
      <c r="M3182" s="3"/>
      <c r="N3182" t="str">
        <f>Orte[[#This Row],[Ort]]</f>
        <v>Haßbergen</v>
      </c>
      <c r="O3182" t="s">
        <v>4246</v>
      </c>
      <c r="P3182" t="s">
        <v>6227</v>
      </c>
    </row>
    <row r="3183" spans="1:16" x14ac:dyDescent="0.35">
      <c r="A3183" t="s">
        <v>2854</v>
      </c>
      <c r="B3183" s="3" t="s">
        <v>10012</v>
      </c>
      <c r="C3183" s="4">
        <v>50.164278066000001</v>
      </c>
      <c r="D3183" s="4">
        <v>9.1046038538600005</v>
      </c>
      <c r="E3183" s="4">
        <f>Orte[[#This Row],[Lat_dez]]*PI()/180</f>
        <v>0.87553181913767331</v>
      </c>
      <c r="F3183" s="4">
        <f>Orte[[#This Row],[Lon_dez]]*PI()/180</f>
        <v>0.15890531433962163</v>
      </c>
      <c r="G3183" t="s">
        <v>549</v>
      </c>
      <c r="H3183" t="s">
        <v>1076</v>
      </c>
      <c r="I3183" s="4" t="b">
        <v>0</v>
      </c>
      <c r="J3183" s="4" t="str">
        <f>CONCATENATE(Orte[[#This Row],[Ort]]," - ",Orte[[#This Row],[Landkreis]])</f>
        <v>Hasselroth - Landkreis Main-Kinzig-Kreis</v>
      </c>
      <c r="L3183" s="3" t="s">
        <v>15476</v>
      </c>
      <c r="M3183" s="3"/>
      <c r="N3183" t="str">
        <f>Orte[[#This Row],[Ort]]</f>
        <v>Hasselroth</v>
      </c>
      <c r="O3183" t="s">
        <v>6777</v>
      </c>
      <c r="P3183" t="s">
        <v>2545</v>
      </c>
    </row>
    <row r="3184" spans="1:16" x14ac:dyDescent="0.35">
      <c r="A3184" t="s">
        <v>3087</v>
      </c>
      <c r="B3184" s="3" t="s">
        <v>10302</v>
      </c>
      <c r="C3184" s="4">
        <v>50.046236732300002</v>
      </c>
      <c r="D3184" s="4">
        <v>10.506993419200001</v>
      </c>
      <c r="E3184" s="4">
        <f>Orte[[#This Row],[Lat_dez]]*PI()/180</f>
        <v>0.87347160921116307</v>
      </c>
      <c r="F3184" s="4">
        <f>Orte[[#This Row],[Lon_dez]]*PI()/180</f>
        <v>0.18338162965041679</v>
      </c>
      <c r="G3184" t="s">
        <v>665</v>
      </c>
      <c r="H3184" t="s">
        <v>796</v>
      </c>
      <c r="I3184" s="4" t="b">
        <v>0</v>
      </c>
      <c r="J3184" s="4" t="str">
        <f>CONCATENATE(Orte[[#This Row],[Ort]]," - ",Orte[[#This Row],[Landkreis]])</f>
        <v>Haßfurt - Landkreis Haßberge</v>
      </c>
      <c r="L3184" s="3" t="s">
        <v>10150</v>
      </c>
      <c r="M3184" s="3"/>
      <c r="N3184" t="str">
        <f>Orte[[#This Row],[Ort]]</f>
        <v>Haßfurt</v>
      </c>
      <c r="O3184" t="s">
        <v>1153</v>
      </c>
      <c r="P3184" t="s">
        <v>1167</v>
      </c>
    </row>
    <row r="3185" spans="1:16" x14ac:dyDescent="0.35">
      <c r="A3185" t="s">
        <v>3915</v>
      </c>
      <c r="B3185" s="3" t="s">
        <v>11349</v>
      </c>
      <c r="C3185" s="4">
        <v>49.350490843300001</v>
      </c>
      <c r="D3185" s="4">
        <v>8.2662955908299995</v>
      </c>
      <c r="E3185" s="4">
        <f>Orte[[#This Row],[Lat_dez]]*PI()/180</f>
        <v>0.86132855269089803</v>
      </c>
      <c r="F3185" s="4">
        <f>Orte[[#This Row],[Lon_dez]]*PI()/180</f>
        <v>0.14427407500307349</v>
      </c>
      <c r="G3185" t="s">
        <v>514</v>
      </c>
      <c r="H3185" t="s">
        <v>624</v>
      </c>
      <c r="I3185" s="4" t="b">
        <v>0</v>
      </c>
      <c r="J3185" s="4" t="str">
        <f>CONCATENATE(Orte[[#This Row],[Ort]]," - ",Orte[[#This Row],[Landkreis]])</f>
        <v>Haßloch - Landkreis Bad Dürkheim</v>
      </c>
      <c r="L3185" s="3" t="s">
        <v>11069</v>
      </c>
      <c r="M3185" s="3"/>
      <c r="N3185" t="str">
        <f>Orte[[#This Row],[Ort]]</f>
        <v>Haßloch</v>
      </c>
      <c r="O3185" t="s">
        <v>3749</v>
      </c>
      <c r="P3185" t="s">
        <v>4966</v>
      </c>
    </row>
    <row r="3186" spans="1:16" x14ac:dyDescent="0.35">
      <c r="A3186" t="s">
        <v>2857</v>
      </c>
      <c r="B3186" s="3" t="s">
        <v>10015</v>
      </c>
      <c r="C3186" s="4">
        <v>49.302123800899999</v>
      </c>
      <c r="D3186" s="4">
        <v>9.1194866296099999</v>
      </c>
      <c r="E3186" s="4">
        <f>Orte[[#This Row],[Lat_dez]]*PI()/180</f>
        <v>0.86048438855156617</v>
      </c>
      <c r="F3186" s="4">
        <f>Orte[[#This Row],[Lon_dez]]*PI()/180</f>
        <v>0.15916506777829512</v>
      </c>
      <c r="G3186" t="s">
        <v>546</v>
      </c>
      <c r="H3186" t="s">
        <v>774</v>
      </c>
      <c r="I3186" s="4" t="b">
        <v>0</v>
      </c>
      <c r="J3186" s="4" t="str">
        <f>CONCATENATE(Orte[[#This Row],[Ort]]," - ",Orte[[#This Row],[Landkreis]])</f>
        <v>Haßmersheim - Landkreis Neckar-Odenwald-Kreis</v>
      </c>
      <c r="L3186" s="3" t="s">
        <v>15478</v>
      </c>
      <c r="M3186" s="3"/>
      <c r="N3186" t="str">
        <f>Orte[[#This Row],[Ort]]</f>
        <v>Haßmersheim</v>
      </c>
      <c r="O3186" t="s">
        <v>6934</v>
      </c>
      <c r="P3186" t="s">
        <v>6011</v>
      </c>
    </row>
    <row r="3187" spans="1:16" x14ac:dyDescent="0.35">
      <c r="A3187" t="s">
        <v>3818</v>
      </c>
      <c r="B3187" s="3" t="s">
        <v>11232</v>
      </c>
      <c r="C3187" s="4">
        <v>52.376771808800001</v>
      </c>
      <c r="D3187" s="4">
        <v>9.3762334526700002</v>
      </c>
      <c r="E3187" s="4">
        <f>Orte[[#This Row],[Lat_dez]]*PI()/180</f>
        <v>0.91414711962930584</v>
      </c>
      <c r="F3187" s="4">
        <f>Orte[[#This Row],[Lon_dez]]*PI()/180</f>
        <v>0.16364614518472742</v>
      </c>
      <c r="G3187" t="s">
        <v>554</v>
      </c>
      <c r="H3187" t="s">
        <v>767</v>
      </c>
      <c r="I3187" s="4" t="b">
        <v>0</v>
      </c>
      <c r="J3187" s="4" t="str">
        <f>CONCATENATE(Orte[[#This Row],[Ort]]," - ",Orte[[#This Row],[Landkreis]])</f>
        <v>Haste, Hohnhorst - Landkreis Schaumburg</v>
      </c>
      <c r="L3187" s="3" t="s">
        <v>11095</v>
      </c>
      <c r="M3187" s="3"/>
      <c r="N3187" t="str">
        <f>Orte[[#This Row],[Ort]]</f>
        <v>Haste, Hohnhorst</v>
      </c>
      <c r="O3187" t="s">
        <v>4743</v>
      </c>
      <c r="P3187" t="s">
        <v>2997</v>
      </c>
    </row>
    <row r="3188" spans="1:16" x14ac:dyDescent="0.35">
      <c r="A3188" t="s">
        <v>1844</v>
      </c>
      <c r="B3188" s="3" t="s">
        <v>8809</v>
      </c>
      <c r="C3188" s="4">
        <v>53.0424980166</v>
      </c>
      <c r="D3188" s="4">
        <v>8.3216596703200008</v>
      </c>
      <c r="E3188" s="4">
        <f>Orte[[#This Row],[Lat_dez]]*PI()/180</f>
        <v>0.92576623387223189</v>
      </c>
      <c r="F3188" s="4">
        <f>Orte[[#This Row],[Lon_dez]]*PI()/180</f>
        <v>0.14524036047750985</v>
      </c>
      <c r="G3188" t="s">
        <v>554</v>
      </c>
      <c r="H3188" t="s">
        <v>577</v>
      </c>
      <c r="I3188" s="4" t="b">
        <v>0</v>
      </c>
      <c r="J3188" s="4" t="str">
        <f>CONCATENATE(Orte[[#This Row],[Ort]]," - ",Orte[[#This Row],[Landkreis]])</f>
        <v>Hatten - Landkreis Oldenburg</v>
      </c>
      <c r="L3188" s="3" t="s">
        <v>11379</v>
      </c>
      <c r="M3188" s="3"/>
      <c r="N3188" t="str">
        <f>Orte[[#This Row],[Ort]]</f>
        <v>Hatten</v>
      </c>
      <c r="O3188" t="s">
        <v>4553</v>
      </c>
      <c r="P3188" t="s">
        <v>4550</v>
      </c>
    </row>
    <row r="3189" spans="1:16" x14ac:dyDescent="0.35">
      <c r="A3189" t="s">
        <v>5184</v>
      </c>
      <c r="B3189" s="3" t="s">
        <v>13000</v>
      </c>
      <c r="C3189" s="4">
        <v>48.6664817347</v>
      </c>
      <c r="D3189" s="4">
        <v>9.5679347588700008</v>
      </c>
      <c r="E3189" s="4">
        <f>Orte[[#This Row],[Lat_dez]]*PI()/180</f>
        <v>0.84939034163219651</v>
      </c>
      <c r="F3189" s="4">
        <f>Orte[[#This Row],[Lon_dez]]*PI()/180</f>
        <v>0.16699196415829123</v>
      </c>
      <c r="G3189" t="s">
        <v>546</v>
      </c>
      <c r="H3189" t="s">
        <v>644</v>
      </c>
      <c r="I3189" s="4" t="b">
        <v>0</v>
      </c>
      <c r="J3189" s="4" t="str">
        <f>CONCATENATE(Orte[[#This Row],[Ort]]," - ",Orte[[#This Row],[Landkreis]])</f>
        <v>Hattenhofen - Landkreis Göppingen</v>
      </c>
      <c r="L3189" s="3" t="s">
        <v>12287</v>
      </c>
      <c r="M3189" s="3"/>
      <c r="N3189" t="str">
        <f>Orte[[#This Row],[Ort]]</f>
        <v>Hattenhofen</v>
      </c>
      <c r="O3189" t="s">
        <v>6601</v>
      </c>
      <c r="P3189" t="s">
        <v>1766</v>
      </c>
    </row>
    <row r="3190" spans="1:16" x14ac:dyDescent="0.35">
      <c r="A3190" t="s">
        <v>5184</v>
      </c>
      <c r="B3190" s="3" t="s">
        <v>14525</v>
      </c>
      <c r="C3190" s="4">
        <v>48.223240783900003</v>
      </c>
      <c r="D3190" s="4">
        <v>11.113619482400001</v>
      </c>
      <c r="E3190" s="4">
        <f>Orte[[#This Row],[Lat_dez]]*PI()/180</f>
        <v>0.8416543276610664</v>
      </c>
      <c r="F3190" s="4">
        <f>Orte[[#This Row],[Lon_dez]]*PI()/180</f>
        <v>0.19396925178166802</v>
      </c>
      <c r="G3190" t="s">
        <v>665</v>
      </c>
      <c r="H3190" t="s">
        <v>960</v>
      </c>
      <c r="I3190" s="4" t="b">
        <v>0</v>
      </c>
      <c r="J3190" s="4" t="str">
        <f>CONCATENATE(Orte[[#This Row],[Ort]]," - ",Orte[[#This Row],[Landkreis]])</f>
        <v>Hattenhofen - Landkreis Fürstenfeldbruck</v>
      </c>
      <c r="L3190" s="3" t="s">
        <v>8630</v>
      </c>
      <c r="M3190" s="3"/>
      <c r="N3190" t="str">
        <f>Orte[[#This Row],[Ort]]</f>
        <v>Hattenhofen</v>
      </c>
      <c r="O3190" t="s">
        <v>2741</v>
      </c>
      <c r="P3190" t="s">
        <v>5191</v>
      </c>
    </row>
    <row r="3191" spans="1:16" x14ac:dyDescent="0.35">
      <c r="A3191" t="s">
        <v>1054</v>
      </c>
      <c r="B3191" s="3" t="s">
        <v>8025</v>
      </c>
      <c r="C3191" s="4">
        <v>50.055456838399998</v>
      </c>
      <c r="D3191" s="4">
        <v>8.4809342430299992</v>
      </c>
      <c r="E3191" s="4">
        <f>Orte[[#This Row],[Lat_dez]]*PI()/180</f>
        <v>0.87363253041999123</v>
      </c>
      <c r="F3191" s="4">
        <f>Orte[[#This Row],[Lon_dez]]*PI()/180</f>
        <v>0.14802022618600644</v>
      </c>
      <c r="G3191" t="s">
        <v>549</v>
      </c>
      <c r="H3191" t="s">
        <v>1055</v>
      </c>
      <c r="I3191" s="4" t="b">
        <v>0</v>
      </c>
      <c r="J3191" s="4" t="str">
        <f>CONCATENATE(Orte[[#This Row],[Ort]]," - ",Orte[[#This Row],[Landkreis]])</f>
        <v>Hattersheim - Landkreis Main-Taunus-Kreis</v>
      </c>
      <c r="L3191" s="3" t="s">
        <v>14444</v>
      </c>
      <c r="M3191" s="3"/>
      <c r="N3191" t="str">
        <f>Orte[[#This Row],[Ort]]</f>
        <v>Hattersheim</v>
      </c>
      <c r="O3191" t="s">
        <v>6991</v>
      </c>
      <c r="P3191" t="s">
        <v>5514</v>
      </c>
    </row>
    <row r="3192" spans="1:16" x14ac:dyDescent="0.35">
      <c r="A3192" t="s">
        <v>4328</v>
      </c>
      <c r="B3192" s="3" t="s">
        <v>11877</v>
      </c>
      <c r="C3192" s="4">
        <v>50.652022773100001</v>
      </c>
      <c r="D3192" s="4">
        <v>7.7607854449299998</v>
      </c>
      <c r="E3192" s="4">
        <f>Orte[[#This Row],[Lat_dez]]*PI()/180</f>
        <v>0.88404457018574367</v>
      </c>
      <c r="F3192" s="4">
        <f>Orte[[#This Row],[Lon_dez]]*PI()/180</f>
        <v>0.13545125855488158</v>
      </c>
      <c r="G3192" t="s">
        <v>514</v>
      </c>
      <c r="H3192" t="s">
        <v>590</v>
      </c>
      <c r="I3192" s="4" t="b">
        <v>0</v>
      </c>
      <c r="J3192" s="4" t="str">
        <f>CONCATENATE(Orte[[#This Row],[Ort]]," - ",Orte[[#This Row],[Landkreis]])</f>
        <v>Hattert - Landkreis Westerwaldkreis</v>
      </c>
      <c r="L3192" s="3" t="s">
        <v>13664</v>
      </c>
      <c r="M3192" s="3"/>
      <c r="N3192" t="str">
        <f>Orte[[#This Row],[Ort]]</f>
        <v>Hattert</v>
      </c>
      <c r="O3192" t="s">
        <v>6196</v>
      </c>
      <c r="P3192" t="s">
        <v>4129</v>
      </c>
    </row>
    <row r="3193" spans="1:16" x14ac:dyDescent="0.35">
      <c r="A3193" t="s">
        <v>2281</v>
      </c>
      <c r="B3193" s="3" t="s">
        <v>14724</v>
      </c>
      <c r="C3193" s="4">
        <v>51.3960939177</v>
      </c>
      <c r="D3193" s="4">
        <v>7.1823657177099998</v>
      </c>
      <c r="E3193" s="4">
        <f>Orte[[#This Row],[Lat_dez]]*PI()/180</f>
        <v>0.89703106152809653</v>
      </c>
      <c r="F3193" s="4">
        <f>Orte[[#This Row],[Lon_dez]]*PI()/180</f>
        <v>0.12535592985640509</v>
      </c>
      <c r="G3193" t="s">
        <v>504</v>
      </c>
      <c r="H3193" t="s">
        <v>1653</v>
      </c>
      <c r="I3193" s="4" t="b">
        <v>0</v>
      </c>
      <c r="J3193" s="4" t="str">
        <f>CONCATENATE(Orte[[#This Row],[Ort]]," - ",Orte[[#This Row],[Landkreis]])</f>
        <v>Hattingen - Kreis Ennepe-Ruhr-Kreis</v>
      </c>
      <c r="L3193" s="3" t="s">
        <v>8203</v>
      </c>
      <c r="M3193" s="3"/>
      <c r="N3193" t="str">
        <f>Orte[[#This Row],[Ort]]</f>
        <v>Hattingen</v>
      </c>
      <c r="O3193" t="s">
        <v>6574</v>
      </c>
      <c r="P3193" t="s">
        <v>3398</v>
      </c>
    </row>
    <row r="3194" spans="1:16" x14ac:dyDescent="0.35">
      <c r="A3194" t="s">
        <v>2281</v>
      </c>
      <c r="B3194" s="3" t="s">
        <v>9311</v>
      </c>
      <c r="C3194" s="4">
        <v>51.379902786999999</v>
      </c>
      <c r="D3194" s="4">
        <v>7.2169046347599997</v>
      </c>
      <c r="E3194" s="4">
        <f>Orte[[#This Row],[Lat_dez]]*PI()/180</f>
        <v>0.89674847298776073</v>
      </c>
      <c r="F3194" s="4">
        <f>Orte[[#This Row],[Lon_dez]]*PI()/180</f>
        <v>0.12595874767900078</v>
      </c>
      <c r="G3194" t="s">
        <v>504</v>
      </c>
      <c r="H3194" t="s">
        <v>1653</v>
      </c>
      <c r="I3194" s="4" t="b">
        <v>0</v>
      </c>
      <c r="J3194" s="4" t="str">
        <f>CONCATENATE(Orte[[#This Row],[Ort]]," - ",Orte[[#This Row],[Landkreis]])</f>
        <v>Hattingen - Kreis Ennepe-Ruhr-Kreis</v>
      </c>
      <c r="L3194" s="3" t="s">
        <v>14650</v>
      </c>
      <c r="M3194" s="3"/>
      <c r="N3194" t="str">
        <f>Orte[[#This Row],[Ort]]</f>
        <v>Hattingen</v>
      </c>
      <c r="O3194" t="s">
        <v>6030</v>
      </c>
      <c r="P3194" t="s">
        <v>3152</v>
      </c>
    </row>
    <row r="3195" spans="1:16" x14ac:dyDescent="0.35">
      <c r="A3195" t="s">
        <v>2281</v>
      </c>
      <c r="B3195" s="3" t="s">
        <v>11867</v>
      </c>
      <c r="C3195" s="4">
        <v>51.369330866699997</v>
      </c>
      <c r="D3195" s="4">
        <v>7.1625913703800004</v>
      </c>
      <c r="E3195" s="4">
        <f>Orte[[#This Row],[Lat_dez]]*PI()/180</f>
        <v>0.89656395817026735</v>
      </c>
      <c r="F3195" s="4">
        <f>Orte[[#This Row],[Lon_dez]]*PI()/180</f>
        <v>0.12501080238806367</v>
      </c>
      <c r="G3195" t="s">
        <v>504</v>
      </c>
      <c r="H3195" t="s">
        <v>1653</v>
      </c>
      <c r="I3195" s="4" t="b">
        <v>0</v>
      </c>
      <c r="J3195" s="4" t="str">
        <f>CONCATENATE(Orte[[#This Row],[Ort]]," - ",Orte[[#This Row],[Landkreis]])</f>
        <v>Hattingen - Kreis Ennepe-Ruhr-Kreis</v>
      </c>
      <c r="L3195" s="3" t="s">
        <v>14112</v>
      </c>
      <c r="M3195" s="3"/>
      <c r="N3195" t="str">
        <f>Orte[[#This Row],[Ort]]</f>
        <v>Hattingen</v>
      </c>
      <c r="O3195" t="s">
        <v>1861</v>
      </c>
      <c r="P3195" t="s">
        <v>3364</v>
      </c>
    </row>
    <row r="3196" spans="1:16" x14ac:dyDescent="0.35">
      <c r="A3196" t="s">
        <v>681</v>
      </c>
      <c r="B3196" s="3" t="s">
        <v>7778</v>
      </c>
      <c r="C3196" s="4">
        <v>51.645258970599997</v>
      </c>
      <c r="D3196" s="4">
        <v>10.244004650200001</v>
      </c>
      <c r="E3196" s="4">
        <f>Orte[[#This Row],[Lat_dez]]*PI()/180</f>
        <v>0.90137981208210727</v>
      </c>
      <c r="F3196" s="4">
        <f>Orte[[#This Row],[Lon_dez]]*PI()/180</f>
        <v>0.17879160973560002</v>
      </c>
      <c r="G3196" t="s">
        <v>554</v>
      </c>
      <c r="H3196" t="s">
        <v>651</v>
      </c>
      <c r="I3196" s="4" t="b">
        <v>0</v>
      </c>
      <c r="J3196" s="4" t="str">
        <f>CONCATENATE(Orte[[#This Row],[Ort]]," - ",Orte[[#This Row],[Landkreis]])</f>
        <v>Hattorf - Landkreis Göttingen</v>
      </c>
      <c r="L3196" s="3" t="s">
        <v>11990</v>
      </c>
      <c r="M3196" s="3"/>
      <c r="N3196" t="str">
        <f>Orte[[#This Row],[Ort]]</f>
        <v>Hattorf</v>
      </c>
      <c r="O3196" t="s">
        <v>5706</v>
      </c>
      <c r="P3196" t="s">
        <v>6307</v>
      </c>
    </row>
    <row r="3197" spans="1:16" x14ac:dyDescent="0.35">
      <c r="A3197" t="s">
        <v>5106</v>
      </c>
      <c r="B3197" s="3" t="s">
        <v>12890</v>
      </c>
      <c r="C3197" s="4">
        <v>54.541667581600002</v>
      </c>
      <c r="D3197" s="4">
        <v>9.0048311100900005</v>
      </c>
      <c r="E3197" s="4">
        <f>Orte[[#This Row],[Lat_dez]]*PI()/180</f>
        <v>0.951931678827173</v>
      </c>
      <c r="F3197" s="4">
        <f>Orte[[#This Row],[Lon_dez]]*PI()/180</f>
        <v>0.15716395145708648</v>
      </c>
      <c r="G3197" t="s">
        <v>641</v>
      </c>
      <c r="H3197" t="s">
        <v>765</v>
      </c>
      <c r="I3197" s="4" t="b">
        <v>0</v>
      </c>
      <c r="J3197" s="4" t="str">
        <f>CONCATENATE(Orte[[#This Row],[Ort]]," - ",Orte[[#This Row],[Landkreis]])</f>
        <v>Hattstedt u.a. - Kreis Nordfriesland</v>
      </c>
      <c r="L3197" s="3" t="s">
        <v>12799</v>
      </c>
      <c r="M3197" s="3"/>
      <c r="N3197" t="str">
        <f>Orte[[#This Row],[Ort]]</f>
        <v>Hattstedt u.a.</v>
      </c>
      <c r="O3197" t="s">
        <v>5634</v>
      </c>
      <c r="P3197" t="s">
        <v>6132</v>
      </c>
    </row>
    <row r="3198" spans="1:16" x14ac:dyDescent="0.35">
      <c r="A3198" t="s">
        <v>1843</v>
      </c>
      <c r="B3198" s="3" t="s">
        <v>8808</v>
      </c>
      <c r="C3198" s="4">
        <v>49.115716393699998</v>
      </c>
      <c r="D3198" s="4">
        <v>8.2399007590500002</v>
      </c>
      <c r="E3198" s="4">
        <f>Orte[[#This Row],[Lat_dez]]*PI()/180</f>
        <v>0.85723096554582046</v>
      </c>
      <c r="F3198" s="4">
        <f>Orte[[#This Row],[Lon_dez]]*PI()/180</f>
        <v>0.14381339828300246</v>
      </c>
      <c r="G3198" t="s">
        <v>514</v>
      </c>
      <c r="H3198" t="s">
        <v>565</v>
      </c>
      <c r="I3198" s="4" t="b">
        <v>0</v>
      </c>
      <c r="J3198" s="4" t="str">
        <f>CONCATENATE(Orte[[#This Row],[Ort]]," - ",Orte[[#This Row],[Landkreis]])</f>
        <v>Hatzenbühl - Landkreis Germersheim</v>
      </c>
      <c r="L3198" s="3" t="s">
        <v>14445</v>
      </c>
      <c r="M3198" s="3"/>
      <c r="N3198" t="str">
        <f>Orte[[#This Row],[Ort]]</f>
        <v>Hatzenbühl</v>
      </c>
      <c r="O3198" t="s">
        <v>4064</v>
      </c>
      <c r="P3198" t="s">
        <v>531</v>
      </c>
    </row>
    <row r="3199" spans="1:16" x14ac:dyDescent="0.35">
      <c r="A3199" t="s">
        <v>5897</v>
      </c>
      <c r="B3199" s="3" t="s">
        <v>13939</v>
      </c>
      <c r="C3199" s="4">
        <v>50.986299400500002</v>
      </c>
      <c r="D3199" s="4">
        <v>8.55418879538</v>
      </c>
      <c r="E3199" s="4">
        <f>Orte[[#This Row],[Lat_dez]]*PI()/180</f>
        <v>0.88987879794633595</v>
      </c>
      <c r="F3199" s="4">
        <f>Orte[[#This Row],[Lon_dez]]*PI()/180</f>
        <v>0.14929875931658851</v>
      </c>
      <c r="G3199" t="s">
        <v>549</v>
      </c>
      <c r="H3199" t="s">
        <v>1078</v>
      </c>
      <c r="I3199" s="4" t="b">
        <v>0</v>
      </c>
      <c r="J3199" s="4" t="str">
        <f>CONCATENATE(Orte[[#This Row],[Ort]]," - ",Orte[[#This Row],[Landkreis]])</f>
        <v>Hatzfeld - Landkreis Waldeck-Frankenberg</v>
      </c>
      <c r="L3199" s="3" t="s">
        <v>10147</v>
      </c>
      <c r="M3199" s="3"/>
      <c r="N3199" t="str">
        <f>Orte[[#This Row],[Ort]]</f>
        <v>Hatzfeld</v>
      </c>
      <c r="O3199" t="s">
        <v>1116</v>
      </c>
      <c r="P3199" t="s">
        <v>15989</v>
      </c>
    </row>
    <row r="3200" spans="1:16" x14ac:dyDescent="0.35">
      <c r="A3200" t="s">
        <v>6669</v>
      </c>
      <c r="B3200" s="3" t="s">
        <v>14984</v>
      </c>
      <c r="C3200" s="4">
        <v>49.184819646699999</v>
      </c>
      <c r="D3200" s="4">
        <v>7.8391558973500004</v>
      </c>
      <c r="E3200" s="4">
        <f>Orte[[#This Row],[Lat_dez]]*PI()/180</f>
        <v>0.85843704483450911</v>
      </c>
      <c r="F3200" s="4">
        <f>Orte[[#This Row],[Lon_dez]]*PI()/180</f>
        <v>0.13681908098588813</v>
      </c>
      <c r="G3200" t="s">
        <v>514</v>
      </c>
      <c r="H3200" t="s">
        <v>629</v>
      </c>
      <c r="I3200" s="4" t="b">
        <v>0</v>
      </c>
      <c r="J3200" s="4" t="str">
        <f>CONCATENATE(Orte[[#This Row],[Ort]]," - ",Orte[[#This Row],[Landkreis]])</f>
        <v>Hauenstein - Landkreis Südwestpfalz</v>
      </c>
      <c r="L3200" s="3" t="s">
        <v>15470</v>
      </c>
      <c r="M3200" s="3"/>
      <c r="N3200" t="str">
        <f>Orte[[#This Row],[Ort]]</f>
        <v>Hauenstein</v>
      </c>
      <c r="O3200" t="s">
        <v>4650</v>
      </c>
      <c r="P3200" t="s">
        <v>2364</v>
      </c>
    </row>
    <row r="3201" spans="1:16" x14ac:dyDescent="0.35">
      <c r="A3201" t="s">
        <v>5750</v>
      </c>
      <c r="B3201" s="3" t="s">
        <v>13729</v>
      </c>
      <c r="C3201" s="4">
        <v>49.165040171000001</v>
      </c>
      <c r="D3201" s="4">
        <v>10.794391429799999</v>
      </c>
      <c r="E3201" s="4">
        <f>Orte[[#This Row],[Lat_dez]]*PI()/180</f>
        <v>0.858091827859226</v>
      </c>
      <c r="F3201" s="4">
        <f>Orte[[#This Row],[Lon_dez]]*PI()/180</f>
        <v>0.18839767119906833</v>
      </c>
      <c r="G3201" t="s">
        <v>665</v>
      </c>
      <c r="H3201" t="s">
        <v>1551</v>
      </c>
      <c r="I3201" s="4" t="b">
        <v>0</v>
      </c>
      <c r="J3201" s="4" t="str">
        <f>CONCATENATE(Orte[[#This Row],[Ort]]," - ",Orte[[#This Row],[Landkreis]])</f>
        <v>Haundorf - Landkreis Weißenburg-Gunzenhausen</v>
      </c>
      <c r="L3201" s="3" t="s">
        <v>8202</v>
      </c>
      <c r="M3201" s="3"/>
      <c r="N3201" t="str">
        <f>Orte[[#This Row],[Ort]]</f>
        <v>Haundorf</v>
      </c>
      <c r="O3201" t="s">
        <v>4080</v>
      </c>
      <c r="P3201" t="s">
        <v>4864</v>
      </c>
    </row>
    <row r="3202" spans="1:16" x14ac:dyDescent="0.35">
      <c r="A3202" t="s">
        <v>4699</v>
      </c>
      <c r="B3202" s="3" t="s">
        <v>12360</v>
      </c>
      <c r="C3202" s="4">
        <v>50.823641202399997</v>
      </c>
      <c r="D3202" s="4">
        <v>9.7295648265200008</v>
      </c>
      <c r="E3202" s="4">
        <f>Orte[[#This Row],[Lat_dez]]*PI()/180</f>
        <v>0.88703987683412966</v>
      </c>
      <c r="F3202" s="4">
        <f>Orte[[#This Row],[Lon_dez]]*PI()/180</f>
        <v>0.16981294100900493</v>
      </c>
      <c r="G3202" t="s">
        <v>549</v>
      </c>
      <c r="H3202" t="s">
        <v>647</v>
      </c>
      <c r="I3202" s="4" t="b">
        <v>0</v>
      </c>
      <c r="J3202" s="4" t="str">
        <f>CONCATENATE(Orte[[#This Row],[Ort]]," - ",Orte[[#This Row],[Landkreis]])</f>
        <v>Hauneck - Landkreis Hersfeld-Rotenburg</v>
      </c>
      <c r="L3202" s="3" t="s">
        <v>8523</v>
      </c>
      <c r="M3202" s="3"/>
      <c r="N3202" t="str">
        <f>Orte[[#This Row],[Ort]]</f>
        <v>Hauneck</v>
      </c>
      <c r="O3202" t="s">
        <v>6042</v>
      </c>
      <c r="P3202" t="s">
        <v>4226</v>
      </c>
    </row>
    <row r="3203" spans="1:16" x14ac:dyDescent="0.35">
      <c r="A3203" t="s">
        <v>3372</v>
      </c>
      <c r="B3203" s="3" t="s">
        <v>10648</v>
      </c>
      <c r="C3203" s="4">
        <v>50.764528458800001</v>
      </c>
      <c r="D3203" s="4">
        <v>9.6719568916200007</v>
      </c>
      <c r="E3203" s="4">
        <f>Orte[[#This Row],[Lat_dez]]*PI()/180</f>
        <v>0.88600816482842248</v>
      </c>
      <c r="F3203" s="4">
        <f>Orte[[#This Row],[Lon_dez]]*PI()/180</f>
        <v>0.16880749286972535</v>
      </c>
      <c r="G3203" t="s">
        <v>549</v>
      </c>
      <c r="H3203" t="s">
        <v>647</v>
      </c>
      <c r="I3203" s="4" t="b">
        <v>0</v>
      </c>
      <c r="J3203" s="4" t="str">
        <f>CONCATENATE(Orte[[#This Row],[Ort]]," - ",Orte[[#This Row],[Landkreis]])</f>
        <v>Haunetal - Landkreis Hersfeld-Rotenburg</v>
      </c>
      <c r="L3203" s="3" t="s">
        <v>10695</v>
      </c>
      <c r="M3203" s="3"/>
      <c r="N3203" t="str">
        <f>Orte[[#This Row],[Ort]]</f>
        <v>Haunetal</v>
      </c>
      <c r="O3203" t="s">
        <v>7009</v>
      </c>
      <c r="P3203" t="s">
        <v>4426</v>
      </c>
    </row>
    <row r="3204" spans="1:16" x14ac:dyDescent="0.35">
      <c r="A3204" t="s">
        <v>6972</v>
      </c>
      <c r="B3204" s="3" t="s">
        <v>15391</v>
      </c>
      <c r="C3204" s="4">
        <v>48.606553992400002</v>
      </c>
      <c r="D3204" s="4">
        <v>10.3624205144</v>
      </c>
      <c r="E3204" s="4">
        <f>Orte[[#This Row],[Lat_dez]]*PI()/180</f>
        <v>0.84834440521577492</v>
      </c>
      <c r="F3204" s="4">
        <f>Orte[[#This Row],[Lon_dez]]*PI()/180</f>
        <v>0.18085835645248446</v>
      </c>
      <c r="G3204" t="s">
        <v>665</v>
      </c>
      <c r="H3204" t="s">
        <v>687</v>
      </c>
      <c r="I3204" s="4" t="b">
        <v>0</v>
      </c>
      <c r="J3204" s="4" t="str">
        <f>CONCATENATE(Orte[[#This Row],[Ort]]," - ",Orte[[#This Row],[Landkreis]])</f>
        <v>Haunsheim - Landkreis Dillingen a.d. Donau</v>
      </c>
      <c r="L3204" s="3" t="s">
        <v>11832</v>
      </c>
      <c r="M3204" s="3"/>
      <c r="N3204" t="str">
        <f>Orte[[#This Row],[Ort]]</f>
        <v>Haunsheim</v>
      </c>
      <c r="O3204" t="s">
        <v>3185</v>
      </c>
      <c r="P3204" t="s">
        <v>3998</v>
      </c>
    </row>
    <row r="3205" spans="1:16" x14ac:dyDescent="0.35">
      <c r="A3205" t="s">
        <v>3190</v>
      </c>
      <c r="B3205" s="3" t="s">
        <v>10420</v>
      </c>
      <c r="C3205" s="4">
        <v>48.294544586299999</v>
      </c>
      <c r="D3205" s="4">
        <v>8.1661002108999998</v>
      </c>
      <c r="E3205" s="4">
        <f>Orte[[#This Row],[Lat_dez]]*PI()/180</f>
        <v>0.84289881378213782</v>
      </c>
      <c r="F3205" s="4">
        <f>Orte[[#This Row],[Lon_dez]]*PI()/180</f>
        <v>0.14252533572800832</v>
      </c>
      <c r="G3205" t="s">
        <v>546</v>
      </c>
      <c r="H3205" t="s">
        <v>622</v>
      </c>
      <c r="I3205" s="4" t="b">
        <v>0</v>
      </c>
      <c r="J3205" s="4" t="str">
        <f>CONCATENATE(Orte[[#This Row],[Ort]]," - ",Orte[[#This Row],[Landkreis]])</f>
        <v>Hausach - Landkreis Ortenaukreis</v>
      </c>
      <c r="L3205" s="3" t="s">
        <v>9128</v>
      </c>
      <c r="M3205" s="3"/>
      <c r="N3205" t="str">
        <f>Orte[[#This Row],[Ort]]</f>
        <v>Hausach</v>
      </c>
      <c r="O3205" t="s">
        <v>5570</v>
      </c>
      <c r="P3205" t="s">
        <v>5163</v>
      </c>
    </row>
    <row r="3206" spans="1:16" x14ac:dyDescent="0.35">
      <c r="A3206" t="s">
        <v>1549</v>
      </c>
      <c r="B3206" s="3" t="s">
        <v>10353</v>
      </c>
      <c r="C3206" s="4">
        <v>49.874030165800001</v>
      </c>
      <c r="D3206" s="4">
        <v>9.2201884399999994</v>
      </c>
      <c r="E3206" s="4">
        <f>Orte[[#This Row],[Lat_dez]]*PI()/180</f>
        <v>0.87046603763218333</v>
      </c>
      <c r="F3206" s="4">
        <f>Orte[[#This Row],[Lon_dez]]*PI()/180</f>
        <v>0.16092264593231964</v>
      </c>
      <c r="G3206" t="s">
        <v>665</v>
      </c>
      <c r="H3206" t="s">
        <v>1095</v>
      </c>
      <c r="I3206" s="4" t="b">
        <v>0</v>
      </c>
      <c r="J3206" s="4" t="str">
        <f>CONCATENATE(Orte[[#This Row],[Ort]]," - ",Orte[[#This Row],[Landkreis]])</f>
        <v>Hausen - Landkreis Miltenberg</v>
      </c>
      <c r="L3206" s="3" t="s">
        <v>12989</v>
      </c>
      <c r="M3206" s="3"/>
      <c r="N3206" t="str">
        <f>Orte[[#This Row],[Ort]]</f>
        <v>Hausen</v>
      </c>
      <c r="O3206" t="s">
        <v>4561</v>
      </c>
      <c r="P3206" t="s">
        <v>3663</v>
      </c>
    </row>
    <row r="3207" spans="1:16" x14ac:dyDescent="0.35">
      <c r="A3207" t="s">
        <v>1549</v>
      </c>
      <c r="B3207" s="3" t="s">
        <v>8488</v>
      </c>
      <c r="C3207" s="4">
        <v>49.697597371000001</v>
      </c>
      <c r="D3207" s="4">
        <v>11.0193759207</v>
      </c>
      <c r="E3207" s="4">
        <f>Orte[[#This Row],[Lat_dez]]*PI()/180</f>
        <v>0.86738670445442789</v>
      </c>
      <c r="F3207" s="4">
        <f>Orte[[#This Row],[Lon_dez]]*PI()/180</f>
        <v>0.19232439133119655</v>
      </c>
      <c r="G3207" t="s">
        <v>665</v>
      </c>
      <c r="H3207" t="s">
        <v>807</v>
      </c>
      <c r="I3207" s="4" t="b">
        <v>0</v>
      </c>
      <c r="J3207" s="4" t="str">
        <f>CONCATENATE(Orte[[#This Row],[Ort]]," - ",Orte[[#This Row],[Landkreis]])</f>
        <v>Hausen - Landkreis Forchheim</v>
      </c>
      <c r="L3207" s="3" t="s">
        <v>9124</v>
      </c>
      <c r="M3207" s="3"/>
      <c r="N3207" t="str">
        <f>Orte[[#This Row],[Ort]]</f>
        <v>Hausen</v>
      </c>
      <c r="O3207" t="s">
        <v>4050</v>
      </c>
      <c r="P3207" t="s">
        <v>1544</v>
      </c>
    </row>
    <row r="3208" spans="1:16" x14ac:dyDescent="0.35">
      <c r="A3208" t="s">
        <v>1549</v>
      </c>
      <c r="B3208" s="3" t="s">
        <v>10730</v>
      </c>
      <c r="C3208" s="4">
        <v>48.845350955500002</v>
      </c>
      <c r="D3208" s="4">
        <v>11.988226973</v>
      </c>
      <c r="E3208" s="4">
        <f>Orte[[#This Row],[Lat_dez]]*PI()/180</f>
        <v>0.85251219846563331</v>
      </c>
      <c r="F3208" s="4">
        <f>Orte[[#This Row],[Lon_dez]]*PI()/180</f>
        <v>0.20923403215524333</v>
      </c>
      <c r="G3208" t="s">
        <v>665</v>
      </c>
      <c r="H3208" t="s">
        <v>864</v>
      </c>
      <c r="I3208" s="4" t="b">
        <v>0</v>
      </c>
      <c r="J3208" s="4" t="str">
        <f>CONCATENATE(Orte[[#This Row],[Ort]]," - ",Orte[[#This Row],[Landkreis]])</f>
        <v>Hausen - Landkreis Kelheim</v>
      </c>
      <c r="L3208" s="3" t="s">
        <v>11979</v>
      </c>
      <c r="M3208" s="3"/>
      <c r="N3208" t="str">
        <f>Orte[[#This Row],[Ort]]</f>
        <v>Hausen</v>
      </c>
      <c r="O3208" t="s">
        <v>2659</v>
      </c>
      <c r="P3208" t="s">
        <v>6080</v>
      </c>
    </row>
    <row r="3209" spans="1:16" x14ac:dyDescent="0.35">
      <c r="A3209" t="s">
        <v>6390</v>
      </c>
      <c r="B3209" s="3" t="s">
        <v>14604</v>
      </c>
      <c r="C3209" s="4">
        <v>48.203751675900001</v>
      </c>
      <c r="D3209" s="4">
        <v>8.8358827376200004</v>
      </c>
      <c r="E3209" s="4">
        <f>Orte[[#This Row],[Lat_dez]]*PI()/180</f>
        <v>0.84131417855818968</v>
      </c>
      <c r="F3209" s="4">
        <f>Orte[[#This Row],[Lon_dez]]*PI()/180</f>
        <v>0.15421524609159923</v>
      </c>
      <c r="G3209" t="s">
        <v>546</v>
      </c>
      <c r="H3209" t="s">
        <v>1492</v>
      </c>
      <c r="I3209" s="4" t="b">
        <v>0</v>
      </c>
      <c r="J3209" s="4" t="str">
        <f>CONCATENATE(Orte[[#This Row],[Ort]]," - ",Orte[[#This Row],[Landkreis]])</f>
        <v>Hausen am Tann - Landkreis Zollernalbkreis</v>
      </c>
      <c r="L3209" s="3" t="s">
        <v>11825</v>
      </c>
      <c r="M3209" s="3"/>
      <c r="N3209" t="str">
        <f>Orte[[#This Row],[Ort]]</f>
        <v>Hausen am Tann</v>
      </c>
      <c r="O3209" t="s">
        <v>74</v>
      </c>
      <c r="P3209" t="s">
        <v>4733</v>
      </c>
    </row>
    <row r="3210" spans="1:16" x14ac:dyDescent="0.35">
      <c r="A3210" t="s">
        <v>2054</v>
      </c>
      <c r="B3210" s="3" t="s">
        <v>9042</v>
      </c>
      <c r="C3210" s="4">
        <v>49.925898308900003</v>
      </c>
      <c r="D3210" s="4">
        <v>10.0257729056</v>
      </c>
      <c r="E3210" s="4">
        <f>Orte[[#This Row],[Lat_dez]]*PI()/180</f>
        <v>0.87137130750617409</v>
      </c>
      <c r="F3210" s="4">
        <f>Orte[[#This Row],[Lon_dez]]*PI()/180</f>
        <v>0.17498274725995863</v>
      </c>
      <c r="G3210" t="s">
        <v>665</v>
      </c>
      <c r="H3210" t="s">
        <v>1003</v>
      </c>
      <c r="I3210" s="4" t="b">
        <v>0</v>
      </c>
      <c r="J3210" s="4" t="str">
        <f>CONCATENATE(Orte[[#This Row],[Ort]]," - ",Orte[[#This Row],[Landkreis]])</f>
        <v>Hausen b. Würzburg - Landkreis Würzburg</v>
      </c>
      <c r="L3210" s="3" t="s">
        <v>14105</v>
      </c>
      <c r="M3210" s="3"/>
      <c r="N3210" t="str">
        <f>Orte[[#This Row],[Ort]]</f>
        <v>Hausen b. Würzburg</v>
      </c>
      <c r="O3210" t="s">
        <v>4210</v>
      </c>
      <c r="P3210" t="s">
        <v>1771</v>
      </c>
    </row>
    <row r="3211" spans="1:16" x14ac:dyDescent="0.35">
      <c r="A3211" t="s">
        <v>2413</v>
      </c>
      <c r="B3211" s="3" t="s">
        <v>9461</v>
      </c>
      <c r="C3211" s="4">
        <v>47.683958075200003</v>
      </c>
      <c r="D3211" s="4">
        <v>7.8326250102600001</v>
      </c>
      <c r="E3211" s="4">
        <f>Orte[[#This Row],[Lat_dez]]*PI()/180</f>
        <v>0.83224206879517793</v>
      </c>
      <c r="F3211" s="4">
        <f>Orte[[#This Row],[Lon_dez]]*PI()/180</f>
        <v>0.13670509550309162</v>
      </c>
      <c r="G3211" t="s">
        <v>546</v>
      </c>
      <c r="H3211" t="s">
        <v>597</v>
      </c>
      <c r="I3211" s="4" t="b">
        <v>0</v>
      </c>
      <c r="J3211" s="4" t="str">
        <f>CONCATENATE(Orte[[#This Row],[Ort]]," - ",Orte[[#This Row],[Landkreis]])</f>
        <v>Hausen im Wiesental - Landkreis Lörrach</v>
      </c>
      <c r="L3211" s="3" t="s">
        <v>15769</v>
      </c>
      <c r="M3211" s="3"/>
      <c r="N3211" t="str">
        <f>Orte[[#This Row],[Ort]]</f>
        <v>Hausen im Wiesental</v>
      </c>
      <c r="O3211" t="s">
        <v>4896</v>
      </c>
      <c r="P3211" t="s">
        <v>5048</v>
      </c>
    </row>
    <row r="3212" spans="1:16" x14ac:dyDescent="0.35">
      <c r="A3212" t="s">
        <v>5903</v>
      </c>
      <c r="B3212" s="3" t="s">
        <v>13956</v>
      </c>
      <c r="C3212" s="4">
        <v>48.047041655299999</v>
      </c>
      <c r="D3212" s="4">
        <v>8.7316699470400003</v>
      </c>
      <c r="E3212" s="4">
        <f>Orte[[#This Row],[Lat_dez]]*PI()/180</f>
        <v>0.83857907272785137</v>
      </c>
      <c r="F3212" s="4">
        <f>Orte[[#This Row],[Lon_dez]]*PI()/180</f>
        <v>0.1523963897732869</v>
      </c>
      <c r="G3212" t="s">
        <v>546</v>
      </c>
      <c r="H3212" t="s">
        <v>1084</v>
      </c>
      <c r="I3212" s="4" t="b">
        <v>0</v>
      </c>
      <c r="J3212" s="4" t="str">
        <f>CONCATENATE(Orte[[#This Row],[Ort]]," - ",Orte[[#This Row],[Landkreis]])</f>
        <v>Hausen ob Verena - Landkreis Tuttlingen</v>
      </c>
      <c r="L3212" s="3" t="s">
        <v>10841</v>
      </c>
      <c r="M3212" s="3"/>
      <c r="N3212" t="str">
        <f>Orte[[#This Row],[Ort]]</f>
        <v>Hausen ob Verena</v>
      </c>
      <c r="O3212" t="s">
        <v>2778</v>
      </c>
      <c r="P3212" t="s">
        <v>5010</v>
      </c>
    </row>
    <row r="3213" spans="1:16" x14ac:dyDescent="0.35">
      <c r="A3213" t="s">
        <v>2297</v>
      </c>
      <c r="B3213" s="3" t="s">
        <v>9332</v>
      </c>
      <c r="C3213" s="4">
        <v>47.753168280399997</v>
      </c>
      <c r="D3213" s="4">
        <v>11.827855299099999</v>
      </c>
      <c r="E3213" s="4">
        <f>Orte[[#This Row],[Lat_dez]]*PI()/180</f>
        <v>0.83345001475189862</v>
      </c>
      <c r="F3213" s="4">
        <f>Orte[[#This Row],[Lon_dez]]*PI()/180</f>
        <v>0.20643501841875367</v>
      </c>
      <c r="G3213" t="s">
        <v>665</v>
      </c>
      <c r="H3213" t="s">
        <v>859</v>
      </c>
      <c r="I3213" s="4" t="b">
        <v>0</v>
      </c>
      <c r="J3213" s="4" t="str">
        <f>CONCATENATE(Orte[[#This Row],[Ort]]," - ",Orte[[#This Row],[Landkreis]])</f>
        <v>Hausham - Landkreis Miesbach</v>
      </c>
      <c r="L3213" s="3" t="s">
        <v>10842</v>
      </c>
      <c r="M3213" s="3"/>
      <c r="N3213" t="str">
        <f>Orte[[#This Row],[Ort]]</f>
        <v>Hausham</v>
      </c>
      <c r="O3213" t="s">
        <v>5502</v>
      </c>
      <c r="P3213" t="s">
        <v>3273</v>
      </c>
    </row>
    <row r="3214" spans="1:16" x14ac:dyDescent="0.35">
      <c r="A3214" t="s">
        <v>5680</v>
      </c>
      <c r="B3214" s="3" t="s">
        <v>13640</v>
      </c>
      <c r="C3214" s="4">
        <v>48.648986949399998</v>
      </c>
      <c r="D3214" s="4">
        <v>13.6289218999</v>
      </c>
      <c r="E3214" s="4">
        <f>Orte[[#This Row],[Lat_dez]]*PI()/180</f>
        <v>0.849085000026782</v>
      </c>
      <c r="F3214" s="4">
        <f>Orte[[#This Row],[Lon_dez]]*PI()/180</f>
        <v>0.23786956065041601</v>
      </c>
      <c r="G3214" t="s">
        <v>665</v>
      </c>
      <c r="H3214" t="s">
        <v>925</v>
      </c>
      <c r="I3214" s="4" t="b">
        <v>0</v>
      </c>
      <c r="J3214" s="4" t="str">
        <f>CONCATENATE(Orte[[#This Row],[Ort]]," - ",Orte[[#This Row],[Landkreis]])</f>
        <v>Hauzenberg - Landkreis Passau</v>
      </c>
      <c r="L3214" s="3" t="s">
        <v>11092</v>
      </c>
      <c r="M3214" s="3"/>
      <c r="N3214" t="str">
        <f>Orte[[#This Row],[Ort]]</f>
        <v>Hauzenberg</v>
      </c>
      <c r="O3214" t="s">
        <v>1798</v>
      </c>
      <c r="P3214" t="s">
        <v>1333</v>
      </c>
    </row>
    <row r="3215" spans="1:16" x14ac:dyDescent="0.35">
      <c r="A3215" t="s">
        <v>5061</v>
      </c>
      <c r="B3215" s="3" t="s">
        <v>12827</v>
      </c>
      <c r="C3215" s="4">
        <v>52.820158750200001</v>
      </c>
      <c r="D3215" s="4">
        <v>12.146258251700001</v>
      </c>
      <c r="E3215" s="4">
        <f>Orte[[#This Row],[Lat_dez]]*PI()/180</f>
        <v>0.92188568161708306</v>
      </c>
      <c r="F3215" s="4">
        <f>Orte[[#This Row],[Lon_dez]]*PI()/180</f>
        <v>0.21199219828969515</v>
      </c>
      <c r="G3215" t="s">
        <v>809</v>
      </c>
      <c r="H3215" t="s">
        <v>872</v>
      </c>
      <c r="I3215" s="4" t="b">
        <v>0</v>
      </c>
      <c r="J3215" s="4" t="str">
        <f>CONCATENATE(Orte[[#This Row],[Ort]]," - ",Orte[[#This Row],[Landkreis]])</f>
        <v>Havelberg - Landkreis Stendal</v>
      </c>
      <c r="L3215" s="3" t="s">
        <v>9815</v>
      </c>
      <c r="M3215" s="3"/>
      <c r="N3215" t="str">
        <f>Orte[[#This Row],[Ort]]</f>
        <v>Havelberg</v>
      </c>
      <c r="O3215" t="s">
        <v>3437</v>
      </c>
      <c r="P3215" t="s">
        <v>6986</v>
      </c>
    </row>
    <row r="3216" spans="1:16" x14ac:dyDescent="0.35">
      <c r="A3216" t="s">
        <v>4058</v>
      </c>
      <c r="B3216" s="3" t="s">
        <v>11529</v>
      </c>
      <c r="C3216" s="4">
        <v>52.503435246199999</v>
      </c>
      <c r="D3216" s="4">
        <v>12.478377468</v>
      </c>
      <c r="E3216" s="4">
        <f>Orte[[#This Row],[Lat_dez]]*PI()/180</f>
        <v>0.91635781365382962</v>
      </c>
      <c r="F3216" s="4">
        <f>Orte[[#This Row],[Lon_dez]]*PI()/180</f>
        <v>0.21778877212327336</v>
      </c>
      <c r="G3216" t="s">
        <v>885</v>
      </c>
      <c r="H3216" t="s">
        <v>904</v>
      </c>
      <c r="I3216" s="4" t="b">
        <v>0</v>
      </c>
      <c r="J3216" s="4" t="str">
        <f>CONCATENATE(Orte[[#This Row],[Ort]]," - ",Orte[[#This Row],[Landkreis]])</f>
        <v>Havelsee - Landkreis Potsdam-Mittelmark</v>
      </c>
      <c r="L3216" s="3" t="s">
        <v>14402</v>
      </c>
      <c r="M3216" s="3"/>
      <c r="N3216" t="str">
        <f>Orte[[#This Row],[Ort]]</f>
        <v>Havelsee</v>
      </c>
      <c r="O3216" t="s">
        <v>2117</v>
      </c>
      <c r="P3216" t="s">
        <v>4151</v>
      </c>
    </row>
    <row r="3217" spans="1:16" x14ac:dyDescent="0.35">
      <c r="A3217" t="s">
        <v>2604</v>
      </c>
      <c r="B3217" s="3" t="s">
        <v>9711</v>
      </c>
      <c r="C3217" s="4">
        <v>52.0617806578</v>
      </c>
      <c r="D3217" s="4">
        <v>10.309349579999999</v>
      </c>
      <c r="E3217" s="4">
        <f>Orte[[#This Row],[Lat_dez]]*PI()/180</f>
        <v>0.90864948692970926</v>
      </c>
      <c r="F3217" s="4">
        <f>Orte[[#This Row],[Lon_dez]]*PI()/180</f>
        <v>0.17993209391009454</v>
      </c>
      <c r="G3217" t="s">
        <v>554</v>
      </c>
      <c r="H3217" t="s">
        <v>786</v>
      </c>
      <c r="I3217" s="4" t="b">
        <v>0</v>
      </c>
      <c r="J3217" s="4" t="str">
        <f>CONCATENATE(Orte[[#This Row],[Ort]]," - ",Orte[[#This Row],[Landkreis]])</f>
        <v>Haverlah - Landkreis Wolfenbüttel</v>
      </c>
      <c r="L3217" s="3" t="s">
        <v>13765</v>
      </c>
      <c r="M3217" s="3"/>
      <c r="N3217" t="str">
        <f>Orte[[#This Row],[Ort]]</f>
        <v>Haverlah</v>
      </c>
      <c r="O3217" t="s">
        <v>3061</v>
      </c>
      <c r="P3217" t="s">
        <v>3257</v>
      </c>
    </row>
    <row r="3218" spans="1:16" x14ac:dyDescent="0.35">
      <c r="A3218" t="s">
        <v>5180</v>
      </c>
      <c r="B3218" s="3" t="s">
        <v>12994</v>
      </c>
      <c r="C3218" s="4">
        <v>54.656664084399999</v>
      </c>
      <c r="D3218" s="4">
        <v>9.5158430852499993</v>
      </c>
      <c r="E3218" s="4">
        <f>Orte[[#This Row],[Lat_dez]]*PI()/180</f>
        <v>0.95393874642931187</v>
      </c>
      <c r="F3218" s="4">
        <f>Orte[[#This Row],[Lon_dez]]*PI()/180</f>
        <v>0.16608279294074793</v>
      </c>
      <c r="G3218" t="s">
        <v>641</v>
      </c>
      <c r="H3218" t="s">
        <v>660</v>
      </c>
      <c r="I3218" s="4" t="b">
        <v>0</v>
      </c>
      <c r="J3218" s="4" t="str">
        <f>CONCATENATE(Orte[[#This Row],[Ort]]," - ",Orte[[#This Row],[Landkreis]])</f>
        <v>Havetoft - Kreis Schleswig-Flensburg</v>
      </c>
      <c r="L3218" s="3" t="s">
        <v>8624</v>
      </c>
      <c r="M3218" s="3"/>
      <c r="N3218" t="str">
        <f>Orte[[#This Row],[Ort]]</f>
        <v>Havetoft</v>
      </c>
      <c r="O3218" t="s">
        <v>4504</v>
      </c>
      <c r="P3218" t="s">
        <v>7172</v>
      </c>
    </row>
    <row r="3219" spans="1:16" x14ac:dyDescent="0.35">
      <c r="A3219" t="s">
        <v>4332</v>
      </c>
      <c r="B3219" s="3" t="s">
        <v>11882</v>
      </c>
      <c r="C3219" s="4">
        <v>51.974336749700001</v>
      </c>
      <c r="D3219" s="4">
        <v>7.44290968496</v>
      </c>
      <c r="E3219" s="4">
        <f>Orte[[#This Row],[Lat_dez]]*PI()/180</f>
        <v>0.90712330282255293</v>
      </c>
      <c r="F3219" s="4">
        <f>Orte[[#This Row],[Lon_dez]]*PI()/180</f>
        <v>0.12990327993112588</v>
      </c>
      <c r="G3219" t="s">
        <v>504</v>
      </c>
      <c r="H3219" t="s">
        <v>544</v>
      </c>
      <c r="I3219" s="4" t="b">
        <v>0</v>
      </c>
      <c r="J3219" s="4" t="str">
        <f>CONCATENATE(Orte[[#This Row],[Ort]]," - ",Orte[[#This Row],[Landkreis]])</f>
        <v>Havixbeck - Kreis Coesfeld</v>
      </c>
      <c r="L3219" s="3" t="s">
        <v>12988</v>
      </c>
      <c r="M3219" s="3"/>
      <c r="N3219" t="str">
        <f>Orte[[#This Row],[Ort]]</f>
        <v>Havixbeck</v>
      </c>
      <c r="O3219" t="s">
        <v>6490</v>
      </c>
      <c r="P3219" t="s">
        <v>7175</v>
      </c>
    </row>
    <row r="3220" spans="1:16" x14ac:dyDescent="0.35">
      <c r="A3220" t="s">
        <v>5299</v>
      </c>
      <c r="B3220" s="3" t="s">
        <v>13144</v>
      </c>
      <c r="C3220" s="4">
        <v>47.972978518700003</v>
      </c>
      <c r="D3220" s="4">
        <v>10.267986561200001</v>
      </c>
      <c r="E3220" s="4">
        <f>Orte[[#This Row],[Lat_dez]]*PI()/180</f>
        <v>0.83728642713982704</v>
      </c>
      <c r="F3220" s="4">
        <f>Orte[[#This Row],[Lon_dez]]*PI()/180</f>
        <v>0.17921017304347026</v>
      </c>
      <c r="G3220" t="s">
        <v>665</v>
      </c>
      <c r="H3220" t="s">
        <v>683</v>
      </c>
      <c r="I3220" s="4" t="b">
        <v>0</v>
      </c>
      <c r="J3220" s="4" t="str">
        <f>CONCATENATE(Orte[[#This Row],[Ort]]," - ",Orte[[#This Row],[Landkreis]])</f>
        <v>Hawangen - Landkreis Unterallgäu</v>
      </c>
      <c r="L3220" s="3" t="s">
        <v>14645</v>
      </c>
      <c r="M3220" s="3"/>
      <c r="N3220" t="str">
        <f>Orte[[#This Row],[Ort]]</f>
        <v>Hawangen</v>
      </c>
      <c r="O3220" t="s">
        <v>7092</v>
      </c>
      <c r="P3220" t="s">
        <v>7189</v>
      </c>
    </row>
    <row r="3221" spans="1:16" x14ac:dyDescent="0.35">
      <c r="A3221" t="s">
        <v>2875</v>
      </c>
      <c r="B3221" s="3" t="s">
        <v>10035</v>
      </c>
      <c r="C3221" s="4">
        <v>48.295135936000001</v>
      </c>
      <c r="D3221" s="4">
        <v>9.4713987637199999</v>
      </c>
      <c r="E3221" s="4">
        <f>Orte[[#This Row],[Lat_dez]]*PI()/180</f>
        <v>0.84290913478143348</v>
      </c>
      <c r="F3221" s="4">
        <f>Orte[[#This Row],[Lon_dez]]*PI()/180</f>
        <v>0.16530709319623446</v>
      </c>
      <c r="G3221" t="s">
        <v>546</v>
      </c>
      <c r="H3221" t="s">
        <v>1098</v>
      </c>
      <c r="I3221" s="4" t="b">
        <v>0</v>
      </c>
      <c r="J3221" s="4" t="str">
        <f>CONCATENATE(Orte[[#This Row],[Ort]]," - ",Orte[[#This Row],[Landkreis]])</f>
        <v>Hayingen - Landkreis Reutlingen</v>
      </c>
      <c r="L3221" s="3" t="s">
        <v>14104</v>
      </c>
      <c r="M3221" s="3"/>
      <c r="N3221" t="str">
        <f>Orte[[#This Row],[Ort]]</f>
        <v>Hayingen</v>
      </c>
      <c r="O3221" t="s">
        <v>5594</v>
      </c>
      <c r="P3221" t="s">
        <v>5672</v>
      </c>
    </row>
    <row r="3222" spans="1:16" x14ac:dyDescent="0.35">
      <c r="A3222" t="s">
        <v>6306</v>
      </c>
      <c r="B3222" s="3" t="s">
        <v>14482</v>
      </c>
      <c r="C3222" s="4">
        <v>48.4270594105</v>
      </c>
      <c r="D3222" s="4">
        <v>12.819404907599999</v>
      </c>
      <c r="E3222" s="4">
        <f>Orte[[#This Row],[Lat_dez]]*PI()/180</f>
        <v>0.84521163377212916</v>
      </c>
      <c r="F3222" s="4">
        <f>Orte[[#This Row],[Lon_dez]]*PI()/180</f>
        <v>0.22374082378393945</v>
      </c>
      <c r="G3222" t="s">
        <v>665</v>
      </c>
      <c r="H3222" t="s">
        <v>930</v>
      </c>
      <c r="I3222" s="4" t="b">
        <v>0</v>
      </c>
      <c r="J3222" s="4" t="str">
        <f>CONCATENATE(Orte[[#This Row],[Ort]]," - ",Orte[[#This Row],[Landkreis]])</f>
        <v>Hebertsfelden - Landkreis Rottal-Inn</v>
      </c>
      <c r="L3222" s="3" t="s">
        <v>10844</v>
      </c>
      <c r="M3222" s="3"/>
      <c r="N3222" t="str">
        <f>Orte[[#This Row],[Ort]]</f>
        <v>Hebertsfelden</v>
      </c>
      <c r="O3222" t="s">
        <v>1042</v>
      </c>
      <c r="P3222" t="s">
        <v>5426</v>
      </c>
    </row>
    <row r="3223" spans="1:16" x14ac:dyDescent="0.35">
      <c r="A3223" t="s">
        <v>6001</v>
      </c>
      <c r="B3223" s="3" t="s">
        <v>14068</v>
      </c>
      <c r="C3223" s="4">
        <v>48.299154665099998</v>
      </c>
      <c r="D3223" s="4">
        <v>11.4782561311</v>
      </c>
      <c r="E3223" s="4">
        <f>Orte[[#This Row],[Lat_dez]]*PI()/180</f>
        <v>0.84297927483597412</v>
      </c>
      <c r="F3223" s="4">
        <f>Orte[[#This Row],[Lon_dez]]*PI()/180</f>
        <v>0.2003333618749209</v>
      </c>
      <c r="G3223" t="s">
        <v>665</v>
      </c>
      <c r="H3223" t="s">
        <v>841</v>
      </c>
      <c r="I3223" s="4" t="b">
        <v>0</v>
      </c>
      <c r="J3223" s="4" t="str">
        <f>CONCATENATE(Orte[[#This Row],[Ort]]," - ",Orte[[#This Row],[Landkreis]])</f>
        <v>Hebertshausen - Landkreis Dachau</v>
      </c>
      <c r="L3223" s="3" t="s">
        <v>12267</v>
      </c>
      <c r="M3223" s="3"/>
      <c r="N3223" t="str">
        <f>Orte[[#This Row],[Ort]]</f>
        <v>Hebertshausen</v>
      </c>
      <c r="O3223" t="s">
        <v>5766</v>
      </c>
      <c r="P3223" t="s">
        <v>5677</v>
      </c>
    </row>
    <row r="3224" spans="1:16" x14ac:dyDescent="0.35">
      <c r="A3224" t="s">
        <v>3602</v>
      </c>
      <c r="B3224" s="3" t="s">
        <v>10956</v>
      </c>
      <c r="C3224" s="4">
        <v>48.352397613000001</v>
      </c>
      <c r="D3224" s="4">
        <v>8.9765105623900006</v>
      </c>
      <c r="E3224" s="4">
        <f>Orte[[#This Row],[Lat_dez]]*PI()/180</f>
        <v>0.84390853958029699</v>
      </c>
      <c r="F3224" s="4">
        <f>Orte[[#This Row],[Lon_dez]]*PI()/180</f>
        <v>0.15666966465375337</v>
      </c>
      <c r="G3224" t="s">
        <v>546</v>
      </c>
      <c r="H3224" t="s">
        <v>1492</v>
      </c>
      <c r="I3224" s="4" t="b">
        <v>0</v>
      </c>
      <c r="J3224" s="4" t="str">
        <f>CONCATENATE(Orte[[#This Row],[Ort]]," - ",Orte[[#This Row],[Landkreis]])</f>
        <v>Hechingen - Landkreis Zollernalbkreis</v>
      </c>
      <c r="L3224" s="3" t="s">
        <v>9123</v>
      </c>
      <c r="M3224" s="3"/>
      <c r="N3224" t="str">
        <f>Orte[[#This Row],[Ort]]</f>
        <v>Hechingen</v>
      </c>
      <c r="O3224" t="s">
        <v>6877</v>
      </c>
      <c r="P3224" t="s">
        <v>1092</v>
      </c>
    </row>
    <row r="3225" spans="1:16" x14ac:dyDescent="0.35">
      <c r="A3225" t="s">
        <v>1749</v>
      </c>
      <c r="B3225" s="3" t="s">
        <v>8704</v>
      </c>
      <c r="C3225" s="4">
        <v>53.644433538100003</v>
      </c>
      <c r="D3225" s="4">
        <v>9.2209569468300003</v>
      </c>
      <c r="E3225" s="4">
        <f>Orte[[#This Row],[Lat_dez]]*PI()/180</f>
        <v>0.93627199060711597</v>
      </c>
      <c r="F3225" s="4">
        <f>Orte[[#This Row],[Lon_dez]]*PI()/180</f>
        <v>0.16093605890682722</v>
      </c>
      <c r="G3225" t="s">
        <v>554</v>
      </c>
      <c r="H3225" t="s">
        <v>729</v>
      </c>
      <c r="I3225" s="4" t="b">
        <v>0</v>
      </c>
      <c r="J3225" s="4" t="str">
        <f>CONCATENATE(Orte[[#This Row],[Ort]]," - ",Orte[[#This Row],[Landkreis]])</f>
        <v>Hechthausen - Landkreis Cuxhaven</v>
      </c>
      <c r="L3225" s="3" t="s">
        <v>11970</v>
      </c>
      <c r="M3225" s="3"/>
      <c r="N3225" t="str">
        <f>Orte[[#This Row],[Ort]]</f>
        <v>Hechthausen</v>
      </c>
      <c r="O3225" t="s">
        <v>6813</v>
      </c>
      <c r="P3225" t="s">
        <v>1563</v>
      </c>
    </row>
    <row r="3226" spans="1:16" x14ac:dyDescent="0.35">
      <c r="A3226" t="s">
        <v>3791</v>
      </c>
      <c r="B3226" s="3" t="s">
        <v>11191</v>
      </c>
      <c r="C3226" s="4">
        <v>51.868984360600003</v>
      </c>
      <c r="D3226" s="4">
        <v>11.457349005299999</v>
      </c>
      <c r="E3226" s="4">
        <f>Orte[[#This Row],[Lat_dez]]*PI()/180</f>
        <v>0.90528455675791575</v>
      </c>
      <c r="F3226" s="4">
        <f>Orte[[#This Row],[Lon_dez]]*PI()/180</f>
        <v>0.19996846369258223</v>
      </c>
      <c r="G3226" t="s">
        <v>809</v>
      </c>
      <c r="H3226" t="s">
        <v>1359</v>
      </c>
      <c r="I3226" s="4" t="b">
        <v>0</v>
      </c>
      <c r="J3226" s="4" t="str">
        <f>CONCATENATE(Orte[[#This Row],[Ort]]," - ",Orte[[#This Row],[Landkreis]])</f>
        <v>Hecklingen - Landkreis Salzlandkreis</v>
      </c>
      <c r="L3226" s="3" t="s">
        <v>12622</v>
      </c>
      <c r="M3226" s="3"/>
      <c r="N3226" t="str">
        <f>Orte[[#This Row],[Ort]]</f>
        <v>Hecklingen</v>
      </c>
      <c r="O3226" t="s">
        <v>1797</v>
      </c>
      <c r="P3226" t="s">
        <v>5437</v>
      </c>
    </row>
    <row r="3227" spans="1:16" x14ac:dyDescent="0.35">
      <c r="A3227" t="s">
        <v>3099</v>
      </c>
      <c r="B3227" s="3" t="s">
        <v>10315</v>
      </c>
      <c r="C3227" s="4">
        <v>49.515499713099999</v>
      </c>
      <c r="D3227" s="4">
        <v>8.6105519966300008</v>
      </c>
      <c r="E3227" s="4">
        <f>Orte[[#This Row],[Lat_dez]]*PI()/180</f>
        <v>0.86420850076390254</v>
      </c>
      <c r="F3227" s="4">
        <f>Orte[[#This Row],[Lon_dez]]*PI()/180</f>
        <v>0.15028248275536521</v>
      </c>
      <c r="G3227" t="s">
        <v>546</v>
      </c>
      <c r="H3227" t="s">
        <v>726</v>
      </c>
      <c r="I3227" s="4" t="b">
        <v>0</v>
      </c>
      <c r="J3227" s="4" t="str">
        <f>CONCATENATE(Orte[[#This Row],[Ort]]," - ",Orte[[#This Row],[Landkreis]])</f>
        <v>Heddesheim - Landkreis Rhein-Neckar-Kreis</v>
      </c>
      <c r="L3227" s="3" t="s">
        <v>8616</v>
      </c>
      <c r="M3227" s="3"/>
      <c r="N3227" t="str">
        <f>Orte[[#This Row],[Ort]]</f>
        <v>Heddesheim</v>
      </c>
      <c r="O3227" t="s">
        <v>4590</v>
      </c>
      <c r="P3227" t="s">
        <v>28</v>
      </c>
    </row>
    <row r="3228" spans="1:16" x14ac:dyDescent="0.35">
      <c r="A3228" t="s">
        <v>5560</v>
      </c>
      <c r="B3228" s="3" t="s">
        <v>13476</v>
      </c>
      <c r="C3228" s="4">
        <v>52.0648348</v>
      </c>
      <c r="D3228" s="4">
        <v>10.694057085800001</v>
      </c>
      <c r="E3228" s="4">
        <f>Orte[[#This Row],[Lat_dez]]*PI()/180</f>
        <v>0.90870279176692337</v>
      </c>
      <c r="F3228" s="4">
        <f>Orte[[#This Row],[Lon_dez]]*PI()/180</f>
        <v>0.18664650654343973</v>
      </c>
      <c r="G3228" t="s">
        <v>554</v>
      </c>
      <c r="H3228" t="s">
        <v>786</v>
      </c>
      <c r="I3228" s="4" t="b">
        <v>0</v>
      </c>
      <c r="J3228" s="4" t="str">
        <f>CONCATENATE(Orte[[#This Row],[Ort]]," - ",Orte[[#This Row],[Landkreis]])</f>
        <v>Hedeper - Landkreis Wolfenbüttel</v>
      </c>
      <c r="L3228" s="3" t="s">
        <v>12982</v>
      </c>
      <c r="M3228" s="3"/>
      <c r="N3228" t="str">
        <f>Orte[[#This Row],[Ort]]</f>
        <v>Hedeper</v>
      </c>
      <c r="O3228" t="s">
        <v>4990</v>
      </c>
      <c r="P3228" t="s">
        <v>7163</v>
      </c>
    </row>
    <row r="3229" spans="1:16" x14ac:dyDescent="0.35">
      <c r="A3229" t="s">
        <v>5555</v>
      </c>
      <c r="B3229" s="3" t="s">
        <v>13470</v>
      </c>
      <c r="C3229" s="4">
        <v>51.863173786600001</v>
      </c>
      <c r="D3229" s="4">
        <v>11.2826254615</v>
      </c>
      <c r="E3229" s="4">
        <f>Orte[[#This Row],[Lat_dez]]*PI()/180</f>
        <v>0.905183143110185</v>
      </c>
      <c r="F3229" s="4">
        <f>Orte[[#This Row],[Lon_dez]]*PI()/180</f>
        <v>0.19691896257251973</v>
      </c>
      <c r="G3229" t="s">
        <v>809</v>
      </c>
      <c r="H3229" t="s">
        <v>810</v>
      </c>
      <c r="I3229" s="4" t="b">
        <v>0</v>
      </c>
      <c r="J3229" s="4" t="str">
        <f>CONCATENATE(Orte[[#This Row],[Ort]]," - ",Orte[[#This Row],[Landkreis]])</f>
        <v>Hedersleben - Landkreis Harz</v>
      </c>
      <c r="L3229" s="3" t="s">
        <v>11338</v>
      </c>
      <c r="M3229" s="3"/>
      <c r="N3229" t="str">
        <f>Orte[[#This Row],[Ort]]</f>
        <v>Hedersleben</v>
      </c>
      <c r="O3229" t="s">
        <v>5881</v>
      </c>
      <c r="P3229" t="s">
        <v>3594</v>
      </c>
    </row>
    <row r="3230" spans="1:16" x14ac:dyDescent="0.35">
      <c r="A3230" t="s">
        <v>7072</v>
      </c>
      <c r="B3230" s="3" t="s">
        <v>15528</v>
      </c>
      <c r="C3230" s="4">
        <v>52.129042735399999</v>
      </c>
      <c r="D3230" s="4">
        <v>7.0932562083099997</v>
      </c>
      <c r="E3230" s="4">
        <f>Orte[[#This Row],[Lat_dez]]*PI()/180</f>
        <v>0.90982343164556123</v>
      </c>
      <c r="F3230" s="4">
        <f>Orte[[#This Row],[Lon_dez]]*PI()/180</f>
        <v>0.12380067552253826</v>
      </c>
      <c r="G3230" t="s">
        <v>504</v>
      </c>
      <c r="H3230" t="s">
        <v>1562</v>
      </c>
      <c r="I3230" s="4" t="b">
        <v>0</v>
      </c>
      <c r="J3230" s="4" t="str">
        <f>CONCATENATE(Orte[[#This Row],[Ort]]," - ",Orte[[#This Row],[Landkreis]])</f>
        <v>Heek - Kreis Borken</v>
      </c>
      <c r="L3230" s="3" t="s">
        <v>8500</v>
      </c>
      <c r="M3230" s="3"/>
      <c r="N3230" t="str">
        <f>Orte[[#This Row],[Ort]]</f>
        <v>Heek</v>
      </c>
      <c r="O3230" t="s">
        <v>2542</v>
      </c>
      <c r="P3230" t="s">
        <v>7066</v>
      </c>
    </row>
    <row r="3231" spans="1:16" x14ac:dyDescent="0.35">
      <c r="A3231" t="s">
        <v>1514</v>
      </c>
      <c r="B3231" s="3" t="s">
        <v>8452</v>
      </c>
      <c r="C3231" s="4">
        <v>52.715539956800001</v>
      </c>
      <c r="D3231" s="4">
        <v>9.3072160285799992</v>
      </c>
      <c r="E3231" s="4">
        <f>Orte[[#This Row],[Lat_dez]]*PI()/180</f>
        <v>0.92005973921278938</v>
      </c>
      <c r="F3231" s="4">
        <f>Orte[[#This Row],[Lon_dez]]*PI()/180</f>
        <v>0.16244156389311165</v>
      </c>
      <c r="G3231" t="s">
        <v>554</v>
      </c>
      <c r="H3231" t="s">
        <v>747</v>
      </c>
      <c r="I3231" s="4" t="b">
        <v>0</v>
      </c>
      <c r="J3231" s="4" t="str">
        <f>CONCATENATE(Orte[[#This Row],[Ort]]," - ",Orte[[#This Row],[Landkreis]])</f>
        <v>Heemsen - Landkreis Nienburg (Weser)</v>
      </c>
      <c r="L3231" s="3" t="s">
        <v>15208</v>
      </c>
      <c r="M3231" s="3"/>
      <c r="N3231" t="str">
        <f>Orte[[#This Row],[Ort]]</f>
        <v>Heemsen</v>
      </c>
      <c r="O3231" t="s">
        <v>7075</v>
      </c>
      <c r="P3231" t="s">
        <v>816</v>
      </c>
    </row>
    <row r="3232" spans="1:16" x14ac:dyDescent="0.35">
      <c r="A3232" t="s">
        <v>4130</v>
      </c>
      <c r="B3232" s="3" t="s">
        <v>11619</v>
      </c>
      <c r="C3232" s="4">
        <v>52.056535698899999</v>
      </c>
      <c r="D3232" s="4">
        <v>10.238063653699999</v>
      </c>
      <c r="E3232" s="4">
        <f>Orte[[#This Row],[Lat_dez]]*PI()/180</f>
        <v>0.90855794512777255</v>
      </c>
      <c r="F3232" s="4">
        <f>Orte[[#This Row],[Lon_dez]]*PI()/180</f>
        <v>0.17868791978582554</v>
      </c>
      <c r="G3232" t="s">
        <v>554</v>
      </c>
      <c r="H3232" t="s">
        <v>786</v>
      </c>
      <c r="I3232" s="4" t="b">
        <v>0</v>
      </c>
      <c r="J3232" s="4" t="str">
        <f>CONCATENATE(Orte[[#This Row],[Ort]]," - ",Orte[[#This Row],[Landkreis]])</f>
        <v>Heere - Landkreis Wolfenbüttel</v>
      </c>
      <c r="L3232" s="3" t="s">
        <v>9109</v>
      </c>
      <c r="M3232" s="3"/>
      <c r="N3232" t="str">
        <f>Orte[[#This Row],[Ort]]</f>
        <v>Heere</v>
      </c>
      <c r="O3232" t="s">
        <v>3101</v>
      </c>
      <c r="P3232" t="s">
        <v>4001</v>
      </c>
    </row>
    <row r="3233" spans="1:16" x14ac:dyDescent="0.35">
      <c r="A3233" t="s">
        <v>4680</v>
      </c>
      <c r="B3233" s="3" t="s">
        <v>12340</v>
      </c>
      <c r="C3233" s="4">
        <v>52.237402250400002</v>
      </c>
      <c r="D3233" s="4">
        <v>9.1024993691099993</v>
      </c>
      <c r="E3233" s="4">
        <f>Orte[[#This Row],[Lat_dez]]*PI()/180</f>
        <v>0.91171466195817541</v>
      </c>
      <c r="F3233" s="4">
        <f>Orte[[#This Row],[Lon_dez]]*PI()/180</f>
        <v>0.15886858415167612</v>
      </c>
      <c r="G3233" t="s">
        <v>554</v>
      </c>
      <c r="H3233" t="s">
        <v>767</v>
      </c>
      <c r="I3233" s="4" t="b">
        <v>0</v>
      </c>
      <c r="J3233" s="4" t="str">
        <f>CONCATENATE(Orte[[#This Row],[Ort]]," - ",Orte[[#This Row],[Landkreis]])</f>
        <v>Heeßen, Bad Eilsen - Landkreis Schaumburg</v>
      </c>
      <c r="L3233" s="3" t="s">
        <v>14833</v>
      </c>
      <c r="M3233" s="3"/>
      <c r="N3233" t="str">
        <f>Orte[[#This Row],[Ort]]</f>
        <v>Heeßen, Bad Eilsen</v>
      </c>
      <c r="O3233" t="s">
        <v>4717</v>
      </c>
      <c r="P3233" t="s">
        <v>5359</v>
      </c>
    </row>
    <row r="3234" spans="1:16" x14ac:dyDescent="0.35">
      <c r="A3234" t="s">
        <v>6398</v>
      </c>
      <c r="B3234" s="3" t="s">
        <v>14613</v>
      </c>
      <c r="C3234" s="4">
        <v>54.1950805886</v>
      </c>
      <c r="D3234" s="4">
        <v>9.0889795705599994</v>
      </c>
      <c r="E3234" s="4">
        <f>Orte[[#This Row],[Lat_dez]]*PI()/180</f>
        <v>0.94588259465473645</v>
      </c>
      <c r="F3234" s="4">
        <f>Orte[[#This Row],[Lon_dez]]*PI()/180</f>
        <v>0.15863261915277224</v>
      </c>
      <c r="G3234" t="s">
        <v>641</v>
      </c>
      <c r="H3234" t="s">
        <v>751</v>
      </c>
      <c r="I3234" s="4" t="b">
        <v>0</v>
      </c>
      <c r="J3234" s="4" t="str">
        <f>CONCATENATE(Orte[[#This Row],[Ort]]," - ",Orte[[#This Row],[Landkreis]])</f>
        <v>Heide u.a. - Kreis Dithmarschen</v>
      </c>
      <c r="L3234" s="3" t="s">
        <v>9577</v>
      </c>
      <c r="M3234" s="3"/>
      <c r="N3234" t="str">
        <f>Orte[[#This Row],[Ort]]</f>
        <v>Heide u.a.</v>
      </c>
      <c r="O3234" t="s">
        <v>7164</v>
      </c>
      <c r="P3234" t="s">
        <v>769</v>
      </c>
    </row>
    <row r="3235" spans="1:16" x14ac:dyDescent="0.35">
      <c r="A3235" t="s">
        <v>2722</v>
      </c>
      <c r="B3235" s="3" t="s">
        <v>9852</v>
      </c>
      <c r="C3235" s="4">
        <v>49.130559480499997</v>
      </c>
      <c r="D3235" s="4">
        <v>11.1215660058</v>
      </c>
      <c r="E3235" s="4">
        <f>Orte[[#This Row],[Lat_dez]]*PI()/180</f>
        <v>0.85749002628163973</v>
      </c>
      <c r="F3235" s="4">
        <f>Orte[[#This Row],[Lon_dez]]*PI()/180</f>
        <v>0.19410794477908477</v>
      </c>
      <c r="G3235" t="s">
        <v>665</v>
      </c>
      <c r="H3235" t="s">
        <v>2310</v>
      </c>
      <c r="I3235" s="4" t="b">
        <v>0</v>
      </c>
      <c r="J3235" s="4" t="str">
        <f>CONCATENATE(Orte[[#This Row],[Ort]]," - ",Orte[[#This Row],[Landkreis]])</f>
        <v>Heideck - Landkreis Roth</v>
      </c>
      <c r="L3235" s="3" t="s">
        <v>14825</v>
      </c>
      <c r="M3235" s="3"/>
      <c r="N3235" t="str">
        <f>Orte[[#This Row],[Ort]]</f>
        <v>Heideck</v>
      </c>
      <c r="O3235" t="s">
        <v>5922</v>
      </c>
      <c r="P3235" t="s">
        <v>3900</v>
      </c>
    </row>
    <row r="3236" spans="1:16" x14ac:dyDescent="0.35">
      <c r="A3236" t="s">
        <v>63</v>
      </c>
      <c r="B3236" s="3" t="s">
        <v>11205</v>
      </c>
      <c r="C3236" s="4">
        <v>49.403812570299998</v>
      </c>
      <c r="D3236" s="4">
        <v>8.6791834668900005</v>
      </c>
      <c r="E3236" s="4">
        <f>Orte[[#This Row],[Lat_dez]]*PI()/180</f>
        <v>0.86225919238989757</v>
      </c>
      <c r="F3236" s="4">
        <f>Orte[[#This Row],[Lon_dez]]*PI()/180</f>
        <v>0.15148032788188676</v>
      </c>
      <c r="G3236" t="s">
        <v>546</v>
      </c>
      <c r="H3236" t="s">
        <v>3105</v>
      </c>
      <c r="I3236" s="4" t="b">
        <v>0</v>
      </c>
      <c r="J3236" s="4" t="str">
        <f>CONCATENATE(Orte[[#This Row],[Ort]]," - ",Orte[[#This Row],[Landkreis]])</f>
        <v>Heidelberg - Stadtkreis Heidelberg</v>
      </c>
      <c r="L3236" s="3" t="s">
        <v>9286</v>
      </c>
      <c r="M3236" s="3"/>
      <c r="N3236" t="str">
        <f>Orte[[#This Row],[Ort]]</f>
        <v>Heidelberg</v>
      </c>
      <c r="O3236" t="s">
        <v>4735</v>
      </c>
      <c r="P3236" t="s">
        <v>5767</v>
      </c>
    </row>
    <row r="3237" spans="1:16" x14ac:dyDescent="0.35">
      <c r="A3237" t="s">
        <v>63</v>
      </c>
      <c r="B3237" s="3" t="s">
        <v>13200</v>
      </c>
      <c r="C3237" s="4">
        <v>49.392627967199999</v>
      </c>
      <c r="D3237" s="4">
        <v>8.7252325679599991</v>
      </c>
      <c r="E3237" s="4">
        <f>Orte[[#This Row],[Lat_dez]]*PI()/180</f>
        <v>0.86206398424027364</v>
      </c>
      <c r="F3237" s="4">
        <f>Orte[[#This Row],[Lon_dez]]*PI()/180</f>
        <v>0.15228403631314189</v>
      </c>
      <c r="G3237" t="s">
        <v>546</v>
      </c>
      <c r="H3237" t="s">
        <v>3105</v>
      </c>
      <c r="I3237" s="4" t="b">
        <v>0</v>
      </c>
      <c r="J3237" s="4" t="str">
        <f>CONCATENATE(Orte[[#This Row],[Ort]]," - ",Orte[[#This Row],[Landkreis]])</f>
        <v>Heidelberg - Stadtkreis Heidelberg</v>
      </c>
      <c r="L3237" s="3" t="s">
        <v>8502</v>
      </c>
      <c r="M3237" s="3"/>
      <c r="N3237" t="str">
        <f>Orte[[#This Row],[Ort]]</f>
        <v>Heidelberg</v>
      </c>
      <c r="O3237" t="s">
        <v>6989</v>
      </c>
      <c r="P3237" t="s">
        <v>1866</v>
      </c>
    </row>
    <row r="3238" spans="1:16" x14ac:dyDescent="0.35">
      <c r="A3238" t="s">
        <v>63</v>
      </c>
      <c r="B3238" s="3" t="s">
        <v>13201</v>
      </c>
      <c r="C3238" s="4">
        <v>49.420251577000002</v>
      </c>
      <c r="D3238" s="4">
        <v>8.7579449044000004</v>
      </c>
      <c r="E3238" s="4">
        <f>Orte[[#This Row],[Lat_dez]]*PI()/180</f>
        <v>0.86254610718256997</v>
      </c>
      <c r="F3238" s="4">
        <f>Orte[[#This Row],[Lon_dez]]*PI()/180</f>
        <v>0.15285497429004002</v>
      </c>
      <c r="G3238" t="s">
        <v>546</v>
      </c>
      <c r="H3238" t="s">
        <v>3105</v>
      </c>
      <c r="I3238" s="4" t="b">
        <v>0</v>
      </c>
      <c r="J3238" s="4" t="str">
        <f>CONCATENATE(Orte[[#This Row],[Ort]]," - ",Orte[[#This Row],[Landkreis]])</f>
        <v>Heidelberg - Stadtkreis Heidelberg</v>
      </c>
      <c r="L3238" s="3" t="s">
        <v>11331</v>
      </c>
      <c r="M3238" s="3"/>
      <c r="N3238" t="str">
        <f>Orte[[#This Row],[Ort]]</f>
        <v>Heidelberg</v>
      </c>
      <c r="O3238" t="s">
        <v>4690</v>
      </c>
      <c r="P3238" t="s">
        <v>994</v>
      </c>
    </row>
    <row r="3239" spans="1:16" x14ac:dyDescent="0.35">
      <c r="A3239" t="s">
        <v>63</v>
      </c>
      <c r="B3239" s="3" t="s">
        <v>15430</v>
      </c>
      <c r="C3239" s="4">
        <v>49.417232020699998</v>
      </c>
      <c r="D3239" s="4">
        <v>8.68757685892</v>
      </c>
      <c r="E3239" s="4">
        <f>Orte[[#This Row],[Lat_dez]]*PI()/180</f>
        <v>0.86249340598318547</v>
      </c>
      <c r="F3239" s="4">
        <f>Orte[[#This Row],[Lon_dez]]*PI()/180</f>
        <v>0.15162682020822091</v>
      </c>
      <c r="G3239" t="s">
        <v>546</v>
      </c>
      <c r="H3239" t="s">
        <v>3105</v>
      </c>
      <c r="I3239" s="4" t="b">
        <v>0</v>
      </c>
      <c r="J3239" s="4" t="str">
        <f>CONCATENATE(Orte[[#This Row],[Ort]]," - ",Orte[[#This Row],[Landkreis]])</f>
        <v>Heidelberg - Stadtkreis Heidelberg</v>
      </c>
      <c r="L3239" s="3" t="s">
        <v>12256</v>
      </c>
      <c r="M3239" s="3"/>
      <c r="N3239" t="str">
        <f>Orte[[#This Row],[Ort]]</f>
        <v>Heidelberg</v>
      </c>
      <c r="O3239" t="s">
        <v>5082</v>
      </c>
      <c r="P3239" t="s">
        <v>5003</v>
      </c>
    </row>
    <row r="3240" spans="1:16" x14ac:dyDescent="0.35">
      <c r="A3240" t="s">
        <v>63</v>
      </c>
      <c r="B3240" s="3" t="s">
        <v>10322</v>
      </c>
      <c r="C3240" s="4">
        <v>49.434160466800002</v>
      </c>
      <c r="D3240" s="4">
        <v>8.6961579842999992</v>
      </c>
      <c r="E3240" s="4">
        <f>Orte[[#This Row],[Lat_dez]]*PI()/180</f>
        <v>0.86278886310487701</v>
      </c>
      <c r="F3240" s="4">
        <f>Orte[[#This Row],[Lon_dez]]*PI()/180</f>
        <v>0.15177658909962835</v>
      </c>
      <c r="G3240" t="s">
        <v>546</v>
      </c>
      <c r="H3240" t="s">
        <v>3105</v>
      </c>
      <c r="I3240" s="4" t="b">
        <v>0</v>
      </c>
      <c r="J3240" s="4" t="str">
        <f>CONCATENATE(Orte[[#This Row],[Ort]]," - ",Orte[[#This Row],[Landkreis]])</f>
        <v>Heidelberg - Stadtkreis Heidelberg</v>
      </c>
      <c r="L3240" s="3" t="s">
        <v>14097</v>
      </c>
      <c r="M3240" s="3"/>
      <c r="N3240" t="str">
        <f>Orte[[#This Row],[Ort]]</f>
        <v>Heidelberg</v>
      </c>
      <c r="O3240" t="s">
        <v>2145</v>
      </c>
      <c r="P3240" t="s">
        <v>7587</v>
      </c>
    </row>
    <row r="3241" spans="1:16" x14ac:dyDescent="0.35">
      <c r="A3241" t="s">
        <v>63</v>
      </c>
      <c r="B3241" s="3" t="s">
        <v>11472</v>
      </c>
      <c r="C3241" s="4">
        <v>49.418005765399997</v>
      </c>
      <c r="D3241" s="4">
        <v>8.6246681023700003</v>
      </c>
      <c r="E3241" s="4">
        <f>Orte[[#This Row],[Lat_dez]]*PI()/180</f>
        <v>0.86250691037577032</v>
      </c>
      <c r="F3241" s="4">
        <f>Orte[[#This Row],[Lon_dez]]*PI()/180</f>
        <v>0.15052885527808788</v>
      </c>
      <c r="G3241" t="s">
        <v>546</v>
      </c>
      <c r="H3241" t="s">
        <v>3105</v>
      </c>
      <c r="I3241" s="4" t="b">
        <v>0</v>
      </c>
      <c r="J3241" s="4" t="str">
        <f>CONCATENATE(Orte[[#This Row],[Ort]]," - ",Orte[[#This Row],[Landkreis]])</f>
        <v>Heidelberg - Stadtkreis Heidelberg</v>
      </c>
      <c r="L3241" s="3" t="s">
        <v>13749</v>
      </c>
      <c r="M3241" s="3"/>
      <c r="N3241" t="str">
        <f>Orte[[#This Row],[Ort]]</f>
        <v>Heidelberg</v>
      </c>
      <c r="O3241" t="s">
        <v>5115</v>
      </c>
      <c r="P3241" t="s">
        <v>4949</v>
      </c>
    </row>
    <row r="3242" spans="1:16" x14ac:dyDescent="0.35">
      <c r="A3242" t="s">
        <v>63</v>
      </c>
      <c r="B3242" s="3" t="s">
        <v>13947</v>
      </c>
      <c r="C3242" s="4">
        <v>49.374998736899997</v>
      </c>
      <c r="D3242" s="4">
        <v>8.6463297598899995</v>
      </c>
      <c r="E3242" s="4">
        <f>Orte[[#This Row],[Lat_dez]]*PI()/180</f>
        <v>0.86175629612694649</v>
      </c>
      <c r="F3242" s="4">
        <f>Orte[[#This Row],[Lon_dez]]*PI()/180</f>
        <v>0.15090692252325125</v>
      </c>
      <c r="G3242" t="s">
        <v>546</v>
      </c>
      <c r="H3242" t="s">
        <v>3105</v>
      </c>
      <c r="I3242" s="4" t="b">
        <v>0</v>
      </c>
      <c r="J3242" s="4" t="str">
        <f>CONCATENATE(Orte[[#This Row],[Ort]]," - ",Orte[[#This Row],[Landkreis]])</f>
        <v>Heidelberg - Stadtkreis Heidelberg</v>
      </c>
      <c r="L3242" s="3" t="s">
        <v>11969</v>
      </c>
      <c r="M3242" s="3"/>
      <c r="N3242" t="str">
        <f>Orte[[#This Row],[Ort]]</f>
        <v>Heidelberg</v>
      </c>
      <c r="O3242" t="s">
        <v>6352</v>
      </c>
      <c r="P3242" t="s">
        <v>15990</v>
      </c>
    </row>
    <row r="3243" spans="1:16" x14ac:dyDescent="0.35">
      <c r="A3243" t="s">
        <v>63</v>
      </c>
      <c r="B3243" s="3" t="s">
        <v>14876</v>
      </c>
      <c r="C3243" s="4">
        <v>49.372718700999997</v>
      </c>
      <c r="D3243" s="4">
        <v>8.6989342331100001</v>
      </c>
      <c r="E3243" s="4">
        <f>Orte[[#This Row],[Lat_dez]]*PI()/180</f>
        <v>0.86171650199342764</v>
      </c>
      <c r="F3243" s="4">
        <f>Orte[[#This Row],[Lon_dez]]*PI()/180</f>
        <v>0.15182504378221742</v>
      </c>
      <c r="G3243" t="s">
        <v>546</v>
      </c>
      <c r="H3243" t="s">
        <v>3105</v>
      </c>
      <c r="I3243" s="4" t="b">
        <v>0</v>
      </c>
      <c r="J3243" s="4" t="str">
        <f>CONCATENATE(Orte[[#This Row],[Ort]]," - ",Orte[[#This Row],[Landkreis]])</f>
        <v>Heidelberg - Stadtkreis Heidelberg</v>
      </c>
      <c r="L3243" s="3" t="s">
        <v>8610</v>
      </c>
      <c r="M3243" s="3"/>
      <c r="N3243" t="str">
        <f>Orte[[#This Row],[Ort]]</f>
        <v>Heidelberg</v>
      </c>
      <c r="O3243" t="s">
        <v>2255</v>
      </c>
      <c r="P3243" t="s">
        <v>15991</v>
      </c>
    </row>
    <row r="3244" spans="1:16" x14ac:dyDescent="0.35">
      <c r="A3244" t="s">
        <v>3908</v>
      </c>
      <c r="B3244" s="3" t="s">
        <v>11338</v>
      </c>
      <c r="C3244" s="4">
        <v>51.825334095300001</v>
      </c>
      <c r="D3244" s="4">
        <v>6.9552502870100001</v>
      </c>
      <c r="E3244" s="4">
        <f>Orte[[#This Row],[Lat_dez]]*PI()/180</f>
        <v>0.90452271590906164</v>
      </c>
      <c r="F3244" s="4">
        <f>Orte[[#This Row],[Lon_dez]]*PI()/180</f>
        <v>0.12139201780860509</v>
      </c>
      <c r="G3244" t="s">
        <v>504</v>
      </c>
      <c r="H3244" t="s">
        <v>1562</v>
      </c>
      <c r="I3244" s="4" t="b">
        <v>0</v>
      </c>
      <c r="J3244" s="4" t="str">
        <f>CONCATENATE(Orte[[#This Row],[Ort]]," - ",Orte[[#This Row],[Landkreis]])</f>
        <v>Heiden - Kreis Borken</v>
      </c>
      <c r="L3244" s="3" t="s">
        <v>11968</v>
      </c>
      <c r="M3244" s="3"/>
      <c r="N3244" t="str">
        <f>Orte[[#This Row],[Ort]]</f>
        <v>Heiden</v>
      </c>
      <c r="O3244" t="s">
        <v>648</v>
      </c>
      <c r="P3244" t="s">
        <v>4916</v>
      </c>
    </row>
    <row r="3245" spans="1:16" x14ac:dyDescent="0.35">
      <c r="A3245" t="s">
        <v>1353</v>
      </c>
      <c r="B3245" s="3" t="s">
        <v>8284</v>
      </c>
      <c r="C3245" s="4">
        <v>50.946008176500001</v>
      </c>
      <c r="D3245" s="4">
        <v>13.841732454500001</v>
      </c>
      <c r="E3245" s="4">
        <f>Orte[[#This Row],[Lat_dez]]*PI()/180</f>
        <v>0.8891755834278775</v>
      </c>
      <c r="F3245" s="4">
        <f>Orte[[#This Row],[Lon_dez]]*PI()/180</f>
        <v>0.24158380551118119</v>
      </c>
      <c r="G3245" t="s">
        <v>869</v>
      </c>
      <c r="H3245" t="s">
        <v>968</v>
      </c>
      <c r="I3245" s="4" t="b">
        <v>0</v>
      </c>
      <c r="J3245" s="4" t="str">
        <f>CONCATENATE(Orte[[#This Row],[Ort]]," - ",Orte[[#This Row],[Landkreis]])</f>
        <v>Heidenau - Landkreis Sächsische Schweiz-Osterzgebirge</v>
      </c>
      <c r="L3245" s="3" t="s">
        <v>14398</v>
      </c>
      <c r="M3245" s="3"/>
      <c r="N3245" t="str">
        <f>Orte[[#This Row],[Ort]]</f>
        <v>Heidenau</v>
      </c>
      <c r="O3245" t="s">
        <v>2305</v>
      </c>
      <c r="P3245" t="s">
        <v>7032</v>
      </c>
    </row>
    <row r="3246" spans="1:16" x14ac:dyDescent="0.35">
      <c r="A3246" t="s">
        <v>1353</v>
      </c>
      <c r="B3246" s="3" t="s">
        <v>15244</v>
      </c>
      <c r="C3246" s="4">
        <v>53.310300457899999</v>
      </c>
      <c r="D3246" s="4">
        <v>9.6307854991700008</v>
      </c>
      <c r="E3246" s="4">
        <f>Orte[[#This Row],[Lat_dez]]*PI()/180</f>
        <v>0.93044026821779569</v>
      </c>
      <c r="F3246" s="4">
        <f>Orte[[#This Row],[Lon_dez]]*PI()/180</f>
        <v>0.16808891651384211</v>
      </c>
      <c r="G3246" t="s">
        <v>554</v>
      </c>
      <c r="H3246" t="s">
        <v>821</v>
      </c>
      <c r="I3246" s="4" t="b">
        <v>0</v>
      </c>
      <c r="J3246" s="4" t="str">
        <f>CONCATENATE(Orte[[#This Row],[Ort]]," - ",Orte[[#This Row],[Landkreis]])</f>
        <v>Heidenau - Landkreis Harburg</v>
      </c>
      <c r="L3246" s="3" t="s">
        <v>12617</v>
      </c>
      <c r="M3246" s="3"/>
      <c r="N3246" t="str">
        <f>Orte[[#This Row],[Ort]]</f>
        <v>Heidenau</v>
      </c>
      <c r="O3246" t="s">
        <v>2703</v>
      </c>
      <c r="P3246" t="s">
        <v>4956</v>
      </c>
    </row>
    <row r="3247" spans="1:16" x14ac:dyDescent="0.35">
      <c r="A3247" t="s">
        <v>2657</v>
      </c>
      <c r="B3247" s="3" t="s">
        <v>9772</v>
      </c>
      <c r="C3247" s="4">
        <v>48.995751391699997</v>
      </c>
      <c r="D3247" s="4">
        <v>10.744242678599999</v>
      </c>
      <c r="E3247" s="4">
        <f>Orte[[#This Row],[Lat_dez]]*PI()/180</f>
        <v>0.85513718127375882</v>
      </c>
      <c r="F3247" s="4">
        <f>Orte[[#This Row],[Lon_dez]]*PI()/180</f>
        <v>0.18752241037486486</v>
      </c>
      <c r="G3247" t="s">
        <v>665</v>
      </c>
      <c r="H3247" t="s">
        <v>1551</v>
      </c>
      <c r="I3247" s="4" t="b">
        <v>0</v>
      </c>
      <c r="J3247" s="4" t="str">
        <f>CONCATENATE(Orte[[#This Row],[Ort]]," - ",Orte[[#This Row],[Landkreis]])</f>
        <v>Heidenheim - Landkreis Weißenburg-Gunzenhausen</v>
      </c>
      <c r="L3247" s="3" t="s">
        <v>14100</v>
      </c>
      <c r="M3247" s="3"/>
      <c r="N3247" t="str">
        <f>Orte[[#This Row],[Ort]]</f>
        <v>Heidenheim</v>
      </c>
      <c r="O3247" t="s">
        <v>6214</v>
      </c>
      <c r="P3247" t="s">
        <v>6369</v>
      </c>
    </row>
    <row r="3248" spans="1:16" x14ac:dyDescent="0.35">
      <c r="A3248" t="s">
        <v>675</v>
      </c>
      <c r="B3248" s="3" t="s">
        <v>8749</v>
      </c>
      <c r="C3248" s="4">
        <v>48.6855857782</v>
      </c>
      <c r="D3248" s="4">
        <v>10.1319149845</v>
      </c>
      <c r="E3248" s="4">
        <f>Orte[[#This Row],[Lat_dez]]*PI()/180</f>
        <v>0.84972377009171574</v>
      </c>
      <c r="F3248" s="4">
        <f>Orte[[#This Row],[Lon_dez]]*PI()/180</f>
        <v>0.17683527601167523</v>
      </c>
      <c r="G3248" t="s">
        <v>546</v>
      </c>
      <c r="H3248" t="s">
        <v>676</v>
      </c>
      <c r="I3248" s="4" t="b">
        <v>0</v>
      </c>
      <c r="J3248" s="4" t="str">
        <f>CONCATENATE(Orte[[#This Row],[Ort]]," - ",Orte[[#This Row],[Landkreis]])</f>
        <v>Heidenheim an der Brenz - Landkreis Heidenheim</v>
      </c>
      <c r="L3248" s="3" t="s">
        <v>13757</v>
      </c>
      <c r="M3248" s="3"/>
      <c r="N3248" t="str">
        <f>Orte[[#This Row],[Ort]]</f>
        <v>Heidenheim an der Brenz</v>
      </c>
      <c r="O3248" t="s">
        <v>3293</v>
      </c>
      <c r="P3248" t="s">
        <v>6440</v>
      </c>
    </row>
    <row r="3249" spans="1:16" x14ac:dyDescent="0.35">
      <c r="A3249" t="s">
        <v>675</v>
      </c>
      <c r="B3249" s="3" t="s">
        <v>7775</v>
      </c>
      <c r="C3249" s="4">
        <v>48.730044315400001</v>
      </c>
      <c r="D3249" s="4">
        <v>10.193842121399999</v>
      </c>
      <c r="E3249" s="4">
        <f>Orte[[#This Row],[Lat_dez]]*PI()/180</f>
        <v>0.85049971794647616</v>
      </c>
      <c r="F3249" s="4">
        <f>Orte[[#This Row],[Lon_dez]]*PI()/180</f>
        <v>0.1779161084469135</v>
      </c>
      <c r="G3249" t="s">
        <v>546</v>
      </c>
      <c r="H3249" t="s">
        <v>676</v>
      </c>
      <c r="I3249" s="4" t="b">
        <v>0</v>
      </c>
      <c r="J3249" s="4" t="str">
        <f>CONCATENATE(Orte[[#This Row],[Ort]]," - ",Orte[[#This Row],[Landkreis]])</f>
        <v>Heidenheim an der Brenz - Landkreis Heidenheim</v>
      </c>
      <c r="L3249" s="3" t="s">
        <v>11335</v>
      </c>
      <c r="M3249" s="3"/>
      <c r="N3249" t="str">
        <f>Orte[[#This Row],[Ort]]</f>
        <v>Heidenheim an der Brenz</v>
      </c>
      <c r="O3249" t="s">
        <v>909</v>
      </c>
      <c r="P3249" t="s">
        <v>4368</v>
      </c>
    </row>
    <row r="3250" spans="1:16" x14ac:dyDescent="0.35">
      <c r="A3250" t="s">
        <v>675</v>
      </c>
      <c r="B3250" s="3" t="s">
        <v>11446</v>
      </c>
      <c r="C3250" s="4">
        <v>48.666666171800003</v>
      </c>
      <c r="D3250" s="4">
        <v>10.184722455899999</v>
      </c>
      <c r="E3250" s="4">
        <f>Orte[[#This Row],[Lat_dez]]*PI()/180</f>
        <v>0.84939356066685434</v>
      </c>
      <c r="F3250" s="4">
        <f>Orte[[#This Row],[Lon_dez]]*PI()/180</f>
        <v>0.17775694025725797</v>
      </c>
      <c r="G3250" t="s">
        <v>546</v>
      </c>
      <c r="H3250" t="s">
        <v>676</v>
      </c>
      <c r="I3250" s="4" t="b">
        <v>0</v>
      </c>
      <c r="J3250" s="4" t="str">
        <f>CONCATENATE(Orte[[#This Row],[Ort]]," - ",Orte[[#This Row],[Landkreis]])</f>
        <v>Heidenheim an der Brenz - Landkreis Heidenheim</v>
      </c>
      <c r="L3250" s="3" t="s">
        <v>12261</v>
      </c>
      <c r="M3250" s="3"/>
      <c r="N3250" t="str">
        <f>Orte[[#This Row],[Ort]]</f>
        <v>Heidenheim an der Brenz</v>
      </c>
      <c r="O3250" t="s">
        <v>4536</v>
      </c>
      <c r="P3250" t="s">
        <v>5022</v>
      </c>
    </row>
    <row r="3251" spans="1:16" x14ac:dyDescent="0.35">
      <c r="A3251" t="s">
        <v>6883</v>
      </c>
      <c r="B3251" s="3" t="s">
        <v>15264</v>
      </c>
      <c r="C3251" s="4">
        <v>50.171100837499999</v>
      </c>
      <c r="D3251" s="4">
        <v>7.9678349925300003</v>
      </c>
      <c r="E3251" s="4">
        <f>Orte[[#This Row],[Lat_dez]]*PI()/180</f>
        <v>0.87565089896445947</v>
      </c>
      <c r="F3251" s="4">
        <f>Orte[[#This Row],[Lon_dez]]*PI()/180</f>
        <v>0.13906495487526629</v>
      </c>
      <c r="G3251" t="s">
        <v>549</v>
      </c>
      <c r="H3251" t="s">
        <v>1138</v>
      </c>
      <c r="I3251" s="4" t="b">
        <v>0</v>
      </c>
      <c r="J3251" s="4" t="str">
        <f>CONCATENATE(Orte[[#This Row],[Ort]]," - ",Orte[[#This Row],[Landkreis]])</f>
        <v>Heidenrod - Landkreis Rheingau-Taunus-Kreis</v>
      </c>
      <c r="L3251" s="3" t="s">
        <v>9814</v>
      </c>
      <c r="M3251" s="3"/>
      <c r="N3251" t="str">
        <f>Orte[[#This Row],[Ort]]</f>
        <v>Heidenrod</v>
      </c>
      <c r="O3251" t="s">
        <v>2553</v>
      </c>
      <c r="P3251" t="s">
        <v>15992</v>
      </c>
    </row>
    <row r="3252" spans="1:16" x14ac:dyDescent="0.35">
      <c r="A3252" t="s">
        <v>6365</v>
      </c>
      <c r="B3252" s="3" t="s">
        <v>14567</v>
      </c>
      <c r="C3252" s="4">
        <v>52.247024652999997</v>
      </c>
      <c r="D3252" s="4">
        <v>13.7696709066</v>
      </c>
      <c r="E3252" s="4">
        <f>Orte[[#This Row],[Lat_dez]]*PI()/180</f>
        <v>0.91188260456549775</v>
      </c>
      <c r="F3252" s="4">
        <f>Orte[[#This Row],[Lon_dez]]*PI()/180</f>
        <v>0.24032609423624257</v>
      </c>
      <c r="G3252" t="s">
        <v>885</v>
      </c>
      <c r="H3252" t="s">
        <v>1352</v>
      </c>
      <c r="I3252" s="4" t="b">
        <v>0</v>
      </c>
      <c r="J3252" s="4" t="str">
        <f>CONCATENATE(Orte[[#This Row],[Ort]]," - ",Orte[[#This Row],[Landkreis]])</f>
        <v>Heidesee - Landkreis Dahme-Spreewald</v>
      </c>
      <c r="L3252" s="3" t="s">
        <v>15768</v>
      </c>
      <c r="M3252" s="3"/>
      <c r="N3252" t="str">
        <f>Orte[[#This Row],[Ort]]</f>
        <v>Heidesee</v>
      </c>
      <c r="O3252" t="s">
        <v>5270</v>
      </c>
      <c r="P3252" t="s">
        <v>2465</v>
      </c>
    </row>
    <row r="3253" spans="1:16" x14ac:dyDescent="0.35">
      <c r="A3253" t="s">
        <v>3323</v>
      </c>
      <c r="B3253" s="3" t="s">
        <v>10590</v>
      </c>
      <c r="C3253" s="4">
        <v>50.002808626300002</v>
      </c>
      <c r="D3253" s="4">
        <v>8.1245185641499997</v>
      </c>
      <c r="E3253" s="4">
        <f>Orte[[#This Row],[Lat_dez]]*PI()/180</f>
        <v>0.87271364577355792</v>
      </c>
      <c r="F3253" s="4">
        <f>Orte[[#This Row],[Lon_dez]]*PI()/180</f>
        <v>0.14179959908381964</v>
      </c>
      <c r="G3253" t="s">
        <v>514</v>
      </c>
      <c r="H3253" t="s">
        <v>1682</v>
      </c>
      <c r="I3253" s="4" t="b">
        <v>0</v>
      </c>
      <c r="J3253" s="4" t="str">
        <f>CONCATENATE(Orte[[#This Row],[Ort]]," - ",Orte[[#This Row],[Landkreis]])</f>
        <v>Heidesheim am Rhein - Landkreis Mainz-Bingen</v>
      </c>
      <c r="L3253" s="3" t="s">
        <v>10688</v>
      </c>
      <c r="M3253" s="3"/>
      <c r="N3253" t="str">
        <f>Orte[[#This Row],[Ort]]</f>
        <v>Heidesheim am Rhein</v>
      </c>
      <c r="O3253" t="s">
        <v>4799</v>
      </c>
      <c r="P3253" t="s">
        <v>7000</v>
      </c>
    </row>
    <row r="3254" spans="1:16" x14ac:dyDescent="0.35">
      <c r="A3254" t="s">
        <v>4802</v>
      </c>
      <c r="B3254" s="3" t="s">
        <v>12498</v>
      </c>
      <c r="C3254" s="4">
        <v>50.036080325100002</v>
      </c>
      <c r="D3254" s="4">
        <v>9.3516453797899999</v>
      </c>
      <c r="E3254" s="4">
        <f>Orte[[#This Row],[Lat_dez]]*PI()/180</f>
        <v>0.87329434646534976</v>
      </c>
      <c r="F3254" s="4">
        <f>Orte[[#This Row],[Lon_dez]]*PI()/180</f>
        <v>0.16321700235625108</v>
      </c>
      <c r="G3254" t="s">
        <v>665</v>
      </c>
      <c r="H3254" t="s">
        <v>771</v>
      </c>
      <c r="I3254" s="4" t="b">
        <v>0</v>
      </c>
      <c r="J3254" s="4" t="str">
        <f>CONCATENATE(Orte[[#This Row],[Ort]]," - ",Orte[[#This Row],[Landkreis]])</f>
        <v>Heigenbrücken - Landkreis Aschaffenburg</v>
      </c>
      <c r="L3254" s="3" t="s">
        <v>13266</v>
      </c>
      <c r="M3254" s="3"/>
      <c r="N3254" t="str">
        <f>Orte[[#This Row],[Ort]]</f>
        <v>Heigenbrücken</v>
      </c>
      <c r="O3254" t="s">
        <v>4248</v>
      </c>
      <c r="P3254" t="s">
        <v>352</v>
      </c>
    </row>
    <row r="3255" spans="1:16" x14ac:dyDescent="0.35">
      <c r="A3255" t="s">
        <v>5725</v>
      </c>
      <c r="B3255" s="3" t="s">
        <v>13700</v>
      </c>
      <c r="C3255" s="4">
        <v>54.367565187899999</v>
      </c>
      <c r="D3255" s="4">
        <v>10.218892260000001</v>
      </c>
      <c r="E3255" s="4">
        <f>Orte[[#This Row],[Lat_dez]]*PI()/180</f>
        <v>0.94889301882150456</v>
      </c>
      <c r="F3255" s="4">
        <f>Orte[[#This Row],[Lon_dez]]*PI()/180</f>
        <v>0.17835331584356445</v>
      </c>
      <c r="G3255" t="s">
        <v>641</v>
      </c>
      <c r="H3255" t="s">
        <v>696</v>
      </c>
      <c r="I3255" s="4" t="b">
        <v>0</v>
      </c>
      <c r="J3255" s="4" t="str">
        <f>CONCATENATE(Orte[[#This Row],[Ort]]," - ",Orte[[#This Row],[Landkreis]])</f>
        <v>Heikendorf - Kreis Plön</v>
      </c>
      <c r="L3255" s="3" t="s">
        <v>13267</v>
      </c>
      <c r="M3255" s="3"/>
      <c r="N3255" t="str">
        <f>Orte[[#This Row],[Ort]]</f>
        <v>Heikendorf</v>
      </c>
      <c r="O3255" t="s">
        <v>2754</v>
      </c>
      <c r="P3255" t="s">
        <v>5066</v>
      </c>
    </row>
    <row r="3256" spans="1:16" x14ac:dyDescent="0.35">
      <c r="A3256" t="s">
        <v>1753</v>
      </c>
      <c r="B3256" s="3" t="s">
        <v>12492</v>
      </c>
      <c r="C3256" s="4">
        <v>49.139490853200002</v>
      </c>
      <c r="D3256" s="4">
        <v>9.2161225233999993</v>
      </c>
      <c r="E3256" s="4">
        <f>Orte[[#This Row],[Lat_dez]]*PI()/180</f>
        <v>0.8576459081419775</v>
      </c>
      <c r="F3256" s="4">
        <f>Orte[[#This Row],[Lon_dez]]*PI()/180</f>
        <v>0.16085168230053815</v>
      </c>
      <c r="G3256" t="s">
        <v>546</v>
      </c>
      <c r="H3256" t="s">
        <v>1754</v>
      </c>
      <c r="I3256" s="4" t="b">
        <v>0</v>
      </c>
      <c r="J3256" s="4" t="str">
        <f>CONCATENATE(Orte[[#This Row],[Ort]]," - ",Orte[[#This Row],[Landkreis]])</f>
        <v>Heilbronn - Stadtkreis Heilbronn</v>
      </c>
      <c r="L3256" s="3" t="s">
        <v>11089</v>
      </c>
      <c r="M3256" s="3"/>
      <c r="N3256" t="str">
        <f>Orte[[#This Row],[Ort]]</f>
        <v>Heilbronn</v>
      </c>
      <c r="O3256" t="s">
        <v>5773</v>
      </c>
      <c r="P3256" t="s">
        <v>15993</v>
      </c>
    </row>
    <row r="3257" spans="1:16" x14ac:dyDescent="0.35">
      <c r="A3257" t="s">
        <v>1753</v>
      </c>
      <c r="B3257" s="3" t="s">
        <v>12905</v>
      </c>
      <c r="C3257" s="4">
        <v>49.125782760100002</v>
      </c>
      <c r="D3257" s="4">
        <v>9.2500758337299995</v>
      </c>
      <c r="E3257" s="4">
        <f>Orte[[#This Row],[Lat_dez]]*PI()/180</f>
        <v>0.85740665678321271</v>
      </c>
      <c r="F3257" s="4">
        <f>Orte[[#This Row],[Lon_dez]]*PI()/180</f>
        <v>0.16144427935774805</v>
      </c>
      <c r="G3257" t="s">
        <v>546</v>
      </c>
      <c r="H3257" t="s">
        <v>1754</v>
      </c>
      <c r="I3257" s="4" t="b">
        <v>0</v>
      </c>
      <c r="J3257" s="4" t="str">
        <f>CONCATENATE(Orte[[#This Row],[Ort]]," - ",Orte[[#This Row],[Landkreis]])</f>
        <v>Heilbronn - Stadtkreis Heilbronn</v>
      </c>
      <c r="L3257" s="3" t="s">
        <v>15520</v>
      </c>
      <c r="M3257" s="3"/>
      <c r="N3257" t="str">
        <f>Orte[[#This Row],[Ort]]</f>
        <v>Heilbronn</v>
      </c>
      <c r="O3257" t="s">
        <v>1326</v>
      </c>
      <c r="P3257" t="s">
        <v>7061</v>
      </c>
    </row>
    <row r="3258" spans="1:16" x14ac:dyDescent="0.35">
      <c r="A3258" t="s">
        <v>1753</v>
      </c>
      <c r="B3258" s="3" t="s">
        <v>8708</v>
      </c>
      <c r="C3258" s="4">
        <v>49.158404859900003</v>
      </c>
      <c r="D3258" s="4">
        <v>9.2285550864499992</v>
      </c>
      <c r="E3258" s="4">
        <f>Orte[[#This Row],[Lat_dez]]*PI()/180</f>
        <v>0.85797601983363692</v>
      </c>
      <c r="F3258" s="4">
        <f>Orte[[#This Row],[Lon_dez]]*PI()/180</f>
        <v>0.16106867146022244</v>
      </c>
      <c r="G3258" t="s">
        <v>546</v>
      </c>
      <c r="H3258" t="s">
        <v>1754</v>
      </c>
      <c r="I3258" s="4" t="b">
        <v>0</v>
      </c>
      <c r="J3258" s="4" t="str">
        <f>CONCATENATE(Orte[[#This Row],[Ort]]," - ",Orte[[#This Row],[Landkreis]])</f>
        <v>Heilbronn - Stadtkreis Heilbronn</v>
      </c>
      <c r="L3258" s="3" t="s">
        <v>7678</v>
      </c>
      <c r="M3258" s="3"/>
      <c r="N3258" t="str">
        <f>Orte[[#This Row],[Ort]]</f>
        <v>Heilbronn</v>
      </c>
      <c r="O3258" t="s">
        <v>1085</v>
      </c>
      <c r="P3258" t="s">
        <v>2728</v>
      </c>
    </row>
    <row r="3259" spans="1:16" x14ac:dyDescent="0.35">
      <c r="A3259" t="s">
        <v>1753</v>
      </c>
      <c r="B3259" s="3" t="s">
        <v>12897</v>
      </c>
      <c r="C3259" s="4">
        <v>49.179994361799999</v>
      </c>
      <c r="D3259" s="4">
        <v>9.1426950816599994</v>
      </c>
      <c r="E3259" s="4">
        <f>Orte[[#This Row],[Lat_dez]]*PI()/180</f>
        <v>0.85835282772565735</v>
      </c>
      <c r="F3259" s="4">
        <f>Orte[[#This Row],[Lon_dez]]*PI()/180</f>
        <v>0.15957013168085882</v>
      </c>
      <c r="G3259" t="s">
        <v>546</v>
      </c>
      <c r="H3259" t="s">
        <v>1754</v>
      </c>
      <c r="I3259" s="4" t="b">
        <v>0</v>
      </c>
      <c r="J3259" s="4" t="str">
        <f>CONCATENATE(Orte[[#This Row],[Ort]]," - ",Orte[[#This Row],[Landkreis]])</f>
        <v>Heilbronn - Stadtkreis Heilbronn</v>
      </c>
      <c r="L3259" s="3" t="s">
        <v>13834</v>
      </c>
      <c r="M3259" s="3"/>
      <c r="N3259" t="str">
        <f>Orte[[#This Row],[Ort]]</f>
        <v>Heilbronn</v>
      </c>
      <c r="O3259" t="s">
        <v>6075</v>
      </c>
      <c r="P3259" t="s">
        <v>5671</v>
      </c>
    </row>
    <row r="3260" spans="1:16" x14ac:dyDescent="0.35">
      <c r="A3260" t="s">
        <v>1753</v>
      </c>
      <c r="B3260" s="3" t="s">
        <v>9747</v>
      </c>
      <c r="C3260" s="4">
        <v>49.136055231500002</v>
      </c>
      <c r="D3260" s="4">
        <v>9.1752570251400005</v>
      </c>
      <c r="E3260" s="4">
        <f>Orte[[#This Row],[Lat_dez]]*PI()/180</f>
        <v>0.8575859452314597</v>
      </c>
      <c r="F3260" s="4">
        <f>Orte[[#This Row],[Lon_dez]]*PI()/180</f>
        <v>0.16013844480543316</v>
      </c>
      <c r="G3260" t="s">
        <v>546</v>
      </c>
      <c r="H3260" t="s">
        <v>1754</v>
      </c>
      <c r="I3260" s="4" t="b">
        <v>0</v>
      </c>
      <c r="J3260" s="4" t="str">
        <f>CONCATENATE(Orte[[#This Row],[Ort]]," - ",Orte[[#This Row],[Landkreis]])</f>
        <v>Heilbronn - Stadtkreis Heilbronn</v>
      </c>
      <c r="L3260" s="3" t="s">
        <v>8222</v>
      </c>
      <c r="M3260" s="3"/>
      <c r="N3260" t="str">
        <f>Orte[[#This Row],[Ort]]</f>
        <v>Heilbronn</v>
      </c>
      <c r="O3260" t="s">
        <v>4413</v>
      </c>
      <c r="P3260" t="s">
        <v>383</v>
      </c>
    </row>
    <row r="3261" spans="1:16" x14ac:dyDescent="0.35">
      <c r="A3261" t="s">
        <v>1753</v>
      </c>
      <c r="B3261" s="3" t="s">
        <v>11795</v>
      </c>
      <c r="C3261" s="4">
        <v>49.112857298999998</v>
      </c>
      <c r="D3261" s="4">
        <v>9.1843313260699997</v>
      </c>
      <c r="E3261" s="4">
        <f>Orte[[#This Row],[Lat_dez]]*PI()/180</f>
        <v>0.85718106492967916</v>
      </c>
      <c r="F3261" s="4">
        <f>Orte[[#This Row],[Lon_dez]]*PI()/180</f>
        <v>0.1602968212339784</v>
      </c>
      <c r="G3261" t="s">
        <v>546</v>
      </c>
      <c r="H3261" t="s">
        <v>1754</v>
      </c>
      <c r="I3261" s="4" t="b">
        <v>0</v>
      </c>
      <c r="J3261" s="4" t="str">
        <f>CONCATENATE(Orte[[#This Row],[Ort]]," - ",Orte[[#This Row],[Landkreis]])</f>
        <v>Heilbronn - Stadtkreis Heilbronn</v>
      </c>
      <c r="L3261" s="3" t="s">
        <v>11334</v>
      </c>
      <c r="M3261" s="3"/>
      <c r="N3261" t="str">
        <f>Orte[[#This Row],[Ort]]</f>
        <v>Heilbronn</v>
      </c>
      <c r="O3261" t="s">
        <v>5916</v>
      </c>
      <c r="P3261" t="s">
        <v>15994</v>
      </c>
    </row>
    <row r="3262" spans="1:16" x14ac:dyDescent="0.35">
      <c r="A3262" t="s">
        <v>5925</v>
      </c>
      <c r="B3262" s="3" t="s">
        <v>13981</v>
      </c>
      <c r="C3262" s="4">
        <v>47.841544479</v>
      </c>
      <c r="D3262" s="4">
        <v>9.3110638467399998</v>
      </c>
      <c r="E3262" s="4">
        <f>Orte[[#This Row],[Lat_dez]]*PI()/180</f>
        <v>0.83499247039786517</v>
      </c>
      <c r="F3262" s="4">
        <f>Orte[[#This Row],[Lon_dez]]*PI()/180</f>
        <v>0.16250872098902169</v>
      </c>
      <c r="G3262" t="s">
        <v>546</v>
      </c>
      <c r="H3262" t="s">
        <v>1154</v>
      </c>
      <c r="I3262" s="4" t="b">
        <v>0</v>
      </c>
      <c r="J3262" s="4" t="str">
        <f>CONCATENATE(Orte[[#This Row],[Ort]]," - ",Orte[[#This Row],[Landkreis]])</f>
        <v>Heiligenberg - Landkreis Bodenseekreis</v>
      </c>
      <c r="L3262" s="3" t="s">
        <v>10134</v>
      </c>
      <c r="M3262" s="3"/>
      <c r="N3262" t="str">
        <f>Orte[[#This Row],[Ort]]</f>
        <v>Heiligenberg</v>
      </c>
      <c r="O3262" t="s">
        <v>3752</v>
      </c>
      <c r="P3262" t="s">
        <v>3813</v>
      </c>
    </row>
    <row r="3263" spans="1:16" x14ac:dyDescent="0.35">
      <c r="A3263" t="s">
        <v>3362</v>
      </c>
      <c r="B3263" s="3" t="s">
        <v>10636</v>
      </c>
      <c r="C3263" s="4">
        <v>54.3675162937</v>
      </c>
      <c r="D3263" s="4">
        <v>10.9731121628</v>
      </c>
      <c r="E3263" s="4">
        <f>Orte[[#This Row],[Lat_dez]]*PI()/180</f>
        <v>0.94889216545672939</v>
      </c>
      <c r="F3263" s="4">
        <f>Orte[[#This Row],[Lon_dez]]*PI()/180</f>
        <v>0.19151693643149603</v>
      </c>
      <c r="G3263" t="s">
        <v>641</v>
      </c>
      <c r="H3263" t="s">
        <v>1323</v>
      </c>
      <c r="I3263" s="4" t="b">
        <v>0</v>
      </c>
      <c r="J3263" s="4" t="str">
        <f>CONCATENATE(Orte[[#This Row],[Ort]]," - ",Orte[[#This Row],[Landkreis]])</f>
        <v>Heiligenhafen - Kreis Ostholstein</v>
      </c>
      <c r="L3263" s="3" t="s">
        <v>13830</v>
      </c>
      <c r="M3263" s="3"/>
      <c r="N3263" t="str">
        <f>Orte[[#This Row],[Ort]]</f>
        <v>Heiligenhafen</v>
      </c>
      <c r="O3263" t="s">
        <v>5473</v>
      </c>
      <c r="P3263" t="s">
        <v>1925</v>
      </c>
    </row>
    <row r="3264" spans="1:16" x14ac:dyDescent="0.35">
      <c r="A3264" t="s">
        <v>7070</v>
      </c>
      <c r="B3264" s="3" t="s">
        <v>15525</v>
      </c>
      <c r="C3264" s="4">
        <v>51.328982312299999</v>
      </c>
      <c r="D3264" s="4">
        <v>6.9654022593400002</v>
      </c>
      <c r="E3264" s="4">
        <f>Orte[[#This Row],[Lat_dez]]*PI()/180</f>
        <v>0.89585974304756733</v>
      </c>
      <c r="F3264" s="4">
        <f>Orte[[#This Row],[Lon_dez]]*PI()/180</f>
        <v>0.12156920315133496</v>
      </c>
      <c r="G3264" t="s">
        <v>504</v>
      </c>
      <c r="H3264" t="s">
        <v>1578</v>
      </c>
      <c r="I3264" s="4" t="b">
        <v>0</v>
      </c>
      <c r="J3264" s="4" t="str">
        <f>CONCATENATE(Orte[[#This Row],[Ort]]," - ",Orte[[#This Row],[Landkreis]])</f>
        <v>Heiligenhaus - Kreis Mettmann</v>
      </c>
      <c r="L3264" s="3" t="s">
        <v>15210</v>
      </c>
      <c r="M3264" s="3"/>
      <c r="N3264" t="str">
        <f>Orte[[#This Row],[Ort]]</f>
        <v>Heiligenhaus</v>
      </c>
      <c r="O3264" t="s">
        <v>4983</v>
      </c>
      <c r="P3264" t="s">
        <v>5222</v>
      </c>
    </row>
    <row r="3265" spans="1:16" x14ac:dyDescent="0.35">
      <c r="A3265" t="s">
        <v>2751</v>
      </c>
      <c r="B3265" s="3" t="s">
        <v>9892</v>
      </c>
      <c r="C3265" s="4">
        <v>51.3334510874</v>
      </c>
      <c r="D3265" s="4">
        <v>10.153699983199999</v>
      </c>
      <c r="E3265" s="4">
        <f>Orte[[#This Row],[Lat_dez]]*PI()/180</f>
        <v>0.89593773788659348</v>
      </c>
      <c r="F3265" s="4">
        <f>Orte[[#This Row],[Lon_dez]]*PI()/180</f>
        <v>0.17721549596653291</v>
      </c>
      <c r="G3265" t="s">
        <v>678</v>
      </c>
      <c r="H3265" t="s">
        <v>2593</v>
      </c>
      <c r="I3265" s="4" t="b">
        <v>0</v>
      </c>
      <c r="J3265" s="4" t="str">
        <f>CONCATENATE(Orte[[#This Row],[Ort]]," - ",Orte[[#This Row],[Landkreis]])</f>
        <v>Heiligenstadt - Landkreis Eichsfeld</v>
      </c>
      <c r="L3265" s="3" t="s">
        <v>15209</v>
      </c>
      <c r="M3265" s="3"/>
      <c r="N3265" t="str">
        <f>Orte[[#This Row],[Ort]]</f>
        <v>Heiligenstadt</v>
      </c>
      <c r="O3265" t="s">
        <v>2517</v>
      </c>
      <c r="P3265" t="s">
        <v>1789</v>
      </c>
    </row>
    <row r="3266" spans="1:16" x14ac:dyDescent="0.35">
      <c r="A3266" t="s">
        <v>1385</v>
      </c>
      <c r="B3266" s="3" t="s">
        <v>8317</v>
      </c>
      <c r="C3266" s="4">
        <v>49.874885153000001</v>
      </c>
      <c r="D3266" s="4">
        <v>11.1512097955</v>
      </c>
      <c r="E3266" s="4">
        <f>Orte[[#This Row],[Lat_dez]]*PI()/180</f>
        <v>0.87048095997388575</v>
      </c>
      <c r="F3266" s="4">
        <f>Orte[[#This Row],[Lon_dez]]*PI()/180</f>
        <v>0.19462532651211856</v>
      </c>
      <c r="G3266" t="s">
        <v>665</v>
      </c>
      <c r="H3266" t="s">
        <v>1321</v>
      </c>
      <c r="I3266" s="4" t="b">
        <v>0</v>
      </c>
      <c r="J3266" s="4" t="str">
        <f>CONCATENATE(Orte[[#This Row],[Ort]]," - ",Orte[[#This Row],[Landkreis]])</f>
        <v>Heiligenstadt i. OFr. - Landkreis Bamberg</v>
      </c>
      <c r="L3266" s="3" t="s">
        <v>14834</v>
      </c>
      <c r="M3266" s="3"/>
      <c r="N3266" t="str">
        <f>Orte[[#This Row],[Ort]]</f>
        <v>Heiligenstadt i. OFr.</v>
      </c>
      <c r="O3266" t="s">
        <v>3476</v>
      </c>
      <c r="P3266" t="s">
        <v>1663</v>
      </c>
    </row>
    <row r="3267" spans="1:16" x14ac:dyDescent="0.35">
      <c r="A3267" t="s">
        <v>6385</v>
      </c>
      <c r="B3267" s="3" t="s">
        <v>14597</v>
      </c>
      <c r="C3267" s="4">
        <v>49.497451301300003</v>
      </c>
      <c r="D3267" s="4">
        <v>8.7901673365300006</v>
      </c>
      <c r="E3267" s="4">
        <f>Orte[[#This Row],[Lat_dez]]*PI()/180</f>
        <v>0.86389349655323677</v>
      </c>
      <c r="F3267" s="4">
        <f>Orte[[#This Row],[Lon_dez]]*PI()/180</f>
        <v>0.15341736182370894</v>
      </c>
      <c r="G3267" t="s">
        <v>546</v>
      </c>
      <c r="H3267" t="s">
        <v>726</v>
      </c>
      <c r="I3267" s="4" t="b">
        <v>0</v>
      </c>
      <c r="J3267" s="4" t="str">
        <f>CONCATENATE(Orte[[#This Row],[Ort]]," - ",Orte[[#This Row],[Landkreis]])</f>
        <v>Heiligkreuzsteinach - Landkreis Rhein-Neckar-Kreis</v>
      </c>
      <c r="L3267" s="3" t="s">
        <v>9584</v>
      </c>
      <c r="M3267" s="3"/>
      <c r="N3267" t="str">
        <f>Orte[[#This Row],[Ort]]</f>
        <v>Heiligkreuzsteinach</v>
      </c>
      <c r="O3267" t="s">
        <v>3418</v>
      </c>
      <c r="P3267" t="s">
        <v>5235</v>
      </c>
    </row>
    <row r="3268" spans="1:16" x14ac:dyDescent="0.35">
      <c r="A3268" t="s">
        <v>4085</v>
      </c>
      <c r="B3268" s="3" t="s">
        <v>11565</v>
      </c>
      <c r="C3268" s="4">
        <v>49.347358524000001</v>
      </c>
      <c r="D3268" s="4">
        <v>10.800261009</v>
      </c>
      <c r="E3268" s="4">
        <f>Orte[[#This Row],[Lat_dez]]*PI()/180</f>
        <v>0.86127388340588928</v>
      </c>
      <c r="F3268" s="4">
        <f>Orte[[#This Row],[Lon_dez]]*PI()/180</f>
        <v>0.18850011468181493</v>
      </c>
      <c r="G3268" t="s">
        <v>665</v>
      </c>
      <c r="H3268" t="s">
        <v>784</v>
      </c>
      <c r="I3268" s="4" t="b">
        <v>0</v>
      </c>
      <c r="J3268" s="4" t="str">
        <f>CONCATENATE(Orte[[#This Row],[Ort]]," - ",Orte[[#This Row],[Landkreis]])</f>
        <v>Heilsbronn - Landkreis Ansbach</v>
      </c>
      <c r="L3268" s="3" t="s">
        <v>14395</v>
      </c>
      <c r="M3268" s="3"/>
      <c r="N3268" t="str">
        <f>Orte[[#This Row],[Ort]]</f>
        <v>Heilsbronn</v>
      </c>
      <c r="O3268" t="s">
        <v>903</v>
      </c>
      <c r="P3268" t="s">
        <v>2988</v>
      </c>
    </row>
    <row r="3269" spans="1:16" x14ac:dyDescent="0.35">
      <c r="A3269" t="s">
        <v>5698</v>
      </c>
      <c r="B3269" s="3" t="s">
        <v>14827</v>
      </c>
      <c r="C3269" s="4">
        <v>50.631868660999999</v>
      </c>
      <c r="D3269" s="4">
        <v>6.48960522495</v>
      </c>
      <c r="E3269" s="4">
        <f>Orte[[#This Row],[Lat_dez]]*PI()/180</f>
        <v>0.88369281457178261</v>
      </c>
      <c r="F3269" s="4">
        <f>Orte[[#This Row],[Lon_dez]]*PI()/180</f>
        <v>0.11326497833000475</v>
      </c>
      <c r="G3269" t="s">
        <v>504</v>
      </c>
      <c r="H3269" t="s">
        <v>512</v>
      </c>
      <c r="I3269" s="4" t="b">
        <v>0</v>
      </c>
      <c r="J3269" s="4" t="str">
        <f>CONCATENATE(Orte[[#This Row],[Ort]]," - ",Orte[[#This Row],[Landkreis]])</f>
        <v>Heimbach - Kreis Düren</v>
      </c>
      <c r="L3269" s="3" t="s">
        <v>14638</v>
      </c>
      <c r="M3269" s="3"/>
      <c r="N3269" t="str">
        <f>Orte[[#This Row],[Ort]]</f>
        <v>Heimbach</v>
      </c>
      <c r="O3269" t="s">
        <v>6020</v>
      </c>
      <c r="P3269" t="s">
        <v>5210</v>
      </c>
    </row>
    <row r="3270" spans="1:16" x14ac:dyDescent="0.35">
      <c r="A3270" t="s">
        <v>5698</v>
      </c>
      <c r="B3270" s="3" t="s">
        <v>13665</v>
      </c>
      <c r="C3270" s="4">
        <v>49.608794421200002</v>
      </c>
      <c r="D3270" s="4">
        <v>7.2389624503799999</v>
      </c>
      <c r="E3270" s="4">
        <f>Orte[[#This Row],[Lat_dez]]*PI()/180</f>
        <v>0.86583680059493462</v>
      </c>
      <c r="F3270" s="4">
        <f>Orte[[#This Row],[Lon_dez]]*PI()/180</f>
        <v>0.12634372918736764</v>
      </c>
      <c r="G3270" t="s">
        <v>514</v>
      </c>
      <c r="H3270" t="s">
        <v>542</v>
      </c>
      <c r="I3270" s="4" t="b">
        <v>0</v>
      </c>
      <c r="J3270" s="4" t="str">
        <f>CONCATENATE(Orte[[#This Row],[Ort]]," - ",Orte[[#This Row],[Landkreis]])</f>
        <v>Heimbach - Landkreis Birkenfeld</v>
      </c>
      <c r="L3270" s="3" t="s">
        <v>15519</v>
      </c>
      <c r="M3270" s="3"/>
      <c r="N3270" t="str">
        <f>Orte[[#This Row],[Ort]]</f>
        <v>Heimbach</v>
      </c>
      <c r="O3270" t="s">
        <v>3086</v>
      </c>
      <c r="P3270" t="s">
        <v>2915</v>
      </c>
    </row>
    <row r="3271" spans="1:16" x14ac:dyDescent="0.35">
      <c r="A3271" t="s">
        <v>4689</v>
      </c>
      <c r="B3271" s="3" t="s">
        <v>12349</v>
      </c>
      <c r="C3271" s="4">
        <v>49.884618386100001</v>
      </c>
      <c r="D3271" s="4">
        <v>9.2961444458199995</v>
      </c>
      <c r="E3271" s="4">
        <f>Orte[[#This Row],[Lat_dez]]*PI()/180</f>
        <v>0.87065083693834489</v>
      </c>
      <c r="F3271" s="4">
        <f>Orte[[#This Row],[Lon_dez]]*PI()/180</f>
        <v>0.16224832832054262</v>
      </c>
      <c r="G3271" t="s">
        <v>665</v>
      </c>
      <c r="H3271" t="s">
        <v>771</v>
      </c>
      <c r="I3271" s="4" t="b">
        <v>0</v>
      </c>
      <c r="J3271" s="4" t="str">
        <f>CONCATENATE(Orte[[#This Row],[Ort]]," - ",Orte[[#This Row],[Landkreis]])</f>
        <v>Heimbuchenthal - Landkreis Aschaffenburg</v>
      </c>
      <c r="L3271" s="3" t="s">
        <v>14639</v>
      </c>
      <c r="M3271" s="3"/>
      <c r="N3271" t="str">
        <f>Orte[[#This Row],[Ort]]</f>
        <v>Heimbuchenthal</v>
      </c>
      <c r="O3271" t="s">
        <v>788</v>
      </c>
      <c r="P3271" t="s">
        <v>1113</v>
      </c>
    </row>
    <row r="3272" spans="1:16" x14ac:dyDescent="0.35">
      <c r="A3272" t="s">
        <v>3977</v>
      </c>
      <c r="B3272" s="3" t="s">
        <v>11428</v>
      </c>
      <c r="C3272" s="4">
        <v>47.633461050999998</v>
      </c>
      <c r="D3272" s="4">
        <v>9.9041560848899994</v>
      </c>
      <c r="E3272" s="4">
        <f>Orte[[#This Row],[Lat_dez]]*PI()/180</f>
        <v>0.83136072946042849</v>
      </c>
      <c r="F3272" s="4">
        <f>Orte[[#This Row],[Lon_dez]]*PI()/180</f>
        <v>0.17286013331276148</v>
      </c>
      <c r="G3272" t="s">
        <v>665</v>
      </c>
      <c r="H3272" t="s">
        <v>2096</v>
      </c>
      <c r="I3272" s="4" t="b">
        <v>0</v>
      </c>
      <c r="J3272" s="4" t="str">
        <f>CONCATENATE(Orte[[#This Row],[Ort]]," - ",Orte[[#This Row],[Landkreis]])</f>
        <v>Heimenkirch - Landkreis Lindau (Bodensee)</v>
      </c>
      <c r="L3272" s="3" t="s">
        <v>8510</v>
      </c>
      <c r="M3272" s="3"/>
      <c r="N3272" t="str">
        <f>Orte[[#This Row],[Ort]]</f>
        <v>Heimenkirch</v>
      </c>
      <c r="O3272" t="s">
        <v>7025</v>
      </c>
      <c r="P3272" t="s">
        <v>5293</v>
      </c>
    </row>
    <row r="3273" spans="1:16" x14ac:dyDescent="0.35">
      <c r="A3273" t="s">
        <v>1028</v>
      </c>
      <c r="B3273" s="3" t="s">
        <v>8005</v>
      </c>
      <c r="C3273" s="4">
        <v>48.039826504200001</v>
      </c>
      <c r="D3273" s="4">
        <v>10.161314342400001</v>
      </c>
      <c r="E3273" s="4">
        <f>Orte[[#This Row],[Lat_dez]]*PI()/180</f>
        <v>0.83845314458512754</v>
      </c>
      <c r="F3273" s="4">
        <f>Orte[[#This Row],[Lon_dez]]*PI()/180</f>
        <v>0.17734839160500246</v>
      </c>
      <c r="G3273" t="s">
        <v>665</v>
      </c>
      <c r="H3273" t="s">
        <v>683</v>
      </c>
      <c r="I3273" s="4" t="b">
        <v>0</v>
      </c>
      <c r="J3273" s="4" t="str">
        <f>CONCATENATE(Orte[[#This Row],[Ort]]," - ",Orte[[#This Row],[Landkreis]])</f>
        <v>Heimertingen - Landkreis Unterallgäu</v>
      </c>
      <c r="L3273" s="3" t="s">
        <v>15521</v>
      </c>
      <c r="M3273" s="3"/>
      <c r="N3273" t="str">
        <f>Orte[[#This Row],[Ort]]</f>
        <v>Heimertingen</v>
      </c>
      <c r="O3273" t="s">
        <v>2223</v>
      </c>
      <c r="P3273" t="s">
        <v>6472</v>
      </c>
    </row>
    <row r="3274" spans="1:16" x14ac:dyDescent="0.35">
      <c r="A3274" t="s">
        <v>4440</v>
      </c>
      <c r="B3274" s="3" t="s">
        <v>12027</v>
      </c>
      <c r="C3274" s="4">
        <v>48.813953178200002</v>
      </c>
      <c r="D3274" s="4">
        <v>8.8674922383899997</v>
      </c>
      <c r="E3274" s="4">
        <f>Orte[[#This Row],[Lat_dez]]*PI()/180</f>
        <v>0.85196420387394045</v>
      </c>
      <c r="F3274" s="4">
        <f>Orte[[#This Row],[Lon_dez]]*PI()/180</f>
        <v>0.15476693595494742</v>
      </c>
      <c r="G3274" t="s">
        <v>546</v>
      </c>
      <c r="H3274" t="s">
        <v>721</v>
      </c>
      <c r="I3274" s="4" t="b">
        <v>0</v>
      </c>
      <c r="J3274" s="4" t="str">
        <f>CONCATENATE(Orte[[#This Row],[Ort]]," - ",Orte[[#This Row],[Landkreis]])</f>
        <v>Heimsheim - Landkreis Enzkreis</v>
      </c>
      <c r="L3274" s="3" t="s">
        <v>11328</v>
      </c>
      <c r="M3274" s="3"/>
      <c r="N3274" t="str">
        <f>Orte[[#This Row],[Ort]]</f>
        <v>Heimsheim</v>
      </c>
      <c r="O3274" t="s">
        <v>2848</v>
      </c>
      <c r="P3274" t="s">
        <v>3729</v>
      </c>
    </row>
    <row r="3275" spans="1:16" x14ac:dyDescent="0.35">
      <c r="A3275" t="s">
        <v>6754</v>
      </c>
      <c r="B3275" s="3" t="s">
        <v>15095</v>
      </c>
      <c r="C3275" s="4">
        <v>49.979703379500002</v>
      </c>
      <c r="D3275" s="4">
        <v>11.5233683936</v>
      </c>
      <c r="E3275" s="4">
        <f>Orte[[#This Row],[Lat_dez]]*PI()/180</f>
        <v>0.87231038314241194</v>
      </c>
      <c r="F3275" s="4">
        <f>Orte[[#This Row],[Lon_dez]]*PI()/180</f>
        <v>0.20112071938856987</v>
      </c>
      <c r="G3275" t="s">
        <v>665</v>
      </c>
      <c r="H3275" t="s">
        <v>837</v>
      </c>
      <c r="I3275" s="4" t="b">
        <v>0</v>
      </c>
      <c r="J3275" s="4" t="str">
        <f>CONCATENATE(Orte[[#This Row],[Ort]]," - ",Orte[[#This Row],[Landkreis]])</f>
        <v>Heinersreuth - Landkreis Bayreuth</v>
      </c>
      <c r="L3275" s="3" t="s">
        <v>14101</v>
      </c>
      <c r="M3275" s="3"/>
      <c r="N3275" t="str">
        <f>Orte[[#This Row],[Ort]]</f>
        <v>Heinersreuth</v>
      </c>
      <c r="O3275" t="s">
        <v>7116</v>
      </c>
      <c r="P3275" t="s">
        <v>6532</v>
      </c>
    </row>
    <row r="3276" spans="1:16" x14ac:dyDescent="0.35">
      <c r="A3276" t="s">
        <v>4235</v>
      </c>
      <c r="B3276" s="3" t="s">
        <v>11745</v>
      </c>
      <c r="C3276" s="4">
        <v>48.660567182500003</v>
      </c>
      <c r="D3276" s="4">
        <v>9.6562343547800005</v>
      </c>
      <c r="E3276" s="4">
        <f>Orte[[#This Row],[Lat_dez]]*PI()/180</f>
        <v>0.84928711322252548</v>
      </c>
      <c r="F3276" s="4">
        <f>Orte[[#This Row],[Lon_dez]]*PI()/180</f>
        <v>0.16853308283510124</v>
      </c>
      <c r="G3276" t="s">
        <v>546</v>
      </c>
      <c r="H3276" t="s">
        <v>644</v>
      </c>
      <c r="I3276" s="4" t="b">
        <v>0</v>
      </c>
      <c r="J3276" s="4" t="str">
        <f>CONCATENATE(Orte[[#This Row],[Ort]]," - ",Orte[[#This Row],[Landkreis]])</f>
        <v>Heiningen - Landkreis Göppingen</v>
      </c>
      <c r="L3276" s="3" t="s">
        <v>13263</v>
      </c>
      <c r="M3276" s="3"/>
      <c r="N3276" t="str">
        <f>Orte[[#This Row],[Ort]]</f>
        <v>Heiningen</v>
      </c>
      <c r="O3276" t="s">
        <v>5829</v>
      </c>
      <c r="P3276" t="s">
        <v>2270</v>
      </c>
    </row>
    <row r="3277" spans="1:16" x14ac:dyDescent="0.35">
      <c r="A3277" t="s">
        <v>6200</v>
      </c>
      <c r="B3277" s="3" t="s">
        <v>14333</v>
      </c>
      <c r="C3277" s="4">
        <v>50.065266648799998</v>
      </c>
      <c r="D3277" s="4">
        <v>9.3376187925699998</v>
      </c>
      <c r="E3277" s="4">
        <f>Orte[[#This Row],[Lat_dez]]*PI()/180</f>
        <v>0.87380374391046745</v>
      </c>
      <c r="F3277" s="4">
        <f>Orte[[#This Row],[Lon_dez]]*PI()/180</f>
        <v>0.16297219222644393</v>
      </c>
      <c r="G3277" t="s">
        <v>665</v>
      </c>
      <c r="H3277" t="s">
        <v>771</v>
      </c>
      <c r="I3277" s="4" t="b">
        <v>0</v>
      </c>
      <c r="J3277" s="4" t="str">
        <f>CONCATENATE(Orte[[#This Row],[Ort]]," - ",Orte[[#This Row],[Landkreis]])</f>
        <v>Heinrichsthal - Landkreis Aschaffenburg</v>
      </c>
      <c r="L3277" s="3" t="s">
        <v>10840</v>
      </c>
      <c r="M3277" s="3"/>
      <c r="N3277" t="str">
        <f>Orte[[#This Row],[Ort]]</f>
        <v>Heinrichsthal</v>
      </c>
      <c r="O3277" t="s">
        <v>1752</v>
      </c>
      <c r="P3277" t="s">
        <v>1611</v>
      </c>
    </row>
    <row r="3278" spans="1:16" x14ac:dyDescent="0.35">
      <c r="A3278" t="s">
        <v>5368</v>
      </c>
      <c r="B3278" s="3" t="s">
        <v>13231</v>
      </c>
      <c r="C3278" s="4">
        <v>51.872098706300001</v>
      </c>
      <c r="D3278" s="4">
        <v>9.4215390882599994</v>
      </c>
      <c r="E3278" s="4">
        <f>Orte[[#This Row],[Lat_dez]]*PI()/180</f>
        <v>0.90533891234442609</v>
      </c>
      <c r="F3278" s="4">
        <f>Orte[[#This Row],[Lon_dez]]*PI()/180</f>
        <v>0.16443687769548163</v>
      </c>
      <c r="G3278" t="s">
        <v>554</v>
      </c>
      <c r="H3278" t="s">
        <v>1519</v>
      </c>
      <c r="I3278" s="4" t="b">
        <v>0</v>
      </c>
      <c r="J3278" s="4" t="str">
        <f>CONCATENATE(Orte[[#This Row],[Ort]]," - ",Orte[[#This Row],[Landkreis]])</f>
        <v>Heinsen - Landkreis Holzminden</v>
      </c>
      <c r="L3278" s="3" t="s">
        <v>11965</v>
      </c>
      <c r="M3278" s="3"/>
      <c r="N3278" t="str">
        <f>Orte[[#This Row],[Ort]]</f>
        <v>Heinsen</v>
      </c>
      <c r="O3278" t="s">
        <v>3348</v>
      </c>
      <c r="P3278" t="s">
        <v>6860</v>
      </c>
    </row>
    <row r="3279" spans="1:16" x14ac:dyDescent="0.35">
      <c r="A3279" t="s">
        <v>4102</v>
      </c>
      <c r="B3279" s="3" t="s">
        <v>11585</v>
      </c>
      <c r="C3279" s="4">
        <v>53.647214563600002</v>
      </c>
      <c r="D3279" s="4">
        <v>9.6723975219699998</v>
      </c>
      <c r="E3279" s="4">
        <f>Orte[[#This Row],[Lat_dez]]*PI()/180</f>
        <v>0.93632052865867288</v>
      </c>
      <c r="F3279" s="4">
        <f>Orte[[#This Row],[Lon_dez]]*PI()/180</f>
        <v>0.16881518332011705</v>
      </c>
      <c r="G3279" t="s">
        <v>641</v>
      </c>
      <c r="H3279" t="s">
        <v>828</v>
      </c>
      <c r="I3279" s="4" t="b">
        <v>0</v>
      </c>
      <c r="J3279" s="4" t="str">
        <f>CONCATENATE(Orte[[#This Row],[Ort]]," - ",Orte[[#This Row],[Landkreis]])</f>
        <v>Heist - Kreis Pinneberg</v>
      </c>
      <c r="L3279" s="3" t="s">
        <v>8218</v>
      </c>
      <c r="M3279" s="3"/>
      <c r="N3279" t="str">
        <f>Orte[[#This Row],[Ort]]</f>
        <v>Heist</v>
      </c>
      <c r="O3279" t="s">
        <v>3106</v>
      </c>
      <c r="P3279" t="s">
        <v>2526</v>
      </c>
    </row>
    <row r="3280" spans="1:16" x14ac:dyDescent="0.35">
      <c r="A3280" t="s">
        <v>3670</v>
      </c>
      <c r="B3280" s="3" t="s">
        <v>11034</v>
      </c>
      <c r="C3280" s="4">
        <v>47.902378890999998</v>
      </c>
      <c r="D3280" s="4">
        <v>7.5864993979699999</v>
      </c>
      <c r="E3280" s="4">
        <f>Orte[[#This Row],[Lat_dez]]*PI()/180</f>
        <v>0.83605423118577993</v>
      </c>
      <c r="F3280" s="4">
        <f>Orte[[#This Row],[Lon_dez]]*PI()/180</f>
        <v>0.13240939319514411</v>
      </c>
      <c r="G3280" t="s">
        <v>546</v>
      </c>
      <c r="H3280" t="s">
        <v>547</v>
      </c>
      <c r="I3280" s="4" t="b">
        <v>0</v>
      </c>
      <c r="J3280" s="4" t="str">
        <f>CONCATENATE(Orte[[#This Row],[Ort]]," - ",Orte[[#This Row],[Landkreis]])</f>
        <v>Heitersheim - Landkreis Breisgau-Hochschwarzwald</v>
      </c>
      <c r="L3280" s="3" t="s">
        <v>7675</v>
      </c>
      <c r="M3280" s="3"/>
      <c r="N3280" t="str">
        <f>Orte[[#This Row],[Ort]]</f>
        <v>Heitersheim</v>
      </c>
      <c r="O3280" t="s">
        <v>5810</v>
      </c>
      <c r="P3280" t="s">
        <v>2944</v>
      </c>
    </row>
    <row r="3281" spans="1:16" x14ac:dyDescent="0.35">
      <c r="A3281" t="s">
        <v>3951</v>
      </c>
      <c r="B3281" s="3" t="s">
        <v>11397</v>
      </c>
      <c r="C3281" s="4">
        <v>51.5550521129</v>
      </c>
      <c r="D3281" s="4">
        <v>11.495570878300001</v>
      </c>
      <c r="E3281" s="4">
        <f>Orte[[#This Row],[Lat_dez]]*PI()/180</f>
        <v>0.89980540540736442</v>
      </c>
      <c r="F3281" s="4">
        <f>Orte[[#This Row],[Lon_dez]]*PI()/180</f>
        <v>0.20063556122271137</v>
      </c>
      <c r="G3281" t="s">
        <v>809</v>
      </c>
      <c r="H3281" t="s">
        <v>966</v>
      </c>
      <c r="I3281" s="4" t="b">
        <v>0</v>
      </c>
      <c r="J3281" s="4" t="str">
        <f>CONCATENATE(Orte[[#This Row],[Ort]]," - ",Orte[[#This Row],[Landkreis]])</f>
        <v>Helbra - Landkreis Mansfeld-Südharz</v>
      </c>
      <c r="L3281" s="3" t="s">
        <v>10836</v>
      </c>
      <c r="M3281" s="3"/>
      <c r="N3281" t="str">
        <f>Orte[[#This Row],[Ort]]</f>
        <v>Helbra</v>
      </c>
      <c r="O3281" t="s">
        <v>3974</v>
      </c>
      <c r="P3281" t="s">
        <v>3475</v>
      </c>
    </row>
    <row r="3282" spans="1:16" x14ac:dyDescent="0.35">
      <c r="A3282" t="s">
        <v>6701</v>
      </c>
      <c r="B3282" s="3" t="s">
        <v>15024</v>
      </c>
      <c r="C3282" s="4">
        <v>48.238279432299997</v>
      </c>
      <c r="D3282" s="4">
        <v>12.3406331843</v>
      </c>
      <c r="E3282" s="4">
        <f>Orte[[#This Row],[Lat_dez]]*PI()/180</f>
        <v>0.84191680159069604</v>
      </c>
      <c r="F3282" s="4">
        <f>Orte[[#This Row],[Lon_dez]]*PI()/180</f>
        <v>0.21538468084690721</v>
      </c>
      <c r="G3282" t="s">
        <v>665</v>
      </c>
      <c r="H3282" t="s">
        <v>883</v>
      </c>
      <c r="I3282" s="4" t="b">
        <v>0</v>
      </c>
      <c r="J3282" s="4" t="str">
        <f>CONCATENATE(Orte[[#This Row],[Ort]]," - ",Orte[[#This Row],[Landkreis]])</f>
        <v>Heldenstein - Landkreis Mühldorf a. Inn</v>
      </c>
      <c r="L3282" s="3" t="s">
        <v>10124</v>
      </c>
      <c r="M3282" s="3"/>
      <c r="N3282" t="str">
        <f>Orte[[#This Row],[Ort]]</f>
        <v>Heldenstein</v>
      </c>
      <c r="O3282" t="s">
        <v>5124</v>
      </c>
      <c r="P3282" t="s">
        <v>6169</v>
      </c>
    </row>
    <row r="3283" spans="1:16" x14ac:dyDescent="0.35">
      <c r="A3283" t="s">
        <v>6787</v>
      </c>
      <c r="B3283" s="3" t="s">
        <v>15134</v>
      </c>
      <c r="C3283" s="4">
        <v>51.2791735335</v>
      </c>
      <c r="D3283" s="4">
        <v>11.2368016078</v>
      </c>
      <c r="E3283" s="4">
        <f>Orte[[#This Row],[Lat_dez]]*PI()/180</f>
        <v>0.89499041586110972</v>
      </c>
      <c r="F3283" s="4">
        <f>Orte[[#This Row],[Lon_dez]]*PI()/180</f>
        <v>0.19611918544950255</v>
      </c>
      <c r="G3283" t="s">
        <v>678</v>
      </c>
      <c r="H3283" t="s">
        <v>958</v>
      </c>
      <c r="I3283" s="4" t="b">
        <v>0</v>
      </c>
      <c r="J3283" s="4" t="str">
        <f>CONCATENATE(Orte[[#This Row],[Ort]]," - ",Orte[[#This Row],[Landkreis]])</f>
        <v>Heldrungen - Landkreis Kyffhäuserkreis</v>
      </c>
      <c r="L3283" s="3" t="s">
        <v>9809</v>
      </c>
      <c r="M3283" s="3"/>
      <c r="N3283" t="str">
        <f>Orte[[#This Row],[Ort]]</f>
        <v>Heldrungen</v>
      </c>
      <c r="O3283" t="s">
        <v>6343</v>
      </c>
      <c r="P3283" t="s">
        <v>5543</v>
      </c>
    </row>
    <row r="3284" spans="1:16" x14ac:dyDescent="0.35">
      <c r="A3284" t="s">
        <v>65</v>
      </c>
      <c r="B3284" s="3" t="s">
        <v>8086</v>
      </c>
      <c r="C3284" s="4">
        <v>54.182116255099999</v>
      </c>
      <c r="D3284" s="4">
        <v>7.8845120782300002</v>
      </c>
      <c r="E3284" s="4">
        <f>Orte[[#This Row],[Lat_dez]]*PI()/180</f>
        <v>0.94565632434983482</v>
      </c>
      <c r="F3284" s="4">
        <f>Orte[[#This Row],[Lon_dez]]*PI()/180</f>
        <v>0.13761069567837422</v>
      </c>
      <c r="G3284" t="s">
        <v>641</v>
      </c>
      <c r="H3284" t="s">
        <v>828</v>
      </c>
      <c r="I3284" s="4" t="b">
        <v>0</v>
      </c>
      <c r="J3284" s="4" t="str">
        <f>CONCATENATE(Orte[[#This Row],[Ort]]," - ",Orte[[#This Row],[Landkreis]])</f>
        <v>Helgoland - Kreis Pinneberg</v>
      </c>
      <c r="L3284" s="3" t="s">
        <v>7668</v>
      </c>
      <c r="M3284" s="3"/>
      <c r="N3284" t="str">
        <f>Orte[[#This Row],[Ort]]</f>
        <v>Helgoland</v>
      </c>
      <c r="O3284" t="s">
        <v>2765</v>
      </c>
      <c r="P3284" t="s">
        <v>1510</v>
      </c>
    </row>
    <row r="3285" spans="1:16" x14ac:dyDescent="0.35">
      <c r="A3285" t="s">
        <v>5395</v>
      </c>
      <c r="B3285" s="3" t="s">
        <v>13259</v>
      </c>
      <c r="C3285" s="4">
        <v>50.448805040499998</v>
      </c>
      <c r="D3285" s="4">
        <v>6.4256493840699997</v>
      </c>
      <c r="E3285" s="4">
        <f>Orte[[#This Row],[Lat_dez]]*PI()/180</f>
        <v>0.88049775165343613</v>
      </c>
      <c r="F3285" s="4">
        <f>Orte[[#This Row],[Lon_dez]]*PI()/180</f>
        <v>0.11214873833076718</v>
      </c>
      <c r="G3285" t="s">
        <v>504</v>
      </c>
      <c r="H3285" t="s">
        <v>2121</v>
      </c>
      <c r="I3285" s="4" t="b">
        <v>0</v>
      </c>
      <c r="J3285" s="4" t="str">
        <f>CONCATENATE(Orte[[#This Row],[Ort]]," - ",Orte[[#This Row],[Landkreis]])</f>
        <v>Hellenthal - Kreis Euskirchen</v>
      </c>
      <c r="L3285" s="3" t="s">
        <v>15508</v>
      </c>
      <c r="M3285" s="3"/>
      <c r="N3285" t="str">
        <f>Orte[[#This Row],[Ort]]</f>
        <v>Hellenthal</v>
      </c>
      <c r="O3285" t="s">
        <v>4032</v>
      </c>
      <c r="P3285" t="s">
        <v>3788</v>
      </c>
    </row>
    <row r="3286" spans="1:16" x14ac:dyDescent="0.35">
      <c r="A3286" t="s">
        <v>851</v>
      </c>
      <c r="B3286" s="3" t="s">
        <v>7884</v>
      </c>
      <c r="C3286" s="4">
        <v>50.239625859100002</v>
      </c>
      <c r="D3286" s="4">
        <v>11.694059596100001</v>
      </c>
      <c r="E3286" s="4">
        <f>Orte[[#This Row],[Lat_dez]]*PI()/180</f>
        <v>0.87684688621137985</v>
      </c>
      <c r="F3286" s="4">
        <f>Orte[[#This Row],[Lon_dez]]*PI()/180</f>
        <v>0.20409984287638325</v>
      </c>
      <c r="G3286" t="s">
        <v>665</v>
      </c>
      <c r="H3286" t="s">
        <v>852</v>
      </c>
      <c r="I3286" s="4" t="b">
        <v>0</v>
      </c>
      <c r="J3286" s="4" t="str">
        <f>CONCATENATE(Orte[[#This Row],[Ort]]," - ",Orte[[#This Row],[Landkreis]])</f>
        <v>Helmbrechts - Landkreis Hof</v>
      </c>
      <c r="L3286" s="3" t="s">
        <v>13824</v>
      </c>
      <c r="M3286" s="3"/>
      <c r="N3286" t="str">
        <f>Orte[[#This Row],[Ort]]</f>
        <v>Helmbrechts</v>
      </c>
      <c r="O3286" t="s">
        <v>1504</v>
      </c>
      <c r="P3286" t="s">
        <v>3100</v>
      </c>
    </row>
    <row r="3287" spans="1:16" x14ac:dyDescent="0.35">
      <c r="A3287" t="s">
        <v>1159</v>
      </c>
      <c r="B3287" s="3" t="s">
        <v>8121</v>
      </c>
      <c r="C3287" s="4">
        <v>49.7576681826</v>
      </c>
      <c r="D3287" s="4">
        <v>9.7051418045299993</v>
      </c>
      <c r="E3287" s="4">
        <f>Orte[[#This Row],[Lat_dez]]*PI()/180</f>
        <v>0.86843513790119309</v>
      </c>
      <c r="F3287" s="4">
        <f>Orte[[#This Row],[Lon_dez]]*PI()/180</f>
        <v>0.16938667886199241</v>
      </c>
      <c r="G3287" t="s">
        <v>665</v>
      </c>
      <c r="H3287" t="s">
        <v>1003</v>
      </c>
      <c r="I3287" s="4" t="b">
        <v>0</v>
      </c>
      <c r="J3287" s="4" t="str">
        <f>CONCATENATE(Orte[[#This Row],[Ort]]," - ",Orte[[#This Row],[Landkreis]])</f>
        <v>Helmstadt - Landkreis Würzburg</v>
      </c>
      <c r="L3287" s="3" t="s">
        <v>9573</v>
      </c>
      <c r="M3287" s="3"/>
      <c r="N3287" t="str">
        <f>Orte[[#This Row],[Ort]]</f>
        <v>Helmstadt</v>
      </c>
      <c r="O3287" t="s">
        <v>1164</v>
      </c>
      <c r="P3287" t="s">
        <v>5336</v>
      </c>
    </row>
    <row r="3288" spans="1:16" x14ac:dyDescent="0.35">
      <c r="A3288" t="s">
        <v>2028</v>
      </c>
      <c r="B3288" s="3" t="s">
        <v>9015</v>
      </c>
      <c r="C3288" s="4">
        <v>49.318906558099997</v>
      </c>
      <c r="D3288" s="4">
        <v>8.9960002449300003</v>
      </c>
      <c r="E3288" s="4">
        <f>Orte[[#This Row],[Lat_dez]]*PI()/180</f>
        <v>0.86077730292226895</v>
      </c>
      <c r="F3288" s="4">
        <f>Orte[[#This Row],[Lon_dez]]*PI()/180</f>
        <v>0.15700982378424483</v>
      </c>
      <c r="G3288" t="s">
        <v>546</v>
      </c>
      <c r="H3288" t="s">
        <v>726</v>
      </c>
      <c r="I3288" s="4" t="b">
        <v>0</v>
      </c>
      <c r="J3288" s="4" t="str">
        <f>CONCATENATE(Orte[[#This Row],[Ort]]," - ",Orte[[#This Row],[Landkreis]])</f>
        <v>Helmstadt-Bargen - Landkreis Rhein-Neckar-Kreis</v>
      </c>
      <c r="L3288" s="3" t="s">
        <v>8497</v>
      </c>
      <c r="M3288" s="3"/>
      <c r="N3288" t="str">
        <f>Orte[[#This Row],[Ort]]</f>
        <v>Helmstadt-Bargen</v>
      </c>
      <c r="O3288" t="s">
        <v>5871</v>
      </c>
      <c r="P3288" t="s">
        <v>2239</v>
      </c>
    </row>
    <row r="3289" spans="1:16" x14ac:dyDescent="0.35">
      <c r="A3289" t="s">
        <v>4220</v>
      </c>
      <c r="B3289" s="3" t="s">
        <v>11728</v>
      </c>
      <c r="C3289" s="4">
        <v>52.235917219999997</v>
      </c>
      <c r="D3289" s="4">
        <v>10.995900822699999</v>
      </c>
      <c r="E3289" s="4">
        <f>Orte[[#This Row],[Lat_dez]]*PI()/180</f>
        <v>0.91168874328820315</v>
      </c>
      <c r="F3289" s="4">
        <f>Orte[[#This Row],[Lon_dez]]*PI()/180</f>
        <v>0.19191467357886821</v>
      </c>
      <c r="G3289" t="s">
        <v>554</v>
      </c>
      <c r="H3289" t="s">
        <v>789</v>
      </c>
      <c r="I3289" s="4" t="b">
        <v>0</v>
      </c>
      <c r="J3289" s="4" t="str">
        <f>CONCATENATE(Orte[[#This Row],[Ort]]," - ",Orte[[#This Row],[Landkreis]])</f>
        <v>Helmstedt - Landkreis Helmstedt</v>
      </c>
      <c r="L3289" s="3" t="s">
        <v>13257</v>
      </c>
      <c r="M3289" s="3"/>
      <c r="N3289" t="str">
        <f>Orte[[#This Row],[Ort]]</f>
        <v>Helmstedt</v>
      </c>
      <c r="O3289" t="s">
        <v>2242</v>
      </c>
      <c r="P3289" t="s">
        <v>4928</v>
      </c>
    </row>
    <row r="3290" spans="1:16" x14ac:dyDescent="0.35">
      <c r="A3290" t="s">
        <v>2031</v>
      </c>
      <c r="B3290" s="3" t="s">
        <v>9018</v>
      </c>
      <c r="C3290" s="4">
        <v>52.305321049299998</v>
      </c>
      <c r="D3290" s="4">
        <v>9.1125325892800006</v>
      </c>
      <c r="E3290" s="4">
        <f>Orte[[#This Row],[Lat_dez]]*PI()/180</f>
        <v>0.91290006862298034</v>
      </c>
      <c r="F3290" s="4">
        <f>Orte[[#This Row],[Lon_dez]]*PI()/180</f>
        <v>0.15904369687822012</v>
      </c>
      <c r="G3290" t="s">
        <v>554</v>
      </c>
      <c r="H3290" t="s">
        <v>767</v>
      </c>
      <c r="I3290" s="4" t="b">
        <v>0</v>
      </c>
      <c r="J3290" s="4" t="str">
        <f>CONCATENATE(Orte[[#This Row],[Ort]]," - ",Orte[[#This Row],[Landkreis]])</f>
        <v>Helpsen, Seggebruch - Landkreis Schaumburg</v>
      </c>
      <c r="L3290" s="3" t="s">
        <v>10681</v>
      </c>
      <c r="M3290" s="3"/>
      <c r="N3290" t="str">
        <f>Orte[[#This Row],[Ort]]</f>
        <v>Helpsen, Seggebruch</v>
      </c>
      <c r="O3290" t="s">
        <v>72</v>
      </c>
      <c r="P3290" t="s">
        <v>1493</v>
      </c>
    </row>
    <row r="3291" spans="1:16" x14ac:dyDescent="0.35">
      <c r="A3291" t="s">
        <v>4872</v>
      </c>
      <c r="B3291" s="3" t="s">
        <v>12579</v>
      </c>
      <c r="C3291" s="4">
        <v>51.2461008147</v>
      </c>
      <c r="D3291" s="4">
        <v>9.6842786168000003</v>
      </c>
      <c r="E3291" s="4">
        <f>Orte[[#This Row],[Lat_dez]]*PI()/180</f>
        <v>0.89441318802546355</v>
      </c>
      <c r="F3291" s="4">
        <f>Orte[[#This Row],[Lon_dez]]*PI()/180</f>
        <v>0.16902254754364227</v>
      </c>
      <c r="G3291" t="s">
        <v>549</v>
      </c>
      <c r="H3291" t="s">
        <v>1756</v>
      </c>
      <c r="I3291" s="4" t="b">
        <v>0</v>
      </c>
      <c r="J3291" s="4" t="str">
        <f>CONCATENATE(Orte[[#This Row],[Ort]]," - ",Orte[[#This Row],[Landkreis]])</f>
        <v>Helsa - Landkreis Kassel</v>
      </c>
      <c r="L3291" s="3" t="s">
        <v>13258</v>
      </c>
      <c r="M3291" s="3"/>
      <c r="N3291" t="str">
        <f>Orte[[#This Row],[Ort]]</f>
        <v>Helsa</v>
      </c>
      <c r="O3291" t="s">
        <v>3869</v>
      </c>
      <c r="P3291" t="s">
        <v>2753</v>
      </c>
    </row>
    <row r="3292" spans="1:16" x14ac:dyDescent="0.35">
      <c r="A3292" t="s">
        <v>5959</v>
      </c>
      <c r="B3292" s="3" t="s">
        <v>14017</v>
      </c>
      <c r="C3292" s="4">
        <v>49.301979025900003</v>
      </c>
      <c r="D3292" s="4">
        <v>7.7320434796699997</v>
      </c>
      <c r="E3292" s="4">
        <f>Orte[[#This Row],[Lat_dez]]*PI()/180</f>
        <v>0.86048186175114172</v>
      </c>
      <c r="F3292" s="4">
        <f>Orte[[#This Row],[Lon_dez]]*PI()/180</f>
        <v>0.13494961662760074</v>
      </c>
      <c r="G3292" t="s">
        <v>514</v>
      </c>
      <c r="H3292" t="s">
        <v>629</v>
      </c>
      <c r="I3292" s="4" t="b">
        <v>0</v>
      </c>
      <c r="J3292" s="4" t="str">
        <f>CONCATENATE(Orte[[#This Row],[Ort]]," - ",Orte[[#This Row],[Landkreis]])</f>
        <v>Heltersberg - Landkreis Südwestpfalz</v>
      </c>
      <c r="L3292" s="3" t="s">
        <v>11820</v>
      </c>
      <c r="M3292" s="3"/>
      <c r="N3292" t="str">
        <f>Orte[[#This Row],[Ort]]</f>
        <v>Heltersberg</v>
      </c>
      <c r="O3292" t="s">
        <v>2957</v>
      </c>
      <c r="P3292" t="s">
        <v>4599</v>
      </c>
    </row>
    <row r="3293" spans="1:16" x14ac:dyDescent="0.35">
      <c r="A3293" t="s">
        <v>1871</v>
      </c>
      <c r="B3293" s="3" t="s">
        <v>8841</v>
      </c>
      <c r="C3293" s="4">
        <v>49.045334862099999</v>
      </c>
      <c r="D3293" s="4">
        <v>11.764114755</v>
      </c>
      <c r="E3293" s="4">
        <f>Orte[[#This Row],[Lat_dez]]*PI()/180</f>
        <v>0.85600257608680408</v>
      </c>
      <c r="F3293" s="4">
        <f>Orte[[#This Row],[Lon_dez]]*PI()/180</f>
        <v>0.20532253605719603</v>
      </c>
      <c r="G3293" t="s">
        <v>665</v>
      </c>
      <c r="H3293" t="s">
        <v>874</v>
      </c>
      <c r="I3293" s="4" t="b">
        <v>0</v>
      </c>
      <c r="J3293" s="4" t="str">
        <f>CONCATENATE(Orte[[#This Row],[Ort]]," - ",Orte[[#This Row],[Landkreis]])</f>
        <v>Hemau - Landkreis Regensburg</v>
      </c>
      <c r="L3293" s="3" t="s">
        <v>9574</v>
      </c>
      <c r="M3293" s="3"/>
      <c r="N3293" t="str">
        <f>Orte[[#This Row],[Ort]]</f>
        <v>Hemau</v>
      </c>
      <c r="O3293" t="s">
        <v>5142</v>
      </c>
      <c r="P3293" t="s">
        <v>6833</v>
      </c>
    </row>
    <row r="3294" spans="1:16" x14ac:dyDescent="0.35">
      <c r="A3294" t="s">
        <v>5459</v>
      </c>
      <c r="B3294" s="3" t="s">
        <v>13345</v>
      </c>
      <c r="C3294" s="4">
        <v>53.773755162100002</v>
      </c>
      <c r="D3294" s="4">
        <v>9.8492825866199993</v>
      </c>
      <c r="E3294" s="4">
        <f>Orte[[#This Row],[Lat_dez]]*PI()/180</f>
        <v>0.93852907873994207</v>
      </c>
      <c r="F3294" s="4">
        <f>Orte[[#This Row],[Lon_dez]]*PI()/180</f>
        <v>0.17190241009586257</v>
      </c>
      <c r="G3294" t="s">
        <v>641</v>
      </c>
      <c r="H3294" t="s">
        <v>828</v>
      </c>
      <c r="I3294" s="4" t="b">
        <v>0</v>
      </c>
      <c r="J3294" s="4" t="str">
        <f>CONCATENATE(Orte[[#This Row],[Ort]]," - ",Orte[[#This Row],[Landkreis]])</f>
        <v>Hemdingen - Kreis Pinneberg</v>
      </c>
      <c r="L3294" s="3" t="s">
        <v>13747</v>
      </c>
      <c r="M3294" s="3"/>
      <c r="N3294" t="str">
        <f>Orte[[#This Row],[Ort]]</f>
        <v>Hemdingen</v>
      </c>
      <c r="O3294" t="s">
        <v>3695</v>
      </c>
      <c r="P3294" t="s">
        <v>4485</v>
      </c>
    </row>
    <row r="3295" spans="1:16" x14ac:dyDescent="0.35">
      <c r="A3295" t="s">
        <v>3678</v>
      </c>
      <c r="B3295" s="3" t="s">
        <v>11043</v>
      </c>
      <c r="C3295" s="4">
        <v>51.3680870791</v>
      </c>
      <c r="D3295" s="4">
        <v>7.7773618468699999</v>
      </c>
      <c r="E3295" s="4">
        <f>Orte[[#This Row],[Lat_dez]]*PI()/180</f>
        <v>0.89654224998145193</v>
      </c>
      <c r="F3295" s="4">
        <f>Orte[[#This Row],[Lon_dez]]*PI()/180</f>
        <v>0.13574057134686854</v>
      </c>
      <c r="G3295" t="s">
        <v>504</v>
      </c>
      <c r="H3295" t="s">
        <v>633</v>
      </c>
      <c r="I3295" s="4" t="b">
        <v>0</v>
      </c>
      <c r="J3295" s="4" t="str">
        <f>CONCATENATE(Orte[[#This Row],[Ort]]," - ",Orte[[#This Row],[Landkreis]])</f>
        <v>Hemer - Kreis Märkischer Kreis</v>
      </c>
      <c r="L3295" s="3" t="s">
        <v>14095</v>
      </c>
      <c r="M3295" s="3"/>
      <c r="N3295" t="str">
        <f>Orte[[#This Row],[Ort]]</f>
        <v>Hemer</v>
      </c>
      <c r="O3295" t="s">
        <v>5839</v>
      </c>
      <c r="P3295" t="s">
        <v>2103</v>
      </c>
    </row>
    <row r="3296" spans="1:16" x14ac:dyDescent="0.35">
      <c r="A3296" t="s">
        <v>7056</v>
      </c>
      <c r="B3296" s="3" t="s">
        <v>15503</v>
      </c>
      <c r="C3296" s="4">
        <v>49.688453514800003</v>
      </c>
      <c r="D3296" s="4">
        <v>10.9428190391</v>
      </c>
      <c r="E3296" s="4">
        <f>Orte[[#This Row],[Lat_dez]]*PI()/180</f>
        <v>0.86722711405740904</v>
      </c>
      <c r="F3296" s="4">
        <f>Orte[[#This Row],[Lon_dez]]*PI()/180</f>
        <v>0.1909882216822171</v>
      </c>
      <c r="G3296" t="s">
        <v>665</v>
      </c>
      <c r="H3296" t="s">
        <v>1329</v>
      </c>
      <c r="I3296" s="4" t="b">
        <v>0</v>
      </c>
      <c r="J3296" s="4" t="str">
        <f>CONCATENATE(Orte[[#This Row],[Ort]]," - ",Orte[[#This Row],[Landkreis]])</f>
        <v>Hemhofen - Landkreis Erlangen-Höchstadt</v>
      </c>
      <c r="L3296" s="3" t="s">
        <v>8216</v>
      </c>
      <c r="M3296" s="3"/>
      <c r="N3296" t="str">
        <f>Orte[[#This Row],[Ort]]</f>
        <v>Hemhofen</v>
      </c>
      <c r="O3296" t="s">
        <v>5637</v>
      </c>
      <c r="P3296" t="s">
        <v>1253</v>
      </c>
    </row>
    <row r="3297" spans="1:16" x14ac:dyDescent="0.35">
      <c r="A3297" t="s">
        <v>1497</v>
      </c>
      <c r="B3297" s="3" t="s">
        <v>12505</v>
      </c>
      <c r="C3297" s="4">
        <v>52.297632285200002</v>
      </c>
      <c r="D3297" s="4">
        <v>9.7279442824500002</v>
      </c>
      <c r="E3297" s="4">
        <f>Orte[[#This Row],[Lat_dez]]*PI()/180</f>
        <v>0.91276587437402612</v>
      </c>
      <c r="F3297" s="4">
        <f>Orte[[#This Row],[Lon_dez]]*PI()/180</f>
        <v>0.16978465717930974</v>
      </c>
      <c r="G3297" t="s">
        <v>554</v>
      </c>
      <c r="H3297" t="s">
        <v>652</v>
      </c>
      <c r="I3297" s="4" t="b">
        <v>0</v>
      </c>
      <c r="J3297" s="4" t="str">
        <f>CONCATENATE(Orte[[#This Row],[Ort]]," - ",Orte[[#This Row],[Landkreis]])</f>
        <v>Hemmingen - Landkreis Region Hannover</v>
      </c>
      <c r="L3297" s="3" t="s">
        <v>12254</v>
      </c>
      <c r="M3297" s="3"/>
      <c r="N3297" t="str">
        <f>Orte[[#This Row],[Ort]]</f>
        <v>Hemmingen</v>
      </c>
      <c r="O3297" t="s">
        <v>1389</v>
      </c>
      <c r="P3297" t="s">
        <v>3726</v>
      </c>
    </row>
    <row r="3298" spans="1:16" x14ac:dyDescent="0.35">
      <c r="A3298" t="s">
        <v>1497</v>
      </c>
      <c r="B3298" s="3" t="s">
        <v>8436</v>
      </c>
      <c r="C3298" s="4">
        <v>48.867131719600003</v>
      </c>
      <c r="D3298" s="4">
        <v>9.0237267093</v>
      </c>
      <c r="E3298" s="4">
        <f>Orte[[#This Row],[Lat_dez]]*PI()/180</f>
        <v>0.85289234451277851</v>
      </c>
      <c r="F3298" s="4">
        <f>Orte[[#This Row],[Lon_dez]]*PI()/180</f>
        <v>0.15749374187743823</v>
      </c>
      <c r="G3298" t="s">
        <v>546</v>
      </c>
      <c r="H3298" t="s">
        <v>757</v>
      </c>
      <c r="I3298" s="4" t="b">
        <v>0</v>
      </c>
      <c r="J3298" s="4" t="str">
        <f>CONCATENATE(Orte[[#This Row],[Ort]]," - ",Orte[[#This Row],[Landkreis]])</f>
        <v>Hemmingen - Landkreis Ludwigsburg</v>
      </c>
      <c r="L3298" s="3" t="s">
        <v>11325</v>
      </c>
      <c r="M3298" s="3"/>
      <c r="N3298" t="str">
        <f>Orte[[#This Row],[Ort]]</f>
        <v>Hemmingen</v>
      </c>
      <c r="O3298" t="s">
        <v>93</v>
      </c>
      <c r="P3298" t="s">
        <v>6973</v>
      </c>
    </row>
    <row r="3299" spans="1:16" x14ac:dyDescent="0.35">
      <c r="A3299" t="s">
        <v>4031</v>
      </c>
      <c r="B3299" s="3" t="s">
        <v>11498</v>
      </c>
      <c r="C3299" s="4">
        <v>54.151689547700002</v>
      </c>
      <c r="D3299" s="4">
        <v>9.0874262127499996</v>
      </c>
      <c r="E3299" s="4">
        <f>Orte[[#This Row],[Lat_dez]]*PI()/180</f>
        <v>0.945125278125164</v>
      </c>
      <c r="F3299" s="4">
        <f>Orte[[#This Row],[Lon_dez]]*PI()/180</f>
        <v>0.15860550794452621</v>
      </c>
      <c r="G3299" t="s">
        <v>641</v>
      </c>
      <c r="H3299" t="s">
        <v>751</v>
      </c>
      <c r="I3299" s="4" t="b">
        <v>0</v>
      </c>
      <c r="J3299" s="4" t="str">
        <f>CONCATENATE(Orte[[#This Row],[Ort]]," - ",Orte[[#This Row],[Landkreis]])</f>
        <v>Hemmingstedt - Kreis Dithmarschen</v>
      </c>
      <c r="L3299" s="3" t="s">
        <v>13827</v>
      </c>
      <c r="M3299" s="3"/>
      <c r="N3299" t="str">
        <f>Orte[[#This Row],[Ort]]</f>
        <v>Hemmingstedt</v>
      </c>
      <c r="O3299" t="s">
        <v>3225</v>
      </c>
      <c r="P3299" t="s">
        <v>6597</v>
      </c>
    </row>
    <row r="3300" spans="1:16" x14ac:dyDescent="0.35">
      <c r="A3300" t="s">
        <v>2351</v>
      </c>
      <c r="B3300" s="3" t="s">
        <v>9396</v>
      </c>
      <c r="C3300" s="4">
        <v>53.685713906700002</v>
      </c>
      <c r="D3300" s="4">
        <v>9.1453873476700007</v>
      </c>
      <c r="E3300" s="4">
        <f>Orte[[#This Row],[Lat_dez]]*PI()/180</f>
        <v>0.93699246895562283</v>
      </c>
      <c r="F3300" s="4">
        <f>Orte[[#This Row],[Lon_dez]]*PI()/180</f>
        <v>0.15961712058707286</v>
      </c>
      <c r="G3300" t="s">
        <v>554</v>
      </c>
      <c r="H3300" t="s">
        <v>729</v>
      </c>
      <c r="I3300" s="4" t="b">
        <v>0</v>
      </c>
      <c r="J3300" s="4" t="str">
        <f>CONCATENATE(Orte[[#This Row],[Ort]]," - ",Orte[[#This Row],[Landkreis]])</f>
        <v>Hemmoor - Landkreis Cuxhaven</v>
      </c>
      <c r="L3300" s="3" t="s">
        <v>12978</v>
      </c>
      <c r="M3300" s="3"/>
      <c r="N3300" t="str">
        <f>Orte[[#This Row],[Ort]]</f>
        <v>Hemmoor</v>
      </c>
      <c r="O3300" t="s">
        <v>5728</v>
      </c>
      <c r="P3300" t="s">
        <v>1949</v>
      </c>
    </row>
    <row r="3301" spans="1:16" x14ac:dyDescent="0.35">
      <c r="A3301" t="s">
        <v>4660</v>
      </c>
      <c r="B3301" s="3" t="s">
        <v>12315</v>
      </c>
      <c r="C3301" s="4">
        <v>49.595055475199999</v>
      </c>
      <c r="D3301" s="4">
        <v>8.6467801165099996</v>
      </c>
      <c r="E3301" s="4">
        <f>Orte[[#This Row],[Lat_dez]]*PI()/180</f>
        <v>0.86559701075148088</v>
      </c>
      <c r="F3301" s="4">
        <f>Orte[[#This Row],[Lon_dez]]*PI()/180</f>
        <v>0.15091478272907838</v>
      </c>
      <c r="G3301" t="s">
        <v>546</v>
      </c>
      <c r="H3301" t="s">
        <v>726</v>
      </c>
      <c r="I3301" s="4" t="b">
        <v>0</v>
      </c>
      <c r="J3301" s="4" t="str">
        <f>CONCATENATE(Orte[[#This Row],[Ort]]," - ",Orte[[#This Row],[Landkreis]])</f>
        <v>Hemsbach - Landkreis Rhein-Neckar-Kreis</v>
      </c>
      <c r="L3301" s="3" t="s">
        <v>10132</v>
      </c>
      <c r="M3301" s="3"/>
      <c r="N3301" t="str">
        <f>Orte[[#This Row],[Ort]]</f>
        <v>Hemsbach</v>
      </c>
      <c r="O3301" t="s">
        <v>2461</v>
      </c>
      <c r="P3301" t="s">
        <v>3826</v>
      </c>
    </row>
    <row r="3302" spans="1:16" x14ac:dyDescent="0.35">
      <c r="A3302" t="s">
        <v>2549</v>
      </c>
      <c r="B3302" s="3" t="s">
        <v>9638</v>
      </c>
      <c r="C3302" s="4">
        <v>49.497839902599999</v>
      </c>
      <c r="D3302" s="4">
        <v>11.392742227599999</v>
      </c>
      <c r="E3302" s="4">
        <f>Orte[[#This Row],[Lat_dez]]*PI()/180</f>
        <v>0.86390027892539933</v>
      </c>
      <c r="F3302" s="4">
        <f>Orte[[#This Row],[Lon_dez]]*PI()/180</f>
        <v>0.19884086270261317</v>
      </c>
      <c r="G3302" t="s">
        <v>665</v>
      </c>
      <c r="H3302" t="s">
        <v>964</v>
      </c>
      <c r="I3302" s="4" t="b">
        <v>0</v>
      </c>
      <c r="J3302" s="4" t="str">
        <f>CONCATENATE(Orte[[#This Row],[Ort]]," - ",Orte[[#This Row],[Landkreis]])</f>
        <v>Henfenfeld - Landkreis Nürnberger Land</v>
      </c>
      <c r="L3302" s="3" t="s">
        <v>8612</v>
      </c>
      <c r="M3302" s="3"/>
      <c r="N3302" t="str">
        <f>Orte[[#This Row],[Ort]]</f>
        <v>Henfenfeld</v>
      </c>
      <c r="O3302" t="s">
        <v>1812</v>
      </c>
      <c r="P3302" t="s">
        <v>7253</v>
      </c>
    </row>
    <row r="3303" spans="1:16" x14ac:dyDescent="0.35">
      <c r="A3303" t="s">
        <v>2474</v>
      </c>
      <c r="B3303" s="3" t="s">
        <v>9530</v>
      </c>
      <c r="C3303" s="4">
        <v>48.772185887399999</v>
      </c>
      <c r="D3303" s="4">
        <v>13.07526436</v>
      </c>
      <c r="E3303" s="4">
        <f>Orte[[#This Row],[Lat_dez]]*PI()/180</f>
        <v>0.85123522712984234</v>
      </c>
      <c r="F3303" s="4">
        <f>Orte[[#This Row],[Lon_dez]]*PI()/180</f>
        <v>0.22820641365066915</v>
      </c>
      <c r="G3303" t="s">
        <v>665</v>
      </c>
      <c r="H3303" t="s">
        <v>917</v>
      </c>
      <c r="I3303" s="4" t="b">
        <v>0</v>
      </c>
      <c r="J3303" s="4" t="str">
        <f>CONCATENATE(Orte[[#This Row],[Ort]]," - ",Orte[[#This Row],[Landkreis]])</f>
        <v>Hengersberg - Landkreis Deggendorf</v>
      </c>
      <c r="L3303" s="3" t="s">
        <v>15763</v>
      </c>
      <c r="M3303" s="3"/>
      <c r="N3303" t="str">
        <f>Orte[[#This Row],[Ort]]</f>
        <v>Hengersberg</v>
      </c>
      <c r="O3303" t="s">
        <v>2713</v>
      </c>
      <c r="P3303" t="s">
        <v>3786</v>
      </c>
    </row>
    <row r="3304" spans="1:16" x14ac:dyDescent="0.35">
      <c r="A3304" t="s">
        <v>6482</v>
      </c>
      <c r="B3304" s="3" t="s">
        <v>14726</v>
      </c>
      <c r="C3304" s="4">
        <v>50.755803117100001</v>
      </c>
      <c r="D3304" s="4">
        <v>7.3294629092700001</v>
      </c>
      <c r="E3304" s="4">
        <f>Orte[[#This Row],[Lat_dez]]*PI()/180</f>
        <v>0.88585587888739603</v>
      </c>
      <c r="F3304" s="4">
        <f>Orte[[#This Row],[Lon_dez]]*PI()/180</f>
        <v>0.1279232601695639</v>
      </c>
      <c r="G3304" t="s">
        <v>504</v>
      </c>
      <c r="H3304" t="s">
        <v>1265</v>
      </c>
      <c r="I3304" s="4" t="b">
        <v>0</v>
      </c>
      <c r="J3304" s="4" t="str">
        <f>CONCATENATE(Orte[[#This Row],[Ort]]," - ",Orte[[#This Row],[Landkreis]])</f>
        <v>Hennef (Sieg) - Kreis Rhein-Sieg-Kreis</v>
      </c>
      <c r="L3304" s="3" t="s">
        <v>10131</v>
      </c>
      <c r="M3304" s="3"/>
      <c r="N3304" t="str">
        <f>Orte[[#This Row],[Ort]]</f>
        <v>Hennef (Sieg)</v>
      </c>
      <c r="O3304" t="s">
        <v>6039</v>
      </c>
      <c r="P3304" t="s">
        <v>5713</v>
      </c>
    </row>
    <row r="3305" spans="1:16" x14ac:dyDescent="0.35">
      <c r="A3305" t="s">
        <v>1912</v>
      </c>
      <c r="B3305" s="3" t="s">
        <v>8884</v>
      </c>
      <c r="C3305" s="4">
        <v>52.630455694799998</v>
      </c>
      <c r="D3305" s="4">
        <v>13.201096402399999</v>
      </c>
      <c r="E3305" s="4">
        <f>Orte[[#This Row],[Lat_dez]]*PI()/180</f>
        <v>0.91857473869925976</v>
      </c>
      <c r="F3305" s="4">
        <f>Orte[[#This Row],[Lon_dez]]*PI()/180</f>
        <v>0.23040259709505825</v>
      </c>
      <c r="G3305" t="s">
        <v>885</v>
      </c>
      <c r="H3305" t="s">
        <v>1913</v>
      </c>
      <c r="I3305" s="4" t="b">
        <v>0</v>
      </c>
      <c r="J3305" s="4" t="str">
        <f>CONCATENATE(Orte[[#This Row],[Ort]]," - ",Orte[[#This Row],[Landkreis]])</f>
        <v>Hennigsdorf - Landkreis Oberhavel</v>
      </c>
      <c r="L3305" s="3" t="s">
        <v>11821</v>
      </c>
      <c r="M3305" s="3"/>
      <c r="N3305" t="str">
        <f>Orte[[#This Row],[Ort]]</f>
        <v>Hennigsdorf</v>
      </c>
      <c r="O3305" t="s">
        <v>3551</v>
      </c>
      <c r="P3305" t="s">
        <v>5488</v>
      </c>
    </row>
    <row r="3306" spans="1:16" x14ac:dyDescent="0.35">
      <c r="A3306" t="s">
        <v>1435</v>
      </c>
      <c r="B3306" s="3" t="s">
        <v>8371</v>
      </c>
      <c r="C3306" s="4">
        <v>54.033418571600002</v>
      </c>
      <c r="D3306" s="4">
        <v>9.7053414342700002</v>
      </c>
      <c r="E3306" s="4">
        <f>Orte[[#This Row],[Lat_dez]]*PI()/180</f>
        <v>0.94306106018267144</v>
      </c>
      <c r="F3306" s="4">
        <f>Orte[[#This Row],[Lon_dez]]*PI()/180</f>
        <v>0.16939016305824031</v>
      </c>
      <c r="G3306" t="s">
        <v>641</v>
      </c>
      <c r="H3306" t="s">
        <v>1005</v>
      </c>
      <c r="I3306" s="4" t="b">
        <v>0</v>
      </c>
      <c r="J3306" s="4" t="str">
        <f>CONCATENATE(Orte[[#This Row],[Ort]]," - ",Orte[[#This Row],[Landkreis]])</f>
        <v>Hennstedt - Kreis Steinburg</v>
      </c>
      <c r="L3306" s="3" t="s">
        <v>9111</v>
      </c>
      <c r="M3306" s="3"/>
      <c r="N3306" t="str">
        <f>Orte[[#This Row],[Ort]]</f>
        <v>Hennstedt</v>
      </c>
      <c r="O3306" t="s">
        <v>6948</v>
      </c>
      <c r="P3306" t="s">
        <v>5977</v>
      </c>
    </row>
    <row r="3307" spans="1:16" x14ac:dyDescent="0.35">
      <c r="A3307" t="s">
        <v>1435</v>
      </c>
      <c r="B3307" s="3" t="s">
        <v>8441</v>
      </c>
      <c r="C3307" s="4">
        <v>54.2866390557</v>
      </c>
      <c r="D3307" s="4">
        <v>9.1469941267700001</v>
      </c>
      <c r="E3307" s="4">
        <f>Orte[[#This Row],[Lat_dez]]*PI()/180</f>
        <v>0.94748059136371032</v>
      </c>
      <c r="F3307" s="4">
        <f>Orte[[#This Row],[Lon_dez]]*PI()/180</f>
        <v>0.15964516417272009</v>
      </c>
      <c r="G3307" t="s">
        <v>641</v>
      </c>
      <c r="H3307" t="s">
        <v>751</v>
      </c>
      <c r="I3307" s="4" t="b">
        <v>0</v>
      </c>
      <c r="J3307" s="4" t="str">
        <f>CONCATENATE(Orte[[#This Row],[Ort]]," - ",Orte[[#This Row],[Landkreis]])</f>
        <v>Hennstedt - Kreis Dithmarschen</v>
      </c>
      <c r="L3307" s="3" t="s">
        <v>12977</v>
      </c>
      <c r="M3307" s="3"/>
      <c r="N3307" t="str">
        <f>Orte[[#This Row],[Ort]]</f>
        <v>Hennstedt</v>
      </c>
      <c r="O3307" t="s">
        <v>4859</v>
      </c>
      <c r="P3307" t="s">
        <v>6339</v>
      </c>
    </row>
    <row r="3308" spans="1:16" x14ac:dyDescent="0.35">
      <c r="A3308" t="s">
        <v>2163</v>
      </c>
      <c r="B3308" s="3" t="s">
        <v>9163</v>
      </c>
      <c r="C3308" s="4">
        <v>49.8298976616</v>
      </c>
      <c r="D3308" s="4">
        <v>7.4405202174399996</v>
      </c>
      <c r="E3308" s="4">
        <f>Orte[[#This Row],[Lat_dez]]*PI()/180</f>
        <v>0.8696957801267432</v>
      </c>
      <c r="F3308" s="4">
        <f>Orte[[#This Row],[Lon_dez]]*PI()/180</f>
        <v>0.1298615758555324</v>
      </c>
      <c r="G3308" t="s">
        <v>514</v>
      </c>
      <c r="H3308" t="s">
        <v>588</v>
      </c>
      <c r="I3308" s="4" t="b">
        <v>0</v>
      </c>
      <c r="J3308" s="4" t="str">
        <f>CONCATENATE(Orte[[#This Row],[Ort]]," - ",Orte[[#This Row],[Landkreis]])</f>
        <v>Hennweiler - Landkreis Bad Kreuznach</v>
      </c>
      <c r="L3308" s="3" t="s">
        <v>15765</v>
      </c>
      <c r="M3308" s="3"/>
      <c r="N3308" t="str">
        <f>Orte[[#This Row],[Ort]]</f>
        <v>Hennweiler</v>
      </c>
      <c r="O3308" t="s">
        <v>6354</v>
      </c>
      <c r="P3308" t="s">
        <v>4092</v>
      </c>
    </row>
    <row r="3309" spans="1:16" x14ac:dyDescent="0.35">
      <c r="A3309" t="s">
        <v>5160</v>
      </c>
      <c r="B3309" s="3" t="s">
        <v>12960</v>
      </c>
      <c r="C3309" s="4">
        <v>53.782405851100002</v>
      </c>
      <c r="D3309" s="4">
        <v>10.0258104142</v>
      </c>
      <c r="E3309" s="4">
        <f>Orte[[#This Row],[Lat_dez]]*PI()/180</f>
        <v>0.93868006174555818</v>
      </c>
      <c r="F3309" s="4">
        <f>Orte[[#This Row],[Lon_dez]]*PI()/180</f>
        <v>0.17498340190852646</v>
      </c>
      <c r="G3309" t="s">
        <v>641</v>
      </c>
      <c r="H3309" t="s">
        <v>671</v>
      </c>
      <c r="I3309" s="4" t="b">
        <v>0</v>
      </c>
      <c r="J3309" s="4" t="str">
        <f>CONCATENATE(Orte[[#This Row],[Ort]]," - ",Orte[[#This Row],[Landkreis]])</f>
        <v>Henstedt-Ulzburg - Kreis Segeberg</v>
      </c>
      <c r="L3309" s="3" t="s">
        <v>11822</v>
      </c>
      <c r="M3309" s="3"/>
      <c r="N3309" t="str">
        <f>Orte[[#This Row],[Ort]]</f>
        <v>Henstedt-Ulzburg</v>
      </c>
      <c r="O3309" t="s">
        <v>4705</v>
      </c>
      <c r="P3309" t="s">
        <v>1999</v>
      </c>
    </row>
    <row r="3310" spans="1:16" x14ac:dyDescent="0.35">
      <c r="A3310" t="s">
        <v>5323</v>
      </c>
      <c r="B3310" s="3" t="s">
        <v>13172</v>
      </c>
      <c r="C3310" s="4">
        <v>48.827910114700003</v>
      </c>
      <c r="D3310" s="4">
        <v>11.460486771199999</v>
      </c>
      <c r="E3310" s="4">
        <f>Orte[[#This Row],[Lat_dez]]*PI()/180</f>
        <v>0.85220779836935712</v>
      </c>
      <c r="F3310" s="4">
        <f>Orte[[#This Row],[Lon_dez]]*PI()/180</f>
        <v>0.20002322803869402</v>
      </c>
      <c r="G3310" t="s">
        <v>665</v>
      </c>
      <c r="H3310" t="s">
        <v>1867</v>
      </c>
      <c r="I3310" s="4" t="b">
        <v>0</v>
      </c>
      <c r="J3310" s="4" t="str">
        <f>CONCATENATE(Orte[[#This Row],[Ort]]," - ",Orte[[#This Row],[Landkreis]])</f>
        <v>Hepberg - Landkreis Eichstätt</v>
      </c>
      <c r="L3310" s="3" t="s">
        <v>13752</v>
      </c>
      <c r="M3310" s="3"/>
      <c r="N3310" t="str">
        <f>Orte[[#This Row],[Ort]]</f>
        <v>Hepberg</v>
      </c>
      <c r="O3310" t="s">
        <v>6926</v>
      </c>
      <c r="P3310" t="s">
        <v>2592</v>
      </c>
    </row>
    <row r="3311" spans="1:16" x14ac:dyDescent="0.35">
      <c r="A3311" t="s">
        <v>4775</v>
      </c>
      <c r="B3311" s="3" t="s">
        <v>12456</v>
      </c>
      <c r="C3311" s="4">
        <v>49.645299248900002</v>
      </c>
      <c r="D3311" s="4">
        <v>8.6614165123499998</v>
      </c>
      <c r="E3311" s="4">
        <f>Orte[[#This Row],[Lat_dez]]*PI()/180</f>
        <v>0.8664739300311729</v>
      </c>
      <c r="F3311" s="4">
        <f>Orte[[#This Row],[Lon_dez]]*PI()/180</f>
        <v>0.1511702360271116</v>
      </c>
      <c r="G3311" t="s">
        <v>549</v>
      </c>
      <c r="H3311" t="s">
        <v>717</v>
      </c>
      <c r="I3311" s="4" t="b">
        <v>0</v>
      </c>
      <c r="J3311" s="4" t="str">
        <f>CONCATENATE(Orte[[#This Row],[Ort]]," - ",Orte[[#This Row],[Landkreis]])</f>
        <v>Heppenheim (Bergstraße) - Landkreis Bergstraße</v>
      </c>
      <c r="L3311" s="3" t="s">
        <v>9108</v>
      </c>
      <c r="M3311" s="3"/>
      <c r="N3311" t="str">
        <f>Orte[[#This Row],[Ort]]</f>
        <v>Heppenheim (Bergstraße)</v>
      </c>
      <c r="O3311" t="s">
        <v>4394</v>
      </c>
      <c r="P3311" t="s">
        <v>1306</v>
      </c>
    </row>
    <row r="3312" spans="1:16" x14ac:dyDescent="0.35">
      <c r="A3312" t="s">
        <v>5370</v>
      </c>
      <c r="B3312" s="3" t="s">
        <v>13233</v>
      </c>
      <c r="C3312" s="4">
        <v>48.064391899699999</v>
      </c>
      <c r="D3312" s="4">
        <v>9.4353708216700003</v>
      </c>
      <c r="E3312" s="4">
        <f>Orte[[#This Row],[Lat_dez]]*PI()/180</f>
        <v>0.83888189161865701</v>
      </c>
      <c r="F3312" s="4">
        <f>Orte[[#This Row],[Lon_dez]]*PI()/180</f>
        <v>0.16467828698474424</v>
      </c>
      <c r="G3312" t="s">
        <v>546</v>
      </c>
      <c r="H3312" t="s">
        <v>1495</v>
      </c>
      <c r="I3312" s="4" t="b">
        <v>0</v>
      </c>
      <c r="J3312" s="4" t="str">
        <f>CONCATENATE(Orte[[#This Row],[Ort]]," - ",Orte[[#This Row],[Landkreis]])</f>
        <v>Herbertingen - Landkreis Sigmaringen</v>
      </c>
      <c r="L3312" s="3" t="s">
        <v>10127</v>
      </c>
      <c r="M3312" s="3"/>
      <c r="N3312" t="str">
        <f>Orte[[#This Row],[Ort]]</f>
        <v>Herbertingen</v>
      </c>
      <c r="O3312" t="s">
        <v>2536</v>
      </c>
      <c r="P3312" t="s">
        <v>1987</v>
      </c>
    </row>
    <row r="3313" spans="1:16" x14ac:dyDescent="0.35">
      <c r="A3313" t="s">
        <v>4879</v>
      </c>
      <c r="B3313" s="3" t="s">
        <v>12588</v>
      </c>
      <c r="C3313" s="4">
        <v>48.217796787499999</v>
      </c>
      <c r="D3313" s="4">
        <v>7.8143561591399999</v>
      </c>
      <c r="E3313" s="4">
        <f>Orte[[#This Row],[Lat_dez]]*PI()/180</f>
        <v>0.84155931199941958</v>
      </c>
      <c r="F3313" s="4">
        <f>Orte[[#This Row],[Lon_dez]]*PI()/180</f>
        <v>0.13638624390049098</v>
      </c>
      <c r="G3313" t="s">
        <v>546</v>
      </c>
      <c r="H3313" t="s">
        <v>1583</v>
      </c>
      <c r="I3313" s="4" t="b">
        <v>0</v>
      </c>
      <c r="J3313" s="4" t="str">
        <f>CONCATENATE(Orte[[#This Row],[Ort]]," - ",Orte[[#This Row],[Landkreis]])</f>
        <v>Herbolzheim - Landkreis Emmendingen</v>
      </c>
      <c r="L3313" s="3" t="s">
        <v>10128</v>
      </c>
      <c r="M3313" s="3"/>
      <c r="N3313" t="str">
        <f>Orte[[#This Row],[Ort]]</f>
        <v>Herbolzheim</v>
      </c>
      <c r="O3313" t="s">
        <v>4443</v>
      </c>
      <c r="P3313" t="s">
        <v>5539</v>
      </c>
    </row>
    <row r="3314" spans="1:16" x14ac:dyDescent="0.35">
      <c r="A3314" t="s">
        <v>4298</v>
      </c>
      <c r="B3314" s="3" t="s">
        <v>11838</v>
      </c>
      <c r="C3314" s="4">
        <v>50.678636598399997</v>
      </c>
      <c r="D3314" s="4">
        <v>8.2859676467700005</v>
      </c>
      <c r="E3314" s="4">
        <f>Orte[[#This Row],[Lat_dez]]*PI()/180</f>
        <v>0.88450906906377913</v>
      </c>
      <c r="F3314" s="4">
        <f>Orte[[#This Row],[Lon_dez]]*PI()/180</f>
        <v>0.14461741714986301</v>
      </c>
      <c r="G3314" t="s">
        <v>549</v>
      </c>
      <c r="H3314" t="s">
        <v>550</v>
      </c>
      <c r="I3314" s="4" t="b">
        <v>0</v>
      </c>
      <c r="J3314" s="4" t="str">
        <f>CONCATENATE(Orte[[#This Row],[Ort]]," - ",Orte[[#This Row],[Landkreis]])</f>
        <v>Herborn - Landkreis Lahn-Dill-Kreis</v>
      </c>
      <c r="L3314" s="3" t="s">
        <v>11080</v>
      </c>
      <c r="M3314" s="3"/>
      <c r="N3314" t="str">
        <f>Orte[[#This Row],[Ort]]</f>
        <v>Herborn</v>
      </c>
      <c r="O3314" t="s">
        <v>1486</v>
      </c>
      <c r="P3314" t="s">
        <v>2217</v>
      </c>
    </row>
    <row r="3315" spans="1:16" x14ac:dyDescent="0.35">
      <c r="A3315" t="s">
        <v>5290</v>
      </c>
      <c r="B3315" s="3" t="s">
        <v>13133</v>
      </c>
      <c r="C3315" s="4">
        <v>48.629012270200001</v>
      </c>
      <c r="D3315" s="4">
        <v>10.155783957200001</v>
      </c>
      <c r="E3315" s="4">
        <f>Orte[[#This Row],[Lat_dez]]*PI()/180</f>
        <v>0.84873637610771246</v>
      </c>
      <c r="F3315" s="4">
        <f>Orte[[#This Row],[Lon_dez]]*PI()/180</f>
        <v>0.17725186817435887</v>
      </c>
      <c r="G3315" t="s">
        <v>546</v>
      </c>
      <c r="H3315" t="s">
        <v>676</v>
      </c>
      <c r="I3315" s="4" t="b">
        <v>0</v>
      </c>
      <c r="J3315" s="4" t="str">
        <f>CONCATENATE(Orte[[#This Row],[Ort]]," - ",Orte[[#This Row],[Landkreis]])</f>
        <v>Herbrechtingen - Landkreis Heidenheim</v>
      </c>
      <c r="L3315" s="3" t="s">
        <v>15537</v>
      </c>
      <c r="M3315" s="3"/>
      <c r="N3315" t="str">
        <f>Orte[[#This Row],[Ort]]</f>
        <v>Herbrechtingen</v>
      </c>
      <c r="O3315" t="s">
        <v>2939</v>
      </c>
      <c r="P3315" t="s">
        <v>3779</v>
      </c>
    </row>
    <row r="3316" spans="1:16" x14ac:dyDescent="0.35">
      <c r="A3316" t="s">
        <v>6194</v>
      </c>
      <c r="B3316" s="3" t="s">
        <v>14327</v>
      </c>
      <c r="C3316" s="4">
        <v>50.553816964399999</v>
      </c>
      <c r="D3316" s="4">
        <v>9.3800597785399997</v>
      </c>
      <c r="E3316" s="4">
        <f>Orte[[#This Row],[Lat_dez]]*PI()/180</f>
        <v>0.88233055547934502</v>
      </c>
      <c r="F3316" s="4">
        <f>Orte[[#This Row],[Lon_dez]]*PI()/180</f>
        <v>0.16371292716941313</v>
      </c>
      <c r="G3316" t="s">
        <v>549</v>
      </c>
      <c r="H3316" t="s">
        <v>763</v>
      </c>
      <c r="I3316" s="4" t="b">
        <v>0</v>
      </c>
      <c r="J3316" s="4" t="str">
        <f>CONCATENATE(Orte[[#This Row],[Ort]]," - ",Orte[[#This Row],[Landkreis]])</f>
        <v>Herbstein - Landkreis Vogelsbergkreis</v>
      </c>
      <c r="L3316" s="3" t="s">
        <v>11039</v>
      </c>
      <c r="M3316" s="3"/>
      <c r="N3316" t="str">
        <f>Orte[[#This Row],[Ort]]</f>
        <v>Herbstein</v>
      </c>
      <c r="O3316" t="s">
        <v>4181</v>
      </c>
      <c r="P3316" t="s">
        <v>6987</v>
      </c>
    </row>
    <row r="3317" spans="1:16" x14ac:dyDescent="0.35">
      <c r="A3317" t="s">
        <v>2161</v>
      </c>
      <c r="B3317" s="3" t="s">
        <v>9161</v>
      </c>
      <c r="C3317" s="4">
        <v>51.413073996900003</v>
      </c>
      <c r="D3317" s="4">
        <v>7.4174754498000004</v>
      </c>
      <c r="E3317" s="4">
        <f>Orte[[#This Row],[Lat_dez]]*PI()/180</f>
        <v>0.89732741981738584</v>
      </c>
      <c r="F3317" s="4">
        <f>Orte[[#This Row],[Lon_dez]]*PI()/180</f>
        <v>0.12945936878485736</v>
      </c>
      <c r="G3317" t="s">
        <v>504</v>
      </c>
      <c r="H3317" t="s">
        <v>1653</v>
      </c>
      <c r="I3317" s="4" t="b">
        <v>0</v>
      </c>
      <c r="J3317" s="4" t="str">
        <f>CONCATENATE(Orte[[#This Row],[Ort]]," - ",Orte[[#This Row],[Landkreis]])</f>
        <v>Herdecke - Kreis Ennepe-Ruhr-Kreis</v>
      </c>
      <c r="L3317" s="3" t="s">
        <v>9837</v>
      </c>
      <c r="M3317" s="3"/>
      <c r="N3317" t="str">
        <f>Orte[[#This Row],[Ort]]</f>
        <v>Herdecke</v>
      </c>
      <c r="O3317" t="s">
        <v>4924</v>
      </c>
      <c r="P3317" t="s">
        <v>2047</v>
      </c>
    </row>
    <row r="3318" spans="1:16" x14ac:dyDescent="0.35">
      <c r="A3318" t="s">
        <v>4515</v>
      </c>
      <c r="B3318" s="3" t="s">
        <v>12120</v>
      </c>
      <c r="C3318" s="4">
        <v>50.777204851100002</v>
      </c>
      <c r="D3318" s="4">
        <v>7.9486896376000002</v>
      </c>
      <c r="E3318" s="4">
        <f>Orte[[#This Row],[Lat_dez]]*PI()/180</f>
        <v>0.88622940961133201</v>
      </c>
      <c r="F3318" s="4">
        <f>Orte[[#This Row],[Lon_dez]]*PI()/180</f>
        <v>0.13873080539527488</v>
      </c>
      <c r="G3318" t="s">
        <v>514</v>
      </c>
      <c r="H3318" t="s">
        <v>582</v>
      </c>
      <c r="I3318" s="4" t="b">
        <v>0</v>
      </c>
      <c r="J3318" s="4" t="str">
        <f>CONCATENATE(Orte[[#This Row],[Ort]]," - ",Orte[[#This Row],[Landkreis]])</f>
        <v>Herdorf - Landkreis Altenkirchen (Westerwald)</v>
      </c>
      <c r="L3318" s="3" t="s">
        <v>11366</v>
      </c>
      <c r="M3318" s="3"/>
      <c r="N3318" t="str">
        <f>Orte[[#This Row],[Ort]]</f>
        <v>Herdorf</v>
      </c>
      <c r="O3318" t="s">
        <v>6461</v>
      </c>
      <c r="P3318" t="s">
        <v>2431</v>
      </c>
    </row>
    <row r="3319" spans="1:16" x14ac:dyDescent="0.35">
      <c r="A3319" t="s">
        <v>3283</v>
      </c>
      <c r="B3319" s="3" t="s">
        <v>10539</v>
      </c>
      <c r="C3319" s="4">
        <v>47.868114125699996</v>
      </c>
      <c r="D3319" s="4">
        <v>9.1902296134999997</v>
      </c>
      <c r="E3319" s="4">
        <f>Orte[[#This Row],[Lat_dez]]*PI()/180</f>
        <v>0.83545619821387174</v>
      </c>
      <c r="F3319" s="4">
        <f>Orte[[#This Row],[Lon_dez]]*PI()/180</f>
        <v>0.16039976576986092</v>
      </c>
      <c r="G3319" t="s">
        <v>546</v>
      </c>
      <c r="H3319" t="s">
        <v>1495</v>
      </c>
      <c r="I3319" s="4" t="b">
        <v>0</v>
      </c>
      <c r="J3319" s="4" t="str">
        <f>CONCATENATE(Orte[[#This Row],[Ort]]," - ",Orte[[#This Row],[Landkreis]])</f>
        <v>Herdwangen-Schönach - Landkreis Sigmaringen</v>
      </c>
      <c r="L3319" s="3" t="s">
        <v>9601</v>
      </c>
      <c r="M3319" s="3"/>
      <c r="N3319" t="str">
        <f>Orte[[#This Row],[Ort]]</f>
        <v>Herdwangen-Schönach</v>
      </c>
      <c r="O3319" t="s">
        <v>4348</v>
      </c>
      <c r="P3319" t="s">
        <v>3872</v>
      </c>
    </row>
    <row r="3320" spans="1:16" x14ac:dyDescent="0.35">
      <c r="A3320" t="s">
        <v>3264</v>
      </c>
      <c r="B3320" s="3" t="s">
        <v>10516</v>
      </c>
      <c r="C3320" s="4">
        <v>52.135604833400002</v>
      </c>
      <c r="D3320" s="4">
        <v>8.7080114897800005</v>
      </c>
      <c r="E3320" s="4">
        <f>Orte[[#This Row],[Lat_dez]]*PI()/180</f>
        <v>0.90993796186149978</v>
      </c>
      <c r="F3320" s="4">
        <f>Orte[[#This Row],[Lon_dez]]*PI()/180</f>
        <v>0.15198347179815755</v>
      </c>
      <c r="G3320" t="s">
        <v>504</v>
      </c>
      <c r="H3320" t="s">
        <v>1711</v>
      </c>
      <c r="I3320" s="4" t="b">
        <v>0</v>
      </c>
      <c r="J3320" s="4" t="str">
        <f>CONCATENATE(Orte[[#This Row],[Ort]]," - ",Orte[[#This Row],[Landkreis]])</f>
        <v>Herford - Kreis Herford</v>
      </c>
      <c r="L3320" s="3" t="s">
        <v>11368</v>
      </c>
      <c r="M3320" s="3"/>
      <c r="N3320" t="str">
        <f>Orte[[#This Row],[Ort]]</f>
        <v>Herford</v>
      </c>
      <c r="O3320" t="s">
        <v>1300</v>
      </c>
      <c r="P3320" t="s">
        <v>15995</v>
      </c>
    </row>
    <row r="3321" spans="1:16" x14ac:dyDescent="0.35">
      <c r="A3321" t="s">
        <v>3264</v>
      </c>
      <c r="B3321" s="3" t="s">
        <v>11756</v>
      </c>
      <c r="C3321" s="4">
        <v>52.107034731200002</v>
      </c>
      <c r="D3321" s="4">
        <v>8.6157346568000008</v>
      </c>
      <c r="E3321" s="4">
        <f>Orte[[#This Row],[Lat_dez]]*PI()/180</f>
        <v>0.90943931951047841</v>
      </c>
      <c r="F3321" s="4">
        <f>Orte[[#This Row],[Lon_dez]]*PI()/180</f>
        <v>0.15037293723934367</v>
      </c>
      <c r="G3321" t="s">
        <v>504</v>
      </c>
      <c r="H3321" t="s">
        <v>1711</v>
      </c>
      <c r="I3321" s="4" t="b">
        <v>0</v>
      </c>
      <c r="J3321" s="4" t="str">
        <f>CONCATENATE(Orte[[#This Row],[Ort]]," - ",Orte[[#This Row],[Landkreis]])</f>
        <v>Herford - Kreis Herford</v>
      </c>
      <c r="L3321" s="3" t="s">
        <v>13789</v>
      </c>
      <c r="M3321" s="3"/>
      <c r="N3321" t="str">
        <f>Orte[[#This Row],[Ort]]</f>
        <v>Herford</v>
      </c>
      <c r="O3321" t="s">
        <v>1520</v>
      </c>
      <c r="P3321" t="s">
        <v>6007</v>
      </c>
    </row>
    <row r="3322" spans="1:16" x14ac:dyDescent="0.35">
      <c r="A3322" t="s">
        <v>3264</v>
      </c>
      <c r="B3322" s="3" t="s">
        <v>11762</v>
      </c>
      <c r="C3322" s="4">
        <v>52.0893677372</v>
      </c>
      <c r="D3322" s="4">
        <v>8.6601794427000005</v>
      </c>
      <c r="E3322" s="4">
        <f>Orte[[#This Row],[Lat_dez]]*PI()/180</f>
        <v>0.90913097229624829</v>
      </c>
      <c r="F3322" s="4">
        <f>Orte[[#This Row],[Lon_dez]]*PI()/180</f>
        <v>0.15114864508864262</v>
      </c>
      <c r="G3322" t="s">
        <v>504</v>
      </c>
      <c r="H3322" t="s">
        <v>1711</v>
      </c>
      <c r="I3322" s="4" t="b">
        <v>0</v>
      </c>
      <c r="J3322" s="4" t="str">
        <f>CONCATENATE(Orte[[#This Row],[Ort]]," - ",Orte[[#This Row],[Landkreis]])</f>
        <v>Herford - Kreis Herford</v>
      </c>
      <c r="L3322" s="3" t="s">
        <v>10867</v>
      </c>
      <c r="M3322" s="3"/>
      <c r="N3322" t="str">
        <f>Orte[[#This Row],[Ort]]</f>
        <v>Herford</v>
      </c>
      <c r="O3322" t="s">
        <v>5689</v>
      </c>
      <c r="P3322" t="s">
        <v>3847</v>
      </c>
    </row>
    <row r="3323" spans="1:16" x14ac:dyDescent="0.35">
      <c r="A3323" t="s">
        <v>4814</v>
      </c>
      <c r="B3323" s="3" t="s">
        <v>12511</v>
      </c>
      <c r="C3323" s="4">
        <v>47.643567434399998</v>
      </c>
      <c r="D3323" s="4">
        <v>9.8488148906999999</v>
      </c>
      <c r="E3323" s="4">
        <f>Orte[[#This Row],[Lat_dez]]*PI()/180</f>
        <v>0.83153711912622741</v>
      </c>
      <c r="F3323" s="4">
        <f>Orte[[#This Row],[Lon_dez]]*PI()/180</f>
        <v>0.17189424726216046</v>
      </c>
      <c r="G3323" t="s">
        <v>665</v>
      </c>
      <c r="H3323" t="s">
        <v>2096</v>
      </c>
      <c r="I3323" s="4" t="b">
        <v>0</v>
      </c>
      <c r="J3323" s="4" t="str">
        <f>CONCATENATE(Orte[[#This Row],[Ort]]," - ",Orte[[#This Row],[Landkreis]])</f>
        <v>Hergatz - Landkreis Lindau (Bodensee)</v>
      </c>
      <c r="L3323" s="3" t="s">
        <v>7748</v>
      </c>
      <c r="M3323" s="3"/>
      <c r="N3323" t="str">
        <f>Orte[[#This Row],[Ort]]</f>
        <v>Hergatz</v>
      </c>
      <c r="O3323" t="s">
        <v>6633</v>
      </c>
      <c r="P3323" t="s">
        <v>1141</v>
      </c>
    </row>
    <row r="3324" spans="1:16" x14ac:dyDescent="0.35">
      <c r="A3324" t="s">
        <v>5669</v>
      </c>
      <c r="B3324" s="3" t="s">
        <v>13624</v>
      </c>
      <c r="C3324" s="4">
        <v>51.528861911699998</v>
      </c>
      <c r="D3324" s="4">
        <v>11.470308686899999</v>
      </c>
      <c r="E3324" s="4">
        <f>Orte[[#This Row],[Lat_dez]]*PI()/180</f>
        <v>0.8993483001646646</v>
      </c>
      <c r="F3324" s="4">
        <f>Orte[[#This Row],[Lon_dez]]*PI()/180</f>
        <v>0.20019465280651236</v>
      </c>
      <c r="G3324" t="s">
        <v>809</v>
      </c>
      <c r="H3324" t="s">
        <v>966</v>
      </c>
      <c r="I3324" s="4" t="b">
        <v>0</v>
      </c>
      <c r="J3324" s="4" t="str">
        <f>CONCATENATE(Orte[[#This Row],[Ort]]," - ",Orte[[#This Row],[Landkreis]])</f>
        <v>Hergisdorf - Landkreis Mansfeld-Südharz</v>
      </c>
      <c r="L3324" s="3" t="s">
        <v>9131</v>
      </c>
      <c r="M3324" s="3"/>
      <c r="N3324" t="str">
        <f>Orte[[#This Row],[Ort]]</f>
        <v>Hergisdorf</v>
      </c>
      <c r="O3324" t="s">
        <v>4911</v>
      </c>
      <c r="P3324" t="s">
        <v>2318</v>
      </c>
    </row>
    <row r="3325" spans="1:16" x14ac:dyDescent="0.35">
      <c r="A3325" t="s">
        <v>5279</v>
      </c>
      <c r="B3325" s="3" t="s">
        <v>13116</v>
      </c>
      <c r="C3325" s="4">
        <v>50.890082497599998</v>
      </c>
      <c r="D3325" s="4">
        <v>9.97539674191</v>
      </c>
      <c r="E3325" s="4">
        <f>Orte[[#This Row],[Lat_dez]]*PI()/180</f>
        <v>0.88819949619465921</v>
      </c>
      <c r="F3325" s="4">
        <f>Orte[[#This Row],[Lon_dez]]*PI()/180</f>
        <v>0.17410351733904453</v>
      </c>
      <c r="G3325" t="s">
        <v>549</v>
      </c>
      <c r="H3325" t="s">
        <v>647</v>
      </c>
      <c r="I3325" s="4" t="b">
        <v>0</v>
      </c>
      <c r="J3325" s="4" t="str">
        <f>CONCATENATE(Orte[[#This Row],[Ort]]," - ",Orte[[#This Row],[Landkreis]])</f>
        <v>Heringen - Landkreis Hersfeld-Rotenburg</v>
      </c>
      <c r="L3325" s="3" t="s">
        <v>14452</v>
      </c>
      <c r="M3325" s="3"/>
      <c r="N3325" t="str">
        <f>Orte[[#This Row],[Ort]]</f>
        <v>Heringen</v>
      </c>
      <c r="O3325" t="s">
        <v>6432</v>
      </c>
      <c r="P3325" t="s">
        <v>2748</v>
      </c>
    </row>
    <row r="3326" spans="1:16" x14ac:dyDescent="0.35">
      <c r="A3326" t="s">
        <v>7050</v>
      </c>
      <c r="B3326" s="3" t="s">
        <v>15497</v>
      </c>
      <c r="C3326" s="4">
        <v>51.451948194400003</v>
      </c>
      <c r="D3326" s="4">
        <v>10.896833151099999</v>
      </c>
      <c r="E3326" s="4">
        <f>Orte[[#This Row],[Lat_dez]]*PI()/180</f>
        <v>0.89800590255783153</v>
      </c>
      <c r="F3326" s="4">
        <f>Orte[[#This Row],[Lon_dez]]*PI()/180</f>
        <v>0.19018561652716373</v>
      </c>
      <c r="G3326" t="s">
        <v>678</v>
      </c>
      <c r="H3326" t="s">
        <v>2069</v>
      </c>
      <c r="I3326" s="4" t="b">
        <v>0</v>
      </c>
      <c r="J3326" s="4" t="str">
        <f>CONCATENATE(Orte[[#This Row],[Ort]]," - ",Orte[[#This Row],[Landkreis]])</f>
        <v>Heringen/ Helme - Landkreis Nordhausen</v>
      </c>
      <c r="L3326" s="3" t="s">
        <v>12941</v>
      </c>
      <c r="M3326" s="3"/>
      <c r="N3326" t="str">
        <f>Orte[[#This Row],[Ort]]</f>
        <v>Heringen/ Helme</v>
      </c>
      <c r="O3326" t="s">
        <v>2127</v>
      </c>
      <c r="P3326" t="s">
        <v>4668</v>
      </c>
    </row>
    <row r="3327" spans="1:16" x14ac:dyDescent="0.35">
      <c r="A3327" t="s">
        <v>64</v>
      </c>
      <c r="B3327" s="3" t="s">
        <v>13741</v>
      </c>
      <c r="C3327" s="4">
        <v>54.285709454299997</v>
      </c>
      <c r="D3327" s="4">
        <v>11.026452090099999</v>
      </c>
      <c r="E3327" s="4">
        <f>Orte[[#This Row],[Lat_dez]]*PI()/180</f>
        <v>0.94746436675854917</v>
      </c>
      <c r="F3327" s="4">
        <f>Orte[[#This Row],[Lon_dez]]*PI()/180</f>
        <v>0.19244789378565544</v>
      </c>
      <c r="G3327" t="s">
        <v>641</v>
      </c>
      <c r="H3327" t="s">
        <v>1323</v>
      </c>
      <c r="I3327" s="4" t="b">
        <v>0</v>
      </c>
      <c r="J3327" s="4" t="str">
        <f>CONCATENATE(Orte[[#This Row],[Ort]]," - ",Orte[[#This Row],[Landkreis]])</f>
        <v>Heringsdorf - Kreis Ostholstein</v>
      </c>
      <c r="L3327" s="3" t="s">
        <v>13877</v>
      </c>
      <c r="M3327" s="3"/>
      <c r="N3327" t="str">
        <f>Orte[[#This Row],[Ort]]</f>
        <v>Heringsdorf</v>
      </c>
      <c r="O3327" t="s">
        <v>4252</v>
      </c>
      <c r="P3327" t="s">
        <v>15996</v>
      </c>
    </row>
    <row r="3328" spans="1:16" x14ac:dyDescent="0.35">
      <c r="A3328" t="s">
        <v>1452</v>
      </c>
      <c r="B3328" s="3" t="s">
        <v>8391</v>
      </c>
      <c r="C3328" s="4">
        <v>51.028239694600003</v>
      </c>
      <c r="D3328" s="4">
        <v>10.1269950992</v>
      </c>
      <c r="E3328" s="4">
        <f>Orte[[#This Row],[Lat_dez]]*PI()/180</f>
        <v>0.89061079416763578</v>
      </c>
      <c r="F3328" s="4">
        <f>Orte[[#This Row],[Lon_dez]]*PI()/180</f>
        <v>0.17674940781436976</v>
      </c>
      <c r="G3328" t="s">
        <v>549</v>
      </c>
      <c r="H3328" t="s">
        <v>1453</v>
      </c>
      <c r="I3328" s="4" t="b">
        <v>0</v>
      </c>
      <c r="J3328" s="4" t="str">
        <f>CONCATENATE(Orte[[#This Row],[Ort]]," - ",Orte[[#This Row],[Landkreis]])</f>
        <v>Herleshausen - Landkreis Werra-Meißner-Kreis</v>
      </c>
      <c r="L3328" s="3" t="s">
        <v>8084</v>
      </c>
      <c r="M3328" s="3"/>
      <c r="N3328" t="str">
        <f>Orte[[#This Row],[Ort]]</f>
        <v>Herleshausen</v>
      </c>
      <c r="O3328" t="s">
        <v>793</v>
      </c>
      <c r="P3328" t="s">
        <v>6037</v>
      </c>
    </row>
    <row r="3329" spans="1:16" x14ac:dyDescent="0.35">
      <c r="A3329" t="s">
        <v>5719</v>
      </c>
      <c r="B3329" s="3" t="s">
        <v>13691</v>
      </c>
      <c r="C3329" s="4">
        <v>52.825247711700001</v>
      </c>
      <c r="D3329" s="4">
        <v>10.097011072000001</v>
      </c>
      <c r="E3329" s="4">
        <f>Orte[[#This Row],[Lat_dez]]*PI()/180</f>
        <v>0.92197450075076526</v>
      </c>
      <c r="F3329" s="4">
        <f>Orte[[#This Row],[Lon_dez]]*PI()/180</f>
        <v>0.17622608781672225</v>
      </c>
      <c r="G3329" t="s">
        <v>554</v>
      </c>
      <c r="H3329" t="s">
        <v>1027</v>
      </c>
      <c r="I3329" s="4" t="b">
        <v>0</v>
      </c>
      <c r="J3329" s="4" t="str">
        <f>CONCATENATE(Orte[[#This Row],[Ort]]," - ",Orte[[#This Row],[Landkreis]])</f>
        <v>Hermannsburg - Landkreis Celle</v>
      </c>
      <c r="L3329" s="3" t="s">
        <v>11388</v>
      </c>
      <c r="M3329" s="3"/>
      <c r="N3329" t="str">
        <f>Orte[[#This Row],[Ort]]</f>
        <v>Hermannsburg</v>
      </c>
      <c r="O3329" t="s">
        <v>6533</v>
      </c>
      <c r="P3329" t="s">
        <v>5703</v>
      </c>
    </row>
    <row r="3330" spans="1:16" x14ac:dyDescent="0.35">
      <c r="A3330" t="s">
        <v>4829</v>
      </c>
      <c r="B3330" s="3" t="s">
        <v>12533</v>
      </c>
      <c r="C3330" s="4">
        <v>48.597553567799999</v>
      </c>
      <c r="D3330" s="4">
        <v>10.265445767499999</v>
      </c>
      <c r="E3330" s="4">
        <f>Orte[[#This Row],[Lat_dez]]*PI()/180</f>
        <v>0.84818731817242721</v>
      </c>
      <c r="F3330" s="4">
        <f>Orte[[#This Row],[Lon_dez]]*PI()/180</f>
        <v>0.17916582782779128</v>
      </c>
      <c r="G3330" t="s">
        <v>546</v>
      </c>
      <c r="H3330" t="s">
        <v>676</v>
      </c>
      <c r="I3330" s="4" t="b">
        <v>0</v>
      </c>
      <c r="J3330" s="4" t="str">
        <f>CONCATENATE(Orte[[#This Row],[Ort]]," - ",Orte[[#This Row],[Landkreis]])</f>
        <v>Hermaringen - Landkreis Heidenheim</v>
      </c>
      <c r="L3330" s="3" t="s">
        <v>8557</v>
      </c>
      <c r="M3330" s="3"/>
      <c r="N3330" t="str">
        <f>Orte[[#This Row],[Ort]]</f>
        <v>Hermaringen</v>
      </c>
      <c r="O3330" t="s">
        <v>2479</v>
      </c>
      <c r="P3330" t="s">
        <v>560</v>
      </c>
    </row>
    <row r="3331" spans="1:16" x14ac:dyDescent="0.35">
      <c r="A3331" t="s">
        <v>1876</v>
      </c>
      <c r="B3331" s="3" t="s">
        <v>8846</v>
      </c>
      <c r="C3331" s="4">
        <v>50.873314305400001</v>
      </c>
      <c r="D3331" s="4">
        <v>11.8567883185</v>
      </c>
      <c r="E3331" s="4">
        <f>Orte[[#This Row],[Lat_dez]]*PI()/180</f>
        <v>0.88790683603116205</v>
      </c>
      <c r="F3331" s="4">
        <f>Orte[[#This Row],[Lon_dez]]*PI()/180</f>
        <v>0.20693999486982712</v>
      </c>
      <c r="G3331" t="s">
        <v>678</v>
      </c>
      <c r="H3331" t="s">
        <v>1291</v>
      </c>
      <c r="I3331" s="4" t="b">
        <v>0</v>
      </c>
      <c r="J3331" s="4" t="str">
        <f>CONCATENATE(Orte[[#This Row],[Ort]]," - ",Orte[[#This Row],[Landkreis]])</f>
        <v>Hermsdorf - Landkreis Saale-Holzland-Kreis</v>
      </c>
      <c r="L3331" s="3" t="s">
        <v>14843</v>
      </c>
      <c r="M3331" s="3"/>
      <c r="N3331" t="str">
        <f>Orte[[#This Row],[Ort]]</f>
        <v>Hermsdorf</v>
      </c>
      <c r="O3331" t="s">
        <v>2911</v>
      </c>
      <c r="P3331" t="s">
        <v>7059</v>
      </c>
    </row>
    <row r="3332" spans="1:16" x14ac:dyDescent="0.35">
      <c r="A3332" t="s">
        <v>2300</v>
      </c>
      <c r="B3332" s="3" t="s">
        <v>9335</v>
      </c>
      <c r="C3332" s="4">
        <v>50.760116585600002</v>
      </c>
      <c r="D3332" s="4">
        <v>13.6435092839</v>
      </c>
      <c r="E3332" s="4">
        <f>Orte[[#This Row],[Lat_dez]]*PI()/180</f>
        <v>0.88593116311490216</v>
      </c>
      <c r="F3332" s="4">
        <f>Orte[[#This Row],[Lon_dez]]*PI()/180</f>
        <v>0.23812415853046878</v>
      </c>
      <c r="G3332" t="s">
        <v>869</v>
      </c>
      <c r="H3332" t="s">
        <v>968</v>
      </c>
      <c r="I3332" s="4" t="b">
        <v>0</v>
      </c>
      <c r="J3332" s="4" t="str">
        <f>CONCATENATE(Orte[[#This Row],[Ort]]," - ",Orte[[#This Row],[Landkreis]])</f>
        <v>Hermsdorf/Erzgeb. - Landkreis Sächsische Schweiz-Osterzgebirge</v>
      </c>
      <c r="L3332" s="3" t="s">
        <v>9840</v>
      </c>
      <c r="M3332" s="3"/>
      <c r="N3332" t="str">
        <f>Orte[[#This Row],[Ort]]</f>
        <v>Hermsdorf/Erzgeb.</v>
      </c>
      <c r="O3332" t="s">
        <v>5002</v>
      </c>
      <c r="P3332" t="s">
        <v>7150</v>
      </c>
    </row>
    <row r="3333" spans="1:16" x14ac:dyDescent="0.35">
      <c r="A3333" t="s">
        <v>1266</v>
      </c>
      <c r="B3333" s="3" t="s">
        <v>11076</v>
      </c>
      <c r="C3333" s="4">
        <v>51.538513680599998</v>
      </c>
      <c r="D3333" s="4">
        <v>7.2242022926400002</v>
      </c>
      <c r="E3333" s="4">
        <f>Orte[[#This Row],[Lat_dez]]*PI()/180</f>
        <v>0.89951675531061115</v>
      </c>
      <c r="F3333" s="4">
        <f>Orte[[#This Row],[Lon_dez]]*PI()/180</f>
        <v>0.12608611583669091</v>
      </c>
      <c r="G3333" t="s">
        <v>504</v>
      </c>
      <c r="H3333" t="s">
        <v>1267</v>
      </c>
      <c r="I3333" s="4" t="b">
        <v>0</v>
      </c>
      <c r="J3333" s="4" t="str">
        <f>CONCATENATE(Orte[[#This Row],[Ort]]," - ",Orte[[#This Row],[Landkreis]])</f>
        <v>Herne - Kreisfreie Stadt Herne</v>
      </c>
      <c r="L3333" s="3" t="s">
        <v>15271</v>
      </c>
      <c r="M3333" s="3"/>
      <c r="N3333" t="str">
        <f>Orte[[#This Row],[Ort]]</f>
        <v>Herne</v>
      </c>
      <c r="O3333" t="s">
        <v>4066</v>
      </c>
      <c r="P3333" t="s">
        <v>5363</v>
      </c>
    </row>
    <row r="3334" spans="1:16" x14ac:dyDescent="0.35">
      <c r="A3334" t="s">
        <v>1266</v>
      </c>
      <c r="B3334" s="3" t="s">
        <v>13890</v>
      </c>
      <c r="C3334" s="4">
        <v>51.5277412676</v>
      </c>
      <c r="D3334" s="4">
        <v>7.2140872864699999</v>
      </c>
      <c r="E3334" s="4">
        <f>Orte[[#This Row],[Lat_dez]]*PI()/180</f>
        <v>0.89932874123537654</v>
      </c>
      <c r="F3334" s="4">
        <f>Orte[[#This Row],[Lon_dez]]*PI()/180</f>
        <v>0.12590957567516486</v>
      </c>
      <c r="G3334" t="s">
        <v>504</v>
      </c>
      <c r="H3334" t="s">
        <v>1267</v>
      </c>
      <c r="I3334" s="4" t="b">
        <v>0</v>
      </c>
      <c r="J3334" s="4" t="str">
        <f>CONCATENATE(Orte[[#This Row],[Ort]]," - ",Orte[[#This Row],[Landkreis]])</f>
        <v>Herne - Kreisfreie Stadt Herne</v>
      </c>
      <c r="L3334" s="3" t="s">
        <v>12805</v>
      </c>
      <c r="M3334" s="3"/>
      <c r="N3334" t="str">
        <f>Orte[[#This Row],[Ort]]</f>
        <v>Herne</v>
      </c>
      <c r="O3334" t="s">
        <v>900</v>
      </c>
      <c r="P3334" t="s">
        <v>2379</v>
      </c>
    </row>
    <row r="3335" spans="1:16" x14ac:dyDescent="0.35">
      <c r="A3335" t="s">
        <v>1266</v>
      </c>
      <c r="B3335" s="3" t="s">
        <v>15281</v>
      </c>
      <c r="C3335" s="4">
        <v>51.537530588499997</v>
      </c>
      <c r="D3335" s="4">
        <v>7.2685268396199998</v>
      </c>
      <c r="E3335" s="4">
        <f>Orte[[#This Row],[Lat_dez]]*PI()/180</f>
        <v>0.89949959711661576</v>
      </c>
      <c r="F3335" s="4">
        <f>Orte[[#This Row],[Lon_dez]]*PI()/180</f>
        <v>0.12685972512094681</v>
      </c>
      <c r="G3335" t="s">
        <v>504</v>
      </c>
      <c r="H3335" t="s">
        <v>1267</v>
      </c>
      <c r="I3335" s="4" t="b">
        <v>0</v>
      </c>
      <c r="J3335" s="4" t="str">
        <f>CONCATENATE(Orte[[#This Row],[Ort]]," - ",Orte[[#This Row],[Landkreis]])</f>
        <v>Herne - Kreisfreie Stadt Herne</v>
      </c>
      <c r="L3335" s="3" t="s">
        <v>11038</v>
      </c>
      <c r="M3335" s="3"/>
      <c r="N3335" t="str">
        <f>Orte[[#This Row],[Ort]]</f>
        <v>Herne</v>
      </c>
      <c r="O3335" t="s">
        <v>1856</v>
      </c>
      <c r="P3335" t="s">
        <v>5390</v>
      </c>
    </row>
    <row r="3336" spans="1:16" x14ac:dyDescent="0.35">
      <c r="A3336" t="s">
        <v>1266</v>
      </c>
      <c r="B3336" s="3" t="s">
        <v>8213</v>
      </c>
      <c r="C3336" s="4">
        <v>51.557227163100002</v>
      </c>
      <c r="D3336" s="4">
        <v>7.2441813691499997</v>
      </c>
      <c r="E3336" s="4">
        <f>Orte[[#This Row],[Lat_dez]]*PI()/180</f>
        <v>0.89984336719475044</v>
      </c>
      <c r="F3336" s="4">
        <f>Orte[[#This Row],[Lon_dez]]*PI()/180</f>
        <v>0.12643481650329827</v>
      </c>
      <c r="G3336" t="s">
        <v>504</v>
      </c>
      <c r="H3336" t="s">
        <v>1267</v>
      </c>
      <c r="I3336" s="4" t="b">
        <v>0</v>
      </c>
      <c r="J3336" s="4" t="str">
        <f>CONCATENATE(Orte[[#This Row],[Ort]]," - ",Orte[[#This Row],[Landkreis]])</f>
        <v>Herne - Kreisfreie Stadt Herne</v>
      </c>
      <c r="L3336" s="3" t="s">
        <v>13878</v>
      </c>
      <c r="M3336" s="3"/>
      <c r="N3336" t="str">
        <f>Orte[[#This Row],[Ort]]</f>
        <v>Herne</v>
      </c>
      <c r="O3336" t="s">
        <v>2349</v>
      </c>
      <c r="P3336" t="s">
        <v>3518</v>
      </c>
    </row>
    <row r="3337" spans="1:16" x14ac:dyDescent="0.35">
      <c r="A3337" t="s">
        <v>1266</v>
      </c>
      <c r="B3337" s="3" t="s">
        <v>11997</v>
      </c>
      <c r="C3337" s="4">
        <v>51.550231535999998</v>
      </c>
      <c r="D3337" s="4">
        <v>7.2096689780099998</v>
      </c>
      <c r="E3337" s="4">
        <f>Orte[[#This Row],[Lat_dez]]*PI()/180</f>
        <v>0.89972127046861372</v>
      </c>
      <c r="F3337" s="4">
        <f>Orte[[#This Row],[Lon_dez]]*PI()/180</f>
        <v>0.12583246164516915</v>
      </c>
      <c r="G3337" t="s">
        <v>504</v>
      </c>
      <c r="H3337" t="s">
        <v>1267</v>
      </c>
      <c r="I3337" s="4" t="b">
        <v>0</v>
      </c>
      <c r="J3337" s="4" t="str">
        <f>CONCATENATE(Orte[[#This Row],[Ort]]," - ",Orte[[#This Row],[Landkreis]])</f>
        <v>Herne - Kreisfreie Stadt Herne</v>
      </c>
      <c r="L3337" s="3" t="s">
        <v>11882</v>
      </c>
      <c r="M3337" s="3"/>
      <c r="N3337" t="str">
        <f>Orte[[#This Row],[Ort]]</f>
        <v>Herne</v>
      </c>
      <c r="O3337" t="s">
        <v>3132</v>
      </c>
      <c r="P3337" t="s">
        <v>3960</v>
      </c>
    </row>
    <row r="3338" spans="1:16" x14ac:dyDescent="0.35">
      <c r="A3338" t="s">
        <v>1266</v>
      </c>
      <c r="B3338" s="3" t="s">
        <v>11992</v>
      </c>
      <c r="C3338" s="4">
        <v>51.533161912600001</v>
      </c>
      <c r="D3338" s="4">
        <v>7.1507335454699996</v>
      </c>
      <c r="E3338" s="4">
        <f>Orte[[#This Row],[Lat_dez]]*PI()/180</f>
        <v>0.89942334933820833</v>
      </c>
      <c r="F3338" s="4">
        <f>Orte[[#This Row],[Lon_dez]]*PI()/180</f>
        <v>0.12480384430125914</v>
      </c>
      <c r="G3338" t="s">
        <v>504</v>
      </c>
      <c r="H3338" t="s">
        <v>1267</v>
      </c>
      <c r="I3338" s="4" t="b">
        <v>0</v>
      </c>
      <c r="J3338" s="4" t="str">
        <f>CONCATENATE(Orte[[#This Row],[Ort]]," - ",Orte[[#This Row],[Landkreis]])</f>
        <v>Herne - Kreisfreie Stadt Herne</v>
      </c>
      <c r="L3338" s="3" t="s">
        <v>9142</v>
      </c>
      <c r="M3338" s="3"/>
      <c r="N3338" t="str">
        <f>Orte[[#This Row],[Ort]]</f>
        <v>Herne</v>
      </c>
      <c r="O3338" t="s">
        <v>5486</v>
      </c>
      <c r="P3338" t="s">
        <v>6143</v>
      </c>
    </row>
    <row r="3339" spans="1:16" x14ac:dyDescent="0.35">
      <c r="A3339" t="s">
        <v>1266</v>
      </c>
      <c r="B3339" s="3" t="s">
        <v>14851</v>
      </c>
      <c r="C3339" s="4">
        <v>51.513328282899998</v>
      </c>
      <c r="D3339" s="4">
        <v>7.1619520550600004</v>
      </c>
      <c r="E3339" s="4">
        <f>Orte[[#This Row],[Lat_dez]]*PI()/180</f>
        <v>0.89907718719732199</v>
      </c>
      <c r="F3339" s="4">
        <f>Orte[[#This Row],[Lon_dez]]*PI()/180</f>
        <v>0.1249996442307712</v>
      </c>
      <c r="G3339" t="s">
        <v>504</v>
      </c>
      <c r="H3339" t="s">
        <v>1267</v>
      </c>
      <c r="I3339" s="4" t="b">
        <v>0</v>
      </c>
      <c r="J3339" s="4" t="str">
        <f>CONCATENATE(Orte[[#This Row],[Ort]]," - ",Orte[[#This Row],[Landkreis]])</f>
        <v>Herne - Kreisfreie Stadt Herne</v>
      </c>
      <c r="L3339" s="3" t="s">
        <v>14430</v>
      </c>
      <c r="M3339" s="3"/>
      <c r="N3339" t="str">
        <f>Orte[[#This Row],[Ort]]</f>
        <v>Herne</v>
      </c>
      <c r="O3339" t="s">
        <v>3253</v>
      </c>
      <c r="P3339" t="s">
        <v>5153</v>
      </c>
    </row>
    <row r="3340" spans="1:16" x14ac:dyDescent="0.35">
      <c r="A3340" t="s">
        <v>1266</v>
      </c>
      <c r="B3340" s="3" t="s">
        <v>8652</v>
      </c>
      <c r="C3340" s="4">
        <v>51.525943676700003</v>
      </c>
      <c r="D3340" s="4">
        <v>7.1746358479100003</v>
      </c>
      <c r="E3340" s="4">
        <f>Orte[[#This Row],[Lat_dez]]*PI()/180</f>
        <v>0.89929736735556765</v>
      </c>
      <c r="F3340" s="4">
        <f>Orte[[#This Row],[Lon_dez]]*PI()/180</f>
        <v>0.12522101817764464</v>
      </c>
      <c r="G3340" t="s">
        <v>504</v>
      </c>
      <c r="H3340" t="s">
        <v>1267</v>
      </c>
      <c r="I3340" s="4" t="b">
        <v>0</v>
      </c>
      <c r="J3340" s="4" t="str">
        <f>CONCATENATE(Orte[[#This Row],[Ort]]," - ",Orte[[#This Row],[Landkreis]])</f>
        <v>Herne - Kreisfreie Stadt Herne</v>
      </c>
      <c r="L3340" s="3" t="s">
        <v>14019</v>
      </c>
      <c r="M3340" s="3"/>
      <c r="N3340" t="str">
        <f>Orte[[#This Row],[Ort]]</f>
        <v>Herne</v>
      </c>
      <c r="O3340" t="s">
        <v>6797</v>
      </c>
      <c r="P3340" t="s">
        <v>4926</v>
      </c>
    </row>
    <row r="3341" spans="1:16" x14ac:dyDescent="0.35">
      <c r="A3341" t="s">
        <v>1266</v>
      </c>
      <c r="B3341" s="3" t="s">
        <v>11389</v>
      </c>
      <c r="C3341" s="4">
        <v>51.545717871299999</v>
      </c>
      <c r="D3341" s="4">
        <v>7.16442632475</v>
      </c>
      <c r="E3341" s="4">
        <f>Orte[[#This Row],[Lat_dez]]*PI()/180</f>
        <v>0.89964249215826775</v>
      </c>
      <c r="F3341" s="4">
        <f>Orte[[#This Row],[Lon_dez]]*PI()/180</f>
        <v>0.12504282838344399</v>
      </c>
      <c r="G3341" t="s">
        <v>504</v>
      </c>
      <c r="H3341" t="s">
        <v>1267</v>
      </c>
      <c r="I3341" s="4" t="b">
        <v>0</v>
      </c>
      <c r="J3341" s="4" t="str">
        <f>CONCATENATE(Orte[[#This Row],[Ort]]," - ",Orte[[#This Row],[Landkreis]])</f>
        <v>Herne - Kreisfreie Stadt Herne</v>
      </c>
      <c r="L3341" s="3" t="s">
        <v>14416</v>
      </c>
      <c r="M3341" s="3"/>
      <c r="N3341" t="str">
        <f>Orte[[#This Row],[Ort]]</f>
        <v>Herne</v>
      </c>
      <c r="O3341" t="s">
        <v>2106</v>
      </c>
      <c r="P3341" t="s">
        <v>3753</v>
      </c>
    </row>
    <row r="3342" spans="1:16" x14ac:dyDescent="0.35">
      <c r="A3342" t="s">
        <v>806</v>
      </c>
      <c r="B3342" s="3" t="s">
        <v>7856</v>
      </c>
      <c r="C3342" s="4">
        <v>49.7007088051</v>
      </c>
      <c r="D3342" s="4">
        <v>10.9739037763</v>
      </c>
      <c r="E3342" s="4">
        <f>Orte[[#This Row],[Lat_dez]]*PI()/180</f>
        <v>0.86744100922393164</v>
      </c>
      <c r="F3342" s="4">
        <f>Orte[[#This Row],[Lon_dez]]*PI()/180</f>
        <v>0.19153075269347428</v>
      </c>
      <c r="G3342" t="s">
        <v>665</v>
      </c>
      <c r="H3342" t="s">
        <v>807</v>
      </c>
      <c r="I3342" s="4" t="b">
        <v>0</v>
      </c>
      <c r="J3342" s="4" t="str">
        <f>CONCATENATE(Orte[[#This Row],[Ort]]," - ",Orte[[#This Row],[Landkreis]])</f>
        <v>Heroldsbach - Landkreis Forchheim</v>
      </c>
      <c r="L3342" s="3" t="s">
        <v>13894</v>
      </c>
      <c r="M3342" s="3"/>
      <c r="N3342" t="str">
        <f>Orte[[#This Row],[Ort]]</f>
        <v>Heroldsbach</v>
      </c>
      <c r="O3342" t="s">
        <v>5091</v>
      </c>
      <c r="P3342" t="s">
        <v>3073</v>
      </c>
    </row>
    <row r="3343" spans="1:16" x14ac:dyDescent="0.35">
      <c r="A3343" t="s">
        <v>5046</v>
      </c>
      <c r="B3343" s="3" t="s">
        <v>12809</v>
      </c>
      <c r="C3343" s="4">
        <v>49.542201597899997</v>
      </c>
      <c r="D3343" s="4">
        <v>11.1158030043</v>
      </c>
      <c r="E3343" s="4">
        <f>Orte[[#This Row],[Lat_dez]]*PI()/180</f>
        <v>0.8646745365701507</v>
      </c>
      <c r="F3343" s="4">
        <f>Orte[[#This Row],[Lon_dez]]*PI()/180</f>
        <v>0.1940073614281124</v>
      </c>
      <c r="G3343" t="s">
        <v>665</v>
      </c>
      <c r="H3343" t="s">
        <v>1329</v>
      </c>
      <c r="I3343" s="4" t="b">
        <v>0</v>
      </c>
      <c r="J3343" s="4" t="str">
        <f>CONCATENATE(Orte[[#This Row],[Ort]]," - ",Orte[[#This Row],[Landkreis]])</f>
        <v>Heroldsberg - Landkreis Erlangen-Höchstadt</v>
      </c>
      <c r="L3343" s="3" t="s">
        <v>12768</v>
      </c>
      <c r="M3343" s="3"/>
      <c r="N3343" t="str">
        <f>Orte[[#This Row],[Ort]]</f>
        <v>Heroldsberg</v>
      </c>
      <c r="O3343" t="s">
        <v>606</v>
      </c>
      <c r="P3343" t="s">
        <v>2762</v>
      </c>
    </row>
    <row r="3344" spans="1:16" x14ac:dyDescent="0.35">
      <c r="A3344" t="s">
        <v>5986</v>
      </c>
      <c r="B3344" s="3" t="s">
        <v>14046</v>
      </c>
      <c r="C3344" s="4">
        <v>48.442775333500002</v>
      </c>
      <c r="D3344" s="4">
        <v>9.6609363508699992</v>
      </c>
      <c r="E3344" s="4">
        <f>Orte[[#This Row],[Lat_dez]]*PI()/180</f>
        <v>0.84548592837346914</v>
      </c>
      <c r="F3344" s="4">
        <f>Orte[[#This Row],[Lon_dez]]*PI()/180</f>
        <v>0.16861514814828762</v>
      </c>
      <c r="G3344" t="s">
        <v>546</v>
      </c>
      <c r="H3344" t="s">
        <v>996</v>
      </c>
      <c r="I3344" s="4" t="b">
        <v>0</v>
      </c>
      <c r="J3344" s="4" t="str">
        <f>CONCATENATE(Orte[[#This Row],[Ort]]," - ",Orte[[#This Row],[Landkreis]])</f>
        <v>Heroldstatt - Landkreis Alb-Donau-Kreis</v>
      </c>
      <c r="L3344" s="3" t="s">
        <v>12791</v>
      </c>
      <c r="M3344" s="3"/>
      <c r="N3344" t="str">
        <f>Orte[[#This Row],[Ort]]</f>
        <v>Heroldstatt</v>
      </c>
      <c r="O3344" t="s">
        <v>6583</v>
      </c>
      <c r="P3344" t="s">
        <v>3414</v>
      </c>
    </row>
    <row r="3345" spans="1:16" x14ac:dyDescent="0.35">
      <c r="A3345" t="s">
        <v>3598</v>
      </c>
      <c r="B3345" s="3" t="s">
        <v>10951</v>
      </c>
      <c r="C3345" s="4">
        <v>48.597470688999998</v>
      </c>
      <c r="D3345" s="4">
        <v>8.86985970962</v>
      </c>
      <c r="E3345" s="4">
        <f>Orte[[#This Row],[Lat_dez]]*PI()/180</f>
        <v>0.84818587166448711</v>
      </c>
      <c r="F3345" s="4">
        <f>Orte[[#This Row],[Lon_dez]]*PI()/180</f>
        <v>0.15480825612285717</v>
      </c>
      <c r="G3345" t="s">
        <v>546</v>
      </c>
      <c r="H3345" t="s">
        <v>749</v>
      </c>
      <c r="I3345" s="4" t="b">
        <v>0</v>
      </c>
      <c r="J3345" s="4" t="str">
        <f>CONCATENATE(Orte[[#This Row],[Ort]]," - ",Orte[[#This Row],[Landkreis]])</f>
        <v>Herrenberg - Landkreis Böblingen</v>
      </c>
      <c r="L3345" s="3" t="s">
        <v>8647</v>
      </c>
      <c r="M3345" s="3"/>
      <c r="N3345" t="str">
        <f>Orte[[#This Row],[Ort]]</f>
        <v>Herrenberg</v>
      </c>
      <c r="O3345" t="s">
        <v>2858</v>
      </c>
      <c r="P3345" t="s">
        <v>4268</v>
      </c>
    </row>
    <row r="3346" spans="1:16" x14ac:dyDescent="0.35">
      <c r="A3346" t="s">
        <v>1047</v>
      </c>
      <c r="B3346" s="3" t="s">
        <v>8020</v>
      </c>
      <c r="C3346" s="4">
        <v>49.227881785100003</v>
      </c>
      <c r="D3346" s="4">
        <v>10.4814663782</v>
      </c>
      <c r="E3346" s="4">
        <f>Orte[[#This Row],[Lat_dez]]*PI()/180</f>
        <v>0.85918862093253867</v>
      </c>
      <c r="F3346" s="4">
        <f>Orte[[#This Row],[Lon_dez]]*PI()/180</f>
        <v>0.18293609873667521</v>
      </c>
      <c r="G3346" t="s">
        <v>665</v>
      </c>
      <c r="H3346" t="s">
        <v>784</v>
      </c>
      <c r="I3346" s="4" t="b">
        <v>0</v>
      </c>
      <c r="J3346" s="4" t="str">
        <f>CONCATENATE(Orte[[#This Row],[Ort]]," - ",Orte[[#This Row],[Landkreis]])</f>
        <v>Herrieden - Landkreis Ansbach</v>
      </c>
      <c r="L3346" s="3" t="s">
        <v>14842</v>
      </c>
      <c r="M3346" s="3"/>
      <c r="N3346" t="str">
        <f>Orte[[#This Row],[Ort]]</f>
        <v>Herrieden</v>
      </c>
      <c r="O3346" t="s">
        <v>6066</v>
      </c>
      <c r="P3346" t="s">
        <v>4658</v>
      </c>
    </row>
    <row r="3347" spans="1:16" x14ac:dyDescent="0.35">
      <c r="A3347" t="s">
        <v>1830</v>
      </c>
      <c r="B3347" s="3" t="s">
        <v>8796</v>
      </c>
      <c r="C3347" s="4">
        <v>47.673365941999997</v>
      </c>
      <c r="D3347" s="4">
        <v>7.9921151407200002</v>
      </c>
      <c r="E3347" s="4">
        <f>Orte[[#This Row],[Lat_dez]]*PI()/180</f>
        <v>0.832057201196028</v>
      </c>
      <c r="F3347" s="4">
        <f>Orte[[#This Row],[Lon_dez]]*PI()/180</f>
        <v>0.13948872340405394</v>
      </c>
      <c r="G3347" t="s">
        <v>546</v>
      </c>
      <c r="H3347" t="s">
        <v>561</v>
      </c>
      <c r="I3347" s="4" t="b">
        <v>0</v>
      </c>
      <c r="J3347" s="4" t="str">
        <f>CONCATENATE(Orte[[#This Row],[Ort]]," - ",Orte[[#This Row],[Landkreis]])</f>
        <v>Herrischried - Landkreis Waldshut</v>
      </c>
      <c r="L3347" s="3" t="s">
        <v>15469</v>
      </c>
      <c r="M3347" s="3"/>
      <c r="N3347" t="str">
        <f>Orte[[#This Row],[Ort]]</f>
        <v>Herrischried</v>
      </c>
      <c r="O3347" t="s">
        <v>1134</v>
      </c>
      <c r="P3347" t="s">
        <v>5035</v>
      </c>
    </row>
    <row r="3348" spans="1:16" x14ac:dyDescent="0.35">
      <c r="A3348" t="s">
        <v>3440</v>
      </c>
      <c r="B3348" s="3" t="s">
        <v>10739</v>
      </c>
      <c r="C3348" s="4">
        <v>48.784866493800003</v>
      </c>
      <c r="D3348" s="4">
        <v>12.068442144</v>
      </c>
      <c r="E3348" s="4">
        <f>Orte[[#This Row],[Lat_dez]]*PI()/180</f>
        <v>0.8514565454626718</v>
      </c>
      <c r="F3348" s="4">
        <f>Orte[[#This Row],[Lon_dez]]*PI()/180</f>
        <v>0.21063405099924365</v>
      </c>
      <c r="G3348" t="s">
        <v>665</v>
      </c>
      <c r="H3348" t="s">
        <v>864</v>
      </c>
      <c r="I3348" s="4" t="b">
        <v>0</v>
      </c>
      <c r="J3348" s="4" t="str">
        <f>CONCATENATE(Orte[[#This Row],[Ort]]," - ",Orte[[#This Row],[Landkreis]])</f>
        <v>Herrngiersdorf - Landkreis Kelheim</v>
      </c>
      <c r="L3348" s="3" t="s">
        <v>13098</v>
      </c>
      <c r="M3348" s="3"/>
      <c r="N3348" t="str">
        <f>Orte[[#This Row],[Ort]]</f>
        <v>Herrngiersdorf</v>
      </c>
      <c r="O3348" t="s">
        <v>579</v>
      </c>
      <c r="P3348" t="s">
        <v>1068</v>
      </c>
    </row>
    <row r="3349" spans="1:16" x14ac:dyDescent="0.35">
      <c r="A3349" t="s">
        <v>7177</v>
      </c>
      <c r="B3349" s="3" t="s">
        <v>15671</v>
      </c>
      <c r="C3349" s="4">
        <v>51.010524182700003</v>
      </c>
      <c r="D3349" s="4">
        <v>14.7597859721</v>
      </c>
      <c r="E3349" s="4">
        <f>Orte[[#This Row],[Lat_dez]]*PI()/180</f>
        <v>0.89030160015630455</v>
      </c>
      <c r="F3349" s="4">
        <f>Orte[[#This Row],[Lon_dez]]*PI()/180</f>
        <v>0.25760686210281691</v>
      </c>
      <c r="G3349" t="s">
        <v>869</v>
      </c>
      <c r="H3349" t="s">
        <v>979</v>
      </c>
      <c r="I3349" s="4" t="b">
        <v>0</v>
      </c>
      <c r="J3349" s="4" t="str">
        <f>CONCATENATE(Orte[[#This Row],[Ort]]," - ",Orte[[#This Row],[Landkreis]])</f>
        <v>Herrnhut - Landkreis Görlitz</v>
      </c>
      <c r="L3349" s="3" t="s">
        <v>10144</v>
      </c>
      <c r="M3349" s="3"/>
      <c r="N3349" t="str">
        <f>Orte[[#This Row],[Ort]]</f>
        <v>Herrnhut</v>
      </c>
      <c r="O3349" t="s">
        <v>4788</v>
      </c>
      <c r="P3349" t="s">
        <v>2920</v>
      </c>
    </row>
    <row r="3350" spans="1:16" x14ac:dyDescent="0.35">
      <c r="A3350" t="s">
        <v>6093</v>
      </c>
      <c r="B3350" s="3" t="s">
        <v>14195</v>
      </c>
      <c r="C3350" s="4">
        <v>48.002761825900002</v>
      </c>
      <c r="D3350" s="4">
        <v>11.1521594189</v>
      </c>
      <c r="E3350" s="4">
        <f>Orte[[#This Row],[Lat_dez]]*PI()/180</f>
        <v>0.83780624391260006</v>
      </c>
      <c r="F3350" s="4">
        <f>Orte[[#This Row],[Lon_dez]]*PI()/180</f>
        <v>0.19464190056710254</v>
      </c>
      <c r="G3350" t="s">
        <v>665</v>
      </c>
      <c r="H3350" t="s">
        <v>1196</v>
      </c>
      <c r="I3350" s="4" t="b">
        <v>0</v>
      </c>
      <c r="J3350" s="4" t="str">
        <f>CONCATENATE(Orte[[#This Row],[Ort]]," - ",Orte[[#This Row],[Landkreis]])</f>
        <v>Herrsching a. Ammersee - Landkreis Starnberg</v>
      </c>
      <c r="L3350" s="3" t="s">
        <v>15684</v>
      </c>
      <c r="M3350" s="3"/>
      <c r="N3350" t="str">
        <f>Orte[[#This Row],[Ort]]</f>
        <v>Herrsching a. Ammersee</v>
      </c>
      <c r="O3350" t="s">
        <v>1049</v>
      </c>
      <c r="P3350" t="s">
        <v>7179</v>
      </c>
    </row>
    <row r="3351" spans="1:16" x14ac:dyDescent="0.35">
      <c r="A3351" t="s">
        <v>7193</v>
      </c>
      <c r="B3351" s="3" t="s">
        <v>15694</v>
      </c>
      <c r="C3351" s="4">
        <v>49.782448717599998</v>
      </c>
      <c r="D3351" s="4">
        <v>7.3431659767699999</v>
      </c>
      <c r="E3351" s="4">
        <f>Orte[[#This Row],[Lat_dez]]*PI()/180</f>
        <v>0.86886763982734883</v>
      </c>
      <c r="F3351" s="4">
        <f>Orte[[#This Row],[Lon_dez]]*PI()/180</f>
        <v>0.12816242381506193</v>
      </c>
      <c r="G3351" t="s">
        <v>514</v>
      </c>
      <c r="H3351" t="s">
        <v>542</v>
      </c>
      <c r="I3351" s="4" t="b">
        <v>0</v>
      </c>
      <c r="J3351" s="4" t="str">
        <f>CONCATENATE(Orte[[#This Row],[Ort]]," - ",Orte[[#This Row],[Landkreis]])</f>
        <v>Herrstein - Landkreis Birkenfeld</v>
      </c>
      <c r="L3351" s="3" t="s">
        <v>14115</v>
      </c>
      <c r="M3351" s="3"/>
      <c r="N3351" t="str">
        <f>Orte[[#This Row],[Ort]]</f>
        <v>Herrstein</v>
      </c>
      <c r="O3351" t="s">
        <v>2095</v>
      </c>
      <c r="P3351" t="s">
        <v>2829</v>
      </c>
    </row>
    <row r="3352" spans="1:16" x14ac:dyDescent="0.35">
      <c r="A3352" t="s">
        <v>1360</v>
      </c>
      <c r="B3352" s="3" t="s">
        <v>8291</v>
      </c>
      <c r="C3352" s="4">
        <v>49.506335546700001</v>
      </c>
      <c r="D3352" s="4">
        <v>11.427444105199999</v>
      </c>
      <c r="E3352" s="4">
        <f>Orte[[#This Row],[Lat_dez]]*PI()/180</f>
        <v>0.86404855588702201</v>
      </c>
      <c r="F3352" s="4">
        <f>Orte[[#This Row],[Lon_dez]]*PI()/180</f>
        <v>0.19944652472335725</v>
      </c>
      <c r="G3352" t="s">
        <v>665</v>
      </c>
      <c r="H3352" t="s">
        <v>964</v>
      </c>
      <c r="I3352" s="4" t="b">
        <v>0</v>
      </c>
      <c r="J3352" s="4" t="str">
        <f>CONCATENATE(Orte[[#This Row],[Ort]]," - ",Orte[[#This Row],[Landkreis]])</f>
        <v>Hersbruck - Landkreis Nürnberger Land</v>
      </c>
      <c r="L3352" s="3" t="s">
        <v>13896</v>
      </c>
      <c r="M3352" s="3"/>
      <c r="N3352" t="str">
        <f>Orte[[#This Row],[Ort]]</f>
        <v>Hersbruck</v>
      </c>
      <c r="O3352" t="s">
        <v>4247</v>
      </c>
      <c r="P3352" t="s">
        <v>5143</v>
      </c>
    </row>
    <row r="3353" spans="1:16" x14ac:dyDescent="0.35">
      <c r="A3353" t="s">
        <v>2978</v>
      </c>
      <c r="B3353" s="3" t="s">
        <v>10165</v>
      </c>
      <c r="C3353" s="4">
        <v>50.5821928421</v>
      </c>
      <c r="D3353" s="4">
        <v>7.7499151722399997</v>
      </c>
      <c r="E3353" s="4">
        <f>Orte[[#This Row],[Lat_dez]]*PI()/180</f>
        <v>0.88282580797335319</v>
      </c>
      <c r="F3353" s="4">
        <f>Orte[[#This Row],[Lon_dez]]*PI()/180</f>
        <v>0.13526153650585143</v>
      </c>
      <c r="G3353" t="s">
        <v>514</v>
      </c>
      <c r="H3353" t="s">
        <v>590</v>
      </c>
      <c r="I3353" s="4" t="b">
        <v>0</v>
      </c>
      <c r="J3353" s="4" t="str">
        <f>CONCATENATE(Orte[[#This Row],[Ort]]," - ",Orte[[#This Row],[Landkreis]])</f>
        <v>Herschbach - Landkreis Westerwaldkreis</v>
      </c>
      <c r="L3353" s="3" t="s">
        <v>12793</v>
      </c>
      <c r="M3353" s="3"/>
      <c r="N3353" t="str">
        <f>Orte[[#This Row],[Ort]]</f>
        <v>Herschbach</v>
      </c>
      <c r="O3353" t="s">
        <v>6190</v>
      </c>
      <c r="P3353" t="s">
        <v>2017</v>
      </c>
    </row>
    <row r="3354" spans="1:16" x14ac:dyDescent="0.35">
      <c r="A3354" t="s">
        <v>2407</v>
      </c>
      <c r="B3354" s="3" t="s">
        <v>9455</v>
      </c>
      <c r="C3354" s="4">
        <v>51.181940766799997</v>
      </c>
      <c r="D3354" s="4">
        <v>7.7514658194299999</v>
      </c>
      <c r="E3354" s="4">
        <f>Orte[[#This Row],[Lat_dez]]*PI()/180</f>
        <v>0.89329338394137114</v>
      </c>
      <c r="F3354" s="4">
        <f>Orte[[#This Row],[Lon_dez]]*PI()/180</f>
        <v>0.13528860040485374</v>
      </c>
      <c r="G3354" t="s">
        <v>504</v>
      </c>
      <c r="H3354" t="s">
        <v>633</v>
      </c>
      <c r="I3354" s="4" t="b">
        <v>0</v>
      </c>
      <c r="J3354" s="4" t="str">
        <f>CONCATENATE(Orte[[#This Row],[Ort]]," - ",Orte[[#This Row],[Landkreis]])</f>
        <v>Herscheid - Kreis Märkischer Kreis</v>
      </c>
      <c r="L3354" s="3" t="s">
        <v>9171</v>
      </c>
      <c r="M3354" s="3"/>
      <c r="N3354" t="str">
        <f>Orte[[#This Row],[Ort]]</f>
        <v>Herscheid</v>
      </c>
      <c r="O3354" t="s">
        <v>2146</v>
      </c>
      <c r="P3354" t="s">
        <v>2409</v>
      </c>
    </row>
    <row r="3355" spans="1:16" x14ac:dyDescent="0.35">
      <c r="A3355" t="s">
        <v>1703</v>
      </c>
      <c r="B3355" s="3" t="s">
        <v>8661</v>
      </c>
      <c r="C3355" s="4">
        <v>49.475210055600002</v>
      </c>
      <c r="D3355" s="4">
        <v>7.3646103237</v>
      </c>
      <c r="E3355" s="4">
        <f>Orte[[#This Row],[Lat_dez]]*PI()/180</f>
        <v>0.86350531358602689</v>
      </c>
      <c r="F3355" s="4">
        <f>Orte[[#This Row],[Lon_dez]]*PI()/180</f>
        <v>0.12853669827493036</v>
      </c>
      <c r="G3355" t="s">
        <v>514</v>
      </c>
      <c r="H3355" t="s">
        <v>1680</v>
      </c>
      <c r="I3355" s="4" t="b">
        <v>0</v>
      </c>
      <c r="J3355" s="4" t="str">
        <f>CONCATENATE(Orte[[#This Row],[Ort]]," - ",Orte[[#This Row],[Landkreis]])</f>
        <v>Herschweiler-Pettersheim - Landkreis Kusel</v>
      </c>
      <c r="L3355" s="3" t="s">
        <v>13091</v>
      </c>
      <c r="M3355" s="3"/>
      <c r="N3355" t="str">
        <f>Orte[[#This Row],[Ort]]</f>
        <v>Herschweiler-Pettersheim</v>
      </c>
      <c r="O3355" t="s">
        <v>5716</v>
      </c>
      <c r="P3355" t="s">
        <v>1793</v>
      </c>
    </row>
    <row r="3356" spans="1:16" x14ac:dyDescent="0.35">
      <c r="A3356" t="s">
        <v>2963</v>
      </c>
      <c r="B3356" s="3" t="s">
        <v>10150</v>
      </c>
      <c r="C3356" s="4">
        <v>51.582914835899999</v>
      </c>
      <c r="D3356" s="4">
        <v>7.1478370737699999</v>
      </c>
      <c r="E3356" s="4">
        <f>Orte[[#This Row],[Lat_dez]]*PI()/180</f>
        <v>0.90029170166228545</v>
      </c>
      <c r="F3356" s="4">
        <f>Orte[[#This Row],[Lon_dez]]*PI()/180</f>
        <v>0.12475329133340331</v>
      </c>
      <c r="G3356" t="s">
        <v>504</v>
      </c>
      <c r="H3356" t="s">
        <v>1677</v>
      </c>
      <c r="I3356" s="4" t="b">
        <v>0</v>
      </c>
      <c r="J3356" s="4" t="str">
        <f>CONCATENATE(Orte[[#This Row],[Ort]]," - ",Orte[[#This Row],[Landkreis]])</f>
        <v>Herten - Kreis Recklinghausen</v>
      </c>
      <c r="L3356" s="3" t="s">
        <v>9825</v>
      </c>
      <c r="M3356" s="3"/>
      <c r="N3356" t="str">
        <f>Orte[[#This Row],[Ort]]</f>
        <v>Herten</v>
      </c>
      <c r="O3356" t="s">
        <v>3798</v>
      </c>
      <c r="P3356" t="s">
        <v>15997</v>
      </c>
    </row>
    <row r="3357" spans="1:16" x14ac:dyDescent="0.35">
      <c r="A3357" t="s">
        <v>2963</v>
      </c>
      <c r="B3357" s="3" t="s">
        <v>11069</v>
      </c>
      <c r="C3357" s="4">
        <v>51.612830902299997</v>
      </c>
      <c r="D3357" s="4">
        <v>7.11072007852</v>
      </c>
      <c r="E3357" s="4">
        <f>Orte[[#This Row],[Lat_dez]]*PI()/180</f>
        <v>0.90081383552021066</v>
      </c>
      <c r="F3357" s="4">
        <f>Orte[[#This Row],[Lon_dez]]*PI()/180</f>
        <v>0.12410547755784371</v>
      </c>
      <c r="G3357" t="s">
        <v>504</v>
      </c>
      <c r="H3357" t="s">
        <v>1677</v>
      </c>
      <c r="I3357" s="4" t="b">
        <v>0</v>
      </c>
      <c r="J3357" s="4" t="str">
        <f>CONCATENATE(Orte[[#This Row],[Ort]]," - ",Orte[[#This Row],[Landkreis]])</f>
        <v>Herten - Kreis Recklinghausen</v>
      </c>
      <c r="L3357" s="3" t="s">
        <v>11880</v>
      </c>
      <c r="M3357" s="3"/>
      <c r="N3357" t="str">
        <f>Orte[[#This Row],[Ort]]</f>
        <v>Herten</v>
      </c>
      <c r="O3357" t="s">
        <v>1172</v>
      </c>
      <c r="P3357" t="s">
        <v>5185</v>
      </c>
    </row>
    <row r="3358" spans="1:16" x14ac:dyDescent="0.35">
      <c r="A3358" t="s">
        <v>4297</v>
      </c>
      <c r="B3358" s="3" t="s">
        <v>11836</v>
      </c>
      <c r="C3358" s="4">
        <v>49.144943128100003</v>
      </c>
      <c r="D3358" s="4">
        <v>8.2167549000799998</v>
      </c>
      <c r="E3358" s="4">
        <f>Orte[[#This Row],[Lat_dez]]*PI()/180</f>
        <v>0.8577410682907064</v>
      </c>
      <c r="F3358" s="4">
        <f>Orte[[#This Row],[Lon_dez]]*PI()/180</f>
        <v>0.14340942683577368</v>
      </c>
      <c r="G3358" t="s">
        <v>514</v>
      </c>
      <c r="H3358" t="s">
        <v>1124</v>
      </c>
      <c r="I3358" s="4" t="b">
        <v>0</v>
      </c>
      <c r="J3358" s="4" t="str">
        <f>CONCATENATE(Orte[[#This Row],[Ort]]," - ",Orte[[#This Row],[Landkreis]])</f>
        <v>Herxheim - Landkreis Südliche Weinstraße</v>
      </c>
      <c r="L3358" s="3" t="s">
        <v>15776</v>
      </c>
      <c r="M3358" s="3"/>
      <c r="N3358" t="str">
        <f>Orte[[#This Row],[Ort]]</f>
        <v>Herxheim</v>
      </c>
      <c r="O3358" t="s">
        <v>4042</v>
      </c>
      <c r="P3358" t="s">
        <v>4927</v>
      </c>
    </row>
    <row r="3359" spans="1:16" x14ac:dyDescent="0.35">
      <c r="A3359" t="s">
        <v>4134</v>
      </c>
      <c r="B3359" s="3" t="s">
        <v>11623</v>
      </c>
      <c r="C3359" s="4">
        <v>51.634140862800002</v>
      </c>
      <c r="D3359" s="4">
        <v>10.3388785708</v>
      </c>
      <c r="E3359" s="4">
        <f>Orte[[#This Row],[Lat_dez]]*PI()/180</f>
        <v>0.90118576449440568</v>
      </c>
      <c r="F3359" s="4">
        <f>Orte[[#This Row],[Lon_dez]]*PI()/180</f>
        <v>0.18044747202434566</v>
      </c>
      <c r="G3359" t="s">
        <v>554</v>
      </c>
      <c r="H3359" t="s">
        <v>651</v>
      </c>
      <c r="I3359" s="4" t="b">
        <v>0</v>
      </c>
      <c r="J3359" s="4" t="str">
        <f>CONCATENATE(Orte[[#This Row],[Ort]]," - ",Orte[[#This Row],[Landkreis]])</f>
        <v>Herzberg, Elbingerode, Hörden - Landkreis Göttingen</v>
      </c>
      <c r="L3359" s="3" t="s">
        <v>12629</v>
      </c>
      <c r="M3359" s="3"/>
      <c r="N3359" t="str">
        <f>Orte[[#This Row],[Ort]]</f>
        <v>Herzberg, Elbingerode, Hörden</v>
      </c>
      <c r="O3359" t="s">
        <v>6565</v>
      </c>
      <c r="P3359" t="s">
        <v>928</v>
      </c>
    </row>
    <row r="3360" spans="1:16" x14ac:dyDescent="0.35">
      <c r="A3360" t="s">
        <v>3249</v>
      </c>
      <c r="B3360" s="3" t="s">
        <v>10491</v>
      </c>
      <c r="C3360" s="4">
        <v>51.737940836</v>
      </c>
      <c r="D3360" s="4">
        <v>13.2199903473</v>
      </c>
      <c r="E3360" s="4">
        <f>Orte[[#This Row],[Lat_dez]]*PI()/180</f>
        <v>0.90299741579022752</v>
      </c>
      <c r="F3360" s="4">
        <f>Orte[[#This Row],[Lon_dez]]*PI()/180</f>
        <v>0.23073235864225367</v>
      </c>
      <c r="G3360" t="s">
        <v>885</v>
      </c>
      <c r="H3360" t="s">
        <v>983</v>
      </c>
      <c r="I3360" s="4" t="b">
        <v>0</v>
      </c>
      <c r="J3360" s="4" t="str">
        <f>CONCATENATE(Orte[[#This Row],[Ort]]," - ",Orte[[#This Row],[Landkreis]])</f>
        <v>Herzberg/ Elster - Landkreis Elbe-Elster</v>
      </c>
      <c r="L3360" s="3" t="s">
        <v>15471</v>
      </c>
      <c r="M3360" s="3"/>
      <c r="N3360" t="str">
        <f>Orte[[#This Row],[Ort]]</f>
        <v>Herzberg/ Elster</v>
      </c>
      <c r="O3360" t="s">
        <v>2811</v>
      </c>
      <c r="P3360" t="s">
        <v>4572</v>
      </c>
    </row>
    <row r="3361" spans="1:16" x14ac:dyDescent="0.35">
      <c r="A3361" t="s">
        <v>4521</v>
      </c>
      <c r="B3361" s="3" t="s">
        <v>12127</v>
      </c>
      <c r="C3361" s="4">
        <v>51.900168522100003</v>
      </c>
      <c r="D3361" s="4">
        <v>8.2319457122999999</v>
      </c>
      <c r="E3361" s="4">
        <f>Orte[[#This Row],[Lat_dez]]*PI()/180</f>
        <v>0.90582882305056445</v>
      </c>
      <c r="F3361" s="4">
        <f>Orte[[#This Row],[Lon_dez]]*PI()/180</f>
        <v>0.14367455652506486</v>
      </c>
      <c r="G3361" t="s">
        <v>504</v>
      </c>
      <c r="H3361" t="s">
        <v>1715</v>
      </c>
      <c r="I3361" s="4" t="b">
        <v>0</v>
      </c>
      <c r="J3361" s="4" t="str">
        <f>CONCATENATE(Orte[[#This Row],[Ort]]," - ",Orte[[#This Row],[Landkreis]])</f>
        <v>Herzebrock-Clarholz - Kreis Gütersloh</v>
      </c>
      <c r="L3361" s="3" t="s">
        <v>12632</v>
      </c>
      <c r="M3361" s="3"/>
      <c r="N3361" t="str">
        <f>Orte[[#This Row],[Ort]]</f>
        <v>Herzebrock-Clarholz</v>
      </c>
      <c r="O3361" t="s">
        <v>5255</v>
      </c>
      <c r="P3361" t="s">
        <v>5818</v>
      </c>
    </row>
    <row r="3362" spans="1:16" x14ac:dyDescent="0.35">
      <c r="A3362" t="s">
        <v>5577</v>
      </c>
      <c r="B3362" s="3" t="s">
        <v>13498</v>
      </c>
      <c r="C3362" s="4">
        <v>53.775126891799999</v>
      </c>
      <c r="D3362" s="4">
        <v>9.5056861318799992</v>
      </c>
      <c r="E3362" s="4">
        <f>Orte[[#This Row],[Lat_dez]]*PI()/180</f>
        <v>0.93855301993965445</v>
      </c>
      <c r="F3362" s="4">
        <f>Orte[[#This Row],[Lon_dez]]*PI()/180</f>
        <v>0.16590552066246989</v>
      </c>
      <c r="G3362" t="s">
        <v>641</v>
      </c>
      <c r="H3362" t="s">
        <v>1005</v>
      </c>
      <c r="I3362" s="4" t="b">
        <v>0</v>
      </c>
      <c r="J3362" s="4" t="str">
        <f>CONCATENATE(Orte[[#This Row],[Ort]]," - ",Orte[[#This Row],[Landkreis]])</f>
        <v>Herzhorn, Kamerlanderdeich - Kreis Steinburg</v>
      </c>
      <c r="L3362" s="3" t="s">
        <v>14838</v>
      </c>
      <c r="M3362" s="3"/>
      <c r="N3362" t="str">
        <f>Orte[[#This Row],[Ort]]</f>
        <v>Herzhorn, Kamerlanderdeich</v>
      </c>
      <c r="O3362" t="s">
        <v>4303</v>
      </c>
      <c r="P3362" t="s">
        <v>2442</v>
      </c>
    </row>
    <row r="3363" spans="1:16" x14ac:dyDescent="0.35">
      <c r="A3363" t="s">
        <v>4641</v>
      </c>
      <c r="B3363" s="3" t="s">
        <v>12291</v>
      </c>
      <c r="C3363" s="4">
        <v>52.664380856000001</v>
      </c>
      <c r="D3363" s="4">
        <v>7.6135141712600003</v>
      </c>
      <c r="E3363" s="4">
        <f>Orte[[#This Row],[Lat_dez]]*PI()/180</f>
        <v>0.91916684446146968</v>
      </c>
      <c r="F3363" s="4">
        <f>Orte[[#This Row],[Lon_dez]]*PI()/180</f>
        <v>0.13288088993573444</v>
      </c>
      <c r="G3363" t="s">
        <v>554</v>
      </c>
      <c r="H3363" t="s">
        <v>626</v>
      </c>
      <c r="I3363" s="4" t="b">
        <v>0</v>
      </c>
      <c r="J3363" s="4" t="str">
        <f>CONCATENATE(Orte[[#This Row],[Ort]]," - ",Orte[[#This Row],[Landkreis]])</f>
        <v>Herzlake, Dohren - Landkreis Emsland</v>
      </c>
      <c r="L3363" s="3" t="s">
        <v>8207</v>
      </c>
      <c r="M3363" s="3"/>
      <c r="N3363" t="str">
        <f>Orte[[#This Row],[Ort]]</f>
        <v>Herzlake, Dohren</v>
      </c>
      <c r="O3363" t="s">
        <v>7275</v>
      </c>
      <c r="P3363" t="s">
        <v>2901</v>
      </c>
    </row>
    <row r="3364" spans="1:16" x14ac:dyDescent="0.35">
      <c r="A3364" t="s">
        <v>5387</v>
      </c>
      <c r="B3364" s="3" t="s">
        <v>13250</v>
      </c>
      <c r="C3364" s="4">
        <v>49.5706232199</v>
      </c>
      <c r="D3364" s="4">
        <v>10.878720854399999</v>
      </c>
      <c r="E3364" s="4">
        <f>Orte[[#This Row],[Lat_dez]]*PI()/180</f>
        <v>0.86517058745280806</v>
      </c>
      <c r="F3364" s="4">
        <f>Orte[[#This Row],[Lon_dez]]*PI()/180</f>
        <v>0.18986949731465066</v>
      </c>
      <c r="G3364" t="s">
        <v>665</v>
      </c>
      <c r="H3364" t="s">
        <v>1329</v>
      </c>
      <c r="I3364" s="4" t="b">
        <v>0</v>
      </c>
      <c r="J3364" s="4" t="str">
        <f>CONCATENATE(Orte[[#This Row],[Ort]]," - ",Orte[[#This Row],[Landkreis]])</f>
        <v>Herzogenaurach - Landkreis Erlangen-Höchstadt</v>
      </c>
      <c r="L3364" s="3" t="s">
        <v>11078</v>
      </c>
      <c r="M3364" s="3"/>
      <c r="N3364" t="str">
        <f>Orte[[#This Row],[Ort]]</f>
        <v>Herzogenaurach</v>
      </c>
      <c r="O3364" t="s">
        <v>2953</v>
      </c>
      <c r="P3364" t="s">
        <v>5841</v>
      </c>
    </row>
    <row r="3365" spans="1:16" x14ac:dyDescent="0.35">
      <c r="A3365" t="s">
        <v>4894</v>
      </c>
      <c r="B3365" s="3" t="s">
        <v>12607</v>
      </c>
      <c r="C3365" s="4">
        <v>50.863890084700003</v>
      </c>
      <c r="D3365" s="4">
        <v>6.0983216149399997</v>
      </c>
      <c r="E3365" s="4">
        <f>Orte[[#This Row],[Lat_dez]]*PI()/180</f>
        <v>0.88774235235051246</v>
      </c>
      <c r="F3365" s="4">
        <f>Orte[[#This Row],[Lon_dez]]*PI()/180</f>
        <v>0.10643579102624082</v>
      </c>
      <c r="G3365" t="s">
        <v>504</v>
      </c>
      <c r="H3365" t="s">
        <v>507</v>
      </c>
      <c r="I3365" s="4" t="b">
        <v>0</v>
      </c>
      <c r="J3365" s="4" t="str">
        <f>CONCATENATE(Orte[[#This Row],[Ort]]," - ",Orte[[#This Row],[Landkreis]])</f>
        <v>Herzogenrath - Kreis Städteregion Aachen</v>
      </c>
      <c r="L3365" s="3" t="s">
        <v>15528</v>
      </c>
      <c r="M3365" s="3"/>
      <c r="N3365" t="str">
        <f>Orte[[#This Row],[Ort]]</f>
        <v>Herzogenrath</v>
      </c>
      <c r="O3365" t="s">
        <v>6599</v>
      </c>
      <c r="P3365" t="s">
        <v>4114</v>
      </c>
    </row>
    <row r="3366" spans="1:16" x14ac:dyDescent="0.35">
      <c r="A3366" t="s">
        <v>3941</v>
      </c>
      <c r="B3366" s="3" t="s">
        <v>11384</v>
      </c>
      <c r="C3366" s="4">
        <v>53.304723138900002</v>
      </c>
      <c r="D3366" s="4">
        <v>7.6069225748699996</v>
      </c>
      <c r="E3366" s="4">
        <f>Orte[[#This Row],[Lat_dez]]*PI()/180</f>
        <v>0.93034292563781174</v>
      </c>
      <c r="F3366" s="4">
        <f>Orte[[#This Row],[Lon_dez]]*PI()/180</f>
        <v>0.13276584487576634</v>
      </c>
      <c r="G3366" t="s">
        <v>554</v>
      </c>
      <c r="H3366" t="s">
        <v>2151</v>
      </c>
      <c r="I3366" s="4" t="b">
        <v>0</v>
      </c>
      <c r="J3366" s="4" t="str">
        <f>CONCATENATE(Orte[[#This Row],[Ort]]," - ",Orte[[#This Row],[Landkreis]])</f>
        <v>Hesel, Neukamperfehn u.a. - Landkreis Leer</v>
      </c>
      <c r="L3366" s="3" t="s">
        <v>11991</v>
      </c>
      <c r="M3366" s="3"/>
      <c r="N3366" t="str">
        <f>Orte[[#This Row],[Ort]]</f>
        <v>Hesel, Neukamperfehn u.a.</v>
      </c>
      <c r="O3366" t="s">
        <v>1748</v>
      </c>
      <c r="P3366" t="s">
        <v>4444</v>
      </c>
    </row>
    <row r="3367" spans="1:16" x14ac:dyDescent="0.35">
      <c r="A3367" t="s">
        <v>7152</v>
      </c>
      <c r="B3367" s="3" t="s">
        <v>15638</v>
      </c>
      <c r="C3367" s="4">
        <v>52.327989219899997</v>
      </c>
      <c r="D3367" s="4">
        <v>9.1044876410000004</v>
      </c>
      <c r="E3367" s="4">
        <f>Orte[[#This Row],[Lat_dez]]*PI()/180</f>
        <v>0.913295702835354</v>
      </c>
      <c r="F3367" s="4">
        <f>Orte[[#This Row],[Lon_dez]]*PI()/180</f>
        <v>0.1589032860425815</v>
      </c>
      <c r="G3367" t="s">
        <v>554</v>
      </c>
      <c r="H3367" t="s">
        <v>767</v>
      </c>
      <c r="I3367" s="4" t="b">
        <v>0</v>
      </c>
      <c r="J3367" s="4" t="str">
        <f>CONCATENATE(Orte[[#This Row],[Ort]]," - ",Orte[[#This Row],[Landkreis]])</f>
        <v>Hespe - Landkreis Schaumburg</v>
      </c>
      <c r="L3367" s="3" t="s">
        <v>11390</v>
      </c>
      <c r="M3367" s="3"/>
      <c r="N3367" t="str">
        <f>Orte[[#This Row],[Ort]]</f>
        <v>Hespe</v>
      </c>
      <c r="O3367" t="s">
        <v>5258</v>
      </c>
      <c r="P3367" t="s">
        <v>2805</v>
      </c>
    </row>
    <row r="3368" spans="1:16" x14ac:dyDescent="0.35">
      <c r="A3368" t="s">
        <v>2397</v>
      </c>
      <c r="B3368" s="3" t="s">
        <v>9444</v>
      </c>
      <c r="C3368" s="4">
        <v>49.619566625399997</v>
      </c>
      <c r="D3368" s="4">
        <v>10.923707497500001</v>
      </c>
      <c r="E3368" s="4">
        <f>Orte[[#This Row],[Lat_dez]]*PI()/180</f>
        <v>0.86602481102592177</v>
      </c>
      <c r="F3368" s="4">
        <f>Orte[[#This Row],[Lon_dez]]*PI()/180</f>
        <v>0.19065466235616527</v>
      </c>
      <c r="G3368" t="s">
        <v>665</v>
      </c>
      <c r="H3368" t="s">
        <v>1329</v>
      </c>
      <c r="I3368" s="4" t="b">
        <v>0</v>
      </c>
      <c r="J3368" s="4" t="str">
        <f>CONCATENATE(Orte[[#This Row],[Ort]]," - ",Orte[[#This Row],[Landkreis]])</f>
        <v>Heßdorf - Landkreis Erlangen-Höchstadt</v>
      </c>
      <c r="L3368" s="3" t="s">
        <v>13663</v>
      </c>
      <c r="M3368" s="3"/>
      <c r="N3368" t="str">
        <f>Orte[[#This Row],[Ort]]</f>
        <v>Heßdorf</v>
      </c>
      <c r="O3368" t="s">
        <v>6264</v>
      </c>
      <c r="P3368" t="s">
        <v>2422</v>
      </c>
    </row>
    <row r="3369" spans="1:16" x14ac:dyDescent="0.35">
      <c r="A3369" t="s">
        <v>4884</v>
      </c>
      <c r="B3369" s="3" t="s">
        <v>12596</v>
      </c>
      <c r="C3369" s="4">
        <v>49.542849905499999</v>
      </c>
      <c r="D3369" s="4">
        <v>8.2977535475500002</v>
      </c>
      <c r="E3369" s="4">
        <f>Orte[[#This Row],[Lat_dez]]*PI()/180</f>
        <v>0.86468585167233647</v>
      </c>
      <c r="F3369" s="4">
        <f>Orte[[#This Row],[Lon_dez]]*PI()/180</f>
        <v>0.14482311992378735</v>
      </c>
      <c r="G3369" t="s">
        <v>514</v>
      </c>
      <c r="H3369" t="s">
        <v>580</v>
      </c>
      <c r="I3369" s="4" t="b">
        <v>0</v>
      </c>
      <c r="J3369" s="4" t="str">
        <f>CONCATENATE(Orte[[#This Row],[Ort]]," - ",Orte[[#This Row],[Landkreis]])</f>
        <v>Heßheim - Landkreis Rhein-Pfalz-Kreis</v>
      </c>
      <c r="L3369" s="3" t="s">
        <v>10691</v>
      </c>
      <c r="M3369" s="3"/>
      <c r="N3369" t="str">
        <f>Orte[[#This Row],[Ort]]</f>
        <v>Heßheim</v>
      </c>
      <c r="O3369" t="s">
        <v>574</v>
      </c>
      <c r="P3369" t="s">
        <v>5742</v>
      </c>
    </row>
    <row r="3370" spans="1:16" x14ac:dyDescent="0.35">
      <c r="A3370" t="s">
        <v>4449</v>
      </c>
      <c r="B3370" s="3" t="s">
        <v>12037</v>
      </c>
      <c r="C3370" s="4">
        <v>48.9989597868</v>
      </c>
      <c r="D3370" s="4">
        <v>9.1846717375600004</v>
      </c>
      <c r="E3370" s="4">
        <f>Orte[[#This Row],[Lat_dez]]*PI()/180</f>
        <v>0.85519317833195874</v>
      </c>
      <c r="F3370" s="4">
        <f>Orte[[#This Row],[Lon_dez]]*PI()/180</f>
        <v>0.16030276253529052</v>
      </c>
      <c r="G3370" t="s">
        <v>546</v>
      </c>
      <c r="H3370" t="s">
        <v>757</v>
      </c>
      <c r="I3370" s="4" t="b">
        <v>0</v>
      </c>
      <c r="J3370" s="4" t="str">
        <f>CONCATENATE(Orte[[#This Row],[Ort]]," - ",Orte[[#This Row],[Landkreis]])</f>
        <v>Hessigheim - Landkreis Ludwigsburg</v>
      </c>
      <c r="L3370" s="3" t="s">
        <v>12260</v>
      </c>
      <c r="M3370" s="3"/>
      <c r="N3370" t="str">
        <f>Orte[[#This Row],[Ort]]</f>
        <v>Hessigheim</v>
      </c>
      <c r="O3370" t="s">
        <v>1320</v>
      </c>
      <c r="P3370" t="s">
        <v>5525</v>
      </c>
    </row>
    <row r="3371" spans="1:16" x14ac:dyDescent="0.35">
      <c r="A3371" t="s">
        <v>6234</v>
      </c>
      <c r="B3371" s="3" t="s">
        <v>14371</v>
      </c>
      <c r="C3371" s="4">
        <v>51.195205226200002</v>
      </c>
      <c r="D3371" s="4">
        <v>9.7459417862599995</v>
      </c>
      <c r="E3371" s="4">
        <f>Orte[[#This Row],[Lat_dez]]*PI()/180</f>
        <v>0.89352489243139843</v>
      </c>
      <c r="F3371" s="4">
        <f>Orte[[#This Row],[Lon_dez]]*PI()/180</f>
        <v>0.17009877287793443</v>
      </c>
      <c r="G3371" t="s">
        <v>549</v>
      </c>
      <c r="H3371" t="s">
        <v>1453</v>
      </c>
      <c r="I3371" s="4" t="b">
        <v>0</v>
      </c>
      <c r="J3371" s="4" t="str">
        <f>CONCATENATE(Orte[[#This Row],[Ort]]," - ",Orte[[#This Row],[Landkreis]])</f>
        <v>Hessisch Lichtenau - Landkreis Werra-Meißner-Kreis</v>
      </c>
      <c r="L3371" s="3" t="s">
        <v>9817</v>
      </c>
      <c r="M3371" s="3"/>
      <c r="N3371" t="str">
        <f>Orte[[#This Row],[Ort]]</f>
        <v>Hessisch Lichtenau</v>
      </c>
      <c r="O3371" t="s">
        <v>4899</v>
      </c>
      <c r="P3371" t="s">
        <v>6498</v>
      </c>
    </row>
    <row r="3372" spans="1:16" x14ac:dyDescent="0.35">
      <c r="A3372" t="s">
        <v>3127</v>
      </c>
      <c r="B3372" s="3" t="s">
        <v>10350</v>
      </c>
      <c r="C3372" s="4">
        <v>52.164478396299998</v>
      </c>
      <c r="D3372" s="4">
        <v>9.2665729911400003</v>
      </c>
      <c r="E3372" s="4">
        <f>Orte[[#This Row],[Lat_dez]]*PI()/180</f>
        <v>0.91044190060088637</v>
      </c>
      <c r="F3372" s="4">
        <f>Orte[[#This Row],[Lon_dez]]*PI()/180</f>
        <v>0.16173220907177235</v>
      </c>
      <c r="G3372" t="s">
        <v>554</v>
      </c>
      <c r="H3372" t="s">
        <v>2634</v>
      </c>
      <c r="I3372" s="4" t="b">
        <v>0</v>
      </c>
      <c r="J3372" s="4" t="str">
        <f>CONCATENATE(Orte[[#This Row],[Ort]]," - ",Orte[[#This Row],[Landkreis]])</f>
        <v>Hessisch Oldendorf - Landkreis Hameln-Pyrmont</v>
      </c>
      <c r="L3372" s="3" t="s">
        <v>9592</v>
      </c>
      <c r="M3372" s="3"/>
      <c r="N3372" t="str">
        <f>Orte[[#This Row],[Ort]]</f>
        <v>Hessisch Oldendorf</v>
      </c>
      <c r="O3372" t="s">
        <v>6466</v>
      </c>
      <c r="P3372" t="s">
        <v>4214</v>
      </c>
    </row>
    <row r="3373" spans="1:16" x14ac:dyDescent="0.35">
      <c r="A3373" t="s">
        <v>4232</v>
      </c>
      <c r="B3373" s="3" t="s">
        <v>11741</v>
      </c>
      <c r="C3373" s="4">
        <v>53.641966175</v>
      </c>
      <c r="D3373" s="4">
        <v>9.5475780077099994</v>
      </c>
      <c r="E3373" s="4">
        <f>Orte[[#This Row],[Lat_dez]]*PI()/180</f>
        <v>0.93622892699717875</v>
      </c>
      <c r="F3373" s="4">
        <f>Orte[[#This Row],[Lon_dez]]*PI()/180</f>
        <v>0.16663667182554004</v>
      </c>
      <c r="G3373" t="s">
        <v>641</v>
      </c>
      <c r="H3373" t="s">
        <v>828</v>
      </c>
      <c r="I3373" s="4" t="b">
        <v>0</v>
      </c>
      <c r="J3373" s="4" t="str">
        <f>CONCATENATE(Orte[[#This Row],[Ort]]," - ",Orte[[#This Row],[Landkreis]])</f>
        <v>Hetlingen - Kreis Pinneberg</v>
      </c>
      <c r="L3373" s="3" t="s">
        <v>7693</v>
      </c>
      <c r="M3373" s="3"/>
      <c r="N3373" t="str">
        <f>Orte[[#This Row],[Ort]]</f>
        <v>Hetlingen</v>
      </c>
      <c r="O3373" t="s">
        <v>3180</v>
      </c>
      <c r="P3373" t="s">
        <v>4390</v>
      </c>
    </row>
    <row r="3374" spans="1:16" x14ac:dyDescent="0.35">
      <c r="A3374" t="s">
        <v>5991</v>
      </c>
      <c r="B3374" s="3" t="s">
        <v>14054</v>
      </c>
      <c r="C3374" s="4">
        <v>49.5358675226</v>
      </c>
      <c r="D3374" s="4">
        <v>8.0732214434700005</v>
      </c>
      <c r="E3374" s="4">
        <f>Orte[[#This Row],[Lat_dez]]*PI()/180</f>
        <v>0.86456398610109664</v>
      </c>
      <c r="F3374" s="4">
        <f>Orte[[#This Row],[Lon_dez]]*PI()/180</f>
        <v>0.14090429543116079</v>
      </c>
      <c r="G3374" t="s">
        <v>514</v>
      </c>
      <c r="H3374" t="s">
        <v>624</v>
      </c>
      <c r="I3374" s="4" t="b">
        <v>0</v>
      </c>
      <c r="J3374" s="4" t="str">
        <f>CONCATENATE(Orte[[#This Row],[Ort]]," - ",Orte[[#This Row],[Landkreis]])</f>
        <v>Hettenleidelheim - Landkreis Bad Dürkheim</v>
      </c>
      <c r="L3374" s="3" t="s">
        <v>10153</v>
      </c>
      <c r="M3374" s="3"/>
      <c r="N3374" t="str">
        <f>Orte[[#This Row],[Ort]]</f>
        <v>Hettenleidelheim</v>
      </c>
      <c r="O3374" t="s">
        <v>3889</v>
      </c>
      <c r="P3374" t="s">
        <v>5399</v>
      </c>
    </row>
    <row r="3375" spans="1:16" x14ac:dyDescent="0.35">
      <c r="A3375" t="s">
        <v>1511</v>
      </c>
      <c r="B3375" s="3" t="s">
        <v>8449</v>
      </c>
      <c r="C3375" s="4">
        <v>48.200550585800002</v>
      </c>
      <c r="D3375" s="4">
        <v>9.2648497832400007</v>
      </c>
      <c r="E3375" s="4">
        <f>Orte[[#This Row],[Lat_dez]]*PI()/180</f>
        <v>0.84125830899629161</v>
      </c>
      <c r="F3375" s="4">
        <f>Orte[[#This Row],[Lon_dez]]*PI()/180</f>
        <v>0.16170213342022097</v>
      </c>
      <c r="G3375" t="s">
        <v>546</v>
      </c>
      <c r="H3375" t="s">
        <v>1495</v>
      </c>
      <c r="I3375" s="4" t="b">
        <v>0</v>
      </c>
      <c r="J3375" s="4" t="str">
        <f>CONCATENATE(Orte[[#This Row],[Ort]]," - ",Orte[[#This Row],[Landkreis]])</f>
        <v>Hettingen - Landkreis Sigmaringen</v>
      </c>
      <c r="L3375" s="3" t="s">
        <v>8518</v>
      </c>
      <c r="M3375" s="3"/>
      <c r="N3375" t="str">
        <f>Orte[[#This Row],[Ort]]</f>
        <v>Hettingen</v>
      </c>
      <c r="O3375" t="s">
        <v>1732</v>
      </c>
      <c r="P3375" t="s">
        <v>4158</v>
      </c>
    </row>
    <row r="3376" spans="1:16" x14ac:dyDescent="0.35">
      <c r="A3376" t="s">
        <v>2579</v>
      </c>
      <c r="B3376" s="3" t="s">
        <v>9674</v>
      </c>
      <c r="C3376" s="4">
        <v>49.803515756400003</v>
      </c>
      <c r="D3376" s="4">
        <v>9.8143693220799992</v>
      </c>
      <c r="E3376" s="4">
        <f>Orte[[#This Row],[Lat_dez]]*PI()/180</f>
        <v>0.86923532901805423</v>
      </c>
      <c r="F3376" s="4">
        <f>Orte[[#This Row],[Lon_dez]]*PI()/180</f>
        <v>0.1712930586770198</v>
      </c>
      <c r="G3376" t="s">
        <v>665</v>
      </c>
      <c r="H3376" t="s">
        <v>1003</v>
      </c>
      <c r="I3376" s="4" t="b">
        <v>0</v>
      </c>
      <c r="J3376" s="4" t="str">
        <f>CONCATENATE(Orte[[#This Row],[Ort]]," - ",Orte[[#This Row],[Landkreis]])</f>
        <v>Hettstadt - Landkreis Würzburg</v>
      </c>
      <c r="L3376" s="3" t="s">
        <v>9596</v>
      </c>
      <c r="M3376" s="3"/>
      <c r="N3376" t="str">
        <f>Orte[[#This Row],[Ort]]</f>
        <v>Hettstadt</v>
      </c>
      <c r="O3376" t="s">
        <v>3773</v>
      </c>
      <c r="P3376" t="s">
        <v>4349</v>
      </c>
    </row>
    <row r="3377" spans="1:16" x14ac:dyDescent="0.35">
      <c r="A3377" t="s">
        <v>965</v>
      </c>
      <c r="B3377" s="3" t="s">
        <v>7957</v>
      </c>
      <c r="C3377" s="4">
        <v>51.708319407899999</v>
      </c>
      <c r="D3377" s="4">
        <v>11.3743886505</v>
      </c>
      <c r="E3377" s="4">
        <f>Orte[[#This Row],[Lat_dez]]*PI()/180</f>
        <v>0.90248042434073972</v>
      </c>
      <c r="F3377" s="4">
        <f>Orte[[#This Row],[Lon_dez]]*PI()/180</f>
        <v>0.19852053235269956</v>
      </c>
      <c r="G3377" t="s">
        <v>809</v>
      </c>
      <c r="H3377" t="s">
        <v>966</v>
      </c>
      <c r="I3377" s="4" t="b">
        <v>0</v>
      </c>
      <c r="J3377" s="4" t="str">
        <f>CONCATENATE(Orte[[#This Row],[Ort]]," - ",Orte[[#This Row],[Landkreis]])</f>
        <v>Hettstedt, Endorf - Landkreis Mansfeld-Südharz</v>
      </c>
      <c r="L3377" s="3" t="s">
        <v>10120</v>
      </c>
      <c r="M3377" s="3"/>
      <c r="N3377" t="str">
        <f>Orte[[#This Row],[Ort]]</f>
        <v>Hettstedt, Endorf</v>
      </c>
      <c r="O3377" t="s">
        <v>3236</v>
      </c>
      <c r="P3377" t="s">
        <v>5694</v>
      </c>
    </row>
    <row r="3378" spans="1:16" x14ac:dyDescent="0.35">
      <c r="A3378" t="s">
        <v>2958</v>
      </c>
      <c r="B3378" s="3" t="s">
        <v>10136</v>
      </c>
      <c r="C3378" s="4">
        <v>49.883309254399997</v>
      </c>
      <c r="D3378" s="4">
        <v>6.7968188680599999</v>
      </c>
      <c r="E3378" s="4">
        <f>Orte[[#This Row],[Lat_dez]]*PI()/180</f>
        <v>0.87062798827983756</v>
      </c>
      <c r="F3378" s="4">
        <f>Orte[[#This Row],[Lon_dez]]*PI()/180</f>
        <v>0.11862686790932105</v>
      </c>
      <c r="G3378" t="s">
        <v>514</v>
      </c>
      <c r="H3378" t="s">
        <v>1254</v>
      </c>
      <c r="I3378" s="4" t="b">
        <v>0</v>
      </c>
      <c r="J3378" s="4" t="str">
        <f>CONCATENATE(Orte[[#This Row],[Ort]]," - ",Orte[[#This Row],[Landkreis]])</f>
        <v>Hetzerath, Dierscheid, Heckenmünster - Landkreis Bernkastel-Wittlich</v>
      </c>
      <c r="L3378" s="3" t="s">
        <v>13866</v>
      </c>
      <c r="M3378" s="3"/>
      <c r="N3378" t="str">
        <f>Orte[[#This Row],[Ort]]</f>
        <v>Hetzerath, Dierscheid, Heckenmünster</v>
      </c>
      <c r="O3378" t="s">
        <v>6041</v>
      </c>
      <c r="P3378" t="s">
        <v>6862</v>
      </c>
    </row>
    <row r="3379" spans="1:16" x14ac:dyDescent="0.35">
      <c r="A3379" t="s">
        <v>3563</v>
      </c>
      <c r="B3379" s="3" t="s">
        <v>10905</v>
      </c>
      <c r="C3379" s="4">
        <v>48.786997795700003</v>
      </c>
      <c r="D3379" s="4">
        <v>9.9448045966599992</v>
      </c>
      <c r="E3379" s="4">
        <f>Orte[[#This Row],[Lat_dez]]*PI()/180</f>
        <v>0.85149374369818087</v>
      </c>
      <c r="F3379" s="4">
        <f>Orte[[#This Row],[Lon_dez]]*PI()/180</f>
        <v>0.17356958367918365</v>
      </c>
      <c r="G3379" t="s">
        <v>546</v>
      </c>
      <c r="H3379" t="s">
        <v>662</v>
      </c>
      <c r="I3379" s="4" t="b">
        <v>0</v>
      </c>
      <c r="J3379" s="4" t="str">
        <f>CONCATENATE(Orte[[#This Row],[Ort]]," - ",Orte[[#This Row],[Landkreis]])</f>
        <v>Heubach - Landkreis Ostalbkreis</v>
      </c>
      <c r="L3379" s="3" t="s">
        <v>9140</v>
      </c>
      <c r="M3379" s="3"/>
      <c r="N3379" t="str">
        <f>Orte[[#This Row],[Ort]]</f>
        <v>Heubach</v>
      </c>
      <c r="O3379" t="s">
        <v>1502</v>
      </c>
      <c r="P3379" t="s">
        <v>4076</v>
      </c>
    </row>
    <row r="3380" spans="1:16" x14ac:dyDescent="0.35">
      <c r="A3380" t="s">
        <v>4244</v>
      </c>
      <c r="B3380" s="3" t="s">
        <v>11757</v>
      </c>
      <c r="C3380" s="4">
        <v>50.587790448299998</v>
      </c>
      <c r="D3380" s="4">
        <v>8.6182228111699999</v>
      </c>
      <c r="E3380" s="4">
        <f>Orte[[#This Row],[Lat_dez]]*PI()/180</f>
        <v>0.88292350463177327</v>
      </c>
      <c r="F3380" s="4">
        <f>Orte[[#This Row],[Lon_dez]]*PI()/180</f>
        <v>0.15041636372539802</v>
      </c>
      <c r="G3380" t="s">
        <v>549</v>
      </c>
      <c r="H3380" t="s">
        <v>1723</v>
      </c>
      <c r="I3380" s="4" t="b">
        <v>0</v>
      </c>
      <c r="J3380" s="4" t="str">
        <f>CONCATENATE(Orte[[#This Row],[Ort]]," - ",Orte[[#This Row],[Landkreis]])</f>
        <v>Heuchelheim - Landkreis Gießen</v>
      </c>
      <c r="L3380" s="3" t="s">
        <v>14691</v>
      </c>
      <c r="M3380" s="3"/>
      <c r="N3380" t="str">
        <f>Orte[[#This Row],[Ort]]</f>
        <v>Heuchelheim</v>
      </c>
      <c r="O3380" t="s">
        <v>1354</v>
      </c>
      <c r="P3380" t="s">
        <v>5168</v>
      </c>
    </row>
    <row r="3381" spans="1:16" x14ac:dyDescent="0.35">
      <c r="A3381" t="s">
        <v>6618</v>
      </c>
      <c r="B3381" s="3" t="s">
        <v>14924</v>
      </c>
      <c r="C3381" s="4">
        <v>48.848947180099998</v>
      </c>
      <c r="D3381" s="4">
        <v>9.9512938727400009</v>
      </c>
      <c r="E3381" s="4">
        <f>Orte[[#This Row],[Lat_dez]]*PI()/180</f>
        <v>0.85257496442554448</v>
      </c>
      <c r="F3381" s="4">
        <f>Orte[[#This Row],[Lon_dez]]*PI()/180</f>
        <v>0.1736828429128506</v>
      </c>
      <c r="G3381" t="s">
        <v>546</v>
      </c>
      <c r="H3381" t="s">
        <v>662</v>
      </c>
      <c r="I3381" s="4" t="b">
        <v>0</v>
      </c>
      <c r="J3381" s="4" t="str">
        <f>CONCATENATE(Orte[[#This Row],[Ort]]," - ",Orte[[#This Row],[Landkreis]])</f>
        <v>Heuchlingen - Landkreis Ostalbkreis</v>
      </c>
      <c r="L3381" s="3" t="s">
        <v>9566</v>
      </c>
      <c r="M3381" s="3"/>
      <c r="N3381" t="str">
        <f>Orte[[#This Row],[Ort]]</f>
        <v>Heuchlingen</v>
      </c>
      <c r="O3381" t="s">
        <v>1148</v>
      </c>
      <c r="P3381" t="s">
        <v>4246</v>
      </c>
    </row>
    <row r="3382" spans="1:16" x14ac:dyDescent="0.35">
      <c r="A3382" t="s">
        <v>2362</v>
      </c>
      <c r="B3382" s="3" t="s">
        <v>9409</v>
      </c>
      <c r="C3382" s="4">
        <v>52.337177924800002</v>
      </c>
      <c r="D3382" s="4">
        <v>9.2797385238299999</v>
      </c>
      <c r="E3382" s="4">
        <f>Orte[[#This Row],[Lat_dez]]*PI()/180</f>
        <v>0.91345607598985323</v>
      </c>
      <c r="F3382" s="4">
        <f>Orte[[#This Row],[Lon_dez]]*PI()/180</f>
        <v>0.16196199096499178</v>
      </c>
      <c r="G3382" t="s">
        <v>554</v>
      </c>
      <c r="H3382" t="s">
        <v>767</v>
      </c>
      <c r="I3382" s="4" t="b">
        <v>0</v>
      </c>
      <c r="J3382" s="4" t="str">
        <f>CONCATENATE(Orte[[#This Row],[Ort]]," - ",Orte[[#This Row],[Landkreis]])</f>
        <v>Heuerßen - Landkreis Schaumburg</v>
      </c>
      <c r="L3382" s="3" t="s">
        <v>14993</v>
      </c>
      <c r="M3382" s="3"/>
      <c r="N3382" t="str">
        <f>Orte[[#This Row],[Ort]]</f>
        <v>Heuerßen</v>
      </c>
      <c r="O3382" t="s">
        <v>3200</v>
      </c>
      <c r="P3382" t="s">
        <v>6777</v>
      </c>
    </row>
    <row r="3383" spans="1:16" x14ac:dyDescent="0.35">
      <c r="A3383" t="s">
        <v>738</v>
      </c>
      <c r="B3383" s="3" t="s">
        <v>7812</v>
      </c>
      <c r="C3383" s="4">
        <v>50.0473314738</v>
      </c>
      <c r="D3383" s="4">
        <v>8.8095209961300007</v>
      </c>
      <c r="E3383" s="4">
        <f>Orte[[#This Row],[Lat_dez]]*PI()/180</f>
        <v>0.87349071605479622</v>
      </c>
      <c r="F3383" s="4">
        <f>Orte[[#This Row],[Lon_dez]]*PI()/180</f>
        <v>0.15375514690603914</v>
      </c>
      <c r="G3383" t="s">
        <v>549</v>
      </c>
      <c r="H3383" t="s">
        <v>739</v>
      </c>
      <c r="I3383" s="4" t="b">
        <v>0</v>
      </c>
      <c r="J3383" s="4" t="str">
        <f>CONCATENATE(Orte[[#This Row],[Ort]]," - ",Orte[[#This Row],[Landkreis]])</f>
        <v>Heusenstamm - Landkreis Offenbach</v>
      </c>
      <c r="L3383" s="3" t="s">
        <v>12433</v>
      </c>
      <c r="M3383" s="3"/>
      <c r="N3383" t="str">
        <f>Orte[[#This Row],[Ort]]</f>
        <v>Heusenstamm</v>
      </c>
      <c r="O3383" t="s">
        <v>2815</v>
      </c>
      <c r="P3383" t="s">
        <v>1153</v>
      </c>
    </row>
    <row r="3384" spans="1:16" x14ac:dyDescent="0.35">
      <c r="A3384" t="s">
        <v>6557</v>
      </c>
      <c r="B3384" s="3" t="s">
        <v>14836</v>
      </c>
      <c r="C3384" s="4">
        <v>49.344377682299999</v>
      </c>
      <c r="D3384" s="4">
        <v>6.9479830518699996</v>
      </c>
      <c r="E3384" s="4">
        <f>Orte[[#This Row],[Lat_dez]]*PI()/180</f>
        <v>0.8612218579037435</v>
      </c>
      <c r="F3384" s="4">
        <f>Orte[[#This Row],[Lon_dez]]*PI()/180</f>
        <v>0.12126518062789546</v>
      </c>
      <c r="G3384" t="s">
        <v>534</v>
      </c>
      <c r="H3384" t="s">
        <v>536</v>
      </c>
      <c r="I3384" s="4" t="b">
        <v>0</v>
      </c>
      <c r="J3384" s="4" t="str">
        <f>CONCATENATE(Orte[[#This Row],[Ort]]," - ",Orte[[#This Row],[Landkreis]])</f>
        <v>Heusweiler - Landkreis Regionalverband Saarbrücken</v>
      </c>
      <c r="L3384" s="3" t="s">
        <v>11114</v>
      </c>
      <c r="M3384" s="3"/>
      <c r="N3384" t="str">
        <f>Orte[[#This Row],[Ort]]</f>
        <v>Heusweiler</v>
      </c>
      <c r="O3384" t="s">
        <v>5581</v>
      </c>
      <c r="P3384" t="s">
        <v>3749</v>
      </c>
    </row>
    <row r="3385" spans="1:16" x14ac:dyDescent="0.35">
      <c r="A3385" t="s">
        <v>2832</v>
      </c>
      <c r="B3385" s="3" t="s">
        <v>9988</v>
      </c>
      <c r="C3385" s="4">
        <v>52.155774777300003</v>
      </c>
      <c r="D3385" s="4">
        <v>8.6356709935500007</v>
      </c>
      <c r="E3385" s="4">
        <f>Orte[[#This Row],[Lat_dez]]*PI()/180</f>
        <v>0.91028999379249742</v>
      </c>
      <c r="F3385" s="4">
        <f>Orte[[#This Row],[Lon_dez]]*PI()/180</f>
        <v>0.1507208919564175</v>
      </c>
      <c r="G3385" t="s">
        <v>504</v>
      </c>
      <c r="H3385" t="s">
        <v>1711</v>
      </c>
      <c r="I3385" s="4" t="b">
        <v>0</v>
      </c>
      <c r="J3385" s="4" t="str">
        <f>CONCATENATE(Orte[[#This Row],[Ort]]," - ",Orte[[#This Row],[Landkreis]])</f>
        <v>Hiddenhausen - Kreis Herford</v>
      </c>
      <c r="L3385" s="3" t="s">
        <v>15267</v>
      </c>
      <c r="M3385" s="3"/>
      <c r="N3385" t="str">
        <f>Orte[[#This Row],[Ort]]</f>
        <v>Hiddenhausen</v>
      </c>
      <c r="O3385" t="s">
        <v>1264</v>
      </c>
      <c r="P3385" t="s">
        <v>6934</v>
      </c>
    </row>
    <row r="3386" spans="1:16" x14ac:dyDescent="0.35">
      <c r="A3386" t="s">
        <v>3474</v>
      </c>
      <c r="B3386" s="3" t="s">
        <v>10779</v>
      </c>
      <c r="C3386" s="4">
        <v>54.544928085199999</v>
      </c>
      <c r="D3386" s="4">
        <v>13.1205498741</v>
      </c>
      <c r="E3386" s="4">
        <f>Orte[[#This Row],[Lat_dez]]*PI()/180</f>
        <v>0.95198858535026609</v>
      </c>
      <c r="F3386" s="4">
        <f>Orte[[#This Row],[Lon_dez]]*PI()/180</f>
        <v>0.22899679497517245</v>
      </c>
      <c r="G3386" t="s">
        <v>834</v>
      </c>
      <c r="H3386" t="s">
        <v>923</v>
      </c>
      <c r="I3386" s="4" t="b">
        <v>0</v>
      </c>
      <c r="J3386" s="4" t="str">
        <f>CONCATENATE(Orte[[#This Row],[Ort]]," - ",Orte[[#This Row],[Landkreis]])</f>
        <v>Hiddensee - Landkreis Vorpommern-Rügen</v>
      </c>
      <c r="L3386" s="3" t="s">
        <v>13871</v>
      </c>
      <c r="M3386" s="3"/>
      <c r="N3386" t="str">
        <f>Orte[[#This Row],[Ort]]</f>
        <v>Hiddensee</v>
      </c>
      <c r="O3386" t="s">
        <v>5686</v>
      </c>
      <c r="P3386" t="s">
        <v>4743</v>
      </c>
    </row>
    <row r="3387" spans="1:16" x14ac:dyDescent="0.35">
      <c r="A3387" t="s">
        <v>2144</v>
      </c>
      <c r="B3387" s="3" t="s">
        <v>9145</v>
      </c>
      <c r="C3387" s="4">
        <v>50.986774322599999</v>
      </c>
      <c r="D3387" s="4">
        <v>8.1274945664799993</v>
      </c>
      <c r="E3387" s="4">
        <f>Orte[[#This Row],[Lat_dez]]*PI()/180</f>
        <v>0.88988708690067142</v>
      </c>
      <c r="F3387" s="4">
        <f>Orte[[#This Row],[Lon_dez]]*PI()/180</f>
        <v>0.14185154012302514</v>
      </c>
      <c r="G3387" t="s">
        <v>504</v>
      </c>
      <c r="H3387" t="s">
        <v>619</v>
      </c>
      <c r="I3387" s="4" t="b">
        <v>0</v>
      </c>
      <c r="J3387" s="4" t="str">
        <f>CONCATENATE(Orte[[#This Row],[Ort]]," - ",Orte[[#This Row],[Landkreis]])</f>
        <v>Hilchenbach - Kreis Siegen-Wittgenstein</v>
      </c>
      <c r="L3387" s="3" t="s">
        <v>9468</v>
      </c>
      <c r="M3387" s="3"/>
      <c r="N3387" t="str">
        <f>Orte[[#This Row],[Ort]]</f>
        <v>Hilchenbach</v>
      </c>
      <c r="O3387" t="s">
        <v>5408</v>
      </c>
      <c r="P3387" t="s">
        <v>4553</v>
      </c>
    </row>
    <row r="3388" spans="1:16" x14ac:dyDescent="0.35">
      <c r="A3388" t="s">
        <v>5127</v>
      </c>
      <c r="B3388" s="3" t="s">
        <v>12916</v>
      </c>
      <c r="C3388" s="4">
        <v>50.410588055700003</v>
      </c>
      <c r="D3388" s="4">
        <v>10.7007830434</v>
      </c>
      <c r="E3388" s="4">
        <f>Orte[[#This Row],[Lat_dez]]*PI()/180</f>
        <v>0.87983073943849177</v>
      </c>
      <c r="F3388" s="4">
        <f>Orte[[#This Row],[Lon_dez]]*PI()/180</f>
        <v>0.18676389664890927</v>
      </c>
      <c r="G3388" t="s">
        <v>678</v>
      </c>
      <c r="H3388" t="s">
        <v>2260</v>
      </c>
      <c r="I3388" s="4" t="b">
        <v>0</v>
      </c>
      <c r="J3388" s="4" t="str">
        <f>CONCATENATE(Orte[[#This Row],[Ort]]," - ",Orte[[#This Row],[Landkreis]])</f>
        <v>Hildburghausen - Landkreis Hildburghausen</v>
      </c>
      <c r="L3388" s="3" t="s">
        <v>7697</v>
      </c>
      <c r="M3388" s="3"/>
      <c r="N3388" t="str">
        <f>Orte[[#This Row],[Ort]]</f>
        <v>Hildburghausen</v>
      </c>
      <c r="O3388" t="s">
        <v>1637</v>
      </c>
      <c r="P3388" t="s">
        <v>6601</v>
      </c>
    </row>
    <row r="3389" spans="1:16" x14ac:dyDescent="0.35">
      <c r="A3389" t="s">
        <v>5775</v>
      </c>
      <c r="B3389" s="3" t="s">
        <v>13766</v>
      </c>
      <c r="C3389" s="4">
        <v>51.156264491000002</v>
      </c>
      <c r="D3389" s="4">
        <v>6.9432088332099999</v>
      </c>
      <c r="E3389" s="4">
        <f>Orte[[#This Row],[Lat_dez]]*PI()/180</f>
        <v>0.89284524838901125</v>
      </c>
      <c r="F3389" s="4">
        <f>Orte[[#This Row],[Lon_dez]]*PI()/180</f>
        <v>0.12118185479306831</v>
      </c>
      <c r="G3389" t="s">
        <v>504</v>
      </c>
      <c r="H3389" t="s">
        <v>1578</v>
      </c>
      <c r="I3389" s="4" t="b">
        <v>0</v>
      </c>
      <c r="J3389" s="4" t="str">
        <f>CONCATENATE(Orte[[#This Row],[Ort]]," - ",Orte[[#This Row],[Landkreis]])</f>
        <v>Hilden - Kreis Mettmann</v>
      </c>
      <c r="L3389" s="3" t="s">
        <v>14437</v>
      </c>
      <c r="M3389" s="3"/>
      <c r="N3389" t="str">
        <f>Orte[[#This Row],[Ort]]</f>
        <v>Hilden</v>
      </c>
      <c r="O3389" t="s">
        <v>1719</v>
      </c>
      <c r="P3389" t="s">
        <v>2741</v>
      </c>
    </row>
    <row r="3390" spans="1:16" x14ac:dyDescent="0.35">
      <c r="A3390" t="s">
        <v>5775</v>
      </c>
      <c r="B3390" s="3" t="s">
        <v>14406</v>
      </c>
      <c r="C3390" s="4">
        <v>51.181275288199998</v>
      </c>
      <c r="D3390" s="4">
        <v>6.9546547082399996</v>
      </c>
      <c r="E3390" s="4">
        <f>Orte[[#This Row],[Lat_dez]]*PI()/180</f>
        <v>0.89328176914869961</v>
      </c>
      <c r="F3390" s="4">
        <f>Orte[[#This Row],[Lon_dez]]*PI()/180</f>
        <v>0.12138162299811361</v>
      </c>
      <c r="G3390" t="s">
        <v>504</v>
      </c>
      <c r="H3390" t="s">
        <v>1578</v>
      </c>
      <c r="I3390" s="4" t="b">
        <v>0</v>
      </c>
      <c r="J3390" s="4" t="str">
        <f>CONCATENATE(Orte[[#This Row],[Ort]]," - ",Orte[[#This Row],[Landkreis]])</f>
        <v>Hilden - Kreis Mettmann</v>
      </c>
      <c r="L3390" s="3" t="s">
        <v>14997</v>
      </c>
      <c r="M3390" s="3"/>
      <c r="N3390" t="str">
        <f>Orte[[#This Row],[Ort]]</f>
        <v>Hilden</v>
      </c>
      <c r="O3390" t="s">
        <v>4309</v>
      </c>
      <c r="P3390" t="s">
        <v>6991</v>
      </c>
    </row>
    <row r="3391" spans="1:16" x14ac:dyDescent="0.35">
      <c r="A3391" t="s">
        <v>6029</v>
      </c>
      <c r="B3391" s="3" t="s">
        <v>14106</v>
      </c>
      <c r="C3391" s="4">
        <v>51.167982274000003</v>
      </c>
      <c r="D3391" s="4">
        <v>6.9145276014599997</v>
      </c>
      <c r="E3391" s="4">
        <f>Orte[[#This Row],[Lat_dez]]*PI()/180</f>
        <v>0.89304976228339539</v>
      </c>
      <c r="F3391" s="4">
        <f>Orte[[#This Row],[Lon_dez]]*PI()/180</f>
        <v>0.12068127286550327</v>
      </c>
      <c r="G3391" t="s">
        <v>504</v>
      </c>
      <c r="H3391" t="s">
        <v>1578</v>
      </c>
      <c r="I3391" s="4" t="b">
        <v>0</v>
      </c>
      <c r="J3391" s="4" t="str">
        <f>CONCATENATE(Orte[[#This Row],[Ort]]," - ",Orte[[#This Row],[Landkreis]])</f>
        <v>Hilden, Düsseldorf - Kreis Mettmann</v>
      </c>
      <c r="L3391" s="3" t="s">
        <v>14990</v>
      </c>
      <c r="M3391" s="3"/>
      <c r="N3391" t="str">
        <f>Orte[[#This Row],[Ort]]</f>
        <v>Hilden, Düsseldorf</v>
      </c>
      <c r="O3391" t="s">
        <v>6228</v>
      </c>
      <c r="P3391" t="s">
        <v>6196</v>
      </c>
    </row>
    <row r="3392" spans="1:16" x14ac:dyDescent="0.35">
      <c r="A3392" t="s">
        <v>5277</v>
      </c>
      <c r="B3392" s="3" t="s">
        <v>13114</v>
      </c>
      <c r="C3392" s="4">
        <v>50.541795090900003</v>
      </c>
      <c r="D3392" s="4">
        <v>9.9868234060599992</v>
      </c>
      <c r="E3392" s="4">
        <f>Orte[[#This Row],[Lat_dez]]*PI()/180</f>
        <v>0.88212073420451176</v>
      </c>
      <c r="F3392" s="4">
        <f>Orte[[#This Row],[Lon_dez]]*PI()/180</f>
        <v>0.17430295025098161</v>
      </c>
      <c r="G3392" t="s">
        <v>549</v>
      </c>
      <c r="H3392" t="s">
        <v>815</v>
      </c>
      <c r="I3392" s="4" t="b">
        <v>0</v>
      </c>
      <c r="J3392" s="4" t="str">
        <f>CONCATENATE(Orte[[#This Row],[Ort]]," - ",Orte[[#This Row],[Landkreis]])</f>
        <v>Hilders, Ehrenberg - Landkreis Fulda</v>
      </c>
      <c r="L3392" s="3" t="s">
        <v>10419</v>
      </c>
      <c r="M3392" s="3"/>
      <c r="N3392" t="str">
        <f>Orte[[#This Row],[Ort]]</f>
        <v>Hilders, Ehrenberg</v>
      </c>
      <c r="O3392" t="s">
        <v>3795</v>
      </c>
      <c r="P3392" t="s">
        <v>6574</v>
      </c>
    </row>
    <row r="3393" spans="1:16" x14ac:dyDescent="0.35">
      <c r="A3393" t="s">
        <v>657</v>
      </c>
      <c r="B3393" s="3" t="s">
        <v>12065</v>
      </c>
      <c r="C3393" s="4">
        <v>52.145833985099998</v>
      </c>
      <c r="D3393" s="4">
        <v>9.9526232458999999</v>
      </c>
      <c r="E3393" s="4">
        <f>Orte[[#This Row],[Lat_dez]]*PI()/180</f>
        <v>0.91011649423835073</v>
      </c>
      <c r="F3393" s="4">
        <f>Orte[[#This Row],[Lon_dez]]*PI()/180</f>
        <v>0.17370604485148022</v>
      </c>
      <c r="G3393" t="s">
        <v>554</v>
      </c>
      <c r="H3393" t="s">
        <v>658</v>
      </c>
      <c r="I3393" s="4" t="b">
        <v>0</v>
      </c>
      <c r="J3393" s="4" t="str">
        <f>CONCATENATE(Orte[[#This Row],[Ort]]," - ",Orte[[#This Row],[Landkreis]])</f>
        <v>Hildesheim - Landkreis Hildesheim</v>
      </c>
      <c r="L3393" s="3" t="s">
        <v>8098</v>
      </c>
      <c r="M3393" s="3"/>
      <c r="N3393" t="str">
        <f>Orte[[#This Row],[Ort]]</f>
        <v>Hildesheim</v>
      </c>
      <c r="O3393" t="s">
        <v>1599</v>
      </c>
      <c r="P3393" t="s">
        <v>6030</v>
      </c>
    </row>
    <row r="3394" spans="1:16" x14ac:dyDescent="0.35">
      <c r="A3394" t="s">
        <v>657</v>
      </c>
      <c r="B3394" s="3" t="s">
        <v>15374</v>
      </c>
      <c r="C3394" s="4">
        <v>52.162396391100003</v>
      </c>
      <c r="D3394" s="4">
        <v>9.9952858592399991</v>
      </c>
      <c r="E3394" s="4">
        <f>Orte[[#This Row],[Lat_dez]]*PI()/180</f>
        <v>0.91040556275510276</v>
      </c>
      <c r="F3394" s="4">
        <f>Orte[[#This Row],[Lon_dez]]*PI()/180</f>
        <v>0.17445064792176845</v>
      </c>
      <c r="G3394" t="s">
        <v>554</v>
      </c>
      <c r="H3394" t="s">
        <v>658</v>
      </c>
      <c r="I3394" s="4" t="b">
        <v>0</v>
      </c>
      <c r="J3394" s="4" t="str">
        <f>CONCATENATE(Orte[[#This Row],[Ort]]," - ",Orte[[#This Row],[Landkreis]])</f>
        <v>Hildesheim - Landkreis Hildesheim</v>
      </c>
      <c r="L3394" s="3" t="s">
        <v>11111</v>
      </c>
      <c r="M3394" s="3"/>
      <c r="N3394" t="str">
        <f>Orte[[#This Row],[Ort]]</f>
        <v>Hildesheim</v>
      </c>
      <c r="O3394" t="s">
        <v>6060</v>
      </c>
      <c r="P3394" t="s">
        <v>1861</v>
      </c>
    </row>
    <row r="3395" spans="1:16" x14ac:dyDescent="0.35">
      <c r="A3395" t="s">
        <v>657</v>
      </c>
      <c r="B3395" s="3" t="s">
        <v>7762</v>
      </c>
      <c r="C3395" s="4">
        <v>52.169800836100002</v>
      </c>
      <c r="D3395" s="4">
        <v>9.9266676517000008</v>
      </c>
      <c r="E3395" s="4">
        <f>Orte[[#This Row],[Lat_dez]]*PI()/180</f>
        <v>0.91053479469963561</v>
      </c>
      <c r="F3395" s="4">
        <f>Orte[[#This Row],[Lon_dez]]*PI()/180</f>
        <v>0.17325303427337871</v>
      </c>
      <c r="G3395" t="s">
        <v>554</v>
      </c>
      <c r="H3395" t="s">
        <v>658</v>
      </c>
      <c r="I3395" s="4" t="b">
        <v>0</v>
      </c>
      <c r="J3395" s="4" t="str">
        <f>CONCATENATE(Orte[[#This Row],[Ort]]," - ",Orte[[#This Row],[Landkreis]])</f>
        <v>Hildesheim - Landkreis Hildesheim</v>
      </c>
      <c r="L3395" s="3" t="s">
        <v>9616</v>
      </c>
      <c r="M3395" s="3"/>
      <c r="N3395" t="str">
        <f>Orte[[#This Row],[Ort]]</f>
        <v>Hildesheim</v>
      </c>
      <c r="O3395" t="s">
        <v>6311</v>
      </c>
      <c r="P3395" t="s">
        <v>5706</v>
      </c>
    </row>
    <row r="3396" spans="1:16" x14ac:dyDescent="0.35">
      <c r="A3396" t="s">
        <v>657</v>
      </c>
      <c r="B3396" s="3" t="s">
        <v>14918</v>
      </c>
      <c r="C3396" s="4">
        <v>52.128986687400001</v>
      </c>
      <c r="D3396" s="4">
        <v>9.9007106443600001</v>
      </c>
      <c r="E3396" s="4">
        <f>Orte[[#This Row],[Lat_dez]]*PI()/180</f>
        <v>0.90982245342342216</v>
      </c>
      <c r="F3396" s="4">
        <f>Orte[[#This Row],[Lon_dez]]*PI()/180</f>
        <v>0.17279999903133136</v>
      </c>
      <c r="G3396" t="s">
        <v>554</v>
      </c>
      <c r="H3396" t="s">
        <v>658</v>
      </c>
      <c r="I3396" s="4" t="b">
        <v>0</v>
      </c>
      <c r="J3396" s="4" t="str">
        <f>CONCATENATE(Orte[[#This Row],[Ort]]," - ",Orte[[#This Row],[Landkreis]])</f>
        <v>Hildesheim - Landkreis Hildesheim</v>
      </c>
      <c r="L3396" s="3" t="s">
        <v>12124</v>
      </c>
      <c r="M3396" s="3"/>
      <c r="N3396" t="str">
        <f>Orte[[#This Row],[Ort]]</f>
        <v>Hildesheim</v>
      </c>
      <c r="O3396" t="s">
        <v>6911</v>
      </c>
      <c r="P3396" t="s">
        <v>5634</v>
      </c>
    </row>
    <row r="3397" spans="1:16" x14ac:dyDescent="0.35">
      <c r="A3397" t="s">
        <v>657</v>
      </c>
      <c r="B3397" s="3" t="s">
        <v>8741</v>
      </c>
      <c r="C3397" s="4">
        <v>52.128031210300001</v>
      </c>
      <c r="D3397" s="4">
        <v>9.9891443122600005</v>
      </c>
      <c r="E3397" s="4">
        <f>Orte[[#This Row],[Lat_dez]]*PI()/180</f>
        <v>0.90980577720209965</v>
      </c>
      <c r="F3397" s="4">
        <f>Orte[[#This Row],[Lon_dez]]*PI()/180</f>
        <v>0.17434345770580159</v>
      </c>
      <c r="G3397" t="s">
        <v>554</v>
      </c>
      <c r="H3397" t="s">
        <v>658</v>
      </c>
      <c r="I3397" s="4" t="b">
        <v>0</v>
      </c>
      <c r="J3397" s="4" t="str">
        <f>CONCATENATE(Orte[[#This Row],[Ort]]," - ",Orte[[#This Row],[Landkreis]])</f>
        <v>Hildesheim - Landkreis Hildesheim</v>
      </c>
      <c r="L3397" s="3" t="s">
        <v>11344</v>
      </c>
      <c r="M3397" s="3"/>
      <c r="N3397" t="str">
        <f>Orte[[#This Row],[Ort]]</f>
        <v>Hildesheim</v>
      </c>
      <c r="O3397" t="s">
        <v>5631</v>
      </c>
      <c r="P3397" t="s">
        <v>4064</v>
      </c>
    </row>
    <row r="3398" spans="1:16" x14ac:dyDescent="0.35">
      <c r="A3398" t="s">
        <v>4787</v>
      </c>
      <c r="B3398" s="3" t="s">
        <v>12475</v>
      </c>
      <c r="C3398" s="4">
        <v>48.617901501600002</v>
      </c>
      <c r="D3398" s="4">
        <v>8.9623167392299994</v>
      </c>
      <c r="E3398" s="4">
        <f>Orte[[#This Row],[Lat_dez]]*PI()/180</f>
        <v>0.84854245661321526</v>
      </c>
      <c r="F3398" s="4">
        <f>Orte[[#This Row],[Lon_dez]]*PI()/180</f>
        <v>0.15642193570616553</v>
      </c>
      <c r="G3398" t="s">
        <v>546</v>
      </c>
      <c r="H3398" t="s">
        <v>749</v>
      </c>
      <c r="I3398" s="4" t="b">
        <v>0</v>
      </c>
      <c r="J3398" s="4" t="str">
        <f>CONCATENATE(Orte[[#This Row],[Ort]]," - ",Orte[[#This Row],[Landkreis]])</f>
        <v>Hildrizhausen - Landkreis Böblingen</v>
      </c>
      <c r="L3398" s="3" t="s">
        <v>14991</v>
      </c>
      <c r="M3398" s="3"/>
      <c r="N3398" t="str">
        <f>Orte[[#This Row],[Ort]]</f>
        <v>Hildrizhausen</v>
      </c>
      <c r="O3398" t="s">
        <v>1914</v>
      </c>
      <c r="P3398" t="s">
        <v>1116</v>
      </c>
    </row>
    <row r="3399" spans="1:16" x14ac:dyDescent="0.35">
      <c r="A3399" t="s">
        <v>5793</v>
      </c>
      <c r="B3399" s="3" t="s">
        <v>13793</v>
      </c>
      <c r="C3399" s="4">
        <v>50.456967164700004</v>
      </c>
      <c r="D3399" s="4">
        <v>7.6891062889499997</v>
      </c>
      <c r="E3399" s="4">
        <f>Orte[[#This Row],[Lat_dez]]*PI()/180</f>
        <v>0.88064020759468298</v>
      </c>
      <c r="F3399" s="4">
        <f>Orte[[#This Row],[Lon_dez]]*PI()/180</f>
        <v>0.13420022127797998</v>
      </c>
      <c r="G3399" t="s">
        <v>514</v>
      </c>
      <c r="H3399" t="s">
        <v>590</v>
      </c>
      <c r="I3399" s="4" t="b">
        <v>0</v>
      </c>
      <c r="J3399" s="4" t="str">
        <f>CONCATENATE(Orte[[#This Row],[Ort]]," - ",Orte[[#This Row],[Landkreis]])</f>
        <v>Hilgert - Landkreis Westerwaldkreis</v>
      </c>
      <c r="L3399" s="3" t="s">
        <v>12408</v>
      </c>
      <c r="M3399" s="3"/>
      <c r="N3399" t="str">
        <f>Orte[[#This Row],[Ort]]</f>
        <v>Hilgert</v>
      </c>
      <c r="O3399" t="s">
        <v>5790</v>
      </c>
      <c r="P3399" t="s">
        <v>4650</v>
      </c>
    </row>
    <row r="3400" spans="1:16" x14ac:dyDescent="0.35">
      <c r="A3400" t="s">
        <v>1390</v>
      </c>
      <c r="B3400" s="3" t="s">
        <v>8322</v>
      </c>
      <c r="C3400" s="4">
        <v>48.432078461899998</v>
      </c>
      <c r="D3400" s="4">
        <v>11.3270374392</v>
      </c>
      <c r="E3400" s="4">
        <f>Orte[[#This Row],[Lat_dez]]*PI()/180</f>
        <v>0.84529923274438601</v>
      </c>
      <c r="F3400" s="4">
        <f>Orte[[#This Row],[Lon_dez]]*PI()/180</f>
        <v>0.19769409781070699</v>
      </c>
      <c r="G3400" t="s">
        <v>665</v>
      </c>
      <c r="H3400" t="s">
        <v>841</v>
      </c>
      <c r="I3400" s="4" t="b">
        <v>0</v>
      </c>
      <c r="J3400" s="4" t="str">
        <f>CONCATENATE(Orte[[#This Row],[Ort]]," - ",Orte[[#This Row],[Landkreis]])</f>
        <v>Hilgertshausen-Tandern - Landkreis Dachau</v>
      </c>
      <c r="L3400" s="3" t="s">
        <v>10815</v>
      </c>
      <c r="M3400" s="3"/>
      <c r="N3400" t="str">
        <f>Orte[[#This Row],[Ort]]</f>
        <v>Hilgertshausen-Tandern</v>
      </c>
      <c r="O3400" t="s">
        <v>5749</v>
      </c>
      <c r="P3400" t="s">
        <v>4080</v>
      </c>
    </row>
    <row r="3401" spans="1:16" x14ac:dyDescent="0.35">
      <c r="A3401" t="s">
        <v>4250</v>
      </c>
      <c r="B3401" s="3" t="s">
        <v>11766</v>
      </c>
      <c r="C3401" s="4">
        <v>52.332056566799999</v>
      </c>
      <c r="D3401" s="4">
        <v>8.7697104760299993</v>
      </c>
      <c r="E3401" s="4">
        <f>Orte[[#This Row],[Lat_dez]]*PI()/180</f>
        <v>0.9133666914305798</v>
      </c>
      <c r="F3401" s="4">
        <f>Orte[[#This Row],[Lon_dez]]*PI()/180</f>
        <v>0.15306032225336275</v>
      </c>
      <c r="G3401" t="s">
        <v>504</v>
      </c>
      <c r="H3401" t="s">
        <v>712</v>
      </c>
      <c r="I3401" s="4" t="b">
        <v>0</v>
      </c>
      <c r="J3401" s="4" t="str">
        <f>CONCATENATE(Orte[[#This Row],[Ort]]," - ",Orte[[#This Row],[Landkreis]])</f>
        <v>Hille - Kreis Minden-Lübbecke</v>
      </c>
      <c r="L3401" s="3" t="s">
        <v>8105</v>
      </c>
      <c r="M3401" s="3"/>
      <c r="N3401" t="str">
        <f>Orte[[#This Row],[Ort]]</f>
        <v>Hille</v>
      </c>
      <c r="O3401" t="s">
        <v>2160</v>
      </c>
      <c r="P3401" t="s">
        <v>6042</v>
      </c>
    </row>
    <row r="3402" spans="1:16" x14ac:dyDescent="0.35">
      <c r="A3402" t="s">
        <v>3079</v>
      </c>
      <c r="B3402" s="3" t="s">
        <v>10295</v>
      </c>
      <c r="C3402" s="4">
        <v>52.418796408399999</v>
      </c>
      <c r="D3402" s="4">
        <v>10.392677748900001</v>
      </c>
      <c r="E3402" s="4">
        <f>Orte[[#This Row],[Lat_dez]]*PI()/180</f>
        <v>0.91488058725915822</v>
      </c>
      <c r="F3402" s="4">
        <f>Orte[[#This Row],[Lon_dez]]*PI()/180</f>
        <v>0.18138644481705751</v>
      </c>
      <c r="G3402" t="s">
        <v>554</v>
      </c>
      <c r="H3402" t="s">
        <v>1314</v>
      </c>
      <c r="I3402" s="4" t="b">
        <v>0</v>
      </c>
      <c r="J3402" s="4" t="str">
        <f>CONCATENATE(Orte[[#This Row],[Ort]]," - ",Orte[[#This Row],[Landkreis]])</f>
        <v>Hillerse - Landkreis Gifhorn</v>
      </c>
      <c r="L3402" s="3" t="s">
        <v>11054</v>
      </c>
      <c r="M3402" s="3"/>
      <c r="N3402" t="str">
        <f>Orte[[#This Row],[Ort]]</f>
        <v>Hillerse</v>
      </c>
      <c r="O3402" t="s">
        <v>6108</v>
      </c>
      <c r="P3402" t="s">
        <v>7009</v>
      </c>
    </row>
    <row r="3403" spans="1:16" x14ac:dyDescent="0.35">
      <c r="A3403" t="s">
        <v>1846</v>
      </c>
      <c r="B3403" s="3" t="s">
        <v>9293</v>
      </c>
      <c r="C3403" s="4">
        <v>50.283454310800003</v>
      </c>
      <c r="D3403" s="4">
        <v>6.6616140203900001</v>
      </c>
      <c r="E3403" s="4">
        <f>Orte[[#This Row],[Lat_dez]]*PI()/180</f>
        <v>0.87761183699959611</v>
      </c>
      <c r="F3403" s="4">
        <f>Orte[[#This Row],[Lon_dez]]*PI()/180</f>
        <v>0.11626709815282218</v>
      </c>
      <c r="G3403" t="s">
        <v>514</v>
      </c>
      <c r="H3403" t="s">
        <v>527</v>
      </c>
      <c r="I3403" s="4" t="b">
        <v>0</v>
      </c>
      <c r="J3403" s="4" t="str">
        <f>CONCATENATE(Orte[[#This Row],[Ort]]," - ",Orte[[#This Row],[Landkreis]])</f>
        <v>Hillesheim - Landkreis Vulkaneifel</v>
      </c>
      <c r="L3403" s="3" t="s">
        <v>13291</v>
      </c>
      <c r="M3403" s="3"/>
      <c r="N3403" t="str">
        <f>Orte[[#This Row],[Ort]]</f>
        <v>Hillesheim</v>
      </c>
      <c r="O3403" t="s">
        <v>1781</v>
      </c>
      <c r="P3403" t="s">
        <v>3185</v>
      </c>
    </row>
    <row r="3404" spans="1:16" x14ac:dyDescent="0.35">
      <c r="A3404" t="s">
        <v>1846</v>
      </c>
      <c r="B3404" s="3" t="s">
        <v>8811</v>
      </c>
      <c r="C3404" s="4">
        <v>49.7799552074</v>
      </c>
      <c r="D3404" s="4">
        <v>8.2524055564799994</v>
      </c>
      <c r="E3404" s="4">
        <f>Orte[[#This Row],[Lat_dez]]*PI()/180</f>
        <v>0.86882411986442665</v>
      </c>
      <c r="F3404" s="4">
        <f>Orte[[#This Row],[Lon_dez]]*PI()/180</f>
        <v>0.14403164817045086</v>
      </c>
      <c r="G3404" t="s">
        <v>514</v>
      </c>
      <c r="H3404" t="s">
        <v>1682</v>
      </c>
      <c r="I3404" s="4" t="b">
        <v>0</v>
      </c>
      <c r="J3404" s="4" t="str">
        <f>CONCATENATE(Orte[[#This Row],[Ort]]," - ",Orte[[#This Row],[Landkreis]])</f>
        <v>Hillesheim - Landkreis Mainz-Bingen</v>
      </c>
      <c r="L3404" s="3" t="s">
        <v>15003</v>
      </c>
      <c r="M3404" s="3"/>
      <c r="N3404" t="str">
        <f>Orte[[#This Row],[Ort]]</f>
        <v>Hillesheim</v>
      </c>
      <c r="O3404" t="s">
        <v>603</v>
      </c>
      <c r="P3404" t="s">
        <v>5570</v>
      </c>
    </row>
    <row r="3405" spans="1:16" x14ac:dyDescent="0.35">
      <c r="A3405" t="s">
        <v>5148</v>
      </c>
      <c r="B3405" s="3" t="s">
        <v>12947</v>
      </c>
      <c r="C3405" s="4">
        <v>50.412794062099998</v>
      </c>
      <c r="D3405" s="4">
        <v>7.7054911547599998</v>
      </c>
      <c r="E3405" s="4">
        <f>Orte[[#This Row],[Lat_dez]]*PI()/180</f>
        <v>0.87986924151349166</v>
      </c>
      <c r="F3405" s="4">
        <f>Orte[[#This Row],[Lon_dez]]*PI()/180</f>
        <v>0.13448619113386193</v>
      </c>
      <c r="G3405" t="s">
        <v>514</v>
      </c>
      <c r="H3405" t="s">
        <v>590</v>
      </c>
      <c r="I3405" s="4" t="b">
        <v>0</v>
      </c>
      <c r="J3405" s="4" t="str">
        <f>CONCATENATE(Orte[[#This Row],[Ort]]," - ",Orte[[#This Row],[Landkreis]])</f>
        <v>Hillscheid - Landkreis Westerwaldkreis</v>
      </c>
      <c r="L3405" s="3" t="s">
        <v>10654</v>
      </c>
      <c r="M3405" s="3"/>
      <c r="N3405" t="str">
        <f>Orte[[#This Row],[Ort]]</f>
        <v>Hillscheid</v>
      </c>
      <c r="O3405" t="s">
        <v>4324</v>
      </c>
      <c r="P3405" t="s">
        <v>4561</v>
      </c>
    </row>
    <row r="3406" spans="1:16" x14ac:dyDescent="0.35">
      <c r="A3406" t="s">
        <v>6784</v>
      </c>
      <c r="B3406" s="3" t="s">
        <v>15131</v>
      </c>
      <c r="C3406" s="4">
        <v>49.170828051199997</v>
      </c>
      <c r="D3406" s="4">
        <v>11.2290576162</v>
      </c>
      <c r="E3406" s="4">
        <f>Orte[[#This Row],[Lat_dez]]*PI()/180</f>
        <v>0.85819284542542695</v>
      </c>
      <c r="F3406" s="4">
        <f>Orte[[#This Row],[Lon_dez]]*PI()/180</f>
        <v>0.19598402729883577</v>
      </c>
      <c r="G3406" t="s">
        <v>665</v>
      </c>
      <c r="H3406" t="s">
        <v>2310</v>
      </c>
      <c r="I3406" s="4" t="b">
        <v>0</v>
      </c>
      <c r="J3406" s="4" t="str">
        <f>CONCATENATE(Orte[[#This Row],[Ort]]," - ",Orte[[#This Row],[Landkreis]])</f>
        <v>Hilpoltstein - Landkreis Roth</v>
      </c>
      <c r="L3406" s="3" t="s">
        <v>8587</v>
      </c>
      <c r="M3406" s="3"/>
      <c r="N3406" t="str">
        <f>Orte[[#This Row],[Ort]]</f>
        <v>Hilpoltstein</v>
      </c>
      <c r="O3406" t="s">
        <v>7130</v>
      </c>
      <c r="P3406" t="s">
        <v>4050</v>
      </c>
    </row>
    <row r="3407" spans="1:16" x14ac:dyDescent="0.35">
      <c r="A3407" t="s">
        <v>7046</v>
      </c>
      <c r="B3407" s="3" t="s">
        <v>15493</v>
      </c>
      <c r="C3407" s="4">
        <v>48.153788923699999</v>
      </c>
      <c r="D3407" s="4">
        <v>10.7136091676</v>
      </c>
      <c r="E3407" s="4">
        <f>Orte[[#This Row],[Lat_dez]]*PI()/180</f>
        <v>0.84044216402894156</v>
      </c>
      <c r="F3407" s="4">
        <f>Orte[[#This Row],[Lon_dez]]*PI()/180</f>
        <v>0.18698775474646898</v>
      </c>
      <c r="G3407" t="s">
        <v>665</v>
      </c>
      <c r="H3407" t="s">
        <v>798</v>
      </c>
      <c r="I3407" s="4" t="b">
        <v>0</v>
      </c>
      <c r="J3407" s="4" t="str">
        <f>CONCATENATE(Orte[[#This Row],[Ort]]," - ",Orte[[#This Row],[Landkreis]])</f>
        <v>Hiltenfingen - Landkreis Augsburg</v>
      </c>
      <c r="L3407" s="3" t="s">
        <v>15542</v>
      </c>
      <c r="M3407" s="3"/>
      <c r="N3407" t="str">
        <f>Orte[[#This Row],[Ort]]</f>
        <v>Hiltenfingen</v>
      </c>
      <c r="O3407" t="s">
        <v>3928</v>
      </c>
      <c r="P3407" t="s">
        <v>2659</v>
      </c>
    </row>
    <row r="3408" spans="1:16" x14ac:dyDescent="0.35">
      <c r="A3408" t="s">
        <v>3189</v>
      </c>
      <c r="B3408" s="3" t="s">
        <v>10419</v>
      </c>
      <c r="C3408" s="4">
        <v>52.1701478982</v>
      </c>
      <c r="D3408" s="4">
        <v>8.1660311765600007</v>
      </c>
      <c r="E3408" s="4">
        <f>Orte[[#This Row],[Lat_dez]]*PI()/180</f>
        <v>0.91054085207598945</v>
      </c>
      <c r="F3408" s="4">
        <f>Orte[[#This Row],[Lon_dez]]*PI()/180</f>
        <v>0.14252413085147841</v>
      </c>
      <c r="G3408" t="s">
        <v>554</v>
      </c>
      <c r="H3408" t="s">
        <v>555</v>
      </c>
      <c r="I3408" s="4" t="b">
        <v>0</v>
      </c>
      <c r="J3408" s="4" t="str">
        <f>CONCATENATE(Orte[[#This Row],[Ort]]," - ",Orte[[#This Row],[Landkreis]])</f>
        <v>Hilter - Landkreis Osnabrück</v>
      </c>
      <c r="L3408" s="3" t="s">
        <v>9979</v>
      </c>
      <c r="M3408" s="3"/>
      <c r="N3408" t="str">
        <f>Orte[[#This Row],[Ort]]</f>
        <v>Hilter</v>
      </c>
      <c r="O3408" t="s">
        <v>2694</v>
      </c>
      <c r="P3408" t="s">
        <v>74</v>
      </c>
    </row>
    <row r="3409" spans="1:16" x14ac:dyDescent="0.35">
      <c r="A3409" t="s">
        <v>954</v>
      </c>
      <c r="B3409" s="3" t="s">
        <v>7951</v>
      </c>
      <c r="C3409" s="4">
        <v>49.662954794800001</v>
      </c>
      <c r="D3409" s="4">
        <v>11.3159121174</v>
      </c>
      <c r="E3409" s="4">
        <f>Orte[[#This Row],[Lat_dez]]*PI()/180</f>
        <v>0.86678207743836488</v>
      </c>
      <c r="F3409" s="4">
        <f>Orte[[#This Row],[Lon_dez]]*PI()/180</f>
        <v>0.19749992431495314</v>
      </c>
      <c r="G3409" t="s">
        <v>665</v>
      </c>
      <c r="H3409" t="s">
        <v>807</v>
      </c>
      <c r="I3409" s="4" t="b">
        <v>0</v>
      </c>
      <c r="J3409" s="4" t="str">
        <f>CONCATENATE(Orte[[#This Row],[Ort]]," - ",Orte[[#This Row],[Landkreis]])</f>
        <v>Hiltpoltstein - Landkreis Forchheim</v>
      </c>
      <c r="L3409" s="3" t="s">
        <v>8804</v>
      </c>
      <c r="M3409" s="3"/>
      <c r="N3409" t="str">
        <f>Orte[[#This Row],[Ort]]</f>
        <v>Hiltpoltstein</v>
      </c>
      <c r="O3409" t="s">
        <v>6854</v>
      </c>
      <c r="P3409" t="s">
        <v>4210</v>
      </c>
    </row>
    <row r="3410" spans="1:16" x14ac:dyDescent="0.35">
      <c r="A3410" t="s">
        <v>3796</v>
      </c>
      <c r="B3410" s="3" t="s">
        <v>11207</v>
      </c>
      <c r="C3410" s="4">
        <v>47.780335846100002</v>
      </c>
      <c r="D3410" s="4">
        <v>8.7607777742300001</v>
      </c>
      <c r="E3410" s="4">
        <f>Orte[[#This Row],[Lat_dez]]*PI()/180</f>
        <v>0.8339241782231156</v>
      </c>
      <c r="F3410" s="4">
        <f>Orte[[#This Row],[Lon_dez]]*PI()/180</f>
        <v>0.15290441719585393</v>
      </c>
      <c r="G3410" t="s">
        <v>546</v>
      </c>
      <c r="H3410" t="s">
        <v>1065</v>
      </c>
      <c r="I3410" s="4" t="b">
        <v>0</v>
      </c>
      <c r="J3410" s="4" t="str">
        <f>CONCATENATE(Orte[[#This Row],[Ort]]," - ",Orte[[#This Row],[Landkreis]])</f>
        <v>Hilzingen - Landkreis Konstanz</v>
      </c>
      <c r="L3410" s="3" t="s">
        <v>12452</v>
      </c>
      <c r="M3410" s="3"/>
      <c r="N3410" t="str">
        <f>Orte[[#This Row],[Ort]]</f>
        <v>Hilzingen</v>
      </c>
      <c r="O3410" t="s">
        <v>5205</v>
      </c>
      <c r="P3410" t="s">
        <v>4896</v>
      </c>
    </row>
    <row r="3411" spans="1:16" x14ac:dyDescent="0.35">
      <c r="A3411" t="s">
        <v>3165</v>
      </c>
      <c r="B3411" s="3" t="s">
        <v>10394</v>
      </c>
      <c r="C3411" s="4">
        <v>53.104315899900001</v>
      </c>
      <c r="D3411" s="4">
        <v>10.719266789200001</v>
      </c>
      <c r="E3411" s="4">
        <f>Orte[[#This Row],[Lat_dez]]*PI()/180</f>
        <v>0.92684515947243051</v>
      </c>
      <c r="F3411" s="4">
        <f>Orte[[#This Row],[Lon_dez]]*PI()/180</f>
        <v>0.18708649887122095</v>
      </c>
      <c r="G3411" t="s">
        <v>554</v>
      </c>
      <c r="H3411" t="s">
        <v>791</v>
      </c>
      <c r="I3411" s="4" t="b">
        <v>0</v>
      </c>
      <c r="J3411" s="4" t="str">
        <f>CONCATENATE(Orte[[#This Row],[Ort]]," - ",Orte[[#This Row],[Landkreis]])</f>
        <v>Himbergen - Landkreis Uelzen</v>
      </c>
      <c r="L3411" s="3" t="s">
        <v>12599</v>
      </c>
      <c r="M3411" s="3"/>
      <c r="N3411" t="str">
        <f>Orte[[#This Row],[Ort]]</f>
        <v>Himbergen</v>
      </c>
      <c r="O3411" t="s">
        <v>1828</v>
      </c>
      <c r="P3411" t="s">
        <v>2778</v>
      </c>
    </row>
    <row r="3412" spans="1:16" x14ac:dyDescent="0.35">
      <c r="A3412" t="s">
        <v>4589</v>
      </c>
      <c r="B3412" s="3" t="s">
        <v>12214</v>
      </c>
      <c r="C3412" s="4">
        <v>50.0570205832</v>
      </c>
      <c r="D3412" s="4">
        <v>11.609414063499999</v>
      </c>
      <c r="E3412" s="4">
        <f>Orte[[#This Row],[Lat_dez]]*PI()/180</f>
        <v>0.87365982291541211</v>
      </c>
      <c r="F3412" s="4">
        <f>Orte[[#This Row],[Lon_dez]]*PI()/180</f>
        <v>0.20262249963540901</v>
      </c>
      <c r="G3412" t="s">
        <v>665</v>
      </c>
      <c r="H3412" t="s">
        <v>956</v>
      </c>
      <c r="I3412" s="4" t="b">
        <v>0</v>
      </c>
      <c r="J3412" s="4" t="str">
        <f>CONCATENATE(Orte[[#This Row],[Ort]]," - ",Orte[[#This Row],[Landkreis]])</f>
        <v>Himmelkron - Landkreis Kulmbach</v>
      </c>
      <c r="L3412" s="3" t="s">
        <v>11056</v>
      </c>
      <c r="M3412" s="3"/>
      <c r="N3412" t="str">
        <f>Orte[[#This Row],[Ort]]</f>
        <v>Himmelkron</v>
      </c>
      <c r="O3412" t="s">
        <v>3097</v>
      </c>
      <c r="P3412" t="s">
        <v>5502</v>
      </c>
    </row>
    <row r="3413" spans="1:16" x14ac:dyDescent="0.35">
      <c r="A3413" t="s">
        <v>6191</v>
      </c>
      <c r="B3413" s="3" t="s">
        <v>14324</v>
      </c>
      <c r="C3413" s="4">
        <v>53.613198848099998</v>
      </c>
      <c r="D3413" s="4">
        <v>9.2978425229599999</v>
      </c>
      <c r="E3413" s="4">
        <f>Orte[[#This Row],[Lat_dez]]*PI()/180</f>
        <v>0.9357268424257762</v>
      </c>
      <c r="F3413" s="4">
        <f>Orte[[#This Row],[Lon_dez]]*PI()/180</f>
        <v>0.16227796535758848</v>
      </c>
      <c r="G3413" t="s">
        <v>554</v>
      </c>
      <c r="H3413" t="s">
        <v>1507</v>
      </c>
      <c r="I3413" s="4" t="b">
        <v>0</v>
      </c>
      <c r="J3413" s="4" t="str">
        <f>CONCATENATE(Orte[[#This Row],[Ort]]," - ",Orte[[#This Row],[Landkreis]])</f>
        <v>Himmelpforten - Landkreis Stade</v>
      </c>
      <c r="L3413" s="3" t="s">
        <v>10119</v>
      </c>
      <c r="M3413" s="3"/>
      <c r="N3413" t="str">
        <f>Orte[[#This Row],[Ort]]</f>
        <v>Himmelpforten</v>
      </c>
      <c r="O3413" t="s">
        <v>6404</v>
      </c>
      <c r="P3413" t="s">
        <v>1798</v>
      </c>
    </row>
    <row r="3414" spans="1:16" x14ac:dyDescent="0.35">
      <c r="A3414" t="s">
        <v>2051</v>
      </c>
      <c r="B3414" s="3" t="s">
        <v>9038</v>
      </c>
      <c r="C3414" s="4">
        <v>49.923879485299999</v>
      </c>
      <c r="D3414" s="4">
        <v>9.7820991338700001</v>
      </c>
      <c r="E3414" s="4">
        <f>Orte[[#This Row],[Lat_dez]]*PI()/180</f>
        <v>0.8713360723873369</v>
      </c>
      <c r="F3414" s="4">
        <f>Orte[[#This Row],[Lon_dez]]*PI()/180</f>
        <v>0.17072983764251706</v>
      </c>
      <c r="G3414" t="s">
        <v>665</v>
      </c>
      <c r="H3414" t="s">
        <v>826</v>
      </c>
      <c r="I3414" s="4" t="b">
        <v>0</v>
      </c>
      <c r="J3414" s="4" t="str">
        <f>CONCATENATE(Orte[[#This Row],[Ort]]," - ",Orte[[#This Row],[Landkreis]])</f>
        <v>Himmelstadt - Landkreis Main-Spessart</v>
      </c>
      <c r="L3414" s="3" t="s">
        <v>9830</v>
      </c>
      <c r="M3414" s="3"/>
      <c r="N3414" t="str">
        <f>Orte[[#This Row],[Ort]]</f>
        <v>Himmelstadt</v>
      </c>
      <c r="O3414" t="s">
        <v>4457</v>
      </c>
      <c r="P3414" t="s">
        <v>3437</v>
      </c>
    </row>
    <row r="3415" spans="1:16" x14ac:dyDescent="0.35">
      <c r="A3415" t="s">
        <v>3697</v>
      </c>
      <c r="B3415" s="3" t="s">
        <v>11072</v>
      </c>
      <c r="C3415" s="4">
        <v>53.420194432999999</v>
      </c>
      <c r="D3415" s="4">
        <v>7.2103968441499999</v>
      </c>
      <c r="E3415" s="4">
        <f>Orte[[#This Row],[Lat_dez]]*PI()/180</f>
        <v>0.9323582799113953</v>
      </c>
      <c r="F3415" s="4">
        <f>Orte[[#This Row],[Lon_dez]]*PI()/180</f>
        <v>0.12584516530582593</v>
      </c>
      <c r="G3415" t="s">
        <v>554</v>
      </c>
      <c r="H3415" t="s">
        <v>1178</v>
      </c>
      <c r="I3415" s="4" t="b">
        <v>0</v>
      </c>
      <c r="J3415" s="4" t="str">
        <f>CONCATENATE(Orte[[#This Row],[Ort]]," - ",Orte[[#This Row],[Landkreis]])</f>
        <v>Hinte - Landkreis Aurich</v>
      </c>
      <c r="L3415" s="3" t="s">
        <v>13857</v>
      </c>
      <c r="M3415" s="3"/>
      <c r="N3415" t="str">
        <f>Orte[[#This Row],[Ort]]</f>
        <v>Hinte</v>
      </c>
      <c r="O3415" t="s">
        <v>5626</v>
      </c>
      <c r="P3415" t="s">
        <v>2117</v>
      </c>
    </row>
    <row r="3416" spans="1:16" x14ac:dyDescent="0.35">
      <c r="A3416" t="s">
        <v>5681</v>
      </c>
      <c r="B3416" s="3" t="s">
        <v>13641</v>
      </c>
      <c r="C3416" s="4">
        <v>48.8399818189</v>
      </c>
      <c r="D3416" s="4">
        <v>13.629374245099999</v>
      </c>
      <c r="E3416" s="4">
        <f>Orte[[#This Row],[Lat_dez]]*PI()/180</f>
        <v>0.8524184893539738</v>
      </c>
      <c r="F3416" s="4">
        <f>Orte[[#This Row],[Lon_dez]]*PI()/180</f>
        <v>0.23787745556351159</v>
      </c>
      <c r="G3416" t="s">
        <v>665</v>
      </c>
      <c r="H3416" t="s">
        <v>937</v>
      </c>
      <c r="I3416" s="4" t="b">
        <v>0</v>
      </c>
      <c r="J3416" s="4" t="str">
        <f>CONCATENATE(Orte[[#This Row],[Ort]]," - ",Orte[[#This Row],[Landkreis]])</f>
        <v>Hinterschmiding - Landkreis Freyung-Grafenau</v>
      </c>
      <c r="L3416" s="3" t="s">
        <v>10823</v>
      </c>
      <c r="M3416" s="3"/>
      <c r="N3416" t="str">
        <f>Orte[[#This Row],[Ort]]</f>
        <v>Hinterschmiding</v>
      </c>
      <c r="O3416" t="s">
        <v>1480</v>
      </c>
      <c r="P3416" t="s">
        <v>3061</v>
      </c>
    </row>
    <row r="3417" spans="1:16" x14ac:dyDescent="0.35">
      <c r="A3417" t="s">
        <v>2157</v>
      </c>
      <c r="B3417" s="3" t="s">
        <v>9156</v>
      </c>
      <c r="C3417" s="4">
        <v>49.225298042799999</v>
      </c>
      <c r="D3417" s="4">
        <v>7.7500163520000003</v>
      </c>
      <c r="E3417" s="4">
        <f>Orte[[#This Row],[Lat_dez]]*PI()/180</f>
        <v>0.85914352612238065</v>
      </c>
      <c r="F3417" s="4">
        <f>Orte[[#This Row],[Lon_dez]]*PI()/180</f>
        <v>0.13526330242579984</v>
      </c>
      <c r="G3417" t="s">
        <v>514</v>
      </c>
      <c r="H3417" t="s">
        <v>629</v>
      </c>
      <c r="I3417" s="4" t="b">
        <v>0</v>
      </c>
      <c r="J3417" s="4" t="str">
        <f>CONCATENATE(Orte[[#This Row],[Ort]]," - ",Orte[[#This Row],[Landkreis]])</f>
        <v>Hinterweidenthal - Landkreis Südwestpfalz</v>
      </c>
      <c r="L3417" s="3" t="s">
        <v>8993</v>
      </c>
      <c r="M3417" s="3"/>
      <c r="N3417" t="str">
        <f>Orte[[#This Row],[Ort]]</f>
        <v>Hinterweidenthal</v>
      </c>
      <c r="O3417" t="s">
        <v>3884</v>
      </c>
      <c r="P3417" t="s">
        <v>4504</v>
      </c>
    </row>
    <row r="3418" spans="1:16" x14ac:dyDescent="0.35">
      <c r="A3418" t="s">
        <v>2499</v>
      </c>
      <c r="B3418" s="3" t="s">
        <v>9568</v>
      </c>
      <c r="C3418" s="4">
        <v>47.893499473200002</v>
      </c>
      <c r="D3418" s="4">
        <v>8.0779794986599995</v>
      </c>
      <c r="E3418" s="4">
        <f>Orte[[#This Row],[Lat_dez]]*PI()/180</f>
        <v>0.83589925610950977</v>
      </c>
      <c r="F3418" s="4">
        <f>Orte[[#This Row],[Lon_dez]]*PI()/180</f>
        <v>0.14098733916021786</v>
      </c>
      <c r="G3418" t="s">
        <v>546</v>
      </c>
      <c r="H3418" t="s">
        <v>547</v>
      </c>
      <c r="I3418" s="4" t="b">
        <v>0</v>
      </c>
      <c r="J3418" s="4" t="str">
        <f>CONCATENATE(Orte[[#This Row],[Ort]]," - ",Orte[[#This Row],[Landkreis]])</f>
        <v>Hinterzarten - Landkreis Breisgau-Hochschwarzwald</v>
      </c>
      <c r="L3418" s="3" t="s">
        <v>13081</v>
      </c>
      <c r="M3418" s="3"/>
      <c r="N3418" t="str">
        <f>Orte[[#This Row],[Ort]]</f>
        <v>Hinterzarten</v>
      </c>
      <c r="O3418" t="s">
        <v>1921</v>
      </c>
      <c r="P3418" t="s">
        <v>6490</v>
      </c>
    </row>
    <row r="3419" spans="1:16" x14ac:dyDescent="0.35">
      <c r="A3419" t="s">
        <v>3942</v>
      </c>
      <c r="B3419" s="3" t="s">
        <v>11385</v>
      </c>
      <c r="C3419" s="4">
        <v>49.581334000299996</v>
      </c>
      <c r="D3419" s="4">
        <v>7.5564736454299997</v>
      </c>
      <c r="E3419" s="4">
        <f>Orte[[#This Row],[Lat_dez]]*PI()/180</f>
        <v>0.86535752583624614</v>
      </c>
      <c r="F3419" s="4">
        <f>Orte[[#This Row],[Lon_dez]]*PI()/180</f>
        <v>0.13188534495293205</v>
      </c>
      <c r="G3419" t="s">
        <v>514</v>
      </c>
      <c r="H3419" t="s">
        <v>1680</v>
      </c>
      <c r="I3419" s="4" t="b">
        <v>0</v>
      </c>
      <c r="J3419" s="4" t="str">
        <f>CONCATENATE(Orte[[#This Row],[Ort]]," - ",Orte[[#This Row],[Landkreis]])</f>
        <v>Hinzweiler - Landkreis Kusel</v>
      </c>
      <c r="L3419" s="3" t="s">
        <v>10657</v>
      </c>
      <c r="M3419" s="3"/>
      <c r="N3419" t="str">
        <f>Orte[[#This Row],[Ort]]</f>
        <v>Hinzweiler</v>
      </c>
      <c r="O3419" t="s">
        <v>6988</v>
      </c>
      <c r="P3419" t="s">
        <v>7092</v>
      </c>
    </row>
    <row r="3420" spans="1:16" x14ac:dyDescent="0.35">
      <c r="A3420" t="s">
        <v>6393</v>
      </c>
      <c r="B3420" s="3" t="s">
        <v>14607</v>
      </c>
      <c r="C3420" s="4">
        <v>48.4097627688</v>
      </c>
      <c r="D3420" s="4">
        <v>8.9001571613500001</v>
      </c>
      <c r="E3420" s="4">
        <f>Orte[[#This Row],[Lat_dez]]*PI()/180</f>
        <v>0.84490975042492644</v>
      </c>
      <c r="F3420" s="4">
        <f>Orte[[#This Row],[Lon_dez]]*PI()/180</f>
        <v>0.15533704641050972</v>
      </c>
      <c r="G3420" t="s">
        <v>546</v>
      </c>
      <c r="H3420" t="s">
        <v>1499</v>
      </c>
      <c r="I3420" s="4" t="b">
        <v>0</v>
      </c>
      <c r="J3420" s="4" t="str">
        <f>CONCATENATE(Orte[[#This Row],[Ort]]," - ",Orte[[#This Row],[Landkreis]])</f>
        <v>Hirrlingen - Landkreis Tübingen</v>
      </c>
      <c r="L3420" s="3" t="s">
        <v>11067</v>
      </c>
      <c r="M3420" s="3"/>
      <c r="N3420" t="str">
        <f>Orte[[#This Row],[Ort]]</f>
        <v>Hirrlingen</v>
      </c>
      <c r="O3420" t="s">
        <v>71</v>
      </c>
      <c r="P3420" t="s">
        <v>5594</v>
      </c>
    </row>
    <row r="3421" spans="1:16" x14ac:dyDescent="0.35">
      <c r="A3421" t="s">
        <v>3640</v>
      </c>
      <c r="B3421" s="3" t="s">
        <v>11003</v>
      </c>
      <c r="C3421" s="4">
        <v>49.811398882500001</v>
      </c>
      <c r="D3421" s="4">
        <v>10.9781218419</v>
      </c>
      <c r="E3421" s="4">
        <f>Orte[[#This Row],[Lat_dez]]*PI()/180</f>
        <v>0.8693729155238491</v>
      </c>
      <c r="F3421" s="4">
        <f>Orte[[#This Row],[Lon_dez]]*PI()/180</f>
        <v>0.19160437182625939</v>
      </c>
      <c r="G3421" t="s">
        <v>665</v>
      </c>
      <c r="H3421" t="s">
        <v>1321</v>
      </c>
      <c r="I3421" s="4" t="b">
        <v>0</v>
      </c>
      <c r="J3421" s="4" t="str">
        <f>CONCATENATE(Orte[[#This Row],[Ort]]," - ",Orte[[#This Row],[Landkreis]])</f>
        <v>Hirschaid - Landkreis Bamberg</v>
      </c>
      <c r="L3421" s="3" t="s">
        <v>11371</v>
      </c>
      <c r="M3421" s="3"/>
      <c r="N3421" t="str">
        <f>Orte[[#This Row],[Ort]]</f>
        <v>Hirschaid</v>
      </c>
      <c r="O3421" t="s">
        <v>6655</v>
      </c>
      <c r="P3421" t="s">
        <v>15998</v>
      </c>
    </row>
    <row r="3422" spans="1:16" x14ac:dyDescent="0.35">
      <c r="A3422" t="s">
        <v>6539</v>
      </c>
      <c r="B3422" s="3" t="s">
        <v>14808</v>
      </c>
      <c r="C3422" s="4">
        <v>49.551074045599997</v>
      </c>
      <c r="D3422" s="4">
        <v>11.9416909951</v>
      </c>
      <c r="E3422" s="4">
        <f>Orte[[#This Row],[Lat_dez]]*PI()/180</f>
        <v>0.86482938999522674</v>
      </c>
      <c r="F3422" s="4">
        <f>Orte[[#This Row],[Lon_dez]]*PI()/180</f>
        <v>0.20842182612025306</v>
      </c>
      <c r="G3422" t="s">
        <v>665</v>
      </c>
      <c r="H3422" t="s">
        <v>857</v>
      </c>
      <c r="I3422" s="4" t="b">
        <v>0</v>
      </c>
      <c r="J3422" s="4" t="str">
        <f>CONCATENATE(Orte[[#This Row],[Ort]]," - ",Orte[[#This Row],[Landkreis]])</f>
        <v>Hirschau - Landkreis Amberg-Sulzbach</v>
      </c>
      <c r="L3422" s="3" t="s">
        <v>11036</v>
      </c>
      <c r="M3422" s="3"/>
      <c r="N3422" t="str">
        <f>Orte[[#This Row],[Ort]]</f>
        <v>Hirschau</v>
      </c>
      <c r="O3422" t="s">
        <v>4082</v>
      </c>
      <c r="P3422" t="s">
        <v>1042</v>
      </c>
    </row>
    <row r="3423" spans="1:16" x14ac:dyDescent="0.35">
      <c r="A3423" t="s">
        <v>3305</v>
      </c>
      <c r="B3423" s="3" t="s">
        <v>10567</v>
      </c>
      <c r="C3423" s="4">
        <v>49.574424901</v>
      </c>
      <c r="D3423" s="4">
        <v>11.5857631761</v>
      </c>
      <c r="E3423" s="4">
        <f>Orte[[#This Row],[Lat_dez]]*PI()/180</f>
        <v>0.86523693930511392</v>
      </c>
      <c r="F3423" s="4">
        <f>Orte[[#This Row],[Lon_dez]]*PI()/180</f>
        <v>0.20220971377926061</v>
      </c>
      <c r="G3423" t="s">
        <v>665</v>
      </c>
      <c r="H3423" t="s">
        <v>857</v>
      </c>
      <c r="I3423" s="4" t="b">
        <v>0</v>
      </c>
      <c r="J3423" s="4" t="str">
        <f>CONCATENATE(Orte[[#This Row],[Ort]]," - ",Orte[[#This Row],[Landkreis]])</f>
        <v>Hirschbach - Landkreis Amberg-Sulzbach</v>
      </c>
      <c r="L3423" s="3" t="s">
        <v>9459</v>
      </c>
      <c r="M3423" s="3"/>
      <c r="N3423" t="str">
        <f>Orte[[#This Row],[Ort]]</f>
        <v>Hirschbach</v>
      </c>
      <c r="O3423" t="s">
        <v>6362</v>
      </c>
      <c r="P3423" t="s">
        <v>5766</v>
      </c>
    </row>
    <row r="3424" spans="1:16" x14ac:dyDescent="0.35">
      <c r="A3424" t="s">
        <v>4601</v>
      </c>
      <c r="B3424" s="3" t="s">
        <v>12226</v>
      </c>
      <c r="C3424" s="4">
        <v>50.420001333800002</v>
      </c>
      <c r="D3424" s="4">
        <v>11.8170997635</v>
      </c>
      <c r="E3424" s="4">
        <f>Orte[[#This Row],[Lat_dez]]*PI()/180</f>
        <v>0.87999503213474262</v>
      </c>
      <c r="F3424" s="4">
        <f>Orte[[#This Row],[Lon_dez]]*PI()/180</f>
        <v>0.20624729890971821</v>
      </c>
      <c r="G3424" t="s">
        <v>678</v>
      </c>
      <c r="H3424" t="s">
        <v>1295</v>
      </c>
      <c r="I3424" s="4" t="b">
        <v>0</v>
      </c>
      <c r="J3424" s="4" t="str">
        <f>CONCATENATE(Orte[[#This Row],[Ort]]," - ",Orte[[#This Row],[Landkreis]])</f>
        <v>Hirschberg - Landkreis Saale-Orla-Kreis</v>
      </c>
      <c r="L3424" s="3" t="s">
        <v>7723</v>
      </c>
      <c r="M3424" s="3"/>
      <c r="N3424" t="str">
        <f>Orte[[#This Row],[Ort]]</f>
        <v>Hirschberg</v>
      </c>
      <c r="O3424" t="s">
        <v>3550</v>
      </c>
      <c r="P3424" t="s">
        <v>6877</v>
      </c>
    </row>
    <row r="3425" spans="1:16" x14ac:dyDescent="0.35">
      <c r="A3425" t="s">
        <v>6804</v>
      </c>
      <c r="B3425" s="3" t="s">
        <v>15160</v>
      </c>
      <c r="C3425" s="4">
        <v>49.503818965100002</v>
      </c>
      <c r="D3425" s="4">
        <v>8.6624067731299998</v>
      </c>
      <c r="E3425" s="4">
        <f>Orte[[#This Row],[Lat_dez]]*PI()/180</f>
        <v>0.86400463325220689</v>
      </c>
      <c r="F3425" s="4">
        <f>Orte[[#This Row],[Lon_dez]]*PI()/180</f>
        <v>0.15118751933817595</v>
      </c>
      <c r="G3425" t="s">
        <v>546</v>
      </c>
      <c r="H3425" t="s">
        <v>726</v>
      </c>
      <c r="I3425" s="4" t="b">
        <v>0</v>
      </c>
      <c r="J3425" s="4" t="str">
        <f>CONCATENATE(Orte[[#This Row],[Ort]]," - ",Orte[[#This Row],[Landkreis]])</f>
        <v>Hirschberg an der Bergstraße - Landkreis Rhein-Neckar-Kreis</v>
      </c>
      <c r="L3425" s="3" t="s">
        <v>8794</v>
      </c>
      <c r="M3425" s="3"/>
      <c r="N3425" t="str">
        <f>Orte[[#This Row],[Ort]]</f>
        <v>Hirschberg an der Bergstraße</v>
      </c>
      <c r="O3425" t="s">
        <v>2671</v>
      </c>
      <c r="P3425" t="s">
        <v>15999</v>
      </c>
    </row>
    <row r="3426" spans="1:16" x14ac:dyDescent="0.35">
      <c r="A3426" t="s">
        <v>6061</v>
      </c>
      <c r="B3426" s="3" t="s">
        <v>14152</v>
      </c>
      <c r="C3426" s="4">
        <v>50.629293275499997</v>
      </c>
      <c r="D3426" s="4">
        <v>12.462849327000001</v>
      </c>
      <c r="E3426" s="4">
        <f>Orte[[#This Row],[Lat_dez]]*PI()/180</f>
        <v>0.8836478656152994</v>
      </c>
      <c r="F3426" s="4">
        <f>Orte[[#This Row],[Lon_dez]]*PI()/180</f>
        <v>0.21751775493610945</v>
      </c>
      <c r="G3426" t="s">
        <v>869</v>
      </c>
      <c r="H3426" t="s">
        <v>901</v>
      </c>
      <c r="I3426" s="4" t="b">
        <v>0</v>
      </c>
      <c r="J3426" s="4" t="str">
        <f>CONCATENATE(Orte[[#This Row],[Ort]]," - ",Orte[[#This Row],[Landkreis]])</f>
        <v>Hirschfeld - Landkreis Zwickau</v>
      </c>
      <c r="L3426" s="3" t="s">
        <v>11369</v>
      </c>
      <c r="M3426" s="3"/>
      <c r="N3426" t="str">
        <f>Orte[[#This Row],[Ort]]</f>
        <v>Hirschfeld</v>
      </c>
      <c r="O3426" t="s">
        <v>4546</v>
      </c>
      <c r="P3426" t="s">
        <v>6813</v>
      </c>
    </row>
    <row r="3427" spans="1:16" x14ac:dyDescent="0.35">
      <c r="A3427" t="s">
        <v>591</v>
      </c>
      <c r="B3427" s="3" t="s">
        <v>7717</v>
      </c>
      <c r="C3427" s="4">
        <v>49.5220159327</v>
      </c>
      <c r="D3427" s="4">
        <v>7.6841513797600003</v>
      </c>
      <c r="E3427" s="4">
        <f>Orte[[#This Row],[Lat_dez]]*PI()/180</f>
        <v>0.86432223025070554</v>
      </c>
      <c r="F3427" s="4">
        <f>Orte[[#This Row],[Lon_dez]]*PI()/180</f>
        <v>0.13411374179847718</v>
      </c>
      <c r="G3427" t="s">
        <v>514</v>
      </c>
      <c r="H3427" t="s">
        <v>586</v>
      </c>
      <c r="I3427" s="4" t="b">
        <v>0</v>
      </c>
      <c r="J3427" s="4" t="str">
        <f>CONCATENATE(Orte[[#This Row],[Ort]]," - ",Orte[[#This Row],[Landkreis]])</f>
        <v>Hirschhorn - Landkreis Kaiserslautern</v>
      </c>
      <c r="L3427" s="3" t="s">
        <v>9841</v>
      </c>
      <c r="M3427" s="3"/>
      <c r="N3427" t="str">
        <f>Orte[[#This Row],[Ort]]</f>
        <v>Hirschhorn</v>
      </c>
      <c r="O3427" t="s">
        <v>6982</v>
      </c>
      <c r="P3427" t="s">
        <v>1797</v>
      </c>
    </row>
    <row r="3428" spans="1:16" x14ac:dyDescent="0.35">
      <c r="A3428" t="s">
        <v>4667</v>
      </c>
      <c r="B3428" s="3" t="s">
        <v>12326</v>
      </c>
      <c r="C3428" s="4">
        <v>49.469599499600001</v>
      </c>
      <c r="D3428" s="4">
        <v>8.8761554659600002</v>
      </c>
      <c r="E3428" s="4">
        <f>Orte[[#This Row],[Lat_dez]]*PI()/180</f>
        <v>0.8634073909109593</v>
      </c>
      <c r="F3428" s="4">
        <f>Orte[[#This Row],[Lon_dez]]*PI()/180</f>
        <v>0.15491813779989347</v>
      </c>
      <c r="G3428" t="s">
        <v>546</v>
      </c>
      <c r="H3428" t="s">
        <v>726</v>
      </c>
      <c r="I3428" s="4" t="b">
        <v>0</v>
      </c>
      <c r="J3428" s="4" t="str">
        <f>CONCATENATE(Orte[[#This Row],[Ort]]," - ",Orte[[#This Row],[Landkreis]])</f>
        <v>Hirschhorn, Brombach, Heddesbach - Landkreis Rhein-Neckar-Kreis</v>
      </c>
      <c r="L3428" s="3" t="s">
        <v>7728</v>
      </c>
      <c r="M3428" s="3"/>
      <c r="N3428" t="str">
        <f>Orte[[#This Row],[Ort]]</f>
        <v>Hirschhorn, Brombach, Heddesbach</v>
      </c>
      <c r="O3428" t="s">
        <v>6905</v>
      </c>
      <c r="P3428" t="s">
        <v>4590</v>
      </c>
    </row>
    <row r="3429" spans="1:16" x14ac:dyDescent="0.35">
      <c r="A3429" t="s">
        <v>4446</v>
      </c>
      <c r="B3429" s="3" t="s">
        <v>12034</v>
      </c>
      <c r="C3429" s="4">
        <v>50.409521529999999</v>
      </c>
      <c r="D3429" s="4">
        <v>9.1369662854999998</v>
      </c>
      <c r="E3429" s="4">
        <f>Orte[[#This Row],[Lat_dez]]*PI()/180</f>
        <v>0.87981212505346951</v>
      </c>
      <c r="F3429" s="4">
        <f>Orte[[#This Row],[Lon_dez]]*PI()/180</f>
        <v>0.1594701453256912</v>
      </c>
      <c r="G3429" t="s">
        <v>549</v>
      </c>
      <c r="H3429" t="s">
        <v>733</v>
      </c>
      <c r="I3429" s="4" t="b">
        <v>0</v>
      </c>
      <c r="J3429" s="4" t="str">
        <f>CONCATENATE(Orte[[#This Row],[Ort]]," - ",Orte[[#This Row],[Landkreis]])</f>
        <v>Hirzenhain - Landkreis Wetteraukreis</v>
      </c>
      <c r="L3429" s="3" t="s">
        <v>11876</v>
      </c>
      <c r="M3429" s="3"/>
      <c r="N3429" t="str">
        <f>Orte[[#This Row],[Ort]]</f>
        <v>Hirzenhain</v>
      </c>
      <c r="O3429" t="s">
        <v>5140</v>
      </c>
      <c r="P3429" t="s">
        <v>4990</v>
      </c>
    </row>
    <row r="3430" spans="1:16" x14ac:dyDescent="0.35">
      <c r="A3430" t="s">
        <v>2395</v>
      </c>
      <c r="B3430" s="3" t="s">
        <v>9442</v>
      </c>
      <c r="C3430" s="4">
        <v>53.158261297400003</v>
      </c>
      <c r="D3430" s="4">
        <v>10.9931771559</v>
      </c>
      <c r="E3430" s="4">
        <f>Orte[[#This Row],[Lat_dez]]*PI()/180</f>
        <v>0.92778668427510258</v>
      </c>
      <c r="F3430" s="4">
        <f>Orte[[#This Row],[Lon_dez]]*PI()/180</f>
        <v>0.19186713662548097</v>
      </c>
      <c r="G3430" t="s">
        <v>554</v>
      </c>
      <c r="H3430" t="s">
        <v>962</v>
      </c>
      <c r="I3430" s="4" t="b">
        <v>0</v>
      </c>
      <c r="J3430" s="4" t="str">
        <f>CONCATENATE(Orte[[#This Row],[Ort]]," - ",Orte[[#This Row],[Landkreis]])</f>
        <v>Hitzacker (Elbe) - Landkreis Lüchow-Dannenberg</v>
      </c>
      <c r="L3430" s="3" t="s">
        <v>10705</v>
      </c>
      <c r="M3430" s="3"/>
      <c r="N3430" t="str">
        <f>Orte[[#This Row],[Ort]]</f>
        <v>Hitzacker (Elbe)</v>
      </c>
      <c r="O3430" t="s">
        <v>3658</v>
      </c>
      <c r="P3430" t="s">
        <v>5881</v>
      </c>
    </row>
    <row r="3431" spans="1:16" x14ac:dyDescent="0.35">
      <c r="A3431" t="s">
        <v>3966</v>
      </c>
      <c r="B3431" s="3" t="s">
        <v>11416</v>
      </c>
      <c r="C3431" s="4">
        <v>48.874640129900001</v>
      </c>
      <c r="D3431" s="4">
        <v>11.3158820653</v>
      </c>
      <c r="E3431" s="4">
        <f>Orte[[#This Row],[Lat_dez]]*PI()/180</f>
        <v>0.85302339099410418</v>
      </c>
      <c r="F3431" s="4">
        <f>Orte[[#This Row],[Lon_dez]]*PI()/180</f>
        <v>0.19749939980686099</v>
      </c>
      <c r="G3431" t="s">
        <v>665</v>
      </c>
      <c r="H3431" t="s">
        <v>1867</v>
      </c>
      <c r="I3431" s="4" t="b">
        <v>0</v>
      </c>
      <c r="J3431" s="4" t="str">
        <f>CONCATENATE(Orte[[#This Row],[Ort]]," - ",Orte[[#This Row],[Landkreis]])</f>
        <v>Hitzhofen - Landkreis Eichstätt</v>
      </c>
      <c r="L3431" s="3" t="s">
        <v>15262</v>
      </c>
      <c r="M3431" s="3"/>
      <c r="N3431" t="str">
        <f>Orte[[#This Row],[Ort]]</f>
        <v>Hitzhofen</v>
      </c>
      <c r="O3431" t="s">
        <v>7124</v>
      </c>
      <c r="P3431" t="s">
        <v>2542</v>
      </c>
    </row>
    <row r="3432" spans="1:16" x14ac:dyDescent="0.35">
      <c r="A3432" t="s">
        <v>2053</v>
      </c>
      <c r="B3432" s="3" t="s">
        <v>9041</v>
      </c>
      <c r="C3432" s="4">
        <v>49.776846350900001</v>
      </c>
      <c r="D3432" s="4">
        <v>9.8730165271699999</v>
      </c>
      <c r="E3432" s="4">
        <f>Orte[[#This Row],[Lat_dez]]*PI()/180</f>
        <v>0.86876986008252965</v>
      </c>
      <c r="F3432" s="4">
        <f>Orte[[#This Row],[Lon_dez]]*PI()/180</f>
        <v>0.17231664550293269</v>
      </c>
      <c r="G3432" t="s">
        <v>665</v>
      </c>
      <c r="H3432" t="s">
        <v>1003</v>
      </c>
      <c r="I3432" s="4" t="b">
        <v>0</v>
      </c>
      <c r="J3432" s="4" t="str">
        <f>CONCATENATE(Orte[[#This Row],[Ort]]," - ",Orte[[#This Row],[Landkreis]])</f>
        <v>Höchberg - Landkreis Würzburg</v>
      </c>
      <c r="L3432" s="3" t="s">
        <v>12589</v>
      </c>
      <c r="M3432" s="3"/>
      <c r="N3432" t="str">
        <f>Orte[[#This Row],[Ort]]</f>
        <v>Höchberg</v>
      </c>
      <c r="O3432" t="s">
        <v>632</v>
      </c>
      <c r="P3432" t="s">
        <v>7075</v>
      </c>
    </row>
    <row r="3433" spans="1:16" x14ac:dyDescent="0.35">
      <c r="A3433" t="s">
        <v>3210</v>
      </c>
      <c r="B3433" s="3" t="s">
        <v>10444</v>
      </c>
      <c r="C3433" s="4">
        <v>48.694519628800002</v>
      </c>
      <c r="D3433" s="4">
        <v>9.4678696179900008</v>
      </c>
      <c r="E3433" s="4">
        <f>Orte[[#This Row],[Lat_dez]]*PI()/180</f>
        <v>0.84987969519956708</v>
      </c>
      <c r="F3433" s="4">
        <f>Orte[[#This Row],[Lon_dez]]*PI()/180</f>
        <v>0.16524549798346327</v>
      </c>
      <c r="G3433" t="s">
        <v>546</v>
      </c>
      <c r="H3433" t="s">
        <v>781</v>
      </c>
      <c r="I3433" s="4" t="b">
        <v>0</v>
      </c>
      <c r="J3433" s="4" t="str">
        <f>CONCATENATE(Orte[[#This Row],[Ort]]," - ",Orte[[#This Row],[Landkreis]])</f>
        <v>Hochdorf - Landkreis Esslingen</v>
      </c>
      <c r="L3433" s="3" t="s">
        <v>12583</v>
      </c>
      <c r="M3433" s="3"/>
      <c r="N3433" t="str">
        <f>Orte[[#This Row],[Ort]]</f>
        <v>Hochdorf</v>
      </c>
      <c r="O3433" t="s">
        <v>4839</v>
      </c>
      <c r="P3433" t="s">
        <v>3101</v>
      </c>
    </row>
    <row r="3434" spans="1:16" x14ac:dyDescent="0.35">
      <c r="A3434" t="s">
        <v>3210</v>
      </c>
      <c r="B3434" s="3" t="s">
        <v>11593</v>
      </c>
      <c r="C3434" s="4">
        <v>48.025139963400001</v>
      </c>
      <c r="D3434" s="4">
        <v>9.7920057487900003</v>
      </c>
      <c r="E3434" s="4">
        <f>Orte[[#This Row],[Lat_dez]]*PI()/180</f>
        <v>0.83819681609243901</v>
      </c>
      <c r="F3434" s="4">
        <f>Orte[[#This Row],[Lon_dez]]*PI()/180</f>
        <v>0.17090274069059827</v>
      </c>
      <c r="G3434" t="s">
        <v>546</v>
      </c>
      <c r="H3434" t="s">
        <v>649</v>
      </c>
      <c r="I3434" s="4" t="b">
        <v>0</v>
      </c>
      <c r="J3434" s="4" t="str">
        <f>CONCATENATE(Orte[[#This Row],[Ort]]," - ",Orte[[#This Row],[Landkreis]])</f>
        <v>Hochdorf - Landkreis Biberach</v>
      </c>
      <c r="L3434" s="3" t="s">
        <v>9154</v>
      </c>
      <c r="M3434" s="3"/>
      <c r="N3434" t="str">
        <f>Orte[[#This Row],[Ort]]</f>
        <v>Hochdorf</v>
      </c>
      <c r="O3434" t="s">
        <v>4686</v>
      </c>
      <c r="P3434" t="s">
        <v>4717</v>
      </c>
    </row>
    <row r="3435" spans="1:16" x14ac:dyDescent="0.35">
      <c r="A3435" t="s">
        <v>3199</v>
      </c>
      <c r="B3435" s="3" t="s">
        <v>10431</v>
      </c>
      <c r="C3435" s="4">
        <v>49.416085224</v>
      </c>
      <c r="D3435" s="4">
        <v>8.2836956537800006</v>
      </c>
      <c r="E3435" s="4">
        <f>Orte[[#This Row],[Lat_dez]]*PI()/180</f>
        <v>0.86247339060491968</v>
      </c>
      <c r="F3435" s="4">
        <f>Orte[[#This Row],[Lon_dez]]*PI()/180</f>
        <v>0.14457776339160527</v>
      </c>
      <c r="G3435" t="s">
        <v>514</v>
      </c>
      <c r="H3435" t="s">
        <v>580</v>
      </c>
      <c r="I3435" s="4" t="b">
        <v>0</v>
      </c>
      <c r="J3435" s="4" t="str">
        <f>CONCATENATE(Orte[[#This Row],[Ort]]," - ",Orte[[#This Row],[Landkreis]])</f>
        <v>Hochdorf-Assenheim - Landkreis Rhein-Pfalz-Kreis</v>
      </c>
      <c r="L3435" s="3" t="s">
        <v>13818</v>
      </c>
      <c r="M3435" s="3"/>
      <c r="N3435" t="str">
        <f>Orte[[#This Row],[Ort]]</f>
        <v>Hochdorf-Assenheim</v>
      </c>
      <c r="O3435" t="s">
        <v>5034</v>
      </c>
      <c r="P3435" t="s">
        <v>7164</v>
      </c>
    </row>
    <row r="3436" spans="1:16" x14ac:dyDescent="0.35">
      <c r="A3436" t="s">
        <v>5971</v>
      </c>
      <c r="B3436" s="3" t="s">
        <v>14030</v>
      </c>
      <c r="C3436" s="4">
        <v>47.719631772900001</v>
      </c>
      <c r="D3436" s="4">
        <v>8.1756986534900005</v>
      </c>
      <c r="E3436" s="4">
        <f>Orte[[#This Row],[Lat_dez]]*PI()/180</f>
        <v>0.83286469227640403</v>
      </c>
      <c r="F3436" s="4">
        <f>Orte[[#This Row],[Lon_dez]]*PI()/180</f>
        <v>0.14269286015426749</v>
      </c>
      <c r="G3436" t="s">
        <v>546</v>
      </c>
      <c r="H3436" t="s">
        <v>561</v>
      </c>
      <c r="I3436" s="4" t="b">
        <v>0</v>
      </c>
      <c r="J3436" s="4" t="str">
        <f>CONCATENATE(Orte[[#This Row],[Ort]]," - ",Orte[[#This Row],[Landkreis]])</f>
        <v>Höchenschwand - Landkreis Waldshut</v>
      </c>
      <c r="L3436" s="3" t="s">
        <v>14420</v>
      </c>
      <c r="M3436" s="3"/>
      <c r="N3436" t="str">
        <f>Orte[[#This Row],[Ort]]</f>
        <v>Höchenschwand</v>
      </c>
      <c r="O3436" t="s">
        <v>772</v>
      </c>
      <c r="P3436" t="s">
        <v>5922</v>
      </c>
    </row>
    <row r="3437" spans="1:16" x14ac:dyDescent="0.35">
      <c r="A3437" t="s">
        <v>1851</v>
      </c>
      <c r="B3437" s="3" t="s">
        <v>8816</v>
      </c>
      <c r="C3437" s="4">
        <v>50.023900637899999</v>
      </c>
      <c r="D3437" s="4">
        <v>8.3685057139599994</v>
      </c>
      <c r="E3437" s="4">
        <f>Orte[[#This Row],[Lat_dez]]*PI()/180</f>
        <v>0.87308177082184668</v>
      </c>
      <c r="F3437" s="4">
        <f>Orte[[#This Row],[Lon_dez]]*PI()/180</f>
        <v>0.14605797818056079</v>
      </c>
      <c r="G3437" t="s">
        <v>549</v>
      </c>
      <c r="H3437" t="s">
        <v>1055</v>
      </c>
      <c r="I3437" s="4" t="b">
        <v>0</v>
      </c>
      <c r="J3437" s="4" t="str">
        <f>CONCATENATE(Orte[[#This Row],[Ort]]," - ",Orte[[#This Row],[Landkreis]])</f>
        <v>Hochheim am Main - Landkreis Main-Taunus-Kreis</v>
      </c>
      <c r="L3437" s="3" t="s">
        <v>9141</v>
      </c>
      <c r="M3437" s="3"/>
      <c r="N3437" t="str">
        <f>Orte[[#This Row],[Ort]]</f>
        <v>Hochheim am Main</v>
      </c>
      <c r="O3437" t="s">
        <v>4339</v>
      </c>
      <c r="P3437" t="s">
        <v>4735</v>
      </c>
    </row>
    <row r="3438" spans="1:16" x14ac:dyDescent="0.35">
      <c r="A3438" t="s">
        <v>5017</v>
      </c>
      <c r="B3438" s="3" t="s">
        <v>12765</v>
      </c>
      <c r="C3438" s="4">
        <v>49.424914316200002</v>
      </c>
      <c r="D3438" s="4">
        <v>7.8954008379399996</v>
      </c>
      <c r="E3438" s="4">
        <f>Orte[[#This Row],[Lat_dez]]*PI()/180</f>
        <v>0.86262748733377181</v>
      </c>
      <c r="F3438" s="4">
        <f>Orte[[#This Row],[Lon_dez]]*PI()/180</f>
        <v>0.13780074038677223</v>
      </c>
      <c r="G3438" t="s">
        <v>514</v>
      </c>
      <c r="H3438" t="s">
        <v>586</v>
      </c>
      <c r="I3438" s="4" t="b">
        <v>0</v>
      </c>
      <c r="J3438" s="4" t="str">
        <f>CONCATENATE(Orte[[#This Row],[Ort]]," - ",Orte[[#This Row],[Landkreis]])</f>
        <v>Hochspeyer - Landkreis Kaiserslautern</v>
      </c>
      <c r="L3438" s="3" t="s">
        <v>11110</v>
      </c>
      <c r="M3438" s="3"/>
      <c r="N3438" t="str">
        <f>Orte[[#This Row],[Ort]]</f>
        <v>Hochspeyer</v>
      </c>
      <c r="O3438" t="s">
        <v>1240</v>
      </c>
      <c r="P3438" t="s">
        <v>6989</v>
      </c>
    </row>
    <row r="3439" spans="1:16" x14ac:dyDescent="0.35">
      <c r="A3439" t="s">
        <v>5354</v>
      </c>
      <c r="B3439" s="3" t="s">
        <v>13214</v>
      </c>
      <c r="C3439" s="4">
        <v>49.7872729463</v>
      </c>
      <c r="D3439" s="4">
        <v>8.9767504081199991</v>
      </c>
      <c r="E3439" s="4">
        <f>Orte[[#This Row],[Lat_dez]]*PI()/180</f>
        <v>0.86895183850203295</v>
      </c>
      <c r="F3439" s="4">
        <f>Orte[[#This Row],[Lon_dez]]*PI()/180</f>
        <v>0.15667385075143872</v>
      </c>
      <c r="G3439" t="s">
        <v>549</v>
      </c>
      <c r="H3439" t="s">
        <v>743</v>
      </c>
      <c r="I3439" s="4" t="b">
        <v>0</v>
      </c>
      <c r="J3439" s="4" t="str">
        <f>CONCATENATE(Orte[[#This Row],[Ort]]," - ",Orte[[#This Row],[Landkreis]])</f>
        <v>Höchst i. Odw. - Landkreis Odenwaldkreis</v>
      </c>
      <c r="L3439" s="3" t="s">
        <v>11875</v>
      </c>
      <c r="M3439" s="3"/>
      <c r="N3439" t="str">
        <f>Orte[[#This Row],[Ort]]</f>
        <v>Höchst i. Odw.</v>
      </c>
      <c r="O3439" t="s">
        <v>709</v>
      </c>
      <c r="P3439" t="s">
        <v>4690</v>
      </c>
    </row>
    <row r="3440" spans="1:16" x14ac:dyDescent="0.35">
      <c r="A3440" t="s">
        <v>3192</v>
      </c>
      <c r="B3440" s="3" t="s">
        <v>10422</v>
      </c>
      <c r="C3440" s="4">
        <v>49.2206626734</v>
      </c>
      <c r="D3440" s="4">
        <v>8.2090927060399999</v>
      </c>
      <c r="E3440" s="4">
        <f>Orte[[#This Row],[Lat_dez]]*PI()/180</f>
        <v>0.85906262366430441</v>
      </c>
      <c r="F3440" s="4">
        <f>Orte[[#This Row],[Lon_dez]]*PI()/180</f>
        <v>0.143275696321849</v>
      </c>
      <c r="G3440" t="s">
        <v>514</v>
      </c>
      <c r="H3440" t="s">
        <v>1124</v>
      </c>
      <c r="I3440" s="4" t="b">
        <v>0</v>
      </c>
      <c r="J3440" s="4" t="str">
        <f>CONCATENATE(Orte[[#This Row],[Ort]]," - ",Orte[[#This Row],[Landkreis]])</f>
        <v>Hochstadt - Landkreis Südliche Weinstraße</v>
      </c>
      <c r="L3440" s="3" t="s">
        <v>9137</v>
      </c>
      <c r="M3440" s="3"/>
      <c r="N3440" t="str">
        <f>Orte[[#This Row],[Ort]]</f>
        <v>Hochstadt</v>
      </c>
      <c r="O3440" t="s">
        <v>4393</v>
      </c>
      <c r="P3440" t="s">
        <v>5082</v>
      </c>
    </row>
    <row r="3441" spans="1:16" x14ac:dyDescent="0.35">
      <c r="A3441" t="s">
        <v>1948</v>
      </c>
      <c r="B3441" s="3" t="s">
        <v>8922</v>
      </c>
      <c r="C3441" s="4">
        <v>50.095647414600002</v>
      </c>
      <c r="D3441" s="4">
        <v>12.0765997687</v>
      </c>
      <c r="E3441" s="4">
        <f>Orte[[#This Row],[Lat_dez]]*PI()/180</f>
        <v>0.87433398830295483</v>
      </c>
      <c r="F3441" s="4">
        <f>Orte[[#This Row],[Lon_dez]]*PI()/180</f>
        <v>0.21077642840940061</v>
      </c>
      <c r="G3441" t="s">
        <v>665</v>
      </c>
      <c r="H3441" t="s">
        <v>1945</v>
      </c>
      <c r="I3441" s="4" t="b">
        <v>0</v>
      </c>
      <c r="J3441" s="4" t="str">
        <f>CONCATENATE(Orte[[#This Row],[Ort]]," - ",Orte[[#This Row],[Landkreis]])</f>
        <v>Höchstädt - Landkreis Wunsiedel i. Fichtelgebirge</v>
      </c>
      <c r="L3441" s="3" t="s">
        <v>13790</v>
      </c>
      <c r="M3441" s="3"/>
      <c r="N3441" t="str">
        <f>Orte[[#This Row],[Ort]]</f>
        <v>Höchstädt</v>
      </c>
      <c r="O3441" t="s">
        <v>6344</v>
      </c>
      <c r="P3441" t="s">
        <v>2145</v>
      </c>
    </row>
    <row r="3442" spans="1:16" x14ac:dyDescent="0.35">
      <c r="A3442" t="s">
        <v>6786</v>
      </c>
      <c r="B3442" s="3" t="s">
        <v>15133</v>
      </c>
      <c r="C3442" s="4">
        <v>50.138044461299998</v>
      </c>
      <c r="D3442" s="4">
        <v>11.1692204369</v>
      </c>
      <c r="E3442" s="4">
        <f>Orte[[#This Row],[Lat_dez]]*PI()/180</f>
        <v>0.87507395636099161</v>
      </c>
      <c r="F3442" s="4">
        <f>Orte[[#This Row],[Lon_dez]]*PI()/180</f>
        <v>0.19493967150494457</v>
      </c>
      <c r="G3442" t="s">
        <v>665</v>
      </c>
      <c r="H3442" t="s">
        <v>1340</v>
      </c>
      <c r="I3442" s="4" t="b">
        <v>0</v>
      </c>
      <c r="J3442" s="4" t="str">
        <f>CONCATENATE(Orte[[#This Row],[Ort]]," - ",Orte[[#This Row],[Landkreis]])</f>
        <v>Hochstadt a. Main - Landkreis Lichtenfels</v>
      </c>
      <c r="L3442" s="3" t="s">
        <v>15250</v>
      </c>
      <c r="M3442" s="3"/>
      <c r="N3442" t="str">
        <f>Orte[[#This Row],[Ort]]</f>
        <v>Hochstadt a. Main</v>
      </c>
      <c r="O3442" t="s">
        <v>2092</v>
      </c>
      <c r="P3442" t="s">
        <v>5115</v>
      </c>
    </row>
    <row r="3443" spans="1:16" x14ac:dyDescent="0.35">
      <c r="A3443" t="s">
        <v>6648</v>
      </c>
      <c r="B3443" s="3" t="s">
        <v>14960</v>
      </c>
      <c r="C3443" s="4">
        <v>48.6243399393</v>
      </c>
      <c r="D3443" s="4">
        <v>10.5746571855</v>
      </c>
      <c r="E3443" s="4">
        <f>Orte[[#This Row],[Lat_dez]]*PI()/180</f>
        <v>0.84865482854976482</v>
      </c>
      <c r="F3443" s="4">
        <f>Orte[[#This Row],[Lon_dez]]*PI()/180</f>
        <v>0.18456258515665178</v>
      </c>
      <c r="G3443" t="s">
        <v>665</v>
      </c>
      <c r="H3443" t="s">
        <v>687</v>
      </c>
      <c r="I3443" s="4" t="b">
        <v>0</v>
      </c>
      <c r="J3443" s="4" t="str">
        <f>CONCATENATE(Orte[[#This Row],[Ort]]," - ",Orte[[#This Row],[Landkreis]])</f>
        <v>Höchstädt a.d. Donau - Landkreis Dillingen a.d. Donau</v>
      </c>
      <c r="L3443" s="3" t="s">
        <v>11854</v>
      </c>
      <c r="M3443" s="3"/>
      <c r="N3443" t="str">
        <f>Orte[[#This Row],[Ort]]</f>
        <v>Höchstädt a.d. Donau</v>
      </c>
      <c r="O3443" t="s">
        <v>1414</v>
      </c>
      <c r="P3443" t="s">
        <v>6352</v>
      </c>
    </row>
    <row r="3444" spans="1:16" x14ac:dyDescent="0.35">
      <c r="A3444" t="s">
        <v>1815</v>
      </c>
      <c r="B3444" s="3" t="s">
        <v>8776</v>
      </c>
      <c r="C3444" s="4">
        <v>49.714860197999997</v>
      </c>
      <c r="D3444" s="4">
        <v>10.8336639259</v>
      </c>
      <c r="E3444" s="4">
        <f>Orte[[#This Row],[Lat_dez]]*PI()/180</f>
        <v>0.86768799762377991</v>
      </c>
      <c r="F3444" s="4">
        <f>Orte[[#This Row],[Lon_dez]]*PI()/180</f>
        <v>0.18908310556148997</v>
      </c>
      <c r="G3444" t="s">
        <v>665</v>
      </c>
      <c r="H3444" t="s">
        <v>1329</v>
      </c>
      <c r="I3444" s="4" t="b">
        <v>0</v>
      </c>
      <c r="J3444" s="4" t="str">
        <f>CONCATENATE(Orte[[#This Row],[Ort]]," - ",Orte[[#This Row],[Landkreis]])</f>
        <v>Höchstadt a.d.Aisch - Landkreis Erlangen-Höchstadt</v>
      </c>
      <c r="L3444" s="3" t="s">
        <v>15263</v>
      </c>
      <c r="M3444" s="3"/>
      <c r="N3444" t="str">
        <f>Orte[[#This Row],[Ort]]</f>
        <v>Höchstadt a.d.Aisch</v>
      </c>
      <c r="O3444" t="s">
        <v>5921</v>
      </c>
      <c r="P3444" t="s">
        <v>2255</v>
      </c>
    </row>
    <row r="3445" spans="1:16" x14ac:dyDescent="0.35">
      <c r="A3445" t="s">
        <v>6802</v>
      </c>
      <c r="B3445" s="3" t="s">
        <v>15158</v>
      </c>
      <c r="C3445" s="4">
        <v>49.328099715800001</v>
      </c>
      <c r="D3445" s="4">
        <v>8.5303766769199996</v>
      </c>
      <c r="E3445" s="4">
        <f>Orte[[#This Row],[Lat_dez]]*PI()/180</f>
        <v>0.86093775379278914</v>
      </c>
      <c r="F3445" s="4">
        <f>Orte[[#This Row],[Lon_dez]]*PI()/180</f>
        <v>0.14888315944758657</v>
      </c>
      <c r="G3445" t="s">
        <v>546</v>
      </c>
      <c r="H3445" t="s">
        <v>726</v>
      </c>
      <c r="I3445" s="4" t="b">
        <v>0</v>
      </c>
      <c r="J3445" s="4" t="str">
        <f>CONCATENATE(Orte[[#This Row],[Ort]]," - ",Orte[[#This Row],[Landkreis]])</f>
        <v>Hockenheim - Landkreis Rhein-Neckar-Kreis</v>
      </c>
      <c r="L3445" s="3" t="s">
        <v>14730</v>
      </c>
      <c r="M3445" s="3"/>
      <c r="N3445" t="str">
        <f>Orte[[#This Row],[Ort]]</f>
        <v>Hockenheim</v>
      </c>
      <c r="O3445" t="s">
        <v>2855</v>
      </c>
      <c r="P3445" t="s">
        <v>648</v>
      </c>
    </row>
    <row r="3446" spans="1:16" x14ac:dyDescent="0.35">
      <c r="A3446" t="s">
        <v>3143</v>
      </c>
      <c r="B3446" s="3" t="s">
        <v>10367</v>
      </c>
      <c r="C3446" s="4">
        <v>52.762993086900003</v>
      </c>
      <c r="D3446" s="4">
        <v>9.5487386222800001</v>
      </c>
      <c r="E3446" s="4">
        <f>Orte[[#This Row],[Lat_dez]]*PI()/180</f>
        <v>0.92088795257341161</v>
      </c>
      <c r="F3446" s="4">
        <f>Orte[[#This Row],[Lon_dez]]*PI()/180</f>
        <v>0.16665692837113316</v>
      </c>
      <c r="G3446" t="s">
        <v>554</v>
      </c>
      <c r="H3446" t="s">
        <v>654</v>
      </c>
      <c r="I3446" s="4" t="b">
        <v>0</v>
      </c>
      <c r="J3446" s="4" t="str">
        <f>CONCATENATE(Orte[[#This Row],[Ort]]," - ",Orte[[#This Row],[Landkreis]])</f>
        <v>Hodenhagen u.a. - Landkreis Heidekreis</v>
      </c>
      <c r="L3446" s="3" t="s">
        <v>8080</v>
      </c>
      <c r="M3446" s="3"/>
      <c r="N3446" t="str">
        <f>Orte[[#This Row],[Ort]]</f>
        <v>Hodenhagen u.a.</v>
      </c>
      <c r="O3446" t="s">
        <v>7104</v>
      </c>
      <c r="P3446" t="s">
        <v>16000</v>
      </c>
    </row>
    <row r="3447" spans="1:16" x14ac:dyDescent="0.35">
      <c r="A3447" t="s">
        <v>67</v>
      </c>
      <c r="B3447" s="3" t="s">
        <v>9931</v>
      </c>
      <c r="C3447" s="4">
        <v>50.325075830300001</v>
      </c>
      <c r="D3447" s="4">
        <v>11.9352181211</v>
      </c>
      <c r="E3447" s="4">
        <f>Orte[[#This Row],[Lat_dez]]*PI()/180</f>
        <v>0.87833826955455407</v>
      </c>
      <c r="F3447" s="4">
        <f>Orte[[#This Row],[Lon_dez]]*PI()/180</f>
        <v>0.2083088531568863</v>
      </c>
      <c r="G3447" t="s">
        <v>665</v>
      </c>
      <c r="H3447" t="s">
        <v>2785</v>
      </c>
      <c r="I3447" s="4" t="b">
        <v>0</v>
      </c>
      <c r="J3447" s="4" t="str">
        <f>CONCATENATE(Orte[[#This Row],[Ort]]," - ",Orte[[#This Row],[Landkreis]])</f>
        <v>Hof - Kreisfreie Stadt Hof</v>
      </c>
      <c r="L3447" s="3" t="s">
        <v>12123</v>
      </c>
      <c r="M3447" s="3"/>
      <c r="N3447" t="str">
        <f>Orte[[#This Row],[Ort]]</f>
        <v>Hof</v>
      </c>
      <c r="O3447" t="s">
        <v>4842</v>
      </c>
      <c r="P3447" t="s">
        <v>2305</v>
      </c>
    </row>
    <row r="3448" spans="1:16" x14ac:dyDescent="0.35">
      <c r="A3448" t="s">
        <v>67</v>
      </c>
      <c r="B3448" s="3" t="s">
        <v>10580</v>
      </c>
      <c r="C3448" s="4">
        <v>50.3155213605</v>
      </c>
      <c r="D3448" s="4">
        <v>11.8692319083</v>
      </c>
      <c r="E3448" s="4">
        <f>Orte[[#This Row],[Lat_dez]]*PI()/180</f>
        <v>0.87817151259826176</v>
      </c>
      <c r="F3448" s="4">
        <f>Orte[[#This Row],[Lon_dez]]*PI()/180</f>
        <v>0.20715717648260465</v>
      </c>
      <c r="G3448" t="s">
        <v>665</v>
      </c>
      <c r="H3448" t="s">
        <v>2785</v>
      </c>
      <c r="I3448" s="4" t="b">
        <v>0</v>
      </c>
      <c r="J3448" s="4" t="str">
        <f>CONCATENATE(Orte[[#This Row],[Ort]]," - ",Orte[[#This Row],[Landkreis]])</f>
        <v>Hof - Kreisfreie Stadt Hof</v>
      </c>
      <c r="L3448" s="3" t="s">
        <v>12121</v>
      </c>
      <c r="M3448" s="3"/>
      <c r="N3448" t="str">
        <f>Orte[[#This Row],[Ort]]</f>
        <v>Hof</v>
      </c>
      <c r="O3448" t="s">
        <v>5171</v>
      </c>
      <c r="P3448" t="s">
        <v>2703</v>
      </c>
    </row>
    <row r="3449" spans="1:16" x14ac:dyDescent="0.35">
      <c r="A3449" t="s">
        <v>67</v>
      </c>
      <c r="B3449" s="3" t="s">
        <v>14521</v>
      </c>
      <c r="C3449" s="4">
        <v>50.288443075399996</v>
      </c>
      <c r="D3449" s="4">
        <v>11.902732715100001</v>
      </c>
      <c r="E3449" s="4">
        <f>Orte[[#This Row],[Lat_dez]]*PI()/180</f>
        <v>0.87769890736747302</v>
      </c>
      <c r="F3449" s="4">
        <f>Orte[[#This Row],[Lon_dez]]*PI()/180</f>
        <v>0.2077418758633392</v>
      </c>
      <c r="G3449" t="s">
        <v>665</v>
      </c>
      <c r="H3449" t="s">
        <v>2785</v>
      </c>
      <c r="I3449" s="4" t="b">
        <v>0</v>
      </c>
      <c r="J3449" s="4" t="str">
        <f>CONCATENATE(Orte[[#This Row],[Ort]]," - ",Orte[[#This Row],[Landkreis]])</f>
        <v>Hof - Kreisfreie Stadt Hof</v>
      </c>
      <c r="L3449" s="3" t="s">
        <v>14694</v>
      </c>
      <c r="M3449" s="3"/>
      <c r="N3449" t="str">
        <f>Orte[[#This Row],[Ort]]</f>
        <v>Hof</v>
      </c>
      <c r="O3449" t="s">
        <v>750</v>
      </c>
      <c r="P3449" t="s">
        <v>6214</v>
      </c>
    </row>
    <row r="3450" spans="1:16" x14ac:dyDescent="0.35">
      <c r="A3450" t="s">
        <v>1444</v>
      </c>
      <c r="B3450" s="3" t="s">
        <v>8382</v>
      </c>
      <c r="C3450" s="4">
        <v>50.5839418849</v>
      </c>
      <c r="D3450" s="4">
        <v>9.8644995399400006</v>
      </c>
      <c r="E3450" s="4">
        <f>Orte[[#This Row],[Lat_dez]]*PI()/180</f>
        <v>0.8828563345289715</v>
      </c>
      <c r="F3450" s="4">
        <f>Orte[[#This Row],[Lon_dez]]*PI()/180</f>
        <v>0.17216799603341887</v>
      </c>
      <c r="G3450" t="s">
        <v>549</v>
      </c>
      <c r="H3450" t="s">
        <v>815</v>
      </c>
      <c r="I3450" s="4" t="b">
        <v>0</v>
      </c>
      <c r="J3450" s="4" t="str">
        <f>CONCATENATE(Orte[[#This Row],[Ort]]," - ",Orte[[#This Row],[Landkreis]])</f>
        <v>Hofbieber - Landkreis Fulda</v>
      </c>
      <c r="L3450" s="3" t="s">
        <v>15258</v>
      </c>
      <c r="M3450" s="3"/>
      <c r="N3450" t="str">
        <f>Orte[[#This Row],[Ort]]</f>
        <v>Hofbieber</v>
      </c>
      <c r="O3450" t="s">
        <v>3078</v>
      </c>
      <c r="P3450" t="s">
        <v>3293</v>
      </c>
    </row>
    <row r="3451" spans="1:16" x14ac:dyDescent="0.35">
      <c r="A3451" t="s">
        <v>6376</v>
      </c>
      <c r="B3451" s="3" t="s">
        <v>14583</v>
      </c>
      <c r="C3451" s="4">
        <v>48.801033544399999</v>
      </c>
      <c r="D3451" s="4">
        <v>8.5775077420100008</v>
      </c>
      <c r="E3451" s="4">
        <f>Orte[[#This Row],[Lat_dez]]*PI()/180</f>
        <v>0.85173871372597842</v>
      </c>
      <c r="F3451" s="4">
        <f>Orte[[#This Row],[Lon_dez]]*PI()/180</f>
        <v>0.14970575171337885</v>
      </c>
      <c r="G3451" t="s">
        <v>546</v>
      </c>
      <c r="H3451" t="s">
        <v>1061</v>
      </c>
      <c r="I3451" s="4" t="b">
        <v>0</v>
      </c>
      <c r="J3451" s="4" t="str">
        <f>CONCATENATE(Orte[[#This Row],[Ort]]," - ",Orte[[#This Row],[Landkreis]])</f>
        <v>Höfen an der Enz - Landkreis Calw</v>
      </c>
      <c r="L3451" s="3" t="s">
        <v>9565</v>
      </c>
      <c r="M3451" s="3"/>
      <c r="N3451" t="str">
        <f>Orte[[#This Row],[Ort]]</f>
        <v>Höfen an der Enz</v>
      </c>
      <c r="O3451" t="s">
        <v>2519</v>
      </c>
      <c r="P3451" t="s">
        <v>909</v>
      </c>
    </row>
    <row r="3452" spans="1:16" x14ac:dyDescent="0.35">
      <c r="A3452" t="s">
        <v>4479</v>
      </c>
      <c r="B3452" s="3" t="s">
        <v>12079</v>
      </c>
      <c r="C3452" s="4">
        <v>52.678984990799997</v>
      </c>
      <c r="D3452" s="4">
        <v>10.2310634452</v>
      </c>
      <c r="E3452" s="4">
        <f>Orte[[#This Row],[Lat_dez]]*PI()/180</f>
        <v>0.91942173469813471</v>
      </c>
      <c r="F3452" s="4">
        <f>Orte[[#This Row],[Lon_dez]]*PI()/180</f>
        <v>0.17856574309917445</v>
      </c>
      <c r="G3452" t="s">
        <v>554</v>
      </c>
      <c r="H3452" t="s">
        <v>1027</v>
      </c>
      <c r="I3452" s="4" t="b">
        <v>0</v>
      </c>
      <c r="J3452" s="4" t="str">
        <f>CONCATENATE(Orte[[#This Row],[Ort]]," - ",Orte[[#This Row],[Landkreis]])</f>
        <v>Höfer - Landkreis Celle</v>
      </c>
      <c r="L3452" s="3" t="s">
        <v>15257</v>
      </c>
      <c r="M3452" s="3"/>
      <c r="N3452" t="str">
        <f>Orte[[#This Row],[Ort]]</f>
        <v>Höfer</v>
      </c>
      <c r="O3452" t="s">
        <v>5862</v>
      </c>
      <c r="P3452" t="s">
        <v>4536</v>
      </c>
    </row>
    <row r="3453" spans="1:16" x14ac:dyDescent="0.35">
      <c r="A3453" t="s">
        <v>5929</v>
      </c>
      <c r="B3453" s="3" t="s">
        <v>13985</v>
      </c>
      <c r="C3453" s="4">
        <v>51.495722670900001</v>
      </c>
      <c r="D3453" s="4">
        <v>9.4958173278100002</v>
      </c>
      <c r="E3453" s="4">
        <f>Orte[[#This Row],[Lat_dez]]*PI()/180</f>
        <v>0.89876991130109329</v>
      </c>
      <c r="F3453" s="4">
        <f>Orte[[#This Row],[Lon_dez]]*PI()/180</f>
        <v>0.16573327753821421</v>
      </c>
      <c r="G3453" t="s">
        <v>549</v>
      </c>
      <c r="H3453" t="s">
        <v>1756</v>
      </c>
      <c r="I3453" s="4" t="b">
        <v>0</v>
      </c>
      <c r="J3453" s="4" t="str">
        <f>CONCATENATE(Orte[[#This Row],[Ort]]," - ",Orte[[#This Row],[Landkreis]])</f>
        <v>Hofgeismar - Landkreis Kassel</v>
      </c>
      <c r="L3453" s="3" t="s">
        <v>8130</v>
      </c>
      <c r="M3453" s="3"/>
      <c r="N3453" t="str">
        <f>Orte[[#This Row],[Ort]]</f>
        <v>Hofgeismar</v>
      </c>
      <c r="O3453" t="s">
        <v>6513</v>
      </c>
      <c r="P3453" t="s">
        <v>2553</v>
      </c>
    </row>
    <row r="3454" spans="1:16" x14ac:dyDescent="0.35">
      <c r="A3454" t="s">
        <v>3526</v>
      </c>
      <c r="B3454" s="3" t="s">
        <v>10860</v>
      </c>
      <c r="C3454" s="4">
        <v>50.094665550199998</v>
      </c>
      <c r="D3454" s="4">
        <v>8.4089690294599997</v>
      </c>
      <c r="E3454" s="4">
        <f>Orte[[#This Row],[Lat_dez]]*PI()/180</f>
        <v>0.87431685153636662</v>
      </c>
      <c r="F3454" s="4">
        <f>Orte[[#This Row],[Lon_dez]]*PI()/180</f>
        <v>0.14676419626230905</v>
      </c>
      <c r="G3454" t="s">
        <v>549</v>
      </c>
      <c r="H3454" t="s">
        <v>1055</v>
      </c>
      <c r="I3454" s="4" t="b">
        <v>0</v>
      </c>
      <c r="J3454" s="4" t="str">
        <f>CONCATENATE(Orte[[#This Row],[Ort]]," - ",Orte[[#This Row],[Landkreis]])</f>
        <v>Hofheim am Taunus - Landkreis Main-Taunus-Kreis</v>
      </c>
      <c r="L3454" s="3" t="s">
        <v>10722</v>
      </c>
      <c r="M3454" s="3"/>
      <c r="N3454" t="str">
        <f>Orte[[#This Row],[Ort]]</f>
        <v>Hofheim am Taunus</v>
      </c>
      <c r="O3454" t="s">
        <v>3198</v>
      </c>
      <c r="P3454" t="s">
        <v>5270</v>
      </c>
    </row>
    <row r="3455" spans="1:16" x14ac:dyDescent="0.35">
      <c r="A3455" t="s">
        <v>6134</v>
      </c>
      <c r="B3455" s="3" t="s">
        <v>14249</v>
      </c>
      <c r="C3455" s="4">
        <v>50.138204282399997</v>
      </c>
      <c r="D3455" s="4">
        <v>10.5360853695</v>
      </c>
      <c r="E3455" s="4">
        <f>Orte[[#This Row],[Lat_dez]]*PI()/180</f>
        <v>0.87507674576540073</v>
      </c>
      <c r="F3455" s="4">
        <f>Orte[[#This Row],[Lon_dez]]*PI()/180</f>
        <v>0.18388937996897836</v>
      </c>
      <c r="G3455" t="s">
        <v>665</v>
      </c>
      <c r="H3455" t="s">
        <v>796</v>
      </c>
      <c r="I3455" s="4" t="b">
        <v>0</v>
      </c>
      <c r="J3455" s="4" t="str">
        <f>CONCATENATE(Orte[[#This Row],[Ort]]," - ",Orte[[#This Row],[Landkreis]])</f>
        <v>Hofheim i. UFr. - Landkreis Haßberge</v>
      </c>
      <c r="L3455" s="3" t="s">
        <v>9845</v>
      </c>
      <c r="M3455" s="3"/>
      <c r="N3455" t="str">
        <f>Orte[[#This Row],[Ort]]</f>
        <v>Hofheim i. UFr.</v>
      </c>
      <c r="O3455" t="s">
        <v>1807</v>
      </c>
      <c r="P3455" t="s">
        <v>4799</v>
      </c>
    </row>
    <row r="3456" spans="1:16" x14ac:dyDescent="0.35">
      <c r="A3456" t="s">
        <v>1426</v>
      </c>
      <c r="B3456" s="3" t="s">
        <v>8359</v>
      </c>
      <c r="C3456" s="4">
        <v>48.678603094000003</v>
      </c>
      <c r="D3456" s="4">
        <v>13.1670426406</v>
      </c>
      <c r="E3456" s="4">
        <f>Orte[[#This Row],[Lat_dez]]*PI()/180</f>
        <v>0.84960189926179874</v>
      </c>
      <c r="F3456" s="4">
        <f>Orte[[#This Row],[Lon_dez]]*PI()/180</f>
        <v>0.22980824682895837</v>
      </c>
      <c r="G3456" t="s">
        <v>665</v>
      </c>
      <c r="H3456" t="s">
        <v>925</v>
      </c>
      <c r="I3456" s="4" t="b">
        <v>0</v>
      </c>
      <c r="J3456" s="4" t="str">
        <f>CONCATENATE(Orte[[#This Row],[Ort]]," - ",Orte[[#This Row],[Landkreis]])</f>
        <v>Hofkirchen - Landkreis Passau</v>
      </c>
      <c r="L3456" s="3" t="s">
        <v>11120</v>
      </c>
      <c r="M3456" s="3"/>
      <c r="N3456" t="str">
        <f>Orte[[#This Row],[Ort]]</f>
        <v>Hofkirchen</v>
      </c>
      <c r="O3456" t="s">
        <v>4137</v>
      </c>
      <c r="P3456" t="s">
        <v>4248</v>
      </c>
    </row>
    <row r="3457" spans="1:16" x14ac:dyDescent="0.35">
      <c r="A3457" t="s">
        <v>3642</v>
      </c>
      <c r="B3457" s="3" t="s">
        <v>11005</v>
      </c>
      <c r="C3457" s="4">
        <v>48.002422709999998</v>
      </c>
      <c r="D3457" s="4">
        <v>10.967548394</v>
      </c>
      <c r="E3457" s="4">
        <f>Orte[[#This Row],[Lat_dez]]*PI()/180</f>
        <v>0.83780032522359904</v>
      </c>
      <c r="F3457" s="4">
        <f>Orte[[#This Row],[Lon_dez]]*PI()/180</f>
        <v>0.19141983034711629</v>
      </c>
      <c r="G3457" t="s">
        <v>665</v>
      </c>
      <c r="H3457" t="s">
        <v>802</v>
      </c>
      <c r="I3457" s="4" t="b">
        <v>0</v>
      </c>
      <c r="J3457" s="4" t="str">
        <f>CONCATENATE(Orte[[#This Row],[Ort]]," - ",Orte[[#This Row],[Landkreis]])</f>
        <v>Hofstetten - Landkreis Landsberg am Lech</v>
      </c>
      <c r="L3457" s="3" t="s">
        <v>15277</v>
      </c>
      <c r="M3457" s="3"/>
      <c r="N3457" t="str">
        <f>Orte[[#This Row],[Ort]]</f>
        <v>Hofstetten</v>
      </c>
      <c r="O3457" t="s">
        <v>3648</v>
      </c>
      <c r="P3457" t="s">
        <v>2754</v>
      </c>
    </row>
    <row r="3458" spans="1:16" x14ac:dyDescent="0.35">
      <c r="A3458" t="s">
        <v>1089</v>
      </c>
      <c r="B3458" s="3" t="s">
        <v>8054</v>
      </c>
      <c r="C3458" s="4">
        <v>54.649208686500003</v>
      </c>
      <c r="D3458" s="4">
        <v>9.0651236345200008</v>
      </c>
      <c r="E3458" s="4">
        <f>Orte[[#This Row],[Lat_dez]]*PI()/180</f>
        <v>0.95380862518891063</v>
      </c>
      <c r="F3458" s="4">
        <f>Orte[[#This Row],[Lon_dez]]*PI()/180</f>
        <v>0.15821625452272911</v>
      </c>
      <c r="G3458" t="s">
        <v>641</v>
      </c>
      <c r="H3458" t="s">
        <v>765</v>
      </c>
      <c r="I3458" s="4" t="b">
        <v>0</v>
      </c>
      <c r="J3458" s="4" t="str">
        <f>CONCATENATE(Orte[[#This Row],[Ort]]," - ",Orte[[#This Row],[Landkreis]])</f>
        <v>Högel - Kreis Nordfriesland</v>
      </c>
      <c r="L3458" s="3" t="s">
        <v>11096</v>
      </c>
      <c r="M3458" s="3"/>
      <c r="N3458" t="str">
        <f>Orte[[#This Row],[Ort]]</f>
        <v>Högel</v>
      </c>
      <c r="O3458" t="s">
        <v>3122</v>
      </c>
      <c r="P3458" t="s">
        <v>16003</v>
      </c>
    </row>
    <row r="3459" spans="1:16" x14ac:dyDescent="0.35">
      <c r="A3459" t="s">
        <v>2992</v>
      </c>
      <c r="B3459" s="3" t="s">
        <v>10185</v>
      </c>
      <c r="C3459" s="4">
        <v>53.058456767400003</v>
      </c>
      <c r="D3459" s="4">
        <v>11.4338473229</v>
      </c>
      <c r="E3459" s="4">
        <f>Orte[[#This Row],[Lat_dez]]*PI()/180</f>
        <v>0.92604476661819712</v>
      </c>
      <c r="F3459" s="4">
        <f>Orte[[#This Row],[Lon_dez]]*PI()/180</f>
        <v>0.19955828195494424</v>
      </c>
      <c r="G3459" t="s">
        <v>554</v>
      </c>
      <c r="H3459" t="s">
        <v>962</v>
      </c>
      <c r="I3459" s="4" t="b">
        <v>0</v>
      </c>
      <c r="J3459" s="4" t="str">
        <f>CONCATENATE(Orte[[#This Row],[Ort]]," - ",Orte[[#This Row],[Landkreis]])</f>
        <v>Höhbeck - Landkreis Lüchow-Dannenberg</v>
      </c>
      <c r="L3459" s="3" t="s">
        <v>14010</v>
      </c>
      <c r="M3459" s="3"/>
      <c r="N3459" t="str">
        <f>Orte[[#This Row],[Ort]]</f>
        <v>Höhbeck</v>
      </c>
      <c r="O3459" t="s">
        <v>1946</v>
      </c>
      <c r="P3459" t="s">
        <v>16006</v>
      </c>
    </row>
    <row r="3460" spans="1:16" x14ac:dyDescent="0.35">
      <c r="A3460" t="s">
        <v>1118</v>
      </c>
      <c r="B3460" s="3" t="s">
        <v>8082</v>
      </c>
      <c r="C3460" s="4">
        <v>48.415813309400001</v>
      </c>
      <c r="D3460" s="4">
        <v>7.9082121502799998</v>
      </c>
      <c r="E3460" s="4">
        <f>Orte[[#This Row],[Lat_dez]]*PI()/180</f>
        <v>0.84501535227992197</v>
      </c>
      <c r="F3460" s="4">
        <f>Orte[[#This Row],[Lon_dez]]*PI()/180</f>
        <v>0.13802433996860661</v>
      </c>
      <c r="G3460" t="s">
        <v>546</v>
      </c>
      <c r="H3460" t="s">
        <v>622</v>
      </c>
      <c r="I3460" s="4" t="b">
        <v>0</v>
      </c>
      <c r="J3460" s="4" t="str">
        <f>CONCATENATE(Orte[[#This Row],[Ort]]," - ",Orte[[#This Row],[Landkreis]])</f>
        <v>Hohberg - Landkreis Ortenaukreis</v>
      </c>
      <c r="L3460" s="3" t="s">
        <v>15278</v>
      </c>
      <c r="M3460" s="3"/>
      <c r="N3460" t="str">
        <f>Orte[[#This Row],[Ort]]</f>
        <v>Hohberg</v>
      </c>
      <c r="O3460" t="s">
        <v>1673</v>
      </c>
      <c r="P3460" t="s">
        <v>5773</v>
      </c>
    </row>
    <row r="3461" spans="1:16" x14ac:dyDescent="0.35">
      <c r="A3461" t="s">
        <v>3512</v>
      </c>
      <c r="B3461" s="3" t="s">
        <v>10832</v>
      </c>
      <c r="C3461" s="4">
        <v>49.229138686500001</v>
      </c>
      <c r="D3461" s="4">
        <v>7.5378183237999998</v>
      </c>
      <c r="E3461" s="4">
        <f>Orte[[#This Row],[Lat_dez]]*PI()/180</f>
        <v>0.85921055800034152</v>
      </c>
      <c r="F3461" s="4">
        <f>Orte[[#This Row],[Lon_dez]]*PI()/180</f>
        <v>0.13155974816747004</v>
      </c>
      <c r="G3461" t="s">
        <v>514</v>
      </c>
      <c r="H3461" t="s">
        <v>629</v>
      </c>
      <c r="I3461" s="4" t="b">
        <v>0</v>
      </c>
      <c r="J3461" s="4" t="str">
        <f>CONCATENATE(Orte[[#This Row],[Ort]]," - ",Orte[[#This Row],[Landkreis]])</f>
        <v>Höheinöd, Petersberg u.a. - Landkreis Südwestpfalz</v>
      </c>
      <c r="L3461" s="3" t="s">
        <v>13279</v>
      </c>
      <c r="M3461" s="3"/>
      <c r="N3461" t="str">
        <f>Orte[[#This Row],[Ort]]</f>
        <v>Höheinöd, Petersberg u.a.</v>
      </c>
      <c r="O3461" t="s">
        <v>4204</v>
      </c>
      <c r="P3461" t="s">
        <v>1326</v>
      </c>
    </row>
    <row r="3462" spans="1:16" x14ac:dyDescent="0.35">
      <c r="A3462" t="s">
        <v>6161</v>
      </c>
      <c r="B3462" s="3" t="s">
        <v>14284</v>
      </c>
      <c r="C3462" s="4">
        <v>52.660971289800003</v>
      </c>
      <c r="D3462" s="4">
        <v>13.263394827100001</v>
      </c>
      <c r="E3462" s="4">
        <f>Orte[[#This Row],[Lat_dez]]*PI()/180</f>
        <v>0.91910733630521502</v>
      </c>
      <c r="F3462" s="4">
        <f>Orte[[#This Row],[Lon_dez]]*PI()/180</f>
        <v>0.23148990972487904</v>
      </c>
      <c r="G3462" t="s">
        <v>885</v>
      </c>
      <c r="H3462" t="s">
        <v>1913</v>
      </c>
      <c r="I3462" s="4" t="b">
        <v>0</v>
      </c>
      <c r="J3462" s="4" t="str">
        <f>CONCATENATE(Orte[[#This Row],[Ort]]," - ",Orte[[#This Row],[Landkreis]])</f>
        <v>Hohen Neuendorf - Landkreis Oberhavel</v>
      </c>
      <c r="L3462" s="3" t="s">
        <v>12291</v>
      </c>
      <c r="M3462" s="3"/>
      <c r="N3462" t="str">
        <f>Orte[[#This Row],[Ort]]</f>
        <v>Hohen Neuendorf</v>
      </c>
      <c r="O3462" t="s">
        <v>1555</v>
      </c>
      <c r="P3462" t="s">
        <v>1085</v>
      </c>
    </row>
    <row r="3463" spans="1:16" x14ac:dyDescent="0.35">
      <c r="A3463" t="s">
        <v>3254</v>
      </c>
      <c r="B3463" s="3" t="s">
        <v>10496</v>
      </c>
      <c r="C3463" s="4">
        <v>52.6818733052</v>
      </c>
      <c r="D3463" s="4">
        <v>13.323095522599999</v>
      </c>
      <c r="E3463" s="4">
        <f>Orte[[#This Row],[Lat_dez]]*PI()/180</f>
        <v>0.91947214529424759</v>
      </c>
      <c r="F3463" s="4">
        <f>Orte[[#This Row],[Lon_dez]]*PI()/180</f>
        <v>0.23253188342708458</v>
      </c>
      <c r="G3463" t="s">
        <v>885</v>
      </c>
      <c r="H3463" t="s">
        <v>1913</v>
      </c>
      <c r="I3463" s="4" t="b">
        <v>0</v>
      </c>
      <c r="J3463" s="4" t="str">
        <f>CONCATENATE(Orte[[#This Row],[Ort]]," - ",Orte[[#This Row],[Landkreis]])</f>
        <v>Hohen Neuendorf OT Bergfelde - Landkreis Oberhavel</v>
      </c>
      <c r="L3463" s="3" t="s">
        <v>15674</v>
      </c>
      <c r="M3463" s="3"/>
      <c r="N3463" t="str">
        <f>Orte[[#This Row],[Ort]]</f>
        <v>Hohen Neuendorf OT Bergfelde</v>
      </c>
      <c r="O3463" t="s">
        <v>3382</v>
      </c>
      <c r="P3463" t="s">
        <v>7592</v>
      </c>
    </row>
    <row r="3464" spans="1:16" x14ac:dyDescent="0.35">
      <c r="A3464" t="s">
        <v>5496</v>
      </c>
      <c r="B3464" s="3" t="s">
        <v>13388</v>
      </c>
      <c r="C3464" s="4">
        <v>50.669244235800001</v>
      </c>
      <c r="D3464" s="4">
        <v>8.4920359330499995</v>
      </c>
      <c r="E3464" s="4">
        <f>Orte[[#This Row],[Lat_dez]]*PI()/180</f>
        <v>0.88434514141186804</v>
      </c>
      <c r="F3464" s="4">
        <f>Orte[[#This Row],[Lon_dez]]*PI()/180</f>
        <v>0.14821398722939125</v>
      </c>
      <c r="G3464" t="s">
        <v>549</v>
      </c>
      <c r="H3464" t="s">
        <v>550</v>
      </c>
      <c r="I3464" s="4" t="b">
        <v>0</v>
      </c>
      <c r="J3464" s="4" t="str">
        <f>CONCATENATE(Orte[[#This Row],[Ort]]," - ",Orte[[#This Row],[Landkreis]])</f>
        <v>Hohenahr - Landkreis Lahn-Dill-Kreis</v>
      </c>
      <c r="L3464" s="3" t="s">
        <v>15274</v>
      </c>
      <c r="M3464" s="3"/>
      <c r="N3464" t="str">
        <f>Orte[[#This Row],[Ort]]</f>
        <v>Hohenahr</v>
      </c>
      <c r="O3464" t="s">
        <v>3043</v>
      </c>
      <c r="P3464" t="s">
        <v>6075</v>
      </c>
    </row>
    <row r="3465" spans="1:16" x14ac:dyDescent="0.35">
      <c r="A3465" t="s">
        <v>6750</v>
      </c>
      <c r="B3465" s="3" t="s">
        <v>15091</v>
      </c>
      <c r="C3465" s="4">
        <v>48.778626935799998</v>
      </c>
      <c r="D3465" s="4">
        <v>10.5219881061</v>
      </c>
      <c r="E3465" s="4">
        <f>Orte[[#This Row],[Lat_dez]]*PI()/180</f>
        <v>0.85134764463170265</v>
      </c>
      <c r="F3465" s="4">
        <f>Orte[[#This Row],[Lon_dez]]*PI()/180</f>
        <v>0.18364333630712745</v>
      </c>
      <c r="G3465" t="s">
        <v>665</v>
      </c>
      <c r="H3465" t="s">
        <v>698</v>
      </c>
      <c r="I3465" s="4" t="b">
        <v>0</v>
      </c>
      <c r="J3465" s="4" t="str">
        <f>CONCATENATE(Orte[[#This Row],[Ort]]," - ",Orte[[#This Row],[Landkreis]])</f>
        <v>Hohenaltheim - Landkreis Donau-Ries</v>
      </c>
      <c r="L3465" s="3" t="s">
        <v>11994</v>
      </c>
      <c r="M3465" s="3"/>
      <c r="N3465" t="str">
        <f>Orte[[#This Row],[Ort]]</f>
        <v>Hohenaltheim</v>
      </c>
      <c r="O3465" t="s">
        <v>6584</v>
      </c>
      <c r="P3465" t="s">
        <v>4413</v>
      </c>
    </row>
    <row r="3466" spans="1:16" x14ac:dyDescent="0.35">
      <c r="A3466" t="s">
        <v>4229</v>
      </c>
      <c r="B3466" s="3" t="s">
        <v>11737</v>
      </c>
      <c r="C3466" s="4">
        <v>54.006166719299998</v>
      </c>
      <c r="D3466" s="4">
        <v>9.5220651504900005</v>
      </c>
      <c r="E3466" s="4">
        <f>Orte[[#This Row],[Lat_dez]]*PI()/180</f>
        <v>0.94258542563276915</v>
      </c>
      <c r="F3466" s="4">
        <f>Orte[[#This Row],[Lon_dez]]*PI()/180</f>
        <v>0.16619138846545983</v>
      </c>
      <c r="G3466" t="s">
        <v>641</v>
      </c>
      <c r="H3466" t="s">
        <v>1005</v>
      </c>
      <c r="I3466" s="4" t="b">
        <v>0</v>
      </c>
      <c r="J3466" s="4" t="str">
        <f>CONCATENATE(Orte[[#This Row],[Ort]]," - ",Orte[[#This Row],[Landkreis]])</f>
        <v>Hohenaspe - Kreis Steinburg</v>
      </c>
      <c r="L3466" s="3" t="s">
        <v>13088</v>
      </c>
      <c r="M3466" s="3"/>
      <c r="N3466" t="str">
        <f>Orte[[#This Row],[Ort]]</f>
        <v>Hohenaspe</v>
      </c>
      <c r="O3466" t="s">
        <v>3748</v>
      </c>
      <c r="P3466" t="s">
        <v>5916</v>
      </c>
    </row>
    <row r="3467" spans="1:16" x14ac:dyDescent="0.35">
      <c r="A3467" t="s">
        <v>981</v>
      </c>
      <c r="B3467" s="3" t="s">
        <v>7966</v>
      </c>
      <c r="C3467" s="4">
        <v>48.858152928400003</v>
      </c>
      <c r="D3467" s="4">
        <v>13.514151465599999</v>
      </c>
      <c r="E3467" s="4">
        <f>Orte[[#This Row],[Lat_dez]]*PI()/180</f>
        <v>0.85273563504348937</v>
      </c>
      <c r="F3467" s="4">
        <f>Orte[[#This Row],[Lon_dez]]*PI()/180</f>
        <v>0.23586643868793719</v>
      </c>
      <c r="G3467" t="s">
        <v>665</v>
      </c>
      <c r="H3467" t="s">
        <v>937</v>
      </c>
      <c r="I3467" s="4" t="b">
        <v>0</v>
      </c>
      <c r="J3467" s="4" t="str">
        <f>CONCATENATE(Orte[[#This Row],[Ort]]," - ",Orte[[#This Row],[Landkreis]])</f>
        <v>Hohenau - Landkreis Freyung-Grafenau</v>
      </c>
      <c r="L3467" s="3" t="s">
        <v>15465</v>
      </c>
      <c r="M3467" s="3"/>
      <c r="N3467" t="str">
        <f>Orte[[#This Row],[Ort]]</f>
        <v>Hohenau</v>
      </c>
      <c r="O3467" t="s">
        <v>4939</v>
      </c>
      <c r="P3467" t="s">
        <v>16002</v>
      </c>
    </row>
    <row r="3468" spans="1:16" x14ac:dyDescent="0.35">
      <c r="A3468" t="s">
        <v>5424</v>
      </c>
      <c r="B3468" s="3" t="s">
        <v>13305</v>
      </c>
      <c r="C3468" s="4">
        <v>50.102439046800001</v>
      </c>
      <c r="D3468" s="4">
        <v>12.1880085182</v>
      </c>
      <c r="E3468" s="4">
        <f>Orte[[#This Row],[Lat_dez]]*PI()/180</f>
        <v>0.87445252464642931</v>
      </c>
      <c r="F3468" s="4">
        <f>Orte[[#This Row],[Lon_dez]]*PI()/180</f>
        <v>0.2127208779037052</v>
      </c>
      <c r="G3468" t="s">
        <v>665</v>
      </c>
      <c r="H3468" t="s">
        <v>1945</v>
      </c>
      <c r="I3468" s="4" t="b">
        <v>0</v>
      </c>
      <c r="J3468" s="4" t="str">
        <f>CONCATENATE(Orte[[#This Row],[Ort]]," - ",Orte[[#This Row],[Landkreis]])</f>
        <v>Hohenberg a.d. Eger - Landkreis Wunsiedel i. Fichtelgebirge</v>
      </c>
      <c r="L3468" s="3" t="s">
        <v>14733</v>
      </c>
      <c r="M3468" s="3"/>
      <c r="N3468" t="str">
        <f>Orte[[#This Row],[Ort]]</f>
        <v>Hohenberg a.d. Eger</v>
      </c>
      <c r="O3468" t="s">
        <v>4409</v>
      </c>
      <c r="P3468" t="s">
        <v>3752</v>
      </c>
    </row>
    <row r="3469" spans="1:16" x14ac:dyDescent="0.35">
      <c r="A3469" t="s">
        <v>2887</v>
      </c>
      <c r="B3469" s="3" t="s">
        <v>10052</v>
      </c>
      <c r="C3469" s="4">
        <v>48.048466279099998</v>
      </c>
      <c r="D3469" s="4">
        <v>11.717377862599999</v>
      </c>
      <c r="E3469" s="4">
        <f>Orte[[#This Row],[Lat_dez]]*PI()/180</f>
        <v>0.83860393710376369</v>
      </c>
      <c r="F3469" s="4">
        <f>Orte[[#This Row],[Lon_dez]]*PI()/180</f>
        <v>0.20450682340266574</v>
      </c>
      <c r="G3469" t="s">
        <v>665</v>
      </c>
      <c r="H3469" t="s">
        <v>854</v>
      </c>
      <c r="I3469" s="4" t="b">
        <v>0</v>
      </c>
      <c r="J3469" s="4" t="str">
        <f>CONCATENATE(Orte[[#This Row],[Ort]]," - ",Orte[[#This Row],[Landkreis]])</f>
        <v>Hohenbrunn - Landkreis München</v>
      </c>
      <c r="L3469" s="3" t="s">
        <v>11333</v>
      </c>
      <c r="M3469" s="3"/>
      <c r="N3469" t="str">
        <f>Orte[[#This Row],[Ort]]</f>
        <v>Hohenbrunn</v>
      </c>
      <c r="O3469" t="s">
        <v>847</v>
      </c>
      <c r="P3469" t="s">
        <v>16001</v>
      </c>
    </row>
    <row r="3470" spans="1:16" x14ac:dyDescent="0.35">
      <c r="A3470" t="s">
        <v>5031</v>
      </c>
      <c r="B3470" s="3" t="s">
        <v>12786</v>
      </c>
      <c r="C3470" s="4">
        <v>49.312284382000001</v>
      </c>
      <c r="D3470" s="4">
        <v>11.8176475526</v>
      </c>
      <c r="E3470" s="4">
        <f>Orte[[#This Row],[Lat_dez]]*PI()/180</f>
        <v>0.8606617241456771</v>
      </c>
      <c r="F3470" s="4">
        <f>Orte[[#This Row],[Lon_dez]]*PI()/180</f>
        <v>0.20625685963311977</v>
      </c>
      <c r="G3470" t="s">
        <v>665</v>
      </c>
      <c r="H3470" t="s">
        <v>857</v>
      </c>
      <c r="I3470" s="4" t="b">
        <v>0</v>
      </c>
      <c r="J3470" s="4" t="str">
        <f>CONCATENATE(Orte[[#This Row],[Ort]]," - ",Orte[[#This Row],[Landkreis]])</f>
        <v>Hohenburg - Landkreis Amberg-Sulzbach</v>
      </c>
      <c r="L3470" s="3" t="s">
        <v>14647</v>
      </c>
      <c r="M3470" s="3"/>
      <c r="N3470" t="str">
        <f>Orte[[#This Row],[Ort]]</f>
        <v>Hohenburg</v>
      </c>
      <c r="O3470" t="s">
        <v>752</v>
      </c>
      <c r="P3470" t="s">
        <v>5473</v>
      </c>
    </row>
    <row r="3471" spans="1:16" x14ac:dyDescent="0.35">
      <c r="A3471" t="s">
        <v>3765</v>
      </c>
      <c r="B3471" s="3" t="s">
        <v>11163</v>
      </c>
      <c r="C3471" s="4">
        <v>54.363147044999998</v>
      </c>
      <c r="D3471" s="4">
        <v>10.471260073</v>
      </c>
      <c r="E3471" s="4">
        <f>Orte[[#This Row],[Lat_dez]]*PI()/180</f>
        <v>0.94881590768107582</v>
      </c>
      <c r="F3471" s="4">
        <f>Orte[[#This Row],[Lon_dez]]*PI()/180</f>
        <v>0.18275796510647177</v>
      </c>
      <c r="G3471" t="s">
        <v>641</v>
      </c>
      <c r="H3471" t="s">
        <v>696</v>
      </c>
      <c r="I3471" s="4" t="b">
        <v>0</v>
      </c>
      <c r="J3471" s="4" t="str">
        <f>CONCATENATE(Orte[[#This Row],[Ort]]," - ",Orte[[#This Row],[Landkreis]])</f>
        <v>Hohenfelde - Kreis Plön</v>
      </c>
      <c r="L3471" s="3" t="s">
        <v>7974</v>
      </c>
      <c r="M3471" s="3"/>
      <c r="N3471" t="str">
        <f>Orte[[#This Row],[Ort]]</f>
        <v>Hohenfelde</v>
      </c>
      <c r="O3471" t="s">
        <v>5799</v>
      </c>
      <c r="P3471" t="s">
        <v>4983</v>
      </c>
    </row>
    <row r="3472" spans="1:16" x14ac:dyDescent="0.35">
      <c r="A3472" t="s">
        <v>2350</v>
      </c>
      <c r="B3472" s="3" t="s">
        <v>9395</v>
      </c>
      <c r="C3472" s="4">
        <v>47.888412494800001</v>
      </c>
      <c r="D3472" s="4">
        <v>9.0993529855900004</v>
      </c>
      <c r="E3472" s="4">
        <f>Orte[[#This Row],[Lat_dez]]*PI()/180</f>
        <v>0.83581047158745192</v>
      </c>
      <c r="F3472" s="4">
        <f>Orte[[#This Row],[Lon_dez]]*PI()/180</f>
        <v>0.15881366939972164</v>
      </c>
      <c r="G3472" t="s">
        <v>546</v>
      </c>
      <c r="H3472" t="s">
        <v>1065</v>
      </c>
      <c r="I3472" s="4" t="b">
        <v>0</v>
      </c>
      <c r="J3472" s="4" t="str">
        <f>CONCATENATE(Orte[[#This Row],[Ort]]," - ",Orte[[#This Row],[Landkreis]])</f>
        <v>Hohenfels - Landkreis Konstanz</v>
      </c>
      <c r="L3472" s="3" t="s">
        <v>12798</v>
      </c>
      <c r="M3472" s="3"/>
      <c r="N3472" t="str">
        <f>Orte[[#This Row],[Ort]]</f>
        <v>Hohenfels</v>
      </c>
      <c r="O3472" t="s">
        <v>2625</v>
      </c>
      <c r="P3472" t="s">
        <v>2517</v>
      </c>
    </row>
    <row r="3473" spans="1:16" x14ac:dyDescent="0.35">
      <c r="A3473" t="s">
        <v>2350</v>
      </c>
      <c r="B3473" s="3" t="s">
        <v>12787</v>
      </c>
      <c r="C3473" s="4">
        <v>49.225872350099998</v>
      </c>
      <c r="D3473" s="4">
        <v>11.851387172400001</v>
      </c>
      <c r="E3473" s="4">
        <f>Orte[[#This Row],[Lat_dez]]*PI()/180</f>
        <v>0.8591535496756838</v>
      </c>
      <c r="F3473" s="4">
        <f>Orte[[#This Row],[Lon_dez]]*PI()/180</f>
        <v>0.20684572708700083</v>
      </c>
      <c r="G3473" t="s">
        <v>665</v>
      </c>
      <c r="H3473" t="s">
        <v>832</v>
      </c>
      <c r="I3473" s="4" t="b">
        <v>0</v>
      </c>
      <c r="J3473" s="4" t="str">
        <f>CONCATENATE(Orte[[#This Row],[Ort]]," - ",Orte[[#This Row],[Landkreis]])</f>
        <v>Hohenfels - Landkreis Neumarkt i.d. OPf.</v>
      </c>
      <c r="L3473" s="3" t="s">
        <v>14125</v>
      </c>
      <c r="M3473" s="3"/>
      <c r="N3473" t="str">
        <f>Orte[[#This Row],[Ort]]</f>
        <v>Hohenfels</v>
      </c>
      <c r="O3473" t="s">
        <v>6509</v>
      </c>
      <c r="P3473" t="s">
        <v>16004</v>
      </c>
    </row>
    <row r="3474" spans="1:16" x14ac:dyDescent="0.35">
      <c r="A3474" t="s">
        <v>7238</v>
      </c>
      <c r="B3474" s="3" t="s">
        <v>15749</v>
      </c>
      <c r="C3474" s="4">
        <v>47.8540189255</v>
      </c>
      <c r="D3474" s="4">
        <v>10.896905740399999</v>
      </c>
      <c r="E3474" s="4">
        <f>Orte[[#This Row],[Lat_dez]]*PI()/180</f>
        <v>0.83521019056165402</v>
      </c>
      <c r="F3474" s="4">
        <f>Orte[[#This Row],[Lon_dez]]*PI()/180</f>
        <v>0.19018688344945045</v>
      </c>
      <c r="G3474" t="s">
        <v>665</v>
      </c>
      <c r="H3474" t="s">
        <v>1338</v>
      </c>
      <c r="I3474" s="4" t="b">
        <v>0</v>
      </c>
      <c r="J3474" s="4" t="str">
        <f>CONCATENATE(Orte[[#This Row],[Ort]]," - ",Orte[[#This Row],[Landkreis]])</f>
        <v>Hohenfurch - Landkreis Weilheim-Schongau</v>
      </c>
      <c r="L3474" s="3" t="s">
        <v>13836</v>
      </c>
      <c r="M3474" s="3"/>
      <c r="N3474" t="str">
        <f>Orte[[#This Row],[Ort]]</f>
        <v>Hohenfurch</v>
      </c>
      <c r="O3474" t="s">
        <v>6447</v>
      </c>
      <c r="P3474" t="s">
        <v>3476</v>
      </c>
    </row>
    <row r="3475" spans="1:16" x14ac:dyDescent="0.35">
      <c r="A3475" t="s">
        <v>6117</v>
      </c>
      <c r="B3475" s="3" t="s">
        <v>14227</v>
      </c>
      <c r="C3475" s="4">
        <v>52.269054462699998</v>
      </c>
      <c r="D3475" s="4">
        <v>10.0774762076</v>
      </c>
      <c r="E3475" s="4">
        <f>Orte[[#This Row],[Lat_dez]]*PI()/180</f>
        <v>0.91226709727835054</v>
      </c>
      <c r="F3475" s="4">
        <f>Orte[[#This Row],[Lon_dez]]*PI()/180</f>
        <v>0.1758851401140116</v>
      </c>
      <c r="G3475" t="s">
        <v>554</v>
      </c>
      <c r="H3475" t="s">
        <v>1464</v>
      </c>
      <c r="I3475" s="4" t="b">
        <v>0</v>
      </c>
      <c r="J3475" s="4" t="str">
        <f>CONCATENATE(Orte[[#This Row],[Ort]]," - ",Orte[[#This Row],[Landkreis]])</f>
        <v>Hohenhameln - Landkreis Peine</v>
      </c>
      <c r="L3475" s="3" t="s">
        <v>7973</v>
      </c>
      <c r="M3475" s="3"/>
      <c r="N3475" t="str">
        <f>Orte[[#This Row],[Ort]]</f>
        <v>Hohenhameln</v>
      </c>
      <c r="O3475" t="s">
        <v>2687</v>
      </c>
      <c r="P3475" t="s">
        <v>3418</v>
      </c>
    </row>
    <row r="3476" spans="1:16" x14ac:dyDescent="0.35">
      <c r="A3476" t="s">
        <v>3579</v>
      </c>
      <c r="B3476" s="3" t="s">
        <v>10927</v>
      </c>
      <c r="C3476" s="4">
        <v>53.471998951700002</v>
      </c>
      <c r="D3476" s="4">
        <v>10.3731098275</v>
      </c>
      <c r="E3476" s="4">
        <f>Orte[[#This Row],[Lat_dez]]*PI()/180</f>
        <v>0.93326243933012132</v>
      </c>
      <c r="F3476" s="4">
        <f>Orte[[#This Row],[Lon_dez]]*PI()/180</f>
        <v>0.18104492016085605</v>
      </c>
      <c r="G3476" t="s">
        <v>641</v>
      </c>
      <c r="H3476" t="s">
        <v>1043</v>
      </c>
      <c r="I3476" s="4" t="b">
        <v>0</v>
      </c>
      <c r="J3476" s="4" t="str">
        <f>CONCATENATE(Orte[[#This Row],[Ort]]," - ",Orte[[#This Row],[Landkreis]])</f>
        <v>Hohenhorn - Kreis Herzogtum Lauenburg</v>
      </c>
      <c r="L3476" s="3" t="s">
        <v>11974</v>
      </c>
      <c r="M3476" s="3"/>
      <c r="N3476" t="str">
        <f>Orte[[#This Row],[Ort]]</f>
        <v>Hohenhorn</v>
      </c>
      <c r="O3476" t="s">
        <v>4677</v>
      </c>
      <c r="P3476" t="s">
        <v>903</v>
      </c>
    </row>
    <row r="3477" spans="1:16" x14ac:dyDescent="0.35">
      <c r="A3477" t="s">
        <v>1362</v>
      </c>
      <c r="B3477" s="3" t="s">
        <v>8295</v>
      </c>
      <c r="C3477" s="4">
        <v>48.425817631599998</v>
      </c>
      <c r="D3477" s="4">
        <v>11.533504063100001</v>
      </c>
      <c r="E3477" s="4">
        <f>Orte[[#This Row],[Lat_dez]]*PI()/180</f>
        <v>0.84518996064174245</v>
      </c>
      <c r="F3477" s="4">
        <f>Orte[[#This Row],[Lon_dez]]*PI()/180</f>
        <v>0.20129762019323882</v>
      </c>
      <c r="G3477" t="s">
        <v>665</v>
      </c>
      <c r="H3477" t="s">
        <v>845</v>
      </c>
      <c r="I3477" s="4" t="b">
        <v>0</v>
      </c>
      <c r="J3477" s="4" t="str">
        <f>CONCATENATE(Orte[[#This Row],[Ort]]," - ",Orte[[#This Row],[Landkreis]])</f>
        <v>Hohenkammer - Landkreis Freising</v>
      </c>
      <c r="L3477" s="3" t="s">
        <v>14396</v>
      </c>
      <c r="M3477" s="3"/>
      <c r="N3477" t="str">
        <f>Orte[[#This Row],[Ort]]</f>
        <v>Hohenkammer</v>
      </c>
      <c r="O3477" t="s">
        <v>6739</v>
      </c>
      <c r="P3477" t="s">
        <v>6020</v>
      </c>
    </row>
    <row r="3478" spans="1:16" x14ac:dyDescent="0.35">
      <c r="A3478" t="s">
        <v>5329</v>
      </c>
      <c r="B3478" s="3" t="s">
        <v>13179</v>
      </c>
      <c r="C3478" s="4">
        <v>48.020238433400003</v>
      </c>
      <c r="D3478" s="4">
        <v>11.7385217198</v>
      </c>
      <c r="E3478" s="4">
        <f>Orte[[#This Row],[Lat_dez]]*PI()/180</f>
        <v>0.83811126825555371</v>
      </c>
      <c r="F3478" s="4">
        <f>Orte[[#This Row],[Lon_dez]]*PI()/180</f>
        <v>0.20487585332737723</v>
      </c>
      <c r="G3478" t="s">
        <v>665</v>
      </c>
      <c r="H3478" t="s">
        <v>854</v>
      </c>
      <c r="I3478" s="4" t="b">
        <v>0</v>
      </c>
      <c r="J3478" s="4" t="str">
        <f>CONCATENATE(Orte[[#This Row],[Ort]]," - ",Orte[[#This Row],[Landkreis]])</f>
        <v>Höhenkirchen-Siegertsbrunn - Landkreis München</v>
      </c>
      <c r="L3478" s="3" t="s">
        <v>12983</v>
      </c>
      <c r="M3478" s="3"/>
      <c r="N3478" t="str">
        <f>Orte[[#This Row],[Ort]]</f>
        <v>Höhenkirchen-Siegertsbrunn</v>
      </c>
      <c r="O3478" t="s">
        <v>1998</v>
      </c>
      <c r="P3478" t="s">
        <v>3086</v>
      </c>
    </row>
    <row r="3479" spans="1:16" x14ac:dyDescent="0.35">
      <c r="A3479" t="s">
        <v>6795</v>
      </c>
      <c r="B3479" s="3" t="s">
        <v>15145</v>
      </c>
      <c r="C3479" s="4">
        <v>51.507881645600001</v>
      </c>
      <c r="D3479" s="4">
        <v>13.5654960064</v>
      </c>
      <c r="E3479" s="4">
        <f>Orte[[#This Row],[Lat_dez]]*PI()/180</f>
        <v>0.89898212544327505</v>
      </c>
      <c r="F3479" s="4">
        <f>Orte[[#This Row],[Lon_dez]]*PI()/180</f>
        <v>0.23676256997782177</v>
      </c>
      <c r="G3479" t="s">
        <v>885</v>
      </c>
      <c r="H3479" t="s">
        <v>983</v>
      </c>
      <c r="I3479" s="4" t="b">
        <v>0</v>
      </c>
      <c r="J3479" s="4" t="str">
        <f>CONCATENATE(Orte[[#This Row],[Ort]]," - ",Orte[[#This Row],[Landkreis]])</f>
        <v>Hohenleipisch - Landkreis Elbe-Elster</v>
      </c>
      <c r="L3479" s="3" t="s">
        <v>9292</v>
      </c>
      <c r="M3479" s="3"/>
      <c r="N3479" t="str">
        <f>Orte[[#This Row],[Ort]]</f>
        <v>Hohenleipisch</v>
      </c>
      <c r="O3479" t="s">
        <v>7256</v>
      </c>
      <c r="P3479" t="s">
        <v>788</v>
      </c>
    </row>
    <row r="3480" spans="1:16" x14ac:dyDescent="0.35">
      <c r="A3480" t="s">
        <v>4921</v>
      </c>
      <c r="B3480" s="3" t="s">
        <v>12646</v>
      </c>
      <c r="C3480" s="4">
        <v>50.709123196</v>
      </c>
      <c r="D3480" s="4">
        <v>12.052681594399999</v>
      </c>
      <c r="E3480" s="4">
        <f>Orte[[#This Row],[Lat_dez]]*PI()/180</f>
        <v>0.88504116056962989</v>
      </c>
      <c r="F3480" s="4">
        <f>Orte[[#This Row],[Lon_dez]]*PI()/180</f>
        <v>0.21035897751679972</v>
      </c>
      <c r="G3480" t="s">
        <v>678</v>
      </c>
      <c r="H3480" t="s">
        <v>2176</v>
      </c>
      <c r="I3480" s="4" t="b">
        <v>0</v>
      </c>
      <c r="J3480" s="4" t="str">
        <f>CONCATENATE(Orte[[#This Row],[Ort]]," - ",Orte[[#This Row],[Landkreis]])</f>
        <v>Hohenleuben - Landkreis Greiz</v>
      </c>
      <c r="L3480" s="3" t="s">
        <v>8503</v>
      </c>
      <c r="M3480" s="3"/>
      <c r="N3480" t="str">
        <f>Orte[[#This Row],[Ort]]</f>
        <v>Hohenleuben</v>
      </c>
      <c r="O3480" t="s">
        <v>5519</v>
      </c>
      <c r="P3480" t="s">
        <v>7025</v>
      </c>
    </row>
    <row r="3481" spans="1:16" x14ac:dyDescent="0.35">
      <c r="A3481" t="s">
        <v>6895</v>
      </c>
      <c r="B3481" s="3" t="s">
        <v>15282</v>
      </c>
      <c r="C3481" s="4">
        <v>48.146304388200001</v>
      </c>
      <c r="D3481" s="4">
        <v>11.9869616793</v>
      </c>
      <c r="E3481" s="4">
        <f>Orte[[#This Row],[Lat_dez]]*PI()/180</f>
        <v>0.84031153424148408</v>
      </c>
      <c r="F3481" s="4">
        <f>Orte[[#This Row],[Lon_dez]]*PI()/180</f>
        <v>0.20921194861417361</v>
      </c>
      <c r="G3481" t="s">
        <v>665</v>
      </c>
      <c r="H3481" t="s">
        <v>1203</v>
      </c>
      <c r="I3481" s="4" t="b">
        <v>0</v>
      </c>
      <c r="J3481" s="4" t="str">
        <f>CONCATENATE(Orte[[#This Row],[Ort]]," - ",Orte[[#This Row],[Landkreis]])</f>
        <v>Hohenlinden - Landkreis Ebersberg</v>
      </c>
      <c r="L3481" s="3" t="s">
        <v>8505</v>
      </c>
      <c r="M3481" s="3"/>
      <c r="N3481" t="str">
        <f>Orte[[#This Row],[Ort]]</f>
        <v>Hohenlinden</v>
      </c>
      <c r="O3481" t="s">
        <v>4965</v>
      </c>
      <c r="P3481" t="s">
        <v>2223</v>
      </c>
    </row>
    <row r="3482" spans="1:16" x14ac:dyDescent="0.35">
      <c r="A3482" t="s">
        <v>1155</v>
      </c>
      <c r="B3482" s="3" t="s">
        <v>8117</v>
      </c>
      <c r="C3482" s="4">
        <v>53.993215130999999</v>
      </c>
      <c r="D3482" s="4">
        <v>9.6239955160499999</v>
      </c>
      <c r="E3482" s="4">
        <f>Orte[[#This Row],[Lat_dez]]*PI()/180</f>
        <v>0.94235937777357148</v>
      </c>
      <c r="F3482" s="4">
        <f>Orte[[#This Row],[Lon_dez]]*PI()/180</f>
        <v>0.16797040895224327</v>
      </c>
      <c r="G3482" t="s">
        <v>641</v>
      </c>
      <c r="H3482" t="s">
        <v>1005</v>
      </c>
      <c r="I3482" s="4" t="b">
        <v>0</v>
      </c>
      <c r="J3482" s="4" t="str">
        <f>CONCATENATE(Orte[[#This Row],[Ort]]," - ",Orte[[#This Row],[Landkreis]])</f>
        <v>Hohenlockstedt - Kreis Steinburg</v>
      </c>
      <c r="L3482" s="3" t="s">
        <v>9813</v>
      </c>
      <c r="M3482" s="3"/>
      <c r="N3482" t="str">
        <f>Orte[[#This Row],[Ort]]</f>
        <v>Hohenlockstedt</v>
      </c>
      <c r="O3482" t="s">
        <v>4258</v>
      </c>
      <c r="P3482" t="s">
        <v>2848</v>
      </c>
    </row>
    <row r="3483" spans="1:16" x14ac:dyDescent="0.35">
      <c r="A3483" t="s">
        <v>3439</v>
      </c>
      <c r="B3483" s="3" t="s">
        <v>10737</v>
      </c>
      <c r="C3483" s="4">
        <v>51.160972876300001</v>
      </c>
      <c r="D3483" s="4">
        <v>12.1146415669</v>
      </c>
      <c r="E3483" s="4">
        <f>Orte[[#This Row],[Lat_dez]]*PI()/180</f>
        <v>0.89292742521494861</v>
      </c>
      <c r="F3483" s="4">
        <f>Orte[[#This Row],[Lon_dez]]*PI()/180</f>
        <v>0.21144038304136986</v>
      </c>
      <c r="G3483" t="s">
        <v>809</v>
      </c>
      <c r="H3483" t="s">
        <v>850</v>
      </c>
      <c r="I3483" s="4" t="b">
        <v>0</v>
      </c>
      <c r="J3483" s="4" t="str">
        <f>CONCATENATE(Orte[[#This Row],[Ort]]," - ",Orte[[#This Row],[Landkreis]])</f>
        <v>Hohenmölsen - Landkreis Burgenlandkreis</v>
      </c>
      <c r="L3483" s="3" t="s">
        <v>9583</v>
      </c>
      <c r="M3483" s="3"/>
      <c r="N3483" t="str">
        <f>Orte[[#This Row],[Ort]]</f>
        <v>Hohenmölsen</v>
      </c>
      <c r="O3483" t="s">
        <v>2172</v>
      </c>
      <c r="P3483" t="s">
        <v>7116</v>
      </c>
    </row>
    <row r="3484" spans="1:16" x14ac:dyDescent="0.35">
      <c r="A3484" t="s">
        <v>5949</v>
      </c>
      <c r="B3484" s="3" t="s">
        <v>14006</v>
      </c>
      <c r="C3484" s="4">
        <v>47.801910918499999</v>
      </c>
      <c r="D3484" s="4">
        <v>11.006431325299999</v>
      </c>
      <c r="E3484" s="4">
        <f>Orte[[#This Row],[Lat_dez]]*PI()/180</f>
        <v>0.83430073427285167</v>
      </c>
      <c r="F3484" s="4">
        <f>Orte[[#This Row],[Lon_dez]]*PI()/180</f>
        <v>0.19209846552112803</v>
      </c>
      <c r="G3484" t="s">
        <v>665</v>
      </c>
      <c r="H3484" t="s">
        <v>1338</v>
      </c>
      <c r="I3484" s="4" t="b">
        <v>0</v>
      </c>
      <c r="J3484" s="4" t="str">
        <f>CONCATENATE(Orte[[#This Row],[Ort]]," - ",Orte[[#This Row],[Landkreis]])</f>
        <v>Hohenpeißenberg - Landkreis Weilheim-Schongau</v>
      </c>
      <c r="L3484" s="3" t="s">
        <v>15206</v>
      </c>
      <c r="M3484" s="3"/>
      <c r="N3484" t="str">
        <f>Orte[[#This Row],[Ort]]</f>
        <v>Hohenpeißenberg</v>
      </c>
      <c r="O3484" t="s">
        <v>3917</v>
      </c>
      <c r="P3484" t="s">
        <v>7414</v>
      </c>
    </row>
    <row r="3485" spans="1:16" x14ac:dyDescent="0.35">
      <c r="A3485" t="s">
        <v>5063</v>
      </c>
      <c r="B3485" s="3" t="s">
        <v>12829</v>
      </c>
      <c r="C3485" s="4">
        <v>48.397277678999998</v>
      </c>
      <c r="D3485" s="4">
        <v>12.1322712906</v>
      </c>
      <c r="E3485" s="4">
        <f>Orte[[#This Row],[Lat_dez]]*PI()/180</f>
        <v>0.84469184450050927</v>
      </c>
      <c r="F3485" s="4">
        <f>Orte[[#This Row],[Lon_dez]]*PI()/180</f>
        <v>0.21174807976615179</v>
      </c>
      <c r="G3485" t="s">
        <v>665</v>
      </c>
      <c r="H3485" t="s">
        <v>879</v>
      </c>
      <c r="I3485" s="4" t="b">
        <v>0</v>
      </c>
      <c r="J3485" s="4" t="str">
        <f>CONCATENATE(Orte[[#This Row],[Ort]]," - ",Orte[[#This Row],[Landkreis]])</f>
        <v>Hohenpolding - Landkreis Erding</v>
      </c>
      <c r="L3485" s="3" t="s">
        <v>12255</v>
      </c>
      <c r="M3485" s="3"/>
      <c r="N3485" t="str">
        <f>Orte[[#This Row],[Ort]]</f>
        <v>Hohenpolding</v>
      </c>
      <c r="O3485" t="s">
        <v>562</v>
      </c>
      <c r="P3485" t="s">
        <v>5829</v>
      </c>
    </row>
    <row r="3486" spans="1:16" x14ac:dyDescent="0.35">
      <c r="A3486" t="s">
        <v>5465</v>
      </c>
      <c r="B3486" s="3" t="s">
        <v>13352</v>
      </c>
      <c r="C3486" s="4">
        <v>50.8125077778</v>
      </c>
      <c r="D3486" s="4">
        <v>9.9247655040599998</v>
      </c>
      <c r="E3486" s="4">
        <f>Orte[[#This Row],[Lat_dez]]*PI()/180</f>
        <v>0.88684556191783726</v>
      </c>
      <c r="F3486" s="4">
        <f>Orte[[#This Row],[Lon_dez]]*PI()/180</f>
        <v>0.17321983553420164</v>
      </c>
      <c r="G3486" t="s">
        <v>549</v>
      </c>
      <c r="H3486" t="s">
        <v>647</v>
      </c>
      <c r="I3486" s="4" t="b">
        <v>0</v>
      </c>
      <c r="J3486" s="4" t="str">
        <f>CONCATENATE(Orte[[#This Row],[Ort]]," - ",Orte[[#This Row],[Landkreis]])</f>
        <v>Hohenroda - Landkreis Hersfeld-Rotenburg</v>
      </c>
      <c r="L3486" s="3" t="s">
        <v>10683</v>
      </c>
      <c r="M3486" s="3"/>
      <c r="N3486" t="str">
        <f>Orte[[#This Row],[Ort]]</f>
        <v>Hohenroda</v>
      </c>
      <c r="O3486" t="s">
        <v>2570</v>
      </c>
      <c r="P3486" t="s">
        <v>16005</v>
      </c>
    </row>
    <row r="3487" spans="1:16" x14ac:dyDescent="0.35">
      <c r="A3487" t="s">
        <v>2236</v>
      </c>
      <c r="B3487" s="3" t="s">
        <v>9253</v>
      </c>
      <c r="C3487" s="4">
        <v>50.317920200300001</v>
      </c>
      <c r="D3487" s="4">
        <v>10.1310071076</v>
      </c>
      <c r="E3487" s="4">
        <f>Orte[[#This Row],[Lat_dez]]*PI()/180</f>
        <v>0.87821338025099971</v>
      </c>
      <c r="F3487" s="4">
        <f>Orte[[#This Row],[Lon_dez]]*PI()/180</f>
        <v>0.17681943057056745</v>
      </c>
      <c r="G3487" t="s">
        <v>665</v>
      </c>
      <c r="H3487" t="s">
        <v>666</v>
      </c>
      <c r="I3487" s="4" t="b">
        <v>0</v>
      </c>
      <c r="J3487" s="4" t="str">
        <f>CONCATENATE(Orte[[#This Row],[Ort]]," - ",Orte[[#This Row],[Landkreis]])</f>
        <v>Hohenroth - Landkreis Rhön-Grabfeld</v>
      </c>
      <c r="L3487" s="3" t="s">
        <v>8615</v>
      </c>
      <c r="M3487" s="3"/>
      <c r="N3487" t="str">
        <f>Orte[[#This Row],[Ort]]</f>
        <v>Hohenroth</v>
      </c>
      <c r="O3487" t="s">
        <v>882</v>
      </c>
      <c r="P3487" t="s">
        <v>1752</v>
      </c>
    </row>
    <row r="3488" spans="1:16" x14ac:dyDescent="0.35">
      <c r="A3488" t="s">
        <v>6476</v>
      </c>
      <c r="B3488" s="3" t="s">
        <v>14716</v>
      </c>
      <c r="C3488" s="4">
        <v>48.542390340399997</v>
      </c>
      <c r="D3488" s="4">
        <v>9.6723945526099993</v>
      </c>
      <c r="E3488" s="4">
        <f>Orte[[#This Row],[Lat_dez]]*PI()/180</f>
        <v>0.84722453822827093</v>
      </c>
      <c r="F3488" s="4">
        <f>Orte[[#This Row],[Lon_dez]]*PI()/180</f>
        <v>0.16881513149500837</v>
      </c>
      <c r="G3488" t="s">
        <v>546</v>
      </c>
      <c r="H3488" t="s">
        <v>644</v>
      </c>
      <c r="I3488" s="4" t="b">
        <v>0</v>
      </c>
      <c r="J3488" s="4" t="str">
        <f>CONCATENATE(Orte[[#This Row],[Ort]]," - ",Orte[[#This Row],[Landkreis]])</f>
        <v>Hohenstadt/Drackenstein - Landkreis Göppingen</v>
      </c>
      <c r="L3488" s="3" t="s">
        <v>7679</v>
      </c>
      <c r="M3488" s="3"/>
      <c r="N3488" t="str">
        <f>Orte[[#This Row],[Ort]]</f>
        <v>Hohenstadt/Drackenstein</v>
      </c>
      <c r="O3488" t="s">
        <v>2494</v>
      </c>
      <c r="P3488" t="s">
        <v>3348</v>
      </c>
    </row>
    <row r="3489" spans="1:16" x14ac:dyDescent="0.35">
      <c r="A3489" t="s">
        <v>1108</v>
      </c>
      <c r="B3489" s="3" t="s">
        <v>11363</v>
      </c>
      <c r="C3489" s="4">
        <v>50.196102341900001</v>
      </c>
      <c r="D3489" s="4">
        <v>8.1003768541000003</v>
      </c>
      <c r="E3489" s="4">
        <f>Orte[[#This Row],[Lat_dez]]*PI()/180</f>
        <v>0.87608725753419148</v>
      </c>
      <c r="F3489" s="4">
        <f>Orte[[#This Row],[Lon_dez]]*PI()/180</f>
        <v>0.14137824675638533</v>
      </c>
      <c r="G3489" t="s">
        <v>549</v>
      </c>
      <c r="H3489" t="s">
        <v>1138</v>
      </c>
      <c r="I3489" s="4" t="b">
        <v>0</v>
      </c>
      <c r="J3489" s="4" t="str">
        <f>CONCATENATE(Orte[[#This Row],[Ort]]," - ",Orte[[#This Row],[Landkreis]])</f>
        <v>Hohenstein - Landkreis Rheingau-Taunus-Kreis</v>
      </c>
      <c r="L3489" s="3" t="s">
        <v>15524</v>
      </c>
      <c r="M3489" s="3"/>
      <c r="N3489" t="str">
        <f>Orte[[#This Row],[Ort]]</f>
        <v>Hohenstein</v>
      </c>
      <c r="O3489" t="s">
        <v>1281</v>
      </c>
      <c r="P3489" t="s">
        <v>3106</v>
      </c>
    </row>
    <row r="3490" spans="1:16" x14ac:dyDescent="0.35">
      <c r="A3490" t="s">
        <v>1108</v>
      </c>
      <c r="B3490" s="3" t="s">
        <v>8073</v>
      </c>
      <c r="C3490" s="4">
        <v>48.340291707399999</v>
      </c>
      <c r="D3490" s="4">
        <v>9.36001839517</v>
      </c>
      <c r="E3490" s="4">
        <f>Orte[[#This Row],[Lat_dez]]*PI()/180</f>
        <v>0.84369725166864129</v>
      </c>
      <c r="F3490" s="4">
        <f>Orte[[#This Row],[Lon_dez]]*PI()/180</f>
        <v>0.16336313904295219</v>
      </c>
      <c r="G3490" t="s">
        <v>546</v>
      </c>
      <c r="H3490" t="s">
        <v>1098</v>
      </c>
      <c r="I3490" s="4" t="b">
        <v>0</v>
      </c>
      <c r="J3490" s="4" t="str">
        <f>CONCATENATE(Orte[[#This Row],[Ort]]," - ",Orte[[#This Row],[Landkreis]])</f>
        <v>Hohenstein - Landkreis Reutlingen</v>
      </c>
      <c r="L3490" s="3" t="s">
        <v>13758</v>
      </c>
      <c r="M3490" s="3"/>
      <c r="N3490" t="str">
        <f>Orte[[#This Row],[Ort]]</f>
        <v>Hohenstein</v>
      </c>
      <c r="O3490" t="s">
        <v>7119</v>
      </c>
      <c r="P3490" t="s">
        <v>5810</v>
      </c>
    </row>
    <row r="3491" spans="1:16" x14ac:dyDescent="0.35">
      <c r="A3491" t="s">
        <v>3619</v>
      </c>
      <c r="B3491" s="3" t="s">
        <v>10977</v>
      </c>
      <c r="C3491" s="4">
        <v>48.023428897700001</v>
      </c>
      <c r="D3491" s="4">
        <v>9.3820615614699996</v>
      </c>
      <c r="E3491" s="4">
        <f>Orte[[#This Row],[Lat_dez]]*PI()/180</f>
        <v>0.83816695236225613</v>
      </c>
      <c r="F3491" s="4">
        <f>Orte[[#This Row],[Lon_dez]]*PI()/180</f>
        <v>0.16374786487245185</v>
      </c>
      <c r="G3491" t="s">
        <v>546</v>
      </c>
      <c r="H3491" t="s">
        <v>1495</v>
      </c>
      <c r="I3491" s="4" t="b">
        <v>0</v>
      </c>
      <c r="J3491" s="4" t="str">
        <f>CONCATENATE(Orte[[#This Row],[Ort]]," - ",Orte[[#This Row],[Landkreis]])</f>
        <v>Hohentengen - Landkreis Sigmaringen</v>
      </c>
      <c r="L3491" s="3" t="s">
        <v>11332</v>
      </c>
      <c r="M3491" s="3"/>
      <c r="N3491" t="str">
        <f>Orte[[#This Row],[Ort]]</f>
        <v>Hohentengen</v>
      </c>
      <c r="O3491" t="s">
        <v>6292</v>
      </c>
      <c r="P3491" t="s">
        <v>3974</v>
      </c>
    </row>
    <row r="3492" spans="1:16" x14ac:dyDescent="0.35">
      <c r="A3492" t="s">
        <v>5811</v>
      </c>
      <c r="B3492" s="3" t="s">
        <v>13814</v>
      </c>
      <c r="C3492" s="4">
        <v>47.584448594199998</v>
      </c>
      <c r="D3492" s="4">
        <v>8.4187449333100002</v>
      </c>
      <c r="E3492" s="4">
        <f>Orte[[#This Row],[Lat_dez]]*PI()/180</f>
        <v>0.83050530071477702</v>
      </c>
      <c r="F3492" s="4">
        <f>Orte[[#This Row],[Lon_dez]]*PI()/180</f>
        <v>0.14693481797184993</v>
      </c>
      <c r="G3492" t="s">
        <v>546</v>
      </c>
      <c r="H3492" t="s">
        <v>561</v>
      </c>
      <c r="I3492" s="4" t="b">
        <v>0</v>
      </c>
      <c r="J3492" s="4" t="str">
        <f>CONCATENATE(Orte[[#This Row],[Ort]]," - ",Orte[[#This Row],[Landkreis]])</f>
        <v>Hohentengen am Hochrhein - Landkreis Waldshut</v>
      </c>
      <c r="L3492" s="3" t="s">
        <v>15526</v>
      </c>
      <c r="M3492" s="3"/>
      <c r="N3492" t="str">
        <f>Orte[[#This Row],[Ort]]</f>
        <v>Hohentengen am Hochrhein</v>
      </c>
      <c r="O3492" t="s">
        <v>3768</v>
      </c>
      <c r="P3492" t="s">
        <v>5124</v>
      </c>
    </row>
    <row r="3493" spans="1:16" x14ac:dyDescent="0.35">
      <c r="A3493" t="s">
        <v>880</v>
      </c>
      <c r="B3493" s="3" t="s">
        <v>7901</v>
      </c>
      <c r="C3493" s="4">
        <v>48.6599215898</v>
      </c>
      <c r="D3493" s="4">
        <v>12.0973531918</v>
      </c>
      <c r="E3493" s="4">
        <f>Orte[[#This Row],[Lat_dez]]*PI()/180</f>
        <v>0.84927584550428348</v>
      </c>
      <c r="F3493" s="4">
        <f>Orte[[#This Row],[Lon_dez]]*PI()/180</f>
        <v>0.21113864397355511</v>
      </c>
      <c r="G3493" t="s">
        <v>665</v>
      </c>
      <c r="H3493" t="s">
        <v>881</v>
      </c>
      <c r="I3493" s="4" t="b">
        <v>0</v>
      </c>
      <c r="J3493" s="4" t="str">
        <f>CONCATENATE(Orte[[#This Row],[Ort]]," - ",Orte[[#This Row],[Landkreis]])</f>
        <v>Hohenthann - Landkreis Landshut</v>
      </c>
      <c r="L3493" s="3" t="s">
        <v>8226</v>
      </c>
      <c r="M3493" s="3"/>
      <c r="N3493" t="str">
        <f>Orte[[#This Row],[Ort]]</f>
        <v>Hohenthann</v>
      </c>
      <c r="O3493" t="s">
        <v>5078</v>
      </c>
      <c r="P3493" t="s">
        <v>6343</v>
      </c>
    </row>
    <row r="3494" spans="1:16" x14ac:dyDescent="0.35">
      <c r="A3494" t="s">
        <v>6345</v>
      </c>
      <c r="B3494" s="3" t="s">
        <v>14535</v>
      </c>
      <c r="C3494" s="4">
        <v>48.594087409499998</v>
      </c>
      <c r="D3494" s="4">
        <v>11.3973268446</v>
      </c>
      <c r="E3494" s="4">
        <f>Orte[[#This Row],[Lat_dez]]*PI()/180</f>
        <v>0.84812682229769698</v>
      </c>
      <c r="F3494" s="4">
        <f>Orte[[#This Row],[Lon_dez]]*PI()/180</f>
        <v>0.1989208793642061</v>
      </c>
      <c r="G3494" t="s">
        <v>665</v>
      </c>
      <c r="H3494" t="s">
        <v>839</v>
      </c>
      <c r="I3494" s="4" t="b">
        <v>0</v>
      </c>
      <c r="J3494" s="4" t="str">
        <f>CONCATENATE(Orte[[#This Row],[Ort]]," - ",Orte[[#This Row],[Landkreis]])</f>
        <v>Hohenwart - Landkreis Pfaffenhofen a.d. Ilm</v>
      </c>
      <c r="L3494" s="3" t="s">
        <v>14407</v>
      </c>
      <c r="M3494" s="3"/>
      <c r="N3494" t="str">
        <f>Orte[[#This Row],[Ort]]</f>
        <v>Hohenwart</v>
      </c>
      <c r="O3494" t="s">
        <v>3228</v>
      </c>
      <c r="P3494" t="s">
        <v>2765</v>
      </c>
    </row>
    <row r="3495" spans="1:16" x14ac:dyDescent="0.35">
      <c r="A3495" t="s">
        <v>1420</v>
      </c>
      <c r="B3495" s="3" t="s">
        <v>8353</v>
      </c>
      <c r="C3495" s="4">
        <v>49.201609506099999</v>
      </c>
      <c r="D3495" s="4">
        <v>12.9380126644</v>
      </c>
      <c r="E3495" s="4">
        <f>Orte[[#This Row],[Lat_dez]]*PI()/180</f>
        <v>0.85873008316198596</v>
      </c>
      <c r="F3495" s="4">
        <f>Orte[[#This Row],[Lon_dez]]*PI()/180</f>
        <v>0.22581091965850414</v>
      </c>
      <c r="G3495" t="s">
        <v>665</v>
      </c>
      <c r="H3495" t="s">
        <v>915</v>
      </c>
      <c r="I3495" s="4" t="b">
        <v>0</v>
      </c>
      <c r="J3495" s="4" t="str">
        <f>CONCATENATE(Orte[[#This Row],[Ort]]," - ",Orte[[#This Row],[Landkreis]])</f>
        <v>Hohenwarth - Landkreis Cham</v>
      </c>
      <c r="L3495" s="3" t="s">
        <v>11976</v>
      </c>
      <c r="M3495" s="3"/>
      <c r="N3495" t="str">
        <f>Orte[[#This Row],[Ort]]</f>
        <v>Hohenwarth</v>
      </c>
      <c r="O3495" t="s">
        <v>596</v>
      </c>
      <c r="P3495" t="s">
        <v>4032</v>
      </c>
    </row>
    <row r="3496" spans="1:16" x14ac:dyDescent="0.35">
      <c r="A3496" t="s">
        <v>5582</v>
      </c>
      <c r="B3496" s="3" t="s">
        <v>13506</v>
      </c>
      <c r="C3496" s="4">
        <v>54.098011310399997</v>
      </c>
      <c r="D3496" s="4">
        <v>9.6820204515700006</v>
      </c>
      <c r="E3496" s="4">
        <f>Orte[[#This Row],[Lat_dez]]*PI()/180</f>
        <v>0.94418841614761206</v>
      </c>
      <c r="F3496" s="4">
        <f>Orte[[#This Row],[Lon_dez]]*PI()/180</f>
        <v>0.1689831351253247</v>
      </c>
      <c r="G3496" t="s">
        <v>641</v>
      </c>
      <c r="H3496" t="s">
        <v>642</v>
      </c>
      <c r="I3496" s="4" t="b">
        <v>0</v>
      </c>
      <c r="J3496" s="4" t="str">
        <f>CONCATENATE(Orte[[#This Row],[Ort]]," - ",Orte[[#This Row],[Landkreis]])</f>
        <v>Hohenwestedt - Kreis Rendsburg-Eckernförde</v>
      </c>
      <c r="L3496" s="3" t="s">
        <v>8516</v>
      </c>
      <c r="M3496" s="3"/>
      <c r="N3496" t="str">
        <f>Orte[[#This Row],[Ort]]</f>
        <v>Hohenwestedt</v>
      </c>
      <c r="O3496" t="s">
        <v>3690</v>
      </c>
      <c r="P3496" t="s">
        <v>1504</v>
      </c>
    </row>
    <row r="3497" spans="1:16" x14ac:dyDescent="0.35">
      <c r="A3497" t="s">
        <v>5934</v>
      </c>
      <c r="B3497" s="3" t="s">
        <v>13990</v>
      </c>
      <c r="C3497" s="4">
        <v>54.305695264299999</v>
      </c>
      <c r="D3497" s="4">
        <v>9.4953244654900004</v>
      </c>
      <c r="E3497" s="4">
        <f>Orte[[#This Row],[Lat_dez]]*PI()/180</f>
        <v>0.94781318494672717</v>
      </c>
      <c r="F3497" s="4">
        <f>Orte[[#This Row],[Lon_dez]]*PI()/180</f>
        <v>0.16572467546797121</v>
      </c>
      <c r="G3497" t="s">
        <v>641</v>
      </c>
      <c r="H3497" t="s">
        <v>642</v>
      </c>
      <c r="I3497" s="4" t="b">
        <v>0</v>
      </c>
      <c r="J3497" s="4" t="str">
        <f>CONCATENATE(Orte[[#This Row],[Ort]]," - ",Orte[[#This Row],[Landkreis]])</f>
        <v>Hohn - Kreis Rendsburg-Eckernförde</v>
      </c>
      <c r="L3497" s="3" t="s">
        <v>12269</v>
      </c>
      <c r="M3497" s="3"/>
      <c r="N3497" t="str">
        <f>Orte[[#This Row],[Ort]]</f>
        <v>Hohn</v>
      </c>
      <c r="O3497" t="s">
        <v>5573</v>
      </c>
      <c r="P3497" t="s">
        <v>1164</v>
      </c>
    </row>
    <row r="3498" spans="1:16" x14ac:dyDescent="0.35">
      <c r="A3498" t="s">
        <v>3500</v>
      </c>
      <c r="B3498" s="3" t="s">
        <v>10818</v>
      </c>
      <c r="C3498" s="4">
        <v>50.619940852299997</v>
      </c>
      <c r="D3498" s="4">
        <v>7.9811678079600004</v>
      </c>
      <c r="E3498" s="4">
        <f>Orte[[#This Row],[Lat_dez]]*PI()/180</f>
        <v>0.88348463503741959</v>
      </c>
      <c r="F3498" s="4">
        <f>Orte[[#This Row],[Lon_dez]]*PI()/180</f>
        <v>0.13929765640308051</v>
      </c>
      <c r="G3498" t="s">
        <v>514</v>
      </c>
      <c r="H3498" t="s">
        <v>590</v>
      </c>
      <c r="I3498" s="4" t="b">
        <v>0</v>
      </c>
      <c r="J3498" s="4" t="str">
        <f>CONCATENATE(Orte[[#This Row],[Ort]]," - ",Orte[[#This Row],[Landkreis]])</f>
        <v>Höhn - Landkreis Westerwaldkreis</v>
      </c>
      <c r="L3498" s="3" t="s">
        <v>12623</v>
      </c>
      <c r="M3498" s="3"/>
      <c r="N3498" t="str">
        <f>Orte[[#This Row],[Ort]]</f>
        <v>Höhn</v>
      </c>
      <c r="O3498" t="s">
        <v>4621</v>
      </c>
      <c r="P3498" t="s">
        <v>5871</v>
      </c>
    </row>
    <row r="3499" spans="1:16" x14ac:dyDescent="0.35">
      <c r="A3499" t="s">
        <v>6151</v>
      </c>
      <c r="B3499" s="3" t="s">
        <v>14273</v>
      </c>
      <c r="C3499" s="4">
        <v>50.742777382600003</v>
      </c>
      <c r="D3499" s="4">
        <v>12.6734904783</v>
      </c>
      <c r="E3499" s="4">
        <f>Orte[[#This Row],[Lat_dez]]*PI()/180</f>
        <v>0.88562853693288046</v>
      </c>
      <c r="F3499" s="4">
        <f>Orte[[#This Row],[Lon_dez]]*PI()/180</f>
        <v>0.22119413656648595</v>
      </c>
      <c r="G3499" t="s">
        <v>869</v>
      </c>
      <c r="H3499" t="s">
        <v>910</v>
      </c>
      <c r="I3499" s="4" t="b">
        <v>0</v>
      </c>
      <c r="J3499" s="4" t="str">
        <f>CONCATENATE(Orte[[#This Row],[Ort]]," - ",Orte[[#This Row],[Landkreis]])</f>
        <v>Hohndorf - Landkreis Erzgebirgskreis</v>
      </c>
      <c r="L3499" s="3" t="s">
        <v>11829</v>
      </c>
      <c r="M3499" s="3"/>
      <c r="N3499" t="str">
        <f>Orte[[#This Row],[Ort]]</f>
        <v>Hohndorf</v>
      </c>
      <c r="O3499" t="s">
        <v>2527</v>
      </c>
      <c r="P3499" t="s">
        <v>2242</v>
      </c>
    </row>
    <row r="3500" spans="1:16" x14ac:dyDescent="0.35">
      <c r="A3500" t="s">
        <v>5883</v>
      </c>
      <c r="B3500" s="3" t="s">
        <v>13924</v>
      </c>
      <c r="C3500" s="4">
        <v>52.5922781923</v>
      </c>
      <c r="D3500" s="4">
        <v>10.361137121300001</v>
      </c>
      <c r="E3500" s="4">
        <f>Orte[[#This Row],[Lat_dez]]*PI()/180</f>
        <v>0.91790841558044656</v>
      </c>
      <c r="F3500" s="4">
        <f>Orte[[#This Row],[Lon_dez]]*PI()/180</f>
        <v>0.18083595701729213</v>
      </c>
      <c r="G3500" t="s">
        <v>554</v>
      </c>
      <c r="H3500" t="s">
        <v>1027</v>
      </c>
      <c r="I3500" s="4" t="b">
        <v>0</v>
      </c>
      <c r="J3500" s="4" t="str">
        <f>CONCATENATE(Orte[[#This Row],[Ort]]," - ",Orte[[#This Row],[Landkreis]])</f>
        <v>Hohne - Landkreis Celle</v>
      </c>
      <c r="L3500" s="3" t="s">
        <v>13277</v>
      </c>
      <c r="M3500" s="3"/>
      <c r="N3500" t="str">
        <f>Orte[[#This Row],[Ort]]</f>
        <v>Hohne</v>
      </c>
      <c r="O3500" t="s">
        <v>2727</v>
      </c>
      <c r="P3500" t="s">
        <v>72</v>
      </c>
    </row>
    <row r="3501" spans="1:16" x14ac:dyDescent="0.35">
      <c r="A3501" t="s">
        <v>5993</v>
      </c>
      <c r="B3501" s="3" t="s">
        <v>14056</v>
      </c>
      <c r="C3501" s="4">
        <v>50.979237048100003</v>
      </c>
      <c r="D3501" s="4">
        <v>14.140312848400001</v>
      </c>
      <c r="E3501" s="4">
        <f>Orte[[#This Row],[Lat_dez]]*PI()/180</f>
        <v>0.88975553664401985</v>
      </c>
      <c r="F3501" s="4">
        <f>Orte[[#This Row],[Lon_dez]]*PI()/180</f>
        <v>0.24679501646663782</v>
      </c>
      <c r="G3501" t="s">
        <v>869</v>
      </c>
      <c r="H3501" t="s">
        <v>968</v>
      </c>
      <c r="I3501" s="4" t="b">
        <v>0</v>
      </c>
      <c r="J3501" s="4" t="str">
        <f>CONCATENATE(Orte[[#This Row],[Ort]]," - ",Orte[[#This Row],[Landkreis]])</f>
        <v>Hohnstein - Landkreis Sächsische Schweiz-Osterzgebirge</v>
      </c>
      <c r="L3501" s="3" t="s">
        <v>13769</v>
      </c>
      <c r="M3501" s="3"/>
      <c r="N3501" t="str">
        <f>Orte[[#This Row],[Ort]]</f>
        <v>Hohnstein</v>
      </c>
      <c r="O3501" t="s">
        <v>4173</v>
      </c>
      <c r="P3501" t="s">
        <v>3869</v>
      </c>
    </row>
    <row r="3502" spans="1:16" x14ac:dyDescent="0.35">
      <c r="A3502" t="s">
        <v>5123</v>
      </c>
      <c r="B3502" s="3" t="s">
        <v>12911</v>
      </c>
      <c r="C3502" s="4">
        <v>53.352721488999997</v>
      </c>
      <c r="D3502" s="4">
        <v>10.5825180772</v>
      </c>
      <c r="E3502" s="4">
        <f>Orte[[#This Row],[Lat_dez]]*PI()/180</f>
        <v>0.9311806548825815</v>
      </c>
      <c r="F3502" s="4">
        <f>Orte[[#This Row],[Lon_dez]]*PI()/180</f>
        <v>0.18469978359895944</v>
      </c>
      <c r="G3502" t="s">
        <v>554</v>
      </c>
      <c r="H3502" t="s">
        <v>1040</v>
      </c>
      <c r="I3502" s="4" t="b">
        <v>0</v>
      </c>
      <c r="J3502" s="4" t="str">
        <f>CONCATENATE(Orte[[#This Row],[Ort]]," - ",Orte[[#This Row],[Landkreis]])</f>
        <v>Hohnstorf (Elbe), Hittbergen - Landkreis Lüneburg</v>
      </c>
      <c r="L3502" s="3" t="s">
        <v>12624</v>
      </c>
      <c r="M3502" s="3"/>
      <c r="N3502" t="str">
        <f>Orte[[#This Row],[Ort]]</f>
        <v>Hohnstorf (Elbe), Hittbergen</v>
      </c>
      <c r="O3502" t="s">
        <v>838</v>
      </c>
      <c r="P3502" t="s">
        <v>2957</v>
      </c>
    </row>
    <row r="3503" spans="1:16" x14ac:dyDescent="0.35">
      <c r="A3503" t="s">
        <v>1586</v>
      </c>
      <c r="B3503" s="3" t="s">
        <v>8532</v>
      </c>
      <c r="C3503" s="4">
        <v>50.438511554199998</v>
      </c>
      <c r="D3503" s="4">
        <v>7.6800688641999999</v>
      </c>
      <c r="E3503" s="4">
        <f>Orte[[#This Row],[Lat_dez]]*PI()/180</f>
        <v>0.88031809642599224</v>
      </c>
      <c r="F3503" s="4">
        <f>Orte[[#This Row],[Lon_dez]]*PI()/180</f>
        <v>0.13404248846019126</v>
      </c>
      <c r="G3503" t="s">
        <v>514</v>
      </c>
      <c r="H3503" t="s">
        <v>590</v>
      </c>
      <c r="I3503" s="4" t="b">
        <v>0</v>
      </c>
      <c r="J3503" s="4" t="str">
        <f>CONCATENATE(Orte[[#This Row],[Ort]]," - ",Orte[[#This Row],[Landkreis]])</f>
        <v>Höhr-Grenzhausen - Landkreis Westerwaldkreis</v>
      </c>
      <c r="L3503" s="3" t="s">
        <v>9125</v>
      </c>
      <c r="M3503" s="3"/>
      <c r="N3503" t="str">
        <f>Orte[[#This Row],[Ort]]</f>
        <v>Höhr-Grenzhausen</v>
      </c>
      <c r="O3503" t="s">
        <v>6564</v>
      </c>
      <c r="P3503" t="s">
        <v>5142</v>
      </c>
    </row>
    <row r="3504" spans="1:16" x14ac:dyDescent="0.35">
      <c r="A3504" t="s">
        <v>1041</v>
      </c>
      <c r="B3504" s="3" t="s">
        <v>14240</v>
      </c>
      <c r="C3504" s="4">
        <v>53.653240916800002</v>
      </c>
      <c r="D3504" s="4">
        <v>10.3236170559</v>
      </c>
      <c r="E3504" s="4">
        <f>Orte[[#This Row],[Lat_dez]]*PI()/180</f>
        <v>0.93642570836390093</v>
      </c>
      <c r="F3504" s="4">
        <f>Orte[[#This Row],[Lon_dez]]*PI()/180</f>
        <v>0.1801811083404985</v>
      </c>
      <c r="G3504" t="s">
        <v>641</v>
      </c>
      <c r="H3504" t="s">
        <v>703</v>
      </c>
      <c r="I3504" s="4" t="b">
        <v>0</v>
      </c>
      <c r="J3504" s="4" t="str">
        <f>CONCATENATE(Orte[[#This Row],[Ort]]," - ",Orte[[#This Row],[Landkreis]])</f>
        <v>Hoisdorf - Kreis Stormarn</v>
      </c>
      <c r="L3504" s="3" t="s">
        <v>9302</v>
      </c>
      <c r="M3504" s="3"/>
      <c r="N3504" t="str">
        <f>Orte[[#This Row],[Ort]]</f>
        <v>Hoisdorf</v>
      </c>
      <c r="O3504" t="s">
        <v>6839</v>
      </c>
      <c r="P3504" t="s">
        <v>3695</v>
      </c>
    </row>
    <row r="3505" spans="1:16" x14ac:dyDescent="0.35">
      <c r="A3505" t="s">
        <v>1041</v>
      </c>
      <c r="B3505" s="3" t="s">
        <v>8016</v>
      </c>
      <c r="C3505" s="4">
        <v>53.673236872899999</v>
      </c>
      <c r="D3505" s="4">
        <v>10.3430118475</v>
      </c>
      <c r="E3505" s="4">
        <f>Orte[[#This Row],[Lat_dez]]*PI()/180</f>
        <v>0.93677470363493021</v>
      </c>
      <c r="F3505" s="4">
        <f>Orte[[#This Row],[Lon_dez]]*PI()/180</f>
        <v>0.18051961131165661</v>
      </c>
      <c r="G3505" t="s">
        <v>641</v>
      </c>
      <c r="H3505" t="s">
        <v>703</v>
      </c>
      <c r="I3505" s="4" t="b">
        <v>0</v>
      </c>
      <c r="J3505" s="4" t="str">
        <f>CONCATENATE(Orte[[#This Row],[Ort]]," - ",Orte[[#This Row],[Landkreis]])</f>
        <v>Hoisdorf - Kreis Stormarn</v>
      </c>
      <c r="L3505" s="3" t="s">
        <v>7686</v>
      </c>
      <c r="M3505" s="3"/>
      <c r="N3505" t="str">
        <f>Orte[[#This Row],[Ort]]</f>
        <v>Hoisdorf</v>
      </c>
      <c r="O3505" t="s">
        <v>76</v>
      </c>
      <c r="P3505" t="s">
        <v>5839</v>
      </c>
    </row>
    <row r="3506" spans="1:16" x14ac:dyDescent="0.35">
      <c r="A3506" t="s">
        <v>3504</v>
      </c>
      <c r="B3506" s="3" t="s">
        <v>10823</v>
      </c>
      <c r="C3506" s="4">
        <v>52.572226941700002</v>
      </c>
      <c r="D3506" s="4">
        <v>8.1242901102000005</v>
      </c>
      <c r="E3506" s="4">
        <f>Orte[[#This Row],[Lat_dez]]*PI()/180</f>
        <v>0.91755845523833401</v>
      </c>
      <c r="F3506" s="4">
        <f>Orte[[#This Row],[Lon_dez]]*PI()/180</f>
        <v>0.14179561181020295</v>
      </c>
      <c r="G3506" t="s">
        <v>554</v>
      </c>
      <c r="H3506" t="s">
        <v>1638</v>
      </c>
      <c r="I3506" s="4" t="b">
        <v>0</v>
      </c>
      <c r="J3506" s="4" t="str">
        <f>CONCATENATE(Orte[[#This Row],[Ort]]," - ",Orte[[#This Row],[Landkreis]])</f>
        <v>Holdorf - Landkreis Vechta</v>
      </c>
      <c r="L3506" s="3" t="s">
        <v>11972</v>
      </c>
      <c r="M3506" s="3"/>
      <c r="N3506" t="str">
        <f>Orte[[#This Row],[Ort]]</f>
        <v>Holdorf</v>
      </c>
      <c r="O3506" t="s">
        <v>3548</v>
      </c>
      <c r="P3506" t="s">
        <v>5637</v>
      </c>
    </row>
    <row r="3507" spans="1:16" x14ac:dyDescent="0.35">
      <c r="A3507" t="s">
        <v>4869</v>
      </c>
      <c r="B3507" s="3" t="s">
        <v>12576</v>
      </c>
      <c r="C3507" s="4">
        <v>51.912196631</v>
      </c>
      <c r="D3507" s="4">
        <v>9.5845808659100005</v>
      </c>
      <c r="E3507" s="4">
        <f>Orte[[#This Row],[Lat_dez]]*PI()/180</f>
        <v>0.90603875315365789</v>
      </c>
      <c r="F3507" s="4">
        <f>Orte[[#This Row],[Lon_dez]]*PI()/180</f>
        <v>0.16728249353377864</v>
      </c>
      <c r="G3507" t="s">
        <v>554</v>
      </c>
      <c r="H3507" t="s">
        <v>1519</v>
      </c>
      <c r="I3507" s="4" t="b">
        <v>0</v>
      </c>
      <c r="J3507" s="4" t="str">
        <f>CONCATENATE(Orte[[#This Row],[Ort]]," - ",Orte[[#This Row],[Landkreis]])</f>
        <v>Holenberg - Landkreis Holzminden</v>
      </c>
      <c r="L3507" s="3" t="s">
        <v>11826</v>
      </c>
      <c r="M3507" s="3"/>
      <c r="N3507" t="str">
        <f>Orte[[#This Row],[Ort]]</f>
        <v>Holenberg</v>
      </c>
      <c r="O3507" t="s">
        <v>5060</v>
      </c>
      <c r="P3507" t="s">
        <v>1389</v>
      </c>
    </row>
    <row r="3508" spans="1:16" x14ac:dyDescent="0.35">
      <c r="A3508" t="s">
        <v>3986</v>
      </c>
      <c r="B3508" s="3" t="s">
        <v>11443</v>
      </c>
      <c r="C3508" s="4">
        <v>52.085934918500001</v>
      </c>
      <c r="D3508" s="4">
        <v>10.138222019000001</v>
      </c>
      <c r="E3508" s="4">
        <f>Orte[[#This Row],[Lat_dez]]*PI()/180</f>
        <v>0.90907105830730928</v>
      </c>
      <c r="F3508" s="4">
        <f>Orte[[#This Row],[Lon_dez]]*PI()/180</f>
        <v>0.17694535452973714</v>
      </c>
      <c r="G3508" t="s">
        <v>554</v>
      </c>
      <c r="H3508" t="s">
        <v>658</v>
      </c>
      <c r="I3508" s="4" t="b">
        <v>0</v>
      </c>
      <c r="J3508" s="4" t="str">
        <f>CONCATENATE(Orte[[#This Row],[Ort]]," - ",Orte[[#This Row],[Landkreis]])</f>
        <v>Holle - Landkreis Hildesheim</v>
      </c>
      <c r="L3508" s="3" t="s">
        <v>9117</v>
      </c>
      <c r="M3508" s="3"/>
      <c r="N3508" t="str">
        <f>Orte[[#This Row],[Ort]]</f>
        <v>Holle</v>
      </c>
      <c r="O3508" t="s">
        <v>3136</v>
      </c>
      <c r="P3508" t="s">
        <v>93</v>
      </c>
    </row>
    <row r="3509" spans="1:16" x14ac:dyDescent="0.35">
      <c r="A3509" t="s">
        <v>4854</v>
      </c>
      <c r="B3509" s="3" t="s">
        <v>12561</v>
      </c>
      <c r="C3509" s="4">
        <v>48.486685100999999</v>
      </c>
      <c r="D3509" s="4">
        <v>11.0610050277</v>
      </c>
      <c r="E3509" s="4">
        <f>Orte[[#This Row],[Lat_dez]]*PI()/180</f>
        <v>0.84625229839012928</v>
      </c>
      <c r="F3509" s="4">
        <f>Orte[[#This Row],[Lon_dez]]*PI()/180</f>
        <v>0.19305095631301161</v>
      </c>
      <c r="G3509" t="s">
        <v>665</v>
      </c>
      <c r="H3509" t="s">
        <v>947</v>
      </c>
      <c r="I3509" s="4" t="b">
        <v>0</v>
      </c>
      <c r="J3509" s="4" t="str">
        <f>CONCATENATE(Orte[[#This Row],[Ort]]," - ",Orte[[#This Row],[Landkreis]])</f>
        <v>Hollenbach - Landkreis Aichach-Friedberg</v>
      </c>
      <c r="L3509" s="3" t="s">
        <v>8515</v>
      </c>
      <c r="M3509" s="3"/>
      <c r="N3509" t="str">
        <f>Orte[[#This Row],[Ort]]</f>
        <v>Hollenbach</v>
      </c>
      <c r="O3509" t="s">
        <v>3266</v>
      </c>
      <c r="P3509" t="s">
        <v>3225</v>
      </c>
    </row>
    <row r="3510" spans="1:16" x14ac:dyDescent="0.35">
      <c r="A3510" t="s">
        <v>6424</v>
      </c>
      <c r="B3510" s="3" t="s">
        <v>14653</v>
      </c>
      <c r="C3510" s="4">
        <v>53.363906567999997</v>
      </c>
      <c r="D3510" s="4">
        <v>9.7424567445899992</v>
      </c>
      <c r="E3510" s="4">
        <f>Orte[[#This Row],[Lat_dez]]*PI()/180</f>
        <v>0.93137587133822719</v>
      </c>
      <c r="F3510" s="4">
        <f>Orte[[#This Row],[Lon_dez]]*PI()/180</f>
        <v>0.17003794742622375</v>
      </c>
      <c r="G3510" t="s">
        <v>554</v>
      </c>
      <c r="H3510" t="s">
        <v>821</v>
      </c>
      <c r="I3510" s="4" t="b">
        <v>0</v>
      </c>
      <c r="J3510" s="4" t="str">
        <f>CONCATENATE(Orte[[#This Row],[Ort]]," - ",Orte[[#This Row],[Landkreis]])</f>
        <v>Hollenstedt, Drestedt u.a. - Landkreis Harburg</v>
      </c>
      <c r="L3510" s="3" t="s">
        <v>9122</v>
      </c>
      <c r="M3510" s="3"/>
      <c r="N3510" t="str">
        <f>Orte[[#This Row],[Ort]]</f>
        <v>Hollenstedt, Drestedt u.a.</v>
      </c>
      <c r="O3510" t="s">
        <v>7185</v>
      </c>
      <c r="P3510" t="s">
        <v>5728</v>
      </c>
    </row>
    <row r="3511" spans="1:16" x14ac:dyDescent="0.35">
      <c r="A3511" t="s">
        <v>3651</v>
      </c>
      <c r="B3511" s="3" t="s">
        <v>11014</v>
      </c>
      <c r="C3511" s="4">
        <v>53.5945246255</v>
      </c>
      <c r="D3511" s="4">
        <v>9.5370724240900007</v>
      </c>
      <c r="E3511" s="4">
        <f>Orte[[#This Row],[Lat_dez]]*PI()/180</f>
        <v>0.93540091575615592</v>
      </c>
      <c r="F3511" s="4">
        <f>Orte[[#This Row],[Lon_dez]]*PI()/180</f>
        <v>0.16645331480152747</v>
      </c>
      <c r="G3511" t="s">
        <v>554</v>
      </c>
      <c r="H3511" t="s">
        <v>1507</v>
      </c>
      <c r="I3511" s="4" t="b">
        <v>0</v>
      </c>
      <c r="J3511" s="4" t="str">
        <f>CONCATENATE(Orte[[#This Row],[Ort]]," - ",Orte[[#This Row],[Landkreis]])</f>
        <v>Hollern-Twielenfleth - Landkreis Stade</v>
      </c>
      <c r="L3511" s="3" t="s">
        <v>11336</v>
      </c>
      <c r="M3511" s="3"/>
      <c r="N3511" t="str">
        <f>Orte[[#This Row],[Ort]]</f>
        <v>Hollern-Twielenfleth</v>
      </c>
      <c r="O3511" t="s">
        <v>6107</v>
      </c>
      <c r="P3511" t="s">
        <v>2461</v>
      </c>
    </row>
    <row r="3512" spans="1:16" x14ac:dyDescent="0.35">
      <c r="A3512" t="s">
        <v>3386</v>
      </c>
      <c r="B3512" s="3" t="s">
        <v>10665</v>
      </c>
      <c r="C3512" s="4">
        <v>49.937471304699997</v>
      </c>
      <c r="D3512" s="4">
        <v>11.281730373</v>
      </c>
      <c r="E3512" s="4">
        <f>Orte[[#This Row],[Lat_dez]]*PI()/180</f>
        <v>0.87157329438720343</v>
      </c>
      <c r="F3512" s="4">
        <f>Orte[[#This Row],[Lon_dez]]*PI()/180</f>
        <v>0.19690334033109799</v>
      </c>
      <c r="G3512" t="s">
        <v>665</v>
      </c>
      <c r="H3512" t="s">
        <v>837</v>
      </c>
      <c r="I3512" s="4" t="b">
        <v>0</v>
      </c>
      <c r="J3512" s="4" t="str">
        <f>CONCATENATE(Orte[[#This Row],[Ort]]," - ",Orte[[#This Row],[Landkreis]])</f>
        <v>Hollfeld - Landkreis Bayreuth</v>
      </c>
      <c r="L3512" s="3" t="s">
        <v>15523</v>
      </c>
      <c r="M3512" s="3"/>
      <c r="N3512" t="str">
        <f>Orte[[#This Row],[Ort]]</f>
        <v>Hollfeld</v>
      </c>
      <c r="O3512" t="s">
        <v>2808</v>
      </c>
      <c r="P3512" t="s">
        <v>1812</v>
      </c>
    </row>
    <row r="3513" spans="1:16" x14ac:dyDescent="0.35">
      <c r="A3513" t="s">
        <v>6830</v>
      </c>
      <c r="B3513" s="3" t="s">
        <v>15196</v>
      </c>
      <c r="C3513" s="4">
        <v>54.467731896099998</v>
      </c>
      <c r="D3513" s="4">
        <v>9.3491298880699993</v>
      </c>
      <c r="E3513" s="4">
        <f>Orte[[#This Row],[Lat_dez]]*PI()/180</f>
        <v>0.95064125768047902</v>
      </c>
      <c r="F3513" s="4">
        <f>Orte[[#This Row],[Lon_dez]]*PI()/180</f>
        <v>0.16317309874343042</v>
      </c>
      <c r="G3513" t="s">
        <v>641</v>
      </c>
      <c r="H3513" t="s">
        <v>660</v>
      </c>
      <c r="I3513" s="4" t="b">
        <v>0</v>
      </c>
      <c r="J3513" s="4" t="str">
        <f>CONCATENATE(Orte[[#This Row],[Ort]]," - ",Orte[[#This Row],[Landkreis]])</f>
        <v>Hollingstedt - Kreis Schleswig-Flensburg</v>
      </c>
      <c r="L3513" s="3" t="s">
        <v>12265</v>
      </c>
      <c r="M3513" s="3"/>
      <c r="N3513" t="str">
        <f>Orte[[#This Row],[Ort]]</f>
        <v>Hollingstedt</v>
      </c>
      <c r="O3513" t="s">
        <v>6074</v>
      </c>
      <c r="P3513" t="s">
        <v>2713</v>
      </c>
    </row>
    <row r="3514" spans="1:16" x14ac:dyDescent="0.35">
      <c r="A3514" t="s">
        <v>993</v>
      </c>
      <c r="B3514" s="3" t="s">
        <v>7975</v>
      </c>
      <c r="C3514" s="4">
        <v>53.624249113200001</v>
      </c>
      <c r="D3514" s="4">
        <v>9.6945259502199992</v>
      </c>
      <c r="E3514" s="4">
        <f>Orte[[#This Row],[Lat_dez]]*PI()/180</f>
        <v>0.93591970593498941</v>
      </c>
      <c r="F3514" s="4">
        <f>Orte[[#This Row],[Lon_dez]]*PI()/180</f>
        <v>0.16920139725137087</v>
      </c>
      <c r="G3514" t="s">
        <v>641</v>
      </c>
      <c r="H3514" t="s">
        <v>828</v>
      </c>
      <c r="I3514" s="4" t="b">
        <v>0</v>
      </c>
      <c r="J3514" s="4" t="str">
        <f>CONCATENATE(Orte[[#This Row],[Ort]]," - ",Orte[[#This Row],[Landkreis]])</f>
        <v>Holm - Kreis Pinneberg</v>
      </c>
      <c r="L3514" s="3" t="s">
        <v>12264</v>
      </c>
      <c r="M3514" s="3"/>
      <c r="N3514" t="str">
        <f>Orte[[#This Row],[Ort]]</f>
        <v>Holm</v>
      </c>
      <c r="O3514" t="s">
        <v>1160</v>
      </c>
      <c r="P3514" t="s">
        <v>6039</v>
      </c>
    </row>
    <row r="3515" spans="1:16" x14ac:dyDescent="0.35">
      <c r="A3515" t="s">
        <v>5121</v>
      </c>
      <c r="B3515" s="3" t="s">
        <v>12909</v>
      </c>
      <c r="C3515" s="4">
        <v>54.049842042599998</v>
      </c>
      <c r="D3515" s="4">
        <v>9.3431497522400004</v>
      </c>
      <c r="E3515" s="4">
        <f>Orte[[#This Row],[Lat_dez]]*PI()/180</f>
        <v>0.94334770382622712</v>
      </c>
      <c r="F3515" s="4">
        <f>Orte[[#This Row],[Lon_dez]]*PI()/180</f>
        <v>0.16306872568348044</v>
      </c>
      <c r="G3515" t="s">
        <v>641</v>
      </c>
      <c r="H3515" t="s">
        <v>1005</v>
      </c>
      <c r="I3515" s="4" t="b">
        <v>0</v>
      </c>
      <c r="J3515" s="4" t="str">
        <f>CONCATENATE(Orte[[#This Row],[Ort]]," - ",Orte[[#This Row],[Landkreis]])</f>
        <v>Holstenniendorf - Kreis Steinburg</v>
      </c>
      <c r="L3515" s="3" t="s">
        <v>10847</v>
      </c>
      <c r="M3515" s="3"/>
      <c r="N3515" t="str">
        <f>Orte[[#This Row],[Ort]]</f>
        <v>Holstenniendorf</v>
      </c>
      <c r="O3515" t="s">
        <v>3286</v>
      </c>
      <c r="P3515" t="s">
        <v>3551</v>
      </c>
    </row>
    <row r="3516" spans="1:16" x14ac:dyDescent="0.35">
      <c r="A3516" t="s">
        <v>5269</v>
      </c>
      <c r="B3516" s="3" t="s">
        <v>13106</v>
      </c>
      <c r="C3516" s="4">
        <v>54.401133801500002</v>
      </c>
      <c r="D3516" s="4">
        <v>9.8659219485800005</v>
      </c>
      <c r="E3516" s="4">
        <f>Orte[[#This Row],[Lat_dez]]*PI()/180</f>
        <v>0.94947890165415427</v>
      </c>
      <c r="F3516" s="4">
        <f>Orte[[#This Row],[Lon_dez]]*PI()/180</f>
        <v>0.1721928217474957</v>
      </c>
      <c r="G3516" t="s">
        <v>641</v>
      </c>
      <c r="H3516" t="s">
        <v>642</v>
      </c>
      <c r="I3516" s="4" t="b">
        <v>0</v>
      </c>
      <c r="J3516" s="4" t="str">
        <f>CONCATENATE(Orte[[#This Row],[Ort]]," - ",Orte[[#This Row],[Landkreis]])</f>
        <v>Holtsee - Kreis Rendsburg-Eckernförde</v>
      </c>
      <c r="L3516" s="3" t="s">
        <v>14644</v>
      </c>
      <c r="M3516" s="3"/>
      <c r="N3516" t="str">
        <f>Orte[[#This Row],[Ort]]</f>
        <v>Holtsee</v>
      </c>
      <c r="O3516" t="s">
        <v>2278</v>
      </c>
      <c r="P3516" t="s">
        <v>6948</v>
      </c>
    </row>
    <row r="3517" spans="1:16" x14ac:dyDescent="0.35">
      <c r="A3517" t="s">
        <v>5461</v>
      </c>
      <c r="B3517" s="3" t="s">
        <v>13347</v>
      </c>
      <c r="C3517" s="4">
        <v>54.557637167199999</v>
      </c>
      <c r="D3517" s="4">
        <v>9.9050182265799993</v>
      </c>
      <c r="E3517" s="4">
        <f>Orte[[#This Row],[Lat_dez]]*PI()/180</f>
        <v>0.95221040067607199</v>
      </c>
      <c r="F3517" s="4">
        <f>Orte[[#This Row],[Lon_dez]]*PI()/180</f>
        <v>0.17287518052387069</v>
      </c>
      <c r="G3517" t="s">
        <v>641</v>
      </c>
      <c r="H3517" t="s">
        <v>642</v>
      </c>
      <c r="I3517" s="4" t="b">
        <v>0</v>
      </c>
      <c r="J3517" s="4" t="str">
        <f>CONCATENATE(Orte[[#This Row],[Ort]]," - ",Orte[[#This Row],[Landkreis]])</f>
        <v>Holzdorf - Kreis Rendsburg-Eckernförde</v>
      </c>
      <c r="L3517" s="3" t="s">
        <v>12986</v>
      </c>
      <c r="M3517" s="3"/>
      <c r="N3517" t="str">
        <f>Orte[[#This Row],[Ort]]</f>
        <v>Holzdorf</v>
      </c>
      <c r="O3517" t="s">
        <v>7161</v>
      </c>
      <c r="P3517" t="s">
        <v>4859</v>
      </c>
    </row>
    <row r="3518" spans="1:16" x14ac:dyDescent="0.35">
      <c r="A3518" t="s">
        <v>6692</v>
      </c>
      <c r="B3518" s="3" t="s">
        <v>15013</v>
      </c>
      <c r="C3518" s="4">
        <v>51.915011130499998</v>
      </c>
      <c r="D3518" s="4">
        <v>9.6919659556899997</v>
      </c>
      <c r="E3518" s="4">
        <f>Orte[[#This Row],[Lat_dez]]*PI()/180</f>
        <v>0.90608787543672853</v>
      </c>
      <c r="F3518" s="4">
        <f>Orte[[#This Row],[Lon_dez]]*PI()/180</f>
        <v>0.16915671691798934</v>
      </c>
      <c r="G3518" t="s">
        <v>554</v>
      </c>
      <c r="H3518" t="s">
        <v>1519</v>
      </c>
      <c r="I3518" s="4" t="b">
        <v>0</v>
      </c>
      <c r="J3518" s="4" t="str">
        <f>CONCATENATE(Orte[[#This Row],[Ort]]," - ",Orte[[#This Row],[Landkreis]])</f>
        <v>Holzen, Eschershausen, Eimen - Landkreis Holzminden</v>
      </c>
      <c r="L3518" s="3" t="s">
        <v>14404</v>
      </c>
      <c r="M3518" s="3"/>
      <c r="N3518" t="str">
        <f>Orte[[#This Row],[Ort]]</f>
        <v>Holzen, Eschershausen, Eimen</v>
      </c>
      <c r="O3518" t="s">
        <v>5023</v>
      </c>
      <c r="P3518" t="s">
        <v>6354</v>
      </c>
    </row>
    <row r="3519" spans="1:16" x14ac:dyDescent="0.35">
      <c r="A3519" t="s">
        <v>4027</v>
      </c>
      <c r="B3519" s="3" t="s">
        <v>11494</v>
      </c>
      <c r="C3519" s="4">
        <v>48.640369653999997</v>
      </c>
      <c r="D3519" s="4">
        <v>9.0174022652999994</v>
      </c>
      <c r="E3519" s="4">
        <f>Orte[[#This Row],[Lat_dez]]*PI()/180</f>
        <v>0.84893459984943498</v>
      </c>
      <c r="F3519" s="4">
        <f>Orte[[#This Row],[Lon_dez]]*PI()/180</f>
        <v>0.15738335950628021</v>
      </c>
      <c r="G3519" t="s">
        <v>546</v>
      </c>
      <c r="H3519" t="s">
        <v>749</v>
      </c>
      <c r="I3519" s="4" t="b">
        <v>0</v>
      </c>
      <c r="J3519" s="4" t="str">
        <f>CONCATENATE(Orte[[#This Row],[Ort]]," - ",Orte[[#This Row],[Landkreis]])</f>
        <v>Holzgerlingen - Landkreis Böblingen</v>
      </c>
      <c r="L3519" s="3" t="s">
        <v>8622</v>
      </c>
      <c r="M3519" s="3"/>
      <c r="N3519" t="str">
        <f>Orte[[#This Row],[Ort]]</f>
        <v>Holzgerlingen</v>
      </c>
      <c r="O3519" t="s">
        <v>5357</v>
      </c>
      <c r="P3519" t="s">
        <v>4705</v>
      </c>
    </row>
    <row r="3520" spans="1:16" x14ac:dyDescent="0.35">
      <c r="A3520" t="s">
        <v>684</v>
      </c>
      <c r="B3520" s="3" t="s">
        <v>7780</v>
      </c>
      <c r="C3520" s="4">
        <v>48.025127578800003</v>
      </c>
      <c r="D3520" s="4">
        <v>10.247002691300001</v>
      </c>
      <c r="E3520" s="4">
        <f>Orte[[#This Row],[Lat_dez]]*PI()/180</f>
        <v>0.83819659994039253</v>
      </c>
      <c r="F3520" s="4">
        <f>Orte[[#This Row],[Lon_dez]]*PI()/180</f>
        <v>0.17884393542390511</v>
      </c>
      <c r="G3520" t="s">
        <v>665</v>
      </c>
      <c r="H3520" t="s">
        <v>683</v>
      </c>
      <c r="I3520" s="4" t="b">
        <v>0</v>
      </c>
      <c r="J3520" s="4" t="str">
        <f>CONCATENATE(Orte[[#This Row],[Ort]]," - ",Orte[[#This Row],[Landkreis]])</f>
        <v>Holzgünz - Landkreis Unterallgäu</v>
      </c>
      <c r="L3520" s="3" t="s">
        <v>7689</v>
      </c>
      <c r="M3520" s="3"/>
      <c r="N3520" t="str">
        <f>Orte[[#This Row],[Ort]]</f>
        <v>Holzgünz</v>
      </c>
      <c r="O3520" t="s">
        <v>1351</v>
      </c>
      <c r="P3520" t="s">
        <v>6926</v>
      </c>
    </row>
    <row r="3521" spans="1:16" x14ac:dyDescent="0.35">
      <c r="A3521" t="s">
        <v>2612</v>
      </c>
      <c r="B3521" s="3" t="s">
        <v>12113</v>
      </c>
      <c r="C3521" s="4">
        <v>48.616987313199999</v>
      </c>
      <c r="D3521" s="4">
        <v>10.953356101600001</v>
      </c>
      <c r="E3521" s="4">
        <f>Orte[[#This Row],[Lat_dez]]*PI()/180</f>
        <v>0.84852650101565164</v>
      </c>
      <c r="F3521" s="4">
        <f>Orte[[#This Row],[Lon_dez]]*PI()/180</f>
        <v>0.19117212811633055</v>
      </c>
      <c r="G3521" t="s">
        <v>665</v>
      </c>
      <c r="H3521" t="s">
        <v>698</v>
      </c>
      <c r="I3521" s="4" t="b">
        <v>0</v>
      </c>
      <c r="J3521" s="4" t="str">
        <f>CONCATENATE(Orte[[#This Row],[Ort]]," - ",Orte[[#This Row],[Landkreis]])</f>
        <v>Holzheim - Landkreis Donau-Ries</v>
      </c>
      <c r="L3521" s="3" t="s">
        <v>12268</v>
      </c>
      <c r="M3521" s="3"/>
      <c r="N3521" t="str">
        <f>Orte[[#This Row],[Ort]]</f>
        <v>Holzheim</v>
      </c>
      <c r="O3521" t="s">
        <v>1404</v>
      </c>
      <c r="P3521" t="s">
        <v>4394</v>
      </c>
    </row>
    <row r="3522" spans="1:16" x14ac:dyDescent="0.35">
      <c r="A3522" t="s">
        <v>2612</v>
      </c>
      <c r="B3522" s="3" t="s">
        <v>10279</v>
      </c>
      <c r="C3522" s="4">
        <v>48.379184406999997</v>
      </c>
      <c r="D3522" s="4">
        <v>10.1106416568</v>
      </c>
      <c r="E3522" s="4">
        <f>Orte[[#This Row],[Lat_dez]]*PI()/180</f>
        <v>0.84437605733165033</v>
      </c>
      <c r="F3522" s="4">
        <f>Orte[[#This Row],[Lon_dez]]*PI()/180</f>
        <v>0.17646398640045452</v>
      </c>
      <c r="G3522" t="s">
        <v>665</v>
      </c>
      <c r="H3522" t="s">
        <v>1017</v>
      </c>
      <c r="I3522" s="4" t="b">
        <v>0</v>
      </c>
      <c r="J3522" s="4" t="str">
        <f>CONCATENATE(Orte[[#This Row],[Ort]]," - ",Orte[[#This Row],[Landkreis]])</f>
        <v>Holzheim - Landkreis Neu-Ulm</v>
      </c>
      <c r="L3522" s="3" t="s">
        <v>9305</v>
      </c>
      <c r="M3522" s="3"/>
      <c r="N3522" t="str">
        <f>Orte[[#This Row],[Ort]]</f>
        <v>Holzheim</v>
      </c>
      <c r="O3522" t="s">
        <v>5070</v>
      </c>
      <c r="P3522" t="s">
        <v>2536</v>
      </c>
    </row>
    <row r="3523" spans="1:16" x14ac:dyDescent="0.35">
      <c r="A3523" t="s">
        <v>2612</v>
      </c>
      <c r="B3523" s="3" t="s">
        <v>9719</v>
      </c>
      <c r="C3523" s="4">
        <v>48.5095322588</v>
      </c>
      <c r="D3523" s="4">
        <v>10.5373656957</v>
      </c>
      <c r="E3523" s="4">
        <f>Orte[[#This Row],[Lat_dez]]*PI()/180</f>
        <v>0.84665105651846206</v>
      </c>
      <c r="F3523" s="4">
        <f>Orte[[#This Row],[Lon_dez]]*PI()/180</f>
        <v>0.18391172587666788</v>
      </c>
      <c r="G3523" t="s">
        <v>665</v>
      </c>
      <c r="H3523" t="s">
        <v>687</v>
      </c>
      <c r="I3523" s="4" t="b">
        <v>0</v>
      </c>
      <c r="J3523" s="4" t="str">
        <f>CONCATENATE(Orte[[#This Row],[Ort]]," - ",Orte[[#This Row],[Landkreis]])</f>
        <v>Holzheim - Landkreis Dillingen a.d. Donau</v>
      </c>
      <c r="L3523" s="3" t="s">
        <v>14405</v>
      </c>
      <c r="M3523" s="3"/>
      <c r="N3523" t="str">
        <f>Orte[[#This Row],[Ort]]</f>
        <v>Holzheim</v>
      </c>
      <c r="O3523" t="s">
        <v>2856</v>
      </c>
      <c r="P3523" t="s">
        <v>16008</v>
      </c>
    </row>
    <row r="3524" spans="1:16" x14ac:dyDescent="0.35">
      <c r="A3524" t="s">
        <v>7093</v>
      </c>
      <c r="B3524" s="3" t="s">
        <v>15560</v>
      </c>
      <c r="C3524" s="4">
        <v>47.864226367699999</v>
      </c>
      <c r="D3524" s="4">
        <v>11.6793105695</v>
      </c>
      <c r="E3524" s="4">
        <f>Orte[[#This Row],[Lat_dez]]*PI()/180</f>
        <v>0.83538834403625106</v>
      </c>
      <c r="F3524" s="4">
        <f>Orte[[#This Row],[Lon_dez]]*PI()/180</f>
        <v>0.20384242380074902</v>
      </c>
      <c r="G3524" t="s">
        <v>665</v>
      </c>
      <c r="H3524" t="s">
        <v>859</v>
      </c>
      <c r="I3524" s="4" t="b">
        <v>0</v>
      </c>
      <c r="J3524" s="4" t="str">
        <f>CONCATENATE(Orte[[#This Row],[Ort]]," - ",Orte[[#This Row],[Landkreis]])</f>
        <v>Holzkirchen - Landkreis Miesbach</v>
      </c>
      <c r="L3524" s="3" t="s">
        <v>8519</v>
      </c>
      <c r="M3524" s="3"/>
      <c r="N3524" t="str">
        <f>Orte[[#This Row],[Ort]]</f>
        <v>Holzkirchen</v>
      </c>
      <c r="O3524" t="s">
        <v>3449</v>
      </c>
      <c r="P3524" t="s">
        <v>4443</v>
      </c>
    </row>
    <row r="3525" spans="1:16" x14ac:dyDescent="0.35">
      <c r="A3525" t="s">
        <v>5982</v>
      </c>
      <c r="B3525" s="3" t="s">
        <v>14042</v>
      </c>
      <c r="C3525" s="4">
        <v>48.637355829699999</v>
      </c>
      <c r="D3525" s="4">
        <v>9.5275350339500005</v>
      </c>
      <c r="E3525" s="4">
        <f>Orte[[#This Row],[Lat_dez]]*PI()/180</f>
        <v>0.84888199869232339</v>
      </c>
      <c r="F3525" s="4">
        <f>Orte[[#This Row],[Lon_dez]]*PI()/180</f>
        <v>0.16628685594153722</v>
      </c>
      <c r="G3525" t="s">
        <v>546</v>
      </c>
      <c r="H3525" t="s">
        <v>781</v>
      </c>
      <c r="I3525" s="4" t="b">
        <v>0</v>
      </c>
      <c r="J3525" s="4" t="str">
        <f>CONCATENATE(Orte[[#This Row],[Ort]]," - ",Orte[[#This Row],[Landkreis]])</f>
        <v>Holzmaden - Landkreis Esslingen</v>
      </c>
      <c r="L3525" s="3" t="s">
        <v>15774</v>
      </c>
      <c r="M3525" s="3"/>
      <c r="N3525" t="str">
        <f>Orte[[#This Row],[Ort]]</f>
        <v>Holzmaden</v>
      </c>
      <c r="O3525" t="s">
        <v>5065</v>
      </c>
      <c r="P3525" t="s">
        <v>1486</v>
      </c>
    </row>
    <row r="3526" spans="1:16" x14ac:dyDescent="0.35">
      <c r="A3526" t="s">
        <v>6604</v>
      </c>
      <c r="B3526" s="3" t="s">
        <v>14907</v>
      </c>
      <c r="C3526" s="4">
        <v>51.795608183699997</v>
      </c>
      <c r="D3526" s="4">
        <v>9.5130469877399992</v>
      </c>
      <c r="E3526" s="4">
        <f>Orte[[#This Row],[Lat_dez]]*PI()/180</f>
        <v>0.90400390087848481</v>
      </c>
      <c r="F3526" s="4">
        <f>Orte[[#This Row],[Lon_dez]]*PI()/180</f>
        <v>0.16603399183299164</v>
      </c>
      <c r="G3526" t="s">
        <v>554</v>
      </c>
      <c r="H3526" t="s">
        <v>1519</v>
      </c>
      <c r="I3526" s="4" t="b">
        <v>0</v>
      </c>
      <c r="J3526" s="4" t="str">
        <f>CONCATENATE(Orte[[#This Row],[Ort]]," - ",Orte[[#This Row],[Landkreis]])</f>
        <v>Holzminden - Landkreis Holzminden</v>
      </c>
      <c r="L3526" s="3" t="s">
        <v>10142</v>
      </c>
      <c r="M3526" s="3"/>
      <c r="N3526" t="str">
        <f>Orte[[#This Row],[Ort]]</f>
        <v>Holzminden</v>
      </c>
      <c r="O3526" t="s">
        <v>677</v>
      </c>
      <c r="P3526" t="s">
        <v>16007</v>
      </c>
    </row>
    <row r="3527" spans="1:16" x14ac:dyDescent="0.35">
      <c r="A3527" t="s">
        <v>3671</v>
      </c>
      <c r="B3527" s="3" t="s">
        <v>11035</v>
      </c>
      <c r="C3527" s="4">
        <v>51.4888110224</v>
      </c>
      <c r="D3527" s="4">
        <v>7.6315636094299997</v>
      </c>
      <c r="E3527" s="4">
        <f>Orte[[#This Row],[Lat_dez]]*PI()/180</f>
        <v>0.89864928027802782</v>
      </c>
      <c r="F3527" s="4">
        <f>Orte[[#This Row],[Lon_dez]]*PI()/180</f>
        <v>0.13319591205993606</v>
      </c>
      <c r="G3527" t="s">
        <v>504</v>
      </c>
      <c r="H3527" t="s">
        <v>1691</v>
      </c>
      <c r="I3527" s="4" t="b">
        <v>0</v>
      </c>
      <c r="J3527" s="4" t="str">
        <f>CONCATENATE(Orte[[#This Row],[Ort]]," - ",Orte[[#This Row],[Landkreis]])</f>
        <v>Holzwickede - Kreis Unna</v>
      </c>
      <c r="L3527" s="3" t="s">
        <v>8522</v>
      </c>
      <c r="M3527" s="3"/>
      <c r="N3527" t="str">
        <f>Orte[[#This Row],[Ort]]</f>
        <v>Holzwickede</v>
      </c>
      <c r="O3527" t="s">
        <v>6217</v>
      </c>
      <c r="P3527" t="s">
        <v>2939</v>
      </c>
    </row>
    <row r="3528" spans="1:16" x14ac:dyDescent="0.35">
      <c r="A3528" t="s">
        <v>2646</v>
      </c>
      <c r="B3528" s="3" t="s">
        <v>9761</v>
      </c>
      <c r="C3528" s="4">
        <v>51.010660614400003</v>
      </c>
      <c r="D3528" s="4">
        <v>9.4128415861600008</v>
      </c>
      <c r="E3528" s="4">
        <f>Orte[[#This Row],[Lat_dez]]*PI()/180</f>
        <v>0.89030398133867361</v>
      </c>
      <c r="F3528" s="4">
        <f>Orte[[#This Row],[Lon_dez]]*PI()/180</f>
        <v>0.16428507764713751</v>
      </c>
      <c r="G3528" t="s">
        <v>549</v>
      </c>
      <c r="H3528" t="s">
        <v>817</v>
      </c>
      <c r="I3528" s="4" t="b">
        <v>0</v>
      </c>
      <c r="J3528" s="4" t="str">
        <f>CONCATENATE(Orte[[#This Row],[Ort]]," - ",Orte[[#This Row],[Landkreis]])</f>
        <v>Homberg - Landkreis Schwalm-Eder-Kreis</v>
      </c>
      <c r="L3528" s="3" t="s">
        <v>14111</v>
      </c>
      <c r="M3528" s="3"/>
      <c r="N3528" t="str">
        <f>Orte[[#This Row],[Ort]]</f>
        <v>Homberg</v>
      </c>
      <c r="O3528" t="s">
        <v>2773</v>
      </c>
      <c r="P3528" t="s">
        <v>4181</v>
      </c>
    </row>
    <row r="3529" spans="1:16" x14ac:dyDescent="0.35">
      <c r="A3529" t="s">
        <v>5641</v>
      </c>
      <c r="B3529" s="3" t="s">
        <v>13588</v>
      </c>
      <c r="C3529" s="4">
        <v>50.728356676700002</v>
      </c>
      <c r="D3529" s="4">
        <v>9.0095810813699995</v>
      </c>
      <c r="E3529" s="4">
        <f>Orte[[#This Row],[Lat_dez]]*PI()/180</f>
        <v>0.88537684813446371</v>
      </c>
      <c r="F3529" s="4">
        <f>Orte[[#This Row],[Lon_dez]]*PI()/180</f>
        <v>0.15724685409529762</v>
      </c>
      <c r="G3529" t="s">
        <v>549</v>
      </c>
      <c r="H3529" t="s">
        <v>763</v>
      </c>
      <c r="I3529" s="4" t="b">
        <v>0</v>
      </c>
      <c r="J3529" s="4" t="str">
        <f>CONCATENATE(Orte[[#This Row],[Ort]]," - ",Orte[[#This Row],[Landkreis]])</f>
        <v>Homberg (Ohm) - Landkreis Vogelsbergkreis</v>
      </c>
      <c r="L3529" s="3" t="s">
        <v>13846</v>
      </c>
      <c r="M3529" s="3"/>
      <c r="N3529" t="str">
        <f>Orte[[#This Row],[Ort]]</f>
        <v>Homberg (Ohm)</v>
      </c>
      <c r="O3529" t="s">
        <v>782</v>
      </c>
      <c r="P3529" t="s">
        <v>4924</v>
      </c>
    </row>
    <row r="3530" spans="1:16" x14ac:dyDescent="0.35">
      <c r="A3530" t="s">
        <v>3725</v>
      </c>
      <c r="B3530" s="3" t="s">
        <v>11115</v>
      </c>
      <c r="C3530" s="4">
        <v>49.3261485572</v>
      </c>
      <c r="D3530" s="4">
        <v>7.3388844096900003</v>
      </c>
      <c r="E3530" s="4">
        <f>Orte[[#This Row],[Lat_dez]]*PI()/180</f>
        <v>0.86090369965099045</v>
      </c>
      <c r="F3530" s="4">
        <f>Orte[[#This Row],[Lon_dez]]*PI()/180</f>
        <v>0.12808769637237094</v>
      </c>
      <c r="G3530" t="s">
        <v>534</v>
      </c>
      <c r="H3530" t="s">
        <v>1650</v>
      </c>
      <c r="I3530" s="4" t="b">
        <v>0</v>
      </c>
      <c r="J3530" s="4" t="str">
        <f>CONCATENATE(Orte[[#This Row],[Ort]]," - ",Orte[[#This Row],[Landkreis]])</f>
        <v>Homburg - Landkreis Saarpfalz-Kreis</v>
      </c>
      <c r="L3530" s="3" t="s">
        <v>10849</v>
      </c>
      <c r="M3530" s="3"/>
      <c r="N3530" t="str">
        <f>Orte[[#This Row],[Ort]]</f>
        <v>Homburg</v>
      </c>
      <c r="O3530" t="s">
        <v>6543</v>
      </c>
      <c r="P3530" t="s">
        <v>6461</v>
      </c>
    </row>
    <row r="3531" spans="1:16" x14ac:dyDescent="0.35">
      <c r="A3531" t="s">
        <v>4404</v>
      </c>
      <c r="B3531" s="3" t="s">
        <v>11974</v>
      </c>
      <c r="C3531" s="4">
        <v>52.579199324599998</v>
      </c>
      <c r="D3531" s="4">
        <v>6.9580290386900003</v>
      </c>
      <c r="E3531" s="4">
        <f>Orte[[#This Row],[Lat_dez]]*PI()/180</f>
        <v>0.91768014627664862</v>
      </c>
      <c r="F3531" s="4">
        <f>Orte[[#This Row],[Lon_dez]]*PI()/180</f>
        <v>0.12144051617451641</v>
      </c>
      <c r="G3531" t="s">
        <v>554</v>
      </c>
      <c r="H3531" t="s">
        <v>2961</v>
      </c>
      <c r="I3531" s="4" t="b">
        <v>0</v>
      </c>
      <c r="J3531" s="4" t="str">
        <f>CONCATENATE(Orte[[#This Row],[Ort]]," - ",Orte[[#This Row],[Landkreis]])</f>
        <v>Hoogstede - Landkreis Grafschaft Bentheim</v>
      </c>
      <c r="L3531" s="3" t="s">
        <v>11340</v>
      </c>
      <c r="M3531" s="3"/>
      <c r="N3531" t="str">
        <f>Orte[[#This Row],[Ort]]</f>
        <v>Hoogstede</v>
      </c>
      <c r="O3531" t="s">
        <v>3756</v>
      </c>
      <c r="P3531" t="s">
        <v>4348</v>
      </c>
    </row>
    <row r="3532" spans="1:16" x14ac:dyDescent="0.35">
      <c r="A3532" t="s">
        <v>1318</v>
      </c>
      <c r="B3532" s="3" t="s">
        <v>8257</v>
      </c>
      <c r="C3532" s="4">
        <v>47.608234747799997</v>
      </c>
      <c r="D3532" s="4">
        <v>10.644031117700001</v>
      </c>
      <c r="E3532" s="4">
        <f>Orte[[#This Row],[Lat_dez]]*PI()/180</f>
        <v>0.83092044741148219</v>
      </c>
      <c r="F3532" s="4">
        <f>Orte[[#This Row],[Lon_dez]]*PI()/180</f>
        <v>0.18577338868859708</v>
      </c>
      <c r="G3532" t="s">
        <v>665</v>
      </c>
      <c r="H3532" t="s">
        <v>1051</v>
      </c>
      <c r="I3532" s="4" t="b">
        <v>0</v>
      </c>
      <c r="J3532" s="4" t="str">
        <f>CONCATENATE(Orte[[#This Row],[Ort]]," - ",Orte[[#This Row],[Landkreis]])</f>
        <v>Hopferau - Landkreis Ostallgäu</v>
      </c>
      <c r="L3532" s="3" t="s">
        <v>9818</v>
      </c>
      <c r="M3532" s="3"/>
      <c r="N3532" t="str">
        <f>Orte[[#This Row],[Ort]]</f>
        <v>Hopferau</v>
      </c>
      <c r="O3532" t="s">
        <v>4487</v>
      </c>
      <c r="P3532" t="s">
        <v>1300</v>
      </c>
    </row>
    <row r="3533" spans="1:16" x14ac:dyDescent="0.35">
      <c r="A3533" t="s">
        <v>2046</v>
      </c>
      <c r="B3533" s="3" t="s">
        <v>9033</v>
      </c>
      <c r="C3533" s="4">
        <v>49.582954613799998</v>
      </c>
      <c r="D3533" s="4">
        <v>9.4271975878800003</v>
      </c>
      <c r="E3533" s="4">
        <f>Orte[[#This Row],[Lat_dez]]*PI()/180</f>
        <v>0.86538581087772337</v>
      </c>
      <c r="F3533" s="4">
        <f>Orte[[#This Row],[Lon_dez]]*PI()/180</f>
        <v>0.16453563714457348</v>
      </c>
      <c r="G3533" t="s">
        <v>546</v>
      </c>
      <c r="H3533" t="s">
        <v>774</v>
      </c>
      <c r="I3533" s="4" t="b">
        <v>0</v>
      </c>
      <c r="J3533" s="4" t="str">
        <f>CONCATENATE(Orte[[#This Row],[Ort]]," - ",Orte[[#This Row],[Landkreis]])</f>
        <v>Höpfingen - Landkreis Neckar-Odenwald-Kreis</v>
      </c>
      <c r="L3533" s="3" t="s">
        <v>15779</v>
      </c>
      <c r="M3533" s="3"/>
      <c r="N3533" t="str">
        <f>Orte[[#This Row],[Ort]]</f>
        <v>Höpfingen</v>
      </c>
      <c r="O3533" t="s">
        <v>4605</v>
      </c>
      <c r="P3533" t="s">
        <v>1520</v>
      </c>
    </row>
    <row r="3534" spans="1:16" x14ac:dyDescent="0.35">
      <c r="A3534" t="s">
        <v>4638</v>
      </c>
      <c r="B3534" s="3" t="s">
        <v>12284</v>
      </c>
      <c r="C3534" s="4">
        <v>49.613689762200003</v>
      </c>
      <c r="D3534" s="4">
        <v>7.1982971388000001</v>
      </c>
      <c r="E3534" s="4">
        <f>Orte[[#This Row],[Lat_dez]]*PI()/180</f>
        <v>0.86592224041339261</v>
      </c>
      <c r="F3534" s="4">
        <f>Orte[[#This Row],[Lon_dez]]*PI()/180</f>
        <v>0.12563398560894726</v>
      </c>
      <c r="G3534" t="s">
        <v>514</v>
      </c>
      <c r="H3534" t="s">
        <v>542</v>
      </c>
      <c r="I3534" s="4" t="b">
        <v>0</v>
      </c>
      <c r="J3534" s="4" t="str">
        <f>CONCATENATE(Orte[[#This Row],[Ort]]," - ",Orte[[#This Row],[Landkreis]])</f>
        <v>Hoppstädten-Weiersbach - Landkreis Birkenfeld</v>
      </c>
      <c r="L3534" s="3" t="s">
        <v>15527</v>
      </c>
      <c r="M3534" s="3"/>
      <c r="N3534" t="str">
        <f>Orte[[#This Row],[Ort]]</f>
        <v>Hoppstädten-Weiersbach</v>
      </c>
      <c r="O3534" t="s">
        <v>5937</v>
      </c>
      <c r="P3534" t="s">
        <v>5689</v>
      </c>
    </row>
    <row r="3535" spans="1:16" x14ac:dyDescent="0.35">
      <c r="A3535" t="s">
        <v>2701</v>
      </c>
      <c r="B3535" s="3" t="s">
        <v>9825</v>
      </c>
      <c r="C3535" s="4">
        <v>52.405845941599999</v>
      </c>
      <c r="D3535" s="4">
        <v>7.6274511117200001</v>
      </c>
      <c r="E3535" s="4">
        <f>Orte[[#This Row],[Lat_dez]]*PI()/180</f>
        <v>0.91465455897382797</v>
      </c>
      <c r="F3535" s="4">
        <f>Orte[[#This Row],[Lon_dez]]*PI()/180</f>
        <v>0.13312413543441584</v>
      </c>
      <c r="G3535" t="s">
        <v>504</v>
      </c>
      <c r="H3535" t="s">
        <v>601</v>
      </c>
      <c r="I3535" s="4" t="b">
        <v>0</v>
      </c>
      <c r="J3535" s="4" t="str">
        <f>CONCATENATE(Orte[[#This Row],[Ort]]," - ",Orte[[#This Row],[Landkreis]])</f>
        <v>Hopsten - Kreis Steinfurt</v>
      </c>
      <c r="L3535" s="3" t="s">
        <v>9165</v>
      </c>
      <c r="M3535" s="3"/>
      <c r="N3535" t="str">
        <f>Orte[[#This Row],[Ort]]</f>
        <v>Hopsten</v>
      </c>
      <c r="O3535" t="s">
        <v>6650</v>
      </c>
      <c r="P3535" t="s">
        <v>6633</v>
      </c>
    </row>
    <row r="3536" spans="1:16" x14ac:dyDescent="0.35">
      <c r="A3536" t="s">
        <v>2015</v>
      </c>
      <c r="B3536" s="3" t="s">
        <v>8996</v>
      </c>
      <c r="C3536" s="4">
        <v>48.443578525100001</v>
      </c>
      <c r="D3536" s="4">
        <v>8.6608359069799992</v>
      </c>
      <c r="E3536" s="4">
        <f>Orte[[#This Row],[Lat_dez]]*PI()/180</f>
        <v>0.84549994671141349</v>
      </c>
      <c r="F3536" s="4">
        <f>Orte[[#This Row],[Lon_dez]]*PI()/180</f>
        <v>0.15116010255175033</v>
      </c>
      <c r="G3536" t="s">
        <v>546</v>
      </c>
      <c r="H3536" t="s">
        <v>2016</v>
      </c>
      <c r="I3536" s="4" t="b">
        <v>0</v>
      </c>
      <c r="J3536" s="4" t="str">
        <f>CONCATENATE(Orte[[#This Row],[Ort]]," - ",Orte[[#This Row],[Landkreis]])</f>
        <v>Horb am Neckar - Landkreis Freudenstadt</v>
      </c>
      <c r="L3536" s="3" t="s">
        <v>13083</v>
      </c>
      <c r="M3536" s="3"/>
      <c r="N3536" t="str">
        <f>Orte[[#This Row],[Ort]]</f>
        <v>Horb am Neckar</v>
      </c>
      <c r="O3536" t="s">
        <v>2064</v>
      </c>
      <c r="P3536" t="s">
        <v>4911</v>
      </c>
    </row>
    <row r="3537" spans="1:16" x14ac:dyDescent="0.35">
      <c r="A3537" t="s">
        <v>6671</v>
      </c>
      <c r="B3537" s="3" t="s">
        <v>14986</v>
      </c>
      <c r="C3537" s="4">
        <v>47.935120763</v>
      </c>
      <c r="D3537" s="4">
        <v>7.8570922004700003</v>
      </c>
      <c r="E3537" s="4">
        <f>Orte[[#This Row],[Lat_dez]]*PI()/180</f>
        <v>0.8366256846554464</v>
      </c>
      <c r="F3537" s="4">
        <f>Orte[[#This Row],[Lon_dez]]*PI()/180</f>
        <v>0.13713212853096787</v>
      </c>
      <c r="G3537" t="s">
        <v>546</v>
      </c>
      <c r="H3537" t="s">
        <v>547</v>
      </c>
      <c r="I3537" s="4" t="b">
        <v>0</v>
      </c>
      <c r="J3537" s="4" t="str">
        <f>CONCATENATE(Orte[[#This Row],[Ort]]," - ",Orte[[#This Row],[Landkreis]])</f>
        <v>Horben - Landkreis Breisgau-Hochschwarzwald</v>
      </c>
      <c r="L3537" s="3" t="s">
        <v>13772</v>
      </c>
      <c r="M3537" s="3"/>
      <c r="N3537" t="str">
        <f>Orte[[#This Row],[Ort]]</f>
        <v>Horben</v>
      </c>
      <c r="O3537" t="s">
        <v>3337</v>
      </c>
      <c r="P3537" t="s">
        <v>6432</v>
      </c>
    </row>
    <row r="3538" spans="1:16" x14ac:dyDescent="0.35">
      <c r="A3538" t="s">
        <v>3919</v>
      </c>
      <c r="B3538" s="3" t="s">
        <v>11354</v>
      </c>
      <c r="C3538" s="4">
        <v>49.166138627999999</v>
      </c>
      <c r="D3538" s="4">
        <v>8.3399125561100007</v>
      </c>
      <c r="E3538" s="4">
        <f>Orte[[#This Row],[Lat_dez]]*PI()/180</f>
        <v>0.85811099955056747</v>
      </c>
      <c r="F3538" s="4">
        <f>Orte[[#This Row],[Lon_dez]]*PI()/180</f>
        <v>0.14555893343253584</v>
      </c>
      <c r="G3538" t="s">
        <v>514</v>
      </c>
      <c r="H3538" t="s">
        <v>565</v>
      </c>
      <c r="I3538" s="4" t="b">
        <v>0</v>
      </c>
      <c r="J3538" s="4" t="str">
        <f>CONCATENATE(Orte[[#This Row],[Ort]]," - ",Orte[[#This Row],[Landkreis]])</f>
        <v>Hördt - Landkreis Germersheim</v>
      </c>
      <c r="L3538" s="3" t="s">
        <v>10846</v>
      </c>
      <c r="M3538" s="3"/>
      <c r="N3538" t="str">
        <f>Orte[[#This Row],[Ort]]</f>
        <v>Hördt</v>
      </c>
      <c r="O3538" t="s">
        <v>7074</v>
      </c>
      <c r="P3538" t="s">
        <v>2127</v>
      </c>
    </row>
    <row r="3539" spans="1:16" x14ac:dyDescent="0.35">
      <c r="A3539" t="s">
        <v>6652</v>
      </c>
      <c r="B3539" s="3" t="s">
        <v>14965</v>
      </c>
      <c r="C3539" s="4">
        <v>48.3973254414</v>
      </c>
      <c r="D3539" s="4">
        <v>10.6853854089</v>
      </c>
      <c r="E3539" s="4">
        <f>Orte[[#This Row],[Lat_dez]]*PI()/180</f>
        <v>0.84469267811164783</v>
      </c>
      <c r="F3539" s="4">
        <f>Orte[[#This Row],[Lon_dez]]*PI()/180</f>
        <v>0.18649515722986559</v>
      </c>
      <c r="G3539" t="s">
        <v>665</v>
      </c>
      <c r="H3539" t="s">
        <v>798</v>
      </c>
      <c r="I3539" s="4" t="b">
        <v>0</v>
      </c>
      <c r="J3539" s="4" t="str">
        <f>CONCATENATE(Orte[[#This Row],[Ort]]," - ",Orte[[#This Row],[Landkreis]])</f>
        <v>Horgau - Landkreis Augsburg</v>
      </c>
      <c r="L3539" s="3" t="s">
        <v>14648</v>
      </c>
      <c r="M3539" s="3"/>
      <c r="N3539" t="str">
        <f>Orte[[#This Row],[Ort]]</f>
        <v>Horgau</v>
      </c>
      <c r="O3539" t="s">
        <v>5443</v>
      </c>
      <c r="P3539" t="s">
        <v>16009</v>
      </c>
    </row>
    <row r="3540" spans="1:16" x14ac:dyDescent="0.35">
      <c r="A3540" t="s">
        <v>3647</v>
      </c>
      <c r="B3540" s="3" t="s">
        <v>11010</v>
      </c>
      <c r="C3540" s="4">
        <v>47.809466141800002</v>
      </c>
      <c r="D3540" s="4">
        <v>9.4822305470499995</v>
      </c>
      <c r="E3540" s="4">
        <f>Orte[[#This Row],[Lat_dez]]*PI()/180</f>
        <v>0.8344325977951601</v>
      </c>
      <c r="F3540" s="4">
        <f>Orte[[#This Row],[Lon_dez]]*PI()/180</f>
        <v>0.16549614347920558</v>
      </c>
      <c r="G3540" t="s">
        <v>546</v>
      </c>
      <c r="H3540" t="s">
        <v>656</v>
      </c>
      <c r="I3540" s="4" t="b">
        <v>0</v>
      </c>
      <c r="J3540" s="4" t="str">
        <f>CONCATENATE(Orte[[#This Row],[Ort]]," - ",Orte[[#This Row],[Landkreis]])</f>
        <v>Horgenzell - Landkreis Ravensburg</v>
      </c>
      <c r="L3540" s="3" t="s">
        <v>11833</v>
      </c>
      <c r="M3540" s="3"/>
      <c r="N3540" t="str">
        <f>Orte[[#This Row],[Ort]]</f>
        <v>Horgenzell</v>
      </c>
      <c r="O3540" t="s">
        <v>2884</v>
      </c>
      <c r="P3540" t="s">
        <v>4252</v>
      </c>
    </row>
    <row r="3541" spans="1:16" x14ac:dyDescent="0.35">
      <c r="A3541" t="s">
        <v>4982</v>
      </c>
      <c r="B3541" s="3" t="s">
        <v>12725</v>
      </c>
      <c r="C3541" s="4">
        <v>48.557314527800003</v>
      </c>
      <c r="D3541" s="4">
        <v>11.870676013700001</v>
      </c>
      <c r="E3541" s="4">
        <f>Orte[[#This Row],[Lat_dez]]*PI()/180</f>
        <v>0.84748501443658564</v>
      </c>
      <c r="F3541" s="4">
        <f>Orte[[#This Row],[Lon_dez]]*PI()/180</f>
        <v>0.20718238087658053</v>
      </c>
      <c r="G3541" t="s">
        <v>665</v>
      </c>
      <c r="H3541" t="s">
        <v>845</v>
      </c>
      <c r="I3541" s="4" t="b">
        <v>0</v>
      </c>
      <c r="J3541" s="4" t="str">
        <f>CONCATENATE(Orte[[#This Row],[Ort]]," - ",Orte[[#This Row],[Landkreis]])</f>
        <v>Hörgertshausen - Landkreis Freising</v>
      </c>
      <c r="L3541" s="3" t="s">
        <v>9127</v>
      </c>
      <c r="M3541" s="3"/>
      <c r="N3541" t="str">
        <f>Orte[[#This Row],[Ort]]</f>
        <v>Hörgertshausen</v>
      </c>
      <c r="O3541" t="s">
        <v>2446</v>
      </c>
      <c r="P3541" t="s">
        <v>793</v>
      </c>
    </row>
    <row r="3542" spans="1:16" x14ac:dyDescent="0.35">
      <c r="A3542" t="s">
        <v>4993</v>
      </c>
      <c r="B3542" s="3" t="s">
        <v>12738</v>
      </c>
      <c r="C3542" s="4">
        <v>50.592227187299997</v>
      </c>
      <c r="D3542" s="4">
        <v>7.5151047252099996</v>
      </c>
      <c r="E3542" s="4">
        <f>Orte[[#This Row],[Lat_dez]]*PI()/180</f>
        <v>0.8830009403353748</v>
      </c>
      <c r="F3542" s="4">
        <f>Orte[[#This Row],[Lon_dez]]*PI()/180</f>
        <v>0.13116332108709819</v>
      </c>
      <c r="G3542" t="s">
        <v>514</v>
      </c>
      <c r="H3542" t="s">
        <v>582</v>
      </c>
      <c r="I3542" s="4" t="b">
        <v>0</v>
      </c>
      <c r="J3542" s="4" t="str">
        <f>CONCATENATE(Orte[[#This Row],[Ort]]," - ",Orte[[#This Row],[Landkreis]])</f>
        <v>Horhausen (Westerwald) - Landkreis Altenkirchen (Westerwald)</v>
      </c>
      <c r="L3542" s="3" t="s">
        <v>13841</v>
      </c>
      <c r="M3542" s="3"/>
      <c r="N3542" t="str">
        <f>Orte[[#This Row],[Ort]]</f>
        <v>Horhausen (Westerwald)</v>
      </c>
      <c r="O3542" t="s">
        <v>5373</v>
      </c>
      <c r="P3542" t="s">
        <v>6533</v>
      </c>
    </row>
    <row r="3543" spans="1:16" x14ac:dyDescent="0.35">
      <c r="A3543" t="s">
        <v>4910</v>
      </c>
      <c r="B3543" s="3" t="s">
        <v>12634</v>
      </c>
      <c r="C3543" s="4">
        <v>49.185617273600002</v>
      </c>
      <c r="D3543" s="4">
        <v>7.3644645356699998</v>
      </c>
      <c r="E3543" s="4">
        <f>Orte[[#This Row],[Lat_dez]]*PI()/180</f>
        <v>0.85845096605011662</v>
      </c>
      <c r="F3543" s="4">
        <f>Orte[[#This Row],[Lon_dez]]*PI()/180</f>
        <v>0.1285341537937969</v>
      </c>
      <c r="G3543" t="s">
        <v>514</v>
      </c>
      <c r="H3543" t="s">
        <v>629</v>
      </c>
      <c r="I3543" s="4" t="b">
        <v>0</v>
      </c>
      <c r="J3543" s="4" t="str">
        <f>CONCATENATE(Orte[[#This Row],[Ort]]," - ",Orte[[#This Row],[Landkreis]])</f>
        <v>Hornbach - Landkreis Südwestpfalz</v>
      </c>
      <c r="L3543" s="3" t="s">
        <v>12991</v>
      </c>
      <c r="M3543" s="3"/>
      <c r="N3543" t="str">
        <f>Orte[[#This Row],[Ort]]</f>
        <v>Hornbach</v>
      </c>
      <c r="O3543" t="s">
        <v>5891</v>
      </c>
      <c r="P3543" t="s">
        <v>2479</v>
      </c>
    </row>
    <row r="3544" spans="1:16" x14ac:dyDescent="0.35">
      <c r="A3544" t="s">
        <v>2846</v>
      </c>
      <c r="B3544" s="3" t="s">
        <v>10003</v>
      </c>
      <c r="C3544" s="4">
        <v>51.870260689600002</v>
      </c>
      <c r="D3544" s="4">
        <v>8.9691381976900004</v>
      </c>
      <c r="E3544" s="4">
        <f>Orte[[#This Row],[Lat_dez]]*PI()/180</f>
        <v>0.90530683290130443</v>
      </c>
      <c r="F3544" s="4">
        <f>Orte[[#This Row],[Lon_dez]]*PI()/180</f>
        <v>0.15654099261608057</v>
      </c>
      <c r="G3544" t="s">
        <v>504</v>
      </c>
      <c r="H3544" t="s">
        <v>1069</v>
      </c>
      <c r="I3544" s="4" t="b">
        <v>0</v>
      </c>
      <c r="J3544" s="4" t="str">
        <f>CONCATENATE(Orte[[#This Row],[Ort]]," - ",Orte[[#This Row],[Landkreis]])</f>
        <v>Horn-Bad Meinberg - Kreis Lippe</v>
      </c>
      <c r="L3544" s="3" t="s">
        <v>10719</v>
      </c>
      <c r="M3544" s="3"/>
      <c r="N3544" t="str">
        <f>Orte[[#This Row],[Ort]]</f>
        <v>Horn-Bad Meinberg</v>
      </c>
      <c r="O3544" t="s">
        <v>6284</v>
      </c>
      <c r="P3544" t="s">
        <v>2911</v>
      </c>
    </row>
    <row r="3545" spans="1:16" x14ac:dyDescent="0.35">
      <c r="A3545" t="s">
        <v>3376</v>
      </c>
      <c r="B3545" s="3" t="s">
        <v>10653</v>
      </c>
      <c r="C3545" s="4">
        <v>48.202258574200002</v>
      </c>
      <c r="D3545" s="4">
        <v>8.2503173856600007</v>
      </c>
      <c r="E3545" s="4">
        <f>Orte[[#This Row],[Lat_dez]]*PI()/180</f>
        <v>0.84128811901745748</v>
      </c>
      <c r="F3545" s="4">
        <f>Orte[[#This Row],[Lon_dez]]*PI()/180</f>
        <v>0.1439952027142978</v>
      </c>
      <c r="G3545" t="s">
        <v>546</v>
      </c>
      <c r="H3545" t="s">
        <v>622</v>
      </c>
      <c r="I3545" s="4" t="b">
        <v>0</v>
      </c>
      <c r="J3545" s="4" t="str">
        <f>CONCATENATE(Orte[[#This Row],[Ort]]," - ",Orte[[#This Row],[Landkreis]])</f>
        <v>Hornberg - Landkreis Ortenaukreis</v>
      </c>
      <c r="L3545" s="3" t="s">
        <v>14718</v>
      </c>
      <c r="M3545" s="3"/>
      <c r="N3545" t="str">
        <f>Orte[[#This Row],[Ort]]</f>
        <v>Hornberg</v>
      </c>
      <c r="O3545" t="s">
        <v>4203</v>
      </c>
      <c r="P3545" t="s">
        <v>5002</v>
      </c>
    </row>
    <row r="3546" spans="1:16" x14ac:dyDescent="0.35">
      <c r="A3546" t="s">
        <v>4763</v>
      </c>
      <c r="B3546" s="3" t="s">
        <v>12439</v>
      </c>
      <c r="C3546" s="4">
        <v>53.500140213800002</v>
      </c>
      <c r="D3546" s="4">
        <v>9.5789352319900001</v>
      </c>
      <c r="E3546" s="4">
        <f>Orte[[#This Row],[Lat_dez]]*PI()/180</f>
        <v>0.93375359700943306</v>
      </c>
      <c r="F3546" s="4">
        <f>Orte[[#This Row],[Lon_dez]]*PI()/180</f>
        <v>0.16718395863351235</v>
      </c>
      <c r="G3546" t="s">
        <v>554</v>
      </c>
      <c r="H3546" t="s">
        <v>1507</v>
      </c>
      <c r="I3546" s="4" t="b">
        <v>0</v>
      </c>
      <c r="J3546" s="4" t="str">
        <f>CONCATENATE(Orte[[#This Row],[Ort]]," - ",Orte[[#This Row],[Landkreis]])</f>
        <v>Horneburg - Landkreis Stade</v>
      </c>
      <c r="L3546" s="3" t="s">
        <v>13888</v>
      </c>
      <c r="M3546" s="3"/>
      <c r="N3546" t="str">
        <f>Orte[[#This Row],[Ort]]</f>
        <v>Horneburg</v>
      </c>
      <c r="O3546" t="s">
        <v>3246</v>
      </c>
      <c r="P3546" t="s">
        <v>4066</v>
      </c>
    </row>
    <row r="3547" spans="1:16" x14ac:dyDescent="0.35">
      <c r="A3547" t="s">
        <v>4523</v>
      </c>
      <c r="B3547" s="3" t="s">
        <v>12129</v>
      </c>
      <c r="C3547" s="4">
        <v>54.769221866099997</v>
      </c>
      <c r="D3547" s="4">
        <v>8.2890924848799994</v>
      </c>
      <c r="E3547" s="4">
        <f>Orte[[#This Row],[Lat_dez]]*PI()/180</f>
        <v>0.95590325031871781</v>
      </c>
      <c r="F3547" s="4">
        <f>Orte[[#This Row],[Lon_dez]]*PI()/180</f>
        <v>0.14467195586347426</v>
      </c>
      <c r="G3547" t="s">
        <v>641</v>
      </c>
      <c r="H3547" t="s">
        <v>765</v>
      </c>
      <c r="I3547" s="4" t="b">
        <v>0</v>
      </c>
      <c r="J3547" s="4" t="str">
        <f>CONCATENATE(Orte[[#This Row],[Ort]]," - ",Orte[[#This Row],[Landkreis]])</f>
        <v>Hörnum (Sylt) - Kreis Nordfriesland</v>
      </c>
      <c r="L3547" s="3" t="s">
        <v>15276</v>
      </c>
      <c r="M3547" s="3"/>
      <c r="N3547" t="str">
        <f>Orte[[#This Row],[Ort]]</f>
        <v>Hörnum (Sylt)</v>
      </c>
      <c r="O3547" t="s">
        <v>4591</v>
      </c>
      <c r="P3547" t="s">
        <v>900</v>
      </c>
    </row>
    <row r="3548" spans="1:16" x14ac:dyDescent="0.35">
      <c r="A3548" t="s">
        <v>5737</v>
      </c>
      <c r="B3548" s="3" t="s">
        <v>13714</v>
      </c>
      <c r="C3548" s="4">
        <v>51.008549795699999</v>
      </c>
      <c r="D3548" s="4">
        <v>10.480959350099999</v>
      </c>
      <c r="E3548" s="4">
        <f>Orte[[#This Row],[Lat_dez]]*PI()/180</f>
        <v>0.89026714060244594</v>
      </c>
      <c r="F3548" s="4">
        <f>Orte[[#This Row],[Lon_dez]]*PI()/180</f>
        <v>0.18292724942693006</v>
      </c>
      <c r="G3548" t="s">
        <v>678</v>
      </c>
      <c r="H3548" t="s">
        <v>679</v>
      </c>
      <c r="I3548" s="4" t="b">
        <v>0</v>
      </c>
      <c r="J3548" s="4" t="str">
        <f>CONCATENATE(Orte[[#This Row],[Ort]]," - ",Orte[[#This Row],[Landkreis]])</f>
        <v>Hörselberg-Hainich - Landkreis Wartburgkreis</v>
      </c>
      <c r="L3548" s="3" t="s">
        <v>14717</v>
      </c>
      <c r="M3548" s="3"/>
      <c r="N3548" t="str">
        <f>Orte[[#This Row],[Ort]]</f>
        <v>Hörselberg-Hainich</v>
      </c>
      <c r="O3548" t="s">
        <v>4197</v>
      </c>
      <c r="P3548" t="s">
        <v>1856</v>
      </c>
    </row>
    <row r="3549" spans="1:16" x14ac:dyDescent="0.35">
      <c r="A3549" t="s">
        <v>4761</v>
      </c>
      <c r="B3549" s="3" t="s">
        <v>12437</v>
      </c>
      <c r="C3549" s="4">
        <v>53.817259402300003</v>
      </c>
      <c r="D3549" s="4">
        <v>9.6055182530700005</v>
      </c>
      <c r="E3549" s="4">
        <f>Orte[[#This Row],[Lat_dez]]*PI()/180</f>
        <v>0.9392883709700105</v>
      </c>
      <c r="F3549" s="4">
        <f>Orte[[#This Row],[Lon_dez]]*PI()/180</f>
        <v>0.16764791987648545</v>
      </c>
      <c r="G3549" t="s">
        <v>641</v>
      </c>
      <c r="H3549" t="s">
        <v>1005</v>
      </c>
      <c r="I3549" s="4" t="b">
        <v>0</v>
      </c>
      <c r="J3549" s="4" t="str">
        <f>CONCATENATE(Orte[[#This Row],[Ort]]," - ",Orte[[#This Row],[Landkreis]])</f>
        <v>Horst - Kreis Steinburg</v>
      </c>
      <c r="L3549" s="3" t="s">
        <v>15683</v>
      </c>
      <c r="M3549" s="3"/>
      <c r="N3549" t="str">
        <f>Orte[[#This Row],[Ort]]</f>
        <v>Horst</v>
      </c>
      <c r="O3549" t="s">
        <v>1676</v>
      </c>
      <c r="P3549" t="s">
        <v>2349</v>
      </c>
    </row>
    <row r="3550" spans="1:16" x14ac:dyDescent="0.35">
      <c r="A3550" t="s">
        <v>1737</v>
      </c>
      <c r="B3550" s="3" t="s">
        <v>8692</v>
      </c>
      <c r="C3550" s="4">
        <v>54.528440964399998</v>
      </c>
      <c r="D3550" s="4">
        <v>9.0891607908700003</v>
      </c>
      <c r="E3550" s="4">
        <f>Orte[[#This Row],[Lat_dez]]*PI()/180</f>
        <v>0.95170083080813206</v>
      </c>
      <c r="F3550" s="4">
        <f>Orte[[#This Row],[Lon_dez]]*PI()/180</f>
        <v>0.15863578204385326</v>
      </c>
      <c r="G3550" t="s">
        <v>641</v>
      </c>
      <c r="H3550" t="s">
        <v>765</v>
      </c>
      <c r="I3550" s="4" t="b">
        <v>0</v>
      </c>
      <c r="J3550" s="4" t="str">
        <f>CONCATENATE(Orte[[#This Row],[Ort]]," - ",Orte[[#This Row],[Landkreis]])</f>
        <v>Horstedt - Kreis Nordfriesland</v>
      </c>
      <c r="L3550" s="3" t="s">
        <v>15280</v>
      </c>
      <c r="M3550" s="3"/>
      <c r="N3550" t="str">
        <f>Orte[[#This Row],[Ort]]</f>
        <v>Horstedt</v>
      </c>
      <c r="O3550" t="s">
        <v>3455</v>
      </c>
      <c r="P3550" t="s">
        <v>3132</v>
      </c>
    </row>
    <row r="3551" spans="1:16" x14ac:dyDescent="0.35">
      <c r="A3551" t="s">
        <v>6033</v>
      </c>
      <c r="B3551" s="3" t="s">
        <v>14115</v>
      </c>
      <c r="C3551" s="4">
        <v>52.289579854000003</v>
      </c>
      <c r="D3551" s="4">
        <v>7.5848097032200004</v>
      </c>
      <c r="E3551" s="4">
        <f>Orte[[#This Row],[Lat_dez]]*PI()/180</f>
        <v>0.91262533293679582</v>
      </c>
      <c r="F3551" s="4">
        <f>Orte[[#This Row],[Lon_dez]]*PI()/180</f>
        <v>0.13237990245840295</v>
      </c>
      <c r="G3551" t="s">
        <v>504</v>
      </c>
      <c r="H3551" t="s">
        <v>601</v>
      </c>
      <c r="I3551" s="4" t="b">
        <v>0</v>
      </c>
      <c r="J3551" s="4" t="str">
        <f>CONCATENATE(Orte[[#This Row],[Ort]]," - ",Orte[[#This Row],[Landkreis]])</f>
        <v>Hörstel - Kreis Steinfurt</v>
      </c>
      <c r="L3551" s="3" t="s">
        <v>14722</v>
      </c>
      <c r="M3551" s="3"/>
      <c r="N3551" t="str">
        <f>Orte[[#This Row],[Ort]]</f>
        <v>Hörstel</v>
      </c>
      <c r="O3551" t="s">
        <v>7267</v>
      </c>
      <c r="P3551" t="s">
        <v>5486</v>
      </c>
    </row>
    <row r="3552" spans="1:16" x14ac:dyDescent="0.35">
      <c r="A3552" t="s">
        <v>3700</v>
      </c>
      <c r="B3552" s="3" t="s">
        <v>11078</v>
      </c>
      <c r="C3552" s="4">
        <v>52.099524444899998</v>
      </c>
      <c r="D3552" s="4">
        <v>7.2975062287199997</v>
      </c>
      <c r="E3552" s="4">
        <f>Orte[[#This Row],[Lat_dez]]*PI()/180</f>
        <v>0.90930824028677604</v>
      </c>
      <c r="F3552" s="4">
        <f>Orte[[#This Row],[Lon_dez]]*PI()/180</f>
        <v>0.12736551087595838</v>
      </c>
      <c r="G3552" t="s">
        <v>504</v>
      </c>
      <c r="H3552" t="s">
        <v>601</v>
      </c>
      <c r="I3552" s="4" t="b">
        <v>0</v>
      </c>
      <c r="J3552" s="4" t="str">
        <f>CONCATENATE(Orte[[#This Row],[Ort]]," - ",Orte[[#This Row],[Landkreis]])</f>
        <v>Horstmar - Kreis Steinfurt</v>
      </c>
      <c r="L3552" s="3" t="s">
        <v>14120</v>
      </c>
      <c r="M3552" s="3"/>
      <c r="N3552" t="str">
        <f>Orte[[#This Row],[Ort]]</f>
        <v>Horstmar</v>
      </c>
      <c r="O3552" t="s">
        <v>1382</v>
      </c>
      <c r="P3552" t="s">
        <v>3253</v>
      </c>
    </row>
    <row r="3553" spans="1:16" x14ac:dyDescent="0.35">
      <c r="A3553" t="s">
        <v>770</v>
      </c>
      <c r="B3553" s="3" t="s">
        <v>7832</v>
      </c>
      <c r="C3553" s="4">
        <v>50.015007347500003</v>
      </c>
      <c r="D3553" s="4">
        <v>9.2148610812499996</v>
      </c>
      <c r="E3553" s="4">
        <f>Orte[[#This Row],[Lat_dez]]*PI()/180</f>
        <v>0.87292655362303073</v>
      </c>
      <c r="F3553" s="4">
        <f>Orte[[#This Row],[Lon_dez]]*PI()/180</f>
        <v>0.16082966598169721</v>
      </c>
      <c r="G3553" t="s">
        <v>665</v>
      </c>
      <c r="H3553" t="s">
        <v>771</v>
      </c>
      <c r="I3553" s="4" t="b">
        <v>0</v>
      </c>
      <c r="J3553" s="4" t="str">
        <f>CONCATENATE(Orte[[#This Row],[Ort]]," - ",Orte[[#This Row],[Landkreis]])</f>
        <v>Hösbach - Landkreis Aschaffenburg</v>
      </c>
      <c r="L3553" s="3" t="s">
        <v>8596</v>
      </c>
      <c r="M3553" s="3"/>
      <c r="N3553" t="str">
        <f>Orte[[#This Row],[Ort]]</f>
        <v>Hösbach</v>
      </c>
      <c r="O3553" t="s">
        <v>6204</v>
      </c>
      <c r="P3553" t="s">
        <v>6797</v>
      </c>
    </row>
    <row r="3554" spans="1:16" x14ac:dyDescent="0.35">
      <c r="A3554" t="s">
        <v>1149</v>
      </c>
      <c r="B3554" s="3" t="s">
        <v>8112</v>
      </c>
      <c r="C3554" s="4">
        <v>50.509650962099997</v>
      </c>
      <c r="D3554" s="4">
        <v>9.4918591421599992</v>
      </c>
      <c r="E3554" s="4">
        <f>Orte[[#This Row],[Lat_dez]]*PI()/180</f>
        <v>0.88155971332176652</v>
      </c>
      <c r="F3554" s="4">
        <f>Orte[[#This Row],[Lon_dez]]*PI()/180</f>
        <v>0.1656641941662165</v>
      </c>
      <c r="G3554" t="s">
        <v>549</v>
      </c>
      <c r="H3554" t="s">
        <v>815</v>
      </c>
      <c r="I3554" s="4" t="b">
        <v>0</v>
      </c>
      <c r="J3554" s="4" t="str">
        <f>CONCATENATE(Orte[[#This Row],[Ort]]," - ",Orte[[#This Row],[Landkreis]])</f>
        <v>Hosenfeld - Landkreis Fulda</v>
      </c>
      <c r="L3554" s="3" t="s">
        <v>11382</v>
      </c>
      <c r="M3554" s="3"/>
      <c r="N3554" t="str">
        <f>Orte[[#This Row],[Ort]]</f>
        <v>Hosenfeld</v>
      </c>
      <c r="O3554" t="s">
        <v>1576</v>
      </c>
      <c r="P3554" t="s">
        <v>2106</v>
      </c>
    </row>
    <row r="3555" spans="1:16" x14ac:dyDescent="0.35">
      <c r="A3555" t="s">
        <v>6906</v>
      </c>
      <c r="B3555" s="3" t="s">
        <v>15299</v>
      </c>
      <c r="C3555" s="4">
        <v>47.9481489506</v>
      </c>
      <c r="D3555" s="4">
        <v>12.320214476</v>
      </c>
      <c r="E3555" s="4">
        <f>Orte[[#This Row],[Lat_dez]]*PI()/180</f>
        <v>0.83685306942463389</v>
      </c>
      <c r="F3555" s="4">
        <f>Orte[[#This Row],[Lon_dez]]*PI()/180</f>
        <v>0.21502830715806789</v>
      </c>
      <c r="G3555" t="s">
        <v>665</v>
      </c>
      <c r="H3555" t="s">
        <v>877</v>
      </c>
      <c r="I3555" s="4" t="b">
        <v>0</v>
      </c>
      <c r="J3555" s="4" t="str">
        <f>CONCATENATE(Orte[[#This Row],[Ort]]," - ",Orte[[#This Row],[Landkreis]])</f>
        <v>Höslwang - Landkreis Rosenheim</v>
      </c>
      <c r="L3555" s="3" t="s">
        <v>10712</v>
      </c>
      <c r="M3555" s="3"/>
      <c r="N3555" t="str">
        <f>Orte[[#This Row],[Ort]]</f>
        <v>Höslwang</v>
      </c>
      <c r="O3555" t="s">
        <v>1407</v>
      </c>
      <c r="P3555" t="s">
        <v>5091</v>
      </c>
    </row>
    <row r="3556" spans="1:16" x14ac:dyDescent="0.35">
      <c r="A3556" t="s">
        <v>1774</v>
      </c>
      <c r="B3556" s="3" t="s">
        <v>8728</v>
      </c>
      <c r="C3556" s="4">
        <v>47.945703252800001</v>
      </c>
      <c r="D3556" s="4">
        <v>9.4590255615499998</v>
      </c>
      <c r="E3556" s="4">
        <f>Orte[[#This Row],[Lat_dez]]*PI()/180</f>
        <v>0.8368103839455151</v>
      </c>
      <c r="F3556" s="4">
        <f>Orte[[#This Row],[Lon_dez]]*PI()/180</f>
        <v>0.16509114007935305</v>
      </c>
      <c r="G3556" t="s">
        <v>546</v>
      </c>
      <c r="H3556" t="s">
        <v>656</v>
      </c>
      <c r="I3556" s="4" t="b">
        <v>0</v>
      </c>
      <c r="J3556" s="4" t="str">
        <f>CONCATENATE(Orte[[#This Row],[Ort]]," - ",Orte[[#This Row],[Landkreis]])</f>
        <v>Hoßkirch - Landkreis Ravensburg</v>
      </c>
      <c r="L3556" s="3" t="s">
        <v>10702</v>
      </c>
      <c r="M3556" s="3"/>
      <c r="N3556" t="str">
        <f>Orte[[#This Row],[Ort]]</f>
        <v>Hoßkirch</v>
      </c>
      <c r="O3556" t="s">
        <v>6808</v>
      </c>
      <c r="P3556" t="s">
        <v>606</v>
      </c>
    </row>
    <row r="3557" spans="1:16" x14ac:dyDescent="0.35">
      <c r="A3557" t="s">
        <v>4221</v>
      </c>
      <c r="B3557" s="3" t="s">
        <v>11729</v>
      </c>
      <c r="C3557" s="4">
        <v>52.083682189199997</v>
      </c>
      <c r="D3557" s="4">
        <v>11.077944603900001</v>
      </c>
      <c r="E3557" s="4">
        <f>Orte[[#This Row],[Lat_dez]]*PI()/180</f>
        <v>0.90903174076386817</v>
      </c>
      <c r="F3557" s="4">
        <f>Orte[[#This Row],[Lon_dez]]*PI()/180</f>
        <v>0.19334660769159409</v>
      </c>
      <c r="G3557" t="s">
        <v>809</v>
      </c>
      <c r="H3557" t="s">
        <v>1930</v>
      </c>
      <c r="I3557" s="4" t="b">
        <v>0</v>
      </c>
      <c r="J3557" s="4" t="str">
        <f>CONCATENATE(Orte[[#This Row],[Ort]]," - ",Orte[[#This Row],[Landkreis]])</f>
        <v>Hötensleben, Völpke, Ottleben u.a. - Landkreis Börde</v>
      </c>
      <c r="L3557" s="3" t="s">
        <v>10829</v>
      </c>
      <c r="M3557" s="3"/>
      <c r="N3557" t="str">
        <f>Orte[[#This Row],[Ort]]</f>
        <v>Hötensleben, Völpke, Ottleben u.a.</v>
      </c>
      <c r="O3557" t="s">
        <v>5733</v>
      </c>
      <c r="P3557" t="s">
        <v>6583</v>
      </c>
    </row>
    <row r="3558" spans="1:16" x14ac:dyDescent="0.35">
      <c r="A3558" t="s">
        <v>1550</v>
      </c>
      <c r="B3558" s="3" t="s">
        <v>8489</v>
      </c>
      <c r="C3558" s="4">
        <v>49.070941917600003</v>
      </c>
      <c r="D3558" s="4">
        <v>11.009917788799999</v>
      </c>
      <c r="E3558" s="4">
        <f>Orte[[#This Row],[Lat_dez]]*PI()/180</f>
        <v>0.85644950351701998</v>
      </c>
      <c r="F3558" s="4">
        <f>Orte[[#This Row],[Lon_dez]]*PI()/180</f>
        <v>0.19215931578845363</v>
      </c>
      <c r="G3558" t="s">
        <v>665</v>
      </c>
      <c r="H3558" t="s">
        <v>1551</v>
      </c>
      <c r="I3558" s="4" t="b">
        <v>0</v>
      </c>
      <c r="J3558" s="4" t="str">
        <f>CONCATENATE(Orte[[#This Row],[Ort]]," - ",Orte[[#This Row],[Landkreis]])</f>
        <v>Höttingen - Landkreis Weißenburg-Gunzenhausen</v>
      </c>
      <c r="L3558" s="3" t="s">
        <v>12147</v>
      </c>
      <c r="M3558" s="3"/>
      <c r="N3558" t="str">
        <f>Orte[[#This Row],[Ort]]</f>
        <v>Höttingen</v>
      </c>
      <c r="O3558" t="s">
        <v>6817</v>
      </c>
      <c r="P3558" t="s">
        <v>138</v>
      </c>
    </row>
    <row r="3559" spans="1:16" x14ac:dyDescent="0.35">
      <c r="A3559" t="s">
        <v>724</v>
      </c>
      <c r="B3559" s="3" t="s">
        <v>7803</v>
      </c>
      <c r="C3559" s="4">
        <v>51.831823929899997</v>
      </c>
      <c r="D3559" s="4">
        <v>8.6685202810799993</v>
      </c>
      <c r="E3559" s="4">
        <f>Orte[[#This Row],[Lat_dez]]*PI()/180</f>
        <v>0.90463598489074148</v>
      </c>
      <c r="F3559" s="4">
        <f>Orte[[#This Row],[Lon_dez]]*PI()/180</f>
        <v>0.15129422018075028</v>
      </c>
      <c r="G3559" t="s">
        <v>504</v>
      </c>
      <c r="H3559" t="s">
        <v>714</v>
      </c>
      <c r="I3559" s="4" t="b">
        <v>0</v>
      </c>
      <c r="J3559" s="4" t="str">
        <f>CONCATENATE(Orte[[#This Row],[Ort]]," - ",Orte[[#This Row],[Landkreis]])</f>
        <v>Hövelhof - Kreis Paderborn</v>
      </c>
      <c r="L3559" s="3" t="s">
        <v>15255</v>
      </c>
      <c r="M3559" s="3"/>
      <c r="N3559" t="str">
        <f>Orte[[#This Row],[Ort]]</f>
        <v>Hövelhof</v>
      </c>
      <c r="O3559" t="s">
        <v>6622</v>
      </c>
      <c r="P3559" t="s">
        <v>2858</v>
      </c>
    </row>
    <row r="3560" spans="1:16" x14ac:dyDescent="0.35">
      <c r="A3560" t="s">
        <v>4800</v>
      </c>
      <c r="B3560" s="3" t="s">
        <v>12496</v>
      </c>
      <c r="C3560" s="4">
        <v>51.786565416400002</v>
      </c>
      <c r="D3560" s="4">
        <v>9.3446511106500001</v>
      </c>
      <c r="E3560" s="4">
        <f>Orte[[#This Row],[Lat_dez]]*PI()/180</f>
        <v>0.9038460748156083</v>
      </c>
      <c r="F3560" s="4">
        <f>Orte[[#This Row],[Lon_dez]]*PI()/180</f>
        <v>0.16309492933098746</v>
      </c>
      <c r="G3560" t="s">
        <v>504</v>
      </c>
      <c r="H3560" t="s">
        <v>3120</v>
      </c>
      <c r="I3560" s="4" t="b">
        <v>0</v>
      </c>
      <c r="J3560" s="4" t="str">
        <f>CONCATENATE(Orte[[#This Row],[Ort]]," - ",Orte[[#This Row],[Landkreis]])</f>
        <v>Höxter - Kreis Höxter</v>
      </c>
      <c r="L3560" s="3" t="s">
        <v>11381</v>
      </c>
      <c r="M3560" s="3"/>
      <c r="N3560" t="str">
        <f>Orte[[#This Row],[Ort]]</f>
        <v>Höxter</v>
      </c>
      <c r="O3560" t="s">
        <v>6355</v>
      </c>
      <c r="P3560" t="s">
        <v>6066</v>
      </c>
    </row>
    <row r="3561" spans="1:16" x14ac:dyDescent="0.35">
      <c r="A3561" t="s">
        <v>5646</v>
      </c>
      <c r="B3561" s="3" t="s">
        <v>13593</v>
      </c>
      <c r="C3561" s="4">
        <v>52.842671339500001</v>
      </c>
      <c r="D3561" s="4">
        <v>9.13366345747</v>
      </c>
      <c r="E3561" s="4">
        <f>Orte[[#This Row],[Lat_dez]]*PI()/180</f>
        <v>0.92227860042351739</v>
      </c>
      <c r="F3561" s="4">
        <f>Orte[[#This Row],[Lon_dez]]*PI()/180</f>
        <v>0.15941250010194055</v>
      </c>
      <c r="G3561" t="s">
        <v>554</v>
      </c>
      <c r="H3561" t="s">
        <v>747</v>
      </c>
      <c r="I3561" s="4" t="b">
        <v>0</v>
      </c>
      <c r="J3561" s="4" t="str">
        <f>CONCATENATE(Orte[[#This Row],[Ort]]," - ",Orte[[#This Row],[Landkreis]])</f>
        <v>Hoya, Hoyerhagen, Hilgermissen - Landkreis Nienburg (Weser)</v>
      </c>
      <c r="L3561" s="3" t="s">
        <v>11815</v>
      </c>
      <c r="M3561" s="3"/>
      <c r="N3561" t="str">
        <f>Orte[[#This Row],[Ort]]</f>
        <v>Hoya, Hoyerhagen, Hilgermissen</v>
      </c>
      <c r="O3561" t="s">
        <v>2614</v>
      </c>
      <c r="P3561" t="s">
        <v>1134</v>
      </c>
    </row>
    <row r="3562" spans="1:16" x14ac:dyDescent="0.35">
      <c r="A3562" t="s">
        <v>6241</v>
      </c>
      <c r="B3562" s="3" t="s">
        <v>14383</v>
      </c>
      <c r="C3562" s="4">
        <v>51.4256250145</v>
      </c>
      <c r="D3562" s="4">
        <v>14.2201581601</v>
      </c>
      <c r="E3562" s="4">
        <f>Orte[[#This Row],[Lat_dez]]*PI()/180</f>
        <v>0.89754647639898166</v>
      </c>
      <c r="F3562" s="4">
        <f>Orte[[#This Row],[Lon_dez]]*PI()/180</f>
        <v>0.24818858004808395</v>
      </c>
      <c r="G3562" t="s">
        <v>869</v>
      </c>
      <c r="H3562" t="s">
        <v>972</v>
      </c>
      <c r="I3562" s="4" t="b">
        <v>0</v>
      </c>
      <c r="J3562" s="4" t="str">
        <f>CONCATENATE(Orte[[#This Row],[Ort]]," - ",Orte[[#This Row],[Landkreis]])</f>
        <v>Hoyerswerda - Landkreis Bautzen</v>
      </c>
      <c r="L3562" s="3" t="s">
        <v>11982</v>
      </c>
      <c r="M3562" s="3"/>
      <c r="N3562" t="str">
        <f>Orte[[#This Row],[Ort]]</f>
        <v>Hoyerswerda</v>
      </c>
      <c r="O3562" t="s">
        <v>1299</v>
      </c>
      <c r="P3562" t="s">
        <v>579</v>
      </c>
    </row>
    <row r="3563" spans="1:16" x14ac:dyDescent="0.35">
      <c r="A3563" t="s">
        <v>7063</v>
      </c>
      <c r="B3563" s="3" t="s">
        <v>15510</v>
      </c>
      <c r="C3563" s="4">
        <v>51.043187733700002</v>
      </c>
      <c r="D3563" s="4">
        <v>6.23080295864</v>
      </c>
      <c r="E3563" s="4">
        <f>Orte[[#This Row],[Lat_dez]]*PI()/180</f>
        <v>0.89087168666664762</v>
      </c>
      <c r="F3563" s="4">
        <f>Orte[[#This Row],[Lon_dez]]*PI()/180</f>
        <v>0.10874802667127206</v>
      </c>
      <c r="G3563" t="s">
        <v>504</v>
      </c>
      <c r="H3563" t="s">
        <v>2266</v>
      </c>
      <c r="I3563" s="4" t="b">
        <v>0</v>
      </c>
      <c r="J3563" s="4" t="str">
        <f>CONCATENATE(Orte[[#This Row],[Ort]]," - ",Orte[[#This Row],[Landkreis]])</f>
        <v>Hückelhoven - Kreis Heinsberg</v>
      </c>
      <c r="L3563" s="3" t="s">
        <v>14114</v>
      </c>
      <c r="M3563" s="3"/>
      <c r="N3563" t="str">
        <f>Orte[[#This Row],[Ort]]</f>
        <v>Hückelhoven</v>
      </c>
      <c r="O3563" t="s">
        <v>6610</v>
      </c>
      <c r="P3563" t="s">
        <v>4788</v>
      </c>
    </row>
    <row r="3564" spans="1:16" x14ac:dyDescent="0.35">
      <c r="A3564" t="s">
        <v>4410</v>
      </c>
      <c r="B3564" s="3" t="s">
        <v>11985</v>
      </c>
      <c r="C3564" s="4">
        <v>51.147702132600003</v>
      </c>
      <c r="D3564" s="4">
        <v>7.3313950297400003</v>
      </c>
      <c r="E3564" s="4">
        <f>Orte[[#This Row],[Lat_dez]]*PI()/180</f>
        <v>0.8926958070431954</v>
      </c>
      <c r="F3564" s="4">
        <f>Orte[[#This Row],[Lon_dez]]*PI()/180</f>
        <v>0.1279569820333106</v>
      </c>
      <c r="G3564" t="s">
        <v>504</v>
      </c>
      <c r="H3564" t="s">
        <v>1161</v>
      </c>
      <c r="I3564" s="4" t="b">
        <v>0</v>
      </c>
      <c r="J3564" s="4" t="str">
        <f>CONCATENATE(Orte[[#This Row],[Ort]]," - ",Orte[[#This Row],[Landkreis]])</f>
        <v>Hückeswagen - Kreis Oberbergischer Kreis</v>
      </c>
      <c r="L3564" s="3" t="s">
        <v>12275</v>
      </c>
      <c r="M3564" s="3"/>
      <c r="N3564" t="str">
        <f>Orte[[#This Row],[Ort]]</f>
        <v>Hückeswagen</v>
      </c>
      <c r="O3564" t="s">
        <v>2594</v>
      </c>
      <c r="P3564" t="s">
        <v>16015</v>
      </c>
    </row>
    <row r="3565" spans="1:16" x14ac:dyDescent="0.35">
      <c r="A3565" t="s">
        <v>3201</v>
      </c>
      <c r="B3565" s="3" t="s">
        <v>10433</v>
      </c>
      <c r="C3565" s="4">
        <v>53.106751786799997</v>
      </c>
      <c r="D3565" s="4">
        <v>8.3918143041400004</v>
      </c>
      <c r="E3565" s="4">
        <f>Orte[[#This Row],[Lat_dez]]*PI()/180</f>
        <v>0.92688767371904157</v>
      </c>
      <c r="F3565" s="4">
        <f>Orte[[#This Row],[Lon_dez]]*PI()/180</f>
        <v>0.14646478982319983</v>
      </c>
      <c r="G3565" t="s">
        <v>554</v>
      </c>
      <c r="H3565" t="s">
        <v>577</v>
      </c>
      <c r="I3565" s="4" t="b">
        <v>0</v>
      </c>
      <c r="J3565" s="4" t="str">
        <f>CONCATENATE(Orte[[#This Row],[Ort]]," - ",Orte[[#This Row],[Landkreis]])</f>
        <v>Hude (Oldenburg) - Landkreis Oldenburg</v>
      </c>
      <c r="L3565" s="3" t="s">
        <v>9604</v>
      </c>
      <c r="M3565" s="3"/>
      <c r="N3565" t="str">
        <f>Orte[[#This Row],[Ort]]</f>
        <v>Hude (Oldenburg)</v>
      </c>
      <c r="O3565" t="s">
        <v>758</v>
      </c>
      <c r="P3565" t="s">
        <v>1049</v>
      </c>
    </row>
    <row r="3566" spans="1:16" x14ac:dyDescent="0.35">
      <c r="A3566" t="s">
        <v>6400</v>
      </c>
      <c r="B3566" s="3" t="s">
        <v>14615</v>
      </c>
      <c r="C3566" s="4">
        <v>49.300692714199997</v>
      </c>
      <c r="D3566" s="4">
        <v>9.0768459406200002</v>
      </c>
      <c r="E3566" s="4">
        <f>Orte[[#This Row],[Lat_dez]]*PI()/180</f>
        <v>0.86045941137676973</v>
      </c>
      <c r="F3566" s="4">
        <f>Orte[[#This Row],[Lon_dez]]*PI()/180</f>
        <v>0.15842084736010073</v>
      </c>
      <c r="G3566" t="s">
        <v>546</v>
      </c>
      <c r="H3566" t="s">
        <v>774</v>
      </c>
      <c r="I3566" s="4" t="b">
        <v>0</v>
      </c>
      <c r="J3566" s="4" t="str">
        <f>CONCATENATE(Orte[[#This Row],[Ort]]," - ",Orte[[#This Row],[Landkreis]])</f>
        <v>Hüffenhardt - Landkreis Neckar-Odenwald-Kreis</v>
      </c>
      <c r="L3566" s="3" t="s">
        <v>8122</v>
      </c>
      <c r="M3566" s="3"/>
      <c r="N3566" t="str">
        <f>Orte[[#This Row],[Ort]]</f>
        <v>Hüffenhardt</v>
      </c>
      <c r="O3566" t="s">
        <v>1230</v>
      </c>
      <c r="P3566" t="s">
        <v>16010</v>
      </c>
    </row>
    <row r="3567" spans="1:16" x14ac:dyDescent="0.35">
      <c r="A3567" t="s">
        <v>6801</v>
      </c>
      <c r="B3567" s="3" t="s">
        <v>15157</v>
      </c>
      <c r="C3567" s="4">
        <v>47.895301828699999</v>
      </c>
      <c r="D3567" s="4">
        <v>8.5050437809999995</v>
      </c>
      <c r="E3567" s="4">
        <f>Orte[[#This Row],[Lat_dez]]*PI()/180</f>
        <v>0.83593071314727607</v>
      </c>
      <c r="F3567" s="4">
        <f>Orte[[#This Row],[Lon_dez]]*PI()/180</f>
        <v>0.14844101700471754</v>
      </c>
      <c r="G3567" t="s">
        <v>546</v>
      </c>
      <c r="H3567" t="s">
        <v>1147</v>
      </c>
      <c r="I3567" s="4" t="b">
        <v>0</v>
      </c>
      <c r="J3567" s="4" t="str">
        <f>CONCATENATE(Orte[[#This Row],[Ort]]," - ",Orte[[#This Row],[Landkreis]])</f>
        <v>Hüfingen - Landkreis Schwarzwald-Baar-Kreis</v>
      </c>
      <c r="L3567" s="3" t="s">
        <v>15467</v>
      </c>
      <c r="M3567" s="3"/>
      <c r="N3567" t="str">
        <f>Orte[[#This Row],[Ort]]</f>
        <v>Hüfingen</v>
      </c>
      <c r="O3567" t="s">
        <v>6792</v>
      </c>
      <c r="P3567" t="s">
        <v>2095</v>
      </c>
    </row>
    <row r="3568" spans="1:16" x14ac:dyDescent="0.35">
      <c r="A3568" t="s">
        <v>3679</v>
      </c>
      <c r="B3568" s="3" t="s">
        <v>11045</v>
      </c>
      <c r="C3568" s="4">
        <v>48.795021976100003</v>
      </c>
      <c r="D3568" s="4">
        <v>8.1159370383600002</v>
      </c>
      <c r="E3568" s="4">
        <f>Orte[[#This Row],[Lat_dez]]*PI()/180</f>
        <v>0.85163379206593481</v>
      </c>
      <c r="F3568" s="4">
        <f>Orte[[#This Row],[Lon_dez]]*PI()/180</f>
        <v>0.14164982320393932</v>
      </c>
      <c r="G3568" t="s">
        <v>546</v>
      </c>
      <c r="H3568" t="s">
        <v>552</v>
      </c>
      <c r="I3568" s="4" t="b">
        <v>0</v>
      </c>
      <c r="J3568" s="4" t="str">
        <f>CONCATENATE(Orte[[#This Row],[Ort]]," - ",Orte[[#This Row],[Landkreis]])</f>
        <v>Hügelsheim - Landkreis Rastatt</v>
      </c>
      <c r="L3568" s="3" t="s">
        <v>14855</v>
      </c>
      <c r="M3568" s="3"/>
      <c r="N3568" t="str">
        <f>Orte[[#This Row],[Ort]]</f>
        <v>Hügelsheim</v>
      </c>
      <c r="O3568" t="s">
        <v>5702</v>
      </c>
      <c r="P3568" t="s">
        <v>4247</v>
      </c>
    </row>
    <row r="3569" spans="1:16" x14ac:dyDescent="0.35">
      <c r="A3569" t="s">
        <v>5663</v>
      </c>
      <c r="B3569" s="3" t="s">
        <v>13618</v>
      </c>
      <c r="C3569" s="4">
        <v>47.7639029089</v>
      </c>
      <c r="D3569" s="4">
        <v>11.124969598</v>
      </c>
      <c r="E3569" s="4">
        <f>Orte[[#This Row],[Lat_dez]]*PI()/180</f>
        <v>0.83363736936320221</v>
      </c>
      <c r="F3569" s="4">
        <f>Orte[[#This Row],[Lon_dez]]*PI()/180</f>
        <v>0.19416734866936997</v>
      </c>
      <c r="G3569" t="s">
        <v>665</v>
      </c>
      <c r="H3569" t="s">
        <v>1338</v>
      </c>
      <c r="I3569" s="4" t="b">
        <v>0</v>
      </c>
      <c r="J3569" s="4" t="str">
        <f>CONCATENATE(Orte[[#This Row],[Ort]]," - ",Orte[[#This Row],[Landkreis]])</f>
        <v>Huglfing - Landkreis Weilheim-Schongau</v>
      </c>
      <c r="L3569" s="3" t="s">
        <v>11321</v>
      </c>
      <c r="M3569" s="3"/>
      <c r="N3569" t="str">
        <f>Orte[[#This Row],[Ort]]</f>
        <v>Huglfing</v>
      </c>
      <c r="O3569" t="s">
        <v>2338</v>
      </c>
      <c r="P3569" t="s">
        <v>6190</v>
      </c>
    </row>
    <row r="3570" spans="1:16" x14ac:dyDescent="0.35">
      <c r="A3570" t="s">
        <v>794</v>
      </c>
      <c r="B3570" s="3" t="s">
        <v>7848</v>
      </c>
      <c r="C3570" s="4">
        <v>48.832871225700003</v>
      </c>
      <c r="D3570" s="4">
        <v>10.7075735836</v>
      </c>
      <c r="E3570" s="4">
        <f>Orte[[#This Row],[Lat_dez]]*PI()/180</f>
        <v>0.85229438609086405</v>
      </c>
      <c r="F3570" s="4">
        <f>Orte[[#This Row],[Lon_dez]]*PI()/180</f>
        <v>0.18688241393338828</v>
      </c>
      <c r="G3570" t="s">
        <v>665</v>
      </c>
      <c r="H3570" t="s">
        <v>698</v>
      </c>
      <c r="I3570" s="4" t="b">
        <v>0</v>
      </c>
      <c r="J3570" s="4" t="str">
        <f>CONCATENATE(Orte[[#This Row],[Ort]]," - ",Orte[[#This Row],[Landkreis]])</f>
        <v>Huisheim - Landkreis Donau-Ries</v>
      </c>
      <c r="L3570" s="3" t="s">
        <v>9285</v>
      </c>
      <c r="M3570" s="3"/>
      <c r="N3570" t="str">
        <f>Orte[[#This Row],[Ort]]</f>
        <v>Huisheim</v>
      </c>
      <c r="O3570" t="s">
        <v>2002</v>
      </c>
      <c r="P3570" t="s">
        <v>2146</v>
      </c>
    </row>
    <row r="3571" spans="1:16" x14ac:dyDescent="0.35">
      <c r="A3571" t="s">
        <v>3141</v>
      </c>
      <c r="B3571" s="3" t="s">
        <v>10364</v>
      </c>
      <c r="C3571" s="4">
        <v>48.521780098800001</v>
      </c>
      <c r="D3571" s="4">
        <v>9.4057680590399997</v>
      </c>
      <c r="E3571" s="4">
        <f>Orte[[#This Row],[Lat_dez]]*PI()/180</f>
        <v>0.84686482165271948</v>
      </c>
      <c r="F3571" s="4">
        <f>Orte[[#This Row],[Lon_dez]]*PI()/180</f>
        <v>0.1641616213091644</v>
      </c>
      <c r="G3571" t="s">
        <v>546</v>
      </c>
      <c r="H3571" t="s">
        <v>1098</v>
      </c>
      <c r="I3571" s="4" t="b">
        <v>0</v>
      </c>
      <c r="J3571" s="4" t="str">
        <f>CONCATENATE(Orte[[#This Row],[Ort]]," - ",Orte[[#This Row],[Landkreis]])</f>
        <v>Hülben - Landkreis Reutlingen</v>
      </c>
      <c r="L3571" s="3" t="s">
        <v>9807</v>
      </c>
      <c r="M3571" s="3"/>
      <c r="N3571" t="str">
        <f>Orte[[#This Row],[Ort]]</f>
        <v>Hülben</v>
      </c>
      <c r="O3571" t="s">
        <v>2899</v>
      </c>
      <c r="P3571" t="s">
        <v>5716</v>
      </c>
    </row>
    <row r="3572" spans="1:16" x14ac:dyDescent="0.35">
      <c r="A3572" t="s">
        <v>6172</v>
      </c>
      <c r="B3572" s="3" t="s">
        <v>14301</v>
      </c>
      <c r="C3572" s="4">
        <v>52.268958054700001</v>
      </c>
      <c r="D3572" s="4">
        <v>8.6663562506500007</v>
      </c>
      <c r="E3572" s="4">
        <f>Orte[[#This Row],[Lat_dez]]*PI()/180</f>
        <v>0.91226541464132538</v>
      </c>
      <c r="F3572" s="4">
        <f>Orte[[#This Row],[Lon_dez]]*PI()/180</f>
        <v>0.15125645072463348</v>
      </c>
      <c r="G3572" t="s">
        <v>504</v>
      </c>
      <c r="H3572" t="s">
        <v>712</v>
      </c>
      <c r="I3572" s="4" t="b">
        <v>0</v>
      </c>
      <c r="J3572" s="4" t="str">
        <f>CONCATENATE(Orte[[#This Row],[Ort]]," - ",Orte[[#This Row],[Landkreis]])</f>
        <v>Hüllhorst - Kreis Minden-Lübbecke</v>
      </c>
      <c r="L3572" s="3" t="s">
        <v>12974</v>
      </c>
      <c r="M3572" s="3"/>
      <c r="N3572" t="str">
        <f>Orte[[#This Row],[Ort]]</f>
        <v>Hüllhorst</v>
      </c>
      <c r="O3572" t="s">
        <v>5904</v>
      </c>
      <c r="P3572" t="s">
        <v>3798</v>
      </c>
    </row>
    <row r="3573" spans="1:16" x14ac:dyDescent="0.35">
      <c r="A3573" t="s">
        <v>3479</v>
      </c>
      <c r="B3573" s="3" t="s">
        <v>10792</v>
      </c>
      <c r="C3573" s="4">
        <v>49.884687098400001</v>
      </c>
      <c r="D3573" s="4">
        <v>11.499327367299999</v>
      </c>
      <c r="E3573" s="4">
        <f>Orte[[#This Row],[Lat_dez]]*PI()/180</f>
        <v>0.87065203619421649</v>
      </c>
      <c r="F3573" s="4">
        <f>Orte[[#This Row],[Lon_dez]]*PI()/180</f>
        <v>0.20070112432407633</v>
      </c>
      <c r="G3573" t="s">
        <v>665</v>
      </c>
      <c r="H3573" t="s">
        <v>837</v>
      </c>
      <c r="I3573" s="4" t="b">
        <v>0</v>
      </c>
      <c r="J3573" s="4" t="str">
        <f>CONCATENATE(Orte[[#This Row],[Ort]]," - ",Orte[[#This Row],[Landkreis]])</f>
        <v>Hummeltal - Landkreis Bayreuth</v>
      </c>
      <c r="L3573" s="3" t="s">
        <v>9570</v>
      </c>
      <c r="M3573" s="3"/>
      <c r="N3573" t="str">
        <f>Orte[[#This Row],[Ort]]</f>
        <v>Hummeltal</v>
      </c>
      <c r="O3573" t="s">
        <v>5963</v>
      </c>
      <c r="P3573" t="s">
        <v>1172</v>
      </c>
    </row>
    <row r="3574" spans="1:16" x14ac:dyDescent="0.35">
      <c r="A3574" t="s">
        <v>6304</v>
      </c>
      <c r="B3574" s="3" t="s">
        <v>14480</v>
      </c>
      <c r="C3574" s="4">
        <v>48.948077935400001</v>
      </c>
      <c r="D3574" s="4">
        <v>12.731281688699999</v>
      </c>
      <c r="E3574" s="4">
        <f>Orte[[#This Row],[Lat_dez]]*PI()/180</f>
        <v>0.85430512249551827</v>
      </c>
      <c r="F3574" s="4">
        <f>Orte[[#This Row],[Lon_dez]]*PI()/180</f>
        <v>0.22220278346667874</v>
      </c>
      <c r="G3574" t="s">
        <v>665</v>
      </c>
      <c r="H3574" t="s">
        <v>1229</v>
      </c>
      <c r="I3574" s="4" t="b">
        <v>0</v>
      </c>
      <c r="J3574" s="4" t="str">
        <f>CONCATENATE(Orte[[#This Row],[Ort]]," - ",Orte[[#This Row],[Landkreis]])</f>
        <v>Hunderdorf - Landkreis Straubing-Bogen</v>
      </c>
      <c r="L3574" s="3" t="s">
        <v>11962</v>
      </c>
      <c r="M3574" s="3"/>
      <c r="N3574" t="str">
        <f>Orte[[#This Row],[Ort]]</f>
        <v>Hunderdorf</v>
      </c>
      <c r="O3574" t="s">
        <v>4998</v>
      </c>
      <c r="P3574" t="s">
        <v>4042</v>
      </c>
    </row>
    <row r="3575" spans="1:16" x14ac:dyDescent="0.35">
      <c r="A3575" t="s">
        <v>3420</v>
      </c>
      <c r="B3575" s="3" t="s">
        <v>10713</v>
      </c>
      <c r="C3575" s="4">
        <v>49.720446661099999</v>
      </c>
      <c r="D3575" s="4">
        <v>7.5624137884099998</v>
      </c>
      <c r="E3575" s="4">
        <f>Orte[[#This Row],[Lat_dez]]*PI()/180</f>
        <v>0.86778549979841624</v>
      </c>
      <c r="F3575" s="4">
        <f>Orte[[#This Row],[Lon_dez]]*PI()/180</f>
        <v>0.13198902000597229</v>
      </c>
      <c r="G3575" t="s">
        <v>514</v>
      </c>
      <c r="H3575" t="s">
        <v>588</v>
      </c>
      <c r="I3575" s="4" t="b">
        <v>0</v>
      </c>
      <c r="J3575" s="4" t="str">
        <f>CONCATENATE(Orte[[#This Row],[Ort]]," - ",Orte[[#This Row],[Landkreis]])</f>
        <v>Hundsbach - Landkreis Bad Kreuznach</v>
      </c>
      <c r="L3575" s="3" t="s">
        <v>14093</v>
      </c>
      <c r="M3575" s="3"/>
      <c r="N3575" t="str">
        <f>Orte[[#This Row],[Ort]]</f>
        <v>Hundsbach</v>
      </c>
      <c r="O3575" t="s">
        <v>2443</v>
      </c>
      <c r="P3575" t="s">
        <v>6565</v>
      </c>
    </row>
    <row r="3576" spans="1:16" x14ac:dyDescent="0.35">
      <c r="A3576" t="s">
        <v>5186</v>
      </c>
      <c r="B3576" s="3" t="s">
        <v>13002</v>
      </c>
      <c r="C3576" s="4">
        <v>50.666091988700003</v>
      </c>
      <c r="D3576" s="4">
        <v>9.7521434986600006</v>
      </c>
      <c r="E3576" s="4">
        <f>Orte[[#This Row],[Lat_dez]]*PI()/180</f>
        <v>0.88429012432113674</v>
      </c>
      <c r="F3576" s="4">
        <f>Orte[[#This Row],[Lon_dez]]*PI()/180</f>
        <v>0.17020701317857623</v>
      </c>
      <c r="G3576" t="s">
        <v>549</v>
      </c>
      <c r="H3576" t="s">
        <v>815</v>
      </c>
      <c r="I3576" s="4" t="b">
        <v>0</v>
      </c>
      <c r="J3576" s="4" t="str">
        <f>CONCATENATE(Orte[[#This Row],[Ort]]," - ",Orte[[#This Row],[Landkreis]])</f>
        <v>Hünfeld - Landkreis Fulda</v>
      </c>
      <c r="L3576" s="3" t="s">
        <v>9284</v>
      </c>
      <c r="M3576" s="3"/>
      <c r="N3576" t="str">
        <f>Orte[[#This Row],[Ort]]</f>
        <v>Hünfeld</v>
      </c>
      <c r="O3576" t="s">
        <v>2788</v>
      </c>
      <c r="P3576" t="s">
        <v>2811</v>
      </c>
    </row>
    <row r="3577" spans="1:16" x14ac:dyDescent="0.35">
      <c r="A3577" t="s">
        <v>2689</v>
      </c>
      <c r="B3577" s="3" t="s">
        <v>9805</v>
      </c>
      <c r="C3577" s="4">
        <v>50.318386605999997</v>
      </c>
      <c r="D3577" s="4">
        <v>8.1519051356300007</v>
      </c>
      <c r="E3577" s="4">
        <f>Orte[[#This Row],[Lat_dez]]*PI()/180</f>
        <v>0.87822152056611458</v>
      </c>
      <c r="F3577" s="4">
        <f>Orte[[#This Row],[Lon_dez]]*PI()/180</f>
        <v>0.14227758492697842</v>
      </c>
      <c r="G3577" t="s">
        <v>549</v>
      </c>
      <c r="H3577" t="s">
        <v>1130</v>
      </c>
      <c r="I3577" s="4" t="b">
        <v>0</v>
      </c>
      <c r="J3577" s="4" t="str">
        <f>CONCATENATE(Orte[[#This Row],[Ort]]," - ",Orte[[#This Row],[Landkreis]])</f>
        <v>Hünfelden - Landkreis Limburg-Weilburg</v>
      </c>
      <c r="L3577" s="3" t="s">
        <v>13746</v>
      </c>
      <c r="M3577" s="3"/>
      <c r="N3577" t="str">
        <f>Orte[[#This Row],[Ort]]</f>
        <v>Hünfelden</v>
      </c>
      <c r="O3577" t="s">
        <v>6477</v>
      </c>
      <c r="P3577" t="s">
        <v>5255</v>
      </c>
    </row>
    <row r="3578" spans="1:16" x14ac:dyDescent="0.35">
      <c r="A3578" t="s">
        <v>6389</v>
      </c>
      <c r="B3578" s="3" t="s">
        <v>14603</v>
      </c>
      <c r="C3578" s="4">
        <v>50.470400547799997</v>
      </c>
      <c r="D3578" s="4">
        <v>8.9070895286099994</v>
      </c>
      <c r="E3578" s="4">
        <f>Orte[[#This Row],[Lat_dez]]*PI()/180</f>
        <v>0.8808746643594596</v>
      </c>
      <c r="F3578" s="4">
        <f>Orte[[#This Row],[Lon_dez]]*PI()/180</f>
        <v>0.15545803904415414</v>
      </c>
      <c r="G3578" t="s">
        <v>549</v>
      </c>
      <c r="H3578" t="s">
        <v>1723</v>
      </c>
      <c r="I3578" s="4" t="b">
        <v>0</v>
      </c>
      <c r="J3578" s="4" t="str">
        <f>CONCATENATE(Orte[[#This Row],[Ort]]," - ",Orte[[#This Row],[Landkreis]])</f>
        <v>Hungen - Landkreis Gießen</v>
      </c>
      <c r="L3578" s="3" t="s">
        <v>12975</v>
      </c>
      <c r="M3578" s="3"/>
      <c r="N3578" t="str">
        <f>Orte[[#This Row],[Ort]]</f>
        <v>Hungen</v>
      </c>
      <c r="O3578" t="s">
        <v>7252</v>
      </c>
      <c r="P3578" t="s">
        <v>4303</v>
      </c>
    </row>
    <row r="3579" spans="1:16" x14ac:dyDescent="0.35">
      <c r="A3579" t="s">
        <v>3374</v>
      </c>
      <c r="B3579" s="3" t="s">
        <v>10650</v>
      </c>
      <c r="C3579" s="4">
        <v>50.2329327331</v>
      </c>
      <c r="D3579" s="4">
        <v>8.2502623792899996</v>
      </c>
      <c r="E3579" s="4">
        <f>Orte[[#This Row],[Lat_dez]]*PI()/180</f>
        <v>0.87673006912542906</v>
      </c>
      <c r="F3579" s="4">
        <f>Orte[[#This Row],[Lon_dez]]*PI()/180</f>
        <v>0.14399424267203173</v>
      </c>
      <c r="G3579" t="s">
        <v>549</v>
      </c>
      <c r="H3579" t="s">
        <v>1138</v>
      </c>
      <c r="I3579" s="4" t="b">
        <v>0</v>
      </c>
      <c r="J3579" s="4" t="str">
        <f>CONCATENATE(Orte[[#This Row],[Ort]]," - ",Orte[[#This Row],[Landkreis]])</f>
        <v>Hünstetten, Idstein - Landkreis Rheingau-Taunus-Kreis</v>
      </c>
      <c r="L3579" s="3" t="s">
        <v>12607</v>
      </c>
      <c r="M3579" s="3"/>
      <c r="N3579" t="str">
        <f>Orte[[#This Row],[Ort]]</f>
        <v>Hünstetten, Idstein</v>
      </c>
      <c r="O3579" t="s">
        <v>3903</v>
      </c>
      <c r="P3579" t="s">
        <v>7275</v>
      </c>
    </row>
    <row r="3580" spans="1:16" x14ac:dyDescent="0.35">
      <c r="A3580" t="s">
        <v>5771</v>
      </c>
      <c r="B3580" s="3" t="s">
        <v>13757</v>
      </c>
      <c r="C3580" s="4">
        <v>51.642346934499997</v>
      </c>
      <c r="D3580" s="4">
        <v>6.7654682856799999</v>
      </c>
      <c r="E3580" s="4">
        <f>Orte[[#This Row],[Lat_dez]]*PI()/180</f>
        <v>0.90132898746422541</v>
      </c>
      <c r="F3580" s="4">
        <f>Orte[[#This Row],[Lon_dez]]*PI()/180</f>
        <v>0.11807969702437232</v>
      </c>
      <c r="G3580" t="s">
        <v>504</v>
      </c>
      <c r="H3580" t="s">
        <v>517</v>
      </c>
      <c r="I3580" s="4" t="b">
        <v>0</v>
      </c>
      <c r="J3580" s="4" t="str">
        <f>CONCATENATE(Orte[[#This Row],[Ort]]," - ",Orte[[#This Row],[Landkreis]])</f>
        <v>Hünxe - Kreis Wesel</v>
      </c>
      <c r="L3580" s="3" t="s">
        <v>15509</v>
      </c>
      <c r="M3580" s="3"/>
      <c r="N3580" t="str">
        <f>Orte[[#This Row],[Ort]]</f>
        <v>Hünxe</v>
      </c>
      <c r="O3580" t="s">
        <v>4715</v>
      </c>
      <c r="P3580" t="s">
        <v>16011</v>
      </c>
    </row>
    <row r="3581" spans="1:16" x14ac:dyDescent="0.35">
      <c r="A3581" t="s">
        <v>1817</v>
      </c>
      <c r="B3581" s="3" t="s">
        <v>8778</v>
      </c>
      <c r="C3581" s="4">
        <v>48.120102639099997</v>
      </c>
      <c r="D3581" s="4">
        <v>10.8265996446</v>
      </c>
      <c r="E3581" s="4">
        <f>Orte[[#This Row],[Lat_dez]]*PI()/180</f>
        <v>0.83985422744990756</v>
      </c>
      <c r="F3581" s="4">
        <f>Orte[[#This Row],[Lon_dez]]*PI()/180</f>
        <v>0.18895981059351791</v>
      </c>
      <c r="G3581" t="s">
        <v>665</v>
      </c>
      <c r="H3581" t="s">
        <v>802</v>
      </c>
      <c r="I3581" s="4" t="b">
        <v>0</v>
      </c>
      <c r="J3581" s="4" t="str">
        <f>CONCATENATE(Orte[[#This Row],[Ort]]," - ",Orte[[#This Row],[Landkreis]])</f>
        <v>Hurlach - Landkreis Landsberg am Lech</v>
      </c>
      <c r="L3581" s="3" t="s">
        <v>7672</v>
      </c>
      <c r="M3581" s="3"/>
      <c r="N3581" t="str">
        <f>Orte[[#This Row],[Ort]]</f>
        <v>Hurlach</v>
      </c>
      <c r="O3581" t="s">
        <v>3367</v>
      </c>
      <c r="P3581" t="s">
        <v>2953</v>
      </c>
    </row>
    <row r="3582" spans="1:16" x14ac:dyDescent="0.35">
      <c r="A3582" t="s">
        <v>5764</v>
      </c>
      <c r="B3582" s="3" t="s">
        <v>13748</v>
      </c>
      <c r="C3582" s="4">
        <v>50.711455618700001</v>
      </c>
      <c r="D3582" s="4">
        <v>6.3728572994199997</v>
      </c>
      <c r="E3582" s="4">
        <f>Orte[[#This Row],[Lat_dez]]*PI()/180</f>
        <v>0.88508186902529318</v>
      </c>
      <c r="F3582" s="4">
        <f>Orte[[#This Row],[Lon_dez]]*PI()/180</f>
        <v>0.11122734263463312</v>
      </c>
      <c r="G3582" t="s">
        <v>504</v>
      </c>
      <c r="H3582" t="s">
        <v>512</v>
      </c>
      <c r="I3582" s="4" t="b">
        <v>0</v>
      </c>
      <c r="J3582" s="4" t="str">
        <f>CONCATENATE(Orte[[#This Row],[Ort]]," - ",Orte[[#This Row],[Landkreis]])</f>
        <v>Hürtgenwald - Kreis Düren</v>
      </c>
      <c r="L3582" s="3" t="s">
        <v>7671</v>
      </c>
      <c r="M3582" s="3"/>
      <c r="N3582" t="str">
        <f>Orte[[#This Row],[Ort]]</f>
        <v>Hürtgenwald</v>
      </c>
      <c r="O3582" t="s">
        <v>2279</v>
      </c>
      <c r="P3582" t="s">
        <v>6599</v>
      </c>
    </row>
    <row r="3583" spans="1:16" x14ac:dyDescent="0.35">
      <c r="A3583" t="s">
        <v>5772</v>
      </c>
      <c r="B3583" s="3" t="s">
        <v>13758</v>
      </c>
      <c r="C3583" s="4">
        <v>50.873868038300003</v>
      </c>
      <c r="D3583" s="4">
        <v>6.8588704532399998</v>
      </c>
      <c r="E3583" s="4">
        <f>Orte[[#This Row],[Lat_dez]]*PI()/180</f>
        <v>0.88791650049344373</v>
      </c>
      <c r="F3583" s="4">
        <f>Orte[[#This Row],[Lon_dez]]*PI()/180</f>
        <v>0.11970987237679377</v>
      </c>
      <c r="G3583" t="s">
        <v>504</v>
      </c>
      <c r="H3583" t="s">
        <v>524</v>
      </c>
      <c r="I3583" s="4" t="b">
        <v>0</v>
      </c>
      <c r="J3583" s="4" t="str">
        <f>CONCATENATE(Orte[[#This Row],[Ort]]," - ",Orte[[#This Row],[Landkreis]])</f>
        <v>Hürth - Kreis Rhein-Erft-Kreis</v>
      </c>
      <c r="L3583" s="3" t="s">
        <v>7670</v>
      </c>
      <c r="M3583" s="3"/>
      <c r="N3583" t="str">
        <f>Orte[[#This Row],[Ort]]</f>
        <v>Hürth</v>
      </c>
      <c r="O3583" t="s">
        <v>6387</v>
      </c>
      <c r="P3583" t="s">
        <v>1748</v>
      </c>
    </row>
    <row r="3584" spans="1:16" x14ac:dyDescent="0.35">
      <c r="A3584" t="s">
        <v>7255</v>
      </c>
      <c r="B3584" s="3" t="s">
        <v>15782</v>
      </c>
      <c r="C3584" s="4">
        <v>54.7590114845</v>
      </c>
      <c r="D3584" s="4">
        <v>9.5605461183599996</v>
      </c>
      <c r="E3584" s="4">
        <f>Orte[[#This Row],[Lat_dez]]*PI()/180</f>
        <v>0.95572504554191284</v>
      </c>
      <c r="F3584" s="4">
        <f>Orte[[#This Row],[Lon_dez]]*PI()/180</f>
        <v>0.1668630080541455</v>
      </c>
      <c r="G3584" t="s">
        <v>641</v>
      </c>
      <c r="H3584" t="s">
        <v>660</v>
      </c>
      <c r="I3584" s="4" t="b">
        <v>0</v>
      </c>
      <c r="J3584" s="4" t="str">
        <f>CONCATENATE(Orte[[#This Row],[Ort]]," - ",Orte[[#This Row],[Landkreis]])</f>
        <v>Husby - Kreis Schleswig-Flensburg</v>
      </c>
      <c r="L3584" s="3" t="s">
        <v>14389</v>
      </c>
      <c r="M3584" s="3"/>
      <c r="N3584" t="str">
        <f>Orte[[#This Row],[Ort]]</f>
        <v>Husby</v>
      </c>
      <c r="O3584" t="s">
        <v>1166</v>
      </c>
      <c r="P3584" t="s">
        <v>344</v>
      </c>
    </row>
    <row r="3585" spans="1:16" x14ac:dyDescent="0.35">
      <c r="A3585" t="s">
        <v>2861</v>
      </c>
      <c r="B3585" s="3" t="s">
        <v>10020</v>
      </c>
      <c r="C3585" s="4">
        <v>52.571861207600001</v>
      </c>
      <c r="D3585" s="4">
        <v>9.2564576085900008</v>
      </c>
      <c r="E3585" s="4">
        <f>Orte[[#This Row],[Lat_dez]]*PI()/180</f>
        <v>0.91755207197410216</v>
      </c>
      <c r="F3585" s="4">
        <f>Orte[[#This Row],[Lon_dez]]*PI()/180</f>
        <v>0.16155566234117608</v>
      </c>
      <c r="G3585" t="s">
        <v>554</v>
      </c>
      <c r="H3585" t="s">
        <v>747</v>
      </c>
      <c r="I3585" s="4" t="b">
        <v>0</v>
      </c>
      <c r="J3585" s="4" t="str">
        <f>CONCATENATE(Orte[[#This Row],[Ort]]," - ",Orte[[#This Row],[Landkreis]])</f>
        <v>Husum - Landkreis Nienburg (Weser)</v>
      </c>
      <c r="L3585" s="3" t="s">
        <v>8495</v>
      </c>
      <c r="M3585" s="3"/>
      <c r="N3585" t="str">
        <f>Orte[[#This Row],[Ort]]</f>
        <v>Husum</v>
      </c>
      <c r="O3585" t="s">
        <v>5341</v>
      </c>
      <c r="P3585" t="s">
        <v>5258</v>
      </c>
    </row>
    <row r="3586" spans="1:16" x14ac:dyDescent="0.35">
      <c r="A3586" t="s">
        <v>4673</v>
      </c>
      <c r="B3586" s="3" t="s">
        <v>12333</v>
      </c>
      <c r="C3586" s="4">
        <v>54.465256849500001</v>
      </c>
      <c r="D3586" s="4">
        <v>9.0580494644399998</v>
      </c>
      <c r="E3586" s="4">
        <f>Orte[[#This Row],[Lat_dez]]*PI()/180</f>
        <v>0.95059805996816871</v>
      </c>
      <c r="F3586" s="4">
        <f>Orte[[#This Row],[Lon_dez]]*PI()/180</f>
        <v>0.15809278696298701</v>
      </c>
      <c r="G3586" t="s">
        <v>641</v>
      </c>
      <c r="H3586" t="s">
        <v>765</v>
      </c>
      <c r="I3586" s="4" t="b">
        <v>0</v>
      </c>
      <c r="J3586" s="4" t="str">
        <f>CONCATENATE(Orte[[#This Row],[Ort]]," - ",Orte[[#This Row],[Landkreis]])</f>
        <v>Husum, Schwesing u.a. - Kreis Nordfriesland</v>
      </c>
      <c r="L3586" s="3" t="s">
        <v>9572</v>
      </c>
      <c r="M3586" s="3"/>
      <c r="N3586" t="str">
        <f>Orte[[#This Row],[Ort]]</f>
        <v>Husum, Schwesing u.a.</v>
      </c>
      <c r="O3586" t="s">
        <v>5360</v>
      </c>
      <c r="P3586" t="s">
        <v>6264</v>
      </c>
    </row>
    <row r="3587" spans="1:16" x14ac:dyDescent="0.35">
      <c r="A3587" t="s">
        <v>5705</v>
      </c>
      <c r="B3587" s="3" t="s">
        <v>13674</v>
      </c>
      <c r="C3587" s="4">
        <v>49.4249526786</v>
      </c>
      <c r="D3587" s="4">
        <v>7.4796582564999996</v>
      </c>
      <c r="E3587" s="4">
        <f>Orte[[#This Row],[Lat_dez]]*PI()/180</f>
        <v>0.86262815688396066</v>
      </c>
      <c r="F3587" s="4">
        <f>Orte[[#This Row],[Lon_dez]]*PI()/180</f>
        <v>0.13054466349990357</v>
      </c>
      <c r="G3587" t="s">
        <v>514</v>
      </c>
      <c r="H3587" t="s">
        <v>586</v>
      </c>
      <c r="I3587" s="4" t="b">
        <v>0</v>
      </c>
      <c r="J3587" s="4" t="str">
        <f>CONCATENATE(Orte[[#This Row],[Ort]]," - ",Orte[[#This Row],[Landkreis]])</f>
        <v>Hütschenhausen - Landkreis Kaiserslautern</v>
      </c>
      <c r="L3587" s="3" t="s">
        <v>8496</v>
      </c>
      <c r="M3587" s="3"/>
      <c r="N3587" t="str">
        <f>Orte[[#This Row],[Ort]]</f>
        <v>Hütschenhausen</v>
      </c>
      <c r="O3587" t="s">
        <v>5170</v>
      </c>
      <c r="P3587" t="s">
        <v>574</v>
      </c>
    </row>
    <row r="3588" spans="1:16" x14ac:dyDescent="0.35">
      <c r="A3588" t="s">
        <v>1709</v>
      </c>
      <c r="B3588" s="3" t="s">
        <v>8668</v>
      </c>
      <c r="C3588" s="4">
        <v>50.509063576499997</v>
      </c>
      <c r="D3588" s="4">
        <v>8.5639239583000002</v>
      </c>
      <c r="E3588" s="4">
        <f>Orte[[#This Row],[Lat_dez]]*PI()/180</f>
        <v>0.88154946150906777</v>
      </c>
      <c r="F3588" s="4">
        <f>Orte[[#This Row],[Lon_dez]]*PI()/180</f>
        <v>0.14946866996276056</v>
      </c>
      <c r="G3588" t="s">
        <v>549</v>
      </c>
      <c r="H3588" t="s">
        <v>550</v>
      </c>
      <c r="I3588" s="4" t="b">
        <v>0</v>
      </c>
      <c r="J3588" s="4" t="str">
        <f>CONCATENATE(Orte[[#This Row],[Ort]]," - ",Orte[[#This Row],[Landkreis]])</f>
        <v>Hüttenberg - Landkreis Lahn-Dill-Kreis</v>
      </c>
      <c r="L3588" s="3" t="s">
        <v>14829</v>
      </c>
      <c r="M3588" s="3"/>
      <c r="N3588" t="str">
        <f>Orte[[#This Row],[Ort]]</f>
        <v>Hüttenberg</v>
      </c>
      <c r="O3588" t="s">
        <v>1539</v>
      </c>
      <c r="P3588" t="s">
        <v>1320</v>
      </c>
    </row>
    <row r="3589" spans="1:16" x14ac:dyDescent="0.35">
      <c r="A3589" t="s">
        <v>4996</v>
      </c>
      <c r="B3589" s="3" t="s">
        <v>12741</v>
      </c>
      <c r="C3589" s="4">
        <v>48.690038464700002</v>
      </c>
      <c r="D3589" s="4">
        <v>13.4811608661</v>
      </c>
      <c r="E3589" s="4">
        <f>Orte[[#This Row],[Lat_dez]]*PI()/180</f>
        <v>0.84980148413169987</v>
      </c>
      <c r="F3589" s="4">
        <f>Orte[[#This Row],[Lon_dez]]*PI()/180</f>
        <v>0.23529064410445541</v>
      </c>
      <c r="G3589" t="s">
        <v>665</v>
      </c>
      <c r="H3589" t="s">
        <v>925</v>
      </c>
      <c r="I3589" s="4" t="b">
        <v>0</v>
      </c>
      <c r="J3589" s="4" t="str">
        <f>CONCATENATE(Orte[[#This Row],[Ort]]," - ",Orte[[#This Row],[Landkreis]])</f>
        <v>Hutthurm - Landkreis Passau</v>
      </c>
      <c r="L3589" s="3" t="s">
        <v>11966</v>
      </c>
      <c r="M3589" s="3"/>
      <c r="N3589" t="str">
        <f>Orte[[#This Row],[Ort]]</f>
        <v>Hutthurm</v>
      </c>
      <c r="O3589" t="s">
        <v>4059</v>
      </c>
      <c r="P3589" t="s">
        <v>366</v>
      </c>
    </row>
    <row r="3590" spans="1:16" x14ac:dyDescent="0.35">
      <c r="A3590" t="s">
        <v>7207</v>
      </c>
      <c r="B3590" s="3" t="s">
        <v>15712</v>
      </c>
      <c r="C3590" s="4">
        <v>48.284898401100001</v>
      </c>
      <c r="D3590" s="4">
        <v>9.9438639986199995</v>
      </c>
      <c r="E3590" s="4">
        <f>Orte[[#This Row],[Lat_dez]]*PI()/180</f>
        <v>0.84273045609014063</v>
      </c>
      <c r="F3590" s="4">
        <f>Orte[[#This Row],[Lon_dez]]*PI()/180</f>
        <v>0.17355316714644786</v>
      </c>
      <c r="G3590" t="s">
        <v>546</v>
      </c>
      <c r="H3590" t="s">
        <v>996</v>
      </c>
      <c r="I3590" s="4" t="b">
        <v>0</v>
      </c>
      <c r="J3590" s="4" t="str">
        <f>CONCATENATE(Orte[[#This Row],[Ort]]," - ",Orte[[#This Row],[Landkreis]])</f>
        <v>Hüttisheim - Landkreis Alb-Donau-Kreis</v>
      </c>
      <c r="L3590" s="3" t="s">
        <v>8609</v>
      </c>
      <c r="M3590" s="3"/>
      <c r="N3590" t="str">
        <f>Orte[[#This Row],[Ort]]</f>
        <v>Hüttisheim</v>
      </c>
      <c r="O3590" t="s">
        <v>3123</v>
      </c>
      <c r="P3590" t="s">
        <v>4899</v>
      </c>
    </row>
    <row r="3591" spans="1:16" x14ac:dyDescent="0.35">
      <c r="A3591" t="s">
        <v>3984</v>
      </c>
      <c r="B3591" s="3" t="s">
        <v>11441</v>
      </c>
      <c r="C3591" s="4">
        <v>48.900355735399998</v>
      </c>
      <c r="D3591" s="4">
        <v>10.092444945900001</v>
      </c>
      <c r="E3591" s="4">
        <f>Orte[[#This Row],[Lat_dez]]*PI()/180</f>
        <v>0.85347221297922304</v>
      </c>
      <c r="F3591" s="4">
        <f>Orte[[#This Row],[Lon_dez]]*PI()/180</f>
        <v>0.17614639388221598</v>
      </c>
      <c r="G3591" t="s">
        <v>546</v>
      </c>
      <c r="H3591" t="s">
        <v>662</v>
      </c>
      <c r="I3591" s="4" t="b">
        <v>0</v>
      </c>
      <c r="J3591" s="4" t="str">
        <f>CONCATENATE(Orte[[#This Row],[Ort]]," - ",Orte[[#This Row],[Landkreis]])</f>
        <v>Hüttlingen - Landkreis Ostalbkreis</v>
      </c>
      <c r="L3591" s="3" t="s">
        <v>11084</v>
      </c>
      <c r="M3591" s="3"/>
      <c r="N3591" t="str">
        <f>Orte[[#This Row],[Ort]]</f>
        <v>Hüttlingen</v>
      </c>
      <c r="O3591" t="s">
        <v>1665</v>
      </c>
      <c r="P3591" t="s">
        <v>6466</v>
      </c>
    </row>
    <row r="3592" spans="1:16" x14ac:dyDescent="0.35">
      <c r="A3592" t="s">
        <v>3643</v>
      </c>
      <c r="B3592" s="3" t="s">
        <v>11006</v>
      </c>
      <c r="C3592" s="4">
        <v>51.9944944987</v>
      </c>
      <c r="D3592" s="4">
        <v>11.017639793600001</v>
      </c>
      <c r="E3592" s="4">
        <f>Orte[[#This Row],[Lat_dez]]*PI()/180</f>
        <v>0.90747512191239343</v>
      </c>
      <c r="F3592" s="4">
        <f>Orte[[#This Row],[Lon_dez]]*PI()/180</f>
        <v>0.19229409019706847</v>
      </c>
      <c r="G3592" t="s">
        <v>809</v>
      </c>
      <c r="H3592" t="s">
        <v>810</v>
      </c>
      <c r="I3592" s="4" t="b">
        <v>0</v>
      </c>
      <c r="J3592" s="4" t="str">
        <f>CONCATENATE(Orte[[#This Row],[Ort]]," - ",Orte[[#This Row],[Landkreis]])</f>
        <v>Huy - Landkreis Harz</v>
      </c>
      <c r="L3592" s="3" t="s">
        <v>9289</v>
      </c>
      <c r="M3592" s="3"/>
      <c r="N3592" t="str">
        <f>Orte[[#This Row],[Ort]]</f>
        <v>Huy</v>
      </c>
      <c r="O3592" t="s">
        <v>3295</v>
      </c>
      <c r="P3592" t="s">
        <v>3180</v>
      </c>
    </row>
    <row r="3593" spans="1:16" x14ac:dyDescent="0.35">
      <c r="A3593" t="s">
        <v>3672</v>
      </c>
      <c r="B3593" s="3" t="s">
        <v>11371</v>
      </c>
      <c r="C3593" s="4">
        <v>52.280518343200001</v>
      </c>
      <c r="D3593" s="4">
        <v>7.7087078054499996</v>
      </c>
      <c r="E3593" s="4">
        <f>Orte[[#This Row],[Lat_dez]]*PI()/180</f>
        <v>0.91246717973813074</v>
      </c>
      <c r="F3593" s="4">
        <f>Orte[[#This Row],[Lon_dez]]*PI()/180</f>
        <v>0.13454233227928897</v>
      </c>
      <c r="G3593" t="s">
        <v>504</v>
      </c>
      <c r="H3593" t="s">
        <v>601</v>
      </c>
      <c r="I3593" s="4" t="b">
        <v>0</v>
      </c>
      <c r="J3593" s="4" t="str">
        <f>CONCATENATE(Orte[[#This Row],[Ort]]," - ",Orte[[#This Row],[Landkreis]])</f>
        <v>Ibbenbüren - Kreis Steinfurt</v>
      </c>
      <c r="L3593" s="3" t="s">
        <v>12609</v>
      </c>
      <c r="M3593" s="3"/>
      <c r="N3593" t="str">
        <f>Orte[[#This Row],[Ort]]</f>
        <v>Ibbenbüren</v>
      </c>
      <c r="O3593" t="s">
        <v>5379</v>
      </c>
      <c r="P3593" t="s">
        <v>7594</v>
      </c>
    </row>
    <row r="3594" spans="1:16" x14ac:dyDescent="0.35">
      <c r="A3594" t="s">
        <v>3672</v>
      </c>
      <c r="B3594" s="3" t="s">
        <v>11036</v>
      </c>
      <c r="C3594" s="4">
        <v>52.277503216699998</v>
      </c>
      <c r="D3594" s="4">
        <v>7.7080072130300001</v>
      </c>
      <c r="E3594" s="4">
        <f>Orte[[#This Row],[Lat_dez]]*PI()/180</f>
        <v>0.91241455585334164</v>
      </c>
      <c r="F3594" s="4">
        <f>Orte[[#This Row],[Lon_dez]]*PI()/180</f>
        <v>0.13453010463484547</v>
      </c>
      <c r="G3594" t="s">
        <v>504</v>
      </c>
      <c r="H3594" t="s">
        <v>601</v>
      </c>
      <c r="I3594" s="4" t="b">
        <v>0</v>
      </c>
      <c r="J3594" s="4" t="str">
        <f>CONCATENATE(Orte[[#This Row],[Ort]]," - ",Orte[[#This Row],[Landkreis]])</f>
        <v>Ibbenbüren - Kreis Steinfurt</v>
      </c>
      <c r="L3594" s="3" t="s">
        <v>7673</v>
      </c>
      <c r="M3594" s="3"/>
      <c r="N3594" t="str">
        <f>Orte[[#This Row],[Ort]]</f>
        <v>Ibbenbüren</v>
      </c>
      <c r="O3594" t="s">
        <v>2876</v>
      </c>
      <c r="P3594" t="s">
        <v>16012</v>
      </c>
    </row>
    <row r="3595" spans="1:16" x14ac:dyDescent="0.35">
      <c r="A3595" t="s">
        <v>2597</v>
      </c>
      <c r="B3595" s="3" t="s">
        <v>9704</v>
      </c>
      <c r="C3595" s="4">
        <v>48.375349743100003</v>
      </c>
      <c r="D3595" s="4">
        <v>10.2821377059</v>
      </c>
      <c r="E3595" s="4">
        <f>Orte[[#This Row],[Lat_dez]]*PI()/180</f>
        <v>0.84430912982088813</v>
      </c>
      <c r="F3595" s="4">
        <f>Orte[[#This Row],[Lon_dez]]*PI()/180</f>
        <v>0.17945715711141139</v>
      </c>
      <c r="G3595" t="s">
        <v>665</v>
      </c>
      <c r="H3595" t="s">
        <v>694</v>
      </c>
      <c r="I3595" s="4" t="b">
        <v>0</v>
      </c>
      <c r="J3595" s="4" t="str">
        <f>CONCATENATE(Orte[[#This Row],[Ort]]," - ",Orte[[#This Row],[Landkreis]])</f>
        <v>Ichenhausen - Landkreis Günzburg</v>
      </c>
      <c r="L3595" s="3" t="s">
        <v>13261</v>
      </c>
      <c r="M3595" s="3"/>
      <c r="N3595" t="str">
        <f>Orte[[#This Row],[Ort]]</f>
        <v>Ichenhausen</v>
      </c>
      <c r="O3595" t="s">
        <v>3931</v>
      </c>
      <c r="P3595" t="s">
        <v>413</v>
      </c>
    </row>
    <row r="3596" spans="1:16" x14ac:dyDescent="0.35">
      <c r="A3596" t="s">
        <v>3301</v>
      </c>
      <c r="B3596" s="3" t="s">
        <v>10562</v>
      </c>
      <c r="C3596" s="4">
        <v>47.947612694900002</v>
      </c>
      <c r="D3596" s="4">
        <v>11.4238443782</v>
      </c>
      <c r="E3596" s="4">
        <f>Orte[[#This Row],[Lat_dez]]*PI()/180</f>
        <v>0.8368437099970365</v>
      </c>
      <c r="F3596" s="4">
        <f>Orte[[#This Row],[Lon_dez]]*PI()/180</f>
        <v>0.19938369763503433</v>
      </c>
      <c r="G3596" t="s">
        <v>665</v>
      </c>
      <c r="H3596" t="s">
        <v>1288</v>
      </c>
      <c r="I3596" s="4" t="b">
        <v>0</v>
      </c>
      <c r="J3596" s="4" t="str">
        <f>CONCATENATE(Orte[[#This Row],[Ort]]," - ",Orte[[#This Row],[Landkreis]])</f>
        <v>Icking - Landkreis Bad Tölz-Wolfratshausen</v>
      </c>
      <c r="L3596" s="3" t="s">
        <v>9811</v>
      </c>
      <c r="M3596" s="3"/>
      <c r="N3596" t="str">
        <f>Orte[[#This Row],[Ort]]</f>
        <v>Icking</v>
      </c>
      <c r="O3596" t="s">
        <v>4308</v>
      </c>
      <c r="P3596" t="s">
        <v>16016</v>
      </c>
    </row>
    <row r="3597" spans="1:16" x14ac:dyDescent="0.35">
      <c r="A3597" t="s">
        <v>6481</v>
      </c>
      <c r="B3597" s="3" t="s">
        <v>14725</v>
      </c>
      <c r="C3597" s="4">
        <v>49.708868706399997</v>
      </c>
      <c r="D3597" s="4">
        <v>7.3492780133500002</v>
      </c>
      <c r="E3597" s="4">
        <f>Orte[[#This Row],[Lat_dez]]*PI()/180</f>
        <v>0.86758342636825447</v>
      </c>
      <c r="F3597" s="4">
        <f>Orte[[#This Row],[Lon_dez]]*PI()/180</f>
        <v>0.12826909897738528</v>
      </c>
      <c r="G3597" t="s">
        <v>514</v>
      </c>
      <c r="H3597" t="s">
        <v>542</v>
      </c>
      <c r="I3597" s="4" t="b">
        <v>0</v>
      </c>
      <c r="J3597" s="4" t="str">
        <f>CONCATENATE(Orte[[#This Row],[Ort]]," - ",Orte[[#This Row],[Landkreis]])</f>
        <v>Idar-Oberstein - Landkreis Birkenfeld</v>
      </c>
      <c r="L3597" s="3" t="s">
        <v>12257</v>
      </c>
      <c r="M3597" s="3"/>
      <c r="N3597" t="str">
        <f>Orte[[#This Row],[Ort]]</f>
        <v>Idar-Oberstein</v>
      </c>
      <c r="O3597" t="s">
        <v>3009</v>
      </c>
      <c r="P3597" t="s">
        <v>3889</v>
      </c>
    </row>
    <row r="3598" spans="1:16" x14ac:dyDescent="0.35">
      <c r="A3598" t="s">
        <v>4095</v>
      </c>
      <c r="B3598" s="3" t="s">
        <v>11577</v>
      </c>
      <c r="C3598" s="4">
        <v>54.5722538546</v>
      </c>
      <c r="D3598" s="4">
        <v>9.5117584884799999</v>
      </c>
      <c r="E3598" s="4">
        <f>Orte[[#This Row],[Lat_dez]]*PI()/180</f>
        <v>0.9524655099969368</v>
      </c>
      <c r="F3598" s="4">
        <f>Orte[[#This Row],[Lon_dez]]*PI()/180</f>
        <v>0.16601150327849512</v>
      </c>
      <c r="G3598" t="s">
        <v>641</v>
      </c>
      <c r="H3598" t="s">
        <v>660</v>
      </c>
      <c r="I3598" s="4" t="b">
        <v>0</v>
      </c>
      <c r="J3598" s="4" t="str">
        <f>CONCATENATE(Orte[[#This Row],[Ort]]," - ",Orte[[#This Row],[Landkreis]])</f>
        <v>Idstedt - Kreis Schleswig-Flensburg</v>
      </c>
      <c r="L3598" s="3" t="s">
        <v>13748</v>
      </c>
      <c r="M3598" s="3"/>
      <c r="N3598" t="str">
        <f>Orte[[#This Row],[Ort]]</f>
        <v>Idstedt</v>
      </c>
      <c r="O3598" t="s">
        <v>526</v>
      </c>
      <c r="P3598" t="s">
        <v>1732</v>
      </c>
    </row>
    <row r="3599" spans="1:16" x14ac:dyDescent="0.35">
      <c r="A3599" t="s">
        <v>4201</v>
      </c>
      <c r="B3599" s="3" t="s">
        <v>11707</v>
      </c>
      <c r="C3599" s="4">
        <v>47.786885878</v>
      </c>
      <c r="D3599" s="4">
        <v>11.323030087499999</v>
      </c>
      <c r="E3599" s="4">
        <f>Orte[[#This Row],[Lat_dez]]*PI()/180</f>
        <v>0.83403849784588135</v>
      </c>
      <c r="F3599" s="4">
        <f>Orte[[#This Row],[Lon_dez]]*PI()/180</f>
        <v>0.19762415632925662</v>
      </c>
      <c r="G3599" t="s">
        <v>665</v>
      </c>
      <c r="H3599" t="s">
        <v>1338</v>
      </c>
      <c r="I3599" s="4" t="b">
        <v>0</v>
      </c>
      <c r="J3599" s="4" t="str">
        <f>CONCATENATE(Orte[[#This Row],[Ort]]," - ",Orte[[#This Row],[Landkreis]])</f>
        <v>Iffeldorf - Landkreis Weilheim-Schongau</v>
      </c>
      <c r="L3599" s="3" t="s">
        <v>14827</v>
      </c>
      <c r="M3599" s="3"/>
      <c r="N3599" t="str">
        <f>Orte[[#This Row],[Ort]]</f>
        <v>Iffeldorf</v>
      </c>
      <c r="O3599" t="s">
        <v>6068</v>
      </c>
      <c r="P3599" t="s">
        <v>3773</v>
      </c>
    </row>
    <row r="3600" spans="1:16" x14ac:dyDescent="0.35">
      <c r="A3600" t="s">
        <v>7081</v>
      </c>
      <c r="B3600" s="3" t="s">
        <v>15541</v>
      </c>
      <c r="C3600" s="4">
        <v>48.822400573300001</v>
      </c>
      <c r="D3600" s="4">
        <v>8.1437520157099996</v>
      </c>
      <c r="E3600" s="4">
        <f>Orte[[#This Row],[Lat_dez]]*PI()/180</f>
        <v>0.85211163873165219</v>
      </c>
      <c r="F3600" s="4">
        <f>Orte[[#This Row],[Lon_dez]]*PI()/180</f>
        <v>0.14213528614006446</v>
      </c>
      <c r="G3600" t="s">
        <v>546</v>
      </c>
      <c r="H3600" t="s">
        <v>552</v>
      </c>
      <c r="I3600" s="4" t="b">
        <v>0</v>
      </c>
      <c r="J3600" s="4" t="str">
        <f>CONCATENATE(Orte[[#This Row],[Ort]]," - ",Orte[[#This Row],[Landkreis]])</f>
        <v>Iffezheim - Landkreis Rastatt</v>
      </c>
      <c r="L3600" s="3" t="s">
        <v>15513</v>
      </c>
      <c r="M3600" s="3"/>
      <c r="N3600" t="str">
        <f>Orte[[#This Row],[Ort]]</f>
        <v>Iffezheim</v>
      </c>
      <c r="O3600" t="s">
        <v>6689</v>
      </c>
      <c r="P3600" t="s">
        <v>3236</v>
      </c>
    </row>
    <row r="3601" spans="1:16" x14ac:dyDescent="0.35">
      <c r="A3601" t="s">
        <v>3384</v>
      </c>
      <c r="B3601" s="3" t="s">
        <v>10663</v>
      </c>
      <c r="C3601" s="4">
        <v>49.616072840000001</v>
      </c>
      <c r="D3601" s="4">
        <v>11.2252960204</v>
      </c>
      <c r="E3601" s="4">
        <f>Orte[[#This Row],[Lat_dez]]*PI()/180</f>
        <v>0.8659638329673337</v>
      </c>
      <c r="F3601" s="4">
        <f>Orte[[#This Row],[Lon_dez]]*PI()/180</f>
        <v>0.19591837506699655</v>
      </c>
      <c r="G3601" t="s">
        <v>665</v>
      </c>
      <c r="H3601" t="s">
        <v>807</v>
      </c>
      <c r="I3601" s="4" t="b">
        <v>0</v>
      </c>
      <c r="J3601" s="4" t="str">
        <f>CONCATENATE(Orte[[#This Row],[Ort]]," - ",Orte[[#This Row],[Landkreis]])</f>
        <v>Igensdorf - Landkreis Forchheim</v>
      </c>
      <c r="L3601" s="3" t="s">
        <v>9575</v>
      </c>
      <c r="M3601" s="3"/>
      <c r="N3601" t="str">
        <f>Orte[[#This Row],[Ort]]</f>
        <v>Igensdorf</v>
      </c>
      <c r="O3601" t="s">
        <v>2895</v>
      </c>
      <c r="P3601" t="s">
        <v>6041</v>
      </c>
    </row>
    <row r="3602" spans="1:16" x14ac:dyDescent="0.35">
      <c r="A3602" t="s">
        <v>6105</v>
      </c>
      <c r="B3602" s="3" t="s">
        <v>14210</v>
      </c>
      <c r="C3602" s="4">
        <v>49.527466667600002</v>
      </c>
      <c r="D3602" s="4">
        <v>9.8467995657700005</v>
      </c>
      <c r="E3602" s="4">
        <f>Orte[[#This Row],[Lat_dez]]*PI()/180</f>
        <v>0.86441736352136389</v>
      </c>
      <c r="F3602" s="4">
        <f>Orte[[#This Row],[Lon_dez]]*PI()/180</f>
        <v>0.17185907320663443</v>
      </c>
      <c r="G3602" t="s">
        <v>546</v>
      </c>
      <c r="H3602" t="s">
        <v>830</v>
      </c>
      <c r="I3602" s="4" t="b">
        <v>0</v>
      </c>
      <c r="J3602" s="4" t="str">
        <f>CONCATENATE(Orte[[#This Row],[Ort]]," - ",Orte[[#This Row],[Landkreis]])</f>
        <v>Igersheim - Landkreis Main-Tauber-Kreis</v>
      </c>
      <c r="L3602" s="3" t="s">
        <v>10126</v>
      </c>
      <c r="M3602" s="3"/>
      <c r="N3602" t="str">
        <f>Orte[[#This Row],[Ort]]</f>
        <v>Igersheim</v>
      </c>
      <c r="O3602" t="s">
        <v>3757</v>
      </c>
      <c r="P3602" t="s">
        <v>1502</v>
      </c>
    </row>
    <row r="3603" spans="1:16" x14ac:dyDescent="0.35">
      <c r="A3603" t="s">
        <v>2475</v>
      </c>
      <c r="B3603" s="3" t="s">
        <v>9531</v>
      </c>
      <c r="C3603" s="4">
        <v>48.7222021105</v>
      </c>
      <c r="D3603" s="4">
        <v>13.160878673299999</v>
      </c>
      <c r="E3603" s="4">
        <f>Orte[[#This Row],[Lat_dez]]*PI()/180</f>
        <v>0.85036284565035503</v>
      </c>
      <c r="F3603" s="4">
        <f>Orte[[#This Row],[Lon_dez]]*PI()/180</f>
        <v>0.2297006653045881</v>
      </c>
      <c r="G3603" t="s">
        <v>665</v>
      </c>
      <c r="H3603" t="s">
        <v>917</v>
      </c>
      <c r="I3603" s="4" t="b">
        <v>0</v>
      </c>
      <c r="J3603" s="4" t="str">
        <f>CONCATENATE(Orte[[#This Row],[Ort]]," - ",Orte[[#This Row],[Landkreis]])</f>
        <v>Iggensbach - Landkreis Deggendorf</v>
      </c>
      <c r="L3603" s="3" t="s">
        <v>13260</v>
      </c>
      <c r="M3603" s="3"/>
      <c r="N3603" t="str">
        <f>Orte[[#This Row],[Ort]]</f>
        <v>Iggensbach</v>
      </c>
      <c r="O3603" t="s">
        <v>7181</v>
      </c>
      <c r="P3603" t="s">
        <v>1354</v>
      </c>
    </row>
    <row r="3604" spans="1:16" x14ac:dyDescent="0.35">
      <c r="A3604" t="s">
        <v>3059</v>
      </c>
      <c r="B3604" s="3" t="s">
        <v>10269</v>
      </c>
      <c r="C3604" s="4">
        <v>48.835395042599998</v>
      </c>
      <c r="D3604" s="4">
        <v>9.8836861479099998</v>
      </c>
      <c r="E3604" s="4">
        <f>Orte[[#This Row],[Lat_dez]]*PI()/180</f>
        <v>0.85233843500548645</v>
      </c>
      <c r="F3604" s="4">
        <f>Orte[[#This Row],[Lon_dez]]*PI()/180</f>
        <v>0.17250286551478478</v>
      </c>
      <c r="G3604" t="s">
        <v>546</v>
      </c>
      <c r="H3604" t="s">
        <v>662</v>
      </c>
      <c r="I3604" s="4" t="b">
        <v>0</v>
      </c>
      <c r="J3604" s="4" t="str">
        <f>CONCATENATE(Orte[[#This Row],[Ort]]," - ",Orte[[#This Row],[Landkreis]])</f>
        <v>Iggingen - Landkreis Ostalbkreis</v>
      </c>
      <c r="L3604" s="3" t="s">
        <v>8217</v>
      </c>
      <c r="M3604" s="3"/>
      <c r="N3604" t="str">
        <f>Orte[[#This Row],[Ort]]</f>
        <v>Iggingen</v>
      </c>
      <c r="O3604" t="s">
        <v>6938</v>
      </c>
      <c r="P3604" t="s">
        <v>16021</v>
      </c>
    </row>
    <row r="3605" spans="1:16" x14ac:dyDescent="0.35">
      <c r="A3605" t="s">
        <v>3171</v>
      </c>
      <c r="B3605" s="3" t="s">
        <v>10401</v>
      </c>
      <c r="C3605" s="4">
        <v>48.066172204300003</v>
      </c>
      <c r="D3605" s="4">
        <v>10.80662354</v>
      </c>
      <c r="E3605" s="4">
        <f>Orte[[#This Row],[Lat_dez]]*PI()/180</f>
        <v>0.83891296379561564</v>
      </c>
      <c r="F3605" s="4">
        <f>Orte[[#This Row],[Lon_dez]]*PI()/180</f>
        <v>0.18861116179652515</v>
      </c>
      <c r="G3605" t="s">
        <v>665</v>
      </c>
      <c r="H3605" t="s">
        <v>802</v>
      </c>
      <c r="I3605" s="4" t="b">
        <v>0</v>
      </c>
      <c r="J3605" s="4" t="str">
        <f>CONCATENATE(Orte[[#This Row],[Ort]]," - ",Orte[[#This Row],[Landkreis]])</f>
        <v>Igling - Landkreis Landsberg am Lech</v>
      </c>
      <c r="L3605" s="3" t="s">
        <v>15511</v>
      </c>
      <c r="M3605" s="3"/>
      <c r="N3605" t="str">
        <f>Orte[[#This Row],[Ort]]</f>
        <v>Igling</v>
      </c>
      <c r="O3605" t="s">
        <v>6730</v>
      </c>
      <c r="P3605" t="s">
        <v>1148</v>
      </c>
    </row>
    <row r="3606" spans="1:16" x14ac:dyDescent="0.35">
      <c r="A3606" t="s">
        <v>5909</v>
      </c>
      <c r="B3606" s="3" t="s">
        <v>13963</v>
      </c>
      <c r="C3606" s="4">
        <v>53.7030236449</v>
      </c>
      <c r="D3606" s="4">
        <v>8.8948758759000004</v>
      </c>
      <c r="E3606" s="4">
        <f>Orte[[#This Row],[Lat_dez]]*PI()/180</f>
        <v>0.93729458087987105</v>
      </c>
      <c r="F3606" s="4">
        <f>Orte[[#This Row],[Lon_dez]]*PI()/180</f>
        <v>0.15524487059066955</v>
      </c>
      <c r="G3606" t="s">
        <v>554</v>
      </c>
      <c r="H3606" t="s">
        <v>729</v>
      </c>
      <c r="I3606" s="4" t="b">
        <v>0</v>
      </c>
      <c r="J3606" s="4" t="str">
        <f>CONCATENATE(Orte[[#This Row],[Ort]]," - ",Orte[[#This Row],[Landkreis]])</f>
        <v>Ihlienworth - Landkreis Cuxhaven</v>
      </c>
      <c r="L3606" s="3" t="s">
        <v>7669</v>
      </c>
      <c r="M3606" s="3"/>
      <c r="N3606" t="str">
        <f>Orte[[#This Row],[Ort]]</f>
        <v>Ihlienworth</v>
      </c>
      <c r="O3606" t="s">
        <v>3359</v>
      </c>
      <c r="P3606" t="s">
        <v>3200</v>
      </c>
    </row>
    <row r="3607" spans="1:16" x14ac:dyDescent="0.35">
      <c r="A3607" t="s">
        <v>6487</v>
      </c>
      <c r="B3607" s="3" t="s">
        <v>14732</v>
      </c>
      <c r="C3607" s="4">
        <v>53.400442337500003</v>
      </c>
      <c r="D3607" s="4">
        <v>7.4049692058299996</v>
      </c>
      <c r="E3607" s="4">
        <f>Orte[[#This Row],[Lat_dez]]*PI()/180</f>
        <v>0.93201354081075216</v>
      </c>
      <c r="F3607" s="4">
        <f>Orte[[#This Row],[Lon_dez]]*PI()/180</f>
        <v>0.12924109365052316</v>
      </c>
      <c r="G3607" t="s">
        <v>554</v>
      </c>
      <c r="H3607" t="s">
        <v>1178</v>
      </c>
      <c r="I3607" s="4" t="b">
        <v>0</v>
      </c>
      <c r="J3607" s="4" t="str">
        <f>CONCATENATE(Orte[[#This Row],[Ort]]," - ",Orte[[#This Row],[Landkreis]])</f>
        <v>Ihlow - Landkreis Aurich</v>
      </c>
      <c r="L3607" s="3" t="s">
        <v>13825</v>
      </c>
      <c r="M3607" s="3"/>
      <c r="N3607" t="str">
        <f>Orte[[#This Row],[Ort]]</f>
        <v>Ihlow</v>
      </c>
      <c r="O3607" t="s">
        <v>1461</v>
      </c>
      <c r="P3607" t="s">
        <v>16017</v>
      </c>
    </row>
    <row r="3608" spans="1:16" x14ac:dyDescent="0.35">
      <c r="A3608" t="s">
        <v>4877</v>
      </c>
      <c r="B3608" s="3" t="s">
        <v>12584</v>
      </c>
      <c r="C3608" s="4">
        <v>48.054354890600003</v>
      </c>
      <c r="D3608" s="4">
        <v>7.6579252443900003</v>
      </c>
      <c r="E3608" s="4">
        <f>Orte[[#This Row],[Lat_dez]]*PI()/180</f>
        <v>0.8387067127628095</v>
      </c>
      <c r="F3608" s="4">
        <f>Orte[[#This Row],[Lon_dez]]*PI()/180</f>
        <v>0.13365600938619693</v>
      </c>
      <c r="G3608" t="s">
        <v>546</v>
      </c>
      <c r="H3608" t="s">
        <v>547</v>
      </c>
      <c r="I3608" s="4" t="b">
        <v>0</v>
      </c>
      <c r="J3608" s="4" t="str">
        <f>CONCATENATE(Orte[[#This Row],[Ort]]," - ",Orte[[#This Row],[Landkreis]])</f>
        <v>Ihringen - Landkreis Breisgau-Hochschwarzwald</v>
      </c>
      <c r="L3608" s="3" t="s">
        <v>14094</v>
      </c>
      <c r="M3608" s="3"/>
      <c r="N3608" t="str">
        <f>Orte[[#This Row],[Ort]]</f>
        <v>Ihringen</v>
      </c>
      <c r="O3608" t="s">
        <v>5146</v>
      </c>
      <c r="P3608" t="s">
        <v>2815</v>
      </c>
    </row>
    <row r="3609" spans="1:16" x14ac:dyDescent="0.35">
      <c r="A3609" t="s">
        <v>6085</v>
      </c>
      <c r="B3609" s="3" t="s">
        <v>14185</v>
      </c>
      <c r="C3609" s="4">
        <v>48.953255715600001</v>
      </c>
      <c r="D3609" s="4">
        <v>11.850313159400001</v>
      </c>
      <c r="E3609" s="4">
        <f>Orte[[#This Row],[Lat_dez]]*PI()/180</f>
        <v>0.85439549180795293</v>
      </c>
      <c r="F3609" s="4">
        <f>Orte[[#This Row],[Lon_dez]]*PI()/180</f>
        <v>0.20682698202394162</v>
      </c>
      <c r="G3609" t="s">
        <v>665</v>
      </c>
      <c r="H3609" t="s">
        <v>864</v>
      </c>
      <c r="I3609" s="4" t="b">
        <v>0</v>
      </c>
      <c r="J3609" s="4" t="str">
        <f>CONCATENATE(Orte[[#This Row],[Ort]]," - ",Orte[[#This Row],[Landkreis]])</f>
        <v>Ihrlerstein - Landkreis Kelheim</v>
      </c>
      <c r="L3609" s="3" t="s">
        <v>9283</v>
      </c>
      <c r="M3609" s="3"/>
      <c r="N3609" t="str">
        <f>Orte[[#This Row],[Ort]]</f>
        <v>Ihrlerstein</v>
      </c>
      <c r="O3609" t="s">
        <v>6079</v>
      </c>
      <c r="P3609" t="s">
        <v>5581</v>
      </c>
    </row>
    <row r="3610" spans="1:16" x14ac:dyDescent="0.35">
      <c r="A3610" t="s">
        <v>3776</v>
      </c>
      <c r="B3610" s="3" t="s">
        <v>11175</v>
      </c>
      <c r="C3610" s="4">
        <v>51.8075384618</v>
      </c>
      <c r="D3610" s="4">
        <v>11.6673971789</v>
      </c>
      <c r="E3610" s="4">
        <f>Orte[[#This Row],[Lat_dez]]*PI()/180</f>
        <v>0.90421212351200864</v>
      </c>
      <c r="F3610" s="4">
        <f>Orte[[#This Row],[Lon_dez]]*PI()/180</f>
        <v>0.20363449590970287</v>
      </c>
      <c r="G3610" t="s">
        <v>809</v>
      </c>
      <c r="H3610" t="s">
        <v>1359</v>
      </c>
      <c r="I3610" s="4" t="b">
        <v>0</v>
      </c>
      <c r="J3610" s="4" t="str">
        <f>CONCATENATE(Orte[[#This Row],[Ort]]," - ",Orte[[#This Row],[Landkreis]])</f>
        <v>Ilberstedt - Landkreis Salzlandkreis</v>
      </c>
      <c r="L3610" s="3" t="s">
        <v>11819</v>
      </c>
      <c r="M3610" s="3"/>
      <c r="N3610" t="str">
        <f>Orte[[#This Row],[Ort]]</f>
        <v>Ilberstedt</v>
      </c>
      <c r="O3610" t="s">
        <v>6645</v>
      </c>
      <c r="P3610" t="s">
        <v>1264</v>
      </c>
    </row>
    <row r="3611" spans="1:16" x14ac:dyDescent="0.35">
      <c r="A3611" t="s">
        <v>5162</v>
      </c>
      <c r="B3611" s="3" t="s">
        <v>12962</v>
      </c>
      <c r="C3611" s="4">
        <v>48.3234393651</v>
      </c>
      <c r="D3611" s="4">
        <v>10.0071915673</v>
      </c>
      <c r="E3611" s="4">
        <f>Orte[[#This Row],[Lat_dez]]*PI()/180</f>
        <v>0.84340312280883323</v>
      </c>
      <c r="F3611" s="4">
        <f>Orte[[#This Row],[Lon_dez]]*PI()/180</f>
        <v>0.17465844172719672</v>
      </c>
      <c r="G3611" t="s">
        <v>546</v>
      </c>
      <c r="H3611" t="s">
        <v>996</v>
      </c>
      <c r="I3611" s="4" t="b">
        <v>0</v>
      </c>
      <c r="J3611" s="4" t="str">
        <f>CONCATENATE(Orte[[#This Row],[Ort]]," - ",Orte[[#This Row],[Landkreis]])</f>
        <v>Illerkirchberg - Landkreis Alb-Donau-Kreis</v>
      </c>
      <c r="L3611" s="3" t="s">
        <v>13256</v>
      </c>
      <c r="M3611" s="3"/>
      <c r="N3611" t="str">
        <f>Orte[[#This Row],[Ort]]</f>
        <v>Illerkirchberg</v>
      </c>
      <c r="O3611" t="s">
        <v>4816</v>
      </c>
      <c r="P3611" t="s">
        <v>5686</v>
      </c>
    </row>
    <row r="3612" spans="1:16" x14ac:dyDescent="0.35">
      <c r="A3612" t="s">
        <v>5875</v>
      </c>
      <c r="B3612" s="3" t="s">
        <v>13915</v>
      </c>
      <c r="C3612" s="4">
        <v>48.272275981999996</v>
      </c>
      <c r="D3612" s="4">
        <v>10.03686349</v>
      </c>
      <c r="E3612" s="4">
        <f>Orte[[#This Row],[Lat_dez]]*PI()/180</f>
        <v>0.84251015331727896</v>
      </c>
      <c r="F3612" s="4">
        <f>Orte[[#This Row],[Lon_dez]]*PI()/180</f>
        <v>0.17517631447370896</v>
      </c>
      <c r="G3612" t="s">
        <v>546</v>
      </c>
      <c r="H3612" t="s">
        <v>996</v>
      </c>
      <c r="I3612" s="4" t="b">
        <v>0</v>
      </c>
      <c r="J3612" s="4" t="str">
        <f>CONCATENATE(Orte[[#This Row],[Ort]]," - ",Orte[[#This Row],[Landkreis]])</f>
        <v>Illerrieden - Landkreis Alb-Donau-Kreis</v>
      </c>
      <c r="L3612" s="3" t="s">
        <v>15473</v>
      </c>
      <c r="M3612" s="3"/>
      <c r="N3612" t="str">
        <f>Orte[[#This Row],[Ort]]</f>
        <v>Illerrieden</v>
      </c>
      <c r="O3612" t="s">
        <v>6353</v>
      </c>
      <c r="P3612" t="s">
        <v>5408</v>
      </c>
    </row>
    <row r="3613" spans="1:16" x14ac:dyDescent="0.35">
      <c r="A3613" t="s">
        <v>1455</v>
      </c>
      <c r="B3613" s="3" t="s">
        <v>8394</v>
      </c>
      <c r="C3613" s="4">
        <v>48.227986593200001</v>
      </c>
      <c r="D3613" s="4">
        <v>10.110285619000001</v>
      </c>
      <c r="E3613" s="4">
        <f>Orte[[#This Row],[Lat_dez]]*PI()/180</f>
        <v>0.84173715765902302</v>
      </c>
      <c r="F3613" s="4">
        <f>Orte[[#This Row],[Lon_dez]]*PI()/180</f>
        <v>0.17645777236858298</v>
      </c>
      <c r="G3613" t="s">
        <v>665</v>
      </c>
      <c r="H3613" t="s">
        <v>1017</v>
      </c>
      <c r="I3613" s="4" t="b">
        <v>0</v>
      </c>
      <c r="J3613" s="4" t="str">
        <f>CONCATENATE(Orte[[#This Row],[Ort]]," - ",Orte[[#This Row],[Landkreis]])</f>
        <v>Illertissen - Landkreis Neu-Ulm</v>
      </c>
      <c r="L3613" s="3" t="s">
        <v>8206</v>
      </c>
      <c r="M3613" s="3"/>
      <c r="N3613" t="str">
        <f>Orte[[#This Row],[Ort]]</f>
        <v>Illertissen</v>
      </c>
      <c r="O3613" t="s">
        <v>5305</v>
      </c>
      <c r="P3613" t="s">
        <v>1637</v>
      </c>
    </row>
    <row r="3614" spans="1:16" x14ac:dyDescent="0.35">
      <c r="A3614" t="s">
        <v>5886</v>
      </c>
      <c r="B3614" s="3" t="s">
        <v>13927</v>
      </c>
      <c r="C3614" s="4">
        <v>49.463156463700003</v>
      </c>
      <c r="D3614" s="4">
        <v>10.404754193300001</v>
      </c>
      <c r="E3614" s="4">
        <f>Orte[[#This Row],[Lat_dez]]*PI()/180</f>
        <v>0.86329493872068008</v>
      </c>
      <c r="F3614" s="4">
        <f>Orte[[#This Row],[Lon_dez]]*PI()/180</f>
        <v>0.18159721853377156</v>
      </c>
      <c r="G3614" t="s">
        <v>665</v>
      </c>
      <c r="H3614" t="s">
        <v>706</v>
      </c>
      <c r="I3614" s="4" t="b">
        <v>0</v>
      </c>
      <c r="J3614" s="4" t="str">
        <f>CONCATENATE(Orte[[#This Row],[Ort]]," - ",Orte[[#This Row],[Landkreis]])</f>
        <v>Illesheim - Landkreis Neustadt a.d. Aisch-Bad Windsheim</v>
      </c>
      <c r="L3614" s="3" t="s">
        <v>11866</v>
      </c>
      <c r="M3614" s="3"/>
      <c r="N3614" t="str">
        <f>Orte[[#This Row],[Ort]]</f>
        <v>Illesheim</v>
      </c>
      <c r="O3614" t="s">
        <v>2934</v>
      </c>
      <c r="P3614" t="s">
        <v>1719</v>
      </c>
    </row>
    <row r="3615" spans="1:16" x14ac:dyDescent="0.35">
      <c r="A3615" t="s">
        <v>1574</v>
      </c>
      <c r="B3615" s="3" t="s">
        <v>8520</v>
      </c>
      <c r="C3615" s="4">
        <v>49.386460649</v>
      </c>
      <c r="D3615" s="4">
        <v>7.0515019571600002</v>
      </c>
      <c r="E3615" s="4">
        <f>Orte[[#This Row],[Lat_dez]]*PI()/180</f>
        <v>0.86195634423166567</v>
      </c>
      <c r="F3615" s="4">
        <f>Orte[[#This Row],[Lon_dez]]*PI()/180</f>
        <v>0.12307192636326614</v>
      </c>
      <c r="G3615" t="s">
        <v>534</v>
      </c>
      <c r="H3615" t="s">
        <v>1575</v>
      </c>
      <c r="I3615" s="4" t="b">
        <v>0</v>
      </c>
      <c r="J3615" s="4" t="str">
        <f>CONCATENATE(Orte[[#This Row],[Ort]]," - ",Orte[[#This Row],[Landkreis]])</f>
        <v>Illingen - Landkreis Neunkirchen</v>
      </c>
      <c r="L3615" s="3" t="s">
        <v>15219</v>
      </c>
      <c r="M3615" s="3"/>
      <c r="N3615" t="str">
        <f>Orte[[#This Row],[Ort]]</f>
        <v>Illingen</v>
      </c>
      <c r="O3615" t="s">
        <v>3802</v>
      </c>
      <c r="P3615" t="s">
        <v>4309</v>
      </c>
    </row>
    <row r="3616" spans="1:16" x14ac:dyDescent="0.35">
      <c r="A3616" t="s">
        <v>1574</v>
      </c>
      <c r="B3616" s="3" t="s">
        <v>10529</v>
      </c>
      <c r="C3616" s="4">
        <v>48.977399033200001</v>
      </c>
      <c r="D3616" s="4">
        <v>8.9083927424099993</v>
      </c>
      <c r="E3616" s="4">
        <f>Orte[[#This Row],[Lat_dez]]*PI()/180</f>
        <v>0.85481687219242752</v>
      </c>
      <c r="F3616" s="4">
        <f>Orte[[#This Row],[Lon_dez]]*PI()/180</f>
        <v>0.15548078441582158</v>
      </c>
      <c r="G3616" t="s">
        <v>546</v>
      </c>
      <c r="H3616" t="s">
        <v>721</v>
      </c>
      <c r="I3616" s="4" t="b">
        <v>0</v>
      </c>
      <c r="J3616" s="4" t="str">
        <f>CONCATENATE(Orte[[#This Row],[Ort]]," - ",Orte[[#This Row],[Landkreis]])</f>
        <v>Illingen - Landkreis Enzkreis</v>
      </c>
      <c r="L3616" s="3" t="s">
        <v>12630</v>
      </c>
      <c r="M3616" s="3"/>
      <c r="N3616" t="str">
        <f>Orte[[#This Row],[Ort]]</f>
        <v>Illingen</v>
      </c>
      <c r="O3616" t="s">
        <v>1142</v>
      </c>
      <c r="P3616" t="s">
        <v>6228</v>
      </c>
    </row>
    <row r="3617" spans="1:16" x14ac:dyDescent="0.35">
      <c r="A3617" t="s">
        <v>2872</v>
      </c>
      <c r="B3617" s="3" t="s">
        <v>10032</v>
      </c>
      <c r="C3617" s="4">
        <v>47.860226549799997</v>
      </c>
      <c r="D3617" s="4">
        <v>9.3691595051899998</v>
      </c>
      <c r="E3617" s="4">
        <f>Orte[[#This Row],[Lat_dez]]*PI()/180</f>
        <v>0.83531853404441581</v>
      </c>
      <c r="F3617" s="4">
        <f>Orte[[#This Row],[Lon_dez]]*PI()/180</f>
        <v>0.16352268151008825</v>
      </c>
      <c r="G3617" t="s">
        <v>546</v>
      </c>
      <c r="H3617" t="s">
        <v>1495</v>
      </c>
      <c r="I3617" s="4" t="b">
        <v>0</v>
      </c>
      <c r="J3617" s="4" t="str">
        <f>CONCATENATE(Orte[[#This Row],[Ort]]," - ",Orte[[#This Row],[Landkreis]])</f>
        <v>Illmensee - Landkreis Sigmaringen</v>
      </c>
      <c r="L3617" s="3" t="s">
        <v>11981</v>
      </c>
      <c r="M3617" s="3"/>
      <c r="N3617" t="str">
        <f>Orte[[#This Row],[Ort]]</f>
        <v>Illmensee</v>
      </c>
      <c r="O3617" t="s">
        <v>5482</v>
      </c>
      <c r="P3617" t="s">
        <v>3795</v>
      </c>
    </row>
    <row r="3618" spans="1:16" x14ac:dyDescent="0.35">
      <c r="A3618" t="s">
        <v>5546</v>
      </c>
      <c r="B3618" s="3" t="s">
        <v>13460</v>
      </c>
      <c r="C3618" s="4">
        <v>49.454214369500001</v>
      </c>
      <c r="D3618" s="4">
        <v>11.6964534312</v>
      </c>
      <c r="E3618" s="4">
        <f>Orte[[#This Row],[Lat_dez]]*PI()/180</f>
        <v>0.86313886973486653</v>
      </c>
      <c r="F3618" s="4">
        <f>Orte[[#This Row],[Lon_dez]]*PI()/180</f>
        <v>0.20414162318062803</v>
      </c>
      <c r="G3618" t="s">
        <v>665</v>
      </c>
      <c r="H3618" t="s">
        <v>857</v>
      </c>
      <c r="I3618" s="4" t="b">
        <v>0</v>
      </c>
      <c r="J3618" s="4" t="str">
        <f>CONCATENATE(Orte[[#This Row],[Ort]]," - ",Orte[[#This Row],[Landkreis]])</f>
        <v>Illschwang - Landkreis Amberg-Sulzbach</v>
      </c>
      <c r="L3618" s="3" t="s">
        <v>8525</v>
      </c>
      <c r="M3618" s="3"/>
      <c r="N3618" t="str">
        <f>Orte[[#This Row],[Ort]]</f>
        <v>Illschwang</v>
      </c>
      <c r="O3618" t="s">
        <v>3507</v>
      </c>
      <c r="P3618" t="s">
        <v>1599</v>
      </c>
    </row>
    <row r="3619" spans="1:16" x14ac:dyDescent="0.35">
      <c r="A3619" t="s">
        <v>1330</v>
      </c>
      <c r="B3619" s="3" t="s">
        <v>8266</v>
      </c>
      <c r="C3619" s="4">
        <v>50.687161837799998</v>
      </c>
      <c r="D3619" s="4">
        <v>10.930109485099999</v>
      </c>
      <c r="E3619" s="4">
        <f>Orte[[#This Row],[Lat_dez]]*PI()/180</f>
        <v>0.8846578625608299</v>
      </c>
      <c r="F3619" s="4">
        <f>Orte[[#This Row],[Lon_dez]]*PI()/180</f>
        <v>0.19076639811845705</v>
      </c>
      <c r="G3619" t="s">
        <v>678</v>
      </c>
      <c r="H3619" t="s">
        <v>1331</v>
      </c>
      <c r="I3619" s="4" t="b">
        <v>0</v>
      </c>
      <c r="J3619" s="4" t="str">
        <f>CONCATENATE(Orte[[#This Row],[Ort]]," - ",Orte[[#This Row],[Landkreis]])</f>
        <v>Ilmenau - Landkreis Ilm-Kreis</v>
      </c>
      <c r="L3619" s="3" t="s">
        <v>7691</v>
      </c>
      <c r="M3619" s="3"/>
      <c r="N3619" t="str">
        <f>Orte[[#This Row],[Ort]]</f>
        <v>Ilmenau</v>
      </c>
      <c r="O3619" t="s">
        <v>1785</v>
      </c>
      <c r="P3619" t="s">
        <v>6060</v>
      </c>
    </row>
    <row r="3620" spans="1:16" x14ac:dyDescent="0.35">
      <c r="A3620" t="s">
        <v>1330</v>
      </c>
      <c r="B3620" s="3" t="s">
        <v>11251</v>
      </c>
      <c r="C3620" s="4">
        <v>50.562218894799997</v>
      </c>
      <c r="D3620" s="4">
        <v>10.862786766199999</v>
      </c>
      <c r="E3620" s="4">
        <f>Orte[[#This Row],[Lat_dez]]*PI()/180</f>
        <v>0.88247719682834835</v>
      </c>
      <c r="F3620" s="4">
        <f>Orte[[#This Row],[Lon_dez]]*PI()/180</f>
        <v>0.18959139501225747</v>
      </c>
      <c r="G3620" t="s">
        <v>678</v>
      </c>
      <c r="H3620" t="s">
        <v>1331</v>
      </c>
      <c r="I3620" s="4" t="b">
        <v>0</v>
      </c>
      <c r="J3620" s="4" t="str">
        <f>CONCATENATE(Orte[[#This Row],[Ort]]," - ",Orte[[#This Row],[Landkreis]])</f>
        <v>Ilmenau - Landkreis Ilm-Kreis</v>
      </c>
      <c r="L3620" s="3" t="s">
        <v>14443</v>
      </c>
      <c r="M3620" s="3"/>
      <c r="N3620" t="str">
        <f>Orte[[#This Row],[Ort]]</f>
        <v>Ilmenau</v>
      </c>
      <c r="O3620" t="s">
        <v>1627</v>
      </c>
      <c r="P3620" t="s">
        <v>6311</v>
      </c>
    </row>
    <row r="3621" spans="1:16" x14ac:dyDescent="0.35">
      <c r="A3621" t="s">
        <v>1286</v>
      </c>
      <c r="B3621" s="3" t="s">
        <v>8231</v>
      </c>
      <c r="C3621" s="4">
        <v>48.490094866699998</v>
      </c>
      <c r="D3621" s="4">
        <v>11.514881449500001</v>
      </c>
      <c r="E3621" s="4">
        <f>Orte[[#This Row],[Lat_dez]]*PI()/180</f>
        <v>0.8463118100283159</v>
      </c>
      <c r="F3621" s="4">
        <f>Orte[[#This Row],[Lon_dez]]*PI()/180</f>
        <v>0.20097259427059216</v>
      </c>
      <c r="G3621" t="s">
        <v>665</v>
      </c>
      <c r="H3621" t="s">
        <v>839</v>
      </c>
      <c r="I3621" s="4" t="b">
        <v>0</v>
      </c>
      <c r="J3621" s="4" t="str">
        <f>CONCATENATE(Orte[[#This Row],[Ort]]," - ",Orte[[#This Row],[Landkreis]])</f>
        <v>Ilmmünster - Landkreis Pfaffenhofen a.d. Ilm</v>
      </c>
      <c r="L3621" s="3" t="s">
        <v>14719</v>
      </c>
      <c r="M3621" s="3"/>
      <c r="N3621" t="str">
        <f>Orte[[#This Row],[Ort]]</f>
        <v>Ilmmünster</v>
      </c>
      <c r="O3621" t="s">
        <v>5758</v>
      </c>
      <c r="P3621" t="s">
        <v>6911</v>
      </c>
    </row>
    <row r="3622" spans="1:16" x14ac:dyDescent="0.35">
      <c r="A3622" t="s">
        <v>6439</v>
      </c>
      <c r="B3622" s="3" t="s">
        <v>14673</v>
      </c>
      <c r="C3622" s="4">
        <v>52.273591680599999</v>
      </c>
      <c r="D3622" s="4">
        <v>10.1914480709</v>
      </c>
      <c r="E3622" s="4">
        <f>Orte[[#This Row],[Lat_dez]]*PI()/180</f>
        <v>0.91234628666958595</v>
      </c>
      <c r="F3622" s="4">
        <f>Orte[[#This Row],[Lon_dez]]*PI()/180</f>
        <v>0.17787432438322948</v>
      </c>
      <c r="G3622" t="s">
        <v>554</v>
      </c>
      <c r="H3622" t="s">
        <v>1464</v>
      </c>
      <c r="I3622" s="4" t="b">
        <v>0</v>
      </c>
      <c r="J3622" s="4" t="str">
        <f>CONCATENATE(Orte[[#This Row],[Ort]]," - ",Orte[[#This Row],[Landkreis]])</f>
        <v>Ilsede - Landkreis Peine</v>
      </c>
      <c r="L3622" s="3" t="s">
        <v>8209</v>
      </c>
      <c r="M3622" s="3"/>
      <c r="N3622" t="str">
        <f>Orte[[#This Row],[Ort]]</f>
        <v>Ilsede</v>
      </c>
      <c r="O3622" t="s">
        <v>52</v>
      </c>
      <c r="P3622" t="s">
        <v>5631</v>
      </c>
    </row>
    <row r="3623" spans="1:16" x14ac:dyDescent="0.35">
      <c r="A3623" t="s">
        <v>3823</v>
      </c>
      <c r="B3623" s="3" t="s">
        <v>11238</v>
      </c>
      <c r="C3623" s="4">
        <v>51.883324003799999</v>
      </c>
      <c r="D3623" s="4">
        <v>10.6968226974</v>
      </c>
      <c r="E3623" s="4">
        <f>Orte[[#This Row],[Lat_dez]]*PI()/180</f>
        <v>0.90553483074531693</v>
      </c>
      <c r="F3623" s="4">
        <f>Orte[[#This Row],[Lon_dez]]*PI()/180</f>
        <v>0.18669477557169109</v>
      </c>
      <c r="G3623" t="s">
        <v>809</v>
      </c>
      <c r="H3623" t="s">
        <v>810</v>
      </c>
      <c r="I3623" s="4" t="b">
        <v>0</v>
      </c>
      <c r="J3623" s="4" t="str">
        <f>CONCATENATE(Orte[[#This Row],[Ort]]," - ",Orte[[#This Row],[Landkreis]])</f>
        <v>Ilsenburg, Nordharz - Landkreis Harz</v>
      </c>
      <c r="L3623" s="3" t="s">
        <v>8204</v>
      </c>
      <c r="M3623" s="3"/>
      <c r="N3623" t="str">
        <f>Orte[[#This Row],[Ort]]</f>
        <v>Ilsenburg, Nordharz</v>
      </c>
      <c r="O3623" t="s">
        <v>6629</v>
      </c>
      <c r="P3623" t="s">
        <v>1914</v>
      </c>
    </row>
    <row r="3624" spans="1:16" x14ac:dyDescent="0.35">
      <c r="A3624" t="s">
        <v>7155</v>
      </c>
      <c r="B3624" s="3" t="s">
        <v>15642</v>
      </c>
      <c r="C3624" s="4">
        <v>49.057748875500003</v>
      </c>
      <c r="D3624" s="4">
        <v>9.2544147802599994</v>
      </c>
      <c r="E3624" s="4">
        <f>Orte[[#This Row],[Lat_dez]]*PI()/180</f>
        <v>0.85621924149402084</v>
      </c>
      <c r="F3624" s="4">
        <f>Orte[[#This Row],[Lon_dez]]*PI()/180</f>
        <v>0.16152000826076451</v>
      </c>
      <c r="G3624" t="s">
        <v>546</v>
      </c>
      <c r="H3624" t="s">
        <v>759</v>
      </c>
      <c r="I3624" s="4" t="b">
        <v>0</v>
      </c>
      <c r="J3624" s="4" t="str">
        <f>CONCATENATE(Orte[[#This Row],[Ort]]," - ",Orte[[#This Row],[Landkreis]])</f>
        <v>Ilsfeld - Landkreis Heilbronn</v>
      </c>
      <c r="L3624" s="3" t="s">
        <v>10146</v>
      </c>
      <c r="M3624" s="3"/>
      <c r="N3624" t="str">
        <f>Orte[[#This Row],[Ort]]</f>
        <v>Ilsfeld</v>
      </c>
      <c r="O3624" t="s">
        <v>5241</v>
      </c>
      <c r="P3624" t="s">
        <v>7595</v>
      </c>
    </row>
    <row r="3625" spans="1:16" x14ac:dyDescent="0.35">
      <c r="A3625" t="s">
        <v>3329</v>
      </c>
      <c r="B3625" s="3" t="s">
        <v>10598</v>
      </c>
      <c r="C3625" s="4">
        <v>49.2008997489</v>
      </c>
      <c r="D3625" s="4">
        <v>9.8518444296500007</v>
      </c>
      <c r="E3625" s="4">
        <f>Orte[[#This Row],[Lat_dez]]*PI()/180</f>
        <v>0.85871769556195621</v>
      </c>
      <c r="F3625" s="4">
        <f>Orte[[#This Row],[Lon_dez]]*PI()/180</f>
        <v>0.17194712269165538</v>
      </c>
      <c r="G3625" t="s">
        <v>546</v>
      </c>
      <c r="H3625" t="s">
        <v>1008</v>
      </c>
      <c r="I3625" s="4" t="b">
        <v>0</v>
      </c>
      <c r="J3625" s="4" t="str">
        <f>CONCATENATE(Orte[[#This Row],[Ort]]," - ",Orte[[#This Row],[Landkreis]])</f>
        <v>Ilshofen - Landkreis Schwäbisch Hall</v>
      </c>
      <c r="L3625" s="3" t="s">
        <v>9849</v>
      </c>
      <c r="M3625" s="3"/>
      <c r="N3625" t="str">
        <f>Orte[[#This Row],[Ort]]</f>
        <v>Ilshofen</v>
      </c>
      <c r="O3625" t="s">
        <v>636</v>
      </c>
      <c r="P3625" t="s">
        <v>5790</v>
      </c>
    </row>
    <row r="3626" spans="1:16" x14ac:dyDescent="0.35">
      <c r="A3626" t="s">
        <v>1712</v>
      </c>
      <c r="B3626" s="3" t="s">
        <v>8670</v>
      </c>
      <c r="C3626" s="4">
        <v>49.478110944000001</v>
      </c>
      <c r="D3626" s="4">
        <v>8.5670541802100004</v>
      </c>
      <c r="E3626" s="4">
        <f>Orte[[#This Row],[Lat_dez]]*PI()/180</f>
        <v>0.86355594363983967</v>
      </c>
      <c r="F3626" s="4">
        <f>Orte[[#This Row],[Lon_dez]]*PI()/180</f>
        <v>0.14952330264140812</v>
      </c>
      <c r="G3626" t="s">
        <v>546</v>
      </c>
      <c r="H3626" t="s">
        <v>726</v>
      </c>
      <c r="I3626" s="4" t="b">
        <v>0</v>
      </c>
      <c r="J3626" s="4" t="str">
        <f>CONCATENATE(Orte[[#This Row],[Ort]]," - ",Orte[[#This Row],[Landkreis]])</f>
        <v>Ilvesheim - Landkreis Rhein-Neckar-Kreis</v>
      </c>
      <c r="L3626" s="3" t="s">
        <v>9309</v>
      </c>
      <c r="M3626" s="3"/>
      <c r="N3626" t="str">
        <f>Orte[[#This Row],[Ort]]</f>
        <v>Ilvesheim</v>
      </c>
      <c r="O3626" t="s">
        <v>3291</v>
      </c>
      <c r="P3626" t="s">
        <v>5749</v>
      </c>
    </row>
    <row r="3627" spans="1:16" x14ac:dyDescent="0.35">
      <c r="A3627" t="s">
        <v>6999</v>
      </c>
      <c r="B3627" s="3" t="s">
        <v>15428</v>
      </c>
      <c r="C3627" s="4">
        <v>47.9385423377</v>
      </c>
      <c r="D3627" s="4">
        <v>8.7230392186699994</v>
      </c>
      <c r="E3627" s="4">
        <f>Orte[[#This Row],[Lat_dez]]*PI()/180</f>
        <v>0.83668540239956446</v>
      </c>
      <c r="F3627" s="4">
        <f>Orte[[#This Row],[Lon_dez]]*PI()/180</f>
        <v>0.15224575514638511</v>
      </c>
      <c r="G3627" t="s">
        <v>546</v>
      </c>
      <c r="H3627" t="s">
        <v>1084</v>
      </c>
      <c r="I3627" s="4" t="b">
        <v>0</v>
      </c>
      <c r="J3627" s="4" t="str">
        <f>CONCATENATE(Orte[[#This Row],[Ort]]," - ",Orte[[#This Row],[Landkreis]])</f>
        <v>Immendingen - Landkreis Tuttlingen</v>
      </c>
      <c r="L3627" s="3" t="s">
        <v>8650</v>
      </c>
      <c r="M3627" s="3"/>
      <c r="N3627" t="str">
        <f>Orte[[#This Row],[Ort]]</f>
        <v>Immendingen</v>
      </c>
      <c r="O3627" t="s">
        <v>2537</v>
      </c>
      <c r="P3627" t="s">
        <v>2160</v>
      </c>
    </row>
    <row r="3628" spans="1:16" x14ac:dyDescent="0.35">
      <c r="A3628" t="s">
        <v>6687</v>
      </c>
      <c r="B3628" s="3" t="s">
        <v>15008</v>
      </c>
      <c r="C3628" s="4">
        <v>51.429585938800003</v>
      </c>
      <c r="D3628" s="4">
        <v>9.4954576809900004</v>
      </c>
      <c r="E3628" s="4">
        <f>Orte[[#This Row],[Lat_dez]]*PI()/180</f>
        <v>0.89761560756943892</v>
      </c>
      <c r="F3628" s="4">
        <f>Orte[[#This Row],[Lon_dez]]*PI()/180</f>
        <v>0.16572700051706088</v>
      </c>
      <c r="G3628" t="s">
        <v>549</v>
      </c>
      <c r="H3628" t="s">
        <v>1756</v>
      </c>
      <c r="I3628" s="4" t="b">
        <v>0</v>
      </c>
      <c r="J3628" s="4" t="str">
        <f>CONCATENATE(Orte[[#This Row],[Ort]]," - ",Orte[[#This Row],[Landkreis]])</f>
        <v>Immenhausen - Landkreis Kassel</v>
      </c>
      <c r="L3628" s="3" t="s">
        <v>11070</v>
      </c>
      <c r="M3628" s="3"/>
      <c r="N3628" t="str">
        <f>Orte[[#This Row],[Ort]]</f>
        <v>Immenhausen</v>
      </c>
      <c r="O3628" t="s">
        <v>4557</v>
      </c>
      <c r="P3628" t="s">
        <v>6108</v>
      </c>
    </row>
    <row r="3629" spans="1:16" x14ac:dyDescent="0.35">
      <c r="A3629" t="s">
        <v>6086</v>
      </c>
      <c r="B3629" s="3" t="s">
        <v>14186</v>
      </c>
      <c r="C3629" s="4">
        <v>49.926458049399997</v>
      </c>
      <c r="D3629" s="4">
        <v>11.849858017600001</v>
      </c>
      <c r="E3629" s="4">
        <f>Orte[[#This Row],[Lat_dez]]*PI()/180</f>
        <v>0.87138107682085575</v>
      </c>
      <c r="F3629" s="4">
        <f>Orte[[#This Row],[Lon_dez]]*PI()/180</f>
        <v>0.20681903830096818</v>
      </c>
      <c r="G3629" t="s">
        <v>665</v>
      </c>
      <c r="H3629" t="s">
        <v>1307</v>
      </c>
      <c r="I3629" s="4" t="b">
        <v>0</v>
      </c>
      <c r="J3629" s="4" t="str">
        <f>CONCATENATE(Orte[[#This Row],[Ort]]," - ",Orte[[#This Row],[Landkreis]])</f>
        <v>Immenreuth - Landkreis Tirschenreuth</v>
      </c>
      <c r="L3629" s="3" t="s">
        <v>13839</v>
      </c>
      <c r="M3629" s="3"/>
      <c r="N3629" t="str">
        <f>Orte[[#This Row],[Ort]]</f>
        <v>Immenreuth</v>
      </c>
      <c r="O3629" t="s">
        <v>6485</v>
      </c>
      <c r="P3629" t="s">
        <v>1781</v>
      </c>
    </row>
    <row r="3630" spans="1:16" x14ac:dyDescent="0.35">
      <c r="A3630" t="s">
        <v>3296</v>
      </c>
      <c r="B3630" s="3" t="s">
        <v>10556</v>
      </c>
      <c r="C3630" s="4">
        <v>47.674047324</v>
      </c>
      <c r="D3630" s="4">
        <v>9.36408929063</v>
      </c>
      <c r="E3630" s="4">
        <f>Orte[[#This Row],[Lat_dez]]*PI()/180</f>
        <v>0.83206909355539183</v>
      </c>
      <c r="F3630" s="4">
        <f>Orte[[#This Row],[Lon_dez]]*PI()/180</f>
        <v>0.16343418957223368</v>
      </c>
      <c r="G3630" t="s">
        <v>546</v>
      </c>
      <c r="H3630" t="s">
        <v>1154</v>
      </c>
      <c r="I3630" s="4" t="b">
        <v>0</v>
      </c>
      <c r="J3630" s="4" t="str">
        <f>CONCATENATE(Orte[[#This Row],[Ort]]," - ",Orte[[#This Row],[Landkreis]])</f>
        <v>Immenstaad am Bodensee - Landkreis Bodenseekreis</v>
      </c>
      <c r="L3630" s="3" t="s">
        <v>9304</v>
      </c>
      <c r="M3630" s="3"/>
      <c r="N3630" t="str">
        <f>Orte[[#This Row],[Ort]]</f>
        <v>Immenstaad am Bodensee</v>
      </c>
      <c r="O3630" t="s">
        <v>2893</v>
      </c>
      <c r="P3630" t="s">
        <v>603</v>
      </c>
    </row>
    <row r="3631" spans="1:16" x14ac:dyDescent="0.35">
      <c r="A3631" t="s">
        <v>5295</v>
      </c>
      <c r="B3631" s="3" t="s">
        <v>13139</v>
      </c>
      <c r="C3631" s="4">
        <v>47.574229933700003</v>
      </c>
      <c r="D3631" s="4">
        <v>10.195248594400001</v>
      </c>
      <c r="E3631" s="4">
        <f>Orte[[#This Row],[Lat_dez]]*PI()/180</f>
        <v>0.83032695144390867</v>
      </c>
      <c r="F3631" s="4">
        <f>Orte[[#This Row],[Lon_dez]]*PI()/180</f>
        <v>0.17794065603160394</v>
      </c>
      <c r="G3631" t="s">
        <v>665</v>
      </c>
      <c r="H3631" t="s">
        <v>1457</v>
      </c>
      <c r="I3631" s="4" t="b">
        <v>0</v>
      </c>
      <c r="J3631" s="4" t="str">
        <f>CONCATENATE(Orte[[#This Row],[Ort]]," - ",Orte[[#This Row],[Landkreis]])</f>
        <v>Immenstadt im Allgäu - Landkreis Oberallgäu</v>
      </c>
      <c r="L3631" s="3" t="s">
        <v>12274</v>
      </c>
      <c r="M3631" s="3"/>
      <c r="N3631" t="str">
        <f>Orte[[#This Row],[Ort]]</f>
        <v>Immenstadt im Allgäu</v>
      </c>
      <c r="O3631" t="s">
        <v>3427</v>
      </c>
      <c r="P3631" t="s">
        <v>4324</v>
      </c>
    </row>
    <row r="3632" spans="1:16" x14ac:dyDescent="0.35">
      <c r="A3632" t="s">
        <v>3716</v>
      </c>
      <c r="B3632" s="3" t="s">
        <v>11105</v>
      </c>
      <c r="C3632" s="4">
        <v>49.588791251300002</v>
      </c>
      <c r="D3632" s="4">
        <v>7.8919629113400003</v>
      </c>
      <c r="E3632" s="4">
        <f>Orte[[#This Row],[Lat_dez]]*PI()/180</f>
        <v>0.86548767941934379</v>
      </c>
      <c r="F3632" s="4">
        <f>Orte[[#This Row],[Lon_dez]]*PI()/180</f>
        <v>0.13774073724816033</v>
      </c>
      <c r="G3632" t="s">
        <v>514</v>
      </c>
      <c r="H3632" t="s">
        <v>595</v>
      </c>
      <c r="I3632" s="4" t="b">
        <v>0</v>
      </c>
      <c r="J3632" s="4" t="str">
        <f>CONCATENATE(Orte[[#This Row],[Ort]]," - ",Orte[[#This Row],[Landkreis]])</f>
        <v>Imsbach - Landkreis Donnersbergkreis</v>
      </c>
      <c r="L3632" s="3" t="s">
        <v>11094</v>
      </c>
      <c r="M3632" s="3"/>
      <c r="N3632" t="str">
        <f>Orte[[#This Row],[Ort]]</f>
        <v>Imsbach</v>
      </c>
      <c r="O3632" t="s">
        <v>1546</v>
      </c>
      <c r="P3632" t="s">
        <v>7130</v>
      </c>
    </row>
    <row r="3633" spans="1:16" x14ac:dyDescent="0.35">
      <c r="A3633" t="s">
        <v>2005</v>
      </c>
      <c r="B3633" s="3" t="s">
        <v>8985</v>
      </c>
      <c r="C3633" s="4">
        <v>48.523090834599998</v>
      </c>
      <c r="D3633" s="4">
        <v>11.102783905400001</v>
      </c>
      <c r="E3633" s="4">
        <f>Orte[[#This Row],[Lat_dez]]*PI()/180</f>
        <v>0.84688769830805322</v>
      </c>
      <c r="F3633" s="4">
        <f>Orte[[#This Row],[Lon_dez]]*PI()/180</f>
        <v>0.19378013528666466</v>
      </c>
      <c r="G3633" t="s">
        <v>665</v>
      </c>
      <c r="H3633" t="s">
        <v>947</v>
      </c>
      <c r="I3633" s="4" t="b">
        <v>0</v>
      </c>
      <c r="J3633" s="4" t="str">
        <f>CONCATENATE(Orte[[#This Row],[Ort]]," - ",Orte[[#This Row],[Landkreis]])</f>
        <v>Inchenhofen - Landkreis Aichach-Friedberg</v>
      </c>
      <c r="L3633" s="3" t="s">
        <v>12987</v>
      </c>
      <c r="M3633" s="3"/>
      <c r="N3633" t="str">
        <f>Orte[[#This Row],[Ort]]</f>
        <v>Inchenhofen</v>
      </c>
      <c r="O3633" t="s">
        <v>4407</v>
      </c>
      <c r="P3633" t="s">
        <v>3928</v>
      </c>
    </row>
    <row r="3634" spans="1:16" x14ac:dyDescent="0.35">
      <c r="A3634" t="s">
        <v>7064</v>
      </c>
      <c r="B3634" s="3" t="s">
        <v>15511</v>
      </c>
      <c r="C3634" s="4">
        <v>50.862100577900001</v>
      </c>
      <c r="D3634" s="4">
        <v>6.3708969784700002</v>
      </c>
      <c r="E3634" s="4">
        <f>Orte[[#This Row],[Lat_dez]]*PI()/180</f>
        <v>0.8877111195648657</v>
      </c>
      <c r="F3634" s="4">
        <f>Orte[[#This Row],[Lon_dez]]*PI()/180</f>
        <v>0.11119312857965978</v>
      </c>
      <c r="G3634" t="s">
        <v>504</v>
      </c>
      <c r="H3634" t="s">
        <v>512</v>
      </c>
      <c r="I3634" s="4" t="b">
        <v>0</v>
      </c>
      <c r="J3634" s="4" t="str">
        <f>CONCATENATE(Orte[[#This Row],[Ort]]," - ",Orte[[#This Row],[Landkreis]])</f>
        <v>Inden - Kreis Düren</v>
      </c>
      <c r="L3634" s="3" t="s">
        <v>9848</v>
      </c>
      <c r="M3634" s="3"/>
      <c r="N3634" t="str">
        <f>Orte[[#This Row],[Ort]]</f>
        <v>Inden</v>
      </c>
      <c r="O3634" t="s">
        <v>5792</v>
      </c>
      <c r="P3634" t="s">
        <v>2694</v>
      </c>
    </row>
    <row r="3635" spans="1:16" x14ac:dyDescent="0.35">
      <c r="A3635" t="s">
        <v>5018</v>
      </c>
      <c r="B3635" s="3" t="s">
        <v>12766</v>
      </c>
      <c r="C3635" s="4">
        <v>49.971134794299999</v>
      </c>
      <c r="D3635" s="4">
        <v>8.0589764259500001</v>
      </c>
      <c r="E3635" s="4">
        <f>Orte[[#This Row],[Lat_dez]]*PI()/180</f>
        <v>0.8721608331184344</v>
      </c>
      <c r="F3635" s="4">
        <f>Orte[[#This Row],[Lon_dez]]*PI()/180</f>
        <v>0.14065567297343248</v>
      </c>
      <c r="G3635" t="s">
        <v>514</v>
      </c>
      <c r="H3635" t="s">
        <v>1682</v>
      </c>
      <c r="I3635" s="4" t="b">
        <v>0</v>
      </c>
      <c r="J3635" s="4" t="str">
        <f>CONCATENATE(Orte[[#This Row],[Ort]]," - ",Orte[[#This Row],[Landkreis]])</f>
        <v>Ingelheim am Rhein - Landkreis Mainz-Bingen</v>
      </c>
      <c r="L3635" s="3" t="s">
        <v>9846</v>
      </c>
      <c r="M3635" s="3"/>
      <c r="N3635" t="str">
        <f>Orte[[#This Row],[Ort]]</f>
        <v>Ingelheim am Rhein</v>
      </c>
      <c r="O3635" t="s">
        <v>6848</v>
      </c>
      <c r="P3635" t="s">
        <v>6854</v>
      </c>
    </row>
    <row r="3636" spans="1:16" x14ac:dyDescent="0.35">
      <c r="A3636" t="s">
        <v>1535</v>
      </c>
      <c r="B3636" s="3" t="s">
        <v>8473</v>
      </c>
      <c r="C3636" s="4">
        <v>47.807873488399999</v>
      </c>
      <c r="D3636" s="4">
        <v>10.7846948827</v>
      </c>
      <c r="E3636" s="4">
        <f>Orte[[#This Row],[Lat_dez]]*PI()/180</f>
        <v>0.83440480074948709</v>
      </c>
      <c r="F3636" s="4">
        <f>Orte[[#This Row],[Lon_dez]]*PI()/180</f>
        <v>0.18822843452609866</v>
      </c>
      <c r="G3636" t="s">
        <v>665</v>
      </c>
      <c r="H3636" t="s">
        <v>1338</v>
      </c>
      <c r="I3636" s="4" t="b">
        <v>0</v>
      </c>
      <c r="J3636" s="4" t="str">
        <f>CONCATENATE(Orte[[#This Row],[Ort]]," - ",Orte[[#This Row],[Landkreis]])</f>
        <v>Ingenried - Landkreis Weilheim-Schongau</v>
      </c>
      <c r="L3636" s="3" t="s">
        <v>11865</v>
      </c>
      <c r="M3636" s="3"/>
      <c r="N3636" t="str">
        <f>Orte[[#This Row],[Ort]]</f>
        <v>Ingenried</v>
      </c>
      <c r="O3636" t="s">
        <v>6667</v>
      </c>
      <c r="P3636" t="s">
        <v>5205</v>
      </c>
    </row>
    <row r="3637" spans="1:16" x14ac:dyDescent="0.35">
      <c r="A3637" t="s">
        <v>5530</v>
      </c>
      <c r="B3637" s="3" t="s">
        <v>13433</v>
      </c>
      <c r="C3637" s="4">
        <v>48.9678275025</v>
      </c>
      <c r="D3637" s="4">
        <v>9.1837638888900006</v>
      </c>
      <c r="E3637" s="4">
        <f>Orte[[#This Row],[Lat_dez]]*PI()/180</f>
        <v>0.85464981746725688</v>
      </c>
      <c r="F3637" s="4">
        <f>Orte[[#This Row],[Lon_dez]]*PI()/180</f>
        <v>0.16028691758688918</v>
      </c>
      <c r="G3637" t="s">
        <v>546</v>
      </c>
      <c r="H3637" t="s">
        <v>757</v>
      </c>
      <c r="I3637" s="4" t="b">
        <v>0</v>
      </c>
      <c r="J3637" s="4" t="str">
        <f>CONCATENATE(Orte[[#This Row],[Ort]]," - ",Orte[[#This Row],[Landkreis]])</f>
        <v>Ingersheim - Landkreis Ludwigsburg</v>
      </c>
      <c r="L3637" s="3" t="s">
        <v>10880</v>
      </c>
      <c r="M3637" s="3"/>
      <c r="N3637" t="str">
        <f>Orte[[#This Row],[Ort]]</f>
        <v>Ingersheim</v>
      </c>
      <c r="O3637" t="s">
        <v>5380</v>
      </c>
      <c r="P3637" t="s">
        <v>1828</v>
      </c>
    </row>
    <row r="3638" spans="1:16" x14ac:dyDescent="0.35">
      <c r="A3638" t="s">
        <v>3049</v>
      </c>
      <c r="B3638" s="3" t="s">
        <v>10257</v>
      </c>
      <c r="C3638" s="4">
        <v>48.018131325299997</v>
      </c>
      <c r="D3638" s="4">
        <v>9.7320744534599992</v>
      </c>
      <c r="E3638" s="4">
        <f>Orte[[#This Row],[Lat_dez]]*PI()/180</f>
        <v>0.83807449228151321</v>
      </c>
      <c r="F3638" s="4">
        <f>Orte[[#This Row],[Lon_dez]]*PI()/180</f>
        <v>0.16985674226210462</v>
      </c>
      <c r="G3638" t="s">
        <v>546</v>
      </c>
      <c r="H3638" t="s">
        <v>649</v>
      </c>
      <c r="I3638" s="4" t="b">
        <v>0</v>
      </c>
      <c r="J3638" s="4" t="str">
        <f>CONCATENATE(Orte[[#This Row],[Ort]]," - ",Orte[[#This Row],[Landkreis]])</f>
        <v>Ingoldingen - Landkreis Biberach</v>
      </c>
      <c r="L3638" s="3" t="s">
        <v>11998</v>
      </c>
      <c r="M3638" s="3"/>
      <c r="N3638" t="str">
        <f>Orte[[#This Row],[Ort]]</f>
        <v>Ingoldingen</v>
      </c>
      <c r="O3638" t="s">
        <v>995</v>
      </c>
      <c r="P3638" t="s">
        <v>3097</v>
      </c>
    </row>
    <row r="3639" spans="1:16" x14ac:dyDescent="0.35">
      <c r="A3639" t="s">
        <v>1193</v>
      </c>
      <c r="B3639" s="3" t="s">
        <v>8145</v>
      </c>
      <c r="C3639" s="4">
        <v>48.763007395599999</v>
      </c>
      <c r="D3639" s="4">
        <v>11.3426685126</v>
      </c>
      <c r="E3639" s="4">
        <f>Orte[[#This Row],[Lat_dez]]*PI()/180</f>
        <v>0.85107503222756498</v>
      </c>
      <c r="F3639" s="4">
        <f>Orte[[#This Row],[Lon_dez]]*PI()/180</f>
        <v>0.19796691150715789</v>
      </c>
      <c r="G3639" t="s">
        <v>665</v>
      </c>
      <c r="H3639" t="s">
        <v>1194</v>
      </c>
      <c r="I3639" s="4" t="b">
        <v>0</v>
      </c>
      <c r="J3639" s="4" t="str">
        <f>CONCATENATE(Orte[[#This Row],[Ort]]," - ",Orte[[#This Row],[Landkreis]])</f>
        <v>Ingolstadt - Kreisfreie Stadt Ingolstadt</v>
      </c>
      <c r="L3639" s="3" t="s">
        <v>8627</v>
      </c>
      <c r="M3639" s="3"/>
      <c r="N3639" t="str">
        <f>Orte[[#This Row],[Ort]]</f>
        <v>Ingolstadt</v>
      </c>
      <c r="O3639" t="s">
        <v>5056</v>
      </c>
      <c r="P3639" t="s">
        <v>16018</v>
      </c>
    </row>
    <row r="3640" spans="1:16" x14ac:dyDescent="0.35">
      <c r="A3640" t="s">
        <v>1193</v>
      </c>
      <c r="B3640" s="3" t="s">
        <v>8989</v>
      </c>
      <c r="C3640" s="4">
        <v>48.722707938500001</v>
      </c>
      <c r="D3640" s="4">
        <v>11.3947751197</v>
      </c>
      <c r="E3640" s="4">
        <f>Orte[[#This Row],[Lat_dez]]*PI()/180</f>
        <v>0.85037167401440383</v>
      </c>
      <c r="F3640" s="4">
        <f>Orte[[#This Row],[Lon_dez]]*PI()/180</f>
        <v>0.19887634336309598</v>
      </c>
      <c r="G3640" t="s">
        <v>665</v>
      </c>
      <c r="H3640" t="s">
        <v>1194</v>
      </c>
      <c r="I3640" s="4" t="b">
        <v>0</v>
      </c>
      <c r="J3640" s="4" t="str">
        <f>CONCATENATE(Orte[[#This Row],[Ort]]," - ",Orte[[#This Row],[Landkreis]])</f>
        <v>Ingolstadt - Kreisfreie Stadt Ingolstadt</v>
      </c>
      <c r="L3640" s="3" t="s">
        <v>11337</v>
      </c>
      <c r="M3640" s="3"/>
      <c r="N3640" t="str">
        <f>Orte[[#This Row],[Ort]]</f>
        <v>Ingolstadt</v>
      </c>
      <c r="O3640" t="s">
        <v>7069</v>
      </c>
      <c r="P3640" t="s">
        <v>6404</v>
      </c>
    </row>
    <row r="3641" spans="1:16" x14ac:dyDescent="0.35">
      <c r="A3641" t="s">
        <v>1193</v>
      </c>
      <c r="B3641" s="3" t="s">
        <v>8833</v>
      </c>
      <c r="C3641" s="4">
        <v>48.746306340799997</v>
      </c>
      <c r="D3641" s="4">
        <v>11.464121388500001</v>
      </c>
      <c r="E3641" s="4">
        <f>Orte[[#This Row],[Lat_dez]]*PI()/180</f>
        <v>0.85078354383274901</v>
      </c>
      <c r="F3641" s="4">
        <f>Orte[[#This Row],[Lon_dez]]*PI()/180</f>
        <v>0.20008666407762901</v>
      </c>
      <c r="G3641" t="s">
        <v>665</v>
      </c>
      <c r="H3641" t="s">
        <v>1194</v>
      </c>
      <c r="I3641" s="4" t="b">
        <v>0</v>
      </c>
      <c r="J3641" s="4" t="str">
        <f>CONCATENATE(Orte[[#This Row],[Ort]]," - ",Orte[[#This Row],[Landkreis]])</f>
        <v>Ingolstadt - Kreisfreie Stadt Ingolstadt</v>
      </c>
      <c r="L3641" s="3" t="s">
        <v>11975</v>
      </c>
      <c r="M3641" s="3"/>
      <c r="N3641" t="str">
        <f>Orte[[#This Row],[Ort]]</f>
        <v>Ingolstadt</v>
      </c>
      <c r="O3641" t="s">
        <v>4846</v>
      </c>
      <c r="P3641" t="s">
        <v>4457</v>
      </c>
    </row>
    <row r="3642" spans="1:16" x14ac:dyDescent="0.35">
      <c r="A3642" t="s">
        <v>1193</v>
      </c>
      <c r="B3642" s="3" t="s">
        <v>14502</v>
      </c>
      <c r="C3642" s="4">
        <v>48.786850283299998</v>
      </c>
      <c r="D3642" s="4">
        <v>11.4448636491</v>
      </c>
      <c r="E3642" s="4">
        <f>Orte[[#This Row],[Lat_dez]]*PI()/180</f>
        <v>0.85149116912111333</v>
      </c>
      <c r="F3642" s="4">
        <f>Orte[[#This Row],[Lon_dez]]*PI()/180</f>
        <v>0.19975055311860798</v>
      </c>
      <c r="G3642" t="s">
        <v>665</v>
      </c>
      <c r="H3642" t="s">
        <v>1194</v>
      </c>
      <c r="I3642" s="4" t="b">
        <v>0</v>
      </c>
      <c r="J3642" s="4" t="str">
        <f>CONCATENATE(Orte[[#This Row],[Ort]]," - ",Orte[[#This Row],[Landkreis]])</f>
        <v>Ingolstadt - Kreisfreie Stadt Ingolstadt</v>
      </c>
      <c r="L3642" s="3" t="s">
        <v>14113</v>
      </c>
      <c r="M3642" s="3"/>
      <c r="N3642" t="str">
        <f>Orte[[#This Row],[Ort]]</f>
        <v>Ingolstadt</v>
      </c>
      <c r="O3642" t="s">
        <v>1175</v>
      </c>
      <c r="P3642" t="s">
        <v>5626</v>
      </c>
    </row>
    <row r="3643" spans="1:16" x14ac:dyDescent="0.35">
      <c r="A3643" t="s">
        <v>1193</v>
      </c>
      <c r="B3643" s="3" t="s">
        <v>8229</v>
      </c>
      <c r="C3643" s="4">
        <v>48.780171980699997</v>
      </c>
      <c r="D3643" s="4">
        <v>11.4044654037</v>
      </c>
      <c r="E3643" s="4">
        <f>Orte[[#This Row],[Lat_dez]]*PI()/180</f>
        <v>0.85137461075229881</v>
      </c>
      <c r="F3643" s="4">
        <f>Orte[[#This Row],[Lon_dez]]*PI()/180</f>
        <v>0.1990454707243493</v>
      </c>
      <c r="G3643" t="s">
        <v>665</v>
      </c>
      <c r="H3643" t="s">
        <v>1194</v>
      </c>
      <c r="I3643" s="4" t="b">
        <v>0</v>
      </c>
      <c r="J3643" s="4" t="str">
        <f>CONCATENATE(Orte[[#This Row],[Ort]]," - ",Orte[[#This Row],[Landkreis]])</f>
        <v>Ingolstadt - Kreisfreie Stadt Ingolstadt</v>
      </c>
      <c r="L3643" s="3" t="s">
        <v>15777</v>
      </c>
      <c r="M3643" s="3"/>
      <c r="N3643" t="str">
        <f>Orte[[#This Row],[Ort]]</f>
        <v>Ingolstadt</v>
      </c>
      <c r="O3643" t="s">
        <v>3940</v>
      </c>
      <c r="P3643" t="s">
        <v>1480</v>
      </c>
    </row>
    <row r="3644" spans="1:16" x14ac:dyDescent="0.35">
      <c r="A3644" t="s">
        <v>5448</v>
      </c>
      <c r="B3644" s="3" t="s">
        <v>13332</v>
      </c>
      <c r="C3644" s="4">
        <v>48.848435036200001</v>
      </c>
      <c r="D3644" s="4">
        <v>13.2726629812</v>
      </c>
      <c r="E3644" s="4">
        <f>Orte[[#This Row],[Lat_dez]]*PI()/180</f>
        <v>0.85256602582824559</v>
      </c>
      <c r="F3644" s="4">
        <f>Orte[[#This Row],[Lon_dez]]*PI()/180</f>
        <v>0.23165166952950622</v>
      </c>
      <c r="G3644" t="s">
        <v>665</v>
      </c>
      <c r="H3644" t="s">
        <v>937</v>
      </c>
      <c r="I3644" s="4" t="b">
        <v>0</v>
      </c>
      <c r="J3644" s="4" t="str">
        <f>CONCATENATE(Orte[[#This Row],[Ort]]," - ",Orte[[#This Row],[Landkreis]])</f>
        <v>Innernzell - Landkreis Freyung-Grafenau</v>
      </c>
      <c r="L3644" s="3" t="s">
        <v>11827</v>
      </c>
      <c r="M3644" s="3"/>
      <c r="N3644" t="str">
        <f>Orte[[#This Row],[Ort]]</f>
        <v>Innernzell</v>
      </c>
      <c r="O3644" t="s">
        <v>2155</v>
      </c>
      <c r="P3644" t="s">
        <v>3884</v>
      </c>
    </row>
    <row r="3645" spans="1:16" x14ac:dyDescent="0.35">
      <c r="A3645" t="s">
        <v>7195</v>
      </c>
      <c r="B3645" s="3" t="s">
        <v>15696</v>
      </c>
      <c r="C3645" s="4">
        <v>48.070830255799997</v>
      </c>
      <c r="D3645" s="4">
        <v>11.1529921125</v>
      </c>
      <c r="E3645" s="4">
        <f>Orte[[#This Row],[Lat_dez]]*PI()/180</f>
        <v>0.83899426213101791</v>
      </c>
      <c r="F3645" s="4">
        <f>Orte[[#This Row],[Lon_dez]]*PI()/180</f>
        <v>0.19465643381208284</v>
      </c>
      <c r="G3645" t="s">
        <v>665</v>
      </c>
      <c r="H3645" t="s">
        <v>1196</v>
      </c>
      <c r="I3645" s="4" t="b">
        <v>0</v>
      </c>
      <c r="J3645" s="4" t="str">
        <f>CONCATENATE(Orte[[#This Row],[Ort]]," - ",Orte[[#This Row],[Landkreis]])</f>
        <v>Inning a. Ammersee - Landkreis Starnberg</v>
      </c>
      <c r="L3645" s="3" t="s">
        <v>9587</v>
      </c>
      <c r="M3645" s="3"/>
      <c r="N3645" t="str">
        <f>Orte[[#This Row],[Ort]]</f>
        <v>Inning a. Ammersee</v>
      </c>
      <c r="O3645" t="s">
        <v>7065</v>
      </c>
      <c r="P3645" t="s">
        <v>1921</v>
      </c>
    </row>
    <row r="3646" spans="1:16" x14ac:dyDescent="0.35">
      <c r="A3646" t="s">
        <v>4147</v>
      </c>
      <c r="B3646" s="3" t="s">
        <v>11640</v>
      </c>
      <c r="C3646" s="4">
        <v>53.993484392799999</v>
      </c>
      <c r="D3646" s="4">
        <v>11.436247403199999</v>
      </c>
      <c r="E3646" s="4">
        <f>Orte[[#This Row],[Lat_dez]]*PI()/180</f>
        <v>0.94236407727853133</v>
      </c>
      <c r="F3646" s="4">
        <f>Orte[[#This Row],[Lon_dez]]*PI()/180</f>
        <v>0.1996001712584915</v>
      </c>
      <c r="G3646" t="s">
        <v>834</v>
      </c>
      <c r="H3646" t="s">
        <v>1367</v>
      </c>
      <c r="I3646" s="4" t="b">
        <v>0</v>
      </c>
      <c r="J3646" s="4" t="str">
        <f>CONCATENATE(Orte[[#This Row],[Ort]]," - ",Orte[[#This Row],[Landkreis]])</f>
        <v>Insel Poel - Landkreis Nordwestmecklenburg</v>
      </c>
      <c r="L3646" s="3" t="s">
        <v>12618</v>
      </c>
      <c r="M3646" s="3"/>
      <c r="N3646" t="str">
        <f>Orte[[#This Row],[Ort]]</f>
        <v>Insel Poel</v>
      </c>
      <c r="O3646" t="s">
        <v>3495</v>
      </c>
      <c r="P3646" t="s">
        <v>6988</v>
      </c>
    </row>
    <row r="3647" spans="1:16" x14ac:dyDescent="0.35">
      <c r="A3647" t="s">
        <v>1841</v>
      </c>
      <c r="B3647" s="3" t="s">
        <v>8806</v>
      </c>
      <c r="C3647" s="4">
        <v>49.147522121100003</v>
      </c>
      <c r="D3647" s="4">
        <v>8.1496283686299993</v>
      </c>
      <c r="E3647" s="4">
        <f>Orte[[#This Row],[Lat_dez]]*PI()/180</f>
        <v>0.85778608020994229</v>
      </c>
      <c r="F3647" s="4">
        <f>Orte[[#This Row],[Lon_dez]]*PI()/180</f>
        <v>0.14223784784652765</v>
      </c>
      <c r="G3647" t="s">
        <v>514</v>
      </c>
      <c r="H3647" t="s">
        <v>1124</v>
      </c>
      <c r="I3647" s="4" t="b">
        <v>0</v>
      </c>
      <c r="J3647" s="4" t="str">
        <f>CONCATENATE(Orte[[#This Row],[Ort]]," - ",Orte[[#This Row],[Landkreis]])</f>
        <v>Insheim - Landkreis Südliche Weinstraße</v>
      </c>
      <c r="L3647" s="3" t="s">
        <v>14642</v>
      </c>
      <c r="M3647" s="3"/>
      <c r="N3647" t="str">
        <f>Orte[[#This Row],[Ort]]</f>
        <v>Insheim</v>
      </c>
      <c r="O3647" t="s">
        <v>6836</v>
      </c>
      <c r="P3647" t="s">
        <v>71</v>
      </c>
    </row>
    <row r="3648" spans="1:16" x14ac:dyDescent="0.35">
      <c r="A3648" t="s">
        <v>5296</v>
      </c>
      <c r="B3648" s="3" t="s">
        <v>13141</v>
      </c>
      <c r="C3648" s="4">
        <v>49.312739690900003</v>
      </c>
      <c r="D3648" s="4">
        <v>10.1625879439</v>
      </c>
      <c r="E3648" s="4">
        <f>Orte[[#This Row],[Lat_dez]]*PI()/180</f>
        <v>0.86066967078509582</v>
      </c>
      <c r="F3648" s="4">
        <f>Orte[[#This Row],[Lon_dez]]*PI()/180</f>
        <v>0.17737062014453578</v>
      </c>
      <c r="G3648" t="s">
        <v>665</v>
      </c>
      <c r="H3648" t="s">
        <v>784</v>
      </c>
      <c r="I3648" s="4" t="b">
        <v>0</v>
      </c>
      <c r="J3648" s="4" t="str">
        <f>CONCATENATE(Orte[[#This Row],[Ort]]," - ",Orte[[#This Row],[Landkreis]])</f>
        <v>Insingen - Landkreis Ansbach</v>
      </c>
      <c r="L3648" s="3" t="s">
        <v>14643</v>
      </c>
      <c r="M3648" s="3"/>
      <c r="N3648" t="str">
        <f>Orte[[#This Row],[Ort]]</f>
        <v>Insingen</v>
      </c>
      <c r="O3648" t="s">
        <v>4295</v>
      </c>
      <c r="P3648" t="s">
        <v>6655</v>
      </c>
    </row>
    <row r="3649" spans="1:16" x14ac:dyDescent="0.35">
      <c r="A3649" t="s">
        <v>6515</v>
      </c>
      <c r="B3649" s="3" t="s">
        <v>14770</v>
      </c>
      <c r="C3649" s="4">
        <v>47.7682132618</v>
      </c>
      <c r="D3649" s="4">
        <v>12.7682845175</v>
      </c>
      <c r="E3649" s="4">
        <f>Orte[[#This Row],[Lat_dez]]*PI()/180</f>
        <v>0.83371259921323004</v>
      </c>
      <c r="F3649" s="4">
        <f>Orte[[#This Row],[Lon_dez]]*PI()/180</f>
        <v>0.22284860466179054</v>
      </c>
      <c r="G3649" t="s">
        <v>665</v>
      </c>
      <c r="H3649" t="s">
        <v>913</v>
      </c>
      <c r="I3649" s="4" t="b">
        <v>0</v>
      </c>
      <c r="J3649" s="4" t="str">
        <f>CONCATENATE(Orte[[#This Row],[Ort]]," - ",Orte[[#This Row],[Landkreis]])</f>
        <v>Inzell - Landkreis Traunstein</v>
      </c>
      <c r="L3649" s="3" t="s">
        <v>13093</v>
      </c>
      <c r="M3649" s="3"/>
      <c r="N3649" t="str">
        <f>Orte[[#This Row],[Ort]]</f>
        <v>Inzell</v>
      </c>
      <c r="O3649" t="s">
        <v>5535</v>
      </c>
      <c r="P3649" t="s">
        <v>4082</v>
      </c>
    </row>
    <row r="3650" spans="1:16" x14ac:dyDescent="0.35">
      <c r="A3650" t="s">
        <v>6402</v>
      </c>
      <c r="B3650" s="3" t="s">
        <v>14617</v>
      </c>
      <c r="C3650" s="4">
        <v>48.054306867999998</v>
      </c>
      <c r="D3650" s="4">
        <v>9.1511501057900002</v>
      </c>
      <c r="E3650" s="4">
        <f>Orte[[#This Row],[Lat_dez]]*PI()/180</f>
        <v>0.83870587461032409</v>
      </c>
      <c r="F3650" s="4">
        <f>Orte[[#This Row],[Lon_dez]]*PI()/180</f>
        <v>0.15971769969026289</v>
      </c>
      <c r="G3650" t="s">
        <v>546</v>
      </c>
      <c r="H3650" t="s">
        <v>1495</v>
      </c>
      <c r="I3650" s="4" t="b">
        <v>0</v>
      </c>
      <c r="J3650" s="4" t="str">
        <f>CONCATENATE(Orte[[#This Row],[Ort]]," - ",Orte[[#This Row],[Landkreis]])</f>
        <v>Inzigkofen - Landkreis Sigmaringen</v>
      </c>
      <c r="L3650" s="3" t="s">
        <v>8601</v>
      </c>
      <c r="M3650" s="3"/>
      <c r="N3650" t="str">
        <f>Orte[[#This Row],[Ort]]</f>
        <v>Inzigkofen</v>
      </c>
      <c r="O3650" t="s">
        <v>6809</v>
      </c>
      <c r="P3650" t="s">
        <v>16019</v>
      </c>
    </row>
    <row r="3651" spans="1:16" x14ac:dyDescent="0.35">
      <c r="A3651" t="s">
        <v>2975</v>
      </c>
      <c r="B3651" s="3" t="s">
        <v>10162</v>
      </c>
      <c r="C3651" s="4">
        <v>47.588575789700002</v>
      </c>
      <c r="D3651" s="4">
        <v>7.7006392434000004</v>
      </c>
      <c r="E3651" s="4">
        <f>Orte[[#This Row],[Lat_dez]]*PI()/180</f>
        <v>0.83057733386512556</v>
      </c>
      <c r="F3651" s="4">
        <f>Orte[[#This Row],[Lon_dez]]*PI()/180</f>
        <v>0.13440150930561504</v>
      </c>
      <c r="G3651" t="s">
        <v>546</v>
      </c>
      <c r="H3651" t="s">
        <v>597</v>
      </c>
      <c r="I3651" s="4" t="b">
        <v>0</v>
      </c>
      <c r="J3651" s="4" t="str">
        <f>CONCATENATE(Orte[[#This Row],[Ort]]," - ",Orte[[#This Row],[Landkreis]])</f>
        <v>Inzlingen - Landkreis Lörrach</v>
      </c>
      <c r="L3651" s="3" t="s">
        <v>10876</v>
      </c>
      <c r="M3651" s="3"/>
      <c r="N3651" t="str">
        <f>Orte[[#This Row],[Ort]]</f>
        <v>Inzlingen</v>
      </c>
      <c r="O3651" t="s">
        <v>7145</v>
      </c>
      <c r="P3651" t="s">
        <v>6362</v>
      </c>
    </row>
    <row r="3652" spans="1:16" x14ac:dyDescent="0.35">
      <c r="A3652" t="s">
        <v>7215</v>
      </c>
      <c r="B3652" s="3" t="s">
        <v>15724</v>
      </c>
      <c r="C3652" s="4">
        <v>49.675179573100003</v>
      </c>
      <c r="D3652" s="4">
        <v>10.3153694668</v>
      </c>
      <c r="E3652" s="4">
        <f>Orte[[#This Row],[Lat_dez]]*PI()/180</f>
        <v>0.86699544007002627</v>
      </c>
      <c r="F3652" s="4">
        <f>Orte[[#This Row],[Lon_dez]]*PI()/180</f>
        <v>0.18003716075535187</v>
      </c>
      <c r="G3652" t="s">
        <v>665</v>
      </c>
      <c r="H3652" t="s">
        <v>700</v>
      </c>
      <c r="I3652" s="4" t="b">
        <v>0</v>
      </c>
      <c r="J3652" s="4" t="str">
        <f>CONCATENATE(Orte[[#This Row],[Ort]]," - ",Orte[[#This Row],[Landkreis]])</f>
        <v>Iphofen - Landkreis Kitzingen</v>
      </c>
      <c r="L3652" s="3" t="s">
        <v>9627</v>
      </c>
      <c r="M3652" s="3"/>
      <c r="N3652" t="str">
        <f>Orte[[#This Row],[Ort]]</f>
        <v>Iphofen</v>
      </c>
      <c r="O3652" t="s">
        <v>1491</v>
      </c>
      <c r="P3652" t="s">
        <v>3550</v>
      </c>
    </row>
    <row r="3653" spans="1:16" x14ac:dyDescent="0.35">
      <c r="A3653" t="s">
        <v>5289</v>
      </c>
      <c r="B3653" s="3" t="s">
        <v>13131</v>
      </c>
      <c r="C3653" s="4">
        <v>49.5849013626</v>
      </c>
      <c r="D3653" s="4">
        <v>10.158777754899999</v>
      </c>
      <c r="E3653" s="4">
        <f>Orte[[#This Row],[Lat_dez]]*PI()/180</f>
        <v>0.86541978805399267</v>
      </c>
      <c r="F3653" s="4">
        <f>Orte[[#This Row],[Lon_dez]]*PI()/180</f>
        <v>0.17730411980136251</v>
      </c>
      <c r="G3653" t="s">
        <v>665</v>
      </c>
      <c r="H3653" t="s">
        <v>706</v>
      </c>
      <c r="I3653" s="4" t="b">
        <v>0</v>
      </c>
      <c r="J3653" s="4" t="str">
        <f>CONCATENATE(Orte[[#This Row],[Ort]]," - ",Orte[[#This Row],[Landkreis]])</f>
        <v>Ippesheim - Landkreis Neustadt a.d. Aisch-Bad Windsheim</v>
      </c>
      <c r="L3653" s="3" t="s">
        <v>13096</v>
      </c>
      <c r="M3653" s="3"/>
      <c r="N3653" t="str">
        <f>Orte[[#This Row],[Ort]]</f>
        <v>Ippesheim</v>
      </c>
      <c r="O3653" t="s">
        <v>3946</v>
      </c>
      <c r="P3653" t="s">
        <v>2671</v>
      </c>
    </row>
    <row r="3654" spans="1:16" x14ac:dyDescent="0.35">
      <c r="A3654" t="s">
        <v>6748</v>
      </c>
      <c r="B3654" s="3" t="s">
        <v>15089</v>
      </c>
      <c r="C3654" s="4">
        <v>49.524364961800003</v>
      </c>
      <c r="D3654" s="4">
        <v>10.5015444424</v>
      </c>
      <c r="E3654" s="4">
        <f>Orte[[#This Row],[Lat_dez]]*PI()/180</f>
        <v>0.86436322854272574</v>
      </c>
      <c r="F3654" s="4">
        <f>Orte[[#This Row],[Lon_dez]]*PI()/180</f>
        <v>0.183286527064392</v>
      </c>
      <c r="G3654" t="s">
        <v>665</v>
      </c>
      <c r="H3654" t="s">
        <v>706</v>
      </c>
      <c r="I3654" s="4" t="b">
        <v>0</v>
      </c>
      <c r="J3654" s="4" t="str">
        <f>CONCATENATE(Orte[[#This Row],[Ort]]," - ",Orte[[#This Row],[Landkreis]])</f>
        <v>Ipsheim - Landkreis Neustadt a.d. Aisch-Bad Windsheim</v>
      </c>
      <c r="L3654" s="3" t="s">
        <v>11988</v>
      </c>
      <c r="M3654" s="3"/>
      <c r="N3654" t="str">
        <f>Orte[[#This Row],[Ort]]</f>
        <v>Ipsheim</v>
      </c>
      <c r="O3654" t="s">
        <v>3036</v>
      </c>
      <c r="P3654" t="s">
        <v>4546</v>
      </c>
    </row>
    <row r="3655" spans="1:16" x14ac:dyDescent="0.35">
      <c r="A3655" t="s">
        <v>2167</v>
      </c>
      <c r="B3655" s="3" t="s">
        <v>9169</v>
      </c>
      <c r="C3655" s="4">
        <v>49.951028233599999</v>
      </c>
      <c r="D3655" s="4">
        <v>7.14356867501</v>
      </c>
      <c r="E3655" s="4">
        <f>Orte[[#This Row],[Lat_dez]]*PI()/180</f>
        <v>0.87180990743296716</v>
      </c>
      <c r="F3655" s="4">
        <f>Orte[[#This Row],[Lon_dez]]*PI()/180</f>
        <v>0.12467879372125328</v>
      </c>
      <c r="G3655" t="s">
        <v>514</v>
      </c>
      <c r="H3655" t="s">
        <v>1254</v>
      </c>
      <c r="I3655" s="4" t="b">
        <v>0</v>
      </c>
      <c r="J3655" s="4" t="str">
        <f>CONCATENATE(Orte[[#This Row],[Ort]]," - ",Orte[[#This Row],[Landkreis]])</f>
        <v>Irmenach - Landkreis Bernkastel-Wittlich</v>
      </c>
      <c r="L3655" s="3" t="s">
        <v>9312</v>
      </c>
      <c r="M3655" s="3"/>
      <c r="N3655" t="str">
        <f>Orte[[#This Row],[Ort]]</f>
        <v>Irmenach</v>
      </c>
      <c r="O3655" t="s">
        <v>4559</v>
      </c>
      <c r="P3655" t="s">
        <v>6982</v>
      </c>
    </row>
    <row r="3656" spans="1:16" x14ac:dyDescent="0.35">
      <c r="A3656" t="s">
        <v>4025</v>
      </c>
      <c r="B3656" s="3" t="s">
        <v>11492</v>
      </c>
      <c r="C3656" s="4">
        <v>48.075661024699997</v>
      </c>
      <c r="D3656" s="4">
        <v>8.9632688017900009</v>
      </c>
      <c r="E3656" s="4">
        <f>Orte[[#This Row],[Lat_dez]]*PI()/180</f>
        <v>0.83907857495372584</v>
      </c>
      <c r="F3656" s="4">
        <f>Orte[[#This Row],[Lon_dez]]*PI()/180</f>
        <v>0.15643855233252252</v>
      </c>
      <c r="G3656" t="s">
        <v>546</v>
      </c>
      <c r="H3656" t="s">
        <v>1084</v>
      </c>
      <c r="I3656" s="4" t="b">
        <v>0</v>
      </c>
      <c r="J3656" s="4" t="str">
        <f>CONCATENATE(Orte[[#This Row],[Ort]]," - ",Orte[[#This Row],[Landkreis]])</f>
        <v>Irndorf - Landkreis Tuttlingen</v>
      </c>
      <c r="L3656" s="3" t="s">
        <v>9162</v>
      </c>
      <c r="M3656" s="3"/>
      <c r="N3656" t="str">
        <f>Orte[[#This Row],[Ort]]</f>
        <v>Irndorf</v>
      </c>
      <c r="O3656" t="s">
        <v>600</v>
      </c>
      <c r="P3656" t="s">
        <v>6905</v>
      </c>
    </row>
    <row r="3657" spans="1:16" x14ac:dyDescent="0.35">
      <c r="A3657" t="s">
        <v>3705</v>
      </c>
      <c r="B3657" s="3" t="s">
        <v>11086</v>
      </c>
      <c r="C3657" s="4">
        <v>49.847500539400002</v>
      </c>
      <c r="D3657" s="4">
        <v>6.4522706293600001</v>
      </c>
      <c r="E3657" s="4">
        <f>Orte[[#This Row],[Lat_dez]]*PI()/180</f>
        <v>0.87000300830217947</v>
      </c>
      <c r="F3657" s="4">
        <f>Orte[[#This Row],[Lon_dez]]*PI()/180</f>
        <v>0.11261336671205871</v>
      </c>
      <c r="G3657" t="s">
        <v>514</v>
      </c>
      <c r="H3657" t="s">
        <v>515</v>
      </c>
      <c r="I3657" s="4" t="b">
        <v>0</v>
      </c>
      <c r="J3657" s="4" t="str">
        <f>CONCATENATE(Orte[[#This Row],[Ort]]," - ",Orte[[#This Row],[Landkreis]])</f>
        <v>Irrel - Landkreis Eifelkreis Bitburg-Prüm</v>
      </c>
      <c r="L3657" s="3" t="s">
        <v>15466</v>
      </c>
      <c r="M3657" s="3"/>
      <c r="N3657" t="str">
        <f>Orte[[#This Row],[Ort]]</f>
        <v>Irrel</v>
      </c>
      <c r="O3657" t="s">
        <v>2956</v>
      </c>
      <c r="P3657" t="s">
        <v>5140</v>
      </c>
    </row>
    <row r="3658" spans="1:16" x14ac:dyDescent="0.35">
      <c r="A3658" t="s">
        <v>4900</v>
      </c>
      <c r="B3658" s="3" t="s">
        <v>12613</v>
      </c>
      <c r="C3658" s="4">
        <v>49.596586092899997</v>
      </c>
      <c r="D3658" s="4">
        <v>6.61865138847</v>
      </c>
      <c r="E3658" s="4">
        <f>Orte[[#This Row],[Lat_dez]]*PI()/180</f>
        <v>0.86562372506993512</v>
      </c>
      <c r="F3658" s="4">
        <f>Orte[[#This Row],[Lon_dez]]*PI()/180</f>
        <v>0.11551725877049576</v>
      </c>
      <c r="G3658" t="s">
        <v>514</v>
      </c>
      <c r="H3658" t="s">
        <v>520</v>
      </c>
      <c r="I3658" s="4" t="b">
        <v>0</v>
      </c>
      <c r="J3658" s="4" t="str">
        <f>CONCATENATE(Orte[[#This Row],[Ort]]," - ",Orte[[#This Row],[Landkreis]])</f>
        <v>Irsch - Landkreis Trier-Saarburg</v>
      </c>
      <c r="L3658" s="3" t="s">
        <v>15692</v>
      </c>
      <c r="M3658" s="3"/>
      <c r="N3658" t="str">
        <f>Orte[[#This Row],[Ort]]</f>
        <v>Irsch</v>
      </c>
      <c r="O3658" t="s">
        <v>6840</v>
      </c>
      <c r="P3658" t="s">
        <v>3658</v>
      </c>
    </row>
    <row r="3659" spans="1:16" x14ac:dyDescent="0.35">
      <c r="A3659" t="s">
        <v>865</v>
      </c>
      <c r="B3659" s="3" t="s">
        <v>7892</v>
      </c>
      <c r="C3659" s="4">
        <v>47.820441680800002</v>
      </c>
      <c r="D3659" s="4">
        <v>11.8970122151</v>
      </c>
      <c r="E3659" s="4">
        <f>Orte[[#This Row],[Lat_dez]]*PI()/180</f>
        <v>0.83462415708789117</v>
      </c>
      <c r="F3659" s="4">
        <f>Orte[[#This Row],[Lon_dez]]*PI()/180</f>
        <v>0.20764203430347886</v>
      </c>
      <c r="G3659" t="s">
        <v>665</v>
      </c>
      <c r="H3659" t="s">
        <v>859</v>
      </c>
      <c r="I3659" s="4" t="b">
        <v>0</v>
      </c>
      <c r="J3659" s="4" t="str">
        <f>CONCATENATE(Orte[[#This Row],[Ort]]," - ",Orte[[#This Row],[Landkreis]])</f>
        <v>Irschenberg - Landkreis Miesbach</v>
      </c>
      <c r="L3659" s="3" t="s">
        <v>12803</v>
      </c>
      <c r="M3659" s="3"/>
      <c r="N3659" t="str">
        <f>Orte[[#This Row],[Ort]]</f>
        <v>Irschenberg</v>
      </c>
      <c r="O3659" t="s">
        <v>5654</v>
      </c>
      <c r="P3659" t="s">
        <v>7124</v>
      </c>
    </row>
    <row r="3660" spans="1:16" x14ac:dyDescent="0.35">
      <c r="A3660" t="s">
        <v>5125</v>
      </c>
      <c r="B3660" s="3" t="s">
        <v>12914</v>
      </c>
      <c r="C3660" s="4">
        <v>47.907151585999998</v>
      </c>
      <c r="D3660" s="4">
        <v>10.5628539211</v>
      </c>
      <c r="E3660" s="4">
        <f>Orte[[#This Row],[Lat_dez]]*PI()/180</f>
        <v>0.83613753042772332</v>
      </c>
      <c r="F3660" s="4">
        <f>Orte[[#This Row],[Lon_dez]]*PI()/180</f>
        <v>0.18435657933038835</v>
      </c>
      <c r="G3660" t="s">
        <v>665</v>
      </c>
      <c r="H3660" t="s">
        <v>1051</v>
      </c>
      <c r="I3660" s="4" t="b">
        <v>0</v>
      </c>
      <c r="J3660" s="4" t="str">
        <f>CONCATENATE(Orte[[#This Row],[Ort]]," - ",Orte[[#This Row],[Landkreis]])</f>
        <v>Irsee - Landkreis Ostallgäu</v>
      </c>
      <c r="L3660" s="3" t="s">
        <v>12290</v>
      </c>
      <c r="M3660" s="3"/>
      <c r="N3660" t="str">
        <f>Orte[[#This Row],[Ort]]</f>
        <v>Irsee</v>
      </c>
      <c r="O3660" t="s">
        <v>4753</v>
      </c>
      <c r="P3660" t="s">
        <v>632</v>
      </c>
    </row>
    <row r="3661" spans="1:16" x14ac:dyDescent="0.35">
      <c r="A3661" t="s">
        <v>3438</v>
      </c>
      <c r="B3661" s="3" t="s">
        <v>10736</v>
      </c>
      <c r="C3661" s="4">
        <v>48.191107244999998</v>
      </c>
      <c r="D3661" s="4">
        <v>12.058576760699999</v>
      </c>
      <c r="E3661" s="4">
        <f>Orte[[#This Row],[Lat_dez]]*PI()/180</f>
        <v>0.84109349160694369</v>
      </c>
      <c r="F3661" s="4">
        <f>Orte[[#This Row],[Lon_dez]]*PI()/180</f>
        <v>0.21046186757868734</v>
      </c>
      <c r="G3661" t="s">
        <v>665</v>
      </c>
      <c r="H3661" t="s">
        <v>879</v>
      </c>
      <c r="I3661" s="4" t="b">
        <v>0</v>
      </c>
      <c r="J3661" s="4" t="str">
        <f>CONCATENATE(Orte[[#This Row],[Ort]]," - ",Orte[[#This Row],[Landkreis]])</f>
        <v>Isen - Landkreis Erding</v>
      </c>
      <c r="L3661" s="3" t="s">
        <v>15689</v>
      </c>
      <c r="M3661" s="3"/>
      <c r="N3661" t="str">
        <f>Orte[[#This Row],[Ort]]</f>
        <v>Isen</v>
      </c>
      <c r="O3661" t="s">
        <v>1401</v>
      </c>
      <c r="P3661" t="s">
        <v>4839</v>
      </c>
    </row>
    <row r="3662" spans="1:16" x14ac:dyDescent="0.35">
      <c r="A3662" t="s">
        <v>2072</v>
      </c>
      <c r="B3662" s="3" t="s">
        <v>9063</v>
      </c>
      <c r="C3662" s="4">
        <v>52.443400599900002</v>
      </c>
      <c r="D3662" s="4">
        <v>10.5831051954</v>
      </c>
      <c r="E3662" s="4">
        <f>Orte[[#This Row],[Lat_dez]]*PI()/180</f>
        <v>0.9153100114106244</v>
      </c>
      <c r="F3662" s="4">
        <f>Orte[[#This Row],[Lon_dez]]*PI()/180</f>
        <v>0.18471003074464781</v>
      </c>
      <c r="G3662" t="s">
        <v>554</v>
      </c>
      <c r="H3662" t="s">
        <v>1314</v>
      </c>
      <c r="I3662" s="4" t="b">
        <v>0</v>
      </c>
      <c r="J3662" s="4" t="str">
        <f>CONCATENATE(Orte[[#This Row],[Ort]]," - ",Orte[[#This Row],[Landkreis]])</f>
        <v>Isenbüttel - Landkreis Gifhorn</v>
      </c>
      <c r="L3662" s="3" t="s">
        <v>10725</v>
      </c>
      <c r="M3662" s="3"/>
      <c r="N3662" t="str">
        <f>Orte[[#This Row],[Ort]]</f>
        <v>Isenbüttel</v>
      </c>
      <c r="O3662" t="s">
        <v>4920</v>
      </c>
      <c r="P3662" t="s">
        <v>4686</v>
      </c>
    </row>
    <row r="3663" spans="1:16" x14ac:dyDescent="0.35">
      <c r="A3663" t="s">
        <v>3528</v>
      </c>
      <c r="B3663" s="3" t="s">
        <v>15539</v>
      </c>
      <c r="C3663" s="4">
        <v>51.384299554199998</v>
      </c>
      <c r="D3663" s="4">
        <v>7.7164411059200004</v>
      </c>
      <c r="E3663" s="4">
        <f>Orte[[#This Row],[Lat_dez]]*PI()/180</f>
        <v>0.89682521105184443</v>
      </c>
      <c r="F3663" s="4">
        <f>Orte[[#This Row],[Lon_dez]]*PI()/180</f>
        <v>0.13467730383453652</v>
      </c>
      <c r="G3663" t="s">
        <v>504</v>
      </c>
      <c r="H3663" t="s">
        <v>633</v>
      </c>
      <c r="I3663" s="4" t="b">
        <v>0</v>
      </c>
      <c r="J3663" s="4" t="str">
        <f>CONCATENATE(Orte[[#This Row],[Ort]]," - ",Orte[[#This Row],[Landkreis]])</f>
        <v>Iserlohn - Kreis Märkischer Kreis</v>
      </c>
      <c r="L3663" s="3" t="s">
        <v>14446</v>
      </c>
      <c r="M3663" s="3"/>
      <c r="N3663" t="str">
        <f>Orte[[#This Row],[Ort]]</f>
        <v>Iserlohn</v>
      </c>
      <c r="O3663" t="s">
        <v>6336</v>
      </c>
      <c r="P3663" t="s">
        <v>5034</v>
      </c>
    </row>
    <row r="3664" spans="1:16" x14ac:dyDescent="0.35">
      <c r="A3664" t="s">
        <v>3528</v>
      </c>
      <c r="B3664" s="3" t="s">
        <v>12148</v>
      </c>
      <c r="C3664" s="4">
        <v>51.384143262899997</v>
      </c>
      <c r="D3664" s="4">
        <v>7.6765873213400004</v>
      </c>
      <c r="E3664" s="4">
        <f>Orte[[#This Row],[Lat_dez]]*PI()/180</f>
        <v>0.89682248325406722</v>
      </c>
      <c r="F3664" s="4">
        <f>Orte[[#This Row],[Lon_dez]]*PI()/180</f>
        <v>0.13398172407423498</v>
      </c>
      <c r="G3664" t="s">
        <v>504</v>
      </c>
      <c r="H3664" t="s">
        <v>633</v>
      </c>
      <c r="I3664" s="4" t="b">
        <v>0</v>
      </c>
      <c r="J3664" s="4" t="str">
        <f>CONCATENATE(Orte[[#This Row],[Ort]]," - ",Orte[[#This Row],[Landkreis]])</f>
        <v>Iserlohn - Kreis Märkischer Kreis</v>
      </c>
      <c r="L3664" s="3" t="s">
        <v>14726</v>
      </c>
      <c r="M3664" s="3"/>
      <c r="N3664" t="str">
        <f>Orte[[#This Row],[Ort]]</f>
        <v>Iserlohn</v>
      </c>
      <c r="O3664" t="s">
        <v>6128</v>
      </c>
      <c r="P3664" t="s">
        <v>772</v>
      </c>
    </row>
    <row r="3665" spans="1:16" x14ac:dyDescent="0.35">
      <c r="A3665" t="s">
        <v>3528</v>
      </c>
      <c r="B3665" s="3" t="s">
        <v>12585</v>
      </c>
      <c r="C3665" s="4">
        <v>51.429661203499997</v>
      </c>
      <c r="D3665" s="4">
        <v>7.6745766909500004</v>
      </c>
      <c r="E3665" s="4">
        <f>Orte[[#This Row],[Lat_dez]]*PI()/180</f>
        <v>0.89761692118626435</v>
      </c>
      <c r="F3665" s="4">
        <f>Orte[[#This Row],[Lon_dez]]*PI()/180</f>
        <v>0.13394663195388881</v>
      </c>
      <c r="G3665" t="s">
        <v>504</v>
      </c>
      <c r="H3665" t="s">
        <v>633</v>
      </c>
      <c r="I3665" s="4" t="b">
        <v>0</v>
      </c>
      <c r="J3665" s="4" t="str">
        <f>CONCATENATE(Orte[[#This Row],[Ort]]," - ",Orte[[#This Row],[Landkreis]])</f>
        <v>Iserlohn - Kreis Märkischer Kreis</v>
      </c>
      <c r="L3665" s="3" t="s">
        <v>13097</v>
      </c>
      <c r="M3665" s="3"/>
      <c r="N3665" t="str">
        <f>Orte[[#This Row],[Ort]]</f>
        <v>Iserlohn</v>
      </c>
      <c r="O3665" t="s">
        <v>6428</v>
      </c>
      <c r="P3665" t="s">
        <v>4339</v>
      </c>
    </row>
    <row r="3666" spans="1:16" x14ac:dyDescent="0.35">
      <c r="A3666" t="s">
        <v>3528</v>
      </c>
      <c r="B3666" s="3" t="s">
        <v>10865</v>
      </c>
      <c r="C3666" s="4">
        <v>51.370328094199998</v>
      </c>
      <c r="D3666" s="4">
        <v>7.6194878509399997</v>
      </c>
      <c r="E3666" s="4">
        <f>Orte[[#This Row],[Lat_dez]]*PI()/180</f>
        <v>0.89658136307353375</v>
      </c>
      <c r="F3666" s="4">
        <f>Orte[[#This Row],[Lon_dez]]*PI()/180</f>
        <v>0.13298515031460992</v>
      </c>
      <c r="G3666" t="s">
        <v>504</v>
      </c>
      <c r="H3666" t="s">
        <v>633</v>
      </c>
      <c r="I3666" s="4" t="b">
        <v>0</v>
      </c>
      <c r="J3666" s="4" t="str">
        <f>CONCATENATE(Orte[[#This Row],[Ort]]," - ",Orte[[#This Row],[Landkreis]])</f>
        <v>Iserlohn - Kreis Märkischer Kreis</v>
      </c>
      <c r="L3666" s="3" t="s">
        <v>8212</v>
      </c>
      <c r="M3666" s="3"/>
      <c r="N3666" t="str">
        <f>Orte[[#This Row],[Ort]]</f>
        <v>Iserlohn</v>
      </c>
      <c r="O3666" t="s">
        <v>4100</v>
      </c>
      <c r="P3666" t="s">
        <v>1240</v>
      </c>
    </row>
    <row r="3667" spans="1:16" x14ac:dyDescent="0.35">
      <c r="A3667" t="s">
        <v>3528</v>
      </c>
      <c r="B3667" s="3" t="s">
        <v>14728</v>
      </c>
      <c r="C3667" s="4">
        <v>51.344751391000003</v>
      </c>
      <c r="D3667" s="4">
        <v>7.6851152337600004</v>
      </c>
      <c r="E3667" s="4">
        <f>Orte[[#This Row],[Lat_dez]]*PI()/180</f>
        <v>0.89613496539088844</v>
      </c>
      <c r="F3667" s="4">
        <f>Orte[[#This Row],[Lon_dez]]*PI()/180</f>
        <v>0.13413056422428568</v>
      </c>
      <c r="G3667" t="s">
        <v>504</v>
      </c>
      <c r="H3667" t="s">
        <v>633</v>
      </c>
      <c r="I3667" s="4" t="b">
        <v>0</v>
      </c>
      <c r="J3667" s="4" t="str">
        <f>CONCATENATE(Orte[[#This Row],[Ort]]," - ",Orte[[#This Row],[Landkreis]])</f>
        <v>Iserlohn - Kreis Märkischer Kreis</v>
      </c>
      <c r="L3667" s="3" t="s">
        <v>9159</v>
      </c>
      <c r="M3667" s="3"/>
      <c r="N3667" t="str">
        <f>Orte[[#This Row],[Ort]]</f>
        <v>Iserlohn</v>
      </c>
      <c r="O3667" t="s">
        <v>2184</v>
      </c>
      <c r="P3667" t="s">
        <v>709</v>
      </c>
    </row>
    <row r="3668" spans="1:16" x14ac:dyDescent="0.35">
      <c r="A3668" t="s">
        <v>1780</v>
      </c>
      <c r="B3668" s="3" t="s">
        <v>8735</v>
      </c>
      <c r="C3668" s="4">
        <v>52.456608972799998</v>
      </c>
      <c r="D3668" s="4">
        <v>9.8503502428199994</v>
      </c>
      <c r="E3668" s="4">
        <f>Orte[[#This Row],[Lat_dez]]*PI()/180</f>
        <v>0.91554054100656057</v>
      </c>
      <c r="F3668" s="4">
        <f>Orte[[#This Row],[Lon_dez]]*PI()/180</f>
        <v>0.17192104421183191</v>
      </c>
      <c r="G3668" t="s">
        <v>554</v>
      </c>
      <c r="H3668" t="s">
        <v>652</v>
      </c>
      <c r="I3668" s="4" t="b">
        <v>0</v>
      </c>
      <c r="J3668" s="4" t="str">
        <f>CONCATENATE(Orte[[#This Row],[Ort]]," - ",Orte[[#This Row],[Landkreis]])</f>
        <v>Isernhagen - Landkreis Region Hannover</v>
      </c>
      <c r="L3668" s="3" t="s">
        <v>12276</v>
      </c>
      <c r="M3668" s="3"/>
      <c r="N3668" t="str">
        <f>Orte[[#This Row],[Ort]]</f>
        <v>Isernhagen</v>
      </c>
      <c r="O3668" t="s">
        <v>4024</v>
      </c>
      <c r="P3668" t="s">
        <v>4393</v>
      </c>
    </row>
    <row r="3669" spans="1:16" x14ac:dyDescent="0.35">
      <c r="A3669" t="s">
        <v>6327</v>
      </c>
      <c r="B3669" s="3" t="s">
        <v>14514</v>
      </c>
      <c r="C3669" s="4">
        <v>48.240575879300003</v>
      </c>
      <c r="D3669" s="4">
        <v>11.704754536299999</v>
      </c>
      <c r="E3669" s="4">
        <f>Orte[[#This Row],[Lat_dez]]*PI()/180</f>
        <v>0.84195688215194364</v>
      </c>
      <c r="F3669" s="4">
        <f>Orte[[#This Row],[Lon_dez]]*PI()/180</f>
        <v>0.20428650479617716</v>
      </c>
      <c r="G3669" t="s">
        <v>665</v>
      </c>
      <c r="H3669" t="s">
        <v>854</v>
      </c>
      <c r="I3669" s="4" t="b">
        <v>0</v>
      </c>
      <c r="J3669" s="4" t="str">
        <f>CONCATENATE(Orte[[#This Row],[Ort]]," - ",Orte[[#This Row],[Landkreis]])</f>
        <v>Ismaning - Landkreis München</v>
      </c>
      <c r="L3669" s="3" t="s">
        <v>8603</v>
      </c>
      <c r="M3669" s="3"/>
      <c r="N3669" t="str">
        <f>Orte[[#This Row],[Ort]]</f>
        <v>Ismaning</v>
      </c>
      <c r="O3669" t="s">
        <v>3870</v>
      </c>
      <c r="P3669" t="s">
        <v>6344</v>
      </c>
    </row>
    <row r="3670" spans="1:16" x14ac:dyDescent="0.35">
      <c r="A3670" t="s">
        <v>3746</v>
      </c>
      <c r="B3670" s="3" t="s">
        <v>11142</v>
      </c>
      <c r="C3670" s="4">
        <v>47.709691583599998</v>
      </c>
      <c r="D3670" s="4">
        <v>10.0569390856</v>
      </c>
      <c r="E3670" s="4">
        <f>Orte[[#This Row],[Lat_dez]]*PI()/180</f>
        <v>0.83269120324484747</v>
      </c>
      <c r="F3670" s="4">
        <f>Orte[[#This Row],[Lon_dez]]*PI()/180</f>
        <v>0.17552669971622784</v>
      </c>
      <c r="G3670" t="s">
        <v>546</v>
      </c>
      <c r="H3670" t="s">
        <v>656</v>
      </c>
      <c r="I3670" s="4" t="b">
        <v>0</v>
      </c>
      <c r="J3670" s="4" t="str">
        <f>CONCATENATE(Orte[[#This Row],[Ort]]," - ",Orte[[#This Row],[Landkreis]])</f>
        <v>Isny im Allgäu - Landkreis Ravensburg</v>
      </c>
      <c r="L3670" s="3" t="s">
        <v>10151</v>
      </c>
      <c r="M3670" s="3"/>
      <c r="N3670" t="str">
        <f>Orte[[#This Row],[Ort]]</f>
        <v>Isny im Allgäu</v>
      </c>
      <c r="O3670" t="s">
        <v>3825</v>
      </c>
      <c r="P3670" t="s">
        <v>2092</v>
      </c>
    </row>
    <row r="3671" spans="1:16" x14ac:dyDescent="0.35">
      <c r="A3671" t="s">
        <v>4662</v>
      </c>
      <c r="B3671" s="3" t="s">
        <v>12319</v>
      </c>
      <c r="C3671" s="4">
        <v>48.923640317</v>
      </c>
      <c r="D3671" s="4">
        <v>8.6732678786800008</v>
      </c>
      <c r="E3671" s="4">
        <f>Orte[[#This Row],[Lat_dez]]*PI()/180</f>
        <v>0.85387860559309225</v>
      </c>
      <c r="F3671" s="4">
        <f>Orte[[#This Row],[Lon_dez]]*PI()/180</f>
        <v>0.1513770813904301</v>
      </c>
      <c r="G3671" t="s">
        <v>546</v>
      </c>
      <c r="H3671" t="s">
        <v>721</v>
      </c>
      <c r="I3671" s="4" t="b">
        <v>0</v>
      </c>
      <c r="J3671" s="4" t="str">
        <f>CONCATENATE(Orte[[#This Row],[Ort]]," - ",Orte[[#This Row],[Landkreis]])</f>
        <v>Ispringen - Landkreis Enzkreis</v>
      </c>
      <c r="L3671" s="3" t="s">
        <v>12281</v>
      </c>
      <c r="M3671" s="3"/>
      <c r="N3671" t="str">
        <f>Orte[[#This Row],[Ort]]</f>
        <v>Ispringen</v>
      </c>
      <c r="O3671" t="s">
        <v>3676</v>
      </c>
      <c r="P3671" t="s">
        <v>1414</v>
      </c>
    </row>
    <row r="3672" spans="1:16" x14ac:dyDescent="0.35">
      <c r="A3672" t="s">
        <v>2507</v>
      </c>
      <c r="B3672" s="3" t="s">
        <v>9577</v>
      </c>
      <c r="C3672" s="4">
        <v>51.834524565000002</v>
      </c>
      <c r="D3672" s="4">
        <v>6.4552870056099998</v>
      </c>
      <c r="E3672" s="4">
        <f>Orte[[#This Row],[Lat_dez]]*PI()/180</f>
        <v>0.9046831198651315</v>
      </c>
      <c r="F3672" s="4">
        <f>Orte[[#This Row],[Lon_dez]]*PI()/180</f>
        <v>0.11266601240910017</v>
      </c>
      <c r="G3672" t="s">
        <v>504</v>
      </c>
      <c r="H3672" t="s">
        <v>1562</v>
      </c>
      <c r="I3672" s="4" t="b">
        <v>0</v>
      </c>
      <c r="J3672" s="4" t="str">
        <f>CONCATENATE(Orte[[#This Row],[Ort]]," - ",Orte[[#This Row],[Landkreis]])</f>
        <v>Isselburg - Kreis Borken</v>
      </c>
      <c r="L3672" s="3" t="s">
        <v>15472</v>
      </c>
      <c r="M3672" s="3"/>
      <c r="N3672" t="str">
        <f>Orte[[#This Row],[Ort]]</f>
        <v>Isselburg</v>
      </c>
      <c r="O3672" t="s">
        <v>2228</v>
      </c>
      <c r="P3672" t="s">
        <v>5921</v>
      </c>
    </row>
    <row r="3673" spans="1:16" x14ac:dyDescent="0.35">
      <c r="A3673" t="s">
        <v>2560</v>
      </c>
      <c r="B3673" s="3" t="s">
        <v>9652</v>
      </c>
      <c r="C3673" s="4">
        <v>50.376260246999998</v>
      </c>
      <c r="D3673" s="4">
        <v>11.718462601700001</v>
      </c>
      <c r="E3673" s="4">
        <f>Orte[[#This Row],[Lat_dez]]*PI()/180</f>
        <v>0.87923160615168194</v>
      </c>
      <c r="F3673" s="4">
        <f>Orte[[#This Row],[Lon_dez]]*PI()/180</f>
        <v>0.20452575567148584</v>
      </c>
      <c r="G3673" t="s">
        <v>665</v>
      </c>
      <c r="H3673" t="s">
        <v>852</v>
      </c>
      <c r="I3673" s="4" t="b">
        <v>0</v>
      </c>
      <c r="J3673" s="4" t="str">
        <f>CONCATENATE(Orte[[#This Row],[Ort]]," - ",Orte[[#This Row],[Landkreis]])</f>
        <v>Issigau - Landkreis Hof</v>
      </c>
      <c r="L3673" s="3" t="s">
        <v>13770</v>
      </c>
      <c r="M3673" s="3"/>
      <c r="N3673" t="str">
        <f>Orte[[#This Row],[Ort]]</f>
        <v>Issigau</v>
      </c>
      <c r="O3673" t="s">
        <v>4341</v>
      </c>
      <c r="P3673" t="s">
        <v>16013</v>
      </c>
    </row>
    <row r="3674" spans="1:16" x14ac:dyDescent="0.35">
      <c r="A3674" t="s">
        <v>4624</v>
      </c>
      <c r="B3674" s="3" t="s">
        <v>12254</v>
      </c>
      <c r="C3674" s="4">
        <v>51.521767609500003</v>
      </c>
      <c r="D3674" s="4">
        <v>6.4338904358600004</v>
      </c>
      <c r="E3674" s="4">
        <f>Orte[[#This Row],[Lat_dez]]*PI()/180</f>
        <v>0.89922448123314325</v>
      </c>
      <c r="F3674" s="4">
        <f>Orte[[#This Row],[Lon_dez]]*PI()/180</f>
        <v>0.11229257181833005</v>
      </c>
      <c r="G3674" t="s">
        <v>504</v>
      </c>
      <c r="H3674" t="s">
        <v>505</v>
      </c>
      <c r="I3674" s="4" t="b">
        <v>0</v>
      </c>
      <c r="J3674" s="4" t="str">
        <f>CONCATENATE(Orte[[#This Row],[Ort]]," - ",Orte[[#This Row],[Landkreis]])</f>
        <v>Issum - Kreis Kleve</v>
      </c>
      <c r="L3674" s="3" t="s">
        <v>9115</v>
      </c>
      <c r="M3674" s="3"/>
      <c r="N3674" t="str">
        <f>Orte[[#This Row],[Ort]]</f>
        <v>Issum</v>
      </c>
      <c r="O3674" t="s">
        <v>6109</v>
      </c>
      <c r="P3674" t="s">
        <v>2855</v>
      </c>
    </row>
    <row r="3675" spans="1:16" x14ac:dyDescent="0.35">
      <c r="A3675" t="s">
        <v>6251</v>
      </c>
      <c r="B3675" s="3" t="s">
        <v>14396</v>
      </c>
      <c r="C3675" s="4">
        <v>52.512795099999998</v>
      </c>
      <c r="D3675" s="4">
        <v>6.7549532073699998</v>
      </c>
      <c r="E3675" s="4">
        <f>Orte[[#This Row],[Lat_dez]]*PI()/180</f>
        <v>0.91652117392014487</v>
      </c>
      <c r="F3675" s="4">
        <f>Orte[[#This Row],[Lon_dez]]*PI()/180</f>
        <v>0.11789617428675779</v>
      </c>
      <c r="G3675" t="s">
        <v>554</v>
      </c>
      <c r="H3675" t="s">
        <v>2961</v>
      </c>
      <c r="I3675" s="4" t="b">
        <v>0</v>
      </c>
      <c r="J3675" s="4" t="str">
        <f>CONCATENATE(Orte[[#This Row],[Ort]]," - ",Orte[[#This Row],[Landkreis]])</f>
        <v>Itterbeck/Wielen - Landkreis Grafschaft Bentheim</v>
      </c>
      <c r="L3675" s="3" t="s">
        <v>13832</v>
      </c>
      <c r="M3675" s="3"/>
      <c r="N3675" t="str">
        <f>Orte[[#This Row],[Ort]]</f>
        <v>Itterbeck/Wielen</v>
      </c>
      <c r="O3675" t="s">
        <v>4133</v>
      </c>
      <c r="P3675" t="s">
        <v>7104</v>
      </c>
    </row>
    <row r="3676" spans="1:16" x14ac:dyDescent="0.35">
      <c r="A3676" t="s">
        <v>4023</v>
      </c>
      <c r="B3676" s="3" t="s">
        <v>11489</v>
      </c>
      <c r="C3676" s="4">
        <v>49.195288291099999</v>
      </c>
      <c r="D3676" s="4">
        <v>8.9277968564600005</v>
      </c>
      <c r="E3676" s="4">
        <f>Orte[[#This Row],[Lat_dez]]*PI()/180</f>
        <v>0.85861975714750949</v>
      </c>
      <c r="F3676" s="4">
        <f>Orte[[#This Row],[Lon_dez]]*PI()/180</f>
        <v>0.1558194500944266</v>
      </c>
      <c r="G3676" t="s">
        <v>546</v>
      </c>
      <c r="H3676" t="s">
        <v>759</v>
      </c>
      <c r="I3676" s="4" t="b">
        <v>0</v>
      </c>
      <c r="J3676" s="4" t="str">
        <f>CONCATENATE(Orte[[#This Row],[Ort]]," - ",Orte[[#This Row],[Landkreis]])</f>
        <v>Ittlingen - Landkreis Heilbronn</v>
      </c>
      <c r="L3676" s="3" t="s">
        <v>11327</v>
      </c>
      <c r="M3676" s="3"/>
      <c r="N3676" t="str">
        <f>Orte[[#This Row],[Ort]]</f>
        <v>Ittlingen</v>
      </c>
      <c r="O3676" t="s">
        <v>764</v>
      </c>
      <c r="P3676" t="s">
        <v>4842</v>
      </c>
    </row>
    <row r="3677" spans="1:16" x14ac:dyDescent="0.35">
      <c r="A3677" t="s">
        <v>5978</v>
      </c>
      <c r="B3677" s="3" t="s">
        <v>14038</v>
      </c>
      <c r="C3677" s="4">
        <v>53.924261516900003</v>
      </c>
      <c r="D3677" s="4">
        <v>9.5286506874400008</v>
      </c>
      <c r="E3677" s="4">
        <f>Orte[[#This Row],[Lat_dez]]*PI()/180</f>
        <v>0.94115591017637701</v>
      </c>
      <c r="F3677" s="4">
        <f>Orte[[#This Row],[Lon_dez]]*PI()/180</f>
        <v>0.16630632776824911</v>
      </c>
      <c r="G3677" t="s">
        <v>641</v>
      </c>
      <c r="H3677" t="s">
        <v>1005</v>
      </c>
      <c r="I3677" s="4" t="b">
        <v>0</v>
      </c>
      <c r="J3677" s="4" t="str">
        <f>CONCATENATE(Orte[[#This Row],[Ort]]," - ",Orte[[#This Row],[Landkreis]])</f>
        <v>Itzehoe - Kreis Steinburg</v>
      </c>
      <c r="L3677" s="3" t="s">
        <v>12981</v>
      </c>
      <c r="M3677" s="3"/>
      <c r="N3677" t="str">
        <f>Orte[[#This Row],[Ort]]</f>
        <v>Itzehoe</v>
      </c>
      <c r="O3677" t="s">
        <v>888</v>
      </c>
      <c r="P3677" t="s">
        <v>5171</v>
      </c>
    </row>
    <row r="3678" spans="1:16" x14ac:dyDescent="0.35">
      <c r="A3678" t="s">
        <v>7237</v>
      </c>
      <c r="B3678" s="3" t="s">
        <v>15748</v>
      </c>
      <c r="C3678" s="4">
        <v>50.135251964399998</v>
      </c>
      <c r="D3678" s="4">
        <v>10.8939367484</v>
      </c>
      <c r="E3678" s="4">
        <f>Orte[[#This Row],[Lat_dez]]*PI()/180</f>
        <v>0.87502521809573486</v>
      </c>
      <c r="F3678" s="4">
        <f>Orte[[#This Row],[Lon_dez]]*PI()/180</f>
        <v>0.1901350647635851</v>
      </c>
      <c r="G3678" t="s">
        <v>665</v>
      </c>
      <c r="H3678" t="s">
        <v>1540</v>
      </c>
      <c r="I3678" s="4" t="b">
        <v>0</v>
      </c>
      <c r="J3678" s="4" t="str">
        <f>CONCATENATE(Orte[[#This Row],[Ort]]," - ",Orte[[#This Row],[Landkreis]])</f>
        <v>Itzgrund - Landkreis Coburg</v>
      </c>
      <c r="L3678" s="3" t="s">
        <v>14392</v>
      </c>
      <c r="M3678" s="3"/>
      <c r="N3678" t="str">
        <f>Orte[[#This Row],[Ort]]</f>
        <v>Itzgrund</v>
      </c>
      <c r="O3678" t="s">
        <v>6914</v>
      </c>
      <c r="P3678" t="s">
        <v>750</v>
      </c>
    </row>
    <row r="3679" spans="1:16" x14ac:dyDescent="0.35">
      <c r="A3679" t="s">
        <v>2731</v>
      </c>
      <c r="B3679" s="3" t="s">
        <v>9861</v>
      </c>
      <c r="C3679" s="4">
        <v>47.595985752399997</v>
      </c>
      <c r="D3679" s="4">
        <v>11.4293931601</v>
      </c>
      <c r="E3679" s="4">
        <f>Orte[[#This Row],[Lat_dez]]*PI()/180</f>
        <v>0.83070666211169053</v>
      </c>
      <c r="F3679" s="4">
        <f>Orte[[#This Row],[Lon_dez]]*PI()/180</f>
        <v>0.1994805421486644</v>
      </c>
      <c r="G3679" t="s">
        <v>665</v>
      </c>
      <c r="H3679" t="s">
        <v>1288</v>
      </c>
      <c r="I3679" s="4" t="b">
        <v>0</v>
      </c>
      <c r="J3679" s="4" t="str">
        <f>CONCATENATE(Orte[[#This Row],[Ort]]," - ",Orte[[#This Row],[Landkreis]])</f>
        <v>Jachenau - Landkreis Bad Tölz-Wolfratshausen</v>
      </c>
      <c r="L3679" s="3" t="s">
        <v>11973</v>
      </c>
      <c r="M3679" s="3"/>
      <c r="N3679" t="str">
        <f>Orte[[#This Row],[Ort]]</f>
        <v>Jachenau</v>
      </c>
      <c r="O3679" t="s">
        <v>5527</v>
      </c>
      <c r="P3679" t="s">
        <v>3078</v>
      </c>
    </row>
    <row r="3680" spans="1:16" x14ac:dyDescent="0.35">
      <c r="A3680" t="s">
        <v>3911</v>
      </c>
      <c r="B3680" s="3" t="s">
        <v>11345</v>
      </c>
      <c r="C3680" s="4">
        <v>53.356417054200001</v>
      </c>
      <c r="D3680" s="4">
        <v>8.2532985298499995</v>
      </c>
      <c r="E3680" s="4">
        <f>Orte[[#This Row],[Lat_dez]]*PI()/180</f>
        <v>0.93124515466304369</v>
      </c>
      <c r="F3680" s="4">
        <f>Orte[[#This Row],[Lon_dez]]*PI()/180</f>
        <v>0.14404723349588999</v>
      </c>
      <c r="G3680" t="s">
        <v>554</v>
      </c>
      <c r="H3680" t="s">
        <v>572</v>
      </c>
      <c r="I3680" s="4" t="b">
        <v>0</v>
      </c>
      <c r="J3680" s="4" t="str">
        <f>CONCATENATE(Orte[[#This Row],[Ort]]," - ",Orte[[#This Row],[Landkreis]])</f>
        <v>Jade - Landkreis Wesermarsch</v>
      </c>
      <c r="L3680" s="3" t="s">
        <v>9588</v>
      </c>
      <c r="M3680" s="3"/>
      <c r="N3680" t="str">
        <f>Orte[[#This Row],[Ort]]</f>
        <v>Jade</v>
      </c>
      <c r="O3680" t="s">
        <v>4371</v>
      </c>
      <c r="P3680" t="s">
        <v>2519</v>
      </c>
    </row>
    <row r="3681" spans="1:16" x14ac:dyDescent="0.35">
      <c r="A3681" t="s">
        <v>3652</v>
      </c>
      <c r="B3681" s="3" t="s">
        <v>11015</v>
      </c>
      <c r="C3681" s="4">
        <v>54.450521456099999</v>
      </c>
      <c r="D3681" s="4">
        <v>9.5518108199899991</v>
      </c>
      <c r="E3681" s="4">
        <f>Orte[[#This Row],[Lat_dez]]*PI()/180</f>
        <v>0.9503408788367621</v>
      </c>
      <c r="F3681" s="4">
        <f>Orte[[#This Row],[Lon_dez]]*PI()/180</f>
        <v>0.16671054833644489</v>
      </c>
      <c r="G3681" t="s">
        <v>641</v>
      </c>
      <c r="H3681" t="s">
        <v>660</v>
      </c>
      <c r="I3681" s="4" t="b">
        <v>0</v>
      </c>
      <c r="J3681" s="4" t="str">
        <f>CONCATENATE(Orte[[#This Row],[Ort]]," - ",Orte[[#This Row],[Landkreis]])</f>
        <v>Jagel, Lottorf - Kreis Schleswig-Flensburg</v>
      </c>
      <c r="L3681" s="3" t="s">
        <v>13829</v>
      </c>
      <c r="M3681" s="3"/>
      <c r="N3681" t="str">
        <f>Orte[[#This Row],[Ort]]</f>
        <v>Jagel, Lottorf</v>
      </c>
      <c r="O3681" t="s">
        <v>6445</v>
      </c>
      <c r="P3681" t="s">
        <v>5862</v>
      </c>
    </row>
    <row r="3682" spans="1:16" x14ac:dyDescent="0.35">
      <c r="A3682" t="s">
        <v>4857</v>
      </c>
      <c r="B3682" s="3" t="s">
        <v>12564</v>
      </c>
      <c r="C3682" s="4">
        <v>49.309945886900003</v>
      </c>
      <c r="D3682" s="4">
        <v>9.4664919957400002</v>
      </c>
      <c r="E3682" s="4">
        <f>Orte[[#This Row],[Lat_dez]]*PI()/180</f>
        <v>0.86062090970664051</v>
      </c>
      <c r="F3682" s="4">
        <f>Orte[[#This Row],[Lon_dez]]*PI()/180</f>
        <v>0.16522145393935203</v>
      </c>
      <c r="G3682" t="s">
        <v>546</v>
      </c>
      <c r="H3682" t="s">
        <v>759</v>
      </c>
      <c r="I3682" s="4" t="b">
        <v>0</v>
      </c>
      <c r="J3682" s="4" t="str">
        <f>CONCATENATE(Orte[[#This Row],[Ort]]," - ",Orte[[#This Row],[Landkreis]])</f>
        <v>Jagsthausen - Landkreis Heilbronn</v>
      </c>
      <c r="L3682" s="3" t="s">
        <v>14096</v>
      </c>
      <c r="M3682" s="3"/>
      <c r="N3682" t="str">
        <f>Orte[[#This Row],[Ort]]</f>
        <v>Jagsthausen</v>
      </c>
      <c r="O3682" t="s">
        <v>4588</v>
      </c>
      <c r="P3682" t="s">
        <v>6513</v>
      </c>
    </row>
    <row r="3683" spans="1:16" x14ac:dyDescent="0.35">
      <c r="A3683" t="s">
        <v>1788</v>
      </c>
      <c r="B3683" s="3" t="s">
        <v>8746</v>
      </c>
      <c r="C3683" s="4">
        <v>49.028995604499997</v>
      </c>
      <c r="D3683" s="4">
        <v>10.120323041500001</v>
      </c>
      <c r="E3683" s="4">
        <f>Orte[[#This Row],[Lat_dez]]*PI()/180</f>
        <v>0.85571740224435255</v>
      </c>
      <c r="F3683" s="4">
        <f>Orte[[#This Row],[Lon_dez]]*PI()/180</f>
        <v>0.17663295843962173</v>
      </c>
      <c r="G3683" t="s">
        <v>546</v>
      </c>
      <c r="H3683" t="s">
        <v>662</v>
      </c>
      <c r="I3683" s="4" t="b">
        <v>0</v>
      </c>
      <c r="J3683" s="4" t="str">
        <f>CONCATENATE(Orte[[#This Row],[Ort]]," - ",Orte[[#This Row],[Landkreis]])</f>
        <v>Jagstzell - Landkreis Ostalbkreis</v>
      </c>
      <c r="L3683" s="3" t="s">
        <v>13259</v>
      </c>
      <c r="M3683" s="3"/>
      <c r="N3683" t="str">
        <f>Orte[[#This Row],[Ort]]</f>
        <v>Jagstzell</v>
      </c>
      <c r="O3683" t="s">
        <v>740</v>
      </c>
      <c r="P3683" t="s">
        <v>3198</v>
      </c>
    </row>
    <row r="3684" spans="1:16" x14ac:dyDescent="0.35">
      <c r="A3684" t="s">
        <v>3868</v>
      </c>
      <c r="B3684" s="3" t="s">
        <v>11289</v>
      </c>
      <c r="C3684" s="4">
        <v>50.754597911700003</v>
      </c>
      <c r="D3684" s="4">
        <v>12.827048900699999</v>
      </c>
      <c r="E3684" s="4">
        <f>Orte[[#This Row],[Lat_dez]]*PI()/180</f>
        <v>0.88583484408500324</v>
      </c>
      <c r="F3684" s="4">
        <f>Orte[[#This Row],[Lon_dez]]*PI()/180</f>
        <v>0.22387423663153416</v>
      </c>
      <c r="G3684" t="s">
        <v>869</v>
      </c>
      <c r="H3684" t="s">
        <v>910</v>
      </c>
      <c r="I3684" s="4" t="b">
        <v>0</v>
      </c>
      <c r="J3684" s="4" t="str">
        <f>CONCATENATE(Orte[[#This Row],[Ort]]," - ",Orte[[#This Row],[Landkreis]])</f>
        <v>Jahnsdorf - Landkreis Erzgebirgskreis</v>
      </c>
      <c r="L3684" s="3" t="s">
        <v>14393</v>
      </c>
      <c r="M3684" s="3"/>
      <c r="N3684" t="str">
        <f>Orte[[#This Row],[Ort]]</f>
        <v>Jahnsdorf</v>
      </c>
      <c r="O3684" t="s">
        <v>3856</v>
      </c>
      <c r="P3684" t="s">
        <v>1807</v>
      </c>
    </row>
    <row r="3685" spans="1:16" x14ac:dyDescent="0.35">
      <c r="A3685" t="s">
        <v>2670</v>
      </c>
      <c r="B3685" s="3" t="s">
        <v>9785</v>
      </c>
      <c r="C3685" s="4">
        <v>53.044438598299998</v>
      </c>
      <c r="D3685" s="4">
        <v>11.0561613549</v>
      </c>
      <c r="E3685" s="4">
        <f>Orte[[#This Row],[Lat_dez]]*PI()/180</f>
        <v>0.92580010341230079</v>
      </c>
      <c r="F3685" s="4">
        <f>Orte[[#This Row],[Lon_dez]]*PI()/180</f>
        <v>0.1929664182747623</v>
      </c>
      <c r="G3685" t="s">
        <v>554</v>
      </c>
      <c r="H3685" t="s">
        <v>962</v>
      </c>
      <c r="I3685" s="4" t="b">
        <v>0</v>
      </c>
      <c r="J3685" s="4" t="str">
        <f>CONCATENATE(Orte[[#This Row],[Ort]]," - ",Orte[[#This Row],[Landkreis]])</f>
        <v>Jameln - Landkreis Lüchow-Dannenberg</v>
      </c>
      <c r="L3685" s="3" t="s">
        <v>13754</v>
      </c>
      <c r="M3685" s="3"/>
      <c r="N3685" t="str">
        <f>Orte[[#This Row],[Ort]]</f>
        <v>Jameln</v>
      </c>
      <c r="O3685" t="s">
        <v>3030</v>
      </c>
      <c r="P3685" t="s">
        <v>4137</v>
      </c>
    </row>
    <row r="3686" spans="1:16" x14ac:dyDescent="0.35">
      <c r="A3686" t="s">
        <v>5683</v>
      </c>
      <c r="B3686" s="3" t="s">
        <v>13643</v>
      </c>
      <c r="C3686" s="4">
        <v>48.727986811100003</v>
      </c>
      <c r="D3686" s="4">
        <v>13.6875205446</v>
      </c>
      <c r="E3686" s="4">
        <f>Orte[[#This Row],[Lat_dez]]*PI()/180</f>
        <v>0.85046380772206731</v>
      </c>
      <c r="F3686" s="4">
        <f>Orte[[#This Row],[Lon_dez]]*PI()/180</f>
        <v>0.23889229993763736</v>
      </c>
      <c r="G3686" t="s">
        <v>665</v>
      </c>
      <c r="H3686" t="s">
        <v>937</v>
      </c>
      <c r="I3686" s="4" t="b">
        <v>0</v>
      </c>
      <c r="J3686" s="4" t="str">
        <f>CONCATENATE(Orte[[#This Row],[Ort]]," - ",Orte[[#This Row],[Landkreis]])</f>
        <v>Jandelsbrunn - Landkreis Freyung-Grafenau</v>
      </c>
      <c r="L3686" s="3" t="s">
        <v>12611</v>
      </c>
      <c r="M3686" s="3"/>
      <c r="N3686" t="str">
        <f>Orte[[#This Row],[Ort]]</f>
        <v>Jandelsbrunn</v>
      </c>
      <c r="O3686" t="s">
        <v>5164</v>
      </c>
      <c r="P3686" t="s">
        <v>3648</v>
      </c>
    </row>
    <row r="3687" spans="1:16" x14ac:dyDescent="0.35">
      <c r="A3687" t="s">
        <v>2490</v>
      </c>
      <c r="B3687" s="3" t="s">
        <v>9553</v>
      </c>
      <c r="C3687" s="4">
        <v>51.8792154446</v>
      </c>
      <c r="D3687" s="4">
        <v>14.526358992600001</v>
      </c>
      <c r="E3687" s="4">
        <f>Orte[[#This Row],[Lat_dez]]*PI()/180</f>
        <v>0.90546312285976382</v>
      </c>
      <c r="F3687" s="4">
        <f>Orte[[#This Row],[Lon_dez]]*PI()/180</f>
        <v>0.25353279274755658</v>
      </c>
      <c r="G3687" t="s">
        <v>885</v>
      </c>
      <c r="H3687" t="s">
        <v>977</v>
      </c>
      <c r="I3687" s="4" t="b">
        <v>0</v>
      </c>
      <c r="J3687" s="4" t="str">
        <f>CONCATENATE(Orte[[#This Row],[Ort]]," - ",Orte[[#This Row],[Landkreis]])</f>
        <v>Jänschwalde - Landkreis Spree-Neiße</v>
      </c>
      <c r="L3687" s="3" t="s">
        <v>12259</v>
      </c>
      <c r="M3687" s="3"/>
      <c r="N3687" t="str">
        <f>Orte[[#This Row],[Ort]]</f>
        <v>Jänschwalde</v>
      </c>
      <c r="O3687" t="s">
        <v>3953</v>
      </c>
      <c r="P3687" t="s">
        <v>16014</v>
      </c>
    </row>
    <row r="3688" spans="1:16" x14ac:dyDescent="0.35">
      <c r="A3688" t="s">
        <v>3875</v>
      </c>
      <c r="B3688" s="3" t="s">
        <v>11297</v>
      </c>
      <c r="C3688" s="4">
        <v>53.899395138199999</v>
      </c>
      <c r="D3688" s="4">
        <v>13.327416771599999</v>
      </c>
      <c r="E3688" s="4">
        <f>Orte[[#This Row],[Lat_dez]]*PI()/180</f>
        <v>0.94072190999501404</v>
      </c>
      <c r="F3688" s="4">
        <f>Orte[[#This Row],[Lon_dez]]*PI()/180</f>
        <v>0.23260730344993311</v>
      </c>
      <c r="G3688" t="s">
        <v>834</v>
      </c>
      <c r="H3688" t="s">
        <v>987</v>
      </c>
      <c r="I3688" s="4" t="b">
        <v>0</v>
      </c>
      <c r="J3688" s="4" t="str">
        <f>CONCATENATE(Orte[[#This Row],[Ort]]," - ",Orte[[#This Row],[Landkreis]])</f>
        <v>Jarmen - Landkreis Vorpommern-Greifswald</v>
      </c>
      <c r="L3688" s="3" t="s">
        <v>8504</v>
      </c>
      <c r="M3688" s="3"/>
      <c r="N3688" t="str">
        <f>Orte[[#This Row],[Ort]]</f>
        <v>Jarmen</v>
      </c>
      <c r="O3688" t="s">
        <v>3968</v>
      </c>
      <c r="P3688" t="s">
        <v>16020</v>
      </c>
    </row>
    <row r="3689" spans="1:16" x14ac:dyDescent="0.35">
      <c r="A3689" t="s">
        <v>6136</v>
      </c>
      <c r="B3689" s="3" t="s">
        <v>14252</v>
      </c>
      <c r="C3689" s="4">
        <v>53.103867322200003</v>
      </c>
      <c r="D3689" s="4">
        <v>10.531622178799999</v>
      </c>
      <c r="E3689" s="4">
        <f>Orte[[#This Row],[Lat_dez]]*PI()/180</f>
        <v>0.92683733031461457</v>
      </c>
      <c r="F3689" s="4">
        <f>Orte[[#This Row],[Lon_dez]]*PI()/180</f>
        <v>0.18381148259611896</v>
      </c>
      <c r="G3689" t="s">
        <v>554</v>
      </c>
      <c r="H3689" t="s">
        <v>791</v>
      </c>
      <c r="I3689" s="4" t="b">
        <v>0</v>
      </c>
      <c r="J3689" s="4" t="str">
        <f>CONCATENATE(Orte[[#This Row],[Ort]]," - ",Orte[[#This Row],[Landkreis]])</f>
        <v>Jelmstorf - Landkreis Uelzen</v>
      </c>
      <c r="L3689" s="3" t="s">
        <v>11330</v>
      </c>
      <c r="M3689" s="3"/>
      <c r="N3689" t="str">
        <f>Orte[[#This Row],[Ort]]</f>
        <v>Jelmstorf</v>
      </c>
      <c r="O3689" t="s">
        <v>4231</v>
      </c>
      <c r="P3689" t="s">
        <v>3122</v>
      </c>
    </row>
    <row r="3690" spans="1:16" x14ac:dyDescent="0.35">
      <c r="A3690" t="s">
        <v>3633</v>
      </c>
      <c r="B3690" s="3" t="s">
        <v>10996</v>
      </c>
      <c r="C3690" s="4">
        <v>52.504064181399997</v>
      </c>
      <c r="D3690" s="4">
        <v>10.754398631899999</v>
      </c>
      <c r="E3690" s="4">
        <f>Orte[[#This Row],[Lat_dez]]*PI()/180</f>
        <v>0.91636879064385124</v>
      </c>
      <c r="F3690" s="4">
        <f>Orte[[#This Row],[Lon_dez]]*PI()/180</f>
        <v>0.18769966519862866</v>
      </c>
      <c r="G3690" t="s">
        <v>554</v>
      </c>
      <c r="H3690" t="s">
        <v>1314</v>
      </c>
      <c r="I3690" s="4" t="b">
        <v>0</v>
      </c>
      <c r="J3690" s="4" t="str">
        <f>CONCATENATE(Orte[[#This Row],[Ort]]," - ",Orte[[#This Row],[Landkreis]])</f>
        <v>Jembke - Landkreis Gifhorn</v>
      </c>
      <c r="L3690" s="3" t="s">
        <v>9581</v>
      </c>
      <c r="M3690" s="3"/>
      <c r="N3690" t="str">
        <f>Orte[[#This Row],[Ort]]</f>
        <v>Jembke</v>
      </c>
      <c r="O3690" t="s">
        <v>6103</v>
      </c>
      <c r="P3690" t="s">
        <v>1946</v>
      </c>
    </row>
    <row r="3691" spans="1:16" x14ac:dyDescent="0.35">
      <c r="A3691" t="s">
        <v>2721</v>
      </c>
      <c r="B3691" s="3" t="s">
        <v>9851</v>
      </c>
      <c r="C3691" s="4">
        <v>53.276480509099997</v>
      </c>
      <c r="D3691" s="4">
        <v>7.32643603044</v>
      </c>
      <c r="E3691" s="4">
        <f>Orte[[#This Row],[Lat_dez]]*PI()/180</f>
        <v>0.9298499987583797</v>
      </c>
      <c r="F3691" s="4">
        <f>Orte[[#This Row],[Lon_dez]]*PI()/180</f>
        <v>0.12787043116792149</v>
      </c>
      <c r="G3691" t="s">
        <v>554</v>
      </c>
      <c r="H3691" t="s">
        <v>2151</v>
      </c>
      <c r="I3691" s="4" t="b">
        <v>0</v>
      </c>
      <c r="J3691" s="4" t="str">
        <f>CONCATENATE(Orte[[#This Row],[Ort]]," - ",Orte[[#This Row],[Landkreis]])</f>
        <v>Jemgum - Landkreis Leer</v>
      </c>
      <c r="L3691" s="3" t="s">
        <v>8614</v>
      </c>
      <c r="M3691" s="3"/>
      <c r="N3691" t="str">
        <f>Orte[[#This Row],[Ort]]</f>
        <v>Jemgum</v>
      </c>
      <c r="O3691" t="s">
        <v>2700</v>
      </c>
      <c r="P3691" t="s">
        <v>1673</v>
      </c>
    </row>
    <row r="3692" spans="1:16" x14ac:dyDescent="0.35">
      <c r="A3692" t="s">
        <v>101</v>
      </c>
      <c r="B3692" s="3" t="s">
        <v>8970</v>
      </c>
      <c r="C3692" s="4">
        <v>50.949398004599999</v>
      </c>
      <c r="D3692" s="4">
        <v>11.593982718199999</v>
      </c>
      <c r="E3692" s="4">
        <f>Orte[[#This Row],[Lat_dez]]*PI()/180</f>
        <v>0.88923474708929906</v>
      </c>
      <c r="F3692" s="4">
        <f>Orte[[#This Row],[Lon_dez]]*PI()/180</f>
        <v>0.20235317185191187</v>
      </c>
      <c r="G3692" t="s">
        <v>678</v>
      </c>
      <c r="H3692" t="s">
        <v>1993</v>
      </c>
      <c r="I3692" s="4" t="b">
        <v>0</v>
      </c>
      <c r="J3692" s="4" t="str">
        <f>CONCATENATE(Orte[[#This Row],[Ort]]," - ",Orte[[#This Row],[Landkreis]])</f>
        <v>Jena - Kreisfreie Stadt Jena</v>
      </c>
      <c r="L3692" s="3" t="s">
        <v>9582</v>
      </c>
      <c r="M3692" s="3"/>
      <c r="N3692" t="str">
        <f>Orte[[#This Row],[Ort]]</f>
        <v>Jena</v>
      </c>
      <c r="O3692" t="s">
        <v>4213</v>
      </c>
      <c r="P3692" t="s">
        <v>4204</v>
      </c>
    </row>
    <row r="3693" spans="1:16" x14ac:dyDescent="0.35">
      <c r="A3693" t="s">
        <v>101</v>
      </c>
      <c r="B3693" s="3" t="s">
        <v>10566</v>
      </c>
      <c r="C3693" s="4">
        <v>50.904797819000002</v>
      </c>
      <c r="D3693" s="4">
        <v>11.562422206000001</v>
      </c>
      <c r="E3693" s="4">
        <f>Orte[[#This Row],[Lat_dez]]*PI()/180</f>
        <v>0.88845632700357857</v>
      </c>
      <c r="F3693" s="4">
        <f>Orte[[#This Row],[Lon_dez]]*PI()/180</f>
        <v>0.20180233700040609</v>
      </c>
      <c r="G3693" t="s">
        <v>678</v>
      </c>
      <c r="H3693" t="s">
        <v>1993</v>
      </c>
      <c r="I3693" s="4" t="b">
        <v>0</v>
      </c>
      <c r="J3693" s="4" t="str">
        <f>CONCATENATE(Orte[[#This Row],[Ort]]," - ",Orte[[#This Row],[Landkreis]])</f>
        <v>Jena - Kreisfreie Stadt Jena</v>
      </c>
      <c r="L3693" s="3" t="s">
        <v>7674</v>
      </c>
      <c r="M3693" s="3"/>
      <c r="N3693" t="str">
        <f>Orte[[#This Row],[Ort]]</f>
        <v>Jena</v>
      </c>
      <c r="O3693" t="s">
        <v>5743</v>
      </c>
      <c r="P3693" t="s">
        <v>1555</v>
      </c>
    </row>
    <row r="3694" spans="1:16" x14ac:dyDescent="0.35">
      <c r="A3694" t="s">
        <v>101</v>
      </c>
      <c r="B3694" s="3" t="s">
        <v>14078</v>
      </c>
      <c r="C3694" s="4">
        <v>50.8897140893</v>
      </c>
      <c r="D3694" s="4">
        <v>11.614843484</v>
      </c>
      <c r="E3694" s="4">
        <f>Orte[[#This Row],[Lat_dez]]*PI()/180</f>
        <v>0.88819306625683259</v>
      </c>
      <c r="F3694" s="4">
        <f>Orte[[#This Row],[Lon_dez]]*PI()/180</f>
        <v>0.20271726089960931</v>
      </c>
      <c r="G3694" t="s">
        <v>678</v>
      </c>
      <c r="H3694" t="s">
        <v>1993</v>
      </c>
      <c r="I3694" s="4" t="b">
        <v>0</v>
      </c>
      <c r="J3694" s="4" t="str">
        <f>CONCATENATE(Orte[[#This Row],[Ort]]," - ",Orte[[#This Row],[Landkreis]])</f>
        <v>Jena - Kreisfreie Stadt Jena</v>
      </c>
      <c r="L3694" s="3" t="s">
        <v>15514</v>
      </c>
      <c r="M3694" s="3"/>
      <c r="N3694" t="str">
        <f>Orte[[#This Row],[Ort]]</f>
        <v>Jena</v>
      </c>
      <c r="O3694" t="s">
        <v>6232</v>
      </c>
      <c r="P3694" t="s">
        <v>3382</v>
      </c>
    </row>
    <row r="3695" spans="1:16" x14ac:dyDescent="0.35">
      <c r="A3695" t="s">
        <v>101</v>
      </c>
      <c r="B3695" s="3" t="s">
        <v>14179</v>
      </c>
      <c r="C3695" s="4">
        <v>50.923030858099999</v>
      </c>
      <c r="D3695" s="4">
        <v>11.6125736298</v>
      </c>
      <c r="E3695" s="4">
        <f>Orte[[#This Row],[Lat_dez]]*PI()/180</f>
        <v>0.8887745535685182</v>
      </c>
      <c r="F3695" s="4">
        <f>Orte[[#This Row],[Lon_dez]]*PI()/180</f>
        <v>0.20267764447027908</v>
      </c>
      <c r="G3695" t="s">
        <v>678</v>
      </c>
      <c r="H3695" t="s">
        <v>1993</v>
      </c>
      <c r="I3695" s="4" t="b">
        <v>0</v>
      </c>
      <c r="J3695" s="4" t="str">
        <f>CONCATENATE(Orte[[#This Row],[Ort]]," - ",Orte[[#This Row],[Landkreis]])</f>
        <v>Jena - Kreisfreie Stadt Jena</v>
      </c>
      <c r="L3695" s="3" t="s">
        <v>9110</v>
      </c>
      <c r="M3695" s="3"/>
      <c r="N3695" t="str">
        <f>Orte[[#This Row],[Ort]]</f>
        <v>Jena</v>
      </c>
      <c r="O3695" t="s">
        <v>6591</v>
      </c>
      <c r="P3695" t="s">
        <v>3043</v>
      </c>
    </row>
    <row r="3696" spans="1:16" x14ac:dyDescent="0.35">
      <c r="A3696" t="s">
        <v>1290</v>
      </c>
      <c r="B3696" s="3" t="s">
        <v>8235</v>
      </c>
      <c r="C3696" s="4">
        <v>50.927342916900002</v>
      </c>
      <c r="D3696" s="4">
        <v>11.5202429249</v>
      </c>
      <c r="E3696" s="4">
        <f>Orte[[#This Row],[Lat_dez]]*PI()/180</f>
        <v>0.88884981319211798</v>
      </c>
      <c r="F3696" s="4">
        <f>Orte[[#This Row],[Lon_dez]]*PI()/180</f>
        <v>0.20106616966908683</v>
      </c>
      <c r="G3696" t="s">
        <v>678</v>
      </c>
      <c r="H3696" t="s">
        <v>1291</v>
      </c>
      <c r="I3696" s="4" t="b">
        <v>0</v>
      </c>
      <c r="J3696" s="4" t="str">
        <f>CONCATENATE(Orte[[#This Row],[Ort]]," - ",Orte[[#This Row],[Landkreis]])</f>
        <v>Jena, Bucha, Großpürschütz u.a. - Landkreis Saale-Holzland-Kreis</v>
      </c>
      <c r="L3696" s="3" t="s">
        <v>10684</v>
      </c>
      <c r="M3696" s="3"/>
      <c r="N3696" t="str">
        <f>Orte[[#This Row],[Ort]]</f>
        <v>Jena, Bucha, Großpürschütz u.a.</v>
      </c>
      <c r="O3696" t="s">
        <v>5313</v>
      </c>
      <c r="P3696" t="s">
        <v>140</v>
      </c>
    </row>
    <row r="3697" spans="1:16" x14ac:dyDescent="0.35">
      <c r="A3697" t="s">
        <v>2377</v>
      </c>
      <c r="B3697" s="3" t="s">
        <v>9425</v>
      </c>
      <c r="C3697" s="4">
        <v>47.988907107199999</v>
      </c>
      <c r="D3697" s="4">
        <v>10.702007872799999</v>
      </c>
      <c r="E3697" s="4">
        <f>Orte[[#This Row],[Lat_dez]]*PI()/180</f>
        <v>0.83756443345434739</v>
      </c>
      <c r="F3697" s="4">
        <f>Orte[[#This Row],[Lon_dez]]*PI()/180</f>
        <v>0.18678527395471448</v>
      </c>
      <c r="G3697" t="s">
        <v>665</v>
      </c>
      <c r="H3697" t="s">
        <v>1051</v>
      </c>
      <c r="I3697" s="4" t="b">
        <v>0</v>
      </c>
      <c r="J3697" s="4" t="str">
        <f>CONCATENATE(Orte[[#This Row],[Ort]]," - ",Orte[[#This Row],[Landkreis]])</f>
        <v>Jengen - Landkreis Ostallgäu</v>
      </c>
      <c r="L3697" s="3" t="s">
        <v>13828</v>
      </c>
      <c r="M3697" s="3"/>
      <c r="N3697" t="str">
        <f>Orte[[#This Row],[Ort]]</f>
        <v>Jengen</v>
      </c>
      <c r="O3697" t="s">
        <v>3693</v>
      </c>
      <c r="P3697" t="s">
        <v>6584</v>
      </c>
    </row>
    <row r="3698" spans="1:16" x14ac:dyDescent="0.35">
      <c r="A3698" t="s">
        <v>1205</v>
      </c>
      <c r="B3698" s="3" t="s">
        <v>8154</v>
      </c>
      <c r="C3698" s="4">
        <v>52.481444322999998</v>
      </c>
      <c r="D3698" s="4">
        <v>12.0688836301</v>
      </c>
      <c r="E3698" s="4">
        <f>Orte[[#This Row],[Lat_dez]]*PI()/180</f>
        <v>0.91597399963843629</v>
      </c>
      <c r="F3698" s="4">
        <f>Orte[[#This Row],[Lon_dez]]*PI()/180</f>
        <v>0.21064175638529042</v>
      </c>
      <c r="G3698" t="s">
        <v>809</v>
      </c>
      <c r="H3698" t="s">
        <v>1206</v>
      </c>
      <c r="I3698" s="4" t="b">
        <v>0</v>
      </c>
      <c r="J3698" s="4" t="str">
        <f>CONCATENATE(Orte[[#This Row],[Ort]]," - ",Orte[[#This Row],[Landkreis]])</f>
        <v>Jerichow - Landkreis Jerichower Land</v>
      </c>
      <c r="L3698" s="3" t="s">
        <v>14831</v>
      </c>
      <c r="M3698" s="3"/>
      <c r="N3698" t="str">
        <f>Orte[[#This Row],[Ort]]</f>
        <v>Jerichow</v>
      </c>
      <c r="O3698" t="s">
        <v>2007</v>
      </c>
      <c r="P3698" t="s">
        <v>3748</v>
      </c>
    </row>
    <row r="3699" spans="1:16" x14ac:dyDescent="0.35">
      <c r="A3699" t="s">
        <v>4847</v>
      </c>
      <c r="B3699" s="3" t="s">
        <v>12552</v>
      </c>
      <c r="C3699" s="4">
        <v>52.076905478699999</v>
      </c>
      <c r="D3699" s="4">
        <v>10.897582632700001</v>
      </c>
      <c r="E3699" s="4">
        <f>Orte[[#This Row],[Lat_dez]]*PI()/180</f>
        <v>0.90891346485318869</v>
      </c>
      <c r="F3699" s="4">
        <f>Orte[[#This Row],[Lon_dez]]*PI()/180</f>
        <v>0.19019869744876688</v>
      </c>
      <c r="G3699" t="s">
        <v>554</v>
      </c>
      <c r="H3699" t="s">
        <v>789</v>
      </c>
      <c r="I3699" s="4" t="b">
        <v>0</v>
      </c>
      <c r="J3699" s="4" t="str">
        <f>CONCATENATE(Orte[[#This Row],[Ort]]," - ",Orte[[#This Row],[Landkreis]])</f>
        <v>Jerxheim - Landkreis Helmstedt</v>
      </c>
      <c r="L3699" s="3" t="s">
        <v>15515</v>
      </c>
      <c r="M3699" s="3"/>
      <c r="N3699" t="str">
        <f>Orte[[#This Row],[Ort]]</f>
        <v>Jerxheim</v>
      </c>
      <c r="O3699" t="s">
        <v>5226</v>
      </c>
      <c r="P3699" t="s">
        <v>314</v>
      </c>
    </row>
    <row r="3700" spans="1:16" x14ac:dyDescent="0.35">
      <c r="A3700" t="s">
        <v>1738</v>
      </c>
      <c r="B3700" s="3" t="s">
        <v>8693</v>
      </c>
      <c r="C3700" s="4">
        <v>50.991465589400001</v>
      </c>
      <c r="D3700" s="4">
        <v>9.1297344059200007</v>
      </c>
      <c r="E3700" s="4">
        <f>Orte[[#This Row],[Lat_dez]]*PI()/180</f>
        <v>0.88996896495242106</v>
      </c>
      <c r="F3700" s="4">
        <f>Orte[[#This Row],[Lon_dez]]*PI()/180</f>
        <v>0.15934392521591248</v>
      </c>
      <c r="G3700" t="s">
        <v>549</v>
      </c>
      <c r="H3700" t="s">
        <v>817</v>
      </c>
      <c r="I3700" s="4" t="b">
        <v>0</v>
      </c>
      <c r="J3700" s="4" t="str">
        <f>CONCATENATE(Orte[[#This Row],[Ort]]," - ",Orte[[#This Row],[Landkreis]])</f>
        <v>Jesberg - Landkreis Schwalm-Eder-Kreis</v>
      </c>
      <c r="L3700" s="3" t="s">
        <v>8221</v>
      </c>
      <c r="M3700" s="3"/>
      <c r="N3700" t="str">
        <f>Orte[[#This Row],[Ort]]</f>
        <v>Jesberg</v>
      </c>
      <c r="O3700" t="s">
        <v>7120</v>
      </c>
      <c r="P3700" t="s">
        <v>4939</v>
      </c>
    </row>
    <row r="3701" spans="1:16" x14ac:dyDescent="0.35">
      <c r="A3701" t="s">
        <v>3785</v>
      </c>
      <c r="B3701" s="3" t="s">
        <v>11185</v>
      </c>
      <c r="C3701" s="4">
        <v>48.1631342413</v>
      </c>
      <c r="D3701" s="4">
        <v>11.1335166679</v>
      </c>
      <c r="E3701" s="4">
        <f>Orte[[#This Row],[Lat_dez]]*PI()/180</f>
        <v>0.84060527059070611</v>
      </c>
      <c r="F3701" s="4">
        <f>Orte[[#This Row],[Lon_dez]]*PI()/180</f>
        <v>0.19431652318052306</v>
      </c>
      <c r="G3701" t="s">
        <v>665</v>
      </c>
      <c r="H3701" t="s">
        <v>960</v>
      </c>
      <c r="I3701" s="4" t="b">
        <v>0</v>
      </c>
      <c r="J3701" s="4" t="str">
        <f>CONCATENATE(Orte[[#This Row],[Ort]]," - ",Orte[[#This Row],[Landkreis]])</f>
        <v>Jesenwang - Landkreis Fürstenfeldbruck</v>
      </c>
      <c r="L3701" s="3" t="s">
        <v>7677</v>
      </c>
      <c r="M3701" s="3"/>
      <c r="N3701" t="str">
        <f>Orte[[#This Row],[Ort]]</f>
        <v>Jesenwang</v>
      </c>
      <c r="O3701" t="s">
        <v>6154</v>
      </c>
      <c r="P3701" t="s">
        <v>4409</v>
      </c>
    </row>
    <row r="3702" spans="1:16" x14ac:dyDescent="0.35">
      <c r="A3702" t="s">
        <v>6915</v>
      </c>
      <c r="B3702" s="3" t="s">
        <v>15310</v>
      </c>
      <c r="C3702" s="4">
        <v>51.818873408000002</v>
      </c>
      <c r="D3702" s="4">
        <v>12.970759987599999</v>
      </c>
      <c r="E3702" s="4">
        <f>Orte[[#This Row],[Lat_dez]]*PI()/180</f>
        <v>0.90440995564373494</v>
      </c>
      <c r="F3702" s="4">
        <f>Orte[[#This Row],[Lon_dez]]*PI()/180</f>
        <v>0.22638246826955885</v>
      </c>
      <c r="G3702" t="s">
        <v>809</v>
      </c>
      <c r="H3702" t="s">
        <v>896</v>
      </c>
      <c r="I3702" s="4" t="b">
        <v>0</v>
      </c>
      <c r="J3702" s="4" t="str">
        <f>CONCATENATE(Orte[[#This Row],[Ort]]," - ",Orte[[#This Row],[Landkreis]])</f>
        <v>Jessen (Elster) - Landkreis Wittenberg</v>
      </c>
      <c r="L3702" s="3" t="s">
        <v>9585</v>
      </c>
      <c r="M3702" s="3"/>
      <c r="N3702" t="str">
        <f>Orte[[#This Row],[Ort]]</f>
        <v>Jessen (Elster)</v>
      </c>
      <c r="O3702" t="s">
        <v>4052</v>
      </c>
      <c r="P3702" t="s">
        <v>430</v>
      </c>
    </row>
    <row r="3703" spans="1:16" x14ac:dyDescent="0.35">
      <c r="A3703" t="s">
        <v>2581</v>
      </c>
      <c r="B3703" s="3" t="s">
        <v>9678</v>
      </c>
      <c r="C3703" s="4">
        <v>53.305834921699997</v>
      </c>
      <c r="D3703" s="4">
        <v>9.9351175655299997</v>
      </c>
      <c r="E3703" s="4">
        <f>Orte[[#This Row],[Lat_dez]]*PI()/180</f>
        <v>0.93036232990823864</v>
      </c>
      <c r="F3703" s="4">
        <f>Orte[[#This Row],[Lon_dez]]*PI()/180</f>
        <v>0.17340051309122198</v>
      </c>
      <c r="G3703" t="s">
        <v>554</v>
      </c>
      <c r="H3703" t="s">
        <v>821</v>
      </c>
      <c r="I3703" s="4" t="b">
        <v>0</v>
      </c>
      <c r="J3703" s="4" t="str">
        <f>CONCATENATE(Orte[[#This Row],[Ort]]," - ",Orte[[#This Row],[Landkreis]])</f>
        <v>Jesteburg - Landkreis Harburg</v>
      </c>
      <c r="L3703" s="3" t="s">
        <v>15517</v>
      </c>
      <c r="M3703" s="3"/>
      <c r="N3703" t="str">
        <f>Orte[[#This Row],[Ort]]</f>
        <v>Jesteburg</v>
      </c>
      <c r="O3703" t="s">
        <v>2810</v>
      </c>
      <c r="P3703" t="s">
        <v>847</v>
      </c>
    </row>
    <row r="3704" spans="1:16" x14ac:dyDescent="0.35">
      <c r="A3704" t="s">
        <v>6375</v>
      </c>
      <c r="B3704" s="3" t="s">
        <v>14582</v>
      </c>
      <c r="C3704" s="4">
        <v>47.651714603899997</v>
      </c>
      <c r="D3704" s="4">
        <v>8.5741375987400001</v>
      </c>
      <c r="E3704" s="4">
        <f>Orte[[#This Row],[Lat_dez]]*PI()/180</f>
        <v>0.83167931405872053</v>
      </c>
      <c r="F3704" s="4">
        <f>Orte[[#This Row],[Lon_dez]]*PI()/180</f>
        <v>0.14964693161705342</v>
      </c>
      <c r="G3704" t="s">
        <v>546</v>
      </c>
      <c r="H3704" t="s">
        <v>561</v>
      </c>
      <c r="I3704" s="4" t="b">
        <v>0</v>
      </c>
      <c r="J3704" s="4" t="str">
        <f>CONCATENATE(Orte[[#This Row],[Ort]]," - ",Orte[[#This Row],[Landkreis]])</f>
        <v>Jestetten - Landkreis Waldshut</v>
      </c>
      <c r="L3704" s="3" t="s">
        <v>9586</v>
      </c>
      <c r="M3704" s="3"/>
      <c r="N3704" t="str">
        <f>Orte[[#This Row],[Ort]]</f>
        <v>Jestetten</v>
      </c>
      <c r="O3704" t="s">
        <v>1187</v>
      </c>
      <c r="P3704" t="s">
        <v>752</v>
      </c>
    </row>
    <row r="3705" spans="1:16" x14ac:dyDescent="0.35">
      <c r="A3705" t="s">
        <v>3861</v>
      </c>
      <c r="B3705" s="3" t="s">
        <v>11280</v>
      </c>
      <c r="C3705" s="4">
        <v>48.161191834100002</v>
      </c>
      <c r="D3705" s="4">
        <v>12.373628524700001</v>
      </c>
      <c r="E3705" s="4">
        <f>Orte[[#This Row],[Lat_dez]]*PI()/180</f>
        <v>0.8405713691896517</v>
      </c>
      <c r="F3705" s="4">
        <f>Orte[[#This Row],[Lon_dez]]*PI()/180</f>
        <v>0.21596055817470353</v>
      </c>
      <c r="G3705" t="s">
        <v>665</v>
      </c>
      <c r="H3705" t="s">
        <v>883</v>
      </c>
      <c r="I3705" s="4" t="b">
        <v>0</v>
      </c>
      <c r="J3705" s="4" t="str">
        <f>CONCATENATE(Orte[[#This Row],[Ort]]," - ",Orte[[#This Row],[Landkreis]])</f>
        <v>Jettenbach - Landkreis Mühldorf a. Inn</v>
      </c>
      <c r="L3705" s="3" t="s">
        <v>8501</v>
      </c>
      <c r="M3705" s="3"/>
      <c r="N3705" t="str">
        <f>Orte[[#This Row],[Ort]]</f>
        <v>Jettenbach</v>
      </c>
      <c r="O3705" t="s">
        <v>1872</v>
      </c>
      <c r="P3705" t="s">
        <v>5799</v>
      </c>
    </row>
    <row r="3706" spans="1:16" x14ac:dyDescent="0.35">
      <c r="A3706" t="s">
        <v>5343</v>
      </c>
      <c r="B3706" s="3" t="s">
        <v>13202</v>
      </c>
      <c r="C3706" s="4">
        <v>48.576119075000001</v>
      </c>
      <c r="D3706" s="4">
        <v>8.7811468982100003</v>
      </c>
      <c r="E3706" s="4">
        <f>Orte[[#This Row],[Lat_dez]]*PI()/180</f>
        <v>0.84781321569957235</v>
      </c>
      <c r="F3706" s="4">
        <f>Orte[[#This Row],[Lon_dez]]*PI()/180</f>
        <v>0.15325992547505188</v>
      </c>
      <c r="G3706" t="s">
        <v>546</v>
      </c>
      <c r="H3706" t="s">
        <v>749</v>
      </c>
      <c r="I3706" s="4" t="b">
        <v>0</v>
      </c>
      <c r="J3706" s="4" t="str">
        <f>CONCATENATE(Orte[[#This Row],[Ort]]," - ",Orte[[#This Row],[Landkreis]])</f>
        <v>Jettingen - Landkreis Böblingen</v>
      </c>
      <c r="L3706" s="3" t="s">
        <v>9290</v>
      </c>
      <c r="M3706" s="3"/>
      <c r="N3706" t="str">
        <f>Orte[[#This Row],[Ort]]</f>
        <v>Jettingen</v>
      </c>
      <c r="O3706" t="s">
        <v>2868</v>
      </c>
      <c r="P3706" t="s">
        <v>2625</v>
      </c>
    </row>
    <row r="3707" spans="1:16" x14ac:dyDescent="0.35">
      <c r="A3707" t="s">
        <v>6745</v>
      </c>
      <c r="B3707" s="3" t="s">
        <v>15086</v>
      </c>
      <c r="C3707" s="4">
        <v>48.391605364699998</v>
      </c>
      <c r="D3707" s="4">
        <v>10.462378879499999</v>
      </c>
      <c r="E3707" s="4">
        <f>Orte[[#This Row],[Lat_dez]]*PI()/180</f>
        <v>0.8445928439397663</v>
      </c>
      <c r="F3707" s="4">
        <f>Orte[[#This Row],[Lon_dez]]*PI()/180</f>
        <v>0.18260295903839005</v>
      </c>
      <c r="G3707" t="s">
        <v>665</v>
      </c>
      <c r="H3707" t="s">
        <v>694</v>
      </c>
      <c r="I3707" s="4" t="b">
        <v>0</v>
      </c>
      <c r="J3707" s="4" t="str">
        <f>CONCATENATE(Orte[[#This Row],[Ort]]," - ",Orte[[#This Row],[Landkreis]])</f>
        <v>Jettingen-Scheppach - Landkreis Günzburg</v>
      </c>
      <c r="L3707" s="3" t="s">
        <v>11326</v>
      </c>
      <c r="M3707" s="3"/>
      <c r="N3707" t="str">
        <f>Orte[[#This Row],[Ort]]</f>
        <v>Jettingen-Scheppach</v>
      </c>
      <c r="O3707" t="s">
        <v>5442</v>
      </c>
      <c r="P3707" t="s">
        <v>6509</v>
      </c>
    </row>
    <row r="3708" spans="1:16" x14ac:dyDescent="0.35">
      <c r="A3708" t="s">
        <v>5024</v>
      </c>
      <c r="B3708" s="3" t="s">
        <v>12775</v>
      </c>
      <c r="C3708" s="4">
        <v>48.438435774799999</v>
      </c>
      <c r="D3708" s="4">
        <v>11.407537677400001</v>
      </c>
      <c r="E3708" s="4">
        <f>Orte[[#This Row],[Lat_dez]]*PI()/180</f>
        <v>0.84541018878607055</v>
      </c>
      <c r="F3708" s="4">
        <f>Orte[[#This Row],[Lon_dez]]*PI()/180</f>
        <v>0.19909909201593673</v>
      </c>
      <c r="G3708" t="s">
        <v>665</v>
      </c>
      <c r="H3708" t="s">
        <v>839</v>
      </c>
      <c r="I3708" s="4" t="b">
        <v>0</v>
      </c>
      <c r="J3708" s="4" t="str">
        <f>CONCATENATE(Orte[[#This Row],[Ort]]," - ",Orte[[#This Row],[Landkreis]])</f>
        <v>Jetzendorf - Landkreis Pfaffenhofen a.d. Ilm</v>
      </c>
      <c r="L3708" s="3" t="s">
        <v>9294</v>
      </c>
      <c r="M3708" s="3"/>
      <c r="N3708" t="str">
        <f>Orte[[#This Row],[Ort]]</f>
        <v>Jetzendorf</v>
      </c>
      <c r="O3708" t="s">
        <v>3109</v>
      </c>
      <c r="P3708" t="s">
        <v>16022</v>
      </c>
    </row>
    <row r="3709" spans="1:16" x14ac:dyDescent="0.35">
      <c r="A3709" t="s">
        <v>4771</v>
      </c>
      <c r="B3709" s="3" t="s">
        <v>12447</v>
      </c>
      <c r="C3709" s="4">
        <v>54.224785262200001</v>
      </c>
      <c r="D3709" s="4">
        <v>9.6841513676400002</v>
      </c>
      <c r="E3709" s="4">
        <f>Orte[[#This Row],[Lat_dez]]*PI()/180</f>
        <v>0.94640103901228667</v>
      </c>
      <c r="F3709" s="4">
        <f>Orte[[#This Row],[Lon_dez]]*PI()/180</f>
        <v>0.16902032662682984</v>
      </c>
      <c r="G3709" t="s">
        <v>641</v>
      </c>
      <c r="H3709" t="s">
        <v>642</v>
      </c>
      <c r="I3709" s="4" t="b">
        <v>0</v>
      </c>
      <c r="J3709" s="4" t="str">
        <f>CONCATENATE(Orte[[#This Row],[Ort]]," - ",Orte[[#This Row],[Landkreis]])</f>
        <v>Jevenstedt - Kreis Rendsburg-Eckernförde</v>
      </c>
      <c r="L3709" s="3" t="s">
        <v>10135</v>
      </c>
      <c r="M3709" s="3"/>
      <c r="N3709" t="str">
        <f>Orte[[#This Row],[Ort]]</f>
        <v>Jevenstedt</v>
      </c>
      <c r="O3709" t="s">
        <v>3519</v>
      </c>
      <c r="P3709" t="s">
        <v>6447</v>
      </c>
    </row>
    <row r="3710" spans="1:16" x14ac:dyDescent="0.35">
      <c r="A3710" t="s">
        <v>5244</v>
      </c>
      <c r="B3710" s="3" t="s">
        <v>13073</v>
      </c>
      <c r="C3710" s="4">
        <v>53.557127879200003</v>
      </c>
      <c r="D3710" s="4">
        <v>7.8805006635500003</v>
      </c>
      <c r="E3710" s="4">
        <f>Orte[[#This Row],[Lat_dez]]*PI()/180</f>
        <v>0.93474821940368791</v>
      </c>
      <c r="F3710" s="4">
        <f>Orte[[#This Row],[Lon_dez]]*PI()/180</f>
        <v>0.13754068328454538</v>
      </c>
      <c r="G3710" t="s">
        <v>554</v>
      </c>
      <c r="H3710" t="s">
        <v>2133</v>
      </c>
      <c r="I3710" s="4" t="b">
        <v>0</v>
      </c>
      <c r="J3710" s="4" t="str">
        <f>CONCATENATE(Orte[[#This Row],[Ort]]," - ",Orte[[#This Row],[Landkreis]])</f>
        <v>Jever - Landkreis Friesland</v>
      </c>
      <c r="L3710" s="3" t="s">
        <v>15767</v>
      </c>
      <c r="M3710" s="3"/>
      <c r="N3710" t="str">
        <f>Orte[[#This Row],[Ort]]</f>
        <v>Jever</v>
      </c>
      <c r="O3710" t="s">
        <v>3934</v>
      </c>
      <c r="P3710" t="s">
        <v>2687</v>
      </c>
    </row>
    <row r="3711" spans="1:16" x14ac:dyDescent="0.35">
      <c r="A3711" t="s">
        <v>3882</v>
      </c>
      <c r="B3711" s="3" t="s">
        <v>11304</v>
      </c>
      <c r="C3711" s="4">
        <v>52.978778192100002</v>
      </c>
      <c r="D3711" s="4">
        <v>13.7618401801</v>
      </c>
      <c r="E3711" s="4">
        <f>Orte[[#This Row],[Lat_dez]]*PI()/180</f>
        <v>0.92465411313591395</v>
      </c>
      <c r="F3711" s="4">
        <f>Orte[[#This Row],[Lon_dez]]*PI()/180</f>
        <v>0.24018942227599441</v>
      </c>
      <c r="G3711" t="s">
        <v>885</v>
      </c>
      <c r="H3711" t="s">
        <v>2099</v>
      </c>
      <c r="I3711" s="4" t="b">
        <v>0</v>
      </c>
      <c r="J3711" s="4" t="str">
        <f>CONCATENATE(Orte[[#This Row],[Ort]]," - ",Orte[[#This Row],[Landkreis]])</f>
        <v>Joachimsthal u.a. - Landkreis Barnim</v>
      </c>
      <c r="L3711" s="3" t="s">
        <v>15766</v>
      </c>
      <c r="M3711" s="3"/>
      <c r="N3711" t="str">
        <f>Orte[[#This Row],[Ort]]</f>
        <v>Joachimsthal u.a.</v>
      </c>
      <c r="O3711" t="s">
        <v>6619</v>
      </c>
      <c r="P3711" t="s">
        <v>7434</v>
      </c>
    </row>
    <row r="3712" spans="1:16" x14ac:dyDescent="0.35">
      <c r="A3712" t="s">
        <v>6850</v>
      </c>
      <c r="B3712" s="3" t="s">
        <v>15227</v>
      </c>
      <c r="C3712" s="4">
        <v>49.0865125539</v>
      </c>
      <c r="D3712" s="4">
        <v>8.2828294528599997</v>
      </c>
      <c r="E3712" s="4">
        <f>Orte[[#This Row],[Lat_dez]]*PI()/180</f>
        <v>0.85672126238708557</v>
      </c>
      <c r="F3712" s="4">
        <f>Orte[[#This Row],[Lon_dez]]*PI()/180</f>
        <v>0.14456264533356744</v>
      </c>
      <c r="G3712" t="s">
        <v>514</v>
      </c>
      <c r="H3712" t="s">
        <v>565</v>
      </c>
      <c r="I3712" s="4" t="b">
        <v>0</v>
      </c>
      <c r="J3712" s="4" t="str">
        <f>CONCATENATE(Orte[[#This Row],[Ort]]," - ",Orte[[#This Row],[Landkreis]])</f>
        <v>Jockgrim - Landkreis Germersheim</v>
      </c>
      <c r="L3712" s="3" t="s">
        <v>8508</v>
      </c>
      <c r="M3712" s="3"/>
      <c r="N3712" t="str">
        <f>Orte[[#This Row],[Ort]]</f>
        <v>Jockgrim</v>
      </c>
      <c r="O3712" t="s">
        <v>6822</v>
      </c>
      <c r="P3712" t="s">
        <v>4677</v>
      </c>
    </row>
    <row r="3713" spans="1:16" x14ac:dyDescent="0.35">
      <c r="A3713" t="s">
        <v>7013</v>
      </c>
      <c r="B3713" s="3" t="s">
        <v>15445</v>
      </c>
      <c r="C3713" s="4">
        <v>50.028954425000002</v>
      </c>
      <c r="D3713" s="4">
        <v>9.1299985096</v>
      </c>
      <c r="E3713" s="4">
        <f>Orte[[#This Row],[Lat_dez]]*PI()/180</f>
        <v>0.87316997604643665</v>
      </c>
      <c r="F3713" s="4">
        <f>Orte[[#This Row],[Lon_dez]]*PI()/180</f>
        <v>0.15934853469469512</v>
      </c>
      <c r="G3713" t="s">
        <v>665</v>
      </c>
      <c r="H3713" t="s">
        <v>771</v>
      </c>
      <c r="I3713" s="4" t="b">
        <v>0</v>
      </c>
      <c r="J3713" s="4" t="str">
        <f>CONCATENATE(Orte[[#This Row],[Ort]]," - ",Orte[[#This Row],[Landkreis]])</f>
        <v>Johannesberg - Landkreis Aschaffenburg</v>
      </c>
      <c r="L3713" s="3" t="s">
        <v>15214</v>
      </c>
      <c r="M3713" s="3"/>
      <c r="N3713" t="str">
        <f>Orte[[#This Row],[Ort]]</f>
        <v>Johannesberg</v>
      </c>
      <c r="O3713" t="s">
        <v>3016</v>
      </c>
      <c r="P3713" t="s">
        <v>6739</v>
      </c>
    </row>
    <row r="3714" spans="1:16" x14ac:dyDescent="0.35">
      <c r="A3714" t="s">
        <v>6150</v>
      </c>
      <c r="B3714" s="3" t="s">
        <v>14272</v>
      </c>
      <c r="C3714" s="4">
        <v>50.434417534399998</v>
      </c>
      <c r="D3714" s="4">
        <v>12.694745942799999</v>
      </c>
      <c r="E3714" s="4">
        <f>Orte[[#This Row],[Lat_dez]]*PI()/180</f>
        <v>0.88024664230084049</v>
      </c>
      <c r="F3714" s="4">
        <f>Orte[[#This Row],[Lon_dez]]*PI()/180</f>
        <v>0.22156511440605173</v>
      </c>
      <c r="G3714" t="s">
        <v>869</v>
      </c>
      <c r="H3714" t="s">
        <v>910</v>
      </c>
      <c r="I3714" s="4" t="b">
        <v>0</v>
      </c>
      <c r="J3714" s="4" t="str">
        <f>CONCATENATE(Orte[[#This Row],[Ort]]," - ",Orte[[#This Row],[Landkreis]])</f>
        <v>Johanngeorgenstadt - Landkreis Erzgebirgskreis</v>
      </c>
      <c r="L3714" s="3" t="s">
        <v>8514</v>
      </c>
      <c r="M3714" s="3"/>
      <c r="N3714" t="str">
        <f>Orte[[#This Row],[Ort]]</f>
        <v>Johanngeorgenstadt</v>
      </c>
      <c r="O3714" t="s">
        <v>615</v>
      </c>
      <c r="P3714" t="s">
        <v>1998</v>
      </c>
    </row>
    <row r="3715" spans="1:16" x14ac:dyDescent="0.35">
      <c r="A3715" t="s">
        <v>4945</v>
      </c>
      <c r="B3715" s="3" t="s">
        <v>12672</v>
      </c>
      <c r="C3715" s="4">
        <v>48.544149183199998</v>
      </c>
      <c r="D3715" s="4">
        <v>12.961992392599999</v>
      </c>
      <c r="E3715" s="4">
        <f>Orte[[#This Row],[Lat_dez]]*PI()/180</f>
        <v>0.84725523582615603</v>
      </c>
      <c r="F3715" s="4">
        <f>Orte[[#This Row],[Lon_dez]]*PI()/180</f>
        <v>0.22622944486932745</v>
      </c>
      <c r="G3715" t="s">
        <v>665</v>
      </c>
      <c r="H3715" t="s">
        <v>930</v>
      </c>
      <c r="I3715" s="4" t="b">
        <v>0</v>
      </c>
      <c r="J3715" s="4" t="str">
        <f>CONCATENATE(Orte[[#This Row],[Ort]]," - ",Orte[[#This Row],[Landkreis]])</f>
        <v>Johanniskirchen - Landkreis Rottal-Inn</v>
      </c>
      <c r="L3715" s="3" t="s">
        <v>9121</v>
      </c>
      <c r="M3715" s="3"/>
      <c r="N3715" t="str">
        <f>Orte[[#This Row],[Ort]]</f>
        <v>Johanniskirchen</v>
      </c>
      <c r="O3715" t="s">
        <v>6359</v>
      </c>
      <c r="P3715" t="s">
        <v>7256</v>
      </c>
    </row>
    <row r="3716" spans="1:16" x14ac:dyDescent="0.35">
      <c r="A3716" t="s">
        <v>7123</v>
      </c>
      <c r="B3716" s="3" t="s">
        <v>15599</v>
      </c>
      <c r="C3716" s="4">
        <v>50.534918820100003</v>
      </c>
      <c r="D3716" s="4">
        <v>13.135302366099999</v>
      </c>
      <c r="E3716" s="4">
        <f>Orte[[#This Row],[Lat_dez]]*PI()/180</f>
        <v>0.88200072063879309</v>
      </c>
      <c r="F3716" s="4">
        <f>Orte[[#This Row],[Lon_dez]]*PI()/180</f>
        <v>0.22925427453344657</v>
      </c>
      <c r="G3716" t="s">
        <v>869</v>
      </c>
      <c r="H3716" t="s">
        <v>910</v>
      </c>
      <c r="I3716" s="4" t="b">
        <v>0</v>
      </c>
      <c r="J3716" s="4" t="str">
        <f>CONCATENATE(Orte[[#This Row],[Ort]]," - ",Orte[[#This Row],[Landkreis]])</f>
        <v>Jöhstadt - Landkreis Erzgebirgskreis</v>
      </c>
      <c r="L3716" s="3" t="s">
        <v>11343</v>
      </c>
      <c r="M3716" s="3"/>
      <c r="N3716" t="str">
        <f>Orte[[#This Row],[Ort]]</f>
        <v>Jöhstadt</v>
      </c>
      <c r="O3716" t="s">
        <v>5863</v>
      </c>
      <c r="P3716" t="s">
        <v>5519</v>
      </c>
    </row>
    <row r="3717" spans="1:16" x14ac:dyDescent="0.35">
      <c r="A3717" t="s">
        <v>1503</v>
      </c>
      <c r="B3717" s="3" t="s">
        <v>8442</v>
      </c>
      <c r="C3717" s="4">
        <v>54.663574913600002</v>
      </c>
      <c r="D3717" s="4">
        <v>9.1274683706200008</v>
      </c>
      <c r="E3717" s="4">
        <f>Orte[[#This Row],[Lat_dez]]*PI()/180</f>
        <v>0.95405936315289475</v>
      </c>
      <c r="F3717" s="4">
        <f>Orte[[#This Row],[Lon_dez]]*PI()/180</f>
        <v>0.15930437543896106</v>
      </c>
      <c r="G3717" t="s">
        <v>641</v>
      </c>
      <c r="H3717" t="s">
        <v>765</v>
      </c>
      <c r="I3717" s="4" t="b">
        <v>0</v>
      </c>
      <c r="J3717" s="4" t="str">
        <f>CONCATENATE(Orte[[#This Row],[Ort]]," - ",Orte[[#This Row],[Landkreis]])</f>
        <v>Joldelund - Kreis Nordfriesland</v>
      </c>
      <c r="L3717" s="3" t="s">
        <v>7684</v>
      </c>
      <c r="M3717" s="3"/>
      <c r="N3717" t="str">
        <f>Orte[[#This Row],[Ort]]</f>
        <v>Joldelund</v>
      </c>
      <c r="O3717" t="s">
        <v>4698</v>
      </c>
      <c r="P3717" t="s">
        <v>4965</v>
      </c>
    </row>
    <row r="3718" spans="1:16" x14ac:dyDescent="0.35">
      <c r="A3718" t="s">
        <v>1926</v>
      </c>
      <c r="B3718" s="3" t="s">
        <v>8899</v>
      </c>
      <c r="C3718" s="4">
        <v>50.853472301899998</v>
      </c>
      <c r="D3718" s="4">
        <v>14.689549827</v>
      </c>
      <c r="E3718" s="4">
        <f>Orte[[#This Row],[Lat_dez]]*PI()/180</f>
        <v>0.8875605277398948</v>
      </c>
      <c r="F3718" s="4">
        <f>Orte[[#This Row],[Lon_dez]]*PI()/180</f>
        <v>0.25638101011691344</v>
      </c>
      <c r="G3718" t="s">
        <v>869</v>
      </c>
      <c r="H3718" t="s">
        <v>979</v>
      </c>
      <c r="I3718" s="4" t="b">
        <v>0</v>
      </c>
      <c r="J3718" s="4" t="str">
        <f>CONCATENATE(Orte[[#This Row],[Ort]]," - ",Orte[[#This Row],[Landkreis]])</f>
        <v>Jonsdorf - Landkreis Görlitz</v>
      </c>
      <c r="L3718" s="3" t="s">
        <v>12620</v>
      </c>
      <c r="M3718" s="3"/>
      <c r="N3718" t="str">
        <f>Orte[[#This Row],[Ort]]</f>
        <v>Jonsdorf</v>
      </c>
      <c r="O3718" t="s">
        <v>6876</v>
      </c>
      <c r="P3718" t="s">
        <v>4258</v>
      </c>
    </row>
    <row r="3719" spans="1:16" x14ac:dyDescent="0.35">
      <c r="A3719" t="s">
        <v>2799</v>
      </c>
      <c r="B3719" s="3" t="s">
        <v>9946</v>
      </c>
      <c r="C3719" s="4">
        <v>53.867099827399997</v>
      </c>
      <c r="D3719" s="4">
        <v>12.5797756282</v>
      </c>
      <c r="E3719" s="4">
        <f>Orte[[#This Row],[Lat_dez]]*PI()/180</f>
        <v>0.94015825048859902</v>
      </c>
      <c r="F3719" s="4">
        <f>Orte[[#This Row],[Lon_dez]]*PI()/180</f>
        <v>0.21955850387422804</v>
      </c>
      <c r="G3719" t="s">
        <v>834</v>
      </c>
      <c r="H3719" t="s">
        <v>1302</v>
      </c>
      <c r="I3719" s="4" t="b">
        <v>0</v>
      </c>
      <c r="J3719" s="4" t="str">
        <f>CONCATENATE(Orte[[#This Row],[Ort]]," - ",Orte[[#This Row],[Landkreis]])</f>
        <v>Jördenstorf, Prebberede u.a. - Landkreis Rostock</v>
      </c>
      <c r="L3719" s="3" t="s">
        <v>12270</v>
      </c>
      <c r="M3719" s="3"/>
      <c r="N3719" t="str">
        <f>Orte[[#This Row],[Ort]]</f>
        <v>Jördenstorf, Prebberede u.a.</v>
      </c>
      <c r="O3719" t="s">
        <v>2472</v>
      </c>
      <c r="P3719" t="s">
        <v>2172</v>
      </c>
    </row>
    <row r="3720" spans="1:16" x14ac:dyDescent="0.35">
      <c r="A3720" t="s">
        <v>2680</v>
      </c>
      <c r="B3720" s="3" t="s">
        <v>9795</v>
      </c>
      <c r="C3720" s="4">
        <v>53.529810306900004</v>
      </c>
      <c r="D3720" s="4">
        <v>9.7037815271299994</v>
      </c>
      <c r="E3720" s="4">
        <f>Orte[[#This Row],[Lat_dez]]*PI()/180</f>
        <v>0.93427143782340127</v>
      </c>
      <c r="F3720" s="4">
        <f>Orte[[#This Row],[Lon_dez]]*PI()/180</f>
        <v>0.16936293754262194</v>
      </c>
      <c r="G3720" t="s">
        <v>554</v>
      </c>
      <c r="H3720" t="s">
        <v>1507</v>
      </c>
      <c r="I3720" s="4" t="b">
        <v>0</v>
      </c>
      <c r="J3720" s="4" t="str">
        <f>CONCATENATE(Orte[[#This Row],[Ort]]," - ",Orte[[#This Row],[Landkreis]])</f>
        <v>Jork - Landkreis Stade</v>
      </c>
      <c r="L3720" s="3" t="s">
        <v>8625</v>
      </c>
      <c r="M3720" s="3"/>
      <c r="N3720" t="str">
        <f>Orte[[#This Row],[Ort]]</f>
        <v>Jork</v>
      </c>
      <c r="O3720" t="s">
        <v>6523</v>
      </c>
      <c r="P3720" t="s">
        <v>3917</v>
      </c>
    </row>
    <row r="3721" spans="1:16" x14ac:dyDescent="0.35">
      <c r="A3721" t="s">
        <v>2638</v>
      </c>
      <c r="B3721" s="3" t="s">
        <v>9753</v>
      </c>
      <c r="C3721" s="4">
        <v>54.619284781899999</v>
      </c>
      <c r="D3721" s="4">
        <v>9.2767617730099996</v>
      </c>
      <c r="E3721" s="4">
        <f>Orte[[#This Row],[Lat_dez]]*PI()/180</f>
        <v>0.9532863545285879</v>
      </c>
      <c r="F3721" s="4">
        <f>Orte[[#This Row],[Lon_dez]]*PI()/180</f>
        <v>0.16191003686217131</v>
      </c>
      <c r="G3721" t="s">
        <v>641</v>
      </c>
      <c r="H3721" t="s">
        <v>660</v>
      </c>
      <c r="I3721" s="4" t="b">
        <v>0</v>
      </c>
      <c r="J3721" s="4" t="str">
        <f>CONCATENATE(Orte[[#This Row],[Ort]]," - ",Orte[[#This Row],[Landkreis]])</f>
        <v>Jörl - Kreis Schleswig-Flensburg</v>
      </c>
      <c r="L3721" s="3" t="s">
        <v>8225</v>
      </c>
      <c r="M3721" s="3"/>
      <c r="N3721" t="str">
        <f>Orte[[#This Row],[Ort]]</f>
        <v>Jörl</v>
      </c>
      <c r="O3721" t="s">
        <v>6350</v>
      </c>
      <c r="P3721" t="s">
        <v>562</v>
      </c>
    </row>
    <row r="3722" spans="1:16" x14ac:dyDescent="0.35">
      <c r="A3722" t="s">
        <v>2045</v>
      </c>
      <c r="B3722" s="3" t="s">
        <v>9032</v>
      </c>
      <c r="C3722" s="4">
        <v>50.169847775999997</v>
      </c>
      <c r="D3722" s="4">
        <v>9.4536770686599993</v>
      </c>
      <c r="E3722" s="4">
        <f>Orte[[#This Row],[Lat_dez]]*PI()/180</f>
        <v>0.8756290289155545</v>
      </c>
      <c r="F3722" s="4">
        <f>Orte[[#This Row],[Lon_dez]]*PI()/180</f>
        <v>0.16499779126840303</v>
      </c>
      <c r="G3722" t="s">
        <v>549</v>
      </c>
      <c r="H3722" t="s">
        <v>1076</v>
      </c>
      <c r="I3722" s="4" t="b">
        <v>0</v>
      </c>
      <c r="J3722" s="4" t="str">
        <f>CONCATENATE(Orte[[#This Row],[Ort]]," - ",Orte[[#This Row],[Landkreis]])</f>
        <v>Jossgrund - Landkreis Main-Kinzig-Kreis</v>
      </c>
      <c r="L3722" s="3" t="s">
        <v>9116</v>
      </c>
      <c r="M3722" s="3"/>
      <c r="N3722" t="str">
        <f>Orte[[#This Row],[Ort]]</f>
        <v>Jossgrund</v>
      </c>
      <c r="O3722" t="s">
        <v>4037</v>
      </c>
      <c r="P3722" t="s">
        <v>2570</v>
      </c>
    </row>
    <row r="3723" spans="1:16" x14ac:dyDescent="0.35">
      <c r="A3723" t="s">
        <v>6698</v>
      </c>
      <c r="B3723" s="3" t="s">
        <v>15020</v>
      </c>
      <c r="C3723" s="4">
        <v>50.550096428099998</v>
      </c>
      <c r="D3723" s="4">
        <v>12.1350763261</v>
      </c>
      <c r="E3723" s="4">
        <f>Orte[[#This Row],[Lat_dez]]*PI()/180</f>
        <v>0.88226561987096985</v>
      </c>
      <c r="F3723" s="4">
        <f>Orte[[#This Row],[Lon_dez]]*PI()/180</f>
        <v>0.21179703687126208</v>
      </c>
      <c r="G3723" t="s">
        <v>869</v>
      </c>
      <c r="H3723" t="s">
        <v>870</v>
      </c>
      <c r="I3723" s="4" t="b">
        <v>0</v>
      </c>
      <c r="J3723" s="4" t="str">
        <f>CONCATENATE(Orte[[#This Row],[Ort]]," - ",Orte[[#This Row],[Landkreis]])</f>
        <v>Jößnitz - Landkreis Vogtlandkreis</v>
      </c>
      <c r="L3723" s="3" t="s">
        <v>9295</v>
      </c>
      <c r="M3723" s="3"/>
      <c r="N3723" t="str">
        <f>Orte[[#This Row],[Ort]]</f>
        <v>Jößnitz</v>
      </c>
      <c r="O3723" t="s">
        <v>5112</v>
      </c>
      <c r="P3723" t="s">
        <v>882</v>
      </c>
    </row>
    <row r="3724" spans="1:16" x14ac:dyDescent="0.35">
      <c r="A3724" t="s">
        <v>7247</v>
      </c>
      <c r="B3724" s="3" t="s">
        <v>15762</v>
      </c>
      <c r="C3724" s="4">
        <v>51.102646314700003</v>
      </c>
      <c r="D3724" s="4">
        <v>6.5065023925599998</v>
      </c>
      <c r="E3724" s="4">
        <f>Orte[[#This Row],[Lat_dez]]*PI()/180</f>
        <v>0.89190943467366135</v>
      </c>
      <c r="F3724" s="4">
        <f>Orte[[#This Row],[Lon_dez]]*PI()/180</f>
        <v>0.1135598895390606</v>
      </c>
      <c r="G3724" t="s">
        <v>504</v>
      </c>
      <c r="H3724" t="s">
        <v>1278</v>
      </c>
      <c r="I3724" s="4" t="b">
        <v>0</v>
      </c>
      <c r="J3724" s="4" t="str">
        <f>CONCATENATE(Orte[[#This Row],[Ort]]," - ",Orte[[#This Row],[Landkreis]])</f>
        <v>Jüchen - Kreis Rhein-Kreis Neuss</v>
      </c>
      <c r="L3724" s="3" t="s">
        <v>9107</v>
      </c>
      <c r="M3724" s="3"/>
      <c r="N3724" t="str">
        <f>Orte[[#This Row],[Ort]]</f>
        <v>Jüchen</v>
      </c>
      <c r="O3724" t="s">
        <v>6277</v>
      </c>
      <c r="P3724" t="s">
        <v>7597</v>
      </c>
    </row>
    <row r="3725" spans="1:16" x14ac:dyDescent="0.35">
      <c r="A3725" t="s">
        <v>2276</v>
      </c>
      <c r="B3725" s="3" t="s">
        <v>9299</v>
      </c>
      <c r="C3725" s="4">
        <v>53.676499698599997</v>
      </c>
      <c r="D3725" s="4">
        <v>6.9750606335400001</v>
      </c>
      <c r="E3725" s="4">
        <f>Orte[[#This Row],[Lat_dez]]*PI()/180</f>
        <v>0.9368316506863138</v>
      </c>
      <c r="F3725" s="4">
        <f>Orte[[#This Row],[Lon_dez]]*PI()/180</f>
        <v>0.12173777358151464</v>
      </c>
      <c r="G3725" t="s">
        <v>554</v>
      </c>
      <c r="H3725" t="s">
        <v>1178</v>
      </c>
      <c r="I3725" s="4" t="b">
        <v>0</v>
      </c>
      <c r="J3725" s="4" t="str">
        <f>CONCATENATE(Orte[[#This Row],[Ort]]," - ",Orte[[#This Row],[Landkreis]])</f>
        <v>Juist, Memmert - Landkreis Aurich</v>
      </c>
      <c r="L3725" s="3" t="s">
        <v>11085</v>
      </c>
      <c r="M3725" s="3"/>
      <c r="N3725" t="str">
        <f>Orte[[#This Row],[Ort]]</f>
        <v>Juist, Memmert</v>
      </c>
      <c r="O3725" t="s">
        <v>4685</v>
      </c>
      <c r="P3725" t="s">
        <v>2494</v>
      </c>
    </row>
    <row r="3726" spans="1:16" x14ac:dyDescent="0.35">
      <c r="A3726" t="s">
        <v>1908</v>
      </c>
      <c r="B3726" s="3" t="s">
        <v>8879</v>
      </c>
      <c r="C3726" s="4">
        <v>48.253303034200002</v>
      </c>
      <c r="D3726" s="4">
        <v>12.9334038363</v>
      </c>
      <c r="E3726" s="4">
        <f>Orte[[#This Row],[Lat_dez]]*PI()/180</f>
        <v>0.84217901290936004</v>
      </c>
      <c r="F3726" s="4">
        <f>Orte[[#This Row],[Lon_dez]]*PI()/180</f>
        <v>0.22573048043350069</v>
      </c>
      <c r="G3726" t="s">
        <v>665</v>
      </c>
      <c r="H3726" t="s">
        <v>930</v>
      </c>
      <c r="I3726" s="4" t="b">
        <v>0</v>
      </c>
      <c r="J3726" s="4" t="str">
        <f>CONCATENATE(Orte[[#This Row],[Ort]]," - ",Orte[[#This Row],[Landkreis]])</f>
        <v>Julbach - Landkreis Rottal-Inn</v>
      </c>
      <c r="L3726" s="3" t="s">
        <v>14391</v>
      </c>
      <c r="M3726" s="3"/>
      <c r="N3726" t="str">
        <f>Orte[[#This Row],[Ort]]</f>
        <v>Julbach</v>
      </c>
      <c r="O3726" t="s">
        <v>75</v>
      </c>
      <c r="P3726" t="s">
        <v>1281</v>
      </c>
    </row>
    <row r="3727" spans="1:16" x14ac:dyDescent="0.35">
      <c r="A3727" t="s">
        <v>2505</v>
      </c>
      <c r="B3727" s="3" t="s">
        <v>9575</v>
      </c>
      <c r="C3727" s="4">
        <v>50.928245742000001</v>
      </c>
      <c r="D3727" s="4">
        <v>6.3687508291799997</v>
      </c>
      <c r="E3727" s="4">
        <f>Orte[[#This Row],[Lat_dez]]*PI()/180</f>
        <v>0.88886557046268266</v>
      </c>
      <c r="F3727" s="4">
        <f>Orte[[#This Row],[Lon_dez]]*PI()/180</f>
        <v>0.11115567120830995</v>
      </c>
      <c r="G3727" t="s">
        <v>504</v>
      </c>
      <c r="H3727" t="s">
        <v>512</v>
      </c>
      <c r="I3727" s="4" t="b">
        <v>0</v>
      </c>
      <c r="J3727" s="4" t="str">
        <f>CONCATENATE(Orte[[#This Row],[Ort]]," - ",Orte[[#This Row],[Landkreis]])</f>
        <v>Jülich - Kreis Düren</v>
      </c>
      <c r="L3727" s="3" t="s">
        <v>12613</v>
      </c>
      <c r="M3727" s="3"/>
      <c r="N3727" t="str">
        <f>Orte[[#This Row],[Ort]]</f>
        <v>Jülich</v>
      </c>
      <c r="O3727" t="s">
        <v>4837</v>
      </c>
      <c r="P3727" t="s">
        <v>7119</v>
      </c>
    </row>
    <row r="3728" spans="1:16" x14ac:dyDescent="0.35">
      <c r="A3728" t="s">
        <v>6818</v>
      </c>
      <c r="B3728" s="3" t="s">
        <v>15183</v>
      </c>
      <c r="C3728" s="4">
        <v>48.327103609799998</v>
      </c>
      <c r="D3728" s="4">
        <v>9.0404857759600006</v>
      </c>
      <c r="E3728" s="4">
        <f>Orte[[#This Row],[Lat_dez]]*PI()/180</f>
        <v>0.84346707594344694</v>
      </c>
      <c r="F3728" s="4">
        <f>Orte[[#This Row],[Lon_dez]]*PI()/180</f>
        <v>0.15778624277021644</v>
      </c>
      <c r="G3728" t="s">
        <v>546</v>
      </c>
      <c r="H3728" t="s">
        <v>1492</v>
      </c>
      <c r="I3728" s="4" t="b">
        <v>0</v>
      </c>
      <c r="J3728" s="4" t="str">
        <f>CONCATENATE(Orte[[#This Row],[Ort]]," - ",Orte[[#This Row],[Landkreis]])</f>
        <v>Jungingen - Landkreis Zollernalbkreis</v>
      </c>
      <c r="L3728" s="3" t="s">
        <v>13262</v>
      </c>
      <c r="M3728" s="3"/>
      <c r="N3728" t="str">
        <f>Orte[[#This Row],[Ort]]</f>
        <v>Jungingen</v>
      </c>
      <c r="O3728" t="s">
        <v>1469</v>
      </c>
      <c r="P3728" t="s">
        <v>6292</v>
      </c>
    </row>
    <row r="3729" spans="1:16" x14ac:dyDescent="0.35">
      <c r="A3729" t="s">
        <v>6025</v>
      </c>
      <c r="B3729" s="3" t="s">
        <v>14098</v>
      </c>
      <c r="C3729" s="4">
        <v>50.345020779899997</v>
      </c>
      <c r="D3729" s="4">
        <v>6.5842072194399996</v>
      </c>
      <c r="E3729" s="4">
        <f>Orte[[#This Row],[Lat_dez]]*PI()/180</f>
        <v>0.87868637459421828</v>
      </c>
      <c r="F3729" s="4">
        <f>Orte[[#This Row],[Lon_dez]]*PI()/180</f>
        <v>0.11491609461280879</v>
      </c>
      <c r="G3729" t="s">
        <v>514</v>
      </c>
      <c r="H3729" t="s">
        <v>527</v>
      </c>
      <c r="I3729" s="4" t="b">
        <v>0</v>
      </c>
      <c r="J3729" s="4" t="str">
        <f>CONCATENATE(Orte[[#This Row],[Ort]]," - ",Orte[[#This Row],[Landkreis]])</f>
        <v>Jünkerath - Landkreis Vulkaneifel</v>
      </c>
      <c r="L3729" s="3" t="s">
        <v>9291</v>
      </c>
      <c r="M3729" s="3"/>
      <c r="N3729" t="str">
        <f>Orte[[#This Row],[Ort]]</f>
        <v>Jünkerath</v>
      </c>
      <c r="O3729" t="s">
        <v>2322</v>
      </c>
      <c r="P3729" t="s">
        <v>3768</v>
      </c>
    </row>
    <row r="3730" spans="1:16" x14ac:dyDescent="0.35">
      <c r="A3730" t="s">
        <v>6520</v>
      </c>
      <c r="B3730" s="3" t="s">
        <v>14776</v>
      </c>
      <c r="C3730" s="4">
        <v>51.964120381999997</v>
      </c>
      <c r="D3730" s="4">
        <v>13.087446780500001</v>
      </c>
      <c r="E3730" s="4">
        <f>Orte[[#This Row],[Lat_dez]]*PI()/180</f>
        <v>0.90694499356859348</v>
      </c>
      <c r="F3730" s="4">
        <f>Orte[[#This Row],[Lon_dez]]*PI()/180</f>
        <v>0.22841903699925664</v>
      </c>
      <c r="G3730" t="s">
        <v>885</v>
      </c>
      <c r="H3730" t="s">
        <v>1241</v>
      </c>
      <c r="I3730" s="4" t="b">
        <v>0</v>
      </c>
      <c r="J3730" s="4" t="str">
        <f>CONCATENATE(Orte[[#This Row],[Ort]]," - ",Orte[[#This Row],[Landkreis]])</f>
        <v>Jüterbog - Landkreis Teltow-Fläming</v>
      </c>
      <c r="L3730" s="3" t="s">
        <v>10837</v>
      </c>
      <c r="M3730" s="3"/>
      <c r="N3730" t="str">
        <f>Orte[[#This Row],[Ort]]</f>
        <v>Jüterbog</v>
      </c>
      <c r="O3730" t="s">
        <v>5385</v>
      </c>
      <c r="P3730" t="s">
        <v>5078</v>
      </c>
    </row>
    <row r="3731" spans="1:16" x14ac:dyDescent="0.35">
      <c r="A3731" t="s">
        <v>3707</v>
      </c>
      <c r="B3731" s="3" t="s">
        <v>11088</v>
      </c>
      <c r="C3731" s="4">
        <v>51.219410671799999</v>
      </c>
      <c r="D3731" s="4">
        <v>6.6110405628700004</v>
      </c>
      <c r="E3731" s="4">
        <f>Orte[[#This Row],[Lat_dez]]*PI()/180</f>
        <v>0.89394735715403073</v>
      </c>
      <c r="F3731" s="4">
        <f>Orte[[#This Row],[Lon_dez]]*PI()/180</f>
        <v>0.11538442480498069</v>
      </c>
      <c r="G3731" t="s">
        <v>504</v>
      </c>
      <c r="H3731" t="s">
        <v>1278</v>
      </c>
      <c r="I3731" s="4" t="b">
        <v>0</v>
      </c>
      <c r="J3731" s="4" t="str">
        <f>CONCATENATE(Orte[[#This Row],[Ort]]," - ",Orte[[#This Row],[Landkreis]])</f>
        <v>Kaarst - Kreis Rhein-Kreis Neuss</v>
      </c>
      <c r="L3731" s="3" t="s">
        <v>8499</v>
      </c>
      <c r="M3731" s="3"/>
      <c r="N3731" t="str">
        <f>Orte[[#This Row],[Ort]]</f>
        <v>Kaarst</v>
      </c>
      <c r="O3731" t="s">
        <v>6252</v>
      </c>
      <c r="P3731" t="s">
        <v>3228</v>
      </c>
    </row>
    <row r="3732" spans="1:16" x14ac:dyDescent="0.35">
      <c r="A3732" t="s">
        <v>2178</v>
      </c>
      <c r="B3732" s="3" t="s">
        <v>9182</v>
      </c>
      <c r="C3732" s="4">
        <v>51.4397831462</v>
      </c>
      <c r="D3732" s="4">
        <v>12.102658956799999</v>
      </c>
      <c r="E3732" s="4">
        <f>Orte[[#This Row],[Lat_dez]]*PI()/180</f>
        <v>0.89779358241307772</v>
      </c>
      <c r="F3732" s="4">
        <f>Orte[[#This Row],[Lon_dez]]*PI()/180</f>
        <v>0.21123124704214216</v>
      </c>
      <c r="G3732" t="s">
        <v>809</v>
      </c>
      <c r="H3732" t="s">
        <v>861</v>
      </c>
      <c r="I3732" s="4" t="b">
        <v>0</v>
      </c>
      <c r="J3732" s="4" t="str">
        <f>CONCATENATE(Orte[[#This Row],[Ort]]," - ",Orte[[#This Row],[Landkreis]])</f>
        <v>Kabelsketal - Landkreis Saalekreis</v>
      </c>
      <c r="L3732" s="3" t="s">
        <v>14099</v>
      </c>
      <c r="M3732" s="3"/>
      <c r="N3732" t="str">
        <f>Orte[[#This Row],[Ort]]</f>
        <v>Kabelsketal</v>
      </c>
      <c r="O3732" t="s">
        <v>6738</v>
      </c>
      <c r="P3732" t="s">
        <v>7598</v>
      </c>
    </row>
    <row r="3733" spans="1:16" x14ac:dyDescent="0.35">
      <c r="A3733" t="s">
        <v>4578</v>
      </c>
      <c r="B3733" s="3" t="s">
        <v>12199</v>
      </c>
      <c r="C3733" s="4">
        <v>51.130935900799997</v>
      </c>
      <c r="D3733" s="4">
        <v>13.4445151396</v>
      </c>
      <c r="E3733" s="4">
        <f>Orte[[#This Row],[Lat_dez]]*PI()/180</f>
        <v>0.89240318109513261</v>
      </c>
      <c r="F3733" s="4">
        <f>Orte[[#This Row],[Lon_dez]]*PI()/180</f>
        <v>0.23465105552024509</v>
      </c>
      <c r="G3733" t="s">
        <v>869</v>
      </c>
      <c r="H3733" t="s">
        <v>985</v>
      </c>
      <c r="I3733" s="4" t="b">
        <v>0</v>
      </c>
      <c r="J3733" s="4" t="str">
        <f>CONCATENATE(Orte[[#This Row],[Ort]]," - ",Orte[[#This Row],[Landkreis]])</f>
        <v>Käbschütztal, Klipphausen, Diera-Zehren - Landkreis Meißen</v>
      </c>
      <c r="L3733" s="3" t="s">
        <v>12627</v>
      </c>
      <c r="M3733" s="3"/>
      <c r="N3733" t="str">
        <f>Orte[[#This Row],[Ort]]</f>
        <v>Käbschütztal, Klipphausen, Diera-Zehren</v>
      </c>
      <c r="O3733" t="s">
        <v>509</v>
      </c>
      <c r="P3733" t="s">
        <v>596</v>
      </c>
    </row>
    <row r="3734" spans="1:16" x14ac:dyDescent="0.35">
      <c r="A3734" t="s">
        <v>1088</v>
      </c>
      <c r="B3734" s="3" t="s">
        <v>8053</v>
      </c>
      <c r="C3734" s="4">
        <v>50.085558484899998</v>
      </c>
      <c r="D3734" s="4">
        <v>9.0131382948199992</v>
      </c>
      <c r="E3734" s="4">
        <f>Orte[[#This Row],[Lat_dez]]*PI()/180</f>
        <v>0.87415790326168752</v>
      </c>
      <c r="F3734" s="4">
        <f>Orte[[#This Row],[Lon_dez]]*PI()/180</f>
        <v>0.15730893918219635</v>
      </c>
      <c r="G3734" t="s">
        <v>665</v>
      </c>
      <c r="H3734" t="s">
        <v>771</v>
      </c>
      <c r="I3734" s="4" t="b">
        <v>0</v>
      </c>
      <c r="J3734" s="4" t="str">
        <f>CONCATENATE(Orte[[#This Row],[Ort]]," - ",Orte[[#This Row],[Landkreis]])</f>
        <v>Kahl am Main - Landkreis Aschaffenburg</v>
      </c>
      <c r="L3734" s="3" t="s">
        <v>15475</v>
      </c>
      <c r="M3734" s="3"/>
      <c r="N3734" t="str">
        <f>Orte[[#This Row],[Ort]]</f>
        <v>Kahl am Main</v>
      </c>
      <c r="O3734" t="s">
        <v>3195</v>
      </c>
      <c r="P3734" t="s">
        <v>3690</v>
      </c>
    </row>
    <row r="3735" spans="1:16" x14ac:dyDescent="0.35">
      <c r="A3735" t="s">
        <v>2994</v>
      </c>
      <c r="B3735" s="3" t="s">
        <v>10188</v>
      </c>
      <c r="C3735" s="4">
        <v>50.798769514</v>
      </c>
      <c r="D3735" s="4">
        <v>11.5501163125</v>
      </c>
      <c r="E3735" s="4">
        <f>Orte[[#This Row],[Lat_dez]]*PI()/180</f>
        <v>0.88660578398101975</v>
      </c>
      <c r="F3735" s="4">
        <f>Orte[[#This Row],[Lon_dez]]*PI()/180</f>
        <v>0.20158755864143127</v>
      </c>
      <c r="G3735" t="s">
        <v>678</v>
      </c>
      <c r="H3735" t="s">
        <v>1291</v>
      </c>
      <c r="I3735" s="4" t="b">
        <v>0</v>
      </c>
      <c r="J3735" s="4" t="str">
        <f>CONCATENATE(Orte[[#This Row],[Ort]]," - ",Orte[[#This Row],[Landkreis]])</f>
        <v>Kahla - Landkreis Saale-Holzland-Kreis</v>
      </c>
      <c r="L3735" s="3" t="s">
        <v>10723</v>
      </c>
      <c r="M3735" s="3"/>
      <c r="N3735" t="str">
        <f>Orte[[#This Row],[Ort]]</f>
        <v>Kahla</v>
      </c>
      <c r="O3735" t="s">
        <v>4260</v>
      </c>
      <c r="P3735" t="s">
        <v>5573</v>
      </c>
    </row>
    <row r="3736" spans="1:16" x14ac:dyDescent="0.35">
      <c r="A3736" t="s">
        <v>6866</v>
      </c>
      <c r="B3736" s="3" t="s">
        <v>15246</v>
      </c>
      <c r="C3736" s="4">
        <v>48.920756725700002</v>
      </c>
      <c r="D3736" s="4">
        <v>9.6423757203099996</v>
      </c>
      <c r="E3736" s="4">
        <f>Orte[[#This Row],[Lat_dez]]*PI()/180</f>
        <v>0.8538282774306255</v>
      </c>
      <c r="F3736" s="4">
        <f>Orte[[#This Row],[Lon_dez]]*PI()/180</f>
        <v>0.16829120403376938</v>
      </c>
      <c r="G3736" t="s">
        <v>546</v>
      </c>
      <c r="H3736" t="s">
        <v>777</v>
      </c>
      <c r="I3736" s="4" t="b">
        <v>0</v>
      </c>
      <c r="J3736" s="4" t="str">
        <f>CONCATENATE(Orte[[#This Row],[Ort]]," - ",Orte[[#This Row],[Landkreis]])</f>
        <v>Kaisersbach - Landkreis Rems-Murr-Kreis</v>
      </c>
      <c r="L3736" s="3" t="s">
        <v>9303</v>
      </c>
      <c r="M3736" s="3"/>
      <c r="N3736" t="str">
        <f>Orte[[#This Row],[Ort]]</f>
        <v>Kaisersbach</v>
      </c>
      <c r="O3736" t="s">
        <v>5856</v>
      </c>
      <c r="P3736" t="s">
        <v>4621</v>
      </c>
    </row>
    <row r="3737" spans="1:16" x14ac:dyDescent="0.35">
      <c r="A3737" t="s">
        <v>5407</v>
      </c>
      <c r="B3737" s="3" t="s">
        <v>13280</v>
      </c>
      <c r="C3737" s="4">
        <v>50.238278508699999</v>
      </c>
      <c r="D3737" s="4">
        <v>7.0990828620200004</v>
      </c>
      <c r="E3737" s="4">
        <f>Orte[[#This Row],[Lat_dez]]*PI()/180</f>
        <v>0.87682337051072168</v>
      </c>
      <c r="F3737" s="4">
        <f>Orte[[#This Row],[Lon_dez]]*PI()/180</f>
        <v>0.12390236981415131</v>
      </c>
      <c r="G3737" t="s">
        <v>514</v>
      </c>
      <c r="H3737" t="s">
        <v>538</v>
      </c>
      <c r="I3737" s="4" t="b">
        <v>0</v>
      </c>
      <c r="J3737" s="4" t="str">
        <f>CONCATENATE(Orte[[#This Row],[Ort]]," - ",Orte[[#This Row],[Landkreis]])</f>
        <v>Kaisersesch - Landkreis Cochem-Zell</v>
      </c>
      <c r="L3737" s="3" t="s">
        <v>9594</v>
      </c>
      <c r="M3737" s="3"/>
      <c r="N3737" t="str">
        <f>Orte[[#This Row],[Ort]]</f>
        <v>Kaisersesch</v>
      </c>
      <c r="O3737" t="s">
        <v>7031</v>
      </c>
      <c r="P3737" t="s">
        <v>2527</v>
      </c>
    </row>
    <row r="3738" spans="1:16" x14ac:dyDescent="0.35">
      <c r="A3738" t="s">
        <v>69</v>
      </c>
      <c r="B3738" s="3" t="s">
        <v>11878</v>
      </c>
      <c r="C3738" s="4">
        <v>49.440558522800004</v>
      </c>
      <c r="D3738" s="4">
        <v>7.7667854607100004</v>
      </c>
      <c r="E3738" s="4">
        <f>Orte[[#This Row],[Lat_dez]]*PI()/180</f>
        <v>0.862900530247804</v>
      </c>
      <c r="F3738" s="4">
        <f>Orte[[#This Row],[Lon_dez]]*PI()/180</f>
        <v>0.13555597858541418</v>
      </c>
      <c r="G3738" t="s">
        <v>514</v>
      </c>
      <c r="H3738" t="s">
        <v>2530</v>
      </c>
      <c r="I3738" s="4" t="b">
        <v>0</v>
      </c>
      <c r="J3738" s="4" t="str">
        <f>CONCATENATE(Orte[[#This Row],[Ort]]," - ",Orte[[#This Row],[Landkreis]])</f>
        <v>Kaiserslautern - Kreisfreie Stadt Kaiserslautern</v>
      </c>
      <c r="L3738" s="3" t="s">
        <v>13767</v>
      </c>
      <c r="M3738" s="3"/>
      <c r="N3738" t="str">
        <f>Orte[[#This Row],[Ort]]</f>
        <v>Kaiserslautern</v>
      </c>
      <c r="O3738" t="s">
        <v>5045</v>
      </c>
      <c r="P3738" t="s">
        <v>2727</v>
      </c>
    </row>
    <row r="3739" spans="1:16" x14ac:dyDescent="0.35">
      <c r="A3739" t="s">
        <v>69</v>
      </c>
      <c r="B3739" s="3" t="s">
        <v>10708</v>
      </c>
      <c r="C3739" s="4">
        <v>49.4514487</v>
      </c>
      <c r="D3739" s="4">
        <v>7.8131035036299998</v>
      </c>
      <c r="E3739" s="4">
        <f>Orte[[#This Row],[Lat_dez]]*PI()/180</f>
        <v>0.86309059969606949</v>
      </c>
      <c r="F3739" s="4">
        <f>Orte[[#This Row],[Lon_dez]]*PI()/180</f>
        <v>0.13636438093744821</v>
      </c>
      <c r="G3739" t="s">
        <v>514</v>
      </c>
      <c r="H3739" t="s">
        <v>2530</v>
      </c>
      <c r="I3739" s="4" t="b">
        <v>0</v>
      </c>
      <c r="J3739" s="4" t="str">
        <f>CONCATENATE(Orte[[#This Row],[Ort]]," - ",Orte[[#This Row],[Landkreis]])</f>
        <v>Kaiserslautern - Kreisfreie Stadt Kaiserslautern</v>
      </c>
      <c r="L3739" s="3" t="s">
        <v>11093</v>
      </c>
      <c r="M3739" s="3"/>
      <c r="N3739" t="str">
        <f>Orte[[#This Row],[Ort]]</f>
        <v>Kaiserslautern</v>
      </c>
      <c r="O3739" t="s">
        <v>2085</v>
      </c>
      <c r="P3739" t="s">
        <v>4173</v>
      </c>
    </row>
    <row r="3740" spans="1:16" x14ac:dyDescent="0.35">
      <c r="A3740" t="s">
        <v>69</v>
      </c>
      <c r="B3740" s="3" t="s">
        <v>11373</v>
      </c>
      <c r="C3740" s="4">
        <v>49.468966476399999</v>
      </c>
      <c r="D3740" s="4">
        <v>7.7446827927899999</v>
      </c>
      <c r="E3740" s="4">
        <f>Orte[[#This Row],[Lat_dez]]*PI()/180</f>
        <v>0.8633963425718777</v>
      </c>
      <c r="F3740" s="4">
        <f>Orte[[#This Row],[Lon_dez]]*PI()/180</f>
        <v>0.13517021425673525</v>
      </c>
      <c r="G3740" t="s">
        <v>514</v>
      </c>
      <c r="H3740" t="s">
        <v>2530</v>
      </c>
      <c r="I3740" s="4" t="b">
        <v>0</v>
      </c>
      <c r="J3740" s="4" t="str">
        <f>CONCATENATE(Orte[[#This Row],[Ort]]," - ",Orte[[#This Row],[Landkreis]])</f>
        <v>Kaiserslautern - Kreisfreie Stadt Kaiserslautern</v>
      </c>
      <c r="L3740" s="3" t="s">
        <v>10848</v>
      </c>
      <c r="M3740" s="3"/>
      <c r="N3740" t="str">
        <f>Orte[[#This Row],[Ort]]</f>
        <v>Kaiserslautern</v>
      </c>
      <c r="O3740" t="s">
        <v>7027</v>
      </c>
      <c r="P3740" t="s">
        <v>206</v>
      </c>
    </row>
    <row r="3741" spans="1:16" x14ac:dyDescent="0.35">
      <c r="A3741" t="s">
        <v>69</v>
      </c>
      <c r="B3741" s="3" t="s">
        <v>9610</v>
      </c>
      <c r="C3741" s="4">
        <v>49.471719261499999</v>
      </c>
      <c r="D3741" s="4">
        <v>7.6902485302999999</v>
      </c>
      <c r="E3741" s="4">
        <f>Orte[[#This Row],[Lat_dez]]*PI()/180</f>
        <v>0.8634443877354725</v>
      </c>
      <c r="F3741" s="4">
        <f>Orte[[#This Row],[Lon_dez]]*PI()/180</f>
        <v>0.1342201571503899</v>
      </c>
      <c r="G3741" t="s">
        <v>514</v>
      </c>
      <c r="H3741" t="s">
        <v>2530</v>
      </c>
      <c r="I3741" s="4" t="b">
        <v>0</v>
      </c>
      <c r="J3741" s="4" t="str">
        <f>CONCATENATE(Orte[[#This Row],[Ort]]," - ",Orte[[#This Row],[Landkreis]])</f>
        <v>Kaiserslautern - Kreisfreie Stadt Kaiserslautern</v>
      </c>
      <c r="L3741" s="3" t="s">
        <v>10692</v>
      </c>
      <c r="M3741" s="3"/>
      <c r="N3741" t="str">
        <f>Orte[[#This Row],[Ort]]</f>
        <v>Kaiserslautern</v>
      </c>
      <c r="O3741" t="s">
        <v>5517</v>
      </c>
      <c r="P3741" t="s">
        <v>838</v>
      </c>
    </row>
    <row r="3742" spans="1:16" x14ac:dyDescent="0.35">
      <c r="A3742" t="s">
        <v>69</v>
      </c>
      <c r="B3742" s="3" t="s">
        <v>11375</v>
      </c>
      <c r="C3742" s="4">
        <v>49.421159305099998</v>
      </c>
      <c r="D3742" s="4">
        <v>7.7957663018299996</v>
      </c>
      <c r="E3742" s="4">
        <f>Orte[[#This Row],[Lat_dez]]*PI()/180</f>
        <v>0.86256195002662772</v>
      </c>
      <c r="F3742" s="4">
        <f>Orte[[#This Row],[Lon_dez]]*PI()/180</f>
        <v>0.13606178968295554</v>
      </c>
      <c r="G3742" t="s">
        <v>514</v>
      </c>
      <c r="H3742" t="s">
        <v>2530</v>
      </c>
      <c r="I3742" s="4" t="b">
        <v>0</v>
      </c>
      <c r="J3742" s="4" t="str">
        <f>CONCATENATE(Orte[[#This Row],[Ort]]," - ",Orte[[#This Row],[Landkreis]])</f>
        <v>Kaiserslautern - Kreisfreie Stadt Kaiserslautern</v>
      </c>
      <c r="L3742" s="3" t="s">
        <v>13272</v>
      </c>
      <c r="M3742" s="3"/>
      <c r="N3742" t="str">
        <f>Orte[[#This Row],[Ort]]</f>
        <v>Kaiserslautern</v>
      </c>
      <c r="O3742" t="s">
        <v>2001</v>
      </c>
      <c r="P3742" t="s">
        <v>6564</v>
      </c>
    </row>
    <row r="3743" spans="1:16" x14ac:dyDescent="0.35">
      <c r="A3743" t="s">
        <v>3832</v>
      </c>
      <c r="B3743" s="3" t="s">
        <v>11247</v>
      </c>
      <c r="C3743" s="4">
        <v>48.770167853399997</v>
      </c>
      <c r="D3743" s="4">
        <v>10.8083111983</v>
      </c>
      <c r="E3743" s="4">
        <f>Orte[[#This Row],[Lat_dez]]*PI()/180</f>
        <v>0.85120000579212507</v>
      </c>
      <c r="F3743" s="4">
        <f>Orte[[#This Row],[Lon_dez]]*PI()/180</f>
        <v>0.18864061699050877</v>
      </c>
      <c r="G3743" t="s">
        <v>665</v>
      </c>
      <c r="H3743" t="s">
        <v>698</v>
      </c>
      <c r="I3743" s="4" t="b">
        <v>0</v>
      </c>
      <c r="J3743" s="4" t="str">
        <f>CONCATENATE(Orte[[#This Row],[Ort]]," - ",Orte[[#This Row],[Landkreis]])</f>
        <v>Kaisheim - Landkreis Donau-Ries</v>
      </c>
      <c r="L3743" s="3" t="s">
        <v>10686</v>
      </c>
      <c r="M3743" s="3"/>
      <c r="N3743" t="str">
        <f>Orte[[#This Row],[Ort]]</f>
        <v>Kaisheim</v>
      </c>
      <c r="O3743" t="s">
        <v>2798</v>
      </c>
      <c r="P3743" t="s">
        <v>6839</v>
      </c>
    </row>
    <row r="3744" spans="1:16" x14ac:dyDescent="0.35">
      <c r="A3744" t="s">
        <v>3657</v>
      </c>
      <c r="B3744" s="3" t="s">
        <v>11020</v>
      </c>
      <c r="C3744" s="4">
        <v>50.404743205099997</v>
      </c>
      <c r="D3744" s="4">
        <v>9.6841679698699998</v>
      </c>
      <c r="E3744" s="4">
        <f>Orte[[#This Row],[Lat_dez]]*PI()/180</f>
        <v>0.87972872755123444</v>
      </c>
      <c r="F3744" s="4">
        <f>Orte[[#This Row],[Lon_dez]]*PI()/180</f>
        <v>0.1690206163904065</v>
      </c>
      <c r="G3744" t="s">
        <v>549</v>
      </c>
      <c r="H3744" t="s">
        <v>815</v>
      </c>
      <c r="I3744" s="4" t="b">
        <v>0</v>
      </c>
      <c r="J3744" s="4" t="str">
        <f>CONCATENATE(Orte[[#This Row],[Ort]]," - ",Orte[[#This Row],[Landkreis]])</f>
        <v>Kalbach - Landkreis Fulda</v>
      </c>
      <c r="L3744" s="3" t="s">
        <v>10136</v>
      </c>
      <c r="M3744" s="3"/>
      <c r="N3744" t="str">
        <f>Orte[[#This Row],[Ort]]</f>
        <v>Kalbach</v>
      </c>
      <c r="O3744" t="s">
        <v>866</v>
      </c>
      <c r="P3744" t="s">
        <v>76</v>
      </c>
    </row>
    <row r="3745" spans="1:16" x14ac:dyDescent="0.35">
      <c r="A3745" t="s">
        <v>1190</v>
      </c>
      <c r="B3745" s="3" t="s">
        <v>8143</v>
      </c>
      <c r="C3745" s="4">
        <v>52.696579709799998</v>
      </c>
      <c r="D3745" s="4">
        <v>11.3747051652</v>
      </c>
      <c r="E3745" s="4">
        <f>Orte[[#This Row],[Lat_dez]]*PI()/180</f>
        <v>0.91972882047564797</v>
      </c>
      <c r="F3745" s="4">
        <f>Orte[[#This Row],[Lon_dez]]*PI()/180</f>
        <v>0.19852605657634553</v>
      </c>
      <c r="G3745" t="s">
        <v>809</v>
      </c>
      <c r="H3745" t="s">
        <v>1191</v>
      </c>
      <c r="I3745" s="4" t="b">
        <v>0</v>
      </c>
      <c r="J3745" s="4" t="str">
        <f>CONCATENATE(Orte[[#This Row],[Ort]]," - ",Orte[[#This Row],[Landkreis]])</f>
        <v>Kalbe - Landkreis Altmarkkreis Salzwedel</v>
      </c>
      <c r="L3745" s="3" t="s">
        <v>15770</v>
      </c>
      <c r="M3745" s="3"/>
      <c r="N3745" t="str">
        <f>Orte[[#This Row],[Ort]]</f>
        <v>Kalbe</v>
      </c>
      <c r="O3745" t="s">
        <v>5548</v>
      </c>
      <c r="P3745" t="s">
        <v>3548</v>
      </c>
    </row>
    <row r="3746" spans="1:16" x14ac:dyDescent="0.35">
      <c r="A3746" t="s">
        <v>6962</v>
      </c>
      <c r="B3746" s="3" t="s">
        <v>15377</v>
      </c>
      <c r="C3746" s="4">
        <v>51.790640996900002</v>
      </c>
      <c r="D3746" s="4">
        <v>10.0826929205</v>
      </c>
      <c r="E3746" s="4">
        <f>Orte[[#This Row],[Lat_dez]]*PI()/180</f>
        <v>0.90391720711426338</v>
      </c>
      <c r="F3746" s="4">
        <f>Orte[[#This Row],[Lon_dez]]*PI()/180</f>
        <v>0.17597618893024786</v>
      </c>
      <c r="G3746" t="s">
        <v>554</v>
      </c>
      <c r="H3746" t="s">
        <v>1440</v>
      </c>
      <c r="I3746" s="4" t="b">
        <v>0</v>
      </c>
      <c r="J3746" s="4" t="str">
        <f>CONCATENATE(Orte[[#This Row],[Ort]]," - ",Orte[[#This Row],[Landkreis]])</f>
        <v>Kalefeld - Landkreis Northeim</v>
      </c>
      <c r="L3746" s="3" t="s">
        <v>13265</v>
      </c>
      <c r="M3746" s="3"/>
      <c r="N3746" t="str">
        <f>Orte[[#This Row],[Ort]]</f>
        <v>Kalefeld</v>
      </c>
      <c r="O3746" t="s">
        <v>3025</v>
      </c>
      <c r="P3746" t="s">
        <v>5060</v>
      </c>
    </row>
    <row r="3747" spans="1:16" x14ac:dyDescent="0.35">
      <c r="A3747" t="s">
        <v>2692</v>
      </c>
      <c r="B3747" s="3" t="s">
        <v>9809</v>
      </c>
      <c r="C3747" s="4">
        <v>51.750215252799997</v>
      </c>
      <c r="D3747" s="4">
        <v>6.3113689394300003</v>
      </c>
      <c r="E3747" s="4">
        <f>Orte[[#This Row],[Lat_dez]]*PI()/180</f>
        <v>0.90321164477714955</v>
      </c>
      <c r="F3747" s="4">
        <f>Orte[[#This Row],[Lon_dez]]*PI()/180</f>
        <v>0.11015416830115608</v>
      </c>
      <c r="G3747" t="s">
        <v>504</v>
      </c>
      <c r="H3747" t="s">
        <v>505</v>
      </c>
      <c r="I3747" s="4" t="b">
        <v>0</v>
      </c>
      <c r="J3747" s="4" t="str">
        <f>CONCATENATE(Orte[[#This Row],[Ort]]," - ",Orte[[#This Row],[Landkreis]])</f>
        <v>Kalkar - Kreis Kleve</v>
      </c>
      <c r="L3747" s="3" t="s">
        <v>10689</v>
      </c>
      <c r="M3747" s="3"/>
      <c r="N3747" t="str">
        <f>Orte[[#This Row],[Ort]]</f>
        <v>Kalkar</v>
      </c>
      <c r="O3747" t="s">
        <v>3521</v>
      </c>
      <c r="P3747" t="s">
        <v>3136</v>
      </c>
    </row>
    <row r="3748" spans="1:16" x14ac:dyDescent="0.35">
      <c r="A3748" t="s">
        <v>5825</v>
      </c>
      <c r="B3748" s="3" t="s">
        <v>13829</v>
      </c>
      <c r="C3748" s="4">
        <v>50.516428529000002</v>
      </c>
      <c r="D3748" s="4">
        <v>6.5526737018299999</v>
      </c>
      <c r="E3748" s="4">
        <f>Orte[[#This Row],[Lat_dez]]*PI()/180</f>
        <v>0.88167800417944575</v>
      </c>
      <c r="F3748" s="4">
        <f>Orte[[#This Row],[Lon_dez]]*PI()/180</f>
        <v>0.11436573090577869</v>
      </c>
      <c r="G3748" t="s">
        <v>504</v>
      </c>
      <c r="H3748" t="s">
        <v>2121</v>
      </c>
      <c r="I3748" s="4" t="b">
        <v>0</v>
      </c>
      <c r="J3748" s="4" t="str">
        <f>CONCATENATE(Orte[[#This Row],[Ort]]," - ",Orte[[#This Row],[Landkreis]])</f>
        <v>Kall - Kreis Euskirchen</v>
      </c>
      <c r="L3748" s="3" t="s">
        <v>13756</v>
      </c>
      <c r="M3748" s="3"/>
      <c r="N3748" t="str">
        <f>Orte[[#This Row],[Ort]]</f>
        <v>Kall</v>
      </c>
      <c r="O3748" t="s">
        <v>6373</v>
      </c>
      <c r="P3748" t="s">
        <v>16034</v>
      </c>
    </row>
    <row r="3749" spans="1:16" x14ac:dyDescent="0.35">
      <c r="A3749" t="s">
        <v>5910</v>
      </c>
      <c r="B3749" s="3" t="s">
        <v>13965</v>
      </c>
      <c r="C3749" s="4">
        <v>52.121768807899997</v>
      </c>
      <c r="D3749" s="4">
        <v>8.9590685840400006</v>
      </c>
      <c r="E3749" s="4">
        <f>Orte[[#This Row],[Lat_dez]]*PI()/180</f>
        <v>0.90969647766113471</v>
      </c>
      <c r="F3749" s="4">
        <f>Orte[[#This Row],[Lon_dez]]*PI()/180</f>
        <v>0.15636524470348431</v>
      </c>
      <c r="G3749" t="s">
        <v>504</v>
      </c>
      <c r="H3749" t="s">
        <v>1069</v>
      </c>
      <c r="I3749" s="4" t="b">
        <v>0</v>
      </c>
      <c r="J3749" s="4" t="str">
        <f>CONCATENATE(Orte[[#This Row],[Ort]]," - ",Orte[[#This Row],[Landkreis]])</f>
        <v>Kalletal - Kreis Lippe</v>
      </c>
      <c r="L3749" s="3" t="s">
        <v>15212</v>
      </c>
      <c r="M3749" s="3"/>
      <c r="N3749" t="str">
        <f>Orte[[#This Row],[Ort]]</f>
        <v>Kalletal</v>
      </c>
      <c r="O3749" t="s">
        <v>1439</v>
      </c>
      <c r="P3749" t="s">
        <v>3266</v>
      </c>
    </row>
    <row r="3750" spans="1:16" x14ac:dyDescent="0.35">
      <c r="A3750" t="s">
        <v>6090</v>
      </c>
      <c r="B3750" s="3" t="s">
        <v>14190</v>
      </c>
      <c r="C3750" s="4">
        <v>49.156640510499997</v>
      </c>
      <c r="D3750" s="4">
        <v>11.956827797800001</v>
      </c>
      <c r="E3750" s="4">
        <f>Orte[[#This Row],[Lat_dez]]*PI()/180</f>
        <v>0.85794522612745117</v>
      </c>
      <c r="F3750" s="4">
        <f>Orte[[#This Row],[Lon_dez]]*PI()/180</f>
        <v>0.20868601316559282</v>
      </c>
      <c r="G3750" t="s">
        <v>665</v>
      </c>
      <c r="H3750" t="s">
        <v>874</v>
      </c>
      <c r="I3750" s="4" t="b">
        <v>0</v>
      </c>
      <c r="J3750" s="4" t="str">
        <f>CONCATENATE(Orte[[#This Row],[Ort]]," - ",Orte[[#This Row],[Landkreis]])</f>
        <v>Kallmünz - Landkreis Regensburg</v>
      </c>
      <c r="L3750" s="3" t="s">
        <v>11823</v>
      </c>
      <c r="M3750" s="3"/>
      <c r="N3750" t="str">
        <f>Orte[[#This Row],[Ort]]</f>
        <v>Kallmünz</v>
      </c>
      <c r="O3750" t="s">
        <v>984</v>
      </c>
      <c r="P3750" t="s">
        <v>7185</v>
      </c>
    </row>
    <row r="3751" spans="1:16" x14ac:dyDescent="0.35">
      <c r="A3751" t="s">
        <v>5833</v>
      </c>
      <c r="B3751" s="3" t="s">
        <v>13849</v>
      </c>
      <c r="C3751" s="4">
        <v>49.489897375799998</v>
      </c>
      <c r="D3751" s="4">
        <v>8.1725386636799993</v>
      </c>
      <c r="E3751" s="4">
        <f>Orte[[#This Row],[Lat_dez]]*PI()/180</f>
        <v>0.86376165568181151</v>
      </c>
      <c r="F3751" s="4">
        <f>Orte[[#This Row],[Lon_dez]]*PI()/180</f>
        <v>0.14263770792775352</v>
      </c>
      <c r="G3751" t="s">
        <v>514</v>
      </c>
      <c r="H3751" t="s">
        <v>624</v>
      </c>
      <c r="I3751" s="4" t="b">
        <v>0</v>
      </c>
      <c r="J3751" s="4" t="str">
        <f>CONCATENATE(Orte[[#This Row],[Ort]]," - ",Orte[[#This Row],[Landkreis]])</f>
        <v>Kallstadt - Landkreis Bad Dürkheim</v>
      </c>
      <c r="L3751" s="3" t="s">
        <v>12263</v>
      </c>
      <c r="M3751" s="3"/>
      <c r="N3751" t="str">
        <f>Orte[[#This Row],[Ort]]</f>
        <v>Kallstadt</v>
      </c>
      <c r="O3751" t="s">
        <v>4432</v>
      </c>
      <c r="P3751" t="s">
        <v>6107</v>
      </c>
    </row>
    <row r="3752" spans="1:16" x14ac:dyDescent="0.35">
      <c r="A3752" t="s">
        <v>4545</v>
      </c>
      <c r="B3752" s="3" t="s">
        <v>12156</v>
      </c>
      <c r="C3752" s="4">
        <v>49.658525446100001</v>
      </c>
      <c r="D3752" s="4">
        <v>11.933899733600001</v>
      </c>
      <c r="E3752" s="4">
        <f>Orte[[#This Row],[Lat_dez]]*PI()/180</f>
        <v>0.86670477071983087</v>
      </c>
      <c r="F3752" s="4">
        <f>Orte[[#This Row],[Lon_dez]]*PI()/180</f>
        <v>0.20828584295419417</v>
      </c>
      <c r="G3752" t="s">
        <v>665</v>
      </c>
      <c r="H3752" t="s">
        <v>1224</v>
      </c>
      <c r="I3752" s="4" t="b">
        <v>0</v>
      </c>
      <c r="J3752" s="4" t="str">
        <f>CONCATENATE(Orte[[#This Row],[Ort]]," - ",Orte[[#This Row],[Landkreis]])</f>
        <v>Kaltenbrunn - Landkreis Neustadt a.d. Waldnaab</v>
      </c>
      <c r="L3752" s="3" t="s">
        <v>8201</v>
      </c>
      <c r="M3752" s="3"/>
      <c r="N3752" t="str">
        <f>Orte[[#This Row],[Ort]]</f>
        <v>Kaltenbrunn</v>
      </c>
      <c r="O3752" t="s">
        <v>2399</v>
      </c>
      <c r="P3752" t="s">
        <v>2808</v>
      </c>
    </row>
    <row r="3753" spans="1:16" x14ac:dyDescent="0.35">
      <c r="A3753" t="s">
        <v>5462</v>
      </c>
      <c r="B3753" s="3" t="s">
        <v>13348</v>
      </c>
      <c r="C3753" s="4">
        <v>53.841744413999997</v>
      </c>
      <c r="D3753" s="4">
        <v>9.9558479462099996</v>
      </c>
      <c r="E3753" s="4">
        <f>Orte[[#This Row],[Lat_dez]]*PI()/180</f>
        <v>0.93971571504156481</v>
      </c>
      <c r="F3753" s="4">
        <f>Orte[[#This Row],[Lon_dez]]*PI()/180</f>
        <v>0.17376232648927981</v>
      </c>
      <c r="G3753" t="s">
        <v>641</v>
      </c>
      <c r="H3753" t="s">
        <v>671</v>
      </c>
      <c r="I3753" s="4" t="b">
        <v>0</v>
      </c>
      <c r="J3753" s="4" t="str">
        <f>CONCATENATE(Orte[[#This Row],[Ort]]," - ",Orte[[#This Row],[Landkreis]])</f>
        <v>Kaltenkirchen - Kreis Segeberg</v>
      </c>
      <c r="L3753" s="3" t="s">
        <v>8623</v>
      </c>
      <c r="M3753" s="3"/>
      <c r="N3753" t="str">
        <f>Orte[[#This Row],[Ort]]</f>
        <v>Kaltenkirchen</v>
      </c>
      <c r="O3753" t="s">
        <v>4537</v>
      </c>
      <c r="P3753" t="s">
        <v>16023</v>
      </c>
    </row>
    <row r="3754" spans="1:16" x14ac:dyDescent="0.35">
      <c r="A3754" t="s">
        <v>1022</v>
      </c>
      <c r="B3754" s="3" t="s">
        <v>7999</v>
      </c>
      <c r="C3754" s="4">
        <v>50.656563208000001</v>
      </c>
      <c r="D3754" s="4">
        <v>10.132464218499999</v>
      </c>
      <c r="E3754" s="4">
        <f>Orte[[#This Row],[Lat_dez]]*PI()/180</f>
        <v>0.88412381572422116</v>
      </c>
      <c r="F3754" s="4">
        <f>Orte[[#This Row],[Lon_dez]]*PI()/180</f>
        <v>0.17684486195333912</v>
      </c>
      <c r="G3754" t="s">
        <v>678</v>
      </c>
      <c r="H3754" t="s">
        <v>690</v>
      </c>
      <c r="I3754" s="4" t="b">
        <v>0</v>
      </c>
      <c r="J3754" s="4" t="str">
        <f>CONCATENATE(Orte[[#This Row],[Ort]]," - ",Orte[[#This Row],[Landkreis]])</f>
        <v>Kaltennordheim - Landkreis Schmalkalden-Meiningen</v>
      </c>
      <c r="L3754" s="3" t="s">
        <v>11978</v>
      </c>
      <c r="M3754" s="3"/>
      <c r="N3754" t="str">
        <f>Orte[[#This Row],[Ort]]</f>
        <v>Kaltennordheim</v>
      </c>
      <c r="O3754" t="s">
        <v>6690</v>
      </c>
      <c r="P3754" t="s">
        <v>6074</v>
      </c>
    </row>
    <row r="3755" spans="1:16" x14ac:dyDescent="0.35">
      <c r="A3755" t="s">
        <v>3831</v>
      </c>
      <c r="B3755" s="3" t="s">
        <v>11246</v>
      </c>
      <c r="C3755" s="4">
        <v>47.893334408999998</v>
      </c>
      <c r="D3755" s="4">
        <v>10.751854463100001</v>
      </c>
      <c r="E3755" s="4">
        <f>Orte[[#This Row],[Lat_dez]]*PI()/180</f>
        <v>0.83589637519574245</v>
      </c>
      <c r="F3755" s="4">
        <f>Orte[[#This Row],[Lon_dez]]*PI()/180</f>
        <v>0.1876552610763422</v>
      </c>
      <c r="G3755" t="s">
        <v>665</v>
      </c>
      <c r="H3755" t="s">
        <v>1051</v>
      </c>
      <c r="I3755" s="4" t="b">
        <v>0</v>
      </c>
      <c r="J3755" s="4" t="str">
        <f>CONCATENATE(Orte[[#This Row],[Ort]]," - ",Orte[[#This Row],[Landkreis]])</f>
        <v>Kaltental - Landkreis Ostallgäu</v>
      </c>
      <c r="L3755" s="3" t="s">
        <v>11090</v>
      </c>
      <c r="M3755" s="3"/>
      <c r="N3755" t="str">
        <f>Orte[[#This Row],[Ort]]</f>
        <v>Kaltental</v>
      </c>
      <c r="O3755" t="s">
        <v>4034</v>
      </c>
      <c r="P3755" t="s">
        <v>1160</v>
      </c>
    </row>
    <row r="3756" spans="1:16" x14ac:dyDescent="0.35">
      <c r="A3756" t="s">
        <v>4535</v>
      </c>
      <c r="B3756" s="3" t="s">
        <v>12145</v>
      </c>
      <c r="C3756" s="4">
        <v>51.582146213500003</v>
      </c>
      <c r="D3756" s="4">
        <v>7.66605330321</v>
      </c>
      <c r="E3756" s="4">
        <f>Orte[[#This Row],[Lat_dez]]*PI()/180</f>
        <v>0.90027828667070098</v>
      </c>
      <c r="F3756" s="4">
        <f>Orte[[#This Row],[Lon_dez]]*PI()/180</f>
        <v>0.13379787077440167</v>
      </c>
      <c r="G3756" t="s">
        <v>504</v>
      </c>
      <c r="H3756" t="s">
        <v>1691</v>
      </c>
      <c r="I3756" s="4" t="b">
        <v>0</v>
      </c>
      <c r="J3756" s="4" t="str">
        <f>CONCATENATE(Orte[[#This Row],[Ort]]," - ",Orte[[#This Row],[Landkreis]])</f>
        <v>Kamen - Kreis Unna</v>
      </c>
      <c r="L3756" s="3" t="s">
        <v>7681</v>
      </c>
      <c r="M3756" s="3"/>
      <c r="N3756" t="str">
        <f>Orte[[#This Row],[Ort]]</f>
        <v>Kamen</v>
      </c>
      <c r="O3756" t="s">
        <v>4264</v>
      </c>
      <c r="P3756" t="s">
        <v>3286</v>
      </c>
    </row>
    <row r="3757" spans="1:16" x14ac:dyDescent="0.35">
      <c r="A3757" t="s">
        <v>5021</v>
      </c>
      <c r="B3757" s="3" t="s">
        <v>12769</v>
      </c>
      <c r="C3757" s="4">
        <v>51.2901594235</v>
      </c>
      <c r="D3757" s="4">
        <v>14.0813836173</v>
      </c>
      <c r="E3757" s="4">
        <f>Orte[[#This Row],[Lat_dez]]*PI()/180</f>
        <v>0.89518215581287164</v>
      </c>
      <c r="F3757" s="4">
        <f>Orte[[#This Row],[Lon_dez]]*PI()/180</f>
        <v>0.24576650735827418</v>
      </c>
      <c r="G3757" t="s">
        <v>869</v>
      </c>
      <c r="H3757" t="s">
        <v>972</v>
      </c>
      <c r="I3757" s="4" t="b">
        <v>0</v>
      </c>
      <c r="J3757" s="4" t="str">
        <f>CONCATENATE(Orte[[#This Row],[Ort]]," - ",Orte[[#This Row],[Landkreis]])</f>
        <v>Kamenz - Landkreis Bautzen</v>
      </c>
      <c r="L3757" s="3" t="s">
        <v>12621</v>
      </c>
      <c r="M3757" s="3"/>
      <c r="N3757" t="str">
        <f>Orte[[#This Row],[Ort]]</f>
        <v>Kamenz</v>
      </c>
      <c r="O3757" t="s">
        <v>6399</v>
      </c>
      <c r="P3757" t="s">
        <v>2278</v>
      </c>
    </row>
    <row r="3758" spans="1:16" x14ac:dyDescent="0.35">
      <c r="A3758" t="s">
        <v>693</v>
      </c>
      <c r="B3758" s="3" t="s">
        <v>7786</v>
      </c>
      <c r="C3758" s="4">
        <v>48.373362084699998</v>
      </c>
      <c r="D3758" s="4">
        <v>10.367480513</v>
      </c>
      <c r="E3758" s="4">
        <f>Orte[[#This Row],[Lat_dez]]*PI()/180</f>
        <v>0.84427443863740304</v>
      </c>
      <c r="F3758" s="4">
        <f>Orte[[#This Row],[Lon_dez]]*PI()/180</f>
        <v>0.18094667008820078</v>
      </c>
      <c r="G3758" t="s">
        <v>665</v>
      </c>
      <c r="H3758" t="s">
        <v>694</v>
      </c>
      <c r="I3758" s="4" t="b">
        <v>0</v>
      </c>
      <c r="J3758" s="4" t="str">
        <f>CONCATENATE(Orte[[#This Row],[Ort]]," - ",Orte[[#This Row],[Landkreis]])</f>
        <v>Kammeltal - Landkreis Günzburg</v>
      </c>
      <c r="L3758" s="3" t="s">
        <v>15205</v>
      </c>
      <c r="M3758" s="3"/>
      <c r="N3758" t="str">
        <f>Orte[[#This Row],[Ort]]</f>
        <v>Kammeltal</v>
      </c>
      <c r="O3758" t="s">
        <v>1778</v>
      </c>
      <c r="P3758" t="s">
        <v>16024</v>
      </c>
    </row>
    <row r="3759" spans="1:16" x14ac:dyDescent="0.35">
      <c r="A3759" t="s">
        <v>2775</v>
      </c>
      <c r="B3759" s="3" t="s">
        <v>9920</v>
      </c>
      <c r="C3759" s="4">
        <v>48.049476226499998</v>
      </c>
      <c r="D3759" s="4">
        <v>10.4056217264</v>
      </c>
      <c r="E3759" s="4">
        <f>Orte[[#This Row],[Lat_dez]]*PI()/180</f>
        <v>0.83862156401116561</v>
      </c>
      <c r="F3759" s="4">
        <f>Orte[[#This Row],[Lon_dez]]*PI()/180</f>
        <v>0.18161235984273655</v>
      </c>
      <c r="G3759" t="s">
        <v>665</v>
      </c>
      <c r="H3759" t="s">
        <v>683</v>
      </c>
      <c r="I3759" s="4" t="b">
        <v>0</v>
      </c>
      <c r="J3759" s="4" t="str">
        <f>CONCATENATE(Orte[[#This Row],[Ort]]," - ",Orte[[#This Row],[Landkreis]])</f>
        <v>Kammlach - Landkreis Unterallgäu</v>
      </c>
      <c r="L3759" s="3" t="s">
        <v>9112</v>
      </c>
      <c r="M3759" s="3"/>
      <c r="N3759" t="str">
        <f>Orte[[#This Row],[Ort]]</f>
        <v>Kammlach</v>
      </c>
      <c r="O3759" t="s">
        <v>3352</v>
      </c>
      <c r="P3759" t="s">
        <v>7161</v>
      </c>
    </row>
    <row r="3760" spans="1:16" x14ac:dyDescent="0.35">
      <c r="A3760" t="s">
        <v>2521</v>
      </c>
      <c r="B3760" s="3" t="s">
        <v>9600</v>
      </c>
      <c r="C3760" s="4">
        <v>50.226782699499999</v>
      </c>
      <c r="D3760" s="4">
        <v>7.6336533527499997</v>
      </c>
      <c r="E3760" s="4">
        <f>Orte[[#This Row],[Lat_dez]]*PI()/180</f>
        <v>0.87662273079000075</v>
      </c>
      <c r="F3760" s="4">
        <f>Orte[[#This Row],[Lon_dez]]*PI()/180</f>
        <v>0.13323238496139161</v>
      </c>
      <c r="G3760" t="s">
        <v>514</v>
      </c>
      <c r="H3760" t="s">
        <v>593</v>
      </c>
      <c r="I3760" s="4" t="b">
        <v>0</v>
      </c>
      <c r="J3760" s="4" t="str">
        <f>CONCATENATE(Orte[[#This Row],[Ort]]," - ",Orte[[#This Row],[Landkreis]])</f>
        <v>Kamp-Bornhofen-Filsen - Landkreis Rhein-Lahn-Kreis</v>
      </c>
      <c r="L3760" s="3" t="s">
        <v>13755</v>
      </c>
      <c r="M3760" s="3"/>
      <c r="N3760" t="str">
        <f>Orte[[#This Row],[Ort]]</f>
        <v>Kamp-Bornhofen-Filsen</v>
      </c>
      <c r="O3760" t="s">
        <v>6908</v>
      </c>
      <c r="P3760" t="s">
        <v>5023</v>
      </c>
    </row>
    <row r="3761" spans="1:16" x14ac:dyDescent="0.35">
      <c r="A3761" t="s">
        <v>4749</v>
      </c>
      <c r="B3761" s="3" t="s">
        <v>12420</v>
      </c>
      <c r="C3761" s="4">
        <v>54.9645502722</v>
      </c>
      <c r="D3761" s="4">
        <v>8.3473937524000004</v>
      </c>
      <c r="E3761" s="4">
        <f>Orte[[#This Row],[Lat_dez]]*PI()/180</f>
        <v>0.95931237412783554</v>
      </c>
      <c r="F3761" s="4">
        <f>Orte[[#This Row],[Lon_dez]]*PI()/180</f>
        <v>0.14568950493978433</v>
      </c>
      <c r="G3761" t="s">
        <v>641</v>
      </c>
      <c r="H3761" t="s">
        <v>765</v>
      </c>
      <c r="I3761" s="4" t="b">
        <v>0</v>
      </c>
      <c r="J3761" s="4" t="str">
        <f>CONCATENATE(Orte[[#This Row],[Ort]]," - ",Orte[[#This Row],[Landkreis]])</f>
        <v>Kampen (Sylt) - Kreis Nordfriesland</v>
      </c>
      <c r="L3761" s="3" t="s">
        <v>9293</v>
      </c>
      <c r="M3761" s="3"/>
      <c r="N3761" t="str">
        <f>Orte[[#This Row],[Ort]]</f>
        <v>Kampen (Sylt)</v>
      </c>
      <c r="O3761" t="s">
        <v>4783</v>
      </c>
      <c r="P3761" t="s">
        <v>5357</v>
      </c>
    </row>
    <row r="3762" spans="1:16" x14ac:dyDescent="0.35">
      <c r="A3762" t="s">
        <v>3259</v>
      </c>
      <c r="B3762" s="3" t="s">
        <v>10510</v>
      </c>
      <c r="C3762" s="4">
        <v>48.933946651500001</v>
      </c>
      <c r="D3762" s="4">
        <v>8.6276931713600007</v>
      </c>
      <c r="E3762" s="4">
        <f>Orte[[#This Row],[Lat_dez]]*PI()/180</f>
        <v>0.85405848506392934</v>
      </c>
      <c r="F3762" s="4">
        <f>Orte[[#This Row],[Lon_dez]]*PI()/180</f>
        <v>0.15058165269206336</v>
      </c>
      <c r="G3762" t="s">
        <v>546</v>
      </c>
      <c r="H3762" t="s">
        <v>721</v>
      </c>
      <c r="I3762" s="4" t="b">
        <v>0</v>
      </c>
      <c r="J3762" s="4" t="str">
        <f>CONCATENATE(Orte[[#This Row],[Ort]]," - ",Orte[[#This Row],[Landkreis]])</f>
        <v>Kämpfelbach - Landkreis Enzkreis</v>
      </c>
      <c r="L3762" s="3" t="s">
        <v>9113</v>
      </c>
      <c r="M3762" s="3"/>
      <c r="N3762" t="str">
        <f>Orte[[#This Row],[Ort]]</f>
        <v>Kämpfelbach</v>
      </c>
      <c r="O3762" t="s">
        <v>2159</v>
      </c>
      <c r="P3762" t="s">
        <v>1351</v>
      </c>
    </row>
    <row r="3763" spans="1:16" x14ac:dyDescent="0.35">
      <c r="A3763" t="s">
        <v>4398</v>
      </c>
      <c r="B3763" s="3" t="s">
        <v>11965</v>
      </c>
      <c r="C3763" s="4">
        <v>51.515804356499999</v>
      </c>
      <c r="D3763" s="4">
        <v>6.5202291971299999</v>
      </c>
      <c r="E3763" s="4">
        <f>Orte[[#This Row],[Lat_dez]]*PI()/180</f>
        <v>0.89912040283416372</v>
      </c>
      <c r="F3763" s="4">
        <f>Orte[[#This Row],[Lon_dez]]*PI()/180</f>
        <v>0.1137994674745849</v>
      </c>
      <c r="G3763" t="s">
        <v>504</v>
      </c>
      <c r="H3763" t="s">
        <v>517</v>
      </c>
      <c r="I3763" s="4" t="b">
        <v>0</v>
      </c>
      <c r="J3763" s="4" t="str">
        <f>CONCATENATE(Orte[[#This Row],[Ort]]," - ",Orte[[#This Row],[Landkreis]])</f>
        <v>Kamp-Lintfort - Kreis Wesel</v>
      </c>
      <c r="L3763" s="3" t="s">
        <v>8507</v>
      </c>
      <c r="M3763" s="3"/>
      <c r="N3763" t="str">
        <f>Orte[[#This Row],[Ort]]</f>
        <v>Kamp-Lintfort</v>
      </c>
      <c r="O3763" t="s">
        <v>4602</v>
      </c>
      <c r="P3763" t="s">
        <v>1404</v>
      </c>
    </row>
    <row r="3764" spans="1:16" x14ac:dyDescent="0.35">
      <c r="A3764" t="s">
        <v>5804</v>
      </c>
      <c r="B3764" s="3" t="s">
        <v>13805</v>
      </c>
      <c r="C3764" s="4">
        <v>49.087855526799999</v>
      </c>
      <c r="D3764" s="4">
        <v>8.1964606246299994</v>
      </c>
      <c r="E3764" s="4">
        <f>Orte[[#This Row],[Lat_dez]]*PI()/180</f>
        <v>0.85674470168595562</v>
      </c>
      <c r="F3764" s="4">
        <f>Orte[[#This Row],[Lon_dez]]*PI()/180</f>
        <v>0.14305522490986453</v>
      </c>
      <c r="G3764" t="s">
        <v>514</v>
      </c>
      <c r="H3764" t="s">
        <v>565</v>
      </c>
      <c r="I3764" s="4" t="b">
        <v>0</v>
      </c>
      <c r="J3764" s="4" t="str">
        <f>CONCATENATE(Orte[[#This Row],[Ort]]," - ",Orte[[#This Row],[Landkreis]])</f>
        <v>Kandel - Landkreis Germersheim</v>
      </c>
      <c r="L3764" s="3" t="s">
        <v>14098</v>
      </c>
      <c r="M3764" s="3"/>
      <c r="N3764" t="str">
        <f>Orte[[#This Row],[Ort]]</f>
        <v>Kandel</v>
      </c>
      <c r="O3764" t="s">
        <v>7097</v>
      </c>
      <c r="P3764" t="s">
        <v>5070</v>
      </c>
    </row>
    <row r="3765" spans="1:16" x14ac:dyDescent="0.35">
      <c r="A3765" t="s">
        <v>3409</v>
      </c>
      <c r="B3765" s="3" t="s">
        <v>10698</v>
      </c>
      <c r="C3765" s="4">
        <v>47.703678615699999</v>
      </c>
      <c r="D3765" s="4">
        <v>7.6540719148500003</v>
      </c>
      <c r="E3765" s="4">
        <f>Orte[[#This Row],[Lat_dez]]*PI()/180</f>
        <v>0.83258625715717571</v>
      </c>
      <c r="F3765" s="4">
        <f>Orte[[#This Row],[Lon_dez]]*PI()/180</f>
        <v>0.13358875609855955</v>
      </c>
      <c r="G3765" t="s">
        <v>546</v>
      </c>
      <c r="H3765" t="s">
        <v>597</v>
      </c>
      <c r="I3765" s="4" t="b">
        <v>0</v>
      </c>
      <c r="J3765" s="4" t="str">
        <f>CONCATENATE(Orte[[#This Row],[Ort]]," - ",Orte[[#This Row],[Landkreis]])</f>
        <v>Kandern - Landkreis Lörrach</v>
      </c>
      <c r="L3765" s="3" t="s">
        <v>15764</v>
      </c>
      <c r="M3765" s="3"/>
      <c r="N3765" t="str">
        <f>Orte[[#This Row],[Ort]]</f>
        <v>Kandern</v>
      </c>
      <c r="O3765" t="s">
        <v>7141</v>
      </c>
      <c r="P3765" t="s">
        <v>2856</v>
      </c>
    </row>
    <row r="3766" spans="1:16" x14ac:dyDescent="0.35">
      <c r="A3766" t="s">
        <v>6256</v>
      </c>
      <c r="B3766" s="3" t="s">
        <v>14415</v>
      </c>
      <c r="C3766" s="4">
        <v>48.296221155700003</v>
      </c>
      <c r="D3766" s="4">
        <v>7.74929255217</v>
      </c>
      <c r="E3766" s="4">
        <f>Orte[[#This Row],[Lat_dez]]*PI()/180</f>
        <v>0.84292807543830595</v>
      </c>
      <c r="F3766" s="4">
        <f>Orte[[#This Row],[Lon_dez]]*PI()/180</f>
        <v>0.13525066973564095</v>
      </c>
      <c r="G3766" t="s">
        <v>546</v>
      </c>
      <c r="H3766" t="s">
        <v>622</v>
      </c>
      <c r="I3766" s="4" t="b">
        <v>0</v>
      </c>
      <c r="J3766" s="4" t="str">
        <f>CONCATENATE(Orte[[#This Row],[Ort]]," - ",Orte[[#This Row],[Landkreis]])</f>
        <v>Kappel-Grafenhausen - Landkreis Ortenaukreis</v>
      </c>
      <c r="L3766" s="3" t="s">
        <v>11087</v>
      </c>
      <c r="M3766" s="3"/>
      <c r="N3766" t="str">
        <f>Orte[[#This Row],[Ort]]</f>
        <v>Kappel-Grafenhausen</v>
      </c>
      <c r="O3766" t="s">
        <v>7011</v>
      </c>
      <c r="P3766" t="s">
        <v>3449</v>
      </c>
    </row>
    <row r="3767" spans="1:16" x14ac:dyDescent="0.35">
      <c r="A3767" t="s">
        <v>4469</v>
      </c>
      <c r="B3767" s="3" t="s">
        <v>12062</v>
      </c>
      <c r="C3767" s="4">
        <v>54.6738255896</v>
      </c>
      <c r="D3767" s="4">
        <v>9.9539891679700006</v>
      </c>
      <c r="E3767" s="4">
        <f>Orte[[#This Row],[Lat_dez]]*PI()/180</f>
        <v>0.95423827119964999</v>
      </c>
      <c r="F3767" s="4">
        <f>Orte[[#This Row],[Lon_dez]]*PI()/180</f>
        <v>0.17372988468892739</v>
      </c>
      <c r="G3767" t="s">
        <v>641</v>
      </c>
      <c r="H3767" t="s">
        <v>660</v>
      </c>
      <c r="I3767" s="4" t="b">
        <v>0</v>
      </c>
      <c r="J3767" s="4" t="str">
        <f>CONCATENATE(Orte[[#This Row],[Ort]]," - ",Orte[[#This Row],[Landkreis]])</f>
        <v>Kappeln - Kreis Schleswig-Flensburg</v>
      </c>
      <c r="L3767" s="3" t="s">
        <v>12612</v>
      </c>
      <c r="M3767" s="3"/>
      <c r="N3767" t="str">
        <f>Orte[[#This Row],[Ort]]</f>
        <v>Kappeln</v>
      </c>
      <c r="O3767" t="s">
        <v>6488</v>
      </c>
      <c r="P3767" t="s">
        <v>5065</v>
      </c>
    </row>
    <row r="3768" spans="1:16" x14ac:dyDescent="0.35">
      <c r="A3768" t="s">
        <v>5802</v>
      </c>
      <c r="B3768" s="3" t="s">
        <v>13803</v>
      </c>
      <c r="C3768" s="4">
        <v>48.581885208300001</v>
      </c>
      <c r="D3768" s="4">
        <v>8.1140325943900002</v>
      </c>
      <c r="E3768" s="4">
        <f>Orte[[#This Row],[Lat_dez]]*PI()/180</f>
        <v>0.84791385371076622</v>
      </c>
      <c r="F3768" s="4">
        <f>Orte[[#This Row],[Lon_dez]]*PI()/180</f>
        <v>0.14161658438624308</v>
      </c>
      <c r="G3768" t="s">
        <v>546</v>
      </c>
      <c r="H3768" t="s">
        <v>622</v>
      </c>
      <c r="I3768" s="4" t="b">
        <v>0</v>
      </c>
      <c r="J3768" s="4" t="str">
        <f>CONCATENATE(Orte[[#This Row],[Ort]]," - ",Orte[[#This Row],[Landkreis]])</f>
        <v>Kappelrodeck - Landkreis Ortenaukreis</v>
      </c>
      <c r="L3768" s="3" t="s">
        <v>10838</v>
      </c>
      <c r="M3768" s="3"/>
      <c r="N3768" t="str">
        <f>Orte[[#This Row],[Ort]]</f>
        <v>Kappelrodeck</v>
      </c>
      <c r="O3768" t="s">
        <v>2063</v>
      </c>
      <c r="P3768" t="s">
        <v>677</v>
      </c>
    </row>
    <row r="3769" spans="1:16" x14ac:dyDescent="0.35">
      <c r="A3769" t="s">
        <v>2679</v>
      </c>
      <c r="B3769" s="3" t="s">
        <v>9794</v>
      </c>
      <c r="C3769" s="4">
        <v>49.864222103899998</v>
      </c>
      <c r="D3769" s="4">
        <v>9.6448894478200007</v>
      </c>
      <c r="E3769" s="4">
        <f>Orte[[#This Row],[Lat_dez]]*PI()/180</f>
        <v>0.87029485465878886</v>
      </c>
      <c r="F3769" s="4">
        <f>Orte[[#This Row],[Lon_dez]]*PI()/180</f>
        <v>0.16833507685531685</v>
      </c>
      <c r="G3769" t="s">
        <v>665</v>
      </c>
      <c r="H3769" t="s">
        <v>826</v>
      </c>
      <c r="I3769" s="4" t="b">
        <v>0</v>
      </c>
      <c r="J3769" s="4" t="str">
        <f>CONCATENATE(Orte[[#This Row],[Ort]]," - ",Orte[[#This Row],[Landkreis]])</f>
        <v>Karbach - Landkreis Main-Spessart</v>
      </c>
      <c r="L3769" s="3" t="s">
        <v>11081</v>
      </c>
      <c r="M3769" s="3"/>
      <c r="N3769" t="str">
        <f>Orte[[#This Row],[Ort]]</f>
        <v>Karbach</v>
      </c>
      <c r="O3769" t="s">
        <v>5990</v>
      </c>
      <c r="P3769" t="s">
        <v>6217</v>
      </c>
    </row>
    <row r="3770" spans="1:16" x14ac:dyDescent="0.35">
      <c r="A3770" t="s">
        <v>3108</v>
      </c>
      <c r="B3770" s="3" t="s">
        <v>10326</v>
      </c>
      <c r="C3770" s="4">
        <v>50.235617050400002</v>
      </c>
      <c r="D3770" s="4">
        <v>8.7677653178400003</v>
      </c>
      <c r="E3770" s="4">
        <f>Orte[[#This Row],[Lat_dez]]*PI()/180</f>
        <v>0.87677691930048229</v>
      </c>
      <c r="F3770" s="4">
        <f>Orte[[#This Row],[Lon_dez]]*PI()/180</f>
        <v>0.15302637283847514</v>
      </c>
      <c r="G3770" t="s">
        <v>549</v>
      </c>
      <c r="H3770" t="s">
        <v>733</v>
      </c>
      <c r="I3770" s="4" t="b">
        <v>0</v>
      </c>
      <c r="J3770" s="4" t="str">
        <f>CONCATENATE(Orte[[#This Row],[Ort]]," - ",Orte[[#This Row],[Landkreis]])</f>
        <v>Karben - Landkreis Wetteraukreis</v>
      </c>
      <c r="L3770" s="3" t="s">
        <v>8607</v>
      </c>
      <c r="M3770" s="3"/>
      <c r="N3770" t="str">
        <f>Orte[[#This Row],[Ort]]</f>
        <v>Karben</v>
      </c>
      <c r="O3770" t="s">
        <v>2195</v>
      </c>
      <c r="P3770" t="s">
        <v>2773</v>
      </c>
    </row>
    <row r="3771" spans="1:16" x14ac:dyDescent="0.35">
      <c r="A3771" t="s">
        <v>5624</v>
      </c>
      <c r="B3771" s="3" t="s">
        <v>13564</v>
      </c>
      <c r="C3771" s="4">
        <v>48.905020888300001</v>
      </c>
      <c r="D3771" s="4">
        <v>8.5034074137500006</v>
      </c>
      <c r="E3771" s="4">
        <f>Orte[[#This Row],[Lat_dez]]*PI()/180</f>
        <v>0.85355363525743699</v>
      </c>
      <c r="F3771" s="4">
        <f>Orte[[#This Row],[Lon_dez]]*PI()/180</f>
        <v>0.14841245700843325</v>
      </c>
      <c r="G3771" t="s">
        <v>546</v>
      </c>
      <c r="H3771" t="s">
        <v>723</v>
      </c>
      <c r="I3771" s="4" t="b">
        <v>0</v>
      </c>
      <c r="J3771" s="4" t="str">
        <f>CONCATENATE(Orte[[#This Row],[Ort]]," - ",Orte[[#This Row],[Landkreis]])</f>
        <v>Karlsbad - Landkreis Karlsruhe</v>
      </c>
      <c r="L3771" s="3" t="s">
        <v>13826</v>
      </c>
      <c r="M3771" s="3"/>
      <c r="N3771" t="str">
        <f>Orte[[#This Row],[Ort]]</f>
        <v>Karlsbad</v>
      </c>
      <c r="O3771" t="s">
        <v>4742</v>
      </c>
      <c r="P3771" t="s">
        <v>782</v>
      </c>
    </row>
    <row r="3772" spans="1:16" x14ac:dyDescent="0.35">
      <c r="A3772" t="s">
        <v>2211</v>
      </c>
      <c r="B3772" s="3" t="s">
        <v>9222</v>
      </c>
      <c r="C3772" s="4">
        <v>53.989861421999997</v>
      </c>
      <c r="D3772" s="4">
        <v>13.5473868399</v>
      </c>
      <c r="E3772" s="4">
        <f>Orte[[#This Row],[Lat_dez]]*PI()/180</f>
        <v>0.94230084450936757</v>
      </c>
      <c r="F3772" s="4">
        <f>Orte[[#This Row],[Lon_dez]]*PI()/180</f>
        <v>0.23644650539760489</v>
      </c>
      <c r="G3772" t="s">
        <v>834</v>
      </c>
      <c r="H3772" t="s">
        <v>987</v>
      </c>
      <c r="I3772" s="4" t="b">
        <v>0</v>
      </c>
      <c r="J3772" s="4" t="str">
        <f>CONCATENATE(Orte[[#This Row],[Ort]]," - ",Orte[[#This Row],[Landkreis]])</f>
        <v>Karlsburg - Landkreis Vorpommern-Greifswald</v>
      </c>
      <c r="L3772" s="3" t="s">
        <v>14637</v>
      </c>
      <c r="M3772" s="3"/>
      <c r="N3772" t="str">
        <f>Orte[[#This Row],[Ort]]</f>
        <v>Karlsburg</v>
      </c>
      <c r="O3772" t="s">
        <v>5346</v>
      </c>
      <c r="P3772" t="s">
        <v>6543</v>
      </c>
    </row>
    <row r="3773" spans="1:16" x14ac:dyDescent="0.35">
      <c r="A3773" t="s">
        <v>4006</v>
      </c>
      <c r="B3773" s="3" t="s">
        <v>11468</v>
      </c>
      <c r="C3773" s="4">
        <v>49.140957134700002</v>
      </c>
      <c r="D3773" s="4">
        <v>8.5364947569700007</v>
      </c>
      <c r="E3773" s="4">
        <f>Orte[[#This Row],[Lat_dez]]*PI()/180</f>
        <v>0.85767149958191358</v>
      </c>
      <c r="F3773" s="4">
        <f>Orte[[#This Row],[Lon_dez]]*PI()/180</f>
        <v>0.14898994008835967</v>
      </c>
      <c r="G3773" t="s">
        <v>546</v>
      </c>
      <c r="H3773" t="s">
        <v>723</v>
      </c>
      <c r="I3773" s="4" t="b">
        <v>0</v>
      </c>
      <c r="J3773" s="4" t="str">
        <f>CONCATENATE(Orte[[#This Row],[Ort]]," - ",Orte[[#This Row],[Landkreis]])</f>
        <v>Karlsdorf-Neuthard - Landkreis Karlsruhe</v>
      </c>
      <c r="L3773" s="3" t="s">
        <v>12976</v>
      </c>
      <c r="M3773" s="3"/>
      <c r="N3773" t="str">
        <f>Orte[[#This Row],[Ort]]</f>
        <v>Karlsdorf-Neuthard</v>
      </c>
      <c r="O3773" t="s">
        <v>3867</v>
      </c>
      <c r="P3773" t="s">
        <v>3756</v>
      </c>
    </row>
    <row r="3774" spans="1:16" x14ac:dyDescent="0.35">
      <c r="A3774" t="s">
        <v>4972</v>
      </c>
      <c r="B3774" s="3" t="s">
        <v>12712</v>
      </c>
      <c r="C3774" s="4">
        <v>48.229620027499998</v>
      </c>
      <c r="D3774" s="4">
        <v>11.462717252899999</v>
      </c>
      <c r="E3774" s="4">
        <f>Orte[[#This Row],[Lat_dez]]*PI()/180</f>
        <v>0.84176566646567308</v>
      </c>
      <c r="F3774" s="4">
        <f>Orte[[#This Row],[Lon_dez]]*PI()/180</f>
        <v>0.20006215728826454</v>
      </c>
      <c r="G3774" t="s">
        <v>665</v>
      </c>
      <c r="H3774" t="s">
        <v>841</v>
      </c>
      <c r="I3774" s="4" t="b">
        <v>0</v>
      </c>
      <c r="J3774" s="4" t="str">
        <f>CONCATENATE(Orte[[#This Row],[Ort]]," - ",Orte[[#This Row],[Landkreis]])</f>
        <v>Karlsfeld - Landkreis Dachau</v>
      </c>
      <c r="L3774" s="3" t="s">
        <v>13750</v>
      </c>
      <c r="M3774" s="3"/>
      <c r="N3774" t="str">
        <f>Orte[[#This Row],[Ort]]</f>
        <v>Karlsfeld</v>
      </c>
      <c r="O3774" t="s">
        <v>5619</v>
      </c>
      <c r="P3774" t="s">
        <v>4487</v>
      </c>
    </row>
    <row r="3775" spans="1:16" x14ac:dyDescent="0.35">
      <c r="A3775" t="s">
        <v>990</v>
      </c>
      <c r="B3775" s="3" t="s">
        <v>7971</v>
      </c>
      <c r="C3775" s="4">
        <v>54.179251733199997</v>
      </c>
      <c r="D3775" s="4">
        <v>13.810716551700001</v>
      </c>
      <c r="E3775" s="4">
        <f>Orte[[#This Row],[Lat_dez]]*PI()/180</f>
        <v>0.94560632901118424</v>
      </c>
      <c r="F3775" s="4">
        <f>Orte[[#This Row],[Lon_dez]]*PI()/180</f>
        <v>0.24104247588684266</v>
      </c>
      <c r="G3775" t="s">
        <v>834</v>
      </c>
      <c r="H3775" t="s">
        <v>987</v>
      </c>
      <c r="I3775" s="4" t="b">
        <v>0</v>
      </c>
      <c r="J3775" s="4" t="str">
        <f>CONCATENATE(Orte[[#This Row],[Ort]]," - ",Orte[[#This Row],[Landkreis]])</f>
        <v>Karlshagen - Landkreis Vorpommern-Greifswald</v>
      </c>
      <c r="L3775" s="3" t="s">
        <v>12610</v>
      </c>
      <c r="M3775" s="3"/>
      <c r="N3775" t="str">
        <f>Orte[[#This Row],[Ort]]</f>
        <v>Karlshagen</v>
      </c>
      <c r="O3775" t="s">
        <v>6510</v>
      </c>
      <c r="P3775" t="s">
        <v>4605</v>
      </c>
    </row>
    <row r="3776" spans="1:16" x14ac:dyDescent="0.35">
      <c r="A3776" t="s">
        <v>3964</v>
      </c>
      <c r="B3776" s="3" t="s">
        <v>11414</v>
      </c>
      <c r="C3776" s="4">
        <v>48.677132235400002</v>
      </c>
      <c r="D3776" s="4">
        <v>11.290698917</v>
      </c>
      <c r="E3776" s="4">
        <f>Orte[[#This Row],[Lat_dez]]*PI()/180</f>
        <v>0.84957622793639742</v>
      </c>
      <c r="F3776" s="4">
        <f>Orte[[#This Row],[Lon_dez]]*PI()/180</f>
        <v>0.19705987095300798</v>
      </c>
      <c r="G3776" t="s">
        <v>665</v>
      </c>
      <c r="H3776" t="s">
        <v>951</v>
      </c>
      <c r="I3776" s="4" t="b">
        <v>0</v>
      </c>
      <c r="J3776" s="4" t="str">
        <f>CONCATENATE(Orte[[#This Row],[Ort]]," - ",Orte[[#This Row],[Landkreis]])</f>
        <v>Karlshuld - Landkreis Neuburg-Schrobenhausen</v>
      </c>
      <c r="L3776" s="3" t="s">
        <v>11323</v>
      </c>
      <c r="M3776" s="3"/>
      <c r="N3776" t="str">
        <f>Orte[[#This Row],[Ort]]</f>
        <v>Karlshuld</v>
      </c>
      <c r="O3776" t="s">
        <v>3506</v>
      </c>
      <c r="P3776" t="s">
        <v>5937</v>
      </c>
    </row>
    <row r="3777" spans="1:16" x14ac:dyDescent="0.35">
      <c r="A3777" t="s">
        <v>6544</v>
      </c>
      <c r="B3777" s="3" t="s">
        <v>14815</v>
      </c>
      <c r="C3777" s="4">
        <v>48.668303295900003</v>
      </c>
      <c r="D3777" s="4">
        <v>11.399541338500001</v>
      </c>
      <c r="E3777" s="4">
        <f>Orte[[#This Row],[Lat_dez]]*PI()/180</f>
        <v>0.84942213387266319</v>
      </c>
      <c r="F3777" s="4">
        <f>Orte[[#This Row],[Lon_dez]]*PI()/180</f>
        <v>0.19895952957402643</v>
      </c>
      <c r="G3777" t="s">
        <v>665</v>
      </c>
      <c r="H3777" t="s">
        <v>951</v>
      </c>
      <c r="I3777" s="4" t="b">
        <v>0</v>
      </c>
      <c r="J3777" s="4" t="str">
        <f>CONCATENATE(Orte[[#This Row],[Ort]]," - ",Orte[[#This Row],[Landkreis]])</f>
        <v>Karlskron - Landkreis Neuburg-Schrobenhausen</v>
      </c>
      <c r="L3777" s="3" t="s">
        <v>8494</v>
      </c>
      <c r="M3777" s="3"/>
      <c r="N3777" t="str">
        <f>Orte[[#This Row],[Ort]]</f>
        <v>Karlskron</v>
      </c>
      <c r="O3777" t="s">
        <v>3255</v>
      </c>
      <c r="P3777" t="s">
        <v>6650</v>
      </c>
    </row>
    <row r="3778" spans="1:16" x14ac:dyDescent="0.35">
      <c r="A3778" t="s">
        <v>567</v>
      </c>
      <c r="B3778" s="3" t="s">
        <v>9721</v>
      </c>
      <c r="C3778" s="4">
        <v>49.039412745699998</v>
      </c>
      <c r="D3778" s="4">
        <v>8.4221445632999998</v>
      </c>
      <c r="E3778" s="4">
        <f>Orte[[#This Row],[Lat_dez]]*PI()/180</f>
        <v>0.85589921565693761</v>
      </c>
      <c r="F3778" s="4">
        <f>Orte[[#This Row],[Lon_dez]]*PI()/180</f>
        <v>0.14699415270852498</v>
      </c>
      <c r="G3778" t="s">
        <v>546</v>
      </c>
      <c r="H3778" t="s">
        <v>568</v>
      </c>
      <c r="I3778" s="4" t="b">
        <v>0</v>
      </c>
      <c r="J3778" s="4" t="str">
        <f>CONCATENATE(Orte[[#This Row],[Ort]]," - ",Orte[[#This Row],[Landkreis]])</f>
        <v>Karlsruhe - Stadtkreis Karlsruhe</v>
      </c>
      <c r="L3778" s="3" t="s">
        <v>9571</v>
      </c>
      <c r="M3778" s="3"/>
      <c r="N3778" t="str">
        <f>Orte[[#This Row],[Ort]]</f>
        <v>Karlsruhe</v>
      </c>
      <c r="O3778" t="s">
        <v>4084</v>
      </c>
      <c r="P3778" t="s">
        <v>2064</v>
      </c>
    </row>
    <row r="3779" spans="1:16" x14ac:dyDescent="0.35">
      <c r="A3779" t="s">
        <v>567</v>
      </c>
      <c r="B3779" s="3" t="s">
        <v>15809</v>
      </c>
      <c r="C3779" s="4">
        <v>49.012145085900002</v>
      </c>
      <c r="D3779" s="4">
        <v>8.3894821301500002</v>
      </c>
      <c r="E3779" s="4">
        <f>Orte[[#This Row],[Lat_dez]]*PI()/180</f>
        <v>0.85542330521411403</v>
      </c>
      <c r="F3779" s="4">
        <f>Orte[[#This Row],[Lon_dez]]*PI()/180</f>
        <v>0.14642408570834495</v>
      </c>
      <c r="G3779" t="s">
        <v>546</v>
      </c>
      <c r="H3779" t="s">
        <v>568</v>
      </c>
      <c r="I3779" s="4" t="b">
        <v>0</v>
      </c>
      <c r="J3779" s="4" t="str">
        <f>CONCATENATE(Orte[[#This Row],[Ort]]," - ",Orte[[#This Row],[Landkreis]])</f>
        <v>Karlsruhe - Stadtkreis Karlsruhe</v>
      </c>
      <c r="L3779" s="3" t="s">
        <v>9579</v>
      </c>
      <c r="M3779" s="3"/>
      <c r="N3779" t="str">
        <f>Orte[[#This Row],[Ort]]</f>
        <v>Karlsruhe</v>
      </c>
      <c r="O3779" t="s">
        <v>2928</v>
      </c>
      <c r="P3779" t="s">
        <v>3337</v>
      </c>
    </row>
    <row r="3780" spans="1:16" x14ac:dyDescent="0.35">
      <c r="A3780" t="s">
        <v>567</v>
      </c>
      <c r="B3780" s="3" t="s">
        <v>11356</v>
      </c>
      <c r="C3780" s="4">
        <v>48.991556677399998</v>
      </c>
      <c r="D3780" s="4">
        <v>8.3778892938199991</v>
      </c>
      <c r="E3780" s="4">
        <f>Orte[[#This Row],[Lat_dez]]*PI()/180</f>
        <v>0.85506396969804332</v>
      </c>
      <c r="F3780" s="4">
        <f>Orte[[#This Row],[Lon_dez]]*PI()/180</f>
        <v>0.14622175254474162</v>
      </c>
      <c r="G3780" t="s">
        <v>546</v>
      </c>
      <c r="H3780" t="s">
        <v>568</v>
      </c>
      <c r="I3780" s="4" t="b">
        <v>0</v>
      </c>
      <c r="J3780" s="4" t="str">
        <f>CONCATENATE(Orte[[#This Row],[Ort]]," - ",Orte[[#This Row],[Landkreis]])</f>
        <v>Karlsruhe - Stadtkreis Karlsruhe</v>
      </c>
      <c r="L3780" s="3" t="s">
        <v>9287</v>
      </c>
      <c r="M3780" s="3"/>
      <c r="N3780" t="str">
        <f>Orte[[#This Row],[Ort]]</f>
        <v>Karlsruhe</v>
      </c>
      <c r="O3780" t="s">
        <v>1045</v>
      </c>
      <c r="P3780" t="s">
        <v>7074</v>
      </c>
    </row>
    <row r="3781" spans="1:16" x14ac:dyDescent="0.35">
      <c r="A3781" t="s">
        <v>567</v>
      </c>
      <c r="B3781" s="3" t="s">
        <v>10862</v>
      </c>
      <c r="C3781" s="4">
        <v>48.999472713999999</v>
      </c>
      <c r="D3781" s="4">
        <v>8.4143880221200007</v>
      </c>
      <c r="E3781" s="4">
        <f>Orte[[#This Row],[Lat_dez]]*PI()/180</f>
        <v>0.85520213060042183</v>
      </c>
      <c r="F3781" s="4">
        <f>Orte[[#This Row],[Lon_dez]]*PI()/180</f>
        <v>0.14685877552636747</v>
      </c>
      <c r="G3781" t="s">
        <v>546</v>
      </c>
      <c r="H3781" t="s">
        <v>568</v>
      </c>
      <c r="I3781" s="4" t="b">
        <v>0</v>
      </c>
      <c r="J3781" s="4" t="str">
        <f>CONCATENATE(Orte[[#This Row],[Ort]]," - ",Orte[[#This Row],[Landkreis]])</f>
        <v>Karlsruhe - Stadtkreis Karlsruhe</v>
      </c>
      <c r="L3781" s="3" t="s">
        <v>8608</v>
      </c>
      <c r="M3781" s="3"/>
      <c r="N3781" t="str">
        <f>Orte[[#This Row],[Ort]]</f>
        <v>Karlsruhe</v>
      </c>
      <c r="O3781" t="s">
        <v>7137</v>
      </c>
      <c r="P3781" t="s">
        <v>5443</v>
      </c>
    </row>
    <row r="3782" spans="1:16" x14ac:dyDescent="0.35">
      <c r="A3782" t="s">
        <v>567</v>
      </c>
      <c r="B3782" s="3" t="s">
        <v>10504</v>
      </c>
      <c r="C3782" s="4">
        <v>49.030650204899999</v>
      </c>
      <c r="D3782" s="4">
        <v>8.4513973055600005</v>
      </c>
      <c r="E3782" s="4">
        <f>Orte[[#This Row],[Lat_dez]]*PI()/180</f>
        <v>0.85574628046913737</v>
      </c>
      <c r="F3782" s="4">
        <f>Orte[[#This Row],[Lon_dez]]*PI()/180</f>
        <v>0.14750470937619928</v>
      </c>
      <c r="G3782" t="s">
        <v>546</v>
      </c>
      <c r="H3782" t="s">
        <v>568</v>
      </c>
      <c r="I3782" s="4" t="b">
        <v>0</v>
      </c>
      <c r="J3782" s="4" t="str">
        <f>CONCATENATE(Orte[[#This Row],[Ort]]," - ",Orte[[#This Row],[Landkreis]])</f>
        <v>Karlsruhe - Stadtkreis Karlsruhe</v>
      </c>
      <c r="L3782" s="3" t="s">
        <v>7676</v>
      </c>
      <c r="M3782" s="3"/>
      <c r="N3782" t="str">
        <f>Orte[[#This Row],[Ort]]</f>
        <v>Karlsruhe</v>
      </c>
      <c r="O3782" t="s">
        <v>5638</v>
      </c>
      <c r="P3782" t="s">
        <v>2884</v>
      </c>
    </row>
    <row r="3783" spans="1:16" x14ac:dyDescent="0.35">
      <c r="A3783" t="s">
        <v>567</v>
      </c>
      <c r="B3783" s="3" t="s">
        <v>14440</v>
      </c>
      <c r="C3783" s="4">
        <v>49.049877707999997</v>
      </c>
      <c r="D3783" s="4">
        <v>8.38236897122</v>
      </c>
      <c r="E3783" s="4">
        <f>Orte[[#This Row],[Lat_dez]]*PI()/180</f>
        <v>0.85608186370516981</v>
      </c>
      <c r="F3783" s="4">
        <f>Orte[[#This Row],[Lon_dez]]*PI()/180</f>
        <v>0.14629993766479879</v>
      </c>
      <c r="G3783" t="s">
        <v>546</v>
      </c>
      <c r="H3783" t="s">
        <v>568</v>
      </c>
      <c r="I3783" s="4" t="b">
        <v>0</v>
      </c>
      <c r="J3783" s="4" t="str">
        <f>CONCATENATE(Orte[[#This Row],[Ort]]," - ",Orte[[#This Row],[Landkreis]])</f>
        <v>Karlsruhe - Stadtkreis Karlsruhe</v>
      </c>
      <c r="L3783" s="3" t="s">
        <v>10682</v>
      </c>
      <c r="M3783" s="3"/>
      <c r="N3783" t="str">
        <f>Orte[[#This Row],[Ort]]</f>
        <v>Karlsruhe</v>
      </c>
      <c r="O3783" t="s">
        <v>7008</v>
      </c>
      <c r="P3783" t="s">
        <v>2446</v>
      </c>
    </row>
    <row r="3784" spans="1:16" x14ac:dyDescent="0.35">
      <c r="A3784" t="s">
        <v>567</v>
      </c>
      <c r="B3784" s="3" t="s">
        <v>12422</v>
      </c>
      <c r="C3784" s="4">
        <v>49.010871904200002</v>
      </c>
      <c r="D3784" s="4">
        <v>8.3583428836499998</v>
      </c>
      <c r="E3784" s="4">
        <f>Orte[[#This Row],[Lat_dez]]*PI()/180</f>
        <v>0.85540108400147297</v>
      </c>
      <c r="F3784" s="4">
        <f>Orte[[#This Row],[Lon_dez]]*PI()/180</f>
        <v>0.14588060333032982</v>
      </c>
      <c r="G3784" t="s">
        <v>546</v>
      </c>
      <c r="H3784" t="s">
        <v>568</v>
      </c>
      <c r="I3784" s="4" t="b">
        <v>0</v>
      </c>
      <c r="J3784" s="4" t="str">
        <f>CONCATENATE(Orte[[#This Row],[Ort]]," - ",Orte[[#This Row],[Landkreis]])</f>
        <v>Karlsruhe - Stadtkreis Karlsruhe</v>
      </c>
      <c r="L3784" s="3" t="s">
        <v>10839</v>
      </c>
      <c r="M3784" s="3"/>
      <c r="N3784" t="str">
        <f>Orte[[#This Row],[Ort]]</f>
        <v>Karlsruhe</v>
      </c>
      <c r="O3784" t="s">
        <v>2629</v>
      </c>
      <c r="P3784" t="s">
        <v>5373</v>
      </c>
    </row>
    <row r="3785" spans="1:16" x14ac:dyDescent="0.35">
      <c r="A3785" t="s">
        <v>567</v>
      </c>
      <c r="B3785" s="3" t="s">
        <v>12757</v>
      </c>
      <c r="C3785" s="4">
        <v>49.042076581899998</v>
      </c>
      <c r="D3785" s="4">
        <v>8.3354446319599997</v>
      </c>
      <c r="E3785" s="4">
        <f>Orte[[#This Row],[Lat_dez]]*PI()/180</f>
        <v>0.85594570836936146</v>
      </c>
      <c r="F3785" s="4">
        <f>Orte[[#This Row],[Lon_dez]]*PI()/180</f>
        <v>0.14548095344538894</v>
      </c>
      <c r="G3785" t="s">
        <v>546</v>
      </c>
      <c r="H3785" t="s">
        <v>568</v>
      </c>
      <c r="I3785" s="4" t="b">
        <v>0</v>
      </c>
      <c r="J3785" s="4" t="str">
        <f>CONCATENATE(Orte[[#This Row],[Ort]]," - ",Orte[[#This Row],[Landkreis]])</f>
        <v>Karlsruhe - Stadtkreis Karlsruhe</v>
      </c>
      <c r="L3785" s="3" t="s">
        <v>9580</v>
      </c>
      <c r="M3785" s="3"/>
      <c r="N3785" t="str">
        <f>Orte[[#This Row],[Ort]]</f>
        <v>Karlsruhe</v>
      </c>
      <c r="O3785" t="s">
        <v>4430</v>
      </c>
      <c r="P3785" t="s">
        <v>5891</v>
      </c>
    </row>
    <row r="3786" spans="1:16" x14ac:dyDescent="0.35">
      <c r="A3786" t="s">
        <v>567</v>
      </c>
      <c r="B3786" s="3" t="s">
        <v>7704</v>
      </c>
      <c r="C3786" s="4">
        <v>48.999499995599997</v>
      </c>
      <c r="D3786" s="4">
        <v>8.32483106886</v>
      </c>
      <c r="E3786" s="4">
        <f>Orte[[#This Row],[Lat_dez]]*PI()/180</f>
        <v>0.85520260675416704</v>
      </c>
      <c r="F3786" s="4">
        <f>Orte[[#This Row],[Lon_dez]]*PI()/180</f>
        <v>0.14529571182392578</v>
      </c>
      <c r="G3786" t="s">
        <v>546</v>
      </c>
      <c r="H3786" t="s">
        <v>568</v>
      </c>
      <c r="I3786" s="4" t="b">
        <v>0</v>
      </c>
      <c r="J3786" s="4" t="str">
        <f>CONCATENATE(Orte[[#This Row],[Ort]]," - ",Orte[[#This Row],[Landkreis]])</f>
        <v>Karlsruhe - Stadtkreis Karlsruhe</v>
      </c>
      <c r="L3786" s="3" t="s">
        <v>15207</v>
      </c>
      <c r="M3786" s="3"/>
      <c r="N3786" t="str">
        <f>Orte[[#This Row],[Ort]]</f>
        <v>Karlsruhe</v>
      </c>
      <c r="O3786" t="s">
        <v>5383</v>
      </c>
      <c r="P3786" t="s">
        <v>6284</v>
      </c>
    </row>
    <row r="3787" spans="1:16" x14ac:dyDescent="0.35">
      <c r="A3787" t="s">
        <v>567</v>
      </c>
      <c r="B3787" s="3" t="s">
        <v>10861</v>
      </c>
      <c r="C3787" s="4">
        <v>48.977217549300001</v>
      </c>
      <c r="D3787" s="4">
        <v>8.40988926046</v>
      </c>
      <c r="E3787" s="4">
        <f>Orte[[#This Row],[Lat_dez]]*PI()/180</f>
        <v>0.85481370470083307</v>
      </c>
      <c r="F3787" s="4">
        <f>Orte[[#This Row],[Lon_dez]]*PI()/180</f>
        <v>0.14678025732313799</v>
      </c>
      <c r="G3787" t="s">
        <v>546</v>
      </c>
      <c r="H3787" t="s">
        <v>568</v>
      </c>
      <c r="I3787" s="4" t="b">
        <v>0</v>
      </c>
      <c r="J3787" s="4" t="str">
        <f>CONCATENATE(Orte[[#This Row],[Ort]]," - ",Orte[[#This Row],[Landkreis]])</f>
        <v>Karlsruhe - Stadtkreis Karlsruhe</v>
      </c>
      <c r="L3787" s="3" t="s">
        <v>11967</v>
      </c>
      <c r="M3787" s="3"/>
      <c r="N3787" t="str">
        <f>Orte[[#This Row],[Ort]]</f>
        <v>Karlsruhe</v>
      </c>
      <c r="O3787" t="s">
        <v>1890</v>
      </c>
      <c r="P3787" t="s">
        <v>4203</v>
      </c>
    </row>
    <row r="3788" spans="1:16" x14ac:dyDescent="0.35">
      <c r="A3788" t="s">
        <v>567</v>
      </c>
      <c r="B3788" s="3" t="s">
        <v>7653</v>
      </c>
      <c r="C3788" s="4">
        <v>48.9926433511</v>
      </c>
      <c r="D3788" s="4">
        <v>8.4744429537600006</v>
      </c>
      <c r="E3788" s="4">
        <f>Orte[[#This Row],[Lat_dez]]*PI()/180</f>
        <v>0.85508293573200322</v>
      </c>
      <c r="F3788" s="4">
        <f>Orte[[#This Row],[Lon_dez]]*PI()/180</f>
        <v>0.14790693181554559</v>
      </c>
      <c r="G3788" t="s">
        <v>546</v>
      </c>
      <c r="H3788" t="s">
        <v>568</v>
      </c>
      <c r="I3788" s="4" t="b">
        <v>0</v>
      </c>
      <c r="J3788" s="4" t="str">
        <f>CONCATENATE(Orte[[#This Row],[Ort]]," - ",Orte[[#This Row],[Landkreis]])</f>
        <v>Karlsruhe - Stadtkreis Karlsruhe</v>
      </c>
      <c r="L3788" s="3" t="s">
        <v>11086</v>
      </c>
      <c r="M3788" s="3"/>
      <c r="N3788" t="str">
        <f>Orte[[#This Row],[Ort]]</f>
        <v>Karlsruhe</v>
      </c>
      <c r="O3788" t="s">
        <v>1958</v>
      </c>
      <c r="P3788" t="s">
        <v>3246</v>
      </c>
    </row>
    <row r="3789" spans="1:16" x14ac:dyDescent="0.35">
      <c r="A3789" t="s">
        <v>567</v>
      </c>
      <c r="B3789" s="3" t="s">
        <v>15611</v>
      </c>
      <c r="C3789" s="4">
        <v>48.959827814599997</v>
      </c>
      <c r="D3789" s="4">
        <v>8.4804177474499998</v>
      </c>
      <c r="E3789" s="4">
        <f>Orte[[#This Row],[Lat_dez]]*PI()/180</f>
        <v>0.85451019657426974</v>
      </c>
      <c r="F3789" s="4">
        <f>Orte[[#This Row],[Lon_dez]]*PI()/180</f>
        <v>0.14801121163756345</v>
      </c>
      <c r="G3789" t="s">
        <v>546</v>
      </c>
      <c r="H3789" t="s">
        <v>568</v>
      </c>
      <c r="I3789" s="4" t="b">
        <v>0</v>
      </c>
      <c r="J3789" s="4" t="str">
        <f>CONCATENATE(Orte[[#This Row],[Ort]]," - ",Orte[[#This Row],[Landkreis]])</f>
        <v>Karlsruhe - Stadtkreis Karlsruhe</v>
      </c>
      <c r="L3789" s="3" t="s">
        <v>9576</v>
      </c>
      <c r="M3789" s="3"/>
      <c r="N3789" t="str">
        <f>Orte[[#This Row],[Ort]]</f>
        <v>Karlsruhe</v>
      </c>
      <c r="O3789" t="s">
        <v>3554</v>
      </c>
      <c r="P3789" t="s">
        <v>4591</v>
      </c>
    </row>
    <row r="3790" spans="1:16" x14ac:dyDescent="0.35">
      <c r="A3790" t="s">
        <v>567</v>
      </c>
      <c r="B3790" s="3" t="s">
        <v>15612</v>
      </c>
      <c r="C3790" s="4">
        <v>49.026393782100001</v>
      </c>
      <c r="D3790" s="4">
        <v>8.4954478426600009</v>
      </c>
      <c r="E3790" s="4">
        <f>Orte[[#This Row],[Lat_dez]]*PI()/180</f>
        <v>0.85567199187692045</v>
      </c>
      <c r="F3790" s="4">
        <f>Orte[[#This Row],[Lon_dez]]*PI()/180</f>
        <v>0.1482735362858662</v>
      </c>
      <c r="G3790" t="s">
        <v>546</v>
      </c>
      <c r="H3790" t="s">
        <v>568</v>
      </c>
      <c r="I3790" s="4" t="b">
        <v>0</v>
      </c>
      <c r="J3790" s="4" t="str">
        <f>CONCATENATE(Orte[[#This Row],[Ort]]," - ",Orte[[#This Row],[Landkreis]])</f>
        <v>Karlsruhe - Stadtkreis Karlsruhe</v>
      </c>
      <c r="L3790" s="3" t="s">
        <v>14390</v>
      </c>
      <c r="M3790" s="3"/>
      <c r="N3790" t="str">
        <f>Orte[[#This Row],[Ort]]</f>
        <v>Karlsruhe</v>
      </c>
      <c r="O3790" t="s">
        <v>2516</v>
      </c>
      <c r="P3790" t="s">
        <v>4197</v>
      </c>
    </row>
    <row r="3791" spans="1:16" x14ac:dyDescent="0.35">
      <c r="A3791" t="s">
        <v>1634</v>
      </c>
      <c r="B3791" s="3" t="s">
        <v>8583</v>
      </c>
      <c r="C3791" s="4">
        <v>49.969945504999998</v>
      </c>
      <c r="D3791" s="4">
        <v>9.7439333727699999</v>
      </c>
      <c r="E3791" s="4">
        <f>Orte[[#This Row],[Lat_dez]]*PI()/180</f>
        <v>0.87214007610439048</v>
      </c>
      <c r="F3791" s="4">
        <f>Orte[[#This Row],[Lon_dez]]*PI()/180</f>
        <v>0.17006371944979248</v>
      </c>
      <c r="G3791" t="s">
        <v>665</v>
      </c>
      <c r="H3791" t="s">
        <v>826</v>
      </c>
      <c r="I3791" s="4" t="b">
        <v>0</v>
      </c>
      <c r="J3791" s="4" t="str">
        <f>CONCATENATE(Orte[[#This Row],[Ort]]," - ",Orte[[#This Row],[Landkreis]])</f>
        <v>Karlstadt - Landkreis Main-Spessart</v>
      </c>
      <c r="L3791" s="3" t="s">
        <v>14388</v>
      </c>
      <c r="M3791" s="3"/>
      <c r="N3791" t="str">
        <f>Orte[[#This Row],[Ort]]</f>
        <v>Karlstadt</v>
      </c>
      <c r="O3791" t="s">
        <v>529</v>
      </c>
      <c r="P3791" t="s">
        <v>1676</v>
      </c>
    </row>
    <row r="3792" spans="1:16" x14ac:dyDescent="0.35">
      <c r="A3792" t="s">
        <v>2630</v>
      </c>
      <c r="B3792" s="3" t="s">
        <v>9742</v>
      </c>
      <c r="C3792" s="4">
        <v>50.044816573399999</v>
      </c>
      <c r="D3792" s="4">
        <v>9.0287344351499996</v>
      </c>
      <c r="E3792" s="4">
        <f>Orte[[#This Row],[Lat_dez]]*PI()/180</f>
        <v>0.87344682276245633</v>
      </c>
      <c r="F3792" s="4">
        <f>Orte[[#This Row],[Lon_dez]]*PI()/180</f>
        <v>0.15758114318155794</v>
      </c>
      <c r="G3792" t="s">
        <v>665</v>
      </c>
      <c r="H3792" t="s">
        <v>771</v>
      </c>
      <c r="I3792" s="4" t="b">
        <v>0</v>
      </c>
      <c r="J3792" s="4" t="str">
        <f>CONCATENATE(Orte[[#This Row],[Ort]]," - ",Orte[[#This Row],[Landkreis]])</f>
        <v>Karlstein am Main - Landkreis Aschaffenburg</v>
      </c>
      <c r="L3792" s="3" t="s">
        <v>11324</v>
      </c>
      <c r="M3792" s="3"/>
      <c r="N3792" t="str">
        <f>Orte[[#This Row],[Ort]]</f>
        <v>Karlstein am Main</v>
      </c>
      <c r="O3792" t="s">
        <v>1603</v>
      </c>
      <c r="P3792" t="s">
        <v>3455</v>
      </c>
    </row>
    <row r="3793" spans="1:16" x14ac:dyDescent="0.35">
      <c r="A3793" t="s">
        <v>5708</v>
      </c>
      <c r="B3793" s="3" t="s">
        <v>13677</v>
      </c>
      <c r="C3793" s="4">
        <v>50.060514946799998</v>
      </c>
      <c r="D3793" s="4">
        <v>9.7871246182099991</v>
      </c>
      <c r="E3793" s="4">
        <f>Orte[[#This Row],[Lat_dez]]*PI()/180</f>
        <v>0.87372081106549393</v>
      </c>
      <c r="F3793" s="4">
        <f>Orte[[#This Row],[Lon_dez]]*PI()/180</f>
        <v>0.17081754889075745</v>
      </c>
      <c r="G3793" t="s">
        <v>665</v>
      </c>
      <c r="H3793" t="s">
        <v>826</v>
      </c>
      <c r="I3793" s="4" t="b">
        <v>0</v>
      </c>
      <c r="J3793" s="4" t="str">
        <f>CONCATENATE(Orte[[#This Row],[Ort]]," - ",Orte[[#This Row],[Landkreis]])</f>
        <v>Karsbach - Landkreis Main-Spessart</v>
      </c>
      <c r="L3793" s="3" t="s">
        <v>8498</v>
      </c>
      <c r="M3793" s="3"/>
      <c r="N3793" t="str">
        <f>Orte[[#This Row],[Ort]]</f>
        <v>Karsbach</v>
      </c>
      <c r="O3793" t="s">
        <v>3668</v>
      </c>
      <c r="P3793" t="s">
        <v>7267</v>
      </c>
    </row>
    <row r="3794" spans="1:16" x14ac:dyDescent="0.35">
      <c r="A3794" t="s">
        <v>849</v>
      </c>
      <c r="B3794" s="3" t="s">
        <v>7883</v>
      </c>
      <c r="C3794" s="4">
        <v>51.274461119199998</v>
      </c>
      <c r="D3794" s="4">
        <v>11.635300987100001</v>
      </c>
      <c r="E3794" s="4">
        <f>Orte[[#This Row],[Lat_dez]]*PI()/180</f>
        <v>0.89490816871585666</v>
      </c>
      <c r="F3794" s="4">
        <f>Orte[[#This Row],[Lon_dez]]*PI()/180</f>
        <v>0.20307431168544127</v>
      </c>
      <c r="G3794" t="s">
        <v>809</v>
      </c>
      <c r="H3794" t="s">
        <v>850</v>
      </c>
      <c r="I3794" s="4" t="b">
        <v>0</v>
      </c>
      <c r="J3794" s="4" t="str">
        <f>CONCATENATE(Orte[[#This Row],[Ort]]," - ",Orte[[#This Row],[Landkreis]])</f>
        <v>Karsdorf - Landkreis Burgenlandkreis</v>
      </c>
      <c r="L3794" s="3" t="s">
        <v>11079</v>
      </c>
      <c r="M3794" s="3"/>
      <c r="N3794" t="str">
        <f>Orte[[#This Row],[Ort]]</f>
        <v>Karsdorf</v>
      </c>
      <c r="O3794" t="s">
        <v>4237</v>
      </c>
      <c r="P3794" t="s">
        <v>1382</v>
      </c>
    </row>
    <row r="3795" spans="1:16" x14ac:dyDescent="0.35">
      <c r="A3795" t="s">
        <v>2882</v>
      </c>
      <c r="B3795" s="3" t="s">
        <v>10043</v>
      </c>
      <c r="C3795" s="4">
        <v>53.1712818094</v>
      </c>
      <c r="D3795" s="4">
        <v>11.708186355500001</v>
      </c>
      <c r="E3795" s="4">
        <f>Orte[[#This Row],[Lat_dez]]*PI()/180</f>
        <v>0.9280139350797979</v>
      </c>
      <c r="F3795" s="4">
        <f>Orte[[#This Row],[Lon_dez]]*PI()/180</f>
        <v>0.20434640134055032</v>
      </c>
      <c r="G3795" t="s">
        <v>834</v>
      </c>
      <c r="H3795" t="s">
        <v>953</v>
      </c>
      <c r="I3795" s="4" t="b">
        <v>0</v>
      </c>
      <c r="J3795" s="4" t="str">
        <f>CONCATENATE(Orte[[#This Row],[Ort]]," - ",Orte[[#This Row],[Landkreis]])</f>
        <v>Karstädt, Dambeck, Klüß - Landkreis Ludwigslust-Parchim</v>
      </c>
      <c r="L3795" s="3" t="s">
        <v>10856</v>
      </c>
      <c r="M3795" s="3"/>
      <c r="N3795" t="str">
        <f>Orte[[#This Row],[Ort]]</f>
        <v>Karstädt, Dambeck, Klüß</v>
      </c>
      <c r="O3795" t="s">
        <v>6297</v>
      </c>
      <c r="P3795" t="s">
        <v>6204</v>
      </c>
    </row>
    <row r="3796" spans="1:16" x14ac:dyDescent="0.35">
      <c r="A3796" t="s">
        <v>6223</v>
      </c>
      <c r="B3796" s="3" t="s">
        <v>14359</v>
      </c>
      <c r="C3796" s="4">
        <v>53.0864207455</v>
      </c>
      <c r="D3796" s="4">
        <v>10.990499872599999</v>
      </c>
      <c r="E3796" s="4">
        <f>Orte[[#This Row],[Lat_dez]]*PI()/180</f>
        <v>0.9265328301079977</v>
      </c>
      <c r="F3796" s="4">
        <f>Orte[[#This Row],[Lon_dez]]*PI()/180</f>
        <v>0.19182040921688731</v>
      </c>
      <c r="G3796" t="s">
        <v>554</v>
      </c>
      <c r="H3796" t="s">
        <v>962</v>
      </c>
      <c r="I3796" s="4" t="b">
        <v>0</v>
      </c>
      <c r="J3796" s="4" t="str">
        <f>CONCATENATE(Orte[[#This Row],[Ort]]," - ",Orte[[#This Row],[Landkreis]])</f>
        <v>Karwitz - Landkreis Lüchow-Dannenberg</v>
      </c>
      <c r="L3796" s="3" t="s">
        <v>10656</v>
      </c>
      <c r="M3796" s="3"/>
      <c r="N3796" t="str">
        <f>Orte[[#This Row],[Ort]]</f>
        <v>Karwitz</v>
      </c>
      <c r="O3796" t="s">
        <v>1373</v>
      </c>
      <c r="P3796" t="s">
        <v>1576</v>
      </c>
    </row>
    <row r="3797" spans="1:16" x14ac:dyDescent="0.35">
      <c r="A3797" t="s">
        <v>955</v>
      </c>
      <c r="B3797" s="3" t="s">
        <v>7952</v>
      </c>
      <c r="C3797" s="4">
        <v>50.040288885099997</v>
      </c>
      <c r="D3797" s="4">
        <v>11.345419684299999</v>
      </c>
      <c r="E3797" s="4">
        <f>Orte[[#This Row],[Lat_dez]]*PI()/180</f>
        <v>0.87336779969411737</v>
      </c>
      <c r="F3797" s="4">
        <f>Orte[[#This Row],[Lon_dez]]*PI()/180</f>
        <v>0.19801492851161062</v>
      </c>
      <c r="G3797" t="s">
        <v>665</v>
      </c>
      <c r="H3797" t="s">
        <v>956</v>
      </c>
      <c r="I3797" s="4" t="b">
        <v>0</v>
      </c>
      <c r="J3797" s="4" t="str">
        <f>CONCATENATE(Orte[[#This Row],[Ort]]," - ",Orte[[#This Row],[Landkreis]])</f>
        <v>Kasendorf - Landkreis Kulmbach</v>
      </c>
      <c r="L3797" s="3" t="s">
        <v>10426</v>
      </c>
      <c r="M3797" s="3"/>
      <c r="N3797" t="str">
        <f>Orte[[#This Row],[Ort]]</f>
        <v>Kasendorf</v>
      </c>
      <c r="O3797" t="s">
        <v>6240</v>
      </c>
      <c r="P3797" t="s">
        <v>1407</v>
      </c>
    </row>
    <row r="3798" spans="1:16" x14ac:dyDescent="0.35">
      <c r="A3798" t="s">
        <v>6351</v>
      </c>
      <c r="B3798" s="3" t="s">
        <v>14544</v>
      </c>
      <c r="C3798" s="4">
        <v>54.165692112599999</v>
      </c>
      <c r="D3798" s="4">
        <v>10.7053860615</v>
      </c>
      <c r="E3798" s="4">
        <f>Orte[[#This Row],[Lat_dez]]*PI()/180</f>
        <v>0.94536966898639307</v>
      </c>
      <c r="F3798" s="4">
        <f>Orte[[#This Row],[Lon_dez]]*PI()/180</f>
        <v>0.18684423447028314</v>
      </c>
      <c r="G3798" t="s">
        <v>641</v>
      </c>
      <c r="H3798" t="s">
        <v>1323</v>
      </c>
      <c r="I3798" s="4" t="b">
        <v>0</v>
      </c>
      <c r="J3798" s="4" t="str">
        <f>CONCATENATE(Orte[[#This Row],[Ort]]," - ",Orte[[#This Row],[Landkreis]])</f>
        <v>Kasseedorf - Kreis Ostholstein</v>
      </c>
      <c r="L3798" s="3" t="s">
        <v>9177</v>
      </c>
      <c r="M3798" s="3"/>
      <c r="N3798" t="str">
        <f>Orte[[#This Row],[Ort]]</f>
        <v>Kasseedorf</v>
      </c>
      <c r="O3798" t="s">
        <v>77</v>
      </c>
      <c r="P3798" t="s">
        <v>6808</v>
      </c>
    </row>
    <row r="3799" spans="1:16" x14ac:dyDescent="0.35">
      <c r="A3799" t="s">
        <v>2673</v>
      </c>
      <c r="B3799" s="3" t="s">
        <v>15531</v>
      </c>
      <c r="C3799" s="4">
        <v>51.315848265900001</v>
      </c>
      <c r="D3799" s="4">
        <v>9.4917244964500007</v>
      </c>
      <c r="E3799" s="4">
        <f>Orte[[#This Row],[Lat_dez]]*PI()/180</f>
        <v>0.89563051069377764</v>
      </c>
      <c r="F3799" s="4">
        <f>Orte[[#This Row],[Lon_dez]]*PI()/180</f>
        <v>0.16566184415525334</v>
      </c>
      <c r="G3799" t="s">
        <v>549</v>
      </c>
      <c r="H3799" t="s">
        <v>1625</v>
      </c>
      <c r="I3799" s="4" t="b">
        <v>0</v>
      </c>
      <c r="J3799" s="4" t="str">
        <f>CONCATENATE(Orte[[#This Row],[Ort]]," - ",Orte[[#This Row],[Landkreis]])</f>
        <v>Kassel - Kreisfreie Stadt Kassel</v>
      </c>
      <c r="L3799" s="3" t="s">
        <v>13281</v>
      </c>
      <c r="M3799" s="3"/>
      <c r="N3799" t="str">
        <f>Orte[[#This Row],[Ort]]</f>
        <v>Kassel</v>
      </c>
      <c r="O3799" t="s">
        <v>4984</v>
      </c>
      <c r="P3799" t="s">
        <v>5733</v>
      </c>
    </row>
    <row r="3800" spans="1:16" x14ac:dyDescent="0.35">
      <c r="A3800" t="s">
        <v>2673</v>
      </c>
      <c r="B3800" s="3" t="s">
        <v>9788</v>
      </c>
      <c r="C3800" s="4">
        <v>51.317013972200002</v>
      </c>
      <c r="D3800" s="4">
        <v>9.4643545152099993</v>
      </c>
      <c r="E3800" s="4">
        <f>Orte[[#This Row],[Lat_dez]]*PI()/180</f>
        <v>0.89565085610682382</v>
      </c>
      <c r="F3800" s="4">
        <f>Orte[[#This Row],[Lon_dez]]*PI()/180</f>
        <v>0.16518414786640623</v>
      </c>
      <c r="G3800" t="s">
        <v>549</v>
      </c>
      <c r="H3800" t="s">
        <v>1625</v>
      </c>
      <c r="I3800" s="4" t="b">
        <v>0</v>
      </c>
      <c r="J3800" s="4" t="str">
        <f>CONCATENATE(Orte[[#This Row],[Ort]]," - ",Orte[[#This Row],[Landkreis]])</f>
        <v>Kassel - Kreisfreie Stadt Kassel</v>
      </c>
      <c r="L3800" s="3" t="s">
        <v>10651</v>
      </c>
      <c r="M3800" s="3"/>
      <c r="N3800" t="str">
        <f>Orte[[#This Row],[Ort]]</f>
        <v>Kassel</v>
      </c>
      <c r="O3800" t="s">
        <v>3588</v>
      </c>
      <c r="P3800" t="s">
        <v>144</v>
      </c>
    </row>
    <row r="3801" spans="1:16" x14ac:dyDescent="0.35">
      <c r="A3801" t="s">
        <v>2673</v>
      </c>
      <c r="B3801" s="3" t="s">
        <v>11258</v>
      </c>
      <c r="C3801" s="4">
        <v>51.302091601999997</v>
      </c>
      <c r="D3801" s="4">
        <v>9.4783157051100009</v>
      </c>
      <c r="E3801" s="4">
        <f>Orte[[#This Row],[Lat_dez]]*PI()/180</f>
        <v>0.8953904116146324</v>
      </c>
      <c r="F3801" s="4">
        <f>Orte[[#This Row],[Lon_dez]]*PI()/180</f>
        <v>0.16542781659765743</v>
      </c>
      <c r="G3801" t="s">
        <v>549</v>
      </c>
      <c r="H3801" t="s">
        <v>1625</v>
      </c>
      <c r="I3801" s="4" t="b">
        <v>0</v>
      </c>
      <c r="J3801" s="4" t="str">
        <f>CONCATENATE(Orte[[#This Row],[Ort]]," - ",Orte[[#This Row],[Landkreis]])</f>
        <v>Kassel - Kreisfreie Stadt Kassel</v>
      </c>
      <c r="L3801" s="3" t="s">
        <v>11051</v>
      </c>
      <c r="M3801" s="3"/>
      <c r="N3801" t="str">
        <f>Orte[[#This Row],[Ort]]</f>
        <v>Kassel</v>
      </c>
      <c r="O3801" t="s">
        <v>1293</v>
      </c>
      <c r="P3801" t="s">
        <v>6817</v>
      </c>
    </row>
    <row r="3802" spans="1:16" x14ac:dyDescent="0.35">
      <c r="A3802" t="s">
        <v>2673</v>
      </c>
      <c r="B3802" s="3" t="s">
        <v>10084</v>
      </c>
      <c r="C3802" s="4">
        <v>51.295168154300001</v>
      </c>
      <c r="D3802" s="4">
        <v>9.5248532054900004</v>
      </c>
      <c r="E3802" s="4">
        <f>Orte[[#This Row],[Lat_dez]]*PI()/180</f>
        <v>0.89526957465667767</v>
      </c>
      <c r="F3802" s="4">
        <f>Orte[[#This Row],[Lon_dez]]*PI()/180</f>
        <v>0.16624004920493654</v>
      </c>
      <c r="G3802" t="s">
        <v>549</v>
      </c>
      <c r="H3802" t="s">
        <v>1625</v>
      </c>
      <c r="I3802" s="4" t="b">
        <v>0</v>
      </c>
      <c r="J3802" s="4" t="str">
        <f>CONCATENATE(Orte[[#This Row],[Ort]]," - ",Orte[[#This Row],[Landkreis]])</f>
        <v>Kassel - Kreisfreie Stadt Kassel</v>
      </c>
      <c r="L3802" s="3" t="s">
        <v>9622</v>
      </c>
      <c r="M3802" s="3"/>
      <c r="N3802" t="str">
        <f>Orte[[#This Row],[Ort]]</f>
        <v>Kassel</v>
      </c>
      <c r="O3802" t="s">
        <v>3822</v>
      </c>
      <c r="P3802" t="s">
        <v>6622</v>
      </c>
    </row>
    <row r="3803" spans="1:16" x14ac:dyDescent="0.35">
      <c r="A3803" t="s">
        <v>2673</v>
      </c>
      <c r="B3803" s="3" t="s">
        <v>13781</v>
      </c>
      <c r="C3803" s="4">
        <v>51.334081641700003</v>
      </c>
      <c r="D3803" s="4">
        <v>9.5339363649299997</v>
      </c>
      <c r="E3803" s="4">
        <f>Orte[[#This Row],[Lat_dez]]*PI()/180</f>
        <v>0.89594874313524109</v>
      </c>
      <c r="F3803" s="4">
        <f>Orte[[#This Row],[Lon_dez]]*PI()/180</f>
        <v>0.16639858024364815</v>
      </c>
      <c r="G3803" t="s">
        <v>549</v>
      </c>
      <c r="H3803" t="s">
        <v>1625</v>
      </c>
      <c r="I3803" s="4" t="b">
        <v>0</v>
      </c>
      <c r="J3803" s="4" t="str">
        <f>CONCATENATE(Orte[[#This Row],[Ort]]," - ",Orte[[#This Row],[Landkreis]])</f>
        <v>Kassel - Kreisfreie Stadt Kassel</v>
      </c>
      <c r="L3803" s="3" t="s">
        <v>11351</v>
      </c>
      <c r="M3803" s="3"/>
      <c r="N3803" t="str">
        <f>Orte[[#This Row],[Ort]]</f>
        <v>Kassel</v>
      </c>
      <c r="O3803" t="s">
        <v>609</v>
      </c>
      <c r="P3803" t="s">
        <v>6355</v>
      </c>
    </row>
    <row r="3804" spans="1:16" x14ac:dyDescent="0.35">
      <c r="A3804" t="s">
        <v>2673</v>
      </c>
      <c r="B3804" s="3" t="s">
        <v>11738</v>
      </c>
      <c r="C3804" s="4">
        <v>51.335711116900001</v>
      </c>
      <c r="D3804" s="4">
        <v>9.4895617561899996</v>
      </c>
      <c r="E3804" s="4">
        <f>Orte[[#This Row],[Lat_dez]]*PI()/180</f>
        <v>0.89597718284256067</v>
      </c>
      <c r="F3804" s="4">
        <f>Orte[[#This Row],[Lon_dez]]*PI()/180</f>
        <v>0.1656240972168509</v>
      </c>
      <c r="G3804" t="s">
        <v>549</v>
      </c>
      <c r="H3804" t="s">
        <v>1625</v>
      </c>
      <c r="I3804" s="4" t="b">
        <v>0</v>
      </c>
      <c r="J3804" s="4" t="str">
        <f>CONCATENATE(Orte[[#This Row],[Ort]]," - ",Orte[[#This Row],[Landkreis]])</f>
        <v>Kassel - Kreisfreie Stadt Kassel</v>
      </c>
      <c r="L3804" s="3" t="s">
        <v>13287</v>
      </c>
      <c r="M3804" s="3"/>
      <c r="N3804" t="str">
        <f>Orte[[#This Row],[Ort]]</f>
        <v>Kassel</v>
      </c>
      <c r="O3804" t="s">
        <v>5957</v>
      </c>
      <c r="P3804" t="s">
        <v>2614</v>
      </c>
    </row>
    <row r="3805" spans="1:16" x14ac:dyDescent="0.35">
      <c r="A3805" t="s">
        <v>2673</v>
      </c>
      <c r="B3805" s="3" t="s">
        <v>13444</v>
      </c>
      <c r="C3805" s="4">
        <v>51.339793531799998</v>
      </c>
      <c r="D3805" s="4">
        <v>9.4209276646200006</v>
      </c>
      <c r="E3805" s="4">
        <f>Orte[[#This Row],[Lat_dez]]*PI()/180</f>
        <v>0.89604843442399806</v>
      </c>
      <c r="F3805" s="4">
        <f>Orte[[#This Row],[Lon_dez]]*PI()/180</f>
        <v>0.16442620633983912</v>
      </c>
      <c r="G3805" t="s">
        <v>549</v>
      </c>
      <c r="H3805" t="s">
        <v>1625</v>
      </c>
      <c r="I3805" s="4" t="b">
        <v>0</v>
      </c>
      <c r="J3805" s="4" t="str">
        <f>CONCATENATE(Orte[[#This Row],[Ort]]," - ",Orte[[#This Row],[Landkreis]])</f>
        <v>Kassel - Kreisfreie Stadt Kassel</v>
      </c>
      <c r="L3805" s="3" t="s">
        <v>15001</v>
      </c>
      <c r="M3805" s="3"/>
      <c r="N3805" t="str">
        <f>Orte[[#This Row],[Ort]]</f>
        <v>Kassel</v>
      </c>
      <c r="O3805" t="s">
        <v>7019</v>
      </c>
      <c r="P3805" t="s">
        <v>1299</v>
      </c>
    </row>
    <row r="3806" spans="1:16" x14ac:dyDescent="0.35">
      <c r="A3806" t="s">
        <v>2673</v>
      </c>
      <c r="B3806" s="3" t="s">
        <v>14335</v>
      </c>
      <c r="C3806" s="4">
        <v>51.324892707300002</v>
      </c>
      <c r="D3806" s="4">
        <v>9.4373630485900009</v>
      </c>
      <c r="E3806" s="4">
        <f>Orte[[#This Row],[Lat_dez]]*PI()/180</f>
        <v>0.89578836597521128</v>
      </c>
      <c r="F3806" s="4">
        <f>Orte[[#This Row],[Lon_dez]]*PI()/180</f>
        <v>0.16471305790394511</v>
      </c>
      <c r="G3806" t="s">
        <v>549</v>
      </c>
      <c r="H3806" t="s">
        <v>1625</v>
      </c>
      <c r="I3806" s="4" t="b">
        <v>0</v>
      </c>
      <c r="J3806" s="4" t="str">
        <f>CONCATENATE(Orte[[#This Row],[Ort]]," - ",Orte[[#This Row],[Landkreis]])</f>
        <v>Kassel - Kreisfreie Stadt Kassel</v>
      </c>
      <c r="L3806" s="3" t="s">
        <v>12766</v>
      </c>
      <c r="M3806" s="3"/>
      <c r="N3806" t="str">
        <f>Orte[[#This Row],[Ort]]</f>
        <v>Kassel</v>
      </c>
      <c r="O3806" t="s">
        <v>4101</v>
      </c>
      <c r="P3806" t="s">
        <v>6610</v>
      </c>
    </row>
    <row r="3807" spans="1:16" x14ac:dyDescent="0.35">
      <c r="A3807" t="s">
        <v>2673</v>
      </c>
      <c r="B3807" s="3" t="s">
        <v>10978</v>
      </c>
      <c r="C3807" s="4">
        <v>51.311419238500001</v>
      </c>
      <c r="D3807" s="4">
        <v>9.4013410264299999</v>
      </c>
      <c r="E3807" s="4">
        <f>Orte[[#This Row],[Lat_dez]]*PI()/180</f>
        <v>0.89555320958298645</v>
      </c>
      <c r="F3807" s="4">
        <f>Orte[[#This Row],[Lon_dez]]*PI()/180</f>
        <v>0.16408435501402674</v>
      </c>
      <c r="G3807" t="s">
        <v>549</v>
      </c>
      <c r="H3807" t="s">
        <v>1625</v>
      </c>
      <c r="I3807" s="4" t="b">
        <v>0</v>
      </c>
      <c r="J3807" s="4" t="str">
        <f>CONCATENATE(Orte[[#This Row],[Ort]]," - ",Orte[[#This Row],[Landkreis]])</f>
        <v>Kassel - Kreisfreie Stadt Kassel</v>
      </c>
      <c r="L3807" s="3" t="s">
        <v>14025</v>
      </c>
      <c r="M3807" s="3"/>
      <c r="N3807" t="str">
        <f>Orte[[#This Row],[Ort]]</f>
        <v>Kassel</v>
      </c>
      <c r="O3807" t="s">
        <v>5292</v>
      </c>
      <c r="P3807" t="s">
        <v>2594</v>
      </c>
    </row>
    <row r="3808" spans="1:16" x14ac:dyDescent="0.35">
      <c r="A3808" t="s">
        <v>2673</v>
      </c>
      <c r="B3808" s="3" t="s">
        <v>10560</v>
      </c>
      <c r="C3808" s="4">
        <v>51.285129740499997</v>
      </c>
      <c r="D3808" s="4">
        <v>9.4153417501799996</v>
      </c>
      <c r="E3808" s="4">
        <f>Orte[[#This Row],[Lat_dez]]*PI()/180</f>
        <v>0.89509437128419</v>
      </c>
      <c r="F3808" s="4">
        <f>Orte[[#This Row],[Lon_dez]]*PI()/180</f>
        <v>0.1643287137411264</v>
      </c>
      <c r="G3808" t="s">
        <v>549</v>
      </c>
      <c r="H3808" t="s">
        <v>1625</v>
      </c>
      <c r="I3808" s="4" t="b">
        <v>0</v>
      </c>
      <c r="J3808" s="4" t="str">
        <f>CONCATENATE(Orte[[#This Row],[Ort]]," - ",Orte[[#This Row],[Landkreis]])</f>
        <v>Kassel - Kreisfreie Stadt Kassel</v>
      </c>
      <c r="L3808" s="3" t="s">
        <v>8569</v>
      </c>
      <c r="M3808" s="3"/>
      <c r="N3808" t="str">
        <f>Orte[[#This Row],[Ort]]</f>
        <v>Kassel</v>
      </c>
      <c r="O3808" t="s">
        <v>6765</v>
      </c>
      <c r="P3808" t="s">
        <v>758</v>
      </c>
    </row>
    <row r="3809" spans="1:16" x14ac:dyDescent="0.35">
      <c r="A3809" t="s">
        <v>2673</v>
      </c>
      <c r="B3809" s="3" t="s">
        <v>10638</v>
      </c>
      <c r="C3809" s="4">
        <v>51.282114723799999</v>
      </c>
      <c r="D3809" s="4">
        <v>9.4649832455199991</v>
      </c>
      <c r="E3809" s="4">
        <f>Orte[[#This Row],[Lat_dez]]*PI()/180</f>
        <v>0.89504174931577252</v>
      </c>
      <c r="F3809" s="4">
        <f>Orte[[#This Row],[Lon_dez]]*PI()/180</f>
        <v>0.16519512128042282</v>
      </c>
      <c r="G3809" t="s">
        <v>549</v>
      </c>
      <c r="H3809" t="s">
        <v>1625</v>
      </c>
      <c r="I3809" s="4" t="b">
        <v>0</v>
      </c>
      <c r="J3809" s="4" t="str">
        <f>CONCATENATE(Orte[[#This Row],[Ort]]," - ",Orte[[#This Row],[Landkreis]])</f>
        <v>Kassel - Kreisfreie Stadt Kassel</v>
      </c>
      <c r="L3809" s="3" t="s">
        <v>11859</v>
      </c>
      <c r="M3809" s="3"/>
      <c r="N3809" t="str">
        <f>Orte[[#This Row],[Ort]]</f>
        <v>Kassel</v>
      </c>
      <c r="O3809" t="s">
        <v>5054</v>
      </c>
      <c r="P3809" t="s">
        <v>1230</v>
      </c>
    </row>
    <row r="3810" spans="1:16" x14ac:dyDescent="0.35">
      <c r="A3810" t="s">
        <v>1624</v>
      </c>
      <c r="B3810" s="3" t="s">
        <v>8574</v>
      </c>
      <c r="C3810" s="4">
        <v>51.379442094700003</v>
      </c>
      <c r="D3810" s="4">
        <v>9.5344393489599994</v>
      </c>
      <c r="E3810" s="4">
        <f>Orte[[#This Row],[Lat_dez]]*PI()/180</f>
        <v>0.89674043239028722</v>
      </c>
      <c r="F3810" s="4">
        <f>Orte[[#This Row],[Lon_dez]]*PI()/180</f>
        <v>0.16640735897105657</v>
      </c>
      <c r="G3810" t="s">
        <v>549</v>
      </c>
      <c r="H3810" t="s">
        <v>1625</v>
      </c>
      <c r="I3810" s="4" t="b">
        <v>0</v>
      </c>
      <c r="J3810" s="4" t="str">
        <f>CONCATENATE(Orte[[#This Row],[Ort]]," - ",Orte[[#This Row],[Landkreis]])</f>
        <v>Kassel, Fuldatal - Kreisfreie Stadt Kassel</v>
      </c>
      <c r="L3810" s="3" t="s">
        <v>10423</v>
      </c>
      <c r="M3810" s="3"/>
      <c r="N3810" t="str">
        <f>Orte[[#This Row],[Ort]]</f>
        <v>Kassel, Fuldatal</v>
      </c>
      <c r="O3810" t="s">
        <v>3300</v>
      </c>
      <c r="P3810" t="s">
        <v>6792</v>
      </c>
    </row>
    <row r="3811" spans="1:16" x14ac:dyDescent="0.35">
      <c r="A3811" t="s">
        <v>1655</v>
      </c>
      <c r="B3811" s="3" t="s">
        <v>8604</v>
      </c>
      <c r="C3811" s="4">
        <v>50.1176460995</v>
      </c>
      <c r="D3811" s="4">
        <v>7.3749311604300001</v>
      </c>
      <c r="E3811" s="4">
        <f>Orte[[#This Row],[Lat_dez]]*PI()/180</f>
        <v>0.87471793778556861</v>
      </c>
      <c r="F3811" s="4">
        <f>Orte[[#This Row],[Lon_dez]]*PI()/180</f>
        <v>0.12871683085742963</v>
      </c>
      <c r="G3811" t="s">
        <v>514</v>
      </c>
      <c r="H3811" t="s">
        <v>1165</v>
      </c>
      <c r="I3811" s="4" t="b">
        <v>0</v>
      </c>
      <c r="J3811" s="4" t="str">
        <f>CONCATENATE(Orte[[#This Row],[Ort]]," - ",Orte[[#This Row],[Landkreis]])</f>
        <v>Kastellaun - Landkreis Rhein-Hunsrück-Kreis</v>
      </c>
      <c r="L3811" s="3" t="s">
        <v>9495</v>
      </c>
      <c r="M3811" s="3"/>
      <c r="N3811" t="str">
        <f>Orte[[#This Row],[Ort]]</f>
        <v>Kastellaun</v>
      </c>
      <c r="O3811" t="s">
        <v>1451</v>
      </c>
      <c r="P3811" t="s">
        <v>5702</v>
      </c>
    </row>
    <row r="3812" spans="1:16" x14ac:dyDescent="0.35">
      <c r="A3812" t="s">
        <v>1370</v>
      </c>
      <c r="B3812" s="3" t="s">
        <v>10767</v>
      </c>
      <c r="C3812" s="4">
        <v>48.187784494200002</v>
      </c>
      <c r="D3812" s="4">
        <v>12.686793270500001</v>
      </c>
      <c r="E3812" s="4">
        <f>Orte[[#This Row],[Lat_dez]]*PI()/180</f>
        <v>0.84103549866526039</v>
      </c>
      <c r="F3812" s="4">
        <f>Orte[[#This Row],[Lon_dez]]*PI()/180</f>
        <v>0.22142631409008462</v>
      </c>
      <c r="G3812" t="s">
        <v>665</v>
      </c>
      <c r="H3812" t="s">
        <v>908</v>
      </c>
      <c r="I3812" s="4" t="b">
        <v>0</v>
      </c>
      <c r="J3812" s="4" t="str">
        <f>CONCATENATE(Orte[[#This Row],[Ort]]," - ",Orte[[#This Row],[Landkreis]])</f>
        <v>Kastl - Landkreis Altötting</v>
      </c>
      <c r="L3812" s="3" t="s">
        <v>7701</v>
      </c>
      <c r="M3812" s="3"/>
      <c r="N3812" t="str">
        <f>Orte[[#This Row],[Ort]]</f>
        <v>Kastl</v>
      </c>
      <c r="O3812" t="s">
        <v>634</v>
      </c>
      <c r="P3812" t="s">
        <v>16035</v>
      </c>
    </row>
    <row r="3813" spans="1:16" x14ac:dyDescent="0.35">
      <c r="A3813" t="s">
        <v>1370</v>
      </c>
      <c r="B3813" s="3" t="s">
        <v>8302</v>
      </c>
      <c r="C3813" s="4">
        <v>49.364894734799996</v>
      </c>
      <c r="D3813" s="4">
        <v>11.6885598241</v>
      </c>
      <c r="E3813" s="4">
        <f>Orte[[#This Row],[Lat_dez]]*PI()/180</f>
        <v>0.86157994802267301</v>
      </c>
      <c r="F3813" s="4">
        <f>Orte[[#This Row],[Lon_dez]]*PI()/180</f>
        <v>0.20400385374687424</v>
      </c>
      <c r="G3813" t="s">
        <v>665</v>
      </c>
      <c r="H3813" t="s">
        <v>857</v>
      </c>
      <c r="I3813" s="4" t="b">
        <v>0</v>
      </c>
      <c r="J3813" s="4" t="str">
        <f>CONCATENATE(Orte[[#This Row],[Ort]]," - ",Orte[[#This Row],[Landkreis]])</f>
        <v>Kastl - Landkreis Amberg-Sulzbach</v>
      </c>
      <c r="L3813" s="3" t="s">
        <v>12753</v>
      </c>
      <c r="M3813" s="3"/>
      <c r="N3813" t="str">
        <f>Orte[[#This Row],[Ort]]</f>
        <v>Kastl</v>
      </c>
      <c r="O3813" t="s">
        <v>2918</v>
      </c>
      <c r="P3813" t="s">
        <v>2338</v>
      </c>
    </row>
    <row r="3814" spans="1:16" x14ac:dyDescent="0.35">
      <c r="A3814" t="s">
        <v>1370</v>
      </c>
      <c r="B3814" s="3" t="s">
        <v>13465</v>
      </c>
      <c r="C3814" s="4">
        <v>49.824815102999999</v>
      </c>
      <c r="D3814" s="4">
        <v>11.911188771500001</v>
      </c>
      <c r="E3814" s="4">
        <f>Orte[[#This Row],[Lat_dez]]*PI()/180</f>
        <v>0.86960707274474758</v>
      </c>
      <c r="F3814" s="4">
        <f>Orte[[#This Row],[Lon_dez]]*PI()/180</f>
        <v>0.20788946188925353</v>
      </c>
      <c r="G3814" t="s">
        <v>665</v>
      </c>
      <c r="H3814" t="s">
        <v>1307</v>
      </c>
      <c r="I3814" s="4" t="b">
        <v>0</v>
      </c>
      <c r="J3814" s="4" t="str">
        <f>CONCATENATE(Orte[[#This Row],[Ort]]," - ",Orte[[#This Row],[Landkreis]])</f>
        <v>Kastl - Landkreis Tirschenreuth</v>
      </c>
      <c r="L3814" s="3" t="s">
        <v>10590</v>
      </c>
      <c r="M3814" s="3"/>
      <c r="N3814" t="str">
        <f>Orte[[#This Row],[Ort]]</f>
        <v>Kastl</v>
      </c>
      <c r="O3814" t="s">
        <v>3764</v>
      </c>
      <c r="P3814" t="s">
        <v>2002</v>
      </c>
    </row>
    <row r="3815" spans="1:16" x14ac:dyDescent="0.35">
      <c r="A3815" t="s">
        <v>4124</v>
      </c>
      <c r="B3815" s="3" t="s">
        <v>11612</v>
      </c>
      <c r="C3815" s="4">
        <v>51.6650688207</v>
      </c>
      <c r="D3815" s="4">
        <v>10.0974073376</v>
      </c>
      <c r="E3815" s="4">
        <f>Orte[[#This Row],[Lat_dez]]*PI()/180</f>
        <v>0.90172555919067887</v>
      </c>
      <c r="F3815" s="4">
        <f>Orte[[#This Row],[Lon_dez]]*PI()/180</f>
        <v>0.17623300395615463</v>
      </c>
      <c r="G3815" t="s">
        <v>554</v>
      </c>
      <c r="H3815" t="s">
        <v>1440</v>
      </c>
      <c r="I3815" s="4" t="b">
        <v>0</v>
      </c>
      <c r="J3815" s="4" t="str">
        <f>CONCATENATE(Orte[[#This Row],[Ort]]," - ",Orte[[#This Row],[Landkreis]])</f>
        <v>Katlenburg-Lindau - Landkreis Northeim</v>
      </c>
      <c r="L3815" s="3" t="s">
        <v>14027</v>
      </c>
      <c r="M3815" s="3"/>
      <c r="N3815" t="str">
        <f>Orte[[#This Row],[Ort]]</f>
        <v>Katlenburg-Lindau</v>
      </c>
      <c r="O3815" t="s">
        <v>2544</v>
      </c>
      <c r="P3815" t="s">
        <v>2899</v>
      </c>
    </row>
    <row r="3816" spans="1:16" x14ac:dyDescent="0.35">
      <c r="A3816" t="s">
        <v>4311</v>
      </c>
      <c r="B3816" s="3" t="s">
        <v>11855</v>
      </c>
      <c r="C3816" s="4">
        <v>50.270357781100003</v>
      </c>
      <c r="D3816" s="4">
        <v>7.9547607738600004</v>
      </c>
      <c r="E3816" s="4">
        <f>Orte[[#This Row],[Lat_dez]]*PI()/180</f>
        <v>0.87738325943574591</v>
      </c>
      <c r="F3816" s="4">
        <f>Orte[[#This Row],[Lon_dez]]*PI()/180</f>
        <v>0.1388367667123491</v>
      </c>
      <c r="G3816" t="s">
        <v>514</v>
      </c>
      <c r="H3816" t="s">
        <v>593</v>
      </c>
      <c r="I3816" s="4" t="b">
        <v>0</v>
      </c>
      <c r="J3816" s="4" t="str">
        <f>CONCATENATE(Orte[[#This Row],[Ort]]," - ",Orte[[#This Row],[Landkreis]])</f>
        <v>Katzenelnbogen - Landkreis Rhein-Lahn-Kreis</v>
      </c>
      <c r="L3816" s="3" t="s">
        <v>13808</v>
      </c>
      <c r="M3816" s="3"/>
      <c r="N3816" t="str">
        <f>Orte[[#This Row],[Ort]]</f>
        <v>Katzenelnbogen</v>
      </c>
      <c r="O3816" t="s">
        <v>5843</v>
      </c>
      <c r="P3816" t="s">
        <v>5904</v>
      </c>
    </row>
    <row r="3817" spans="1:16" x14ac:dyDescent="0.35">
      <c r="A3817" t="s">
        <v>1822</v>
      </c>
      <c r="B3817" s="3" t="s">
        <v>8787</v>
      </c>
      <c r="C3817" s="4">
        <v>50.526515790799998</v>
      </c>
      <c r="D3817" s="4">
        <v>11.034391275799999</v>
      </c>
      <c r="E3817" s="4">
        <f>Orte[[#This Row],[Lat_dez]]*PI()/180</f>
        <v>0.88185406011036638</v>
      </c>
      <c r="F3817" s="4">
        <f>Orte[[#This Row],[Lon_dez]]*PI()/180</f>
        <v>0.19258645871604768</v>
      </c>
      <c r="G3817" t="s">
        <v>678</v>
      </c>
      <c r="H3817" t="s">
        <v>1823</v>
      </c>
      <c r="I3817" s="4" t="b">
        <v>0</v>
      </c>
      <c r="J3817" s="4" t="str">
        <f>CONCATENATE(Orte[[#This Row],[Ort]]," - ",Orte[[#This Row],[Landkreis]])</f>
        <v>Katzhütte - Landkreis Sonneberg</v>
      </c>
      <c r="L3817" s="3" t="s">
        <v>10121</v>
      </c>
      <c r="M3817" s="3"/>
      <c r="N3817" t="str">
        <f>Orte[[#This Row],[Ort]]</f>
        <v>Katzhütte</v>
      </c>
      <c r="O3817" t="s">
        <v>4619</v>
      </c>
      <c r="P3817" t="s">
        <v>5963</v>
      </c>
    </row>
    <row r="3818" spans="1:16" x14ac:dyDescent="0.35">
      <c r="A3818" t="s">
        <v>5789</v>
      </c>
      <c r="B3818" s="3" t="s">
        <v>13788</v>
      </c>
      <c r="C3818" s="4">
        <v>49.509740018700001</v>
      </c>
      <c r="D3818" s="4">
        <v>7.67531636954</v>
      </c>
      <c r="E3818" s="4">
        <f>Orte[[#This Row],[Lat_dez]]*PI()/180</f>
        <v>0.86410797513271387</v>
      </c>
      <c r="F3818" s="4">
        <f>Orte[[#This Row],[Lon_dez]]*PI()/180</f>
        <v>0.13395954178069081</v>
      </c>
      <c r="G3818" t="s">
        <v>514</v>
      </c>
      <c r="H3818" t="s">
        <v>586</v>
      </c>
      <c r="I3818" s="4" t="b">
        <v>0</v>
      </c>
      <c r="J3818" s="4" t="str">
        <f>CONCATENATE(Orte[[#This Row],[Ort]]," - ",Orte[[#This Row],[Landkreis]])</f>
        <v>Katzweiler - Landkreis Kaiserslautern</v>
      </c>
      <c r="L3818" s="3" t="s">
        <v>15221</v>
      </c>
      <c r="M3818" s="3"/>
      <c r="N3818" t="str">
        <f>Orte[[#This Row],[Ort]]</f>
        <v>Katzweiler</v>
      </c>
      <c r="O3818" t="s">
        <v>7001</v>
      </c>
      <c r="P3818" t="s">
        <v>4998</v>
      </c>
    </row>
    <row r="3819" spans="1:16" x14ac:dyDescent="0.35">
      <c r="A3819" t="s">
        <v>1592</v>
      </c>
      <c r="B3819" s="3" t="s">
        <v>8538</v>
      </c>
      <c r="C3819" s="4">
        <v>50.822842237899998</v>
      </c>
      <c r="D3819" s="4">
        <v>7.80062352822</v>
      </c>
      <c r="E3819" s="4">
        <f>Orte[[#This Row],[Lat_dez]]*PI()/180</f>
        <v>0.8870259322729982</v>
      </c>
      <c r="F3819" s="4">
        <f>Orte[[#This Row],[Lon_dez]]*PI()/180</f>
        <v>0.1361465642759758</v>
      </c>
      <c r="G3819" t="s">
        <v>514</v>
      </c>
      <c r="H3819" t="s">
        <v>582</v>
      </c>
      <c r="I3819" s="4" t="b">
        <v>0</v>
      </c>
      <c r="J3819" s="4" t="str">
        <f>CONCATENATE(Orte[[#This Row],[Ort]]," - ",Orte[[#This Row],[Landkreis]])</f>
        <v>Katzwinkel (Sieg) - Landkreis Altenkirchen (Westerwald)</v>
      </c>
      <c r="L3819" s="3" t="s">
        <v>9835</v>
      </c>
      <c r="M3819" s="3"/>
      <c r="N3819" t="str">
        <f>Orte[[#This Row],[Ort]]</f>
        <v>Katzwinkel (Sieg)</v>
      </c>
      <c r="O3819" t="s">
        <v>5848</v>
      </c>
      <c r="P3819" t="s">
        <v>2443</v>
      </c>
    </row>
    <row r="3820" spans="1:16" x14ac:dyDescent="0.35">
      <c r="A3820" t="s">
        <v>598</v>
      </c>
      <c r="B3820" s="3" t="s">
        <v>7721</v>
      </c>
      <c r="C3820" s="4">
        <v>50.093006732799999</v>
      </c>
      <c r="D3820" s="4">
        <v>7.7861694084400002</v>
      </c>
      <c r="E3820" s="4">
        <f>Orte[[#This Row],[Lat_dez]]*PI()/180</f>
        <v>0.87428789971104748</v>
      </c>
      <c r="F3820" s="4">
        <f>Orte[[#This Row],[Lon_dez]]*PI()/180</f>
        <v>0.13589429229533717</v>
      </c>
      <c r="G3820" t="s">
        <v>514</v>
      </c>
      <c r="H3820" t="s">
        <v>593</v>
      </c>
      <c r="I3820" s="4" t="b">
        <v>0</v>
      </c>
      <c r="J3820" s="4" t="str">
        <f>CONCATENATE(Orte[[#This Row],[Ort]]," - ",Orte[[#This Row],[Landkreis]])</f>
        <v>Kaub - Landkreis Rhein-Lahn-Kreis</v>
      </c>
      <c r="L3820" s="3" t="s">
        <v>14439</v>
      </c>
      <c r="M3820" s="3"/>
      <c r="N3820" t="str">
        <f>Orte[[#This Row],[Ort]]</f>
        <v>Kaub</v>
      </c>
      <c r="O3820" t="s">
        <v>948</v>
      </c>
      <c r="P3820" t="s">
        <v>2788</v>
      </c>
    </row>
    <row r="3821" spans="1:16" x14ac:dyDescent="0.35">
      <c r="A3821" t="s">
        <v>5375</v>
      </c>
      <c r="B3821" s="3" t="s">
        <v>13238</v>
      </c>
      <c r="C3821" s="4">
        <v>47.880349357199997</v>
      </c>
      <c r="D3821" s="4">
        <v>10.6165048009</v>
      </c>
      <c r="E3821" s="4">
        <f>Orte[[#This Row],[Lat_dez]]*PI()/180</f>
        <v>0.83566974328829047</v>
      </c>
      <c r="F3821" s="4">
        <f>Orte[[#This Row],[Lon_dez]]*PI()/180</f>
        <v>0.18529296382949004</v>
      </c>
      <c r="G3821" t="s">
        <v>665</v>
      </c>
      <c r="H3821" t="s">
        <v>5376</v>
      </c>
      <c r="I3821" s="4" t="b">
        <v>0</v>
      </c>
      <c r="J3821" s="4" t="str">
        <f>CONCATENATE(Orte[[#This Row],[Ort]]," - ",Orte[[#This Row],[Landkreis]])</f>
        <v>Kaufbeuren - Kreisfreie Stadt Kaufbeuren</v>
      </c>
      <c r="L3821" s="3" t="s">
        <v>10858</v>
      </c>
      <c r="M3821" s="3"/>
      <c r="N3821" t="str">
        <f>Orte[[#This Row],[Ort]]</f>
        <v>Kaufbeuren</v>
      </c>
      <c r="O3821" t="s">
        <v>1631</v>
      </c>
      <c r="P3821" t="s">
        <v>6477</v>
      </c>
    </row>
    <row r="3822" spans="1:16" x14ac:dyDescent="0.35">
      <c r="A3822" t="s">
        <v>6661</v>
      </c>
      <c r="B3822" s="3" t="s">
        <v>14976</v>
      </c>
      <c r="C3822" s="4">
        <v>48.098904709300001</v>
      </c>
      <c r="D3822" s="4">
        <v>10.8721043617</v>
      </c>
      <c r="E3822" s="4">
        <f>Orte[[#This Row],[Lat_dez]]*PI()/180</f>
        <v>0.83948425378029112</v>
      </c>
      <c r="F3822" s="4">
        <f>Orte[[#This Row],[Lon_dez]]*PI()/180</f>
        <v>0.18975401773210146</v>
      </c>
      <c r="G3822" t="s">
        <v>665</v>
      </c>
      <c r="H3822" t="s">
        <v>802</v>
      </c>
      <c r="I3822" s="4" t="b">
        <v>0</v>
      </c>
      <c r="J3822" s="4" t="str">
        <f>CONCATENATE(Orte[[#This Row],[Ort]]," - ",Orte[[#This Row],[Landkreis]])</f>
        <v>Kaufering - Landkreis Landsberg am Lech</v>
      </c>
      <c r="L3822" s="3" t="s">
        <v>10588</v>
      </c>
      <c r="M3822" s="3"/>
      <c r="N3822" t="str">
        <f>Orte[[#This Row],[Ort]]</f>
        <v>Kaufering</v>
      </c>
      <c r="O3822" t="s">
        <v>3053</v>
      </c>
      <c r="P3822" t="s">
        <v>7252</v>
      </c>
    </row>
    <row r="3823" spans="1:16" x14ac:dyDescent="0.35">
      <c r="A3823" t="s">
        <v>2676</v>
      </c>
      <c r="B3823" s="3" t="s">
        <v>9791</v>
      </c>
      <c r="C3823" s="4">
        <v>51.277944663299998</v>
      </c>
      <c r="D3823" s="4">
        <v>9.6202427177899992</v>
      </c>
      <c r="E3823" s="4">
        <f>Orte[[#This Row],[Lat_dez]]*PI()/180</f>
        <v>0.89496896803004011</v>
      </c>
      <c r="F3823" s="4">
        <f>Orte[[#This Row],[Lon_dez]]*PI()/180</f>
        <v>0.16790491026644316</v>
      </c>
      <c r="G3823" t="s">
        <v>549</v>
      </c>
      <c r="H3823" t="s">
        <v>1756</v>
      </c>
      <c r="I3823" s="4" t="b">
        <v>0</v>
      </c>
      <c r="J3823" s="4" t="str">
        <f>CONCATENATE(Orte[[#This Row],[Ort]]," - ",Orte[[#This Row],[Landkreis]])</f>
        <v>Kaufungen - Landkreis Kassel</v>
      </c>
      <c r="L3823" s="3" t="s">
        <v>14028</v>
      </c>
      <c r="M3823" s="3"/>
      <c r="N3823" t="str">
        <f>Orte[[#This Row],[Ort]]</f>
        <v>Kaufungen</v>
      </c>
      <c r="O3823" t="s">
        <v>7086</v>
      </c>
      <c r="P3823" t="s">
        <v>3903</v>
      </c>
    </row>
    <row r="3824" spans="1:16" x14ac:dyDescent="0.35">
      <c r="A3824" t="s">
        <v>1862</v>
      </c>
      <c r="B3824" s="3" t="s">
        <v>8829</v>
      </c>
      <c r="C3824" s="4">
        <v>50.5824242582</v>
      </c>
      <c r="D3824" s="4">
        <v>11.4922910277</v>
      </c>
      <c r="E3824" s="4">
        <f>Orte[[#This Row],[Lat_dez]]*PI()/180</f>
        <v>0.88282984694624023</v>
      </c>
      <c r="F3824" s="4">
        <f>Orte[[#This Row],[Lon_dez]]*PI()/180</f>
        <v>0.20057831703076784</v>
      </c>
      <c r="G3824" t="s">
        <v>678</v>
      </c>
      <c r="H3824" t="s">
        <v>1186</v>
      </c>
      <c r="I3824" s="4" t="b">
        <v>0</v>
      </c>
      <c r="J3824" s="4" t="str">
        <f>CONCATENATE(Orte[[#This Row],[Ort]]," - ",Orte[[#This Row],[Landkreis]])</f>
        <v>Kaulsdorf - Landkreis Saalfeld-Rudolstadt</v>
      </c>
      <c r="L3824" s="3" t="s">
        <v>15801</v>
      </c>
      <c r="M3824" s="3"/>
      <c r="N3824" t="str">
        <f>Orte[[#This Row],[Ort]]</f>
        <v>Kaulsdorf</v>
      </c>
      <c r="O3824" t="s">
        <v>7110</v>
      </c>
      <c r="P3824" t="s">
        <v>4715</v>
      </c>
    </row>
    <row r="3825" spans="1:16" x14ac:dyDescent="0.35">
      <c r="A3825" t="s">
        <v>2033</v>
      </c>
      <c r="B3825" s="3" t="s">
        <v>9020</v>
      </c>
      <c r="C3825" s="4">
        <v>50.350344668600002</v>
      </c>
      <c r="D3825" s="4">
        <v>9.2059260370300002</v>
      </c>
      <c r="E3825" s="4">
        <f>Orte[[#This Row],[Lat_dez]]*PI()/180</f>
        <v>0.87877929398104315</v>
      </c>
      <c r="F3825" s="4">
        <f>Orte[[#This Row],[Lon_dez]]*PI()/180</f>
        <v>0.16067372004124691</v>
      </c>
      <c r="G3825" t="s">
        <v>549</v>
      </c>
      <c r="H3825" t="s">
        <v>733</v>
      </c>
      <c r="I3825" s="4" t="b">
        <v>0</v>
      </c>
      <c r="J3825" s="4" t="str">
        <f>CONCATENATE(Orte[[#This Row],[Ort]]," - ",Orte[[#This Row],[Landkreis]])</f>
        <v>Kefenrod - Landkreis Wetteraukreis</v>
      </c>
      <c r="L3825" s="3" t="s">
        <v>11842</v>
      </c>
      <c r="M3825" s="3"/>
      <c r="N3825" t="str">
        <f>Orte[[#This Row],[Ort]]</f>
        <v>Kefenrod</v>
      </c>
      <c r="O3825" t="s">
        <v>4923</v>
      </c>
      <c r="P3825" t="s">
        <v>3367</v>
      </c>
    </row>
    <row r="3826" spans="1:16" x14ac:dyDescent="0.35">
      <c r="A3826" t="s">
        <v>2410</v>
      </c>
      <c r="B3826" s="3" t="s">
        <v>9458</v>
      </c>
      <c r="C3826" s="4">
        <v>48.571369891000003</v>
      </c>
      <c r="D3826" s="4">
        <v>7.8495305202900001</v>
      </c>
      <c r="E3826" s="4">
        <f>Orte[[#This Row],[Lat_dez]]*PI()/180</f>
        <v>0.84773032680198934</v>
      </c>
      <c r="F3826" s="4">
        <f>Orte[[#This Row],[Lon_dez]]*PI()/180</f>
        <v>0.13700015231484405</v>
      </c>
      <c r="G3826" t="s">
        <v>546</v>
      </c>
      <c r="H3826" t="s">
        <v>622</v>
      </c>
      <c r="I3826" s="4" t="b">
        <v>0</v>
      </c>
      <c r="J3826" s="4" t="str">
        <f>CONCATENATE(Orte[[#This Row],[Ort]]," - ",Orte[[#This Row],[Landkreis]])</f>
        <v>Kehl - Landkreis Ortenaukreis</v>
      </c>
      <c r="L3826" s="3" t="s">
        <v>15546</v>
      </c>
      <c r="M3826" s="3"/>
      <c r="N3826" t="str">
        <f>Orte[[#This Row],[Ort]]</f>
        <v>Kehl</v>
      </c>
      <c r="O3826" t="s">
        <v>4874</v>
      </c>
      <c r="P3826" t="s">
        <v>2279</v>
      </c>
    </row>
    <row r="3827" spans="1:16" x14ac:dyDescent="0.35">
      <c r="A3827" t="s">
        <v>2912</v>
      </c>
      <c r="B3827" s="3" t="s">
        <v>10079</v>
      </c>
      <c r="C3827" s="4">
        <v>51.431304042599997</v>
      </c>
      <c r="D3827" s="4">
        <v>11.088325078</v>
      </c>
      <c r="E3827" s="4">
        <f>Orte[[#This Row],[Lat_dez]]*PI()/180</f>
        <v>0.89764559413763989</v>
      </c>
      <c r="F3827" s="4">
        <f>Orte[[#This Row],[Lon_dez]]*PI()/180</f>
        <v>0.19352778114255706</v>
      </c>
      <c r="G3827" t="s">
        <v>809</v>
      </c>
      <c r="H3827" t="s">
        <v>966</v>
      </c>
      <c r="I3827" s="4" t="b">
        <v>0</v>
      </c>
      <c r="J3827" s="4" t="str">
        <f>CONCATENATE(Orte[[#This Row],[Ort]]," - ",Orte[[#This Row],[Landkreis]])</f>
        <v>Kelbra (Kyffhäuser) - Landkreis Mansfeld-Südharz</v>
      </c>
      <c r="L3827" s="3" t="s">
        <v>8815</v>
      </c>
      <c r="M3827" s="3"/>
      <c r="N3827" t="str">
        <f>Orte[[#This Row],[Ort]]</f>
        <v>Kelbra (Kyffhäuser)</v>
      </c>
      <c r="O3827" t="s">
        <v>1850</v>
      </c>
      <c r="P3827" t="s">
        <v>6387</v>
      </c>
    </row>
    <row r="3828" spans="1:16" x14ac:dyDescent="0.35">
      <c r="A3828" t="s">
        <v>5030</v>
      </c>
      <c r="B3828" s="3" t="s">
        <v>12785</v>
      </c>
      <c r="C3828" s="4">
        <v>48.918559891999998</v>
      </c>
      <c r="D3828" s="4">
        <v>11.865066949099999</v>
      </c>
      <c r="E3828" s="4">
        <f>Orte[[#This Row],[Lat_dez]]*PI()/180</f>
        <v>0.85378993544944171</v>
      </c>
      <c r="F3828" s="4">
        <f>Orte[[#This Row],[Lon_dez]]*PI()/180</f>
        <v>0.20708448423135342</v>
      </c>
      <c r="G3828" t="s">
        <v>665</v>
      </c>
      <c r="H3828" t="s">
        <v>864</v>
      </c>
      <c r="I3828" s="4" t="b">
        <v>0</v>
      </c>
      <c r="J3828" s="4" t="str">
        <f>CONCATENATE(Orte[[#This Row],[Ort]]," - ",Orte[[#This Row],[Landkreis]])</f>
        <v>Kelheim - Landkreis Kelheim</v>
      </c>
      <c r="L3828" s="3" t="s">
        <v>15791</v>
      </c>
      <c r="M3828" s="3"/>
      <c r="N3828" t="str">
        <f>Orte[[#This Row],[Ort]]</f>
        <v>Kelheim</v>
      </c>
      <c r="O3828" t="s">
        <v>4346</v>
      </c>
      <c r="P3828" t="s">
        <v>1166</v>
      </c>
    </row>
    <row r="3829" spans="1:16" x14ac:dyDescent="0.35">
      <c r="A3829" t="s">
        <v>6467</v>
      </c>
      <c r="B3829" s="3" t="s">
        <v>14707</v>
      </c>
      <c r="C3829" s="4">
        <v>50.150966262200001</v>
      </c>
      <c r="D3829" s="4">
        <v>8.4330185982000003</v>
      </c>
      <c r="E3829" s="4">
        <f>Orte[[#This Row],[Lat_dez]]*PI()/180</f>
        <v>0.87529948433198379</v>
      </c>
      <c r="F3829" s="4">
        <f>Orte[[#This Row],[Lon_dez]]*PI()/180</f>
        <v>0.14718394042050675</v>
      </c>
      <c r="G3829" t="s">
        <v>549</v>
      </c>
      <c r="H3829" t="s">
        <v>1055</v>
      </c>
      <c r="I3829" s="4" t="b">
        <v>0</v>
      </c>
      <c r="J3829" s="4" t="str">
        <f>CONCATENATE(Orte[[#This Row],[Ort]]," - ",Orte[[#This Row],[Landkreis]])</f>
        <v>Kelkheim - Landkreis Main-Taunus-Kreis</v>
      </c>
      <c r="L3829" s="3" t="s">
        <v>12150</v>
      </c>
      <c r="M3829" s="3"/>
      <c r="N3829" t="str">
        <f>Orte[[#This Row],[Ort]]</f>
        <v>Kelkheim</v>
      </c>
      <c r="O3829" t="s">
        <v>2620</v>
      </c>
      <c r="P3829" t="s">
        <v>5341</v>
      </c>
    </row>
    <row r="3830" spans="1:16" x14ac:dyDescent="0.35">
      <c r="A3830" t="s">
        <v>2122</v>
      </c>
      <c r="B3830" s="3" t="s">
        <v>9116</v>
      </c>
      <c r="C3830" s="4">
        <v>49.635593139500003</v>
      </c>
      <c r="D3830" s="4">
        <v>6.8319375752899996</v>
      </c>
      <c r="E3830" s="4">
        <f>Orte[[#This Row],[Lat_dez]]*PI()/180</f>
        <v>0.86630452646458422</v>
      </c>
      <c r="F3830" s="4">
        <f>Orte[[#This Row],[Lon_dez]]*PI()/180</f>
        <v>0.11923980497952849</v>
      </c>
      <c r="G3830" t="s">
        <v>514</v>
      </c>
      <c r="H3830" t="s">
        <v>520</v>
      </c>
      <c r="I3830" s="4" t="b">
        <v>0</v>
      </c>
      <c r="J3830" s="4" t="str">
        <f>CONCATENATE(Orte[[#This Row],[Ort]]," - ",Orte[[#This Row],[Landkreis]])</f>
        <v>Kell am See - Landkreis Trier-Saarburg</v>
      </c>
      <c r="L3830" s="3" t="s">
        <v>8634</v>
      </c>
      <c r="M3830" s="3"/>
      <c r="N3830" t="str">
        <f>Orte[[#This Row],[Ort]]</f>
        <v>Kell am See</v>
      </c>
      <c r="O3830" t="s">
        <v>4127</v>
      </c>
      <c r="P3830" t="s">
        <v>5360</v>
      </c>
    </row>
    <row r="3831" spans="1:16" x14ac:dyDescent="0.35">
      <c r="A3831" t="s">
        <v>4855</v>
      </c>
      <c r="B3831" s="3" t="s">
        <v>12562</v>
      </c>
      <c r="C3831" s="4">
        <v>54.1957961098</v>
      </c>
      <c r="D3831" s="4">
        <v>11.0528963333</v>
      </c>
      <c r="E3831" s="4">
        <f>Orte[[#This Row],[Lat_dez]]*PI()/180</f>
        <v>0.94589508285554424</v>
      </c>
      <c r="F3831" s="4">
        <f>Orte[[#This Row],[Lon_dez]]*PI()/180</f>
        <v>0.19290943289769358</v>
      </c>
      <c r="G3831" t="s">
        <v>641</v>
      </c>
      <c r="H3831" t="s">
        <v>1323</v>
      </c>
      <c r="I3831" s="4" t="b">
        <v>0</v>
      </c>
      <c r="J3831" s="4" t="str">
        <f>CONCATENATE(Orte[[#This Row],[Ort]]," - ",Orte[[#This Row],[Landkreis]])</f>
        <v>Kellenhusen - Kreis Ostholstein</v>
      </c>
      <c r="L3831" s="3" t="s">
        <v>13863</v>
      </c>
      <c r="M3831" s="3"/>
      <c r="N3831" t="str">
        <f>Orte[[#This Row],[Ort]]</f>
        <v>Kellenhusen</v>
      </c>
      <c r="O3831" t="s">
        <v>6657</v>
      </c>
      <c r="P3831" t="s">
        <v>5170</v>
      </c>
    </row>
    <row r="3832" spans="1:16" x14ac:dyDescent="0.35">
      <c r="A3832" t="s">
        <v>4534</v>
      </c>
      <c r="B3832" s="3" t="s">
        <v>12143</v>
      </c>
      <c r="C3832" s="4">
        <v>53.956842939600001</v>
      </c>
      <c r="D3832" s="4">
        <v>9.7046435029900007</v>
      </c>
      <c r="E3832" s="4">
        <f>Orte[[#This Row],[Lat_dez]]*PI()/180</f>
        <v>0.94172456327747589</v>
      </c>
      <c r="F3832" s="4">
        <f>Orte[[#This Row],[Lon_dez]]*PI()/180</f>
        <v>0.16937798185945166</v>
      </c>
      <c r="G3832" t="s">
        <v>641</v>
      </c>
      <c r="H3832" t="s">
        <v>1005</v>
      </c>
      <c r="I3832" s="4" t="b">
        <v>0</v>
      </c>
      <c r="J3832" s="4" t="str">
        <f>CONCATENATE(Orte[[#This Row],[Ort]]," - ",Orte[[#This Row],[Landkreis]])</f>
        <v>Kellinghusen - Kreis Steinburg</v>
      </c>
      <c r="L3832" s="3" t="s">
        <v>12152</v>
      </c>
      <c r="M3832" s="3"/>
      <c r="N3832" t="str">
        <f>Orte[[#This Row],[Ort]]</f>
        <v>Kellinghusen</v>
      </c>
      <c r="O3832" t="s">
        <v>6325</v>
      </c>
      <c r="P3832" t="s">
        <v>1539</v>
      </c>
    </row>
    <row r="3833" spans="1:16" x14ac:dyDescent="0.35">
      <c r="A3833" t="s">
        <v>1791</v>
      </c>
      <c r="B3833" s="3" t="s">
        <v>8751</v>
      </c>
      <c r="C3833" s="4">
        <v>48.128988733900002</v>
      </c>
      <c r="D3833" s="4">
        <v>10.136768463799999</v>
      </c>
      <c r="E3833" s="4">
        <f>Orte[[#This Row],[Lat_dez]]*PI()/180</f>
        <v>0.84000931906181209</v>
      </c>
      <c r="F3833" s="4">
        <f>Orte[[#This Row],[Lon_dez]]*PI()/180</f>
        <v>0.17691998520563762</v>
      </c>
      <c r="G3833" t="s">
        <v>665</v>
      </c>
      <c r="H3833" t="s">
        <v>1017</v>
      </c>
      <c r="I3833" s="4" t="b">
        <v>0</v>
      </c>
      <c r="J3833" s="4" t="str">
        <f>CONCATENATE(Orte[[#This Row],[Ort]]," - ",Orte[[#This Row],[Landkreis]])</f>
        <v>Kellmünz a.d. Iller - Landkreis Neu-Ulm</v>
      </c>
      <c r="L3833" s="3" t="s">
        <v>14952</v>
      </c>
      <c r="M3833" s="3"/>
      <c r="N3833" t="str">
        <f>Orte[[#This Row],[Ort]]</f>
        <v>Kellmünz a.d. Iller</v>
      </c>
      <c r="O3833" t="s">
        <v>4629</v>
      </c>
      <c r="P3833" t="s">
        <v>4059</v>
      </c>
    </row>
    <row r="3834" spans="1:16" x14ac:dyDescent="0.35">
      <c r="A3834" t="s">
        <v>6370</v>
      </c>
      <c r="B3834" s="3" t="s">
        <v>14575</v>
      </c>
      <c r="C3834" s="4">
        <v>50.049315183499999</v>
      </c>
      <c r="D3834" s="4">
        <v>8.5178946884899993</v>
      </c>
      <c r="E3834" s="4">
        <f>Orte[[#This Row],[Lat_dez]]*PI()/180</f>
        <v>0.87352533832046486</v>
      </c>
      <c r="F3834" s="4">
        <f>Orte[[#This Row],[Lon_dez]]*PI()/180</f>
        <v>0.14866530765228722</v>
      </c>
      <c r="G3834" t="s">
        <v>549</v>
      </c>
      <c r="H3834" t="s">
        <v>1053</v>
      </c>
      <c r="I3834" s="4" t="b">
        <v>0</v>
      </c>
      <c r="J3834" s="4" t="str">
        <f>CONCATENATE(Orte[[#This Row],[Ort]]," - ",Orte[[#This Row],[Landkreis]])</f>
        <v>Kelsterbach - Landkreis Groß-Gerau</v>
      </c>
      <c r="L3834" s="3" t="s">
        <v>8530</v>
      </c>
      <c r="M3834" s="3"/>
      <c r="N3834" t="str">
        <f>Orte[[#This Row],[Ort]]</f>
        <v>Kelsterbach</v>
      </c>
      <c r="O3834" t="s">
        <v>5858</v>
      </c>
      <c r="P3834" t="s">
        <v>3123</v>
      </c>
    </row>
    <row r="3835" spans="1:16" x14ac:dyDescent="0.35">
      <c r="A3835" t="s">
        <v>2328</v>
      </c>
      <c r="B3835" s="3" t="s">
        <v>9367</v>
      </c>
      <c r="C3835" s="4">
        <v>48.896922954499999</v>
      </c>
      <c r="D3835" s="4">
        <v>8.5764213989600009</v>
      </c>
      <c r="E3835" s="4">
        <f>Orte[[#This Row],[Lat_dez]]*PI()/180</f>
        <v>0.85341229965001841</v>
      </c>
      <c r="F3835" s="4">
        <f>Orte[[#This Row],[Lon_dez]]*PI()/180</f>
        <v>0.14968679145035019</v>
      </c>
      <c r="G3835" t="s">
        <v>546</v>
      </c>
      <c r="H3835" t="s">
        <v>721</v>
      </c>
      <c r="I3835" s="4" t="b">
        <v>0</v>
      </c>
      <c r="J3835" s="4" t="str">
        <f>CONCATENATE(Orte[[#This Row],[Ort]]," - ",Orte[[#This Row],[Landkreis]])</f>
        <v>Keltern - Landkreis Enzkreis</v>
      </c>
      <c r="L3835" s="3" t="s">
        <v>9143</v>
      </c>
      <c r="M3835" s="3"/>
      <c r="N3835" t="str">
        <f>Orte[[#This Row],[Ort]]</f>
        <v>Keltern</v>
      </c>
      <c r="O3835" t="s">
        <v>3006</v>
      </c>
      <c r="P3835" t="s">
        <v>1665</v>
      </c>
    </row>
    <row r="3836" spans="1:16" x14ac:dyDescent="0.35">
      <c r="A3836" t="s">
        <v>5198</v>
      </c>
      <c r="B3836" s="3" t="s">
        <v>13020</v>
      </c>
      <c r="C3836" s="4">
        <v>51.781298058099999</v>
      </c>
      <c r="D3836" s="4">
        <v>12.6226084549</v>
      </c>
      <c r="E3836" s="4">
        <f>Orte[[#This Row],[Lat_dez]]*PI()/180</f>
        <v>0.90375414207039095</v>
      </c>
      <c r="F3836" s="4">
        <f>Orte[[#This Row],[Lon_dez]]*PI()/180</f>
        <v>0.22030607772807917</v>
      </c>
      <c r="G3836" t="s">
        <v>809</v>
      </c>
      <c r="H3836" t="s">
        <v>896</v>
      </c>
      <c r="I3836" s="4" t="b">
        <v>0</v>
      </c>
      <c r="J3836" s="4" t="str">
        <f>CONCATENATE(Orte[[#This Row],[Ort]]," - ",Orte[[#This Row],[Landkreis]])</f>
        <v>Kemberg - Landkreis Wittenberg</v>
      </c>
      <c r="L3836" s="3" t="s">
        <v>9139</v>
      </c>
      <c r="M3836" s="3"/>
      <c r="N3836" t="str">
        <f>Orte[[#This Row],[Ort]]</f>
        <v>Kemberg</v>
      </c>
      <c r="O3836" t="s">
        <v>2156</v>
      </c>
      <c r="P3836" t="s">
        <v>3295</v>
      </c>
    </row>
    <row r="3837" spans="1:16" x14ac:dyDescent="0.35">
      <c r="A3837" t="s">
        <v>5754</v>
      </c>
      <c r="B3837" s="3" t="s">
        <v>13733</v>
      </c>
      <c r="C3837" s="4">
        <v>49.956899708100003</v>
      </c>
      <c r="D3837" s="4">
        <v>10.866983811300001</v>
      </c>
      <c r="E3837" s="4">
        <f>Orte[[#This Row],[Lat_dez]]*PI()/180</f>
        <v>0.87191238399493909</v>
      </c>
      <c r="F3837" s="4">
        <f>Orte[[#This Row],[Lon_dez]]*PI()/180</f>
        <v>0.18966464726810719</v>
      </c>
      <c r="G3837" t="s">
        <v>665</v>
      </c>
      <c r="H3837" t="s">
        <v>1321</v>
      </c>
      <c r="I3837" s="4" t="b">
        <v>0</v>
      </c>
      <c r="J3837" s="4" t="str">
        <f>CONCATENATE(Orte[[#This Row],[Ort]]," - ",Orte[[#This Row],[Landkreis]])</f>
        <v>Kemmern - Landkreis Bamberg</v>
      </c>
      <c r="L3837" s="3" t="s">
        <v>8635</v>
      </c>
      <c r="M3837" s="3"/>
      <c r="N3837" t="str">
        <f>Orte[[#This Row],[Ort]]</f>
        <v>Kemmern</v>
      </c>
      <c r="O3837" t="s">
        <v>1931</v>
      </c>
      <c r="P3837" t="s">
        <v>5379</v>
      </c>
    </row>
    <row r="3838" spans="1:16" x14ac:dyDescent="0.35">
      <c r="A3838" t="s">
        <v>2561</v>
      </c>
      <c r="B3838" s="3" t="s">
        <v>9653</v>
      </c>
      <c r="C3838" s="4">
        <v>49.859494937000001</v>
      </c>
      <c r="D3838" s="4">
        <v>11.9282521422</v>
      </c>
      <c r="E3838" s="4">
        <f>Orte[[#This Row],[Lat_dez]]*PI()/180</f>
        <v>0.87021235003209274</v>
      </c>
      <c r="F3838" s="4">
        <f>Orte[[#This Row],[Lon_dez]]*PI()/180</f>
        <v>0.20818727388945682</v>
      </c>
      <c r="G3838" t="s">
        <v>665</v>
      </c>
      <c r="H3838" t="s">
        <v>1307</v>
      </c>
      <c r="I3838" s="4" t="b">
        <v>0</v>
      </c>
      <c r="J3838" s="4" t="str">
        <f>CONCATENATE(Orte[[#This Row],[Ort]]," - ",Orte[[#This Row],[Landkreis]])</f>
        <v>Kemnath - Landkreis Tirschenreuth</v>
      </c>
      <c r="L3838" s="3" t="s">
        <v>12586</v>
      </c>
      <c r="M3838" s="3"/>
      <c r="N3838" t="str">
        <f>Orte[[#This Row],[Ort]]</f>
        <v>Kemnath</v>
      </c>
      <c r="O3838" t="s">
        <v>1825</v>
      </c>
      <c r="P3838" t="s">
        <v>2876</v>
      </c>
    </row>
    <row r="3839" spans="1:16" x14ac:dyDescent="0.35">
      <c r="A3839" t="s">
        <v>2954</v>
      </c>
      <c r="B3839" s="3" t="s">
        <v>10127</v>
      </c>
      <c r="C3839" s="4">
        <v>51.378475225300001</v>
      </c>
      <c r="D3839" s="4">
        <v>6.4375836595099996</v>
      </c>
      <c r="E3839" s="4">
        <f>Orte[[#This Row],[Lat_dez]]*PI()/180</f>
        <v>0.89672355733582043</v>
      </c>
      <c r="F3839" s="4">
        <f>Orte[[#This Row],[Lon_dez]]*PI()/180</f>
        <v>0.11235703073103506</v>
      </c>
      <c r="G3839" t="s">
        <v>504</v>
      </c>
      <c r="H3839" t="s">
        <v>2116</v>
      </c>
      <c r="I3839" s="4" t="b">
        <v>0</v>
      </c>
      <c r="J3839" s="4" t="str">
        <f>CONCATENATE(Orte[[#This Row],[Ort]]," - ",Orte[[#This Row],[Landkreis]])</f>
        <v>Kempen - Kreis Viersen</v>
      </c>
      <c r="L3839" s="3" t="s">
        <v>8081</v>
      </c>
      <c r="M3839" s="3"/>
      <c r="N3839" t="str">
        <f>Orte[[#This Row],[Ort]]</f>
        <v>Kempen</v>
      </c>
      <c r="O3839" t="s">
        <v>6978</v>
      </c>
      <c r="P3839" t="s">
        <v>3931</v>
      </c>
    </row>
    <row r="3840" spans="1:16" x14ac:dyDescent="0.35">
      <c r="A3840" t="s">
        <v>4631</v>
      </c>
      <c r="B3840" s="3" t="s">
        <v>12273</v>
      </c>
      <c r="C3840" s="4">
        <v>50.423649156000003</v>
      </c>
      <c r="D3840" s="4">
        <v>7.1015208145999997</v>
      </c>
      <c r="E3840" s="4">
        <f>Orte[[#This Row],[Lat_dez]]*PI()/180</f>
        <v>0.88005869864265995</v>
      </c>
      <c r="F3840" s="4">
        <f>Orte[[#This Row],[Lon_dez]]*PI()/180</f>
        <v>0.1239449201136798</v>
      </c>
      <c r="G3840" t="s">
        <v>514</v>
      </c>
      <c r="H3840" t="s">
        <v>1271</v>
      </c>
      <c r="I3840" s="4" t="b">
        <v>0</v>
      </c>
      <c r="J3840" s="4" t="str">
        <f>CONCATENATE(Orte[[#This Row],[Ort]]," - ",Orte[[#This Row],[Landkreis]])</f>
        <v>Kempenich - Landkreis Ahrweiler</v>
      </c>
      <c r="L3840" s="3" t="s">
        <v>9797</v>
      </c>
      <c r="M3840" s="3"/>
      <c r="N3840" t="str">
        <f>Orte[[#This Row],[Ort]]</f>
        <v>Kempenich</v>
      </c>
      <c r="O3840" t="s">
        <v>6125</v>
      </c>
      <c r="P3840" t="s">
        <v>4308</v>
      </c>
    </row>
    <row r="3841" spans="1:16" x14ac:dyDescent="0.35">
      <c r="A3841" t="s">
        <v>1036</v>
      </c>
      <c r="B3841" s="3" t="s">
        <v>14942</v>
      </c>
      <c r="C3841" s="4">
        <v>47.710315785799999</v>
      </c>
      <c r="D3841" s="4">
        <v>10.3041824402</v>
      </c>
      <c r="E3841" s="4">
        <f>Orte[[#This Row],[Lat_dez]]*PI()/180</f>
        <v>0.83270209762843561</v>
      </c>
      <c r="F3841" s="4">
        <f>Orte[[#This Row],[Lon_dez]]*PI()/180</f>
        <v>0.17984191030767371</v>
      </c>
      <c r="G3841" t="s">
        <v>665</v>
      </c>
      <c r="H3841" t="s">
        <v>1037</v>
      </c>
      <c r="I3841" s="4" t="b">
        <v>0</v>
      </c>
      <c r="J3841" s="4" t="str">
        <f>CONCATENATE(Orte[[#This Row],[Ort]]," - ",Orte[[#This Row],[Landkreis]])</f>
        <v>Kempten (Allgäu) - Kreisfreie Stadt Kempten (Allgäu)</v>
      </c>
      <c r="L3841" s="3" t="s">
        <v>9466</v>
      </c>
      <c r="M3841" s="3"/>
      <c r="N3841" t="str">
        <f>Orte[[#This Row],[Ort]]</f>
        <v>Kempten (Allgäu)</v>
      </c>
      <c r="O3841" t="s">
        <v>2804</v>
      </c>
      <c r="P3841" t="s">
        <v>3009</v>
      </c>
    </row>
    <row r="3842" spans="1:16" x14ac:dyDescent="0.35">
      <c r="A3842" t="s">
        <v>1036</v>
      </c>
      <c r="B3842" s="3" t="s">
        <v>8405</v>
      </c>
      <c r="C3842" s="4">
        <v>47.740851481900002</v>
      </c>
      <c r="D3842" s="4">
        <v>10.339844421900001</v>
      </c>
      <c r="E3842" s="4">
        <f>Orte[[#This Row],[Lat_dez]]*PI()/180</f>
        <v>0.83323504606476906</v>
      </c>
      <c r="F3842" s="4">
        <f>Orte[[#This Row],[Lon_dez]]*PI()/180</f>
        <v>0.18046432930612469</v>
      </c>
      <c r="G3842" t="s">
        <v>665</v>
      </c>
      <c r="H3842" t="s">
        <v>1037</v>
      </c>
      <c r="I3842" s="4" t="b">
        <v>0</v>
      </c>
      <c r="J3842" s="4" t="str">
        <f>CONCATENATE(Orte[[#This Row],[Ort]]," - ",Orte[[#This Row],[Landkreis]])</f>
        <v>Kempten (Allgäu) - Kreisfreie Stadt Kempten (Allgäu)</v>
      </c>
      <c r="L3842" s="3" t="s">
        <v>15356</v>
      </c>
      <c r="M3842" s="3"/>
      <c r="N3842" t="str">
        <f>Orte[[#This Row],[Ort]]</f>
        <v>Kempten (Allgäu)</v>
      </c>
      <c r="O3842" t="s">
        <v>4240</v>
      </c>
      <c r="P3842" t="s">
        <v>526</v>
      </c>
    </row>
    <row r="3843" spans="1:16" x14ac:dyDescent="0.35">
      <c r="A3843" t="s">
        <v>1036</v>
      </c>
      <c r="B3843" s="3" t="s">
        <v>8013</v>
      </c>
      <c r="C3843" s="4">
        <v>47.742994751200001</v>
      </c>
      <c r="D3843" s="4">
        <v>10.2790317344</v>
      </c>
      <c r="E3843" s="4">
        <f>Orte[[#This Row],[Lat_dez]]*PI()/180</f>
        <v>0.83327245317081089</v>
      </c>
      <c r="F3843" s="4">
        <f>Orte[[#This Row],[Lon_dez]]*PI()/180</f>
        <v>0.17940294768226325</v>
      </c>
      <c r="G3843" t="s">
        <v>665</v>
      </c>
      <c r="H3843" t="s">
        <v>1037</v>
      </c>
      <c r="I3843" s="4" t="b">
        <v>0</v>
      </c>
      <c r="J3843" s="4" t="str">
        <f>CONCATENATE(Orte[[#This Row],[Ort]]," - ",Orte[[#This Row],[Landkreis]])</f>
        <v>Kempten (Allgäu) - Kreisfreie Stadt Kempten (Allgäu)</v>
      </c>
      <c r="L3843" s="3" t="s">
        <v>14449</v>
      </c>
      <c r="M3843" s="3"/>
      <c r="N3843" t="str">
        <f>Orte[[#This Row],[Ort]]</f>
        <v>Kempten (Allgäu)</v>
      </c>
      <c r="O3843" t="s">
        <v>4683</v>
      </c>
      <c r="P3843" t="s">
        <v>6068</v>
      </c>
    </row>
    <row r="3844" spans="1:16" x14ac:dyDescent="0.35">
      <c r="A3844" t="s">
        <v>1570</v>
      </c>
      <c r="B3844" s="3" t="s">
        <v>8508</v>
      </c>
      <c r="C3844" s="4">
        <v>49.801041577200003</v>
      </c>
      <c r="D3844" s="4">
        <v>6.7258612840199996</v>
      </c>
      <c r="E3844" s="4">
        <f>Orte[[#This Row],[Lat_dez]]*PI()/180</f>
        <v>0.86919214644472986</v>
      </c>
      <c r="F3844" s="4">
        <f>Orte[[#This Row],[Lon_dez]]*PI()/180</f>
        <v>0.11738842443856247</v>
      </c>
      <c r="G3844" t="s">
        <v>514</v>
      </c>
      <c r="H3844" t="s">
        <v>520</v>
      </c>
      <c r="I3844" s="4" t="b">
        <v>0</v>
      </c>
      <c r="J3844" s="4" t="str">
        <f>CONCATENATE(Orte[[#This Row],[Ort]]," - ",Orte[[#This Row],[Landkreis]])</f>
        <v>Kenn - Landkreis Trier-Saarburg</v>
      </c>
      <c r="L3844" s="3" t="s">
        <v>9821</v>
      </c>
      <c r="M3844" s="3"/>
      <c r="N3844" t="str">
        <f>Orte[[#This Row],[Ort]]</f>
        <v>Kenn</v>
      </c>
      <c r="O3844" t="s">
        <v>3027</v>
      </c>
      <c r="P3844" t="s">
        <v>6689</v>
      </c>
    </row>
    <row r="3845" spans="1:16" x14ac:dyDescent="0.35">
      <c r="A3845" t="s">
        <v>6642</v>
      </c>
      <c r="B3845" s="3" t="s">
        <v>14954</v>
      </c>
      <c r="C3845" s="4">
        <v>48.192256392300003</v>
      </c>
      <c r="D3845" s="4">
        <v>7.8004597385999999</v>
      </c>
      <c r="E3845" s="4">
        <f>Orte[[#This Row],[Lat_dez]]*PI()/180</f>
        <v>0.84111354801091898</v>
      </c>
      <c r="F3845" s="4">
        <f>Orte[[#This Row],[Lon_dez]]*PI()/180</f>
        <v>0.13614370560782621</v>
      </c>
      <c r="G3845" t="s">
        <v>546</v>
      </c>
      <c r="H3845" t="s">
        <v>1583</v>
      </c>
      <c r="I3845" s="4" t="b">
        <v>0</v>
      </c>
      <c r="J3845" s="4" t="str">
        <f>CONCATENATE(Orte[[#This Row],[Ort]]," - ",Orte[[#This Row],[Landkreis]])</f>
        <v>Kenzingen - Landkreis Emmendingen</v>
      </c>
      <c r="L3845" s="3" t="s">
        <v>10716</v>
      </c>
      <c r="M3845" s="3"/>
      <c r="N3845" t="str">
        <f>Orte[[#This Row],[Ort]]</f>
        <v>Kenzingen</v>
      </c>
      <c r="O3845" t="s">
        <v>6639</v>
      </c>
      <c r="P3845" t="s">
        <v>2895</v>
      </c>
    </row>
    <row r="3846" spans="1:16" x14ac:dyDescent="0.35">
      <c r="A3846" t="s">
        <v>6022</v>
      </c>
      <c r="B3846" s="3" t="s">
        <v>14095</v>
      </c>
      <c r="C3846" s="4">
        <v>51.4473632451</v>
      </c>
      <c r="D3846" s="4">
        <v>6.3888853002100001</v>
      </c>
      <c r="E3846" s="4">
        <f>Orte[[#This Row],[Lat_dez]]*PI()/180</f>
        <v>0.89792588009650942</v>
      </c>
      <c r="F3846" s="4">
        <f>Orte[[#This Row],[Lon_dez]]*PI()/180</f>
        <v>0.11150708402093087</v>
      </c>
      <c r="G3846" t="s">
        <v>504</v>
      </c>
      <c r="H3846" t="s">
        <v>505</v>
      </c>
      <c r="I3846" s="4" t="b">
        <v>0</v>
      </c>
      <c r="J3846" s="4" t="str">
        <f>CONCATENATE(Orte[[#This Row],[Ort]]," - ",Orte[[#This Row],[Landkreis]])</f>
        <v>Kerken - Kreis Kleve</v>
      </c>
      <c r="L3846" s="3" t="s">
        <v>7751</v>
      </c>
      <c r="M3846" s="3"/>
      <c r="N3846" t="str">
        <f>Orte[[#This Row],[Ort]]</f>
        <v>Kerken</v>
      </c>
      <c r="O3846" t="s">
        <v>2135</v>
      </c>
      <c r="P3846" t="s">
        <v>3757</v>
      </c>
    </row>
    <row r="3847" spans="1:16" x14ac:dyDescent="0.35">
      <c r="A3847" t="s">
        <v>4279</v>
      </c>
      <c r="B3847" s="3" t="s">
        <v>11805</v>
      </c>
      <c r="C3847" s="4">
        <v>48.7915979789</v>
      </c>
      <c r="D3847" s="4">
        <v>9.3294613829100008</v>
      </c>
      <c r="E3847" s="4">
        <f>Orte[[#This Row],[Lat_dez]]*PI()/180</f>
        <v>0.85157403204121573</v>
      </c>
      <c r="F3847" s="4">
        <f>Orte[[#This Row],[Lon_dez]]*PI()/180</f>
        <v>0.16282981856944295</v>
      </c>
      <c r="G3847" t="s">
        <v>546</v>
      </c>
      <c r="H3847" t="s">
        <v>777</v>
      </c>
      <c r="I3847" s="4" t="b">
        <v>0</v>
      </c>
      <c r="J3847" s="4" t="str">
        <f>CONCATENATE(Orte[[#This Row],[Ort]]," - ",Orte[[#This Row],[Landkreis]])</f>
        <v>Kernen im Remstal - Landkreis Rems-Murr-Kreis</v>
      </c>
      <c r="L3847" s="3" t="s">
        <v>10875</v>
      </c>
      <c r="M3847" s="3"/>
      <c r="N3847" t="str">
        <f>Orte[[#This Row],[Ort]]</f>
        <v>Kernen im Remstal</v>
      </c>
      <c r="O3847" t="s">
        <v>3947</v>
      </c>
      <c r="P3847" t="s">
        <v>7181</v>
      </c>
    </row>
    <row r="3848" spans="1:16" x14ac:dyDescent="0.35">
      <c r="A3848" t="s">
        <v>2510</v>
      </c>
      <c r="B3848" s="3" t="s">
        <v>9813</v>
      </c>
      <c r="C3848" s="4">
        <v>50.880031336199998</v>
      </c>
      <c r="D3848" s="4">
        <v>6.7456326582399999</v>
      </c>
      <c r="E3848" s="4">
        <f>Orte[[#This Row],[Lat_dez]]*PI()/180</f>
        <v>0.88802407033457986</v>
      </c>
      <c r="F3848" s="4">
        <f>Orte[[#This Row],[Lon_dez]]*PI()/180</f>
        <v>0.1177335000163454</v>
      </c>
      <c r="G3848" t="s">
        <v>504</v>
      </c>
      <c r="H3848" t="s">
        <v>524</v>
      </c>
      <c r="I3848" s="4" t="b">
        <v>0</v>
      </c>
      <c r="J3848" s="4" t="str">
        <f>CONCATENATE(Orte[[#This Row],[Ort]]," - ",Orte[[#This Row],[Landkreis]])</f>
        <v>Kerpen - Kreis Rhein-Erft-Kreis</v>
      </c>
      <c r="L3848" s="3" t="s">
        <v>11121</v>
      </c>
      <c r="M3848" s="3"/>
      <c r="N3848" t="str">
        <f>Orte[[#This Row],[Ort]]</f>
        <v>Kerpen</v>
      </c>
      <c r="O3848" t="s">
        <v>2628</v>
      </c>
      <c r="P3848" t="s">
        <v>6938</v>
      </c>
    </row>
    <row r="3849" spans="1:16" x14ac:dyDescent="0.35">
      <c r="A3849" t="s">
        <v>2510</v>
      </c>
      <c r="B3849" s="3" t="s">
        <v>9583</v>
      </c>
      <c r="C3849" s="4">
        <v>50.905202344800003</v>
      </c>
      <c r="D3849" s="4">
        <v>6.67385629184</v>
      </c>
      <c r="E3849" s="4">
        <f>Orte[[#This Row],[Lat_dez]]*PI()/180</f>
        <v>0.88846338731069774</v>
      </c>
      <c r="F3849" s="4">
        <f>Orte[[#This Row],[Lon_dez]]*PI()/180</f>
        <v>0.11648076609754757</v>
      </c>
      <c r="G3849" t="s">
        <v>504</v>
      </c>
      <c r="H3849" t="s">
        <v>524</v>
      </c>
      <c r="I3849" s="4" t="b">
        <v>0</v>
      </c>
      <c r="J3849" s="4" t="str">
        <f>CONCATENATE(Orte[[#This Row],[Ort]]," - ",Orte[[#This Row],[Landkreis]])</f>
        <v>Kerpen - Kreis Rhein-Erft-Kreis</v>
      </c>
      <c r="L3849" s="3" t="s">
        <v>10154</v>
      </c>
      <c r="M3849" s="3"/>
      <c r="N3849" t="str">
        <f>Orte[[#This Row],[Ort]]</f>
        <v>Kerpen</v>
      </c>
      <c r="O3849" t="s">
        <v>4782</v>
      </c>
      <c r="P3849" t="s">
        <v>6730</v>
      </c>
    </row>
    <row r="3850" spans="1:16" x14ac:dyDescent="0.35">
      <c r="A3850" t="s">
        <v>2510</v>
      </c>
      <c r="B3850" s="3" t="s">
        <v>15206</v>
      </c>
      <c r="C3850" s="4">
        <v>50.862579671100001</v>
      </c>
      <c r="D3850" s="4">
        <v>6.6640969675899999</v>
      </c>
      <c r="E3850" s="4">
        <f>Orte[[#This Row],[Lat_dez]]*PI()/180</f>
        <v>0.88771948131862954</v>
      </c>
      <c r="F3850" s="4">
        <f>Orte[[#This Row],[Lon_dez]]*PI()/180</f>
        <v>0.11631043375661534</v>
      </c>
      <c r="G3850" t="s">
        <v>504</v>
      </c>
      <c r="H3850" t="s">
        <v>524</v>
      </c>
      <c r="I3850" s="4" t="b">
        <v>0</v>
      </c>
      <c r="J3850" s="4" t="str">
        <f>CONCATENATE(Orte[[#This Row],[Ort]]," - ",Orte[[#This Row],[Landkreis]])</f>
        <v>Kerpen - Kreis Rhein-Erft-Kreis</v>
      </c>
      <c r="L3850" s="3" t="s">
        <v>12241</v>
      </c>
      <c r="M3850" s="3"/>
      <c r="N3850" t="str">
        <f>Orte[[#This Row],[Ort]]</f>
        <v>Kerpen</v>
      </c>
      <c r="O3850" t="s">
        <v>4271</v>
      </c>
      <c r="P3850" t="s">
        <v>3359</v>
      </c>
    </row>
    <row r="3851" spans="1:16" x14ac:dyDescent="0.35">
      <c r="A3851" t="s">
        <v>3585</v>
      </c>
      <c r="B3851" s="3" t="s">
        <v>10935</v>
      </c>
      <c r="C3851" s="4">
        <v>49.3690455128</v>
      </c>
      <c r="D3851" s="4">
        <v>8.5261486569899994</v>
      </c>
      <c r="E3851" s="4">
        <f>Orte[[#This Row],[Lat_dez]]*PI()/180</f>
        <v>0.86165239276529237</v>
      </c>
      <c r="F3851" s="4">
        <f>Orte[[#This Row],[Lon_dez]]*PI()/180</f>
        <v>0.14880936657896812</v>
      </c>
      <c r="G3851" t="s">
        <v>546</v>
      </c>
      <c r="H3851" t="s">
        <v>726</v>
      </c>
      <c r="I3851" s="4" t="b">
        <v>0</v>
      </c>
      <c r="J3851" s="4" t="str">
        <f>CONCATENATE(Orte[[#This Row],[Ort]]," - ",Orte[[#This Row],[Landkreis]])</f>
        <v>Ketsch - Landkreis Rhein-Neckar-Kreis</v>
      </c>
      <c r="L3851" s="3" t="s">
        <v>13662</v>
      </c>
      <c r="M3851" s="3"/>
      <c r="N3851" t="str">
        <f>Orte[[#This Row],[Ort]]</f>
        <v>Ketsch</v>
      </c>
      <c r="O3851" t="s">
        <v>4438</v>
      </c>
      <c r="P3851" t="s">
        <v>1461</v>
      </c>
    </row>
    <row r="3852" spans="1:16" x14ac:dyDescent="0.35">
      <c r="A3852" t="s">
        <v>4880</v>
      </c>
      <c r="B3852" s="3" t="s">
        <v>12589</v>
      </c>
      <c r="C3852" s="4">
        <v>52.552787560600002</v>
      </c>
      <c r="D3852" s="4">
        <v>7.8508573077000001</v>
      </c>
      <c r="E3852" s="4">
        <f>Orte[[#This Row],[Lat_dez]]*PI()/180</f>
        <v>0.91721917403358899</v>
      </c>
      <c r="F3852" s="4">
        <f>Orte[[#This Row],[Lon_dez]]*PI()/180</f>
        <v>0.13702330912362257</v>
      </c>
      <c r="G3852" t="s">
        <v>554</v>
      </c>
      <c r="H3852" t="s">
        <v>555</v>
      </c>
      <c r="I3852" s="4" t="b">
        <v>0</v>
      </c>
      <c r="J3852" s="4" t="str">
        <f>CONCATENATE(Orte[[#This Row],[Ort]]," - ",Orte[[#This Row],[Landkreis]])</f>
        <v>Kettenkamp, Eggermühlen, Ankum - Landkreis Osnabrück</v>
      </c>
      <c r="L3852" s="3" t="s">
        <v>10700</v>
      </c>
      <c r="M3852" s="3"/>
      <c r="N3852" t="str">
        <f>Orte[[#This Row],[Ort]]</f>
        <v>Kettenkamp, Eggermühlen, Ankum</v>
      </c>
      <c r="O3852" t="s">
        <v>5118</v>
      </c>
      <c r="P3852" t="s">
        <v>5146</v>
      </c>
    </row>
    <row r="3853" spans="1:16" x14ac:dyDescent="0.35">
      <c r="A3853" t="s">
        <v>2249</v>
      </c>
      <c r="B3853" s="3" t="s">
        <v>9268</v>
      </c>
      <c r="C3853" s="4">
        <v>48.190796154399997</v>
      </c>
      <c r="D3853" s="4">
        <v>10.2654378791</v>
      </c>
      <c r="E3853" s="4">
        <f>Orte[[#This Row],[Lat_dez]]*PI()/180</f>
        <v>0.84108806205170161</v>
      </c>
      <c r="F3853" s="4">
        <f>Orte[[#This Row],[Lon_dez]]*PI()/180</f>
        <v>0.17916569014923861</v>
      </c>
      <c r="G3853" t="s">
        <v>665</v>
      </c>
      <c r="H3853" t="s">
        <v>683</v>
      </c>
      <c r="I3853" s="4" t="b">
        <v>0</v>
      </c>
      <c r="J3853" s="4" t="str">
        <f>CONCATENATE(Orte[[#This Row],[Ort]]," - ",Orte[[#This Row],[Landkreis]])</f>
        <v>Kettershausen - Landkreis Unterallgäu</v>
      </c>
      <c r="L3853" s="3" t="s">
        <v>8644</v>
      </c>
      <c r="M3853" s="3"/>
      <c r="N3853" t="str">
        <f>Orte[[#This Row],[Ort]]</f>
        <v>Kettershausen</v>
      </c>
      <c r="O3853" t="s">
        <v>2360</v>
      </c>
      <c r="P3853" t="s">
        <v>6079</v>
      </c>
    </row>
    <row r="3854" spans="1:16" x14ac:dyDescent="0.35">
      <c r="A3854" t="s">
        <v>5079</v>
      </c>
      <c r="B3854" s="3" t="s">
        <v>12847</v>
      </c>
      <c r="C3854" s="4">
        <v>52.501696356899998</v>
      </c>
      <c r="D3854" s="4">
        <v>12.838168624</v>
      </c>
      <c r="E3854" s="4">
        <f>Orte[[#This Row],[Lat_dez]]*PI()/180</f>
        <v>0.91632746431021683</v>
      </c>
      <c r="F3854" s="4">
        <f>Orte[[#This Row],[Lon_dez]]*PI()/180</f>
        <v>0.22406831241502989</v>
      </c>
      <c r="G3854" t="s">
        <v>885</v>
      </c>
      <c r="H3854" t="s">
        <v>894</v>
      </c>
      <c r="I3854" s="4" t="b">
        <v>0</v>
      </c>
      <c r="J3854" s="4" t="str">
        <f>CONCATENATE(Orte[[#This Row],[Ort]]," - ",Orte[[#This Row],[Landkreis]])</f>
        <v>Ketzin - Landkreis Havelland</v>
      </c>
      <c r="L3854" s="3" t="s">
        <v>9557</v>
      </c>
      <c r="M3854" s="3"/>
      <c r="N3854" t="str">
        <f>Orte[[#This Row],[Ort]]</f>
        <v>Ketzin</v>
      </c>
      <c r="O3854" t="s">
        <v>4041</v>
      </c>
      <c r="P3854" t="s">
        <v>6645</v>
      </c>
    </row>
    <row r="3855" spans="1:16" x14ac:dyDescent="0.35">
      <c r="A3855" t="s">
        <v>2504</v>
      </c>
      <c r="B3855" s="3" t="s">
        <v>9574</v>
      </c>
      <c r="C3855" s="4">
        <v>51.6271837858</v>
      </c>
      <c r="D3855" s="4">
        <v>6.2720104331100002</v>
      </c>
      <c r="E3855" s="4">
        <f>Orte[[#This Row],[Lat_dez]]*PI()/180</f>
        <v>0.90106434059444085</v>
      </c>
      <c r="F3855" s="4">
        <f>Orte[[#This Row],[Lon_dez]]*PI()/180</f>
        <v>0.10946723277720506</v>
      </c>
      <c r="G3855" t="s">
        <v>504</v>
      </c>
      <c r="H3855" t="s">
        <v>505</v>
      </c>
      <c r="I3855" s="4" t="b">
        <v>0</v>
      </c>
      <c r="J3855" s="4" t="str">
        <f>CONCATENATE(Orte[[#This Row],[Ort]]," - ",Orte[[#This Row],[Landkreis]])</f>
        <v>Kevelaer-Kervenheim - Kreis Kleve</v>
      </c>
      <c r="L3855" s="3" t="s">
        <v>9460</v>
      </c>
      <c r="M3855" s="3"/>
      <c r="N3855" t="str">
        <f>Orte[[#This Row],[Ort]]</f>
        <v>Kevelaer-Kervenheim</v>
      </c>
      <c r="O3855" t="s">
        <v>4039</v>
      </c>
      <c r="P3855" t="s">
        <v>4816</v>
      </c>
    </row>
    <row r="3856" spans="1:16" x14ac:dyDescent="0.35">
      <c r="A3856" t="s">
        <v>5393</v>
      </c>
      <c r="B3856" s="3" t="s">
        <v>13257</v>
      </c>
      <c r="C3856" s="4">
        <v>51.579101508999997</v>
      </c>
      <c r="D3856" s="4">
        <v>6.23234247174</v>
      </c>
      <c r="E3856" s="4">
        <f>Orte[[#This Row],[Lat_dez]]*PI()/180</f>
        <v>0.90022514655242558</v>
      </c>
      <c r="F3856" s="4">
        <f>Orte[[#This Row],[Lon_dez]]*PI()/180</f>
        <v>0.10877489624374466</v>
      </c>
      <c r="G3856" t="s">
        <v>504</v>
      </c>
      <c r="H3856" t="s">
        <v>505</v>
      </c>
      <c r="I3856" s="4" t="b">
        <v>0</v>
      </c>
      <c r="J3856" s="4" t="str">
        <f>CONCATENATE(Orte[[#This Row],[Ort]]," - ",Orte[[#This Row],[Landkreis]])</f>
        <v>Kevelaer-Mitte - Kreis Kleve</v>
      </c>
      <c r="L3856" s="3" t="s">
        <v>9799</v>
      </c>
      <c r="M3856" s="3"/>
      <c r="N3856" t="str">
        <f>Orte[[#This Row],[Ort]]</f>
        <v>Kevelaer-Mitte</v>
      </c>
      <c r="O3856" t="s">
        <v>3613</v>
      </c>
      <c r="P3856" t="s">
        <v>6353</v>
      </c>
    </row>
    <row r="3857" spans="1:16" x14ac:dyDescent="0.35">
      <c r="A3857" t="s">
        <v>3399</v>
      </c>
      <c r="B3857" s="3" t="s">
        <v>10681</v>
      </c>
      <c r="C3857" s="4">
        <v>51.551260692200003</v>
      </c>
      <c r="D3857" s="4">
        <v>6.19889923674</v>
      </c>
      <c r="E3857" s="4">
        <f>Orte[[#This Row],[Lat_dez]]*PI()/180</f>
        <v>0.89973923263282118</v>
      </c>
      <c r="F3857" s="4">
        <f>Orte[[#This Row],[Lon_dez]]*PI()/180</f>
        <v>0.10819120168047645</v>
      </c>
      <c r="G3857" t="s">
        <v>504</v>
      </c>
      <c r="H3857" t="s">
        <v>505</v>
      </c>
      <c r="I3857" s="4" t="b">
        <v>0</v>
      </c>
      <c r="J3857" s="4" t="str">
        <f>CONCATENATE(Orte[[#This Row],[Ort]]," - ",Orte[[#This Row],[Landkreis]])</f>
        <v>Kevelaer-Twisteden - Kreis Kleve</v>
      </c>
      <c r="L3857" s="3" t="s">
        <v>14049</v>
      </c>
      <c r="M3857" s="3"/>
      <c r="N3857" t="str">
        <f>Orte[[#This Row],[Ort]]</f>
        <v>Kevelaer-Twisteden</v>
      </c>
      <c r="O3857" t="s">
        <v>2232</v>
      </c>
      <c r="P3857" t="s">
        <v>5305</v>
      </c>
    </row>
    <row r="3858" spans="1:16" x14ac:dyDescent="0.35">
      <c r="A3858" t="s">
        <v>5394</v>
      </c>
      <c r="B3858" s="3" t="s">
        <v>13258</v>
      </c>
      <c r="C3858" s="4">
        <v>51.561641207299999</v>
      </c>
      <c r="D3858" s="4">
        <v>6.29194002831</v>
      </c>
      <c r="E3858" s="4">
        <f>Orte[[#This Row],[Lat_dez]]*PI()/180</f>
        <v>0.89992040679936913</v>
      </c>
      <c r="F3858" s="4">
        <f>Orte[[#This Row],[Lon_dez]]*PI()/180</f>
        <v>0.10981506983203473</v>
      </c>
      <c r="G3858" t="s">
        <v>504</v>
      </c>
      <c r="H3858" t="s">
        <v>505</v>
      </c>
      <c r="I3858" s="4" t="b">
        <v>0</v>
      </c>
      <c r="J3858" s="4" t="str">
        <f>CONCATENATE(Orte[[#This Row],[Ort]]," - ",Orte[[#This Row],[Landkreis]])</f>
        <v>Kevelaer-Wetten - Kreis Kleve</v>
      </c>
      <c r="L3858" s="3" t="s">
        <v>11818</v>
      </c>
      <c r="M3858" s="3"/>
      <c r="N3858" t="str">
        <f>Orte[[#This Row],[Ort]]</f>
        <v>Kevelaer-Wetten</v>
      </c>
      <c r="O3858" t="s">
        <v>6651</v>
      </c>
      <c r="P3858" t="s">
        <v>2934</v>
      </c>
    </row>
    <row r="3859" spans="1:16" x14ac:dyDescent="0.35">
      <c r="A3859" t="s">
        <v>4290</v>
      </c>
      <c r="B3859" s="3" t="s">
        <v>11820</v>
      </c>
      <c r="C3859" s="4">
        <v>51.593619001599997</v>
      </c>
      <c r="D3859" s="4">
        <v>6.3151781765899999</v>
      </c>
      <c r="E3859" s="4">
        <f>Orte[[#This Row],[Lat_dez]]*PI()/180</f>
        <v>0.9004785245974295</v>
      </c>
      <c r="F3859" s="4">
        <f>Orte[[#This Row],[Lon_dez]]*PI()/180</f>
        <v>0.11022065203158739</v>
      </c>
      <c r="G3859" t="s">
        <v>504</v>
      </c>
      <c r="H3859" t="s">
        <v>505</v>
      </c>
      <c r="I3859" s="4" t="b">
        <v>0</v>
      </c>
      <c r="J3859" s="4" t="str">
        <f>CONCATENATE(Orte[[#This Row],[Ort]]," - ",Orte[[#This Row],[Landkreis]])</f>
        <v>Kevelaer-Winnekendonk - Kreis Kleve</v>
      </c>
      <c r="L3859" s="3" t="s">
        <v>11033</v>
      </c>
      <c r="M3859" s="3"/>
      <c r="N3859" t="str">
        <f>Orte[[#This Row],[Ort]]</f>
        <v>Kevelaer-Winnekendonk</v>
      </c>
      <c r="O3859" t="s">
        <v>4097</v>
      </c>
      <c r="P3859" t="s">
        <v>3802</v>
      </c>
    </row>
    <row r="3860" spans="1:16" x14ac:dyDescent="0.35">
      <c r="A3860" t="s">
        <v>6231</v>
      </c>
      <c r="B3860" s="3" t="s">
        <v>14367</v>
      </c>
      <c r="C3860" s="4">
        <v>53.779884633000002</v>
      </c>
      <c r="D3860" s="4">
        <v>9.5928001233300009</v>
      </c>
      <c r="E3860" s="4">
        <f>Orte[[#This Row],[Lat_dez]]*PI()/180</f>
        <v>0.93863605818855234</v>
      </c>
      <c r="F3860" s="4">
        <f>Orte[[#This Row],[Lon_dez]]*PI()/180</f>
        <v>0.16742594663782662</v>
      </c>
      <c r="G3860" t="s">
        <v>641</v>
      </c>
      <c r="H3860" t="s">
        <v>1005</v>
      </c>
      <c r="I3860" s="4" t="b">
        <v>0</v>
      </c>
      <c r="J3860" s="4" t="str">
        <f>CONCATENATE(Orte[[#This Row],[Ort]]," - ",Orte[[#This Row],[Landkreis]])</f>
        <v>Kiebitzreihe - Kreis Steinburg</v>
      </c>
      <c r="L3860" s="3" t="s">
        <v>12808</v>
      </c>
      <c r="M3860" s="3"/>
      <c r="N3860" t="str">
        <f>Orte[[#This Row],[Ort]]</f>
        <v>Kiebitzreihe</v>
      </c>
      <c r="O3860" t="s">
        <v>1800</v>
      </c>
      <c r="P3860" t="s">
        <v>16025</v>
      </c>
    </row>
    <row r="3861" spans="1:16" x14ac:dyDescent="0.35">
      <c r="A3861" t="s">
        <v>4757</v>
      </c>
      <c r="B3861" s="3" t="s">
        <v>12432</v>
      </c>
      <c r="C3861" s="4">
        <v>50.056903314899998</v>
      </c>
      <c r="D3861" s="4">
        <v>8.0700398398100006</v>
      </c>
      <c r="E3861" s="4">
        <f>Orte[[#This Row],[Lat_dez]]*PI()/180</f>
        <v>0.87365777619746876</v>
      </c>
      <c r="F3861" s="4">
        <f>Orte[[#This Row],[Lon_dez]]*PI()/180</f>
        <v>0.14084876597180027</v>
      </c>
      <c r="G3861" t="s">
        <v>549</v>
      </c>
      <c r="H3861" t="s">
        <v>1138</v>
      </c>
      <c r="I3861" s="4" t="b">
        <v>0</v>
      </c>
      <c r="J3861" s="4" t="str">
        <f>CONCATENATE(Orte[[#This Row],[Ort]]," - ",Orte[[#This Row],[Landkreis]])</f>
        <v>Kiedrich - Landkreis Rheingau-Taunus-Kreis</v>
      </c>
      <c r="L3861" s="3" t="s">
        <v>14729</v>
      </c>
      <c r="M3861" s="3"/>
      <c r="N3861" t="str">
        <f>Orte[[#This Row],[Ort]]</f>
        <v>Kiedrich</v>
      </c>
      <c r="O3861" t="s">
        <v>7147</v>
      </c>
      <c r="P3861" t="s">
        <v>1142</v>
      </c>
    </row>
    <row r="3862" spans="1:16" x14ac:dyDescent="0.35">
      <c r="A3862" t="s">
        <v>4159</v>
      </c>
      <c r="B3862" s="3" t="s">
        <v>11657</v>
      </c>
      <c r="C3862" s="4">
        <v>47.625980174600002</v>
      </c>
      <c r="D3862" s="4">
        <v>12.1270245701</v>
      </c>
      <c r="E3862" s="4">
        <f>Orte[[#This Row],[Lat_dez]]*PI()/180</f>
        <v>0.83123016353631385</v>
      </c>
      <c r="F3862" s="4">
        <f>Orte[[#This Row],[Lon_dez]]*PI()/180</f>
        <v>0.21165650721849488</v>
      </c>
      <c r="G3862" t="s">
        <v>665</v>
      </c>
      <c r="H3862" t="s">
        <v>877</v>
      </c>
      <c r="I3862" s="4" t="b">
        <v>0</v>
      </c>
      <c r="J3862" s="4" t="str">
        <f>CONCATENATE(Orte[[#This Row],[Ort]]," - ",Orte[[#This Row],[Landkreis]])</f>
        <v>Kiefersfelden - Landkreis Rosenheim</v>
      </c>
      <c r="L3862" s="3" t="s">
        <v>9563</v>
      </c>
      <c r="M3862" s="3"/>
      <c r="N3862" t="str">
        <f>Orte[[#This Row],[Ort]]</f>
        <v>Kiefersfelden</v>
      </c>
      <c r="O3862" t="s">
        <v>7140</v>
      </c>
      <c r="P3862" t="s">
        <v>5482</v>
      </c>
    </row>
    <row r="3863" spans="1:16" x14ac:dyDescent="0.35">
      <c r="A3863" t="s">
        <v>68</v>
      </c>
      <c r="B3863" s="3" t="s">
        <v>15384</v>
      </c>
      <c r="C3863" s="4">
        <v>54.322645337899999</v>
      </c>
      <c r="D3863" s="4">
        <v>10.134384496699999</v>
      </c>
      <c r="E3863" s="4">
        <f>Orte[[#This Row],[Lat_dez]]*PI()/180</f>
        <v>0.94810901953950266</v>
      </c>
      <c r="F3863" s="4">
        <f>Orte[[#This Row],[Lon_dez]]*PI()/180</f>
        <v>0.17687837713048338</v>
      </c>
      <c r="G3863" t="s">
        <v>641</v>
      </c>
      <c r="H3863" t="s">
        <v>672</v>
      </c>
      <c r="I3863" s="4" t="b">
        <v>0</v>
      </c>
      <c r="J3863" s="4" t="str">
        <f>CONCATENATE(Orte[[#This Row],[Ort]]," - ",Orte[[#This Row],[Landkreis]])</f>
        <v>Kiel - Kreisfreie Stadt Kiel</v>
      </c>
      <c r="L3863" s="3" t="s">
        <v>7736</v>
      </c>
      <c r="M3863" s="3"/>
      <c r="N3863" t="str">
        <f>Orte[[#This Row],[Ort]]</f>
        <v>Kiel</v>
      </c>
      <c r="O3863" t="s">
        <v>3845</v>
      </c>
      <c r="P3863" t="s">
        <v>3507</v>
      </c>
    </row>
    <row r="3864" spans="1:16" x14ac:dyDescent="0.35">
      <c r="A3864" t="s">
        <v>68</v>
      </c>
      <c r="B3864" s="3" t="s">
        <v>10916</v>
      </c>
      <c r="C3864" s="4">
        <v>54.338117775699999</v>
      </c>
      <c r="D3864" s="4">
        <v>10.1431890032</v>
      </c>
      <c r="E3864" s="4">
        <f>Orte[[#This Row],[Lat_dez]]*PI()/180</f>
        <v>0.9483790645224226</v>
      </c>
      <c r="F3864" s="4">
        <f>Orte[[#This Row],[Lon_dez]]*PI()/180</f>
        <v>0.17703204475792164</v>
      </c>
      <c r="G3864" t="s">
        <v>641</v>
      </c>
      <c r="H3864" t="s">
        <v>672</v>
      </c>
      <c r="I3864" s="4" t="b">
        <v>0</v>
      </c>
      <c r="J3864" s="4" t="str">
        <f>CONCATENATE(Orte[[#This Row],[Ort]]," - ",Orte[[#This Row],[Landkreis]])</f>
        <v>Kiel - Kreisfreie Stadt Kiel</v>
      </c>
      <c r="L3864" s="3" t="s">
        <v>11044</v>
      </c>
      <c r="M3864" s="3"/>
      <c r="N3864" t="str">
        <f>Orte[[#This Row],[Ort]]</f>
        <v>Kiel</v>
      </c>
      <c r="O3864" t="s">
        <v>1692</v>
      </c>
      <c r="P3864" t="s">
        <v>1785</v>
      </c>
    </row>
    <row r="3865" spans="1:16" x14ac:dyDescent="0.35">
      <c r="A3865" t="s">
        <v>68</v>
      </c>
      <c r="B3865" s="3" t="s">
        <v>15382</v>
      </c>
      <c r="C3865" s="4">
        <v>54.3587333555</v>
      </c>
      <c r="D3865" s="4">
        <v>10.1208824052</v>
      </c>
      <c r="E3865" s="4">
        <f>Orte[[#This Row],[Lat_dez]]*PI()/180</f>
        <v>0.94873887426714021</v>
      </c>
      <c r="F3865" s="4">
        <f>Orte[[#This Row],[Lon_dez]]*PI()/180</f>
        <v>0.17664272117790286</v>
      </c>
      <c r="G3865" t="s">
        <v>641</v>
      </c>
      <c r="H3865" t="s">
        <v>672</v>
      </c>
      <c r="I3865" s="4" t="b">
        <v>0</v>
      </c>
      <c r="J3865" s="4" t="str">
        <f>CONCATENATE(Orte[[#This Row],[Ort]]," - ",Orte[[#This Row],[Landkreis]])</f>
        <v>Kiel - Kreisfreie Stadt Kiel</v>
      </c>
      <c r="L3865" s="3" t="s">
        <v>9843</v>
      </c>
      <c r="M3865" s="3"/>
      <c r="N3865" t="str">
        <f>Orte[[#This Row],[Ort]]</f>
        <v>Kiel</v>
      </c>
      <c r="O3865" t="s">
        <v>5707</v>
      </c>
      <c r="P3865" t="s">
        <v>1627</v>
      </c>
    </row>
    <row r="3866" spans="1:16" x14ac:dyDescent="0.35">
      <c r="A3866" t="s">
        <v>68</v>
      </c>
      <c r="B3866" s="3" t="s">
        <v>9242</v>
      </c>
      <c r="C3866" s="4">
        <v>54.342617972900001</v>
      </c>
      <c r="D3866" s="4">
        <v>10.026569975099999</v>
      </c>
      <c r="E3866" s="4">
        <f>Orte[[#This Row],[Lat_dez]]*PI()/180</f>
        <v>0.94845760778055166</v>
      </c>
      <c r="F3866" s="4">
        <f>Orte[[#This Row],[Lon_dez]]*PI()/180</f>
        <v>0.17499665874710085</v>
      </c>
      <c r="G3866" t="s">
        <v>641</v>
      </c>
      <c r="H3866" t="s">
        <v>672</v>
      </c>
      <c r="I3866" s="4" t="b">
        <v>0</v>
      </c>
      <c r="J3866" s="4" t="str">
        <f>CONCATENATE(Orte[[#This Row],[Ort]]," - ",Orte[[#This Row],[Landkreis]])</f>
        <v>Kiel - Kreisfreie Stadt Kiel</v>
      </c>
      <c r="L3866" s="3" t="s">
        <v>12945</v>
      </c>
      <c r="M3866" s="3"/>
      <c r="N3866" t="str">
        <f>Orte[[#This Row],[Ort]]</f>
        <v>Kiel</v>
      </c>
      <c r="O3866" t="s">
        <v>2312</v>
      </c>
      <c r="P3866" t="s">
        <v>5758</v>
      </c>
    </row>
    <row r="3867" spans="1:16" x14ac:dyDescent="0.35">
      <c r="A3867" t="s">
        <v>68</v>
      </c>
      <c r="B3867" s="3" t="s">
        <v>7771</v>
      </c>
      <c r="C3867" s="4">
        <v>54.287297241399997</v>
      </c>
      <c r="D3867" s="4">
        <v>10.086149152400001</v>
      </c>
      <c r="E3867" s="4">
        <f>Orte[[#This Row],[Lat_dez]]*PI()/180</f>
        <v>0.94749207887126485</v>
      </c>
      <c r="F3867" s="4">
        <f>Orte[[#This Row],[Lon_dez]]*PI()/180</f>
        <v>0.17603651155661534</v>
      </c>
      <c r="G3867" t="s">
        <v>641</v>
      </c>
      <c r="H3867" t="s">
        <v>672</v>
      </c>
      <c r="I3867" s="4" t="b">
        <v>0</v>
      </c>
      <c r="J3867" s="4" t="str">
        <f>CONCATENATE(Orte[[#This Row],[Ort]]," - ",Orte[[#This Row],[Landkreis]])</f>
        <v>Kiel - Kreisfreie Stadt Kiel</v>
      </c>
      <c r="L3867" s="3" t="s">
        <v>14012</v>
      </c>
      <c r="M3867" s="3"/>
      <c r="N3867" t="str">
        <f>Orte[[#This Row],[Ort]]</f>
        <v>Kiel</v>
      </c>
      <c r="O3867" t="s">
        <v>5275</v>
      </c>
      <c r="P3867" t="s">
        <v>52</v>
      </c>
    </row>
    <row r="3868" spans="1:16" x14ac:dyDescent="0.35">
      <c r="A3868" t="s">
        <v>68</v>
      </c>
      <c r="B3868" s="3" t="s">
        <v>13920</v>
      </c>
      <c r="C3868" s="4">
        <v>54.313879657599998</v>
      </c>
      <c r="D3868" s="4">
        <v>10.115865906</v>
      </c>
      <c r="E3868" s="4">
        <f>Orte[[#This Row],[Lat_dez]]*PI()/180</f>
        <v>0.94795602955709024</v>
      </c>
      <c r="F3868" s="4">
        <f>Orte[[#This Row],[Lon_dez]]*PI()/180</f>
        <v>0.17655516674993921</v>
      </c>
      <c r="G3868" t="s">
        <v>641</v>
      </c>
      <c r="H3868" t="s">
        <v>672</v>
      </c>
      <c r="I3868" s="4" t="b">
        <v>0</v>
      </c>
      <c r="J3868" s="4" t="str">
        <f>CONCATENATE(Orte[[#This Row],[Ort]]," - ",Orte[[#This Row],[Landkreis]])</f>
        <v>Kiel - Kreisfreie Stadt Kiel</v>
      </c>
      <c r="L3868" s="3" t="s">
        <v>13801</v>
      </c>
      <c r="M3868" s="3"/>
      <c r="N3868" t="str">
        <f>Orte[[#This Row],[Ort]]</f>
        <v>Kiel</v>
      </c>
      <c r="O3868" t="s">
        <v>2134</v>
      </c>
      <c r="P3868" t="s">
        <v>6629</v>
      </c>
    </row>
    <row r="3869" spans="1:16" x14ac:dyDescent="0.35">
      <c r="A3869" t="s">
        <v>68</v>
      </c>
      <c r="B3869" s="3" t="s">
        <v>12526</v>
      </c>
      <c r="C3869" s="4">
        <v>54.327493312400001</v>
      </c>
      <c r="D3869" s="4">
        <v>10.111383951100001</v>
      </c>
      <c r="E3869" s="4">
        <f>Orte[[#This Row],[Lat_dez]]*PI()/180</f>
        <v>0.9481936326565803</v>
      </c>
      <c r="F3869" s="4">
        <f>Orte[[#This Row],[Lon_dez]]*PI()/180</f>
        <v>0.17647694188000831</v>
      </c>
      <c r="G3869" t="s">
        <v>641</v>
      </c>
      <c r="H3869" t="s">
        <v>672</v>
      </c>
      <c r="I3869" s="4" t="b">
        <v>0</v>
      </c>
      <c r="J3869" s="4" t="str">
        <f>CONCATENATE(Orte[[#This Row],[Ort]]," - ",Orte[[#This Row],[Landkreis]])</f>
        <v>Kiel - Kreisfreie Stadt Kiel</v>
      </c>
      <c r="L3869" s="3" t="s">
        <v>10164</v>
      </c>
      <c r="M3869" s="3"/>
      <c r="N3869" t="str">
        <f>Orte[[#This Row],[Ort]]</f>
        <v>Kiel</v>
      </c>
      <c r="O3869" t="s">
        <v>3991</v>
      </c>
      <c r="P3869" t="s">
        <v>5241</v>
      </c>
    </row>
    <row r="3870" spans="1:16" x14ac:dyDescent="0.35">
      <c r="A3870" t="s">
        <v>68</v>
      </c>
      <c r="B3870" s="3" t="s">
        <v>12966</v>
      </c>
      <c r="C3870" s="4">
        <v>54.341194926100002</v>
      </c>
      <c r="D3870" s="4">
        <v>10.1184334727</v>
      </c>
      <c r="E3870" s="4">
        <f>Orte[[#This Row],[Lat_dez]]*PI()/180</f>
        <v>0.94843277092848177</v>
      </c>
      <c r="F3870" s="4">
        <f>Orte[[#This Row],[Lon_dez]]*PI()/180</f>
        <v>0.17659997924261878</v>
      </c>
      <c r="G3870" t="s">
        <v>641</v>
      </c>
      <c r="H3870" t="s">
        <v>672</v>
      </c>
      <c r="I3870" s="4" t="b">
        <v>0</v>
      </c>
      <c r="J3870" s="4" t="str">
        <f>CONCATENATE(Orte[[#This Row],[Ort]]," - ",Orte[[#This Row],[Landkreis]])</f>
        <v>Kiel - Kreisfreie Stadt Kiel</v>
      </c>
      <c r="L3870" s="3" t="s">
        <v>7715</v>
      </c>
      <c r="M3870" s="3"/>
      <c r="N3870" t="str">
        <f>Orte[[#This Row],[Ort]]</f>
        <v>Kiel</v>
      </c>
      <c r="O3870" t="s">
        <v>4475</v>
      </c>
      <c r="P3870" t="s">
        <v>636</v>
      </c>
    </row>
    <row r="3871" spans="1:16" x14ac:dyDescent="0.35">
      <c r="A3871" t="s">
        <v>68</v>
      </c>
      <c r="B3871" s="3" t="s">
        <v>15073</v>
      </c>
      <c r="C3871" s="4">
        <v>54.310402400000001</v>
      </c>
      <c r="D3871" s="4">
        <v>10.1489654626</v>
      </c>
      <c r="E3871" s="4">
        <f>Orte[[#This Row],[Lat_dez]]*PI()/180</f>
        <v>0.94789533996303044</v>
      </c>
      <c r="F3871" s="4">
        <f>Orte[[#This Row],[Lon_dez]]*PI()/180</f>
        <v>0.1771328629935594</v>
      </c>
      <c r="G3871" t="s">
        <v>641</v>
      </c>
      <c r="H3871" t="s">
        <v>672</v>
      </c>
      <c r="I3871" s="4" t="b">
        <v>0</v>
      </c>
      <c r="J3871" s="4" t="str">
        <f>CONCATENATE(Orte[[#This Row],[Ort]]," - ",Orte[[#This Row],[Landkreis]])</f>
        <v>Kiel - Kreisfreie Stadt Kiel</v>
      </c>
      <c r="L3871" s="3" t="s">
        <v>12428</v>
      </c>
      <c r="M3871" s="3"/>
      <c r="N3871" t="str">
        <f>Orte[[#This Row],[Ort]]</f>
        <v>Kiel</v>
      </c>
      <c r="O3871" t="s">
        <v>5389</v>
      </c>
      <c r="P3871" t="s">
        <v>3291</v>
      </c>
    </row>
    <row r="3872" spans="1:16" x14ac:dyDescent="0.35">
      <c r="A3872" t="s">
        <v>68</v>
      </c>
      <c r="B3872" s="3" t="s">
        <v>9692</v>
      </c>
      <c r="C3872" s="4">
        <v>54.274173136999998</v>
      </c>
      <c r="D3872" s="4">
        <v>10.143654997200001</v>
      </c>
      <c r="E3872" s="4">
        <f>Orte[[#This Row],[Lat_dez]]*PI()/180</f>
        <v>0.94726302003810936</v>
      </c>
      <c r="F3872" s="4">
        <f>Orte[[#This Row],[Lon_dez]]*PI()/180</f>
        <v>0.17704017788751619</v>
      </c>
      <c r="G3872" t="s">
        <v>641</v>
      </c>
      <c r="H3872" t="s">
        <v>672</v>
      </c>
      <c r="I3872" s="4" t="b">
        <v>0</v>
      </c>
      <c r="J3872" s="4" t="str">
        <f>CONCATENATE(Orte[[#This Row],[Ort]]," - ",Orte[[#This Row],[Landkreis]])</f>
        <v>Kiel - Kreisfreie Stadt Kiel</v>
      </c>
      <c r="L3872" s="3" t="s">
        <v>11362</v>
      </c>
      <c r="M3872" s="3"/>
      <c r="N3872" t="str">
        <f>Orte[[#This Row],[Ort]]</f>
        <v>Kiel</v>
      </c>
      <c r="O3872" t="s">
        <v>6980</v>
      </c>
      <c r="P3872" t="s">
        <v>2537</v>
      </c>
    </row>
    <row r="3873" spans="1:16" x14ac:dyDescent="0.35">
      <c r="A3873" t="s">
        <v>68</v>
      </c>
      <c r="B3873" s="3" t="s">
        <v>8754</v>
      </c>
      <c r="C3873" s="4">
        <v>54.285782577699997</v>
      </c>
      <c r="D3873" s="4">
        <v>10.1900627441</v>
      </c>
      <c r="E3873" s="4">
        <f>Orte[[#This Row],[Lat_dez]]*PI()/180</f>
        <v>0.94746564300263936</v>
      </c>
      <c r="F3873" s="4">
        <f>Orte[[#This Row],[Lon_dez]]*PI()/180</f>
        <v>0.17785014586935335</v>
      </c>
      <c r="G3873" t="s">
        <v>641</v>
      </c>
      <c r="H3873" t="s">
        <v>672</v>
      </c>
      <c r="I3873" s="4" t="b">
        <v>0</v>
      </c>
      <c r="J3873" s="4" t="str">
        <f>CONCATENATE(Orte[[#This Row],[Ort]]," - ",Orte[[#This Row],[Landkreis]])</f>
        <v>Kiel - Kreisfreie Stadt Kiel</v>
      </c>
      <c r="L3873" s="3" t="s">
        <v>10863</v>
      </c>
      <c r="M3873" s="3"/>
      <c r="N3873" t="str">
        <f>Orte[[#This Row],[Ort]]</f>
        <v>Kiel</v>
      </c>
      <c r="O3873" t="s">
        <v>6265</v>
      </c>
      <c r="P3873" t="s">
        <v>4557</v>
      </c>
    </row>
    <row r="3874" spans="1:16" x14ac:dyDescent="0.35">
      <c r="A3874" t="s">
        <v>68</v>
      </c>
      <c r="B3874" s="3" t="s">
        <v>10281</v>
      </c>
      <c r="C3874" s="4">
        <v>54.301940924599997</v>
      </c>
      <c r="D3874" s="4">
        <v>10.177363678800001</v>
      </c>
      <c r="E3874" s="4">
        <f>Orte[[#This Row],[Lat_dez]]*PI()/180</f>
        <v>0.94774765935772376</v>
      </c>
      <c r="F3874" s="4">
        <f>Orte[[#This Row],[Lon_dez]]*PI()/180</f>
        <v>0.17762850536794264</v>
      </c>
      <c r="G3874" t="s">
        <v>641</v>
      </c>
      <c r="H3874" t="s">
        <v>672</v>
      </c>
      <c r="I3874" s="4" t="b">
        <v>0</v>
      </c>
      <c r="J3874" s="4" t="str">
        <f>CONCATENATE(Orte[[#This Row],[Ort]]," - ",Orte[[#This Row],[Landkreis]])</f>
        <v>Kiel - Kreisfreie Stadt Kiel</v>
      </c>
      <c r="L3874" s="3" t="s">
        <v>7972</v>
      </c>
      <c r="M3874" s="3"/>
      <c r="N3874" t="str">
        <f>Orte[[#This Row],[Ort]]</f>
        <v>Kiel</v>
      </c>
      <c r="O3874" t="s">
        <v>6734</v>
      </c>
      <c r="P3874" t="s">
        <v>6485</v>
      </c>
    </row>
    <row r="3875" spans="1:16" x14ac:dyDescent="0.35">
      <c r="A3875" t="s">
        <v>68</v>
      </c>
      <c r="B3875" s="3" t="s">
        <v>9048</v>
      </c>
      <c r="C3875" s="4">
        <v>54.319168460999997</v>
      </c>
      <c r="D3875" s="4">
        <v>10.179102367900001</v>
      </c>
      <c r="E3875" s="4">
        <f>Orte[[#This Row],[Lat_dez]]*PI()/180</f>
        <v>0.94804833658991106</v>
      </c>
      <c r="F3875" s="4">
        <f>Orte[[#This Row],[Lon_dez]]*PI()/180</f>
        <v>0.17765885121740616</v>
      </c>
      <c r="G3875" t="s">
        <v>641</v>
      </c>
      <c r="H3875" t="s">
        <v>672</v>
      </c>
      <c r="I3875" s="4" t="b">
        <v>0</v>
      </c>
      <c r="J3875" s="4" t="str">
        <f>CONCATENATE(Orte[[#This Row],[Ort]]," - ",Orte[[#This Row],[Landkreis]])</f>
        <v>Kiel - Kreisfreie Stadt Kiel</v>
      </c>
      <c r="L3875" s="3" t="s">
        <v>8640</v>
      </c>
      <c r="M3875" s="3"/>
      <c r="N3875" t="str">
        <f>Orte[[#This Row],[Ort]]</f>
        <v>Kiel</v>
      </c>
      <c r="O3875" t="s">
        <v>5768</v>
      </c>
      <c r="P3875" t="s">
        <v>2893</v>
      </c>
    </row>
    <row r="3876" spans="1:16" x14ac:dyDescent="0.35">
      <c r="A3876" t="s">
        <v>68</v>
      </c>
      <c r="B3876" s="3" t="s">
        <v>9903</v>
      </c>
      <c r="C3876" s="4">
        <v>54.333683093499999</v>
      </c>
      <c r="D3876" s="4">
        <v>10.192136914700001</v>
      </c>
      <c r="E3876" s="4">
        <f>Orte[[#This Row],[Lat_dez]]*PI()/180</f>
        <v>0.94830166471675292</v>
      </c>
      <c r="F3876" s="4">
        <f>Orte[[#This Row],[Lon_dez]]*PI()/180</f>
        <v>0.17788634697557143</v>
      </c>
      <c r="G3876" t="s">
        <v>641</v>
      </c>
      <c r="H3876" t="s">
        <v>672</v>
      </c>
      <c r="I3876" s="4" t="b">
        <v>0</v>
      </c>
      <c r="J3876" s="4" t="str">
        <f>CONCATENATE(Orte[[#This Row],[Ort]]," - ",Orte[[#This Row],[Landkreis]])</f>
        <v>Kiel - Kreisfreie Stadt Kiel</v>
      </c>
      <c r="L3876" s="3" t="s">
        <v>9163</v>
      </c>
      <c r="M3876" s="3"/>
      <c r="N3876" t="str">
        <f>Orte[[#This Row],[Ort]]</f>
        <v>Kiel</v>
      </c>
      <c r="O3876" t="s">
        <v>3898</v>
      </c>
      <c r="P3876" t="s">
        <v>3427</v>
      </c>
    </row>
    <row r="3877" spans="1:16" x14ac:dyDescent="0.35">
      <c r="A3877" t="s">
        <v>68</v>
      </c>
      <c r="B3877" s="3" t="s">
        <v>8001</v>
      </c>
      <c r="C3877" s="4">
        <v>54.396430337699996</v>
      </c>
      <c r="D3877" s="4">
        <v>10.1594433241</v>
      </c>
      <c r="E3877" s="4">
        <f>Orte[[#This Row],[Lat_dez]]*PI()/180</f>
        <v>0.94939681072459592</v>
      </c>
      <c r="F3877" s="4">
        <f>Orte[[#This Row],[Lon_dez]]*PI()/180</f>
        <v>0.17731573617530239</v>
      </c>
      <c r="G3877" t="s">
        <v>641</v>
      </c>
      <c r="H3877" t="s">
        <v>672</v>
      </c>
      <c r="I3877" s="4" t="b">
        <v>0</v>
      </c>
      <c r="J3877" s="4" t="str">
        <f>CONCATENATE(Orte[[#This Row],[Ort]]," - ",Orte[[#This Row],[Landkreis]])</f>
        <v>Kiel - Kreisfreie Stadt Kiel</v>
      </c>
      <c r="L3877" s="3" t="s">
        <v>10713</v>
      </c>
      <c r="M3877" s="3"/>
      <c r="N3877" t="str">
        <f>Orte[[#This Row],[Ort]]</f>
        <v>Kiel</v>
      </c>
      <c r="O3877" t="s">
        <v>5196</v>
      </c>
      <c r="P3877" t="s">
        <v>1546</v>
      </c>
    </row>
    <row r="3878" spans="1:16" x14ac:dyDescent="0.35">
      <c r="A3878" t="s">
        <v>3983</v>
      </c>
      <c r="B3878" s="3" t="s">
        <v>11439</v>
      </c>
      <c r="C3878" s="4">
        <v>54.304085216700003</v>
      </c>
      <c r="D3878" s="4">
        <v>10.065838793699999</v>
      </c>
      <c r="E3878" s="4">
        <f>Orte[[#This Row],[Lat_dez]]*PI()/180</f>
        <v>0.94778508431499342</v>
      </c>
      <c r="F3878" s="4">
        <f>Orte[[#This Row],[Lon_dez]]*PI()/180</f>
        <v>0.17568202892503923</v>
      </c>
      <c r="G3878" t="s">
        <v>641</v>
      </c>
      <c r="H3878" t="s">
        <v>672</v>
      </c>
      <c r="I3878" s="4" t="b">
        <v>0</v>
      </c>
      <c r="J3878" s="4" t="str">
        <f>CONCATENATE(Orte[[#This Row],[Ort]]," - ",Orte[[#This Row],[Landkreis]])</f>
        <v>Kiel Russee - Kreisfreie Stadt Kiel</v>
      </c>
      <c r="L3878" s="3" t="s">
        <v>9157</v>
      </c>
      <c r="M3878" s="3"/>
      <c r="N3878" t="str">
        <f>Orte[[#This Row],[Ort]]</f>
        <v>Kiel Russee</v>
      </c>
      <c r="O3878" t="s">
        <v>6219</v>
      </c>
      <c r="P3878" t="s">
        <v>4407</v>
      </c>
    </row>
    <row r="3879" spans="1:16" x14ac:dyDescent="0.35">
      <c r="A3879" t="s">
        <v>4169</v>
      </c>
      <c r="B3879" s="3" t="s">
        <v>11669</v>
      </c>
      <c r="C3879" s="4">
        <v>48.040238198399997</v>
      </c>
      <c r="D3879" s="4">
        <v>12.4675062156</v>
      </c>
      <c r="E3879" s="4">
        <f>Orte[[#This Row],[Lat_dez]]*PI()/180</f>
        <v>0.83846033000442888</v>
      </c>
      <c r="F3879" s="4">
        <f>Orte[[#This Row],[Lon_dez]]*PI()/180</f>
        <v>0.21759903297507804</v>
      </c>
      <c r="G3879" t="s">
        <v>665</v>
      </c>
      <c r="H3879" t="s">
        <v>913</v>
      </c>
      <c r="I3879" s="4" t="b">
        <v>0</v>
      </c>
      <c r="J3879" s="4" t="str">
        <f>CONCATENATE(Orte[[#This Row],[Ort]]," - ",Orte[[#This Row],[Landkreis]])</f>
        <v>Kienberg - Landkreis Traunstein</v>
      </c>
      <c r="L3879" s="3" t="s">
        <v>15275</v>
      </c>
      <c r="M3879" s="3"/>
      <c r="N3879" t="str">
        <f>Orte[[#This Row],[Ort]]</f>
        <v>Kienberg</v>
      </c>
      <c r="O3879" t="s">
        <v>6096</v>
      </c>
      <c r="P3879" t="s">
        <v>5792</v>
      </c>
    </row>
    <row r="3880" spans="1:16" x14ac:dyDescent="0.35">
      <c r="A3880" t="s">
        <v>6563</v>
      </c>
      <c r="B3880" s="3" t="s">
        <v>14848</v>
      </c>
      <c r="C3880" s="4">
        <v>51.1418049571</v>
      </c>
      <c r="D3880" s="4">
        <v>7.5797150912599998</v>
      </c>
      <c r="E3880" s="4">
        <f>Orte[[#This Row],[Lat_dez]]*PI()/180</f>
        <v>0.89259288191415231</v>
      </c>
      <c r="F3880" s="4">
        <f>Orte[[#This Row],[Lon_dez]]*PI()/180</f>
        <v>0.13229098470558948</v>
      </c>
      <c r="G3880" t="s">
        <v>504</v>
      </c>
      <c r="H3880" t="s">
        <v>633</v>
      </c>
      <c r="I3880" s="4" t="b">
        <v>0</v>
      </c>
      <c r="J3880" s="4" t="str">
        <f>CONCATENATE(Orte[[#This Row],[Ort]]," - ",Orte[[#This Row],[Landkreis]])</f>
        <v>Kierspe - Kreis Märkischer Kreis</v>
      </c>
      <c r="L3880" s="3" t="s">
        <v>11383</v>
      </c>
      <c r="M3880" s="3"/>
      <c r="N3880" t="str">
        <f>Orte[[#This Row],[Ort]]</f>
        <v>Kierspe</v>
      </c>
      <c r="O3880" t="s">
        <v>2050</v>
      </c>
      <c r="P3880" t="s">
        <v>6848</v>
      </c>
    </row>
    <row r="3881" spans="1:16" x14ac:dyDescent="0.35">
      <c r="A3881" t="s">
        <v>7135</v>
      </c>
      <c r="B3881" s="3" t="s">
        <v>15621</v>
      </c>
      <c r="C3881" s="4">
        <v>48.934852619099999</v>
      </c>
      <c r="D3881" s="4">
        <v>8.7522916622100002</v>
      </c>
      <c r="E3881" s="4">
        <f>Orte[[#This Row],[Lat_dez]]*PI()/180</f>
        <v>0.85407429718146566</v>
      </c>
      <c r="F3881" s="4">
        <f>Orte[[#This Row],[Lon_dez]]*PI()/180</f>
        <v>0.15275630660041187</v>
      </c>
      <c r="G3881" t="s">
        <v>546</v>
      </c>
      <c r="H3881" t="s">
        <v>721</v>
      </c>
      <c r="I3881" s="4" t="b">
        <v>0</v>
      </c>
      <c r="J3881" s="4" t="str">
        <f>CONCATENATE(Orte[[#This Row],[Ort]]," - ",Orte[[#This Row],[Landkreis]])</f>
        <v>Kieselbronn - Landkreis Enzkreis</v>
      </c>
      <c r="L3881" s="3" t="s">
        <v>13657</v>
      </c>
      <c r="M3881" s="3"/>
      <c r="N3881" t="str">
        <f>Orte[[#This Row],[Ort]]</f>
        <v>Kieselbronn</v>
      </c>
      <c r="O3881" t="s">
        <v>1889</v>
      </c>
      <c r="P3881" t="s">
        <v>6667</v>
      </c>
    </row>
    <row r="3882" spans="1:16" x14ac:dyDescent="0.35">
      <c r="A3882" t="s">
        <v>1343</v>
      </c>
      <c r="B3882" s="3" t="s">
        <v>8275</v>
      </c>
      <c r="C3882" s="4">
        <v>51.248658548599998</v>
      </c>
      <c r="D3882" s="4">
        <v>11.0948313135</v>
      </c>
      <c r="E3882" s="4">
        <f>Orte[[#This Row],[Lat_dez]]*PI()/180</f>
        <v>0.89445782890340841</v>
      </c>
      <c r="F3882" s="4">
        <f>Orte[[#This Row],[Lon_dez]]*PI()/180</f>
        <v>0.19364133637394221</v>
      </c>
      <c r="G3882" t="s">
        <v>678</v>
      </c>
      <c r="H3882" t="s">
        <v>1344</v>
      </c>
      <c r="I3882" s="4" t="b">
        <v>0</v>
      </c>
      <c r="J3882" s="4" t="str">
        <f>CONCATENATE(Orte[[#This Row],[Ort]]," - ",Orte[[#This Row],[Landkreis]])</f>
        <v>Kindelbrück - Landkreis Sömmerda</v>
      </c>
      <c r="L3882" s="3" t="s">
        <v>14725</v>
      </c>
      <c r="M3882" s="3"/>
      <c r="N3882" t="str">
        <f>Orte[[#This Row],[Ort]]</f>
        <v>Kindelbrück</v>
      </c>
      <c r="O3882" t="s">
        <v>6371</v>
      </c>
      <c r="P3882" t="s">
        <v>5380</v>
      </c>
    </row>
    <row r="3883" spans="1:16" x14ac:dyDescent="0.35">
      <c r="A3883" t="s">
        <v>2171</v>
      </c>
      <c r="B3883" s="3" t="s">
        <v>9176</v>
      </c>
      <c r="C3883" s="4">
        <v>49.566958147199998</v>
      </c>
      <c r="D3883" s="4">
        <v>8.2095081687900002</v>
      </c>
      <c r="E3883" s="4">
        <f>Orte[[#This Row],[Lat_dez]]*PI()/180</f>
        <v>0.8651066198668681</v>
      </c>
      <c r="F3883" s="4">
        <f>Orte[[#This Row],[Lon_dez]]*PI()/180</f>
        <v>0.1432829475147559</v>
      </c>
      <c r="G3883" t="s">
        <v>514</v>
      </c>
      <c r="H3883" t="s">
        <v>624</v>
      </c>
      <c r="I3883" s="4" t="b">
        <v>0</v>
      </c>
      <c r="J3883" s="4" t="str">
        <f>CONCATENATE(Orte[[#This Row],[Ort]]," - ",Orte[[#This Row],[Landkreis]])</f>
        <v>Kindenheim - Landkreis Bad Dürkheim</v>
      </c>
      <c r="L3883" s="3" t="s">
        <v>15694</v>
      </c>
      <c r="M3883" s="3"/>
      <c r="N3883" t="str">
        <f>Orte[[#This Row],[Ort]]</f>
        <v>Kindenheim</v>
      </c>
      <c r="O3883" t="s">
        <v>5109</v>
      </c>
      <c r="P3883" t="s">
        <v>995</v>
      </c>
    </row>
    <row r="3884" spans="1:16" x14ac:dyDescent="0.35">
      <c r="A3884" t="s">
        <v>4964</v>
      </c>
      <c r="B3884" s="3" t="s">
        <v>12703</v>
      </c>
      <c r="C3884" s="4">
        <v>49.002030891399997</v>
      </c>
      <c r="D3884" s="4">
        <v>11.3824323044</v>
      </c>
      <c r="E3884" s="4">
        <f>Orte[[#This Row],[Lat_dez]]*PI()/180</f>
        <v>0.85524677921890191</v>
      </c>
      <c r="F3884" s="4">
        <f>Orte[[#This Row],[Lon_dez]]*PI()/180</f>
        <v>0.19866092059714544</v>
      </c>
      <c r="G3884" t="s">
        <v>665</v>
      </c>
      <c r="H3884" t="s">
        <v>1867</v>
      </c>
      <c r="I3884" s="4" t="b">
        <v>0</v>
      </c>
      <c r="J3884" s="4" t="str">
        <f>CONCATENATE(Orte[[#This Row],[Ort]]," - ",Orte[[#This Row],[Landkreis]])</f>
        <v>Kinding - Landkreis Eichstätt</v>
      </c>
      <c r="L3884" s="3" t="s">
        <v>9308</v>
      </c>
      <c r="M3884" s="3"/>
      <c r="N3884" t="str">
        <f>Orte[[#This Row],[Ort]]</f>
        <v>Kinding</v>
      </c>
      <c r="O3884" t="s">
        <v>1953</v>
      </c>
      <c r="P3884" t="s">
        <v>5056</v>
      </c>
    </row>
    <row r="3885" spans="1:16" x14ac:dyDescent="0.35">
      <c r="A3885" t="s">
        <v>585</v>
      </c>
      <c r="B3885" s="3" t="s">
        <v>7714</v>
      </c>
      <c r="C3885" s="4">
        <v>49.416476342700001</v>
      </c>
      <c r="D3885" s="4">
        <v>7.62909800097</v>
      </c>
      <c r="E3885" s="4">
        <f>Orte[[#This Row],[Lat_dez]]*PI()/180</f>
        <v>0.86248021691400079</v>
      </c>
      <c r="F3885" s="4">
        <f>Orte[[#This Row],[Lon_dez]]*PI()/180</f>
        <v>0.13315287907424406</v>
      </c>
      <c r="G3885" t="s">
        <v>514</v>
      </c>
      <c r="H3885" t="s">
        <v>586</v>
      </c>
      <c r="I3885" s="4" t="b">
        <v>0</v>
      </c>
      <c r="J3885" s="4" t="str">
        <f>CONCATENATE(Orte[[#This Row],[Ort]]," - ",Orte[[#This Row],[Landkreis]])</f>
        <v>Kindsbach - Landkreis Kaiserslautern</v>
      </c>
      <c r="L3885" s="3" t="s">
        <v>8208</v>
      </c>
      <c r="M3885" s="3"/>
      <c r="N3885" t="str">
        <f>Orte[[#This Row],[Ort]]</f>
        <v>Kindsbach</v>
      </c>
      <c r="O3885" t="s">
        <v>853</v>
      </c>
      <c r="P3885" t="s">
        <v>7069</v>
      </c>
    </row>
    <row r="3886" spans="1:16" x14ac:dyDescent="0.35">
      <c r="A3886" t="s">
        <v>5571</v>
      </c>
      <c r="B3886" s="3" t="s">
        <v>13488</v>
      </c>
      <c r="C3886" s="4">
        <v>47.8786259528</v>
      </c>
      <c r="D3886" s="4">
        <v>10.904949295</v>
      </c>
      <c r="E3886" s="4">
        <f>Orte[[#This Row],[Lat_dez]]*PI()/180</f>
        <v>0.83563966420716707</v>
      </c>
      <c r="F3886" s="4">
        <f>Orte[[#This Row],[Lon_dez]]*PI()/180</f>
        <v>0.19032726996078439</v>
      </c>
      <c r="G3886" t="s">
        <v>665</v>
      </c>
      <c r="H3886" t="s">
        <v>802</v>
      </c>
      <c r="I3886" s="4" t="b">
        <v>0</v>
      </c>
      <c r="J3886" s="4" t="str">
        <f>CONCATENATE(Orte[[#This Row],[Ort]]," - ",Orte[[#This Row],[Landkreis]])</f>
        <v>Kinsau - Landkreis Landsberg am Lech</v>
      </c>
      <c r="L3886" s="3" t="s">
        <v>7692</v>
      </c>
      <c r="M3886" s="3"/>
      <c r="N3886" t="str">
        <f>Orte[[#This Row],[Ort]]</f>
        <v>Kinsau</v>
      </c>
      <c r="O3886" t="s">
        <v>6040</v>
      </c>
      <c r="P3886" t="s">
        <v>4846</v>
      </c>
    </row>
    <row r="3887" spans="1:16" x14ac:dyDescent="0.35">
      <c r="A3887" t="s">
        <v>3157</v>
      </c>
      <c r="B3887" s="3" t="s">
        <v>10384</v>
      </c>
      <c r="C3887" s="4">
        <v>48.938918386499999</v>
      </c>
      <c r="D3887" s="4">
        <v>11.382661948399999</v>
      </c>
      <c r="E3887" s="4">
        <f>Orte[[#This Row],[Lat_dez]]*PI()/180</f>
        <v>0.85414525820921583</v>
      </c>
      <c r="F3887" s="4">
        <f>Orte[[#This Row],[Lon_dez]]*PI()/180</f>
        <v>0.1986649286410529</v>
      </c>
      <c r="G3887" t="s">
        <v>665</v>
      </c>
      <c r="H3887" t="s">
        <v>1867</v>
      </c>
      <c r="I3887" s="4" t="b">
        <v>0</v>
      </c>
      <c r="J3887" s="4" t="str">
        <f>CONCATENATE(Orte[[#This Row],[Ort]]," - ",Orte[[#This Row],[Landkreis]])</f>
        <v>Kipfenberg - Landkreis Eichstätt</v>
      </c>
      <c r="L3887" s="3" t="s">
        <v>12284</v>
      </c>
      <c r="M3887" s="3"/>
      <c r="N3887" t="str">
        <f>Orte[[#This Row],[Ort]]</f>
        <v>Kipfenberg</v>
      </c>
      <c r="O3887" t="s">
        <v>55</v>
      </c>
      <c r="P3887" t="s">
        <v>1175</v>
      </c>
    </row>
    <row r="3888" spans="1:16" x14ac:dyDescent="0.35">
      <c r="A3888" t="s">
        <v>5242</v>
      </c>
      <c r="B3888" s="3" t="s">
        <v>13071</v>
      </c>
      <c r="C3888" s="4">
        <v>48.294957542399999</v>
      </c>
      <c r="D3888" s="4">
        <v>7.8472243483000002</v>
      </c>
      <c r="E3888" s="4">
        <f>Orte[[#This Row],[Lat_dez]]*PI()/180</f>
        <v>0.84290602122574887</v>
      </c>
      <c r="F3888" s="4">
        <f>Orte[[#This Row],[Lon_dez]]*PI()/180</f>
        <v>0.13695990202050129</v>
      </c>
      <c r="G3888" t="s">
        <v>546</v>
      </c>
      <c r="H3888" t="s">
        <v>622</v>
      </c>
      <c r="I3888" s="4" t="b">
        <v>0</v>
      </c>
      <c r="J3888" s="4" t="str">
        <f>CONCATENATE(Orte[[#This Row],[Ort]]," - ",Orte[[#This Row],[Landkreis]])</f>
        <v>Kippenheim - Landkreis Ortenaukreis</v>
      </c>
      <c r="L3888" s="3" t="s">
        <v>15273</v>
      </c>
      <c r="M3888" s="3"/>
      <c r="N3888" t="str">
        <f>Orte[[#This Row],[Ort]]</f>
        <v>Kippenheim</v>
      </c>
      <c r="O3888" t="s">
        <v>1859</v>
      </c>
      <c r="P3888" t="s">
        <v>3940</v>
      </c>
    </row>
    <row r="3889" spans="1:16" x14ac:dyDescent="0.35">
      <c r="A3889" t="s">
        <v>4366</v>
      </c>
      <c r="B3889" s="3" t="s">
        <v>11923</v>
      </c>
      <c r="C3889" s="4">
        <v>47.949348873700004</v>
      </c>
      <c r="D3889" s="4">
        <v>12.821906505599999</v>
      </c>
      <c r="E3889" s="4">
        <f>Orte[[#This Row],[Lat_dez]]*PI()/180</f>
        <v>0.83687401203349965</v>
      </c>
      <c r="F3889" s="4">
        <f>Orte[[#This Row],[Lon_dez]]*PI()/180</f>
        <v>0.22378448490560077</v>
      </c>
      <c r="G3889" t="s">
        <v>665</v>
      </c>
      <c r="H3889" t="s">
        <v>913</v>
      </c>
      <c r="I3889" s="4" t="b">
        <v>0</v>
      </c>
      <c r="J3889" s="4" t="str">
        <f>CONCATENATE(Orte[[#This Row],[Ort]]," - ",Orte[[#This Row],[Landkreis]])</f>
        <v>Kirchanschöring - Landkreis Traunstein</v>
      </c>
      <c r="L3889" s="3" t="s">
        <v>7750</v>
      </c>
      <c r="M3889" s="3"/>
      <c r="N3889" t="str">
        <f>Orte[[#This Row],[Ort]]</f>
        <v>Kirchanschöring</v>
      </c>
      <c r="O3889" t="s">
        <v>6757</v>
      </c>
      <c r="P3889" t="s">
        <v>2155</v>
      </c>
    </row>
    <row r="3890" spans="1:16" x14ac:dyDescent="0.35">
      <c r="A3890" t="s">
        <v>5110</v>
      </c>
      <c r="B3890" s="3" t="s">
        <v>12894</v>
      </c>
      <c r="C3890" s="4">
        <v>49.200280069400002</v>
      </c>
      <c r="D3890" s="4">
        <v>8.9895191328300008</v>
      </c>
      <c r="E3890" s="4">
        <f>Orte[[#This Row],[Lat_dez]]*PI()/180</f>
        <v>0.85870688011437424</v>
      </c>
      <c r="F3890" s="4">
        <f>Orte[[#This Row],[Lon_dez]]*PI()/180</f>
        <v>0.15689670703890901</v>
      </c>
      <c r="G3890" t="s">
        <v>546</v>
      </c>
      <c r="H3890" t="s">
        <v>759</v>
      </c>
      <c r="I3890" s="4" t="b">
        <v>0</v>
      </c>
      <c r="J3890" s="4" t="str">
        <f>CONCATENATE(Orte[[#This Row],[Ort]]," - ",Orte[[#This Row],[Landkreis]])</f>
        <v>Kirchardt - Landkreis Heilbronn</v>
      </c>
      <c r="L3890" s="3" t="s">
        <v>11378</v>
      </c>
      <c r="M3890" s="3"/>
      <c r="N3890" t="str">
        <f>Orte[[#This Row],[Ort]]</f>
        <v>Kirchardt</v>
      </c>
      <c r="O3890" t="s">
        <v>3260</v>
      </c>
      <c r="P3890" t="s">
        <v>7065</v>
      </c>
    </row>
    <row r="3891" spans="1:16" x14ac:dyDescent="0.35">
      <c r="A3891" t="s">
        <v>5476</v>
      </c>
      <c r="B3891" s="3" t="s">
        <v>13368</v>
      </c>
      <c r="C3891" s="4">
        <v>54.214753848000001</v>
      </c>
      <c r="D3891" s="4">
        <v>10.1581142623</v>
      </c>
      <c r="E3891" s="4">
        <f>Orte[[#This Row],[Lat_dez]]*PI()/180</f>
        <v>0.94622595780586538</v>
      </c>
      <c r="F3891" s="4">
        <f>Orte[[#This Row],[Lon_dez]]*PI()/180</f>
        <v>0.17729253967092989</v>
      </c>
      <c r="G3891" t="s">
        <v>641</v>
      </c>
      <c r="H3891" t="s">
        <v>696</v>
      </c>
      <c r="I3891" s="4" t="b">
        <v>0</v>
      </c>
      <c r="J3891" s="4" t="str">
        <f>CONCATENATE(Orte[[#This Row],[Ort]]," - ",Orte[[#This Row],[Landkreis]])</f>
        <v>Kirchbarkau - Kreis Plön</v>
      </c>
      <c r="L3891" s="3" t="s">
        <v>13665</v>
      </c>
      <c r="M3891" s="3"/>
      <c r="N3891" t="str">
        <f>Orte[[#This Row],[Ort]]</f>
        <v>Kirchbarkau</v>
      </c>
      <c r="O3891" t="s">
        <v>4952</v>
      </c>
      <c r="P3891" t="s">
        <v>3495</v>
      </c>
    </row>
    <row r="3892" spans="1:16" x14ac:dyDescent="0.35">
      <c r="A3892" t="s">
        <v>2800</v>
      </c>
      <c r="B3892" s="3" t="s">
        <v>9947</v>
      </c>
      <c r="C3892" s="4">
        <v>50.598284626199998</v>
      </c>
      <c r="D3892" s="4">
        <v>12.525159931799999</v>
      </c>
      <c r="E3892" s="4">
        <f>Orte[[#This Row],[Lat_dez]]*PI()/180</f>
        <v>0.8831066625884183</v>
      </c>
      <c r="F3892" s="4">
        <f>Orte[[#This Row],[Lon_dez]]*PI()/180</f>
        <v>0.21860528014877842</v>
      </c>
      <c r="G3892" t="s">
        <v>869</v>
      </c>
      <c r="H3892" t="s">
        <v>901</v>
      </c>
      <c r="I3892" s="4" t="b">
        <v>0</v>
      </c>
      <c r="J3892" s="4" t="str">
        <f>CONCATENATE(Orte[[#This Row],[Ort]]," - ",Orte[[#This Row],[Landkreis]])</f>
        <v>Kirchberg - Landkreis Zwickau</v>
      </c>
      <c r="L3892" s="3" t="s">
        <v>8529</v>
      </c>
      <c r="M3892" s="3"/>
      <c r="N3892" t="str">
        <f>Orte[[#This Row],[Ort]]</f>
        <v>Kirchberg</v>
      </c>
      <c r="O3892" t="s">
        <v>3761</v>
      </c>
      <c r="P3892" t="s">
        <v>6836</v>
      </c>
    </row>
    <row r="3893" spans="1:16" x14ac:dyDescent="0.35">
      <c r="A3893" t="s">
        <v>2800</v>
      </c>
      <c r="B3893" s="3" t="s">
        <v>13608</v>
      </c>
      <c r="C3893" s="4">
        <v>48.9475472982</v>
      </c>
      <c r="D3893" s="4">
        <v>9.3470177306100002</v>
      </c>
      <c r="E3893" s="4">
        <f>Orte[[#This Row],[Lat_dez]]*PI()/180</f>
        <v>0.85429586112924472</v>
      </c>
      <c r="F3893" s="4">
        <f>Orte[[#This Row],[Lon_dez]]*PI()/180</f>
        <v>0.16313623464143287</v>
      </c>
      <c r="G3893" t="s">
        <v>546</v>
      </c>
      <c r="H3893" t="s">
        <v>777</v>
      </c>
      <c r="I3893" s="4" t="b">
        <v>0</v>
      </c>
      <c r="J3893" s="4" t="str">
        <f>CONCATENATE(Orte[[#This Row],[Ort]]," - ",Orte[[#This Row],[Landkreis]])</f>
        <v>Kirchberg - Landkreis Rems-Murr-Kreis</v>
      </c>
      <c r="L3893" s="3" t="s">
        <v>9316</v>
      </c>
      <c r="M3893" s="3"/>
      <c r="N3893" t="str">
        <f>Orte[[#This Row],[Ort]]</f>
        <v>Kirchberg</v>
      </c>
      <c r="O3893" t="s">
        <v>2438</v>
      </c>
      <c r="P3893" t="s">
        <v>4295</v>
      </c>
    </row>
    <row r="3894" spans="1:16" x14ac:dyDescent="0.35">
      <c r="A3894" t="s">
        <v>2800</v>
      </c>
      <c r="B3894" s="3" t="s">
        <v>10210</v>
      </c>
      <c r="C3894" s="4">
        <v>48.4087982203</v>
      </c>
      <c r="D3894" s="4">
        <v>12.062362398199999</v>
      </c>
      <c r="E3894" s="4">
        <f>Orte[[#This Row],[Lat_dez]]*PI()/180</f>
        <v>0.84489291587780635</v>
      </c>
      <c r="F3894" s="4">
        <f>Orte[[#This Row],[Lon_dez]]*PI()/180</f>
        <v>0.21052793941734932</v>
      </c>
      <c r="G3894" t="s">
        <v>665</v>
      </c>
      <c r="H3894" t="s">
        <v>879</v>
      </c>
      <c r="I3894" s="4" t="b">
        <v>0</v>
      </c>
      <c r="J3894" s="4" t="str">
        <f>CONCATENATE(Orte[[#This Row],[Ort]]," - ",Orte[[#This Row],[Landkreis]])</f>
        <v>Kirchberg - Landkreis Erding</v>
      </c>
      <c r="L3894" s="3" t="s">
        <v>14846</v>
      </c>
      <c r="M3894" s="3"/>
      <c r="N3894" t="str">
        <f>Orte[[#This Row],[Ort]]</f>
        <v>Kirchberg</v>
      </c>
      <c r="O3894" t="s">
        <v>5317</v>
      </c>
      <c r="P3894" t="s">
        <v>5535</v>
      </c>
    </row>
    <row r="3895" spans="1:16" x14ac:dyDescent="0.35">
      <c r="A3895" t="s">
        <v>2800</v>
      </c>
      <c r="B3895" s="3" t="s">
        <v>9963</v>
      </c>
      <c r="C3895" s="4">
        <v>48.8940731187</v>
      </c>
      <c r="D3895" s="4">
        <v>13.185583808800001</v>
      </c>
      <c r="E3895" s="4">
        <f>Orte[[#This Row],[Lat_dez]]*PI()/180</f>
        <v>0.8533625606321672</v>
      </c>
      <c r="F3895" s="4">
        <f>Orte[[#This Row],[Lon_dez]]*PI()/180</f>
        <v>0.23013185126121447</v>
      </c>
      <c r="G3895" t="s">
        <v>665</v>
      </c>
      <c r="H3895" t="s">
        <v>1419</v>
      </c>
      <c r="I3895" s="4" t="b">
        <v>0</v>
      </c>
      <c r="J3895" s="4" t="str">
        <f>CONCATENATE(Orte[[#This Row],[Ort]]," - ",Orte[[#This Row],[Landkreis]])</f>
        <v>Kirchberg - Landkreis Regen</v>
      </c>
      <c r="L3895" s="3" t="s">
        <v>11101</v>
      </c>
      <c r="M3895" s="3"/>
      <c r="N3895" t="str">
        <f>Orte[[#This Row],[Ort]]</f>
        <v>Kirchberg</v>
      </c>
      <c r="O3895" t="s">
        <v>2996</v>
      </c>
      <c r="P3895" t="s">
        <v>6809</v>
      </c>
    </row>
    <row r="3896" spans="1:16" x14ac:dyDescent="0.35">
      <c r="A3896" t="s">
        <v>5720</v>
      </c>
      <c r="B3896" s="3" t="s">
        <v>13694</v>
      </c>
      <c r="C3896" s="4">
        <v>48.134375224199999</v>
      </c>
      <c r="D3896" s="4">
        <v>10.0748538245</v>
      </c>
      <c r="E3896" s="4">
        <f>Orte[[#This Row],[Lat_dez]]*PI()/180</f>
        <v>0.84010333105267376</v>
      </c>
      <c r="F3896" s="4">
        <f>Orte[[#This Row],[Lon_dez]]*PI()/180</f>
        <v>0.17583937089466795</v>
      </c>
      <c r="G3896" t="s">
        <v>546</v>
      </c>
      <c r="H3896" t="s">
        <v>649</v>
      </c>
      <c r="I3896" s="4" t="b">
        <v>0</v>
      </c>
      <c r="J3896" s="4" t="str">
        <f>CONCATENATE(Orte[[#This Row],[Ort]]," - ",Orte[[#This Row],[Landkreis]])</f>
        <v>Kirchberg an der Iller - Landkreis Biberach</v>
      </c>
      <c r="L3896" s="3" t="s">
        <v>11100</v>
      </c>
      <c r="M3896" s="3"/>
      <c r="N3896" t="str">
        <f>Orte[[#This Row],[Ort]]</f>
        <v>Kirchberg an der Iller</v>
      </c>
      <c r="O3896" t="s">
        <v>3007</v>
      </c>
      <c r="P3896" t="s">
        <v>16026</v>
      </c>
    </row>
    <row r="3897" spans="1:16" x14ac:dyDescent="0.35">
      <c r="A3897" t="s">
        <v>5280</v>
      </c>
      <c r="B3897" s="3" t="s">
        <v>13117</v>
      </c>
      <c r="C3897" s="4">
        <v>49.203019991600002</v>
      </c>
      <c r="D3897" s="4">
        <v>9.9771386596399996</v>
      </c>
      <c r="E3897" s="4">
        <f>Orte[[#This Row],[Lat_dez]]*PI()/180</f>
        <v>0.85875470077801275</v>
      </c>
      <c r="F3897" s="4">
        <f>Orte[[#This Row],[Lon_dez]]*PI()/180</f>
        <v>0.17413391953873186</v>
      </c>
      <c r="G3897" t="s">
        <v>546</v>
      </c>
      <c r="H3897" t="s">
        <v>1008</v>
      </c>
      <c r="I3897" s="4" t="b">
        <v>0</v>
      </c>
      <c r="J3897" s="4" t="str">
        <f>CONCATENATE(Orte[[#This Row],[Ort]]," - ",Orte[[#This Row],[Landkreis]])</f>
        <v>Kirchberg an der Jagst - Landkreis Schwäbisch Hall</v>
      </c>
      <c r="L3897" s="3" t="s">
        <v>8127</v>
      </c>
      <c r="M3897" s="3"/>
      <c r="N3897" t="str">
        <f>Orte[[#This Row],[Ort]]</f>
        <v>Kirchberg an der Jagst</v>
      </c>
      <c r="O3897" t="s">
        <v>7157</v>
      </c>
      <c r="P3897" t="s">
        <v>7145</v>
      </c>
    </row>
    <row r="3898" spans="1:16" x14ac:dyDescent="0.35">
      <c r="A3898" t="s">
        <v>3423</v>
      </c>
      <c r="B3898" s="3" t="s">
        <v>10716</v>
      </c>
      <c r="C3898" s="4">
        <v>49.948035638</v>
      </c>
      <c r="D3898" s="4">
        <v>7.3952777663699996</v>
      </c>
      <c r="E3898" s="4">
        <f>Orte[[#This Row],[Lat_dez]]*PI()/180</f>
        <v>0.87175767678656657</v>
      </c>
      <c r="F3898" s="4">
        <f>Orte[[#This Row],[Lon_dez]]*PI()/180</f>
        <v>0.12907194612268846</v>
      </c>
      <c r="G3898" t="s">
        <v>514</v>
      </c>
      <c r="H3898" t="s">
        <v>1165</v>
      </c>
      <c r="I3898" s="4" t="b">
        <v>0</v>
      </c>
      <c r="J3898" s="4" t="str">
        <f>CONCATENATE(Orte[[#This Row],[Ort]]," - ",Orte[[#This Row],[Landkreis]])</f>
        <v>Kirchberg u.a. - Landkreis Rhein-Hunsrück-Kreis</v>
      </c>
      <c r="L3898" s="3" t="s">
        <v>12942</v>
      </c>
      <c r="M3898" s="3"/>
      <c r="N3898" t="str">
        <f>Orte[[#This Row],[Ort]]</f>
        <v>Kirchberg u.a.</v>
      </c>
      <c r="O3898" t="s">
        <v>1990</v>
      </c>
      <c r="P3898" t="s">
        <v>1491</v>
      </c>
    </row>
    <row r="3899" spans="1:16" x14ac:dyDescent="0.35">
      <c r="A3899" t="s">
        <v>1201</v>
      </c>
      <c r="B3899" s="3" t="s">
        <v>8151</v>
      </c>
      <c r="C3899" s="4">
        <v>48.763464509199999</v>
      </c>
      <c r="D3899" s="4">
        <v>11.914144263200001</v>
      </c>
      <c r="E3899" s="4">
        <f>Orte[[#This Row],[Lat_dez]]*PI()/180</f>
        <v>0.85108301036494061</v>
      </c>
      <c r="F3899" s="4">
        <f>Orte[[#This Row],[Lon_dez]]*PI()/180</f>
        <v>0.20794104495043392</v>
      </c>
      <c r="G3899" t="s">
        <v>665</v>
      </c>
      <c r="H3899" t="s">
        <v>864</v>
      </c>
      <c r="I3899" s="4" t="b">
        <v>0</v>
      </c>
      <c r="J3899" s="4" t="str">
        <f>CONCATENATE(Orte[[#This Row],[Ort]]," - ",Orte[[#This Row],[Landkreis]])</f>
        <v>Kirchdorf - Landkreis Kelheim</v>
      </c>
      <c r="L3899" s="3" t="s">
        <v>12939</v>
      </c>
      <c r="M3899" s="3"/>
      <c r="N3899" t="str">
        <f>Orte[[#This Row],[Ort]]</f>
        <v>Kirchdorf</v>
      </c>
      <c r="O3899" t="s">
        <v>6110</v>
      </c>
      <c r="P3899" t="s">
        <v>3946</v>
      </c>
    </row>
    <row r="3900" spans="1:16" x14ac:dyDescent="0.35">
      <c r="A3900" t="s">
        <v>4179</v>
      </c>
      <c r="B3900" s="3" t="s">
        <v>11681</v>
      </c>
      <c r="C3900" s="4">
        <v>48.239171762799998</v>
      </c>
      <c r="D3900" s="4">
        <v>12.95769511</v>
      </c>
      <c r="E3900" s="4">
        <f>Orte[[#This Row],[Lat_dez]]*PI()/180</f>
        <v>0.84193237569593704</v>
      </c>
      <c r="F3900" s="4">
        <f>Orte[[#This Row],[Lon_dez]]*PI()/180</f>
        <v>0.22615444313906879</v>
      </c>
      <c r="G3900" t="s">
        <v>665</v>
      </c>
      <c r="H3900" t="s">
        <v>930</v>
      </c>
      <c r="I3900" s="4" t="b">
        <v>0</v>
      </c>
      <c r="J3900" s="4" t="str">
        <f>CONCATENATE(Orte[[#This Row],[Ort]]," - ",Orte[[#This Row],[Landkreis]])</f>
        <v>Kirchdorf a. Inn - Landkreis Rottal-Inn</v>
      </c>
      <c r="L3900" s="3" t="s">
        <v>12149</v>
      </c>
      <c r="M3900" s="3"/>
      <c r="N3900" t="str">
        <f>Orte[[#This Row],[Ort]]</f>
        <v>Kirchdorf a. Inn</v>
      </c>
      <c r="O3900" t="s">
        <v>6374</v>
      </c>
      <c r="P3900" t="s">
        <v>3036</v>
      </c>
    </row>
    <row r="3901" spans="1:16" x14ac:dyDescent="0.35">
      <c r="A3901" t="s">
        <v>855</v>
      </c>
      <c r="B3901" s="3" t="s">
        <v>7886</v>
      </c>
      <c r="C3901" s="4">
        <v>48.459108066699997</v>
      </c>
      <c r="D3901" s="4">
        <v>11.662217830199999</v>
      </c>
      <c r="E3901" s="4">
        <f>Orte[[#This Row],[Lat_dez]]*PI()/180</f>
        <v>0.84577098834365882</v>
      </c>
      <c r="F3901" s="4">
        <f>Orte[[#This Row],[Lon_dez]]*PI()/180</f>
        <v>0.20354409922177896</v>
      </c>
      <c r="G3901" t="s">
        <v>665</v>
      </c>
      <c r="H3901" t="s">
        <v>845</v>
      </c>
      <c r="I3901" s="4" t="b">
        <v>0</v>
      </c>
      <c r="J3901" s="4" t="str">
        <f>CONCATENATE(Orte[[#This Row],[Ort]]," - ",Orte[[#This Row],[Landkreis]])</f>
        <v>Kirchdorf a.d. Amper - Landkreis Freising</v>
      </c>
      <c r="L3901" s="3" t="s">
        <v>7724</v>
      </c>
      <c r="M3901" s="3"/>
      <c r="N3901" t="str">
        <f>Orte[[#This Row],[Ort]]</f>
        <v>Kirchdorf a.d. Amper</v>
      </c>
      <c r="O3901" t="s">
        <v>4615</v>
      </c>
      <c r="P3901" t="s">
        <v>4559</v>
      </c>
    </row>
    <row r="3902" spans="1:16" x14ac:dyDescent="0.35">
      <c r="A3902" t="s">
        <v>3982</v>
      </c>
      <c r="B3902" s="3" t="s">
        <v>11438</v>
      </c>
      <c r="C3902" s="4">
        <v>48.0679429192</v>
      </c>
      <c r="D3902" s="4">
        <v>10.0518593384</v>
      </c>
      <c r="E3902" s="4">
        <f>Orte[[#This Row],[Lat_dez]]*PI()/180</f>
        <v>0.83894386860073467</v>
      </c>
      <c r="F3902" s="4">
        <f>Orte[[#This Row],[Lon_dez]]*PI()/180</f>
        <v>0.17543804140241887</v>
      </c>
      <c r="G3902" t="s">
        <v>546</v>
      </c>
      <c r="H3902" t="s">
        <v>649</v>
      </c>
      <c r="I3902" s="4" t="b">
        <v>0</v>
      </c>
      <c r="J3902" s="4" t="str">
        <f>CONCATENATE(Orte[[#This Row],[Ort]]," - ",Orte[[#This Row],[Landkreis]])</f>
        <v>Kirchdorf an der Iller - Landkreis Biberach</v>
      </c>
      <c r="L3902" s="3" t="s">
        <v>9608</v>
      </c>
      <c r="M3902" s="3"/>
      <c r="N3902" t="str">
        <f>Orte[[#This Row],[Ort]]</f>
        <v>Kirchdorf an der Iller</v>
      </c>
      <c r="O3902" t="s">
        <v>2390</v>
      </c>
      <c r="P3902" t="s">
        <v>600</v>
      </c>
    </row>
    <row r="3903" spans="1:16" x14ac:dyDescent="0.35">
      <c r="A3903" t="s">
        <v>6160</v>
      </c>
      <c r="B3903" s="3" t="s">
        <v>14283</v>
      </c>
      <c r="C3903" s="4">
        <v>48.912701799600001</v>
      </c>
      <c r="D3903" s="4">
        <v>13.2595569658</v>
      </c>
      <c r="E3903" s="4">
        <f>Orte[[#This Row],[Lat_dez]]*PI()/180</f>
        <v>0.85368769244917564</v>
      </c>
      <c r="F3903" s="4">
        <f>Orte[[#This Row],[Lon_dez]]*PI()/180</f>
        <v>0.23142292640895915</v>
      </c>
      <c r="G3903" t="s">
        <v>665</v>
      </c>
      <c r="H3903" t="s">
        <v>1419</v>
      </c>
      <c r="I3903" s="4" t="b">
        <v>0</v>
      </c>
      <c r="J3903" s="4" t="str">
        <f>CONCATENATE(Orte[[#This Row],[Ort]]," - ",Orte[[#This Row],[Landkreis]])</f>
        <v>Kirchdorf i. Wald - Landkreis Regen</v>
      </c>
      <c r="L3903" s="3" t="s">
        <v>14845</v>
      </c>
      <c r="M3903" s="3"/>
      <c r="N3903" t="str">
        <f>Orte[[#This Row],[Ort]]</f>
        <v>Kirchdorf i. Wald</v>
      </c>
      <c r="O3903" t="s">
        <v>5223</v>
      </c>
      <c r="P3903" t="s">
        <v>2956</v>
      </c>
    </row>
    <row r="3904" spans="1:16" x14ac:dyDescent="0.35">
      <c r="A3904" t="s">
        <v>2564</v>
      </c>
      <c r="B3904" s="3" t="s">
        <v>9656</v>
      </c>
      <c r="C3904" s="4">
        <v>49.731710342200003</v>
      </c>
      <c r="D3904" s="4">
        <v>11.153977148199999</v>
      </c>
      <c r="E3904" s="4">
        <f>Orte[[#This Row],[Lat_dez]]*PI()/180</f>
        <v>0.86798208811950595</v>
      </c>
      <c r="F3904" s="4">
        <f>Orte[[#This Row],[Lon_dez]]*PI()/180</f>
        <v>0.19467362592829751</v>
      </c>
      <c r="G3904" t="s">
        <v>665</v>
      </c>
      <c r="H3904" t="s">
        <v>807</v>
      </c>
      <c r="I3904" s="4" t="b">
        <v>0</v>
      </c>
      <c r="J3904" s="4" t="str">
        <f>CONCATENATE(Orte[[#This Row],[Ort]]," - ",Orte[[#This Row],[Landkreis]])</f>
        <v>Kirchehrenbach - Landkreis Forchheim</v>
      </c>
      <c r="L3904" s="3" t="s">
        <v>13661</v>
      </c>
      <c r="M3904" s="3"/>
      <c r="N3904" t="str">
        <f>Orte[[#This Row],[Ort]]</f>
        <v>Kirchehrenbach</v>
      </c>
      <c r="O3904" t="s">
        <v>4150</v>
      </c>
      <c r="P3904" t="s">
        <v>6840</v>
      </c>
    </row>
    <row r="3905" spans="1:16" x14ac:dyDescent="0.35">
      <c r="A3905" t="s">
        <v>2942</v>
      </c>
      <c r="B3905" s="3" t="s">
        <v>10111</v>
      </c>
      <c r="C3905" s="4">
        <v>50.821381780800003</v>
      </c>
      <c r="D3905" s="4">
        <v>7.8766903629299998</v>
      </c>
      <c r="E3905" s="4">
        <f>Orte[[#This Row],[Lat_dez]]*PI()/180</f>
        <v>0.88700044248801913</v>
      </c>
      <c r="F3905" s="4">
        <f>Orte[[#This Row],[Lon_dez]]*PI()/180</f>
        <v>0.13747418099323561</v>
      </c>
      <c r="G3905" t="s">
        <v>514</v>
      </c>
      <c r="H3905" t="s">
        <v>582</v>
      </c>
      <c r="I3905" s="4" t="b">
        <v>0</v>
      </c>
      <c r="J3905" s="4" t="str">
        <f>CONCATENATE(Orte[[#This Row],[Ort]]," - ",Orte[[#This Row],[Landkreis]])</f>
        <v>Kirchen (Sieg) - Landkreis Altenkirchen (Westerwald)</v>
      </c>
      <c r="L3905" s="3" t="s">
        <v>14011</v>
      </c>
      <c r="M3905" s="3"/>
      <c r="N3905" t="str">
        <f>Orte[[#This Row],[Ort]]</f>
        <v>Kirchen (Sieg)</v>
      </c>
      <c r="O3905" t="s">
        <v>6974</v>
      </c>
      <c r="P3905" t="s">
        <v>16036</v>
      </c>
    </row>
    <row r="3906" spans="1:16" x14ac:dyDescent="0.35">
      <c r="A3906" t="s">
        <v>4915</v>
      </c>
      <c r="B3906" s="3" t="s">
        <v>12639</v>
      </c>
      <c r="C3906" s="4">
        <v>50.152589096100002</v>
      </c>
      <c r="D3906" s="4">
        <v>11.9505850633</v>
      </c>
      <c r="E3906" s="4">
        <f>Orte[[#This Row],[Lat_dez]]*PI()/180</f>
        <v>0.87532780812675182</v>
      </c>
      <c r="F3906" s="4">
        <f>Orte[[#This Row],[Lon_dez]]*PI()/180</f>
        <v>0.20857705689423997</v>
      </c>
      <c r="G3906" t="s">
        <v>665</v>
      </c>
      <c r="H3906" t="s">
        <v>1945</v>
      </c>
      <c r="I3906" s="4" t="b">
        <v>0</v>
      </c>
      <c r="J3906" s="4" t="str">
        <f>CONCATENATE(Orte[[#This Row],[Ort]]," - ",Orte[[#This Row],[Landkreis]])</f>
        <v>Kirchenlamitz - Landkreis Wunsiedel i. Fichtelgebirge</v>
      </c>
      <c r="L3906" s="3" t="s">
        <v>9149</v>
      </c>
      <c r="M3906" s="3"/>
      <c r="N3906" t="str">
        <f>Orte[[#This Row],[Ort]]</f>
        <v>Kirchenlamitz</v>
      </c>
      <c r="O3906" t="s">
        <v>6796</v>
      </c>
      <c r="P3906" t="s">
        <v>5654</v>
      </c>
    </row>
    <row r="3907" spans="1:16" x14ac:dyDescent="0.35">
      <c r="A3907" t="s">
        <v>4148</v>
      </c>
      <c r="B3907" s="3" t="s">
        <v>11641</v>
      </c>
      <c r="C3907" s="4">
        <v>49.570569669599998</v>
      </c>
      <c r="D3907" s="4">
        <v>11.424379653900001</v>
      </c>
      <c r="E3907" s="4">
        <f>Orte[[#This Row],[Lat_dez]]*PI()/180</f>
        <v>0.86516965282375757</v>
      </c>
      <c r="F3907" s="4">
        <f>Orte[[#This Row],[Lon_dez]]*PI()/180</f>
        <v>0.19939303995840527</v>
      </c>
      <c r="G3907" t="s">
        <v>665</v>
      </c>
      <c r="H3907" t="s">
        <v>964</v>
      </c>
      <c r="I3907" s="4" t="b">
        <v>0</v>
      </c>
      <c r="J3907" s="4" t="str">
        <f>CONCATENATE(Orte[[#This Row],[Ort]]," - ",Orte[[#This Row],[Landkreis]])</f>
        <v>Kirchensittenbach - Landkreis Nürnberger Land</v>
      </c>
      <c r="L3907" s="3" t="s">
        <v>14950</v>
      </c>
      <c r="M3907" s="3"/>
      <c r="N3907" t="str">
        <f>Orte[[#This Row],[Ort]]</f>
        <v>Kirchensittenbach</v>
      </c>
      <c r="O3907" t="s">
        <v>2093</v>
      </c>
      <c r="P3907" t="s">
        <v>4753</v>
      </c>
    </row>
    <row r="3908" spans="1:16" x14ac:dyDescent="0.35">
      <c r="A3908" t="s">
        <v>2356</v>
      </c>
      <c r="B3908" s="3" t="s">
        <v>9401</v>
      </c>
      <c r="C3908" s="4">
        <v>48.542555249999999</v>
      </c>
      <c r="D3908" s="4">
        <v>9.1460916993500003</v>
      </c>
      <c r="E3908" s="4">
        <f>Orte[[#This Row],[Lat_dez]]*PI()/180</f>
        <v>0.8472274164437591</v>
      </c>
      <c r="F3908" s="4">
        <f>Orte[[#This Row],[Lon_dez]]*PI()/180</f>
        <v>0.15962941384298082</v>
      </c>
      <c r="G3908" t="s">
        <v>546</v>
      </c>
      <c r="H3908" t="s">
        <v>1499</v>
      </c>
      <c r="I3908" s="4" t="b">
        <v>0</v>
      </c>
      <c r="J3908" s="4" t="str">
        <f>CONCATENATE(Orte[[#This Row],[Ort]]," - ",Orte[[#This Row],[Landkreis]])</f>
        <v>Kirchentellinsfurt - Landkreis Tübingen</v>
      </c>
      <c r="L3908" s="3" t="s">
        <v>8532</v>
      </c>
      <c r="M3908" s="3"/>
      <c r="N3908" t="str">
        <f>Orte[[#This Row],[Ort]]</f>
        <v>Kirchentellinsfurt</v>
      </c>
      <c r="O3908" t="s">
        <v>3592</v>
      </c>
      <c r="P3908" t="s">
        <v>1401</v>
      </c>
    </row>
    <row r="3909" spans="1:16" x14ac:dyDescent="0.35">
      <c r="A3909" t="s">
        <v>6930</v>
      </c>
      <c r="B3909" s="3" t="s">
        <v>15332</v>
      </c>
      <c r="C3909" s="4">
        <v>49.759800058800003</v>
      </c>
      <c r="D3909" s="4">
        <v>11.6968760206</v>
      </c>
      <c r="E3909" s="4">
        <f>Orte[[#This Row],[Lat_dez]]*PI()/180</f>
        <v>0.86847234616012803</v>
      </c>
      <c r="F3909" s="4">
        <f>Orte[[#This Row],[Lon_dez]]*PI()/180</f>
        <v>0.20414899875704207</v>
      </c>
      <c r="G3909" t="s">
        <v>665</v>
      </c>
      <c r="H3909" t="s">
        <v>1224</v>
      </c>
      <c r="I3909" s="4" t="b">
        <v>0</v>
      </c>
      <c r="J3909" s="4" t="str">
        <f>CONCATENATE(Orte[[#This Row],[Ort]]," - ",Orte[[#This Row],[Landkreis]])</f>
        <v>Kirchenthumbach - Landkreis Neustadt a.d. Waldnaab</v>
      </c>
      <c r="L3909" s="3" t="s">
        <v>12947</v>
      </c>
      <c r="M3909" s="3"/>
      <c r="N3909" t="str">
        <f>Orte[[#This Row],[Ort]]</f>
        <v>Kirchenthumbach</v>
      </c>
      <c r="O3909" t="s">
        <v>2947</v>
      </c>
      <c r="P3909" t="s">
        <v>4920</v>
      </c>
    </row>
    <row r="3910" spans="1:16" x14ac:dyDescent="0.35">
      <c r="A3910" t="s">
        <v>3342</v>
      </c>
      <c r="B3910" s="3" t="s">
        <v>10613</v>
      </c>
      <c r="C3910" s="4">
        <v>53.222907423800002</v>
      </c>
      <c r="D3910" s="4">
        <v>10.276570900599999</v>
      </c>
      <c r="E3910" s="4">
        <f>Orte[[#This Row],[Lat_dez]]*PI()/180</f>
        <v>0.92891497202944306</v>
      </c>
      <c r="F3910" s="4">
        <f>Orte[[#This Row],[Lon_dez]]*PI()/180</f>
        <v>0.17935999803010891</v>
      </c>
      <c r="G3910" t="s">
        <v>554</v>
      </c>
      <c r="H3910" t="s">
        <v>1040</v>
      </c>
      <c r="I3910" s="4" t="b">
        <v>0</v>
      </c>
      <c r="J3910" s="4" t="str">
        <f>CONCATENATE(Orte[[#This Row],[Ort]]," - ",Orte[[#This Row],[Landkreis]])</f>
        <v>Kirchgellersen, Westergellersen, Südergellersen - Landkreis Lüneburg</v>
      </c>
      <c r="L3910" s="3" t="s">
        <v>13793</v>
      </c>
      <c r="M3910" s="3"/>
      <c r="N3910" t="str">
        <f>Orte[[#This Row],[Ort]]</f>
        <v>Kirchgellersen, Westergellersen, Südergellersen</v>
      </c>
      <c r="O3910" t="s">
        <v>1292</v>
      </c>
      <c r="P3910" t="s">
        <v>6336</v>
      </c>
    </row>
    <row r="3911" spans="1:16" x14ac:dyDescent="0.35">
      <c r="A3911" t="s">
        <v>3599</v>
      </c>
      <c r="B3911" s="3" t="s">
        <v>10952</v>
      </c>
      <c r="C3911" s="4">
        <v>50.839869997199997</v>
      </c>
      <c r="D3911" s="4">
        <v>8.9093539791800005</v>
      </c>
      <c r="E3911" s="4">
        <f>Orte[[#This Row],[Lat_dez]]*PI()/180</f>
        <v>0.8873231227370203</v>
      </c>
      <c r="F3911" s="4">
        <f>Orte[[#This Row],[Lon_dez]]*PI()/180</f>
        <v>0.15549756116234933</v>
      </c>
      <c r="G3911" t="s">
        <v>549</v>
      </c>
      <c r="H3911" t="s">
        <v>761</v>
      </c>
      <c r="I3911" s="4" t="b">
        <v>0</v>
      </c>
      <c r="J3911" s="4" t="str">
        <f>CONCATENATE(Orte[[#This Row],[Ort]]," - ",Orte[[#This Row],[Landkreis]])</f>
        <v>Kirchhain - Landkreis Marburg-Biedenkopf</v>
      </c>
      <c r="L3911" s="3" t="s">
        <v>8554</v>
      </c>
      <c r="M3911" s="3"/>
      <c r="N3911" t="str">
        <f>Orte[[#This Row],[Ort]]</f>
        <v>Kirchhain</v>
      </c>
      <c r="O3911" t="s">
        <v>6643</v>
      </c>
      <c r="P3911" t="s">
        <v>6128</v>
      </c>
    </row>
    <row r="3912" spans="1:16" x14ac:dyDescent="0.35">
      <c r="A3912" t="s">
        <v>1244</v>
      </c>
      <c r="B3912" s="3" t="s">
        <v>8190</v>
      </c>
      <c r="C3912" s="4">
        <v>48.3457136472</v>
      </c>
      <c r="D3912" s="4">
        <v>13.252633386299999</v>
      </c>
      <c r="E3912" s="4">
        <f>Orte[[#This Row],[Lat_dez]]*PI()/180</f>
        <v>0.84379188236999625</v>
      </c>
      <c r="F3912" s="4">
        <f>Orte[[#This Row],[Lon_dez]]*PI()/180</f>
        <v>0.23130208715066058</v>
      </c>
      <c r="G3912" t="s">
        <v>665</v>
      </c>
      <c r="H3912" t="s">
        <v>925</v>
      </c>
      <c r="I3912" s="4" t="b">
        <v>0</v>
      </c>
      <c r="J3912" s="4" t="str">
        <f>CONCATENATE(Orte[[#This Row],[Ort]]," - ",Orte[[#This Row],[Landkreis]])</f>
        <v>Kirchham - Landkreis Passau</v>
      </c>
      <c r="L3912" s="3" t="s">
        <v>9133</v>
      </c>
      <c r="M3912" s="3"/>
      <c r="N3912" t="str">
        <f>Orte[[#This Row],[Ort]]</f>
        <v>Kirchham</v>
      </c>
      <c r="O3912" t="s">
        <v>2179</v>
      </c>
      <c r="P3912" t="s">
        <v>6428</v>
      </c>
    </row>
    <row r="3913" spans="1:16" x14ac:dyDescent="0.35">
      <c r="A3913" t="s">
        <v>7217</v>
      </c>
      <c r="B3913" s="3" t="s">
        <v>15726</v>
      </c>
      <c r="C3913" s="4">
        <v>48.152897534499999</v>
      </c>
      <c r="D3913" s="4">
        <v>10.3210265813</v>
      </c>
      <c r="E3913" s="4">
        <f>Orte[[#This Row],[Lat_dez]]*PI()/180</f>
        <v>0.84042660635248467</v>
      </c>
      <c r="F3913" s="4">
        <f>Orte[[#This Row],[Lon_dez]]*PI()/180</f>
        <v>0.18013589602953922</v>
      </c>
      <c r="G3913" t="s">
        <v>665</v>
      </c>
      <c r="H3913" t="s">
        <v>683</v>
      </c>
      <c r="I3913" s="4" t="b">
        <v>0</v>
      </c>
      <c r="J3913" s="4" t="str">
        <f>CONCATENATE(Orte[[#This Row],[Ort]]," - ",Orte[[#This Row],[Landkreis]])</f>
        <v>Kirchhaslach - Landkreis Unterallgäu</v>
      </c>
      <c r="L3913" s="3" t="s">
        <v>11374</v>
      </c>
      <c r="M3913" s="3"/>
      <c r="N3913" t="str">
        <f>Orte[[#This Row],[Ort]]</f>
        <v>Kirchhaslach</v>
      </c>
      <c r="O3913" t="s">
        <v>2363</v>
      </c>
      <c r="P3913" t="s">
        <v>4100</v>
      </c>
    </row>
    <row r="3914" spans="1:16" x14ac:dyDescent="0.35">
      <c r="A3914" t="s">
        <v>6429</v>
      </c>
      <c r="B3914" s="3" t="s">
        <v>14659</v>
      </c>
      <c r="C3914" s="4">
        <v>49.654094840799999</v>
      </c>
      <c r="D3914" s="4">
        <v>9.8600841157599994</v>
      </c>
      <c r="E3914" s="4">
        <f>Orte[[#This Row],[Lat_dez]]*PI()/180</f>
        <v>0.86662744206948961</v>
      </c>
      <c r="F3914" s="4">
        <f>Orte[[#This Row],[Lon_dez]]*PI()/180</f>
        <v>0.1720909323436057</v>
      </c>
      <c r="G3914" t="s">
        <v>665</v>
      </c>
      <c r="H3914" t="s">
        <v>1003</v>
      </c>
      <c r="I3914" s="4" t="b">
        <v>0</v>
      </c>
      <c r="J3914" s="4" t="str">
        <f>CONCATENATE(Orte[[#This Row],[Ort]]," - ",Orte[[#This Row],[Landkreis]])</f>
        <v>Kirchheim - Landkreis Würzburg</v>
      </c>
      <c r="L3914" s="3" t="s">
        <v>14951</v>
      </c>
      <c r="M3914" s="3"/>
      <c r="N3914" t="str">
        <f>Orte[[#This Row],[Ort]]</f>
        <v>Kirchheim</v>
      </c>
      <c r="O3914" t="s">
        <v>5785</v>
      </c>
      <c r="P3914" t="s">
        <v>2184</v>
      </c>
    </row>
    <row r="3915" spans="1:16" x14ac:dyDescent="0.35">
      <c r="A3915" t="s">
        <v>3650</v>
      </c>
      <c r="B3915" s="3" t="s">
        <v>11013</v>
      </c>
      <c r="C3915" s="4">
        <v>50.854187427399999</v>
      </c>
      <c r="D3915" s="4">
        <v>9.5542611813599994</v>
      </c>
      <c r="E3915" s="4">
        <f>Orte[[#This Row],[Lat_dez]]*PI()/180</f>
        <v>0.88757300903443481</v>
      </c>
      <c r="F3915" s="4">
        <f>Orte[[#This Row],[Lon_dez]]*PI()/180</f>
        <v>0.16675331521021508</v>
      </c>
      <c r="G3915" t="s">
        <v>549</v>
      </c>
      <c r="H3915" t="s">
        <v>647</v>
      </c>
      <c r="I3915" s="4" t="b">
        <v>0</v>
      </c>
      <c r="J3915" s="4" t="str">
        <f>CONCATENATE(Orte[[#This Row],[Ort]]," - ",Orte[[#This Row],[Landkreis]])</f>
        <v>Kirchheim (Hessen) - Landkreis Hersfeld-Rotenburg</v>
      </c>
      <c r="L3915" s="3" t="s">
        <v>10872</v>
      </c>
      <c r="M3915" s="3"/>
      <c r="N3915" t="str">
        <f>Orte[[#This Row],[Ort]]</f>
        <v>Kirchheim (Hessen)</v>
      </c>
      <c r="O3915" t="s">
        <v>2426</v>
      </c>
      <c r="P3915" t="s">
        <v>4024</v>
      </c>
    </row>
    <row r="3916" spans="1:16" x14ac:dyDescent="0.35">
      <c r="A3916" t="s">
        <v>3125</v>
      </c>
      <c r="B3916" s="3" t="s">
        <v>10348</v>
      </c>
      <c r="C3916" s="4">
        <v>49.045765426899997</v>
      </c>
      <c r="D3916" s="4">
        <v>9.1416252869200001</v>
      </c>
      <c r="E3916" s="4">
        <f>Orte[[#This Row],[Lat_dez]]*PI()/180</f>
        <v>0.85601009086020718</v>
      </c>
      <c r="F3916" s="4">
        <f>Orte[[#This Row],[Lon_dez]]*PI()/180</f>
        <v>0.15955146024032532</v>
      </c>
      <c r="G3916" t="s">
        <v>546</v>
      </c>
      <c r="H3916" t="s">
        <v>757</v>
      </c>
      <c r="I3916" s="4" t="b">
        <v>0</v>
      </c>
      <c r="J3916" s="4" t="str">
        <f>CONCATENATE(Orte[[#This Row],[Ort]]," - ",Orte[[#This Row],[Landkreis]])</f>
        <v>Kirchheim am Neckar - Landkreis Ludwigsburg</v>
      </c>
      <c r="L3916" s="3" t="s">
        <v>10168</v>
      </c>
      <c r="M3916" s="3"/>
      <c r="N3916" t="str">
        <f>Orte[[#This Row],[Ort]]</f>
        <v>Kirchheim am Neckar</v>
      </c>
      <c r="O3916" t="s">
        <v>7154</v>
      </c>
      <c r="P3916" t="s">
        <v>3870</v>
      </c>
    </row>
    <row r="3917" spans="1:16" x14ac:dyDescent="0.35">
      <c r="A3917" t="s">
        <v>1805</v>
      </c>
      <c r="B3917" s="3" t="s">
        <v>8766</v>
      </c>
      <c r="C3917" s="4">
        <v>48.881012673699999</v>
      </c>
      <c r="D3917" s="4">
        <v>10.403682484200001</v>
      </c>
      <c r="E3917" s="4">
        <f>Orte[[#This Row],[Lat_dez]]*PI()/180</f>
        <v>0.85313461286514169</v>
      </c>
      <c r="F3917" s="4">
        <f>Orte[[#This Row],[Lon_dez]]*PI()/180</f>
        <v>0.18157851368135297</v>
      </c>
      <c r="G3917" t="s">
        <v>546</v>
      </c>
      <c r="H3917" t="s">
        <v>662</v>
      </c>
      <c r="I3917" s="4" t="b">
        <v>0</v>
      </c>
      <c r="J3917" s="4" t="str">
        <f>CONCATENATE(Orte[[#This Row],[Ort]]," - ",Orte[[#This Row],[Landkreis]])</f>
        <v>Kirchheim am Ries - Landkreis Ostalbkreis</v>
      </c>
      <c r="L3917" s="3" t="s">
        <v>10165</v>
      </c>
      <c r="M3917" s="3"/>
      <c r="N3917" t="str">
        <f>Orte[[#This Row],[Ort]]</f>
        <v>Kirchheim am Ries</v>
      </c>
      <c r="O3917" t="s">
        <v>6245</v>
      </c>
      <c r="P3917" t="s">
        <v>3825</v>
      </c>
    </row>
    <row r="3918" spans="1:16" x14ac:dyDescent="0.35">
      <c r="A3918" t="s">
        <v>3682</v>
      </c>
      <c r="B3918" s="3" t="s">
        <v>11049</v>
      </c>
      <c r="C3918" s="4">
        <v>49.539904116599999</v>
      </c>
      <c r="D3918" s="4">
        <v>8.1905473201699994</v>
      </c>
      <c r="E3918" s="4">
        <f>Orte[[#This Row],[Lat_dez]]*PI()/180</f>
        <v>0.86463443795696282</v>
      </c>
      <c r="F3918" s="4">
        <f>Orte[[#This Row],[Lon_dez]]*PI()/180</f>
        <v>0.14295201827736467</v>
      </c>
      <c r="G3918" t="s">
        <v>514</v>
      </c>
      <c r="H3918" t="s">
        <v>624</v>
      </c>
      <c r="I3918" s="4" t="b">
        <v>0</v>
      </c>
      <c r="J3918" s="4" t="str">
        <f>CONCATENATE(Orte[[#This Row],[Ort]]," - ",Orte[[#This Row],[Landkreis]])</f>
        <v>Kirchheim an der Weinstraße - Landkreis Bad Dürkheim</v>
      </c>
      <c r="L3918" s="3" t="s">
        <v>13668</v>
      </c>
      <c r="M3918" s="3"/>
      <c r="N3918" t="str">
        <f>Orte[[#This Row],[Ort]]</f>
        <v>Kirchheim an der Weinstraße</v>
      </c>
      <c r="O3918" t="s">
        <v>3774</v>
      </c>
      <c r="P3918" t="s">
        <v>16027</v>
      </c>
    </row>
    <row r="3919" spans="1:16" x14ac:dyDescent="0.35">
      <c r="A3919" t="s">
        <v>5674</v>
      </c>
      <c r="B3919" s="3" t="s">
        <v>13634</v>
      </c>
      <c r="C3919" s="4">
        <v>48.182144795399999</v>
      </c>
      <c r="D3919" s="4">
        <v>11.751006821300001</v>
      </c>
      <c r="E3919" s="4">
        <f>Orte[[#This Row],[Lat_dez]]*PI()/180</f>
        <v>0.84093706735237961</v>
      </c>
      <c r="F3919" s="4">
        <f>Orte[[#This Row],[Lon_dez]]*PI()/180</f>
        <v>0.20509375945599792</v>
      </c>
      <c r="G3919" t="s">
        <v>665</v>
      </c>
      <c r="H3919" t="s">
        <v>854</v>
      </c>
      <c r="I3919" s="4" t="b">
        <v>0</v>
      </c>
      <c r="J3919" s="4" t="str">
        <f>CONCATENATE(Orte[[#This Row],[Ort]]," - ",Orte[[#This Row],[Landkreis]])</f>
        <v>Kirchheim b. München - Landkreis München</v>
      </c>
      <c r="L3919" s="3" t="s">
        <v>14734</v>
      </c>
      <c r="M3919" s="3"/>
      <c r="N3919" t="str">
        <f>Orte[[#This Row],[Ort]]</f>
        <v>Kirchheim b. München</v>
      </c>
      <c r="O3919" t="s">
        <v>1952</v>
      </c>
      <c r="P3919" t="s">
        <v>3676</v>
      </c>
    </row>
    <row r="3920" spans="1:16" x14ac:dyDescent="0.35">
      <c r="A3920" t="s">
        <v>4140</v>
      </c>
      <c r="B3920" s="3" t="s">
        <v>11631</v>
      </c>
      <c r="C3920" s="4">
        <v>48.181582331800001</v>
      </c>
      <c r="D3920" s="4">
        <v>10.4618948452</v>
      </c>
      <c r="E3920" s="4">
        <f>Orte[[#This Row],[Lat_dez]]*PI()/180</f>
        <v>0.84092725051063688</v>
      </c>
      <c r="F3920" s="4">
        <f>Orte[[#This Row],[Lon_dez]]*PI()/180</f>
        <v>0.18259451104616248</v>
      </c>
      <c r="G3920" t="s">
        <v>665</v>
      </c>
      <c r="H3920" t="s">
        <v>683</v>
      </c>
      <c r="I3920" s="4" t="b">
        <v>0</v>
      </c>
      <c r="J3920" s="4" t="str">
        <f>CONCATENATE(Orte[[#This Row],[Ort]]," - ",Orte[[#This Row],[Landkreis]])</f>
        <v>Kirchheim in Schwaben - Landkreis Unterallgäu</v>
      </c>
      <c r="L3920" s="3" t="s">
        <v>9148</v>
      </c>
      <c r="M3920" s="3"/>
      <c r="N3920" t="str">
        <f>Orte[[#This Row],[Ort]]</f>
        <v>Kirchheim in Schwaben</v>
      </c>
      <c r="O3920" t="s">
        <v>3605</v>
      </c>
      <c r="P3920" t="s">
        <v>2228</v>
      </c>
    </row>
    <row r="3921" spans="1:16" x14ac:dyDescent="0.35">
      <c r="A3921" t="s">
        <v>780</v>
      </c>
      <c r="B3921" s="3" t="s">
        <v>7839</v>
      </c>
      <c r="C3921" s="4">
        <v>48.642716839199998</v>
      </c>
      <c r="D3921" s="4">
        <v>9.4565117055200005</v>
      </c>
      <c r="E3921" s="4">
        <f>Orte[[#This Row],[Lat_dez]]*PI()/180</f>
        <v>0.84897556595932899</v>
      </c>
      <c r="F3921" s="4">
        <f>Orte[[#This Row],[Lon_dez]]*PI()/180</f>
        <v>0.16504726501470846</v>
      </c>
      <c r="G3921" t="s">
        <v>546</v>
      </c>
      <c r="H3921" t="s">
        <v>781</v>
      </c>
      <c r="I3921" s="4" t="b">
        <v>0</v>
      </c>
      <c r="J3921" s="4" t="str">
        <f>CONCATENATE(Orte[[#This Row],[Ort]]," - ",Orte[[#This Row],[Landkreis]])</f>
        <v>Kirchheim unter Teck - Landkreis Esslingen</v>
      </c>
      <c r="L3921" s="3" t="s">
        <v>8534</v>
      </c>
      <c r="M3921" s="3"/>
      <c r="N3921" t="str">
        <f>Orte[[#This Row],[Ort]]</f>
        <v>Kirchheim unter Teck</v>
      </c>
      <c r="O3921" t="s">
        <v>4803</v>
      </c>
      <c r="P3921" t="s">
        <v>4341</v>
      </c>
    </row>
    <row r="3922" spans="1:16" x14ac:dyDescent="0.35">
      <c r="A3922" t="s">
        <v>4890</v>
      </c>
      <c r="B3922" s="3" t="s">
        <v>12603</v>
      </c>
      <c r="C3922" s="4">
        <v>49.664920084000002</v>
      </c>
      <c r="D3922" s="4">
        <v>7.9771935054699998</v>
      </c>
      <c r="E3922" s="4">
        <f>Orte[[#This Row],[Lat_dez]]*PI()/180</f>
        <v>0.86681637820565871</v>
      </c>
      <c r="F3922" s="4">
        <f>Orte[[#This Row],[Lon_dez]]*PI()/180</f>
        <v>0.13922829173915977</v>
      </c>
      <c r="G3922" t="s">
        <v>514</v>
      </c>
      <c r="H3922" t="s">
        <v>595</v>
      </c>
      <c r="I3922" s="4" t="b">
        <v>0</v>
      </c>
      <c r="J3922" s="4" t="str">
        <f>CONCATENATE(Orte[[#This Row],[Ort]]," - ",Orte[[#This Row],[Landkreis]])</f>
        <v>Kirchheimbolanden - Landkreis Donnersbergkreis</v>
      </c>
      <c r="L3922" s="3" t="s">
        <v>9602</v>
      </c>
      <c r="M3922" s="3"/>
      <c r="N3922" t="str">
        <f>Orte[[#This Row],[Ort]]</f>
        <v>Kirchheimbolanden</v>
      </c>
      <c r="O3922" t="s">
        <v>2355</v>
      </c>
      <c r="P3922" t="s">
        <v>6109</v>
      </c>
    </row>
    <row r="3923" spans="1:16" x14ac:dyDescent="0.35">
      <c r="A3923" t="s">
        <v>2419</v>
      </c>
      <c r="B3923" s="3" t="s">
        <v>9467</v>
      </c>
      <c r="C3923" s="4">
        <v>51.056668277900002</v>
      </c>
      <c r="D3923" s="4">
        <v>8.1127449896799995</v>
      </c>
      <c r="E3923" s="4">
        <f>Orte[[#This Row],[Lat_dez]]*PI()/180</f>
        <v>0.89110696654789823</v>
      </c>
      <c r="F3923" s="4">
        <f>Orte[[#This Row],[Lon_dez]]*PI()/180</f>
        <v>0.14159411144458939</v>
      </c>
      <c r="G3923" t="s">
        <v>504</v>
      </c>
      <c r="H3923" t="s">
        <v>1609</v>
      </c>
      <c r="I3923" s="4" t="b">
        <v>0</v>
      </c>
      <c r="J3923" s="4" t="str">
        <f>CONCATENATE(Orte[[#This Row],[Ort]]," - ",Orte[[#This Row],[Landkreis]])</f>
        <v>Kirchhundem - Kreis Olpe</v>
      </c>
      <c r="L3923" s="3" t="s">
        <v>12739</v>
      </c>
      <c r="M3923" s="3"/>
      <c r="N3923" t="str">
        <f>Orte[[#This Row],[Ort]]</f>
        <v>Kirchhundem</v>
      </c>
      <c r="O3923" t="s">
        <v>2792</v>
      </c>
      <c r="P3923" t="s">
        <v>4133</v>
      </c>
    </row>
    <row r="3924" spans="1:16" x14ac:dyDescent="0.35">
      <c r="A3924" t="s">
        <v>5562</v>
      </c>
      <c r="B3924" s="3" t="s">
        <v>13478</v>
      </c>
      <c r="C3924" s="4">
        <v>50.041019474899997</v>
      </c>
      <c r="D3924" s="4">
        <v>10.7012818454</v>
      </c>
      <c r="E3924" s="4">
        <f>Orte[[#This Row],[Lat_dez]]*PI()/180</f>
        <v>0.87338055089160882</v>
      </c>
      <c r="F3924" s="4">
        <f>Orte[[#This Row],[Lon_dez]]*PI()/180</f>
        <v>0.18677260238612478</v>
      </c>
      <c r="G3924" t="s">
        <v>665</v>
      </c>
      <c r="H3924" t="s">
        <v>796</v>
      </c>
      <c r="I3924" s="4" t="b">
        <v>0</v>
      </c>
      <c r="J3924" s="4" t="str">
        <f>CONCATENATE(Orte[[#This Row],[Ort]]," - ",Orte[[#This Row],[Landkreis]])</f>
        <v>Kirchlauter - Landkreis Haßberge</v>
      </c>
      <c r="L3924" s="3" t="s">
        <v>10827</v>
      </c>
      <c r="M3924" s="3"/>
      <c r="N3924" t="str">
        <f>Orte[[#This Row],[Ort]]</f>
        <v>Kirchlauter</v>
      </c>
      <c r="O3924" t="s">
        <v>753</v>
      </c>
      <c r="P3924" t="s">
        <v>764</v>
      </c>
    </row>
    <row r="3925" spans="1:16" x14ac:dyDescent="0.35">
      <c r="A3925" t="s">
        <v>5096</v>
      </c>
      <c r="B3925" s="3" t="s">
        <v>12872</v>
      </c>
      <c r="C3925" s="4">
        <v>52.221347597499999</v>
      </c>
      <c r="D3925" s="4">
        <v>8.6403318823799999</v>
      </c>
      <c r="E3925" s="4">
        <f>Orte[[#This Row],[Lat_dez]]*PI()/180</f>
        <v>0.9114344554048055</v>
      </c>
      <c r="F3925" s="4">
        <f>Orte[[#This Row],[Lon_dez]]*PI()/180</f>
        <v>0.15080223981257043</v>
      </c>
      <c r="G3925" t="s">
        <v>504</v>
      </c>
      <c r="H3925" t="s">
        <v>1711</v>
      </c>
      <c r="I3925" s="4" t="b">
        <v>0</v>
      </c>
      <c r="J3925" s="4" t="str">
        <f>CONCATENATE(Orte[[#This Row],[Ort]]," - ",Orte[[#This Row],[Landkreis]])</f>
        <v>Kirchlengern - Kreis Herford</v>
      </c>
      <c r="L3925" s="3" t="s">
        <v>8604</v>
      </c>
      <c r="M3925" s="3"/>
      <c r="N3925" t="str">
        <f>Orte[[#This Row],[Ort]]</f>
        <v>Kirchlengern</v>
      </c>
      <c r="O3925" t="s">
        <v>1251</v>
      </c>
      <c r="P3925" t="s">
        <v>888</v>
      </c>
    </row>
    <row r="3926" spans="1:16" x14ac:dyDescent="0.35">
      <c r="A3926" t="s">
        <v>1761</v>
      </c>
      <c r="B3926" s="3" t="s">
        <v>8716</v>
      </c>
      <c r="C3926" s="4">
        <v>52.9292347003</v>
      </c>
      <c r="D3926" s="4">
        <v>9.3610349392799996</v>
      </c>
      <c r="E3926" s="4">
        <f>Orte[[#This Row],[Lat_dez]]*PI()/180</f>
        <v>0.92378941608106913</v>
      </c>
      <c r="F3926" s="4">
        <f>Orte[[#This Row],[Lon_dez]]*PI()/180</f>
        <v>0.16338088108466348</v>
      </c>
      <c r="G3926" t="s">
        <v>554</v>
      </c>
      <c r="H3926" t="s">
        <v>1762</v>
      </c>
      <c r="I3926" s="4" t="b">
        <v>0</v>
      </c>
      <c r="J3926" s="4" t="str">
        <f>CONCATENATE(Orte[[#This Row],[Ort]]," - ",Orte[[#This Row],[Landkreis]])</f>
        <v>Kirchlinteln - Landkreis Verden</v>
      </c>
      <c r="L3926" s="3" t="s">
        <v>8660</v>
      </c>
      <c r="M3926" s="3"/>
      <c r="N3926" t="str">
        <f>Orte[[#This Row],[Ort]]</f>
        <v>Kirchlinteln</v>
      </c>
      <c r="O3926" t="s">
        <v>2879</v>
      </c>
      <c r="P3926" t="s">
        <v>6914</v>
      </c>
    </row>
    <row r="3927" spans="1:16" x14ac:dyDescent="0.35">
      <c r="A3927" t="s">
        <v>4060</v>
      </c>
      <c r="B3927" s="3" t="s">
        <v>11532</v>
      </c>
      <c r="C3927" s="4">
        <v>48.957632974399999</v>
      </c>
      <c r="D3927" s="4">
        <v>12.518442566699999</v>
      </c>
      <c r="E3927" s="4">
        <f>Orte[[#This Row],[Lat_dez]]*PI()/180</f>
        <v>0.85447188938622465</v>
      </c>
      <c r="F3927" s="4">
        <f>Orte[[#This Row],[Lon_dez]]*PI()/180</f>
        <v>0.21848804001072486</v>
      </c>
      <c r="G3927" t="s">
        <v>665</v>
      </c>
      <c r="H3927" t="s">
        <v>1229</v>
      </c>
      <c r="I3927" s="4" t="b">
        <v>0</v>
      </c>
      <c r="J3927" s="4" t="str">
        <f>CONCATENATE(Orte[[#This Row],[Ort]]," - ",Orte[[#This Row],[Landkreis]])</f>
        <v>Kirchroth - Landkreis Straubing-Bogen</v>
      </c>
      <c r="L3927" s="3" t="s">
        <v>8125</v>
      </c>
      <c r="M3927" s="3"/>
      <c r="N3927" t="str">
        <f>Orte[[#This Row],[Ort]]</f>
        <v>Kirchroth</v>
      </c>
      <c r="O3927" t="s">
        <v>6360</v>
      </c>
      <c r="P3927" t="s">
        <v>5527</v>
      </c>
    </row>
    <row r="3928" spans="1:16" x14ac:dyDescent="0.35">
      <c r="A3928" t="s">
        <v>1383</v>
      </c>
      <c r="B3928" s="3" t="s">
        <v>8315</v>
      </c>
      <c r="C3928" s="4">
        <v>48.086423563399997</v>
      </c>
      <c r="D3928" s="4">
        <v>11.8830304264</v>
      </c>
      <c r="E3928" s="4">
        <f>Orte[[#This Row],[Lat_dez]]*PI()/180</f>
        <v>0.83926641668991409</v>
      </c>
      <c r="F3928" s="4">
        <f>Orte[[#This Row],[Lon_dez]]*PI()/180</f>
        <v>0.2073980060553457</v>
      </c>
      <c r="G3928" t="s">
        <v>665</v>
      </c>
      <c r="H3928" t="s">
        <v>1203</v>
      </c>
      <c r="I3928" s="4" t="b">
        <v>0</v>
      </c>
      <c r="J3928" s="4" t="str">
        <f>CONCATENATE(Orte[[#This Row],[Ort]]," - ",Orte[[#This Row],[Landkreis]])</f>
        <v>Kirchseeon - Landkreis Ebersberg</v>
      </c>
      <c r="L3928" s="3" t="s">
        <v>9629</v>
      </c>
      <c r="M3928" s="3"/>
      <c r="N3928" t="str">
        <f>Orte[[#This Row],[Ort]]</f>
        <v>Kirchseeon</v>
      </c>
      <c r="O3928" t="s">
        <v>5797</v>
      </c>
      <c r="P3928" t="s">
        <v>16028</v>
      </c>
    </row>
    <row r="3929" spans="1:16" x14ac:dyDescent="0.35">
      <c r="A3929" t="s">
        <v>2188</v>
      </c>
      <c r="B3929" s="3" t="s">
        <v>9194</v>
      </c>
      <c r="C3929" s="4">
        <v>48.081724014199999</v>
      </c>
      <c r="D3929" s="4">
        <v>12.654565420300001</v>
      </c>
      <c r="E3929" s="4">
        <f>Orte[[#This Row],[Lat_dez]]*PI()/180</f>
        <v>0.83918439408301471</v>
      </c>
      <c r="F3929" s="4">
        <f>Orte[[#This Row],[Lon_dez]]*PI()/180</f>
        <v>0.22086383199325507</v>
      </c>
      <c r="G3929" t="s">
        <v>665</v>
      </c>
      <c r="H3929" t="s">
        <v>908</v>
      </c>
      <c r="I3929" s="4" t="b">
        <v>0</v>
      </c>
      <c r="J3929" s="4" t="str">
        <f>CONCATENATE(Orte[[#This Row],[Ort]]," - ",Orte[[#This Row],[Landkreis]])</f>
        <v>Kirchweidach - Landkreis Altötting</v>
      </c>
      <c r="L3929" s="3" t="s">
        <v>9160</v>
      </c>
      <c r="M3929" s="3"/>
      <c r="N3929" t="str">
        <f>Orte[[#This Row],[Ort]]</f>
        <v>Kirchweidach</v>
      </c>
      <c r="O3929" t="s">
        <v>5633</v>
      </c>
      <c r="P3929" t="s">
        <v>4371</v>
      </c>
    </row>
    <row r="3930" spans="1:16" x14ac:dyDescent="0.35">
      <c r="A3930" t="s">
        <v>2495</v>
      </c>
      <c r="B3930" s="3" t="s">
        <v>9561</v>
      </c>
      <c r="C3930" s="4">
        <v>47.962822373500003</v>
      </c>
      <c r="D3930" s="4">
        <v>7.9506518331000002</v>
      </c>
      <c r="E3930" s="4">
        <f>Orte[[#This Row],[Lat_dez]]*PI()/180</f>
        <v>0.83710916896677645</v>
      </c>
      <c r="F3930" s="4">
        <f>Orte[[#This Row],[Lon_dez]]*PI()/180</f>
        <v>0.13876505216731769</v>
      </c>
      <c r="G3930" t="s">
        <v>546</v>
      </c>
      <c r="H3930" t="s">
        <v>547</v>
      </c>
      <c r="I3930" s="4" t="b">
        <v>0</v>
      </c>
      <c r="J3930" s="4" t="str">
        <f>CONCATENATE(Orte[[#This Row],[Ort]]," - ",Orte[[#This Row],[Landkreis]])</f>
        <v>Kirchzarten - Landkreis Breisgau-Hochschwarzwald</v>
      </c>
      <c r="L3930" s="3" t="s">
        <v>12794</v>
      </c>
      <c r="M3930" s="3"/>
      <c r="N3930" t="str">
        <f>Orte[[#This Row],[Ort]]</f>
        <v>Kirchzarten</v>
      </c>
      <c r="O3930" t="s">
        <v>3815</v>
      </c>
      <c r="P3930" t="s">
        <v>6445</v>
      </c>
    </row>
    <row r="3931" spans="1:16" x14ac:dyDescent="0.35">
      <c r="A3931" t="s">
        <v>5648</v>
      </c>
      <c r="B3931" s="3" t="s">
        <v>13595</v>
      </c>
      <c r="C3931" s="4">
        <v>49.607252496999998</v>
      </c>
      <c r="D3931" s="4">
        <v>9.1429957645000002</v>
      </c>
      <c r="E3931" s="4">
        <f>Orte[[#This Row],[Lat_dez]]*PI()/180</f>
        <v>0.86580988894082844</v>
      </c>
      <c r="F3931" s="4">
        <f>Orte[[#This Row],[Lon_dez]]*PI()/180</f>
        <v>0.1595753795864211</v>
      </c>
      <c r="G3931" t="s">
        <v>665</v>
      </c>
      <c r="H3931" t="s">
        <v>1095</v>
      </c>
      <c r="I3931" s="4" t="b">
        <v>0</v>
      </c>
      <c r="J3931" s="4" t="str">
        <f>CONCATENATE(Orte[[#This Row],[Ort]]," - ",Orte[[#This Row],[Landkreis]])</f>
        <v>Kirchzell - Landkreis Miltenberg</v>
      </c>
      <c r="L3931" s="3" t="s">
        <v>11104</v>
      </c>
      <c r="M3931" s="3"/>
      <c r="N3931" t="str">
        <f>Orte[[#This Row],[Ort]]</f>
        <v>Kirchzell</v>
      </c>
      <c r="O3931" t="s">
        <v>2344</v>
      </c>
      <c r="P3931" t="s">
        <v>4588</v>
      </c>
    </row>
    <row r="3932" spans="1:16" x14ac:dyDescent="0.35">
      <c r="A3932" t="s">
        <v>1649</v>
      </c>
      <c r="B3932" s="3" t="s">
        <v>8599</v>
      </c>
      <c r="C3932" s="4">
        <v>49.297276111499997</v>
      </c>
      <c r="D3932" s="4">
        <v>7.2526568452099998</v>
      </c>
      <c r="E3932" s="4">
        <f>Orte[[#This Row],[Lat_dez]]*PI()/180</f>
        <v>0.8603997804104222</v>
      </c>
      <c r="F3932" s="4">
        <f>Orte[[#This Row],[Lon_dez]]*PI()/180</f>
        <v>0.12658274146621923</v>
      </c>
      <c r="G3932" t="s">
        <v>534</v>
      </c>
      <c r="H3932" t="s">
        <v>1650</v>
      </c>
      <c r="I3932" s="4" t="b">
        <v>0</v>
      </c>
      <c r="J3932" s="4" t="str">
        <f>CONCATENATE(Orte[[#This Row],[Ort]]," - ",Orte[[#This Row],[Landkreis]])</f>
        <v>Kirkel - Landkreis Saarpfalz-Kreis</v>
      </c>
      <c r="L3932" s="3" t="s">
        <v>7713</v>
      </c>
      <c r="M3932" s="3"/>
      <c r="N3932" t="str">
        <f>Orte[[#This Row],[Ort]]</f>
        <v>Kirkel</v>
      </c>
      <c r="O3932" t="s">
        <v>7165</v>
      </c>
      <c r="P3932" t="s">
        <v>740</v>
      </c>
    </row>
    <row r="3933" spans="1:16" x14ac:dyDescent="0.35">
      <c r="A3933" t="s">
        <v>3527</v>
      </c>
      <c r="B3933" s="3" t="s">
        <v>10863</v>
      </c>
      <c r="C3933" s="4">
        <v>49.740049714000001</v>
      </c>
      <c r="D3933" s="4">
        <v>7.5936189596499997</v>
      </c>
      <c r="E3933" s="4">
        <f>Orte[[#This Row],[Lat_dez]]*PI()/180</f>
        <v>0.86812763761496381</v>
      </c>
      <c r="F3933" s="4">
        <f>Orte[[#This Row],[Lon_dez]]*PI()/180</f>
        <v>0.13253365298775893</v>
      </c>
      <c r="G3933" t="s">
        <v>514</v>
      </c>
      <c r="H3933" t="s">
        <v>588</v>
      </c>
      <c r="I3933" s="4" t="b">
        <v>0</v>
      </c>
      <c r="J3933" s="4" t="str">
        <f>CONCATENATE(Orte[[#This Row],[Ort]]," - ",Orte[[#This Row],[Landkreis]])</f>
        <v>Kirn - Landkreis Bad Kreuznach</v>
      </c>
      <c r="L3933" s="3" t="s">
        <v>13874</v>
      </c>
      <c r="M3933" s="3"/>
      <c r="N3933" t="str">
        <f>Orte[[#This Row],[Ort]]</f>
        <v>Kirn</v>
      </c>
      <c r="O3933" t="s">
        <v>3894</v>
      </c>
      <c r="P3933" t="s">
        <v>3856</v>
      </c>
    </row>
    <row r="3934" spans="1:16" x14ac:dyDescent="0.35">
      <c r="A3934" t="s">
        <v>2434</v>
      </c>
      <c r="B3934" s="3" t="s">
        <v>9484</v>
      </c>
      <c r="C3934" s="4">
        <v>49.303065139600001</v>
      </c>
      <c r="D3934" s="4">
        <v>8.1674436814500009</v>
      </c>
      <c r="E3934" s="4">
        <f>Orte[[#This Row],[Lat_dez]]*PI()/180</f>
        <v>0.86050081801125766</v>
      </c>
      <c r="F3934" s="4">
        <f>Orte[[#This Row],[Lon_dez]]*PI()/180</f>
        <v>0.14254878371250942</v>
      </c>
      <c r="G3934" t="s">
        <v>514</v>
      </c>
      <c r="H3934" t="s">
        <v>1124</v>
      </c>
      <c r="I3934" s="4" t="b">
        <v>0</v>
      </c>
      <c r="J3934" s="4" t="str">
        <f>CONCATENATE(Orte[[#This Row],[Ort]]," - ",Orte[[#This Row],[Landkreis]])</f>
        <v>Kirrweiler (Pfalz) - Landkreis Südliche Weinstraße</v>
      </c>
      <c r="L3934" s="3" t="s">
        <v>13660</v>
      </c>
      <c r="M3934" s="3"/>
      <c r="N3934" t="str">
        <f>Orte[[#This Row],[Ort]]</f>
        <v>Kirrweiler (Pfalz)</v>
      </c>
      <c r="O3934" t="s">
        <v>4648</v>
      </c>
      <c r="P3934" t="s">
        <v>3030</v>
      </c>
    </row>
    <row r="3935" spans="1:16" x14ac:dyDescent="0.35">
      <c r="A3935" t="s">
        <v>868</v>
      </c>
      <c r="B3935" s="3" t="s">
        <v>7895</v>
      </c>
      <c r="C3935" s="4">
        <v>50.541371982400001</v>
      </c>
      <c r="D3935" s="4">
        <v>11.919363171100001</v>
      </c>
      <c r="E3935" s="4">
        <f>Orte[[#This Row],[Lat_dez]]*PI()/180</f>
        <v>0.88211334956809362</v>
      </c>
      <c r="F3935" s="4">
        <f>Orte[[#This Row],[Lon_dez]]*PI()/180</f>
        <v>0.20803213207664722</v>
      </c>
      <c r="G3935" t="s">
        <v>869</v>
      </c>
      <c r="H3935" t="s">
        <v>870</v>
      </c>
      <c r="I3935" s="4" t="b">
        <v>0</v>
      </c>
      <c r="J3935" s="4" t="str">
        <f>CONCATENATE(Orte[[#This Row],[Ort]]," - ",Orte[[#This Row],[Landkreis]])</f>
        <v>Kirschkau, Pausa-Mühltroff - Landkreis Vogtlandkreis</v>
      </c>
      <c r="L3935" s="3" t="s">
        <v>15143</v>
      </c>
      <c r="M3935" s="3"/>
      <c r="N3935" t="str">
        <f>Orte[[#This Row],[Ort]]</f>
        <v>Kirschkau, Pausa-Mühltroff</v>
      </c>
      <c r="O3935" t="s">
        <v>4888</v>
      </c>
      <c r="P3935" t="s">
        <v>16029</v>
      </c>
    </row>
    <row r="3936" spans="1:16" x14ac:dyDescent="0.35">
      <c r="A3936" t="s">
        <v>5914</v>
      </c>
      <c r="B3936" s="3" t="s">
        <v>13970</v>
      </c>
      <c r="C3936" s="4">
        <v>50.777462295500001</v>
      </c>
      <c r="D3936" s="4">
        <v>9.1145608218999996</v>
      </c>
      <c r="E3936" s="4">
        <f>Orte[[#This Row],[Lat_dez]]*PI()/180</f>
        <v>0.88623390286375292</v>
      </c>
      <c r="F3936" s="4">
        <f>Orte[[#This Row],[Lon_dez]]*PI()/180</f>
        <v>0.15907909621543548</v>
      </c>
      <c r="G3936" t="s">
        <v>549</v>
      </c>
      <c r="H3936" t="s">
        <v>763</v>
      </c>
      <c r="I3936" s="4" t="b">
        <v>0</v>
      </c>
      <c r="J3936" s="4" t="str">
        <f>CONCATENATE(Orte[[#This Row],[Ort]]," - ",Orte[[#This Row],[Landkreis]])</f>
        <v>Kirtorf - Landkreis Vogelsbergkreis</v>
      </c>
      <c r="L3936" s="3" t="s">
        <v>9150</v>
      </c>
      <c r="M3936" s="3"/>
      <c r="N3936" t="str">
        <f>Orte[[#This Row],[Ort]]</f>
        <v>Kirtorf</v>
      </c>
      <c r="O3936" t="s">
        <v>2914</v>
      </c>
      <c r="P3936" t="s">
        <v>5164</v>
      </c>
    </row>
    <row r="3937" spans="1:16" x14ac:dyDescent="0.35">
      <c r="A3937" t="s">
        <v>6116</v>
      </c>
      <c r="B3937" s="3" t="s">
        <v>14224</v>
      </c>
      <c r="C3937" s="4">
        <v>53.813874913699998</v>
      </c>
      <c r="D3937" s="4">
        <v>10.047907115299999</v>
      </c>
      <c r="E3937" s="4">
        <f>Orte[[#This Row],[Lat_dez]]*PI()/180</f>
        <v>0.93922930050044429</v>
      </c>
      <c r="F3937" s="4">
        <f>Orte[[#This Row],[Lon_dez]]*PI()/180</f>
        <v>0.17536906209655048</v>
      </c>
      <c r="G3937" t="s">
        <v>641</v>
      </c>
      <c r="H3937" t="s">
        <v>671</v>
      </c>
      <c r="I3937" s="4" t="b">
        <v>0</v>
      </c>
      <c r="J3937" s="4" t="str">
        <f>CONCATENATE(Orte[[#This Row],[Ort]]," - ",Orte[[#This Row],[Landkreis]])</f>
        <v>Kisdorf - Kreis Segeberg</v>
      </c>
      <c r="L3937" s="3" t="s">
        <v>7746</v>
      </c>
      <c r="M3937" s="3"/>
      <c r="N3937" t="str">
        <f>Orte[[#This Row],[Ort]]</f>
        <v>Kisdorf</v>
      </c>
      <c r="O3937" t="s">
        <v>2373</v>
      </c>
      <c r="P3937" t="s">
        <v>3953</v>
      </c>
    </row>
    <row r="3938" spans="1:16" x14ac:dyDescent="0.35">
      <c r="A3938" t="s">
        <v>4494</v>
      </c>
      <c r="B3938" s="3" t="s">
        <v>12096</v>
      </c>
      <c r="C3938" s="4">
        <v>52.111665715100003</v>
      </c>
      <c r="D3938" s="4">
        <v>10.595181377599999</v>
      </c>
      <c r="E3938" s="4">
        <f>Orte[[#This Row],[Lat_dez]]*PI()/180</f>
        <v>0.90952014542714044</v>
      </c>
      <c r="F3938" s="4">
        <f>Orte[[#This Row],[Lon_dez]]*PI()/180</f>
        <v>0.18492079988510857</v>
      </c>
      <c r="G3938" t="s">
        <v>554</v>
      </c>
      <c r="H3938" t="s">
        <v>786</v>
      </c>
      <c r="I3938" s="4" t="b">
        <v>0</v>
      </c>
      <c r="J3938" s="4" t="str">
        <f>CONCATENATE(Orte[[#This Row],[Ort]]," - ",Orte[[#This Row],[Landkreis]])</f>
        <v>Kissenbrück - Landkreis Wolfenbüttel</v>
      </c>
      <c r="L3938" s="3" t="s">
        <v>10703</v>
      </c>
      <c r="M3938" s="3"/>
      <c r="N3938" t="str">
        <f>Orte[[#This Row],[Ort]]</f>
        <v>Kissenbrück</v>
      </c>
      <c r="O3938" t="s">
        <v>3792</v>
      </c>
      <c r="P3938" t="s">
        <v>3968</v>
      </c>
    </row>
    <row r="3939" spans="1:16" x14ac:dyDescent="0.35">
      <c r="A3939" t="s">
        <v>7243</v>
      </c>
      <c r="B3939" s="3" t="s">
        <v>15755</v>
      </c>
      <c r="C3939" s="4">
        <v>48.304531379099998</v>
      </c>
      <c r="D3939" s="4">
        <v>10.9809485168</v>
      </c>
      <c r="E3939" s="4">
        <f>Orte[[#This Row],[Lat_dez]]*PI()/180</f>
        <v>0.84307311619821224</v>
      </c>
      <c r="F3939" s="4">
        <f>Orte[[#This Row],[Lon_dez]]*PI()/180</f>
        <v>0.19165370661014786</v>
      </c>
      <c r="G3939" t="s">
        <v>665</v>
      </c>
      <c r="H3939" t="s">
        <v>947</v>
      </c>
      <c r="I3939" s="4" t="b">
        <v>0</v>
      </c>
      <c r="J3939" s="4" t="str">
        <f>CONCATENATE(Orte[[#This Row],[Ort]]," - ",Orte[[#This Row],[Landkreis]])</f>
        <v>Kissing - Landkreis Aichach-Friedberg</v>
      </c>
      <c r="L3939" s="3" t="s">
        <v>9631</v>
      </c>
      <c r="M3939" s="3"/>
      <c r="N3939" t="str">
        <f>Orte[[#This Row],[Ort]]</f>
        <v>Kissing</v>
      </c>
      <c r="O3939" t="s">
        <v>2370</v>
      </c>
      <c r="P3939" t="s">
        <v>4231</v>
      </c>
    </row>
    <row r="3940" spans="1:16" x14ac:dyDescent="0.35">
      <c r="A3940" t="s">
        <v>4815</v>
      </c>
      <c r="B3940" s="3" t="s">
        <v>12512</v>
      </c>
      <c r="C3940" s="4">
        <v>47.787712821100001</v>
      </c>
      <c r="D3940" s="4">
        <v>9.8812519446000007</v>
      </c>
      <c r="E3940" s="4">
        <f>Orte[[#This Row],[Lat_dez]]*PI()/180</f>
        <v>0.83405293072570286</v>
      </c>
      <c r="F3940" s="4">
        <f>Orte[[#This Row],[Lon_dez]]*PI()/180</f>
        <v>0.17246038065236233</v>
      </c>
      <c r="G3940" t="s">
        <v>546</v>
      </c>
      <c r="H3940" t="s">
        <v>656</v>
      </c>
      <c r="I3940" s="4" t="b">
        <v>0</v>
      </c>
      <c r="J3940" s="4" t="str">
        <f>CONCATENATE(Orte[[#This Row],[Ort]]," - ",Orte[[#This Row],[Landkreis]])</f>
        <v>Kißlegg - Landkreis Ravensburg</v>
      </c>
      <c r="L3940" s="3" t="s">
        <v>10711</v>
      </c>
      <c r="M3940" s="3"/>
      <c r="N3940" t="str">
        <f>Orte[[#This Row],[Ort]]</f>
        <v>Kißlegg</v>
      </c>
      <c r="O3940" t="s">
        <v>6998</v>
      </c>
      <c r="P3940" t="s">
        <v>6103</v>
      </c>
    </row>
    <row r="3941" spans="1:16" x14ac:dyDescent="0.35">
      <c r="A3941" t="s">
        <v>4109</v>
      </c>
      <c r="B3941" s="3" t="s">
        <v>11595</v>
      </c>
      <c r="C3941" s="4">
        <v>49.733288348599999</v>
      </c>
      <c r="D3941" s="4">
        <v>9.8227517960400004</v>
      </c>
      <c r="E3941" s="4">
        <f>Orte[[#This Row],[Lat_dez]]*PI()/180</f>
        <v>0.86800962952680338</v>
      </c>
      <c r="F3941" s="4">
        <f>Orte[[#This Row],[Lon_dez]]*PI()/180</f>
        <v>0.17143936044708452</v>
      </c>
      <c r="G3941" t="s">
        <v>665</v>
      </c>
      <c r="H3941" t="s">
        <v>1003</v>
      </c>
      <c r="I3941" s="4" t="b">
        <v>0</v>
      </c>
      <c r="J3941" s="4" t="str">
        <f>CONCATENATE(Orte[[#This Row],[Ort]]," - ",Orte[[#This Row],[Landkreis]])</f>
        <v>Kist, Irtenberger Wald - Landkreis Würzburg</v>
      </c>
      <c r="L3941" s="3" t="s">
        <v>10833</v>
      </c>
      <c r="M3941" s="3"/>
      <c r="N3941" t="str">
        <f>Orte[[#This Row],[Ort]]</f>
        <v>Kist, Irtenberger Wald</v>
      </c>
      <c r="O3941" t="s">
        <v>5440</v>
      </c>
      <c r="P3941" t="s">
        <v>2700</v>
      </c>
    </row>
    <row r="3942" spans="1:16" x14ac:dyDescent="0.35">
      <c r="A3942" t="s">
        <v>70</v>
      </c>
      <c r="B3942" s="3" t="s">
        <v>13695</v>
      </c>
      <c r="C3942" s="4">
        <v>49.745233588600001</v>
      </c>
      <c r="D3942" s="4">
        <v>10.1380437732</v>
      </c>
      <c r="E3942" s="4">
        <f>Orte[[#This Row],[Lat_dez]]*PI()/180</f>
        <v>0.86821811329474441</v>
      </c>
      <c r="F3942" s="4">
        <f>Orte[[#This Row],[Lon_dez]]*PI()/180</f>
        <v>0.17694224355364924</v>
      </c>
      <c r="G3942" t="s">
        <v>665</v>
      </c>
      <c r="H3942" t="s">
        <v>700</v>
      </c>
      <c r="I3942" s="4" t="b">
        <v>0</v>
      </c>
      <c r="J3942" s="4" t="str">
        <f>CONCATENATE(Orte[[#This Row],[Ort]]," - ",Orte[[#This Row],[Landkreis]])</f>
        <v>Kitzingen - Landkreis Kitzingen</v>
      </c>
      <c r="L3942" s="3" t="s">
        <v>13797</v>
      </c>
      <c r="M3942" s="3"/>
      <c r="N3942" t="str">
        <f>Orte[[#This Row],[Ort]]</f>
        <v>Kitzingen</v>
      </c>
      <c r="O3942" t="s">
        <v>5432</v>
      </c>
      <c r="P3942" t="s">
        <v>4213</v>
      </c>
    </row>
    <row r="3943" spans="1:16" x14ac:dyDescent="0.35">
      <c r="A3943" t="s">
        <v>5073</v>
      </c>
      <c r="B3943" s="3" t="s">
        <v>12840</v>
      </c>
      <c r="C3943" s="4">
        <v>51.171869390099999</v>
      </c>
      <c r="D3943" s="4">
        <v>12.5475506094</v>
      </c>
      <c r="E3943" s="4">
        <f>Orte[[#This Row],[Lat_dez]]*PI()/180</f>
        <v>0.89311760525774764</v>
      </c>
      <c r="F3943" s="4">
        <f>Orte[[#This Row],[Lon_dez]]*PI()/180</f>
        <v>0.21899607119465098</v>
      </c>
      <c r="G3943" t="s">
        <v>869</v>
      </c>
      <c r="H3943" t="s">
        <v>1405</v>
      </c>
      <c r="I3943" s="4" t="b">
        <v>0</v>
      </c>
      <c r="J3943" s="4" t="str">
        <f>CONCATENATE(Orte[[#This Row],[Ort]]," - ",Orte[[#This Row],[Landkreis]])</f>
        <v>Kitzscher - Landkreis Leipzig</v>
      </c>
      <c r="L3943" s="3" t="s">
        <v>7716</v>
      </c>
      <c r="M3943" s="3"/>
      <c r="N3943" t="str">
        <f>Orte[[#This Row],[Ort]]</f>
        <v>Kitzscher</v>
      </c>
      <c r="O3943" t="s">
        <v>3552</v>
      </c>
      <c r="P3943" t="s">
        <v>5743</v>
      </c>
    </row>
    <row r="3944" spans="1:16" x14ac:dyDescent="0.35">
      <c r="A3944" t="s">
        <v>7251</v>
      </c>
      <c r="B3944" s="3" t="s">
        <v>15770</v>
      </c>
      <c r="C3944" s="4">
        <v>49.905491925699998</v>
      </c>
      <c r="D3944" s="4">
        <v>6.8814251250099998</v>
      </c>
      <c r="E3944" s="4">
        <f>Orte[[#This Row],[Lat_dez]]*PI()/180</f>
        <v>0.87101514893091025</v>
      </c>
      <c r="F3944" s="4">
        <f>Orte[[#This Row],[Lon_dez]]*PI()/180</f>
        <v>0.12010352566088689</v>
      </c>
      <c r="G3944" t="s">
        <v>514</v>
      </c>
      <c r="H3944" t="s">
        <v>1254</v>
      </c>
      <c r="I3944" s="4" t="b">
        <v>0</v>
      </c>
      <c r="J3944" s="4" t="str">
        <f>CONCATENATE(Orte[[#This Row],[Ort]]," - ",Orte[[#This Row],[Landkreis]])</f>
        <v>Klausen - Landkreis Bernkastel-Wittlich</v>
      </c>
      <c r="L3944" s="3" t="s">
        <v>8131</v>
      </c>
      <c r="M3944" s="3"/>
      <c r="N3944" t="str">
        <f>Orte[[#This Row],[Ort]]</f>
        <v>Klausen</v>
      </c>
      <c r="O3944" t="s">
        <v>5995</v>
      </c>
      <c r="P3944" t="s">
        <v>6232</v>
      </c>
    </row>
    <row r="3945" spans="1:16" x14ac:dyDescent="0.35">
      <c r="A3945" t="s">
        <v>6546</v>
      </c>
      <c r="B3945" s="3" t="s">
        <v>14817</v>
      </c>
      <c r="C3945" s="4">
        <v>53.911578392999999</v>
      </c>
      <c r="D3945" s="4">
        <v>13.6680914657</v>
      </c>
      <c r="E3945" s="4">
        <f>Orte[[#This Row],[Lat_dez]]*PI()/180</f>
        <v>0.94093454790488351</v>
      </c>
      <c r="F3945" s="4">
        <f>Orte[[#This Row],[Lon_dez]]*PI()/180</f>
        <v>0.2385531985402026</v>
      </c>
      <c r="G3945" t="s">
        <v>834</v>
      </c>
      <c r="H3945" t="s">
        <v>987</v>
      </c>
      <c r="I3945" s="4" t="b">
        <v>0</v>
      </c>
      <c r="J3945" s="4" t="str">
        <f>CONCATENATE(Orte[[#This Row],[Ort]]," - ",Orte[[#This Row],[Landkreis]])</f>
        <v>Klein Bünzow - Landkreis Vorpommern-Greifswald</v>
      </c>
      <c r="L3945" s="3" t="s">
        <v>14948</v>
      </c>
      <c r="M3945" s="3"/>
      <c r="N3945" t="str">
        <f>Orte[[#This Row],[Ort]]</f>
        <v>Klein Bünzow</v>
      </c>
      <c r="O3945" t="s">
        <v>5138</v>
      </c>
      <c r="P3945" t="s">
        <v>6591</v>
      </c>
    </row>
    <row r="3946" spans="1:16" x14ac:dyDescent="0.35">
      <c r="A3946" t="s">
        <v>6101</v>
      </c>
      <c r="B3946" s="3" t="s">
        <v>14203</v>
      </c>
      <c r="C3946" s="4">
        <v>53.802104030899997</v>
      </c>
      <c r="D3946" s="4">
        <v>9.6826271438500005</v>
      </c>
      <c r="E3946" s="4">
        <f>Orte[[#This Row],[Lat_dez]]*PI()/180</f>
        <v>0.93902385983971781</v>
      </c>
      <c r="F3946" s="4">
        <f>Orte[[#This Row],[Lon_dez]]*PI()/180</f>
        <v>0.16899372390315712</v>
      </c>
      <c r="G3946" t="s">
        <v>641</v>
      </c>
      <c r="H3946" t="s">
        <v>828</v>
      </c>
      <c r="I3946" s="4" t="b">
        <v>0</v>
      </c>
      <c r="J3946" s="4" t="str">
        <f>CONCATENATE(Orte[[#This Row],[Ort]]," - ",Orte[[#This Row],[Landkreis]])</f>
        <v>Klein Offenseth-Sparrieshoop - Kreis Pinneberg</v>
      </c>
      <c r="L3946" s="3" t="s">
        <v>9600</v>
      </c>
      <c r="M3946" s="3"/>
      <c r="N3946" t="str">
        <f>Orte[[#This Row],[Ort]]</f>
        <v>Klein Offenseth-Sparrieshoop</v>
      </c>
      <c r="O3946" t="s">
        <v>4278</v>
      </c>
      <c r="P3946" t="s">
        <v>5313</v>
      </c>
    </row>
    <row r="3947" spans="1:16" x14ac:dyDescent="0.35">
      <c r="A3947" t="s">
        <v>1312</v>
      </c>
      <c r="B3947" s="3" t="s">
        <v>8251</v>
      </c>
      <c r="C3947" s="4">
        <v>53.801106707300001</v>
      </c>
      <c r="D3947" s="4">
        <v>10.560073703800001</v>
      </c>
      <c r="E3947" s="4">
        <f>Orte[[#This Row],[Lat_dez]]*PI()/180</f>
        <v>0.93900645325919008</v>
      </c>
      <c r="F3947" s="4">
        <f>Orte[[#This Row],[Lon_dez]]*PI()/180</f>
        <v>0.18430805538458242</v>
      </c>
      <c r="G3947" t="s">
        <v>641</v>
      </c>
      <c r="H3947" t="s">
        <v>703</v>
      </c>
      <c r="I3947" s="4" t="b">
        <v>0</v>
      </c>
      <c r="J3947" s="4" t="str">
        <f>CONCATENATE(Orte[[#This Row],[Ort]]," - ",Orte[[#This Row],[Landkreis]])</f>
        <v>Klein Wesenberg - Kreis Stormarn</v>
      </c>
      <c r="L3947" s="3" t="s">
        <v>9456</v>
      </c>
      <c r="M3947" s="3"/>
      <c r="N3947" t="str">
        <f>Orte[[#This Row],[Ort]]</f>
        <v>Klein Wesenberg</v>
      </c>
      <c r="O3947" t="s">
        <v>3866</v>
      </c>
      <c r="P3947" t="s">
        <v>3693</v>
      </c>
    </row>
    <row r="3948" spans="1:16" x14ac:dyDescent="0.35">
      <c r="A3948" t="s">
        <v>5778</v>
      </c>
      <c r="B3948" s="3" t="s">
        <v>13774</v>
      </c>
      <c r="C3948" s="4">
        <v>49.153102908400001</v>
      </c>
      <c r="D3948" s="4">
        <v>7.0695558596600003</v>
      </c>
      <c r="E3948" s="4">
        <f>Orte[[#This Row],[Lat_dez]]*PI()/180</f>
        <v>0.85788348332318076</v>
      </c>
      <c r="F3948" s="4">
        <f>Orte[[#This Row],[Lon_dez]]*PI()/180</f>
        <v>0.12338702640472518</v>
      </c>
      <c r="G3948" t="s">
        <v>534</v>
      </c>
      <c r="H3948" t="s">
        <v>536</v>
      </c>
      <c r="I3948" s="4" t="b">
        <v>0</v>
      </c>
      <c r="J3948" s="4" t="str">
        <f>CONCATENATE(Orte[[#This Row],[Ort]]," - ",Orte[[#This Row],[Landkreis]])</f>
        <v>Kleinblittersdorf - Landkreis Regionalverband Saarbrücken</v>
      </c>
      <c r="L3948" s="3" t="s">
        <v>7718</v>
      </c>
      <c r="M3948" s="3"/>
      <c r="N3948" t="str">
        <f>Orte[[#This Row],[Ort]]</f>
        <v>Kleinblittersdorf</v>
      </c>
      <c r="O3948" t="s">
        <v>2196</v>
      </c>
      <c r="P3948" t="s">
        <v>2007</v>
      </c>
    </row>
    <row r="3949" spans="1:16" x14ac:dyDescent="0.35">
      <c r="A3949" t="s">
        <v>6270</v>
      </c>
      <c r="B3949" s="3" t="s">
        <v>14431</v>
      </c>
      <c r="C3949" s="4">
        <v>49.303913128399998</v>
      </c>
      <c r="D3949" s="4">
        <v>7.4340939602700002</v>
      </c>
      <c r="E3949" s="4">
        <f>Orte[[#This Row],[Lat_dez]]*PI()/180</f>
        <v>0.86051561820783773</v>
      </c>
      <c r="F3949" s="4">
        <f>Orte[[#This Row],[Lon_dez]]*PI()/180</f>
        <v>0.12974941650933602</v>
      </c>
      <c r="G3949" t="s">
        <v>514</v>
      </c>
      <c r="H3949" t="s">
        <v>629</v>
      </c>
      <c r="I3949" s="4" t="b">
        <v>0</v>
      </c>
      <c r="J3949" s="4" t="str">
        <f>CONCATENATE(Orte[[#This Row],[Ort]]," - ",Orte[[#This Row],[Landkreis]])</f>
        <v>Kleinbundenbach - Landkreis Südwestpfalz</v>
      </c>
      <c r="L3949" s="3" t="s">
        <v>7721</v>
      </c>
      <c r="M3949" s="3"/>
      <c r="N3949" t="str">
        <f>Orte[[#This Row],[Ort]]</f>
        <v>Kleinbundenbach</v>
      </c>
      <c r="O3949" t="s">
        <v>6323</v>
      </c>
      <c r="P3949" t="s">
        <v>5226</v>
      </c>
    </row>
    <row r="3950" spans="1:16" x14ac:dyDescent="0.35">
      <c r="A3950" t="s">
        <v>5149</v>
      </c>
      <c r="B3950" s="3" t="s">
        <v>12948</v>
      </c>
      <c r="C3950" s="4">
        <v>47.752699387299998</v>
      </c>
      <c r="D3950" s="4">
        <v>7.7942701989599996</v>
      </c>
      <c r="E3950" s="4">
        <f>Orte[[#This Row],[Lat_dez]]*PI()/180</f>
        <v>0.83344183102346381</v>
      </c>
      <c r="F3950" s="4">
        <f>Orte[[#This Row],[Lon_dez]]*PI()/180</f>
        <v>0.13603567776192549</v>
      </c>
      <c r="G3950" t="s">
        <v>546</v>
      </c>
      <c r="H3950" t="s">
        <v>597</v>
      </c>
      <c r="I3950" s="4" t="b">
        <v>0</v>
      </c>
      <c r="J3950" s="4" t="str">
        <f>CONCATENATE(Orte[[#This Row],[Ort]]," - ",Orte[[#This Row],[Landkreis]])</f>
        <v>Kleines Wiesental - Landkreis Lörrach</v>
      </c>
      <c r="L3950" s="3" t="s">
        <v>8791</v>
      </c>
      <c r="M3950" s="3"/>
      <c r="N3950" t="str">
        <f>Orte[[#This Row],[Ort]]</f>
        <v>Kleines Wiesental</v>
      </c>
      <c r="O3950" t="s">
        <v>6320</v>
      </c>
      <c r="P3950" t="s">
        <v>7120</v>
      </c>
    </row>
    <row r="3951" spans="1:16" x14ac:dyDescent="0.35">
      <c r="A3951" t="s">
        <v>6189</v>
      </c>
      <c r="B3951" s="3" t="s">
        <v>14322</v>
      </c>
      <c r="C3951" s="4">
        <v>49.718919627799998</v>
      </c>
      <c r="D3951" s="4">
        <v>9.1838259701199991</v>
      </c>
      <c r="E3951" s="4">
        <f>Orte[[#This Row],[Lat_dez]]*PI()/180</f>
        <v>0.86775884803954362</v>
      </c>
      <c r="F3951" s="4">
        <f>Orte[[#This Row],[Lon_dez]]*PI()/180</f>
        <v>0.16028800110875635</v>
      </c>
      <c r="G3951" t="s">
        <v>665</v>
      </c>
      <c r="H3951" t="s">
        <v>1095</v>
      </c>
      <c r="I3951" s="4" t="b">
        <v>0</v>
      </c>
      <c r="J3951" s="4" t="str">
        <f>CONCATENATE(Orte[[#This Row],[Ort]]," - ",Orte[[#This Row],[Landkreis]])</f>
        <v>Kleinheubach, Rüdenau - Landkreis Miltenberg</v>
      </c>
      <c r="L3951" s="3" t="s">
        <v>11041</v>
      </c>
      <c r="M3951" s="3"/>
      <c r="N3951" t="str">
        <f>Orte[[#This Row],[Ort]]</f>
        <v>Kleinheubach, Rüdenau</v>
      </c>
      <c r="O3951" t="s">
        <v>5900</v>
      </c>
      <c r="P3951" t="s">
        <v>6154</v>
      </c>
    </row>
    <row r="3952" spans="1:16" x14ac:dyDescent="0.35">
      <c r="A3952" t="s">
        <v>3428</v>
      </c>
      <c r="B3952" s="3" t="s">
        <v>10723</v>
      </c>
      <c r="C3952" s="4">
        <v>49.890578512799998</v>
      </c>
      <c r="D3952" s="4">
        <v>7.1770314108299997</v>
      </c>
      <c r="E3952" s="4">
        <f>Orte[[#This Row],[Lat_dez]]*PI()/180</f>
        <v>0.87075486077309594</v>
      </c>
      <c r="F3952" s="4">
        <f>Orte[[#This Row],[Lon_dez]]*PI()/180</f>
        <v>0.12526282863803731</v>
      </c>
      <c r="G3952" t="s">
        <v>514</v>
      </c>
      <c r="H3952" t="s">
        <v>1254</v>
      </c>
      <c r="I3952" s="4" t="b">
        <v>0</v>
      </c>
      <c r="J3952" s="4" t="str">
        <f>CONCATENATE(Orte[[#This Row],[Ort]]," - ",Orte[[#This Row],[Landkreis]])</f>
        <v>Kleinich - Landkreis Bernkastel-Wittlich</v>
      </c>
      <c r="L3952" s="3" t="s">
        <v>11855</v>
      </c>
      <c r="M3952" s="3"/>
      <c r="N3952" t="str">
        <f>Orte[[#This Row],[Ort]]</f>
        <v>Kleinich</v>
      </c>
      <c r="O3952" t="s">
        <v>6069</v>
      </c>
      <c r="P3952" t="s">
        <v>4052</v>
      </c>
    </row>
    <row r="3953" spans="1:16" x14ac:dyDescent="0.35">
      <c r="A3953" t="s">
        <v>6827</v>
      </c>
      <c r="B3953" s="3" t="s">
        <v>15192</v>
      </c>
      <c r="C3953" s="4">
        <v>50.113704795099999</v>
      </c>
      <c r="D3953" s="4">
        <v>9.2868038505800001</v>
      </c>
      <c r="E3953" s="4">
        <f>Orte[[#This Row],[Lat_dez]]*PI()/180</f>
        <v>0.87464914904696534</v>
      </c>
      <c r="F3953" s="4">
        <f>Orte[[#This Row],[Lon_dez]]*PI()/180</f>
        <v>0.1620853041795085</v>
      </c>
      <c r="G3953" t="s">
        <v>665</v>
      </c>
      <c r="H3953" t="s">
        <v>771</v>
      </c>
      <c r="I3953" s="4" t="b">
        <v>0</v>
      </c>
      <c r="J3953" s="4" t="str">
        <f>CONCATENATE(Orte[[#This Row],[Ort]]," - ",Orte[[#This Row],[Landkreis]])</f>
        <v>Kleinkahl - Landkreis Aschaffenburg</v>
      </c>
      <c r="L3953" s="3" t="s">
        <v>8565</v>
      </c>
      <c r="M3953" s="3"/>
      <c r="N3953" t="str">
        <f>Orte[[#This Row],[Ort]]</f>
        <v>Kleinkahl</v>
      </c>
      <c r="O3953" t="s">
        <v>1888</v>
      </c>
      <c r="P3953" t="s">
        <v>2810</v>
      </c>
    </row>
    <row r="3954" spans="1:16" x14ac:dyDescent="0.35">
      <c r="A3954" t="s">
        <v>5298</v>
      </c>
      <c r="B3954" s="3" t="s">
        <v>13143</v>
      </c>
      <c r="C3954" s="4">
        <v>49.757702350499997</v>
      </c>
      <c r="D3954" s="4">
        <v>10.3383705168</v>
      </c>
      <c r="E3954" s="4">
        <f>Orte[[#This Row],[Lat_dez]]*PI()/180</f>
        <v>0.86843573424354648</v>
      </c>
      <c r="F3954" s="4">
        <f>Orte[[#This Row],[Lon_dez]]*PI()/180</f>
        <v>0.18043860480926774</v>
      </c>
      <c r="G3954" t="s">
        <v>665</v>
      </c>
      <c r="H3954" t="s">
        <v>700</v>
      </c>
      <c r="I3954" s="4" t="b">
        <v>0</v>
      </c>
      <c r="J3954" s="4" t="str">
        <f>CONCATENATE(Orte[[#This Row],[Ort]]," - ",Orte[[#This Row],[Landkreis]])</f>
        <v>Kleinlangheim - Landkreis Kitzingen</v>
      </c>
      <c r="L3954" s="3" t="s">
        <v>9155</v>
      </c>
      <c r="M3954" s="3"/>
      <c r="N3954" t="str">
        <f>Orte[[#This Row],[Ort]]</f>
        <v>Kleinlangheim</v>
      </c>
      <c r="O3954" t="s">
        <v>5433</v>
      </c>
      <c r="P3954" t="s">
        <v>1187</v>
      </c>
    </row>
    <row r="3955" spans="1:16" x14ac:dyDescent="0.35">
      <c r="A3955" t="s">
        <v>6157</v>
      </c>
      <c r="B3955" s="3" t="s">
        <v>14280</v>
      </c>
      <c r="C3955" s="4">
        <v>52.370108713100002</v>
      </c>
      <c r="D3955" s="4">
        <v>13.202926668</v>
      </c>
      <c r="E3955" s="4">
        <f>Orte[[#This Row],[Lat_dez]]*PI()/180</f>
        <v>0.91403082667096547</v>
      </c>
      <c r="F3955" s="4">
        <f>Orte[[#This Row],[Lon_dez]]*PI()/180</f>
        <v>0.23043454125596424</v>
      </c>
      <c r="G3955" t="s">
        <v>885</v>
      </c>
      <c r="H3955" t="s">
        <v>904</v>
      </c>
      <c r="I3955" s="4" t="b">
        <v>0</v>
      </c>
      <c r="J3955" s="4" t="str">
        <f>CONCATENATE(Orte[[#This Row],[Ort]]," - ",Orte[[#This Row],[Landkreis]])</f>
        <v>Kleinmachnow - Landkreis Potsdam-Mittelmark</v>
      </c>
      <c r="L3955" s="3" t="s">
        <v>9844</v>
      </c>
      <c r="M3955" s="3"/>
      <c r="N3955" t="str">
        <f>Orte[[#This Row],[Ort]]</f>
        <v>Kleinmachnow</v>
      </c>
      <c r="O3955" t="s">
        <v>516</v>
      </c>
      <c r="P3955" t="s">
        <v>1872</v>
      </c>
    </row>
    <row r="3956" spans="1:16" x14ac:dyDescent="0.35">
      <c r="A3956" t="s">
        <v>1588</v>
      </c>
      <c r="B3956" s="3" t="s">
        <v>8534</v>
      </c>
      <c r="C3956" s="4">
        <v>50.603483970500001</v>
      </c>
      <c r="D3956" s="4">
        <v>7.7122786420600002</v>
      </c>
      <c r="E3956" s="4">
        <f>Orte[[#This Row],[Lat_dez]]*PI()/180</f>
        <v>0.88319740826539805</v>
      </c>
      <c r="F3956" s="4">
        <f>Orte[[#This Row],[Lon_dez]]*PI()/180</f>
        <v>0.13460465513518424</v>
      </c>
      <c r="G3956" t="s">
        <v>514</v>
      </c>
      <c r="H3956" t="s">
        <v>584</v>
      </c>
      <c r="I3956" s="4" t="b">
        <v>0</v>
      </c>
      <c r="J3956" s="4" t="str">
        <f>CONCATENATE(Orte[[#This Row],[Ort]]," - ",Orte[[#This Row],[Landkreis]])</f>
        <v>Kleinmaischeid - Landkreis Neuwied</v>
      </c>
      <c r="L3956" s="3" t="s">
        <v>13883</v>
      </c>
      <c r="M3956" s="3"/>
      <c r="N3956" t="str">
        <f>Orte[[#This Row],[Ort]]</f>
        <v>Kleinmaischeid</v>
      </c>
      <c r="O3956" t="s">
        <v>3486</v>
      </c>
      <c r="P3956" t="s">
        <v>2868</v>
      </c>
    </row>
    <row r="3957" spans="1:16" x14ac:dyDescent="0.35">
      <c r="A3957" t="s">
        <v>2032</v>
      </c>
      <c r="B3957" s="3" t="s">
        <v>9019</v>
      </c>
      <c r="C3957" s="4">
        <v>50.003777770699998</v>
      </c>
      <c r="D3957" s="4">
        <v>9.0844433358399996</v>
      </c>
      <c r="E3957" s="4">
        <f>Orte[[#This Row],[Lat_dez]]*PI()/180</f>
        <v>0.87273056053426501</v>
      </c>
      <c r="F3957" s="4">
        <f>Orte[[#This Row],[Lon_dez]]*PI()/180</f>
        <v>0.158553446921265</v>
      </c>
      <c r="G3957" t="s">
        <v>665</v>
      </c>
      <c r="H3957" t="s">
        <v>771</v>
      </c>
      <c r="I3957" s="4" t="b">
        <v>0</v>
      </c>
      <c r="J3957" s="4" t="str">
        <f>CONCATENATE(Orte[[#This Row],[Ort]]," - ",Orte[[#This Row],[Landkreis]])</f>
        <v>Kleinostheim - Landkreis Aschaffenburg</v>
      </c>
      <c r="L3957" s="3" t="s">
        <v>9135</v>
      </c>
      <c r="M3957" s="3"/>
      <c r="N3957" t="str">
        <f>Orte[[#This Row],[Ort]]</f>
        <v>Kleinostheim</v>
      </c>
      <c r="O3957" t="s">
        <v>6434</v>
      </c>
      <c r="P3957" t="s">
        <v>5442</v>
      </c>
    </row>
    <row r="3958" spans="1:16" x14ac:dyDescent="0.35">
      <c r="A3958" t="s">
        <v>6106</v>
      </c>
      <c r="B3958" s="3" t="s">
        <v>14211</v>
      </c>
      <c r="C3958" s="4">
        <v>49.702632768699999</v>
      </c>
      <c r="D3958" s="4">
        <v>9.8447956887900006</v>
      </c>
      <c r="E3958" s="4">
        <f>Orte[[#This Row],[Lat_dez]]*PI()/180</f>
        <v>0.86747458872344019</v>
      </c>
      <c r="F3958" s="4">
        <f>Orte[[#This Row],[Lon_dez]]*PI()/180</f>
        <v>0.1718240989555285</v>
      </c>
      <c r="G3958" t="s">
        <v>665</v>
      </c>
      <c r="H3958" t="s">
        <v>1003</v>
      </c>
      <c r="I3958" s="4" t="b">
        <v>0</v>
      </c>
      <c r="J3958" s="4" t="str">
        <f>CONCATENATE(Orte[[#This Row],[Ort]]," - ",Orte[[#This Row],[Landkreis]])</f>
        <v>Kleinrinderfeld - Landkreis Würzburg</v>
      </c>
      <c r="L3958" s="3" t="s">
        <v>12427</v>
      </c>
      <c r="M3958" s="3"/>
      <c r="N3958" t="str">
        <f>Orte[[#This Row],[Ort]]</f>
        <v>Kleinrinderfeld</v>
      </c>
      <c r="O3958" t="s">
        <v>4779</v>
      </c>
      <c r="P3958" t="s">
        <v>3109</v>
      </c>
    </row>
    <row r="3959" spans="1:16" x14ac:dyDescent="0.35">
      <c r="A3959" t="s">
        <v>1100</v>
      </c>
      <c r="B3959" s="3" t="s">
        <v>8065</v>
      </c>
      <c r="C3959" s="4">
        <v>49.868588144699999</v>
      </c>
      <c r="D3959" s="4">
        <v>9.1897284041899994</v>
      </c>
      <c r="E3959" s="4">
        <f>Orte[[#This Row],[Lat_dez]]*PI()/180</f>
        <v>0.8703710564460253</v>
      </c>
      <c r="F3959" s="4">
        <f>Orte[[#This Row],[Lon_dez]]*PI()/180</f>
        <v>0.16039101801715977</v>
      </c>
      <c r="G3959" t="s">
        <v>665</v>
      </c>
      <c r="H3959" t="s">
        <v>1095</v>
      </c>
      <c r="I3959" s="4" t="b">
        <v>0</v>
      </c>
      <c r="J3959" s="4" t="str">
        <f>CONCATENATE(Orte[[#This Row],[Ort]]," - ",Orte[[#This Row],[Landkreis]])</f>
        <v>Kleinwallstadt - Landkreis Miltenberg</v>
      </c>
      <c r="L3959" s="3" t="s">
        <v>10167</v>
      </c>
      <c r="M3959" s="3"/>
      <c r="N3959" t="str">
        <f>Orte[[#This Row],[Ort]]</f>
        <v>Kleinwallstadt</v>
      </c>
      <c r="O3959" t="s">
        <v>4007</v>
      </c>
      <c r="P3959" t="s">
        <v>16030</v>
      </c>
    </row>
    <row r="3960" spans="1:16" x14ac:dyDescent="0.35">
      <c r="A3960" t="s">
        <v>6853</v>
      </c>
      <c r="B3960" s="3" t="s">
        <v>15231</v>
      </c>
      <c r="C3960" s="4">
        <v>47.631576578199997</v>
      </c>
      <c r="D3960" s="4">
        <v>8.4180937741200008</v>
      </c>
      <c r="E3960" s="4">
        <f>Orte[[#This Row],[Lat_dez]]*PI()/180</f>
        <v>0.83132783920540432</v>
      </c>
      <c r="F3960" s="4">
        <f>Orte[[#This Row],[Lon_dez]]*PI()/180</f>
        <v>0.14692345310002983</v>
      </c>
      <c r="G3960" t="s">
        <v>546</v>
      </c>
      <c r="H3960" t="s">
        <v>561</v>
      </c>
      <c r="I3960" s="4" t="b">
        <v>0</v>
      </c>
      <c r="J3960" s="4" t="str">
        <f>CONCATENATE(Orte[[#This Row],[Ort]]," - ",Orte[[#This Row],[Landkreis]])</f>
        <v>Klettgau - Landkreis Waldshut</v>
      </c>
      <c r="L3960" s="3" t="s">
        <v>11377</v>
      </c>
      <c r="M3960" s="3"/>
      <c r="N3960" t="str">
        <f>Orte[[#This Row],[Ort]]</f>
        <v>Klettgau</v>
      </c>
      <c r="O3960" t="s">
        <v>1571</v>
      </c>
      <c r="P3960" t="s">
        <v>3519</v>
      </c>
    </row>
    <row r="3961" spans="1:16" x14ac:dyDescent="0.35">
      <c r="A3961" t="s">
        <v>2951</v>
      </c>
      <c r="B3961" s="3" t="s">
        <v>10124</v>
      </c>
      <c r="C3961" s="4">
        <v>51.803020869299999</v>
      </c>
      <c r="D3961" s="4">
        <v>6.1248529062400001</v>
      </c>
      <c r="E3961" s="4">
        <f>Orte[[#This Row],[Lat_dez]]*PI()/180</f>
        <v>0.90413327664862009</v>
      </c>
      <c r="F3961" s="4">
        <f>Orte[[#This Row],[Lon_dez]]*PI()/180</f>
        <v>0.10689884941423156</v>
      </c>
      <c r="G3961" t="s">
        <v>504</v>
      </c>
      <c r="H3961" t="s">
        <v>505</v>
      </c>
      <c r="I3961" s="4" t="b">
        <v>0</v>
      </c>
      <c r="J3961" s="4" t="str">
        <f>CONCATENATE(Orte[[#This Row],[Ort]]," - ",Orte[[#This Row],[Landkreis]])</f>
        <v>Kleve - Kreis Kleve</v>
      </c>
      <c r="L3961" s="3" t="s">
        <v>10709</v>
      </c>
      <c r="M3961" s="3"/>
      <c r="N3961" t="str">
        <f>Orte[[#This Row],[Ort]]</f>
        <v>Kleve</v>
      </c>
      <c r="O3961" t="s">
        <v>4556</v>
      </c>
      <c r="P3961" t="s">
        <v>3934</v>
      </c>
    </row>
    <row r="3962" spans="1:16" x14ac:dyDescent="0.35">
      <c r="A3962" t="s">
        <v>6235</v>
      </c>
      <c r="B3962" s="3" t="s">
        <v>14374</v>
      </c>
      <c r="C3962" s="4">
        <v>50.894883006199997</v>
      </c>
      <c r="D3962" s="4">
        <v>13.548203992299999</v>
      </c>
      <c r="E3962" s="4">
        <f>Orte[[#This Row],[Lat_dez]]*PI()/180</f>
        <v>0.88828328087549946</v>
      </c>
      <c r="F3962" s="4">
        <f>Orte[[#This Row],[Lon_dez]]*PI()/180</f>
        <v>0.23646076739747549</v>
      </c>
      <c r="G3962" t="s">
        <v>869</v>
      </c>
      <c r="H3962" t="s">
        <v>968</v>
      </c>
      <c r="I3962" s="4" t="b">
        <v>0</v>
      </c>
      <c r="J3962" s="4" t="str">
        <f>CONCATENATE(Orte[[#This Row],[Ort]]," - ",Orte[[#This Row],[Landkreis]])</f>
        <v>Klingenberg - Landkreis Sächsische Schweiz-Osterzgebirge</v>
      </c>
      <c r="L3962" s="3" t="s">
        <v>14731</v>
      </c>
      <c r="M3962" s="3"/>
      <c r="N3962" t="str">
        <f>Orte[[#This Row],[Ort]]</f>
        <v>Klingenberg</v>
      </c>
      <c r="O3962" t="s">
        <v>3770</v>
      </c>
      <c r="P3962" t="s">
        <v>6619</v>
      </c>
    </row>
    <row r="3963" spans="1:16" x14ac:dyDescent="0.35">
      <c r="A3963" t="s">
        <v>6403</v>
      </c>
      <c r="B3963" s="3" t="s">
        <v>14619</v>
      </c>
      <c r="C3963" s="4">
        <v>49.763352409600003</v>
      </c>
      <c r="D3963" s="4">
        <v>9.1815898521499992</v>
      </c>
      <c r="E3963" s="4">
        <f>Orte[[#This Row],[Lat_dez]]*PI()/180</f>
        <v>0.86853434637777394</v>
      </c>
      <c r="F3963" s="4">
        <f>Orte[[#This Row],[Lon_dez]]*PI()/180</f>
        <v>0.16024897348771683</v>
      </c>
      <c r="G3963" t="s">
        <v>665</v>
      </c>
      <c r="H3963" t="s">
        <v>1095</v>
      </c>
      <c r="I3963" s="4" t="b">
        <v>0</v>
      </c>
      <c r="J3963" s="4" t="str">
        <f>CONCATENATE(Orte[[#This Row],[Ort]]," - ",Orte[[#This Row],[Landkreis]])</f>
        <v>Klingenberg a. Main - Landkreis Miltenberg</v>
      </c>
      <c r="L3963" s="3" t="s">
        <v>10584</v>
      </c>
      <c r="M3963" s="3"/>
      <c r="N3963" t="str">
        <f>Orte[[#This Row],[Ort]]</f>
        <v>Klingenberg a. Main</v>
      </c>
      <c r="O3963" t="s">
        <v>6909</v>
      </c>
      <c r="P3963" t="s">
        <v>6822</v>
      </c>
    </row>
    <row r="3964" spans="1:16" x14ac:dyDescent="0.35">
      <c r="A3964" t="s">
        <v>3315</v>
      </c>
      <c r="B3964" s="3" t="s">
        <v>10582</v>
      </c>
      <c r="C3964" s="4">
        <v>49.085499197799997</v>
      </c>
      <c r="D3964" s="4">
        <v>7.9843393304500001</v>
      </c>
      <c r="E3964" s="4">
        <f>Orte[[#This Row],[Lat_dez]]*PI()/180</f>
        <v>0.85670357598664537</v>
      </c>
      <c r="F3964" s="4">
        <f>Orte[[#This Row],[Lon_dez]]*PI()/180</f>
        <v>0.13935300991283206</v>
      </c>
      <c r="G3964" t="s">
        <v>514</v>
      </c>
      <c r="H3964" t="s">
        <v>1124</v>
      </c>
      <c r="I3964" s="4" t="b">
        <v>0</v>
      </c>
      <c r="J3964" s="4" t="str">
        <f>CONCATENATE(Orte[[#This Row],[Ort]]," - ",Orte[[#This Row],[Landkreis]])</f>
        <v>Klingenmünster u.a. - Landkreis Südliche Weinstraße</v>
      </c>
      <c r="L3964" s="3" t="s">
        <v>14988</v>
      </c>
      <c r="M3964" s="3"/>
      <c r="N3964" t="str">
        <f>Orte[[#This Row],[Ort]]</f>
        <v>Klingenmünster u.a.</v>
      </c>
      <c r="O3964" t="s">
        <v>1013</v>
      </c>
      <c r="P3964" t="s">
        <v>3016</v>
      </c>
    </row>
    <row r="3965" spans="1:16" x14ac:dyDescent="0.35">
      <c r="A3965" t="s">
        <v>6703</v>
      </c>
      <c r="B3965" s="3" t="s">
        <v>15026</v>
      </c>
      <c r="C3965" s="4">
        <v>50.360054555799998</v>
      </c>
      <c r="D3965" s="4">
        <v>12.4135108094</v>
      </c>
      <c r="E3965" s="4">
        <f>Orte[[#This Row],[Lat_dez]]*PI()/180</f>
        <v>0.87894876348268036</v>
      </c>
      <c r="F3965" s="4">
        <f>Orte[[#This Row],[Lon_dez]]*PI()/180</f>
        <v>0.21665663535593624</v>
      </c>
      <c r="G3965" t="s">
        <v>869</v>
      </c>
      <c r="H3965" t="s">
        <v>870</v>
      </c>
      <c r="I3965" s="4" t="b">
        <v>0</v>
      </c>
      <c r="J3965" s="4" t="str">
        <f>CONCATENATE(Orte[[#This Row],[Ort]]," - ",Orte[[#This Row],[Landkreis]])</f>
        <v>Klingenthal - Landkreis Vogtlandkreis</v>
      </c>
      <c r="L3965" s="3" t="s">
        <v>10818</v>
      </c>
      <c r="M3965" s="3"/>
      <c r="N3965" t="str">
        <f>Orte[[#This Row],[Ort]]</f>
        <v>Klingenthal</v>
      </c>
      <c r="O3965" t="s">
        <v>1218</v>
      </c>
      <c r="P3965" t="s">
        <v>615</v>
      </c>
    </row>
    <row r="3966" spans="1:16" x14ac:dyDescent="0.35">
      <c r="A3966" t="s">
        <v>2467</v>
      </c>
      <c r="B3966" s="3" t="s">
        <v>9521</v>
      </c>
      <c r="C3966" s="4">
        <v>50.385529002600002</v>
      </c>
      <c r="D3966" s="4">
        <v>12.4703294741</v>
      </c>
      <c r="E3966" s="4">
        <f>Orte[[#This Row],[Lat_dez]]*PI()/180</f>
        <v>0.87939337645446458</v>
      </c>
      <c r="F3966" s="4">
        <f>Orte[[#This Row],[Lon_dez]]*PI()/180</f>
        <v>0.21764830813153793</v>
      </c>
      <c r="G3966" t="s">
        <v>869</v>
      </c>
      <c r="H3966" t="s">
        <v>870</v>
      </c>
      <c r="I3966" s="4" t="b">
        <v>0</v>
      </c>
      <c r="J3966" s="4" t="str">
        <f>CONCATENATE(Orte[[#This Row],[Ort]]," - ",Orte[[#This Row],[Landkreis]])</f>
        <v>Klingenthal/Sa. - Landkreis Vogtlandkreis</v>
      </c>
      <c r="L3966" s="3" t="s">
        <v>8562</v>
      </c>
      <c r="M3966" s="3"/>
      <c r="N3966" t="str">
        <f>Orte[[#This Row],[Ort]]</f>
        <v>Klingenthal/Sa.</v>
      </c>
      <c r="O3966" t="s">
        <v>1698</v>
      </c>
      <c r="P3966" t="s">
        <v>6359</v>
      </c>
    </row>
    <row r="3967" spans="1:16" x14ac:dyDescent="0.35">
      <c r="A3967" t="s">
        <v>4973</v>
      </c>
      <c r="B3967" s="3" t="s">
        <v>12713</v>
      </c>
      <c r="C3967" s="4">
        <v>51.578691014900002</v>
      </c>
      <c r="D3967" s="4">
        <v>11.4896378137</v>
      </c>
      <c r="E3967" s="4">
        <f>Orte[[#This Row],[Lat_dez]]*PI()/180</f>
        <v>0.90021798207882064</v>
      </c>
      <c r="F3967" s="4">
        <f>Orte[[#This Row],[Lon_dez]]*PI()/180</f>
        <v>0.20053200971070784</v>
      </c>
      <c r="G3967" t="s">
        <v>809</v>
      </c>
      <c r="H3967" t="s">
        <v>966</v>
      </c>
      <c r="I3967" s="4" t="b">
        <v>0</v>
      </c>
      <c r="J3967" s="4" t="str">
        <f>CONCATENATE(Orte[[#This Row],[Ort]]," - ",Orte[[#This Row],[Landkreis]])</f>
        <v>Klostermansfeld, Benndorf - Landkreis Mansfeld-Südharz</v>
      </c>
      <c r="L3967" s="3" t="s">
        <v>8087</v>
      </c>
      <c r="M3967" s="3"/>
      <c r="N3967" t="str">
        <f>Orte[[#This Row],[Ort]]</f>
        <v>Klostermansfeld, Benndorf</v>
      </c>
      <c r="O3967" t="s">
        <v>5315</v>
      </c>
      <c r="P3967" t="s">
        <v>5863</v>
      </c>
    </row>
    <row r="3968" spans="1:16" x14ac:dyDescent="0.35">
      <c r="A3968" t="s">
        <v>3698</v>
      </c>
      <c r="B3968" s="3" t="s">
        <v>11073</v>
      </c>
      <c r="C3968" s="4">
        <v>50.170836588299998</v>
      </c>
      <c r="D3968" s="4">
        <v>7.1866771539499998</v>
      </c>
      <c r="E3968" s="4">
        <f>Orte[[#This Row],[Lat_dez]]*PI()/180</f>
        <v>0.87564628694587376</v>
      </c>
      <c r="F3968" s="4">
        <f>Orte[[#This Row],[Lon_dez]]*PI()/180</f>
        <v>0.12543117861428291</v>
      </c>
      <c r="G3968" t="s">
        <v>514</v>
      </c>
      <c r="H3968" t="s">
        <v>538</v>
      </c>
      <c r="I3968" s="4" t="b">
        <v>0</v>
      </c>
      <c r="J3968" s="4" t="str">
        <f>CONCATENATE(Orte[[#This Row],[Ort]]," - ",Orte[[#This Row],[Landkreis]])</f>
        <v>Klotten - Landkreis Cochem-Zell</v>
      </c>
      <c r="L3968" s="3" t="s">
        <v>14426</v>
      </c>
      <c r="M3968" s="3"/>
      <c r="N3968" t="str">
        <f>Orte[[#This Row],[Ort]]</f>
        <v>Klotten</v>
      </c>
      <c r="O3968" t="s">
        <v>5668</v>
      </c>
      <c r="P3968" t="s">
        <v>4698</v>
      </c>
    </row>
    <row r="3969" spans="1:16" x14ac:dyDescent="0.35">
      <c r="A3969" t="s">
        <v>2083</v>
      </c>
      <c r="B3969" s="3" t="s">
        <v>9075</v>
      </c>
      <c r="C3969" s="4">
        <v>52.620220632299997</v>
      </c>
      <c r="D3969" s="4">
        <v>11.122609097</v>
      </c>
      <c r="E3969" s="4">
        <f>Orte[[#This Row],[Lat_dez]]*PI()/180</f>
        <v>0.9183961031594875</v>
      </c>
      <c r="F3969" s="4">
        <f>Orte[[#This Row],[Lon_dez]]*PI()/180</f>
        <v>0.19412615015492335</v>
      </c>
      <c r="G3969" t="s">
        <v>809</v>
      </c>
      <c r="H3969" t="s">
        <v>1191</v>
      </c>
      <c r="I3969" s="4" t="b">
        <v>0</v>
      </c>
      <c r="J3969" s="4" t="str">
        <f>CONCATENATE(Orte[[#This Row],[Ort]]," - ",Orte[[#This Row],[Landkreis]])</f>
        <v>Klötze, Apenburg-Winterfeld - Landkreis Altmarkkreis Salzwedel</v>
      </c>
      <c r="L3969" s="3" t="s">
        <v>8801</v>
      </c>
      <c r="M3969" s="3"/>
      <c r="N3969" t="str">
        <f>Orte[[#This Row],[Ort]]</f>
        <v>Klötze, Apenburg-Winterfeld</v>
      </c>
      <c r="O3969" t="s">
        <v>1654</v>
      </c>
      <c r="P3969" t="s">
        <v>6876</v>
      </c>
    </row>
    <row r="3970" spans="1:16" x14ac:dyDescent="0.35">
      <c r="A3970" t="s">
        <v>5762</v>
      </c>
      <c r="B3970" s="3" t="s">
        <v>13745</v>
      </c>
      <c r="C3970" s="4">
        <v>53.9536255525</v>
      </c>
      <c r="D3970" s="4">
        <v>11.1382781523</v>
      </c>
      <c r="E3970" s="4">
        <f>Orte[[#This Row],[Lat_dez]]*PI()/180</f>
        <v>0.94166840927926976</v>
      </c>
      <c r="F3970" s="4">
        <f>Orte[[#This Row],[Lon_dez]]*PI()/180</f>
        <v>0.19439962676058542</v>
      </c>
      <c r="G3970" t="s">
        <v>834</v>
      </c>
      <c r="H3970" t="s">
        <v>1367</v>
      </c>
      <c r="I3970" s="4" t="b">
        <v>0</v>
      </c>
      <c r="J3970" s="4" t="str">
        <f>CONCATENATE(Orte[[#This Row],[Ort]]," - ",Orte[[#This Row],[Landkreis]])</f>
        <v>Klütz - Landkreis Nordwestmecklenburg</v>
      </c>
      <c r="L3970" s="3" t="s">
        <v>8638</v>
      </c>
      <c r="M3970" s="3"/>
      <c r="N3970" t="str">
        <f>Orte[[#This Row],[Ort]]</f>
        <v>Klütz</v>
      </c>
      <c r="O3970" t="s">
        <v>6152</v>
      </c>
      <c r="P3970" t="s">
        <v>2472</v>
      </c>
    </row>
    <row r="3971" spans="1:16" x14ac:dyDescent="0.35">
      <c r="A3971" t="s">
        <v>3767</v>
      </c>
      <c r="B3971" s="3" t="s">
        <v>11165</v>
      </c>
      <c r="C3971" s="4">
        <v>49.972874873099997</v>
      </c>
      <c r="D3971" s="4">
        <v>10.516555914</v>
      </c>
      <c r="E3971" s="4">
        <f>Orte[[#This Row],[Lat_dez]]*PI()/180</f>
        <v>0.87219120322273846</v>
      </c>
      <c r="F3971" s="4">
        <f>Orte[[#This Row],[Lon_dez]]*PI()/180</f>
        <v>0.18354852666938162</v>
      </c>
      <c r="G3971" t="s">
        <v>665</v>
      </c>
      <c r="H3971" t="s">
        <v>796</v>
      </c>
      <c r="I3971" s="4" t="b">
        <v>0</v>
      </c>
      <c r="J3971" s="4" t="str">
        <f>CONCATENATE(Orte[[#This Row],[Ort]]," - ",Orte[[#This Row],[Landkreis]])</f>
        <v>Knetzgau - Landkreis Haßberge</v>
      </c>
      <c r="L3971" s="3" t="s">
        <v>9822</v>
      </c>
      <c r="M3971" s="3"/>
      <c r="N3971" t="str">
        <f>Orte[[#This Row],[Ort]]</f>
        <v>Knetzgau</v>
      </c>
      <c r="O3971" t="s">
        <v>3202</v>
      </c>
      <c r="P3971" t="s">
        <v>6523</v>
      </c>
    </row>
    <row r="3972" spans="1:16" x14ac:dyDescent="0.35">
      <c r="A3972" t="s">
        <v>2622</v>
      </c>
      <c r="B3972" s="3" t="s">
        <v>9734</v>
      </c>
      <c r="C3972" s="4">
        <v>49.023146178600001</v>
      </c>
      <c r="D3972" s="4">
        <v>8.7771896840999997</v>
      </c>
      <c r="E3972" s="4">
        <f>Orte[[#This Row],[Lat_dez]]*PI()/180</f>
        <v>0.85561531050304607</v>
      </c>
      <c r="F3972" s="4">
        <f>Orte[[#This Row],[Lon_dez]]*PI()/180</f>
        <v>0.15319085905962598</v>
      </c>
      <c r="G3972" t="s">
        <v>546</v>
      </c>
      <c r="H3972" t="s">
        <v>721</v>
      </c>
      <c r="I3972" s="4" t="b">
        <v>0</v>
      </c>
      <c r="J3972" s="4" t="str">
        <f>CONCATENATE(Orte[[#This Row],[Ort]]," - ",Orte[[#This Row],[Landkreis]])</f>
        <v>Knittlingen - Landkreis Enzkreis</v>
      </c>
      <c r="L3972" s="3" t="s">
        <v>14428</v>
      </c>
      <c r="M3972" s="3"/>
      <c r="N3972" t="str">
        <f>Orte[[#This Row],[Ort]]</f>
        <v>Knittlingen</v>
      </c>
      <c r="O3972" t="s">
        <v>2987</v>
      </c>
      <c r="P3972" t="s">
        <v>6350</v>
      </c>
    </row>
    <row r="3973" spans="1:16" x14ac:dyDescent="0.35">
      <c r="A3973" t="s">
        <v>6227</v>
      </c>
      <c r="B3973" s="3" t="s">
        <v>14363</v>
      </c>
      <c r="C3973" s="4">
        <v>50.995602825399999</v>
      </c>
      <c r="D3973" s="4">
        <v>9.5125678687999997</v>
      </c>
      <c r="E3973" s="4">
        <f>Orte[[#This Row],[Lat_dez]]*PI()/180</f>
        <v>0.89004117334255295</v>
      </c>
      <c r="F3973" s="4">
        <f>Orte[[#This Row],[Lon_dez]]*PI()/180</f>
        <v>0.16602562962997996</v>
      </c>
      <c r="G3973" t="s">
        <v>549</v>
      </c>
      <c r="H3973" t="s">
        <v>817</v>
      </c>
      <c r="I3973" s="4" t="b">
        <v>0</v>
      </c>
      <c r="J3973" s="4" t="str">
        <f>CONCATENATE(Orte[[#This Row],[Ort]]," - ",Orte[[#This Row],[Landkreis]])</f>
        <v>Knüllwald - Landkreis Schwalm-Eder-Kreis</v>
      </c>
      <c r="L3973" s="3" t="s">
        <v>14841</v>
      </c>
      <c r="M3973" s="3"/>
      <c r="N3973" t="str">
        <f>Orte[[#This Row],[Ort]]</f>
        <v>Knüllwald</v>
      </c>
      <c r="O3973" t="s">
        <v>4584</v>
      </c>
      <c r="P3973" t="s">
        <v>4037</v>
      </c>
    </row>
    <row r="3974" spans="1:16" x14ac:dyDescent="0.35">
      <c r="A3974" t="s">
        <v>2545</v>
      </c>
      <c r="B3974" s="3" t="s">
        <v>9631</v>
      </c>
      <c r="C3974" s="4">
        <v>50.313437028199999</v>
      </c>
      <c r="D3974" s="4">
        <v>7.44183747718</v>
      </c>
      <c r="E3974" s="4">
        <f>Orte[[#This Row],[Lat_dez]]*PI()/180</f>
        <v>0.87813513413692101</v>
      </c>
      <c r="F3974" s="4">
        <f>Orte[[#This Row],[Lon_dez]]*PI()/180</f>
        <v>0.12988456637509938</v>
      </c>
      <c r="G3974" t="s">
        <v>514</v>
      </c>
      <c r="H3974" t="s">
        <v>631</v>
      </c>
      <c r="I3974" s="4" t="b">
        <v>0</v>
      </c>
      <c r="J3974" s="4" t="str">
        <f>CONCATENATE(Orte[[#This Row],[Ort]]," - ",Orte[[#This Row],[Landkreis]])</f>
        <v>Kobern-Gondorf - Landkreis Mayen-Koblenz</v>
      </c>
      <c r="L3974" s="3" t="s">
        <v>14450</v>
      </c>
      <c r="M3974" s="3"/>
      <c r="N3974" t="str">
        <f>Orte[[#This Row],[Ort]]</f>
        <v>Kobern-Gondorf</v>
      </c>
      <c r="O3974" t="s">
        <v>1906</v>
      </c>
      <c r="P3974" t="s">
        <v>5112</v>
      </c>
    </row>
    <row r="3975" spans="1:16" x14ac:dyDescent="0.35">
      <c r="A3975" t="s">
        <v>1167</v>
      </c>
      <c r="B3975" s="3" t="s">
        <v>8529</v>
      </c>
      <c r="C3975" s="4">
        <v>50.353109400500003</v>
      </c>
      <c r="D3975" s="4">
        <v>7.5947470560400001</v>
      </c>
      <c r="E3975" s="4">
        <f>Orte[[#This Row],[Lat_dez]]*PI()/180</f>
        <v>0.8788275476556332</v>
      </c>
      <c r="F3975" s="4">
        <f>Orte[[#This Row],[Lon_dez]]*PI()/180</f>
        <v>0.13255334198404431</v>
      </c>
      <c r="G3975" t="s">
        <v>514</v>
      </c>
      <c r="H3975" t="s">
        <v>1168</v>
      </c>
      <c r="I3975" s="4" t="b">
        <v>0</v>
      </c>
      <c r="J3975" s="4" t="str">
        <f>CONCATENATE(Orte[[#This Row],[Ort]]," - ",Orte[[#This Row],[Landkreis]])</f>
        <v>Koblenz - Kreisfreie Stadt Koblenz</v>
      </c>
      <c r="L3975" s="3" t="s">
        <v>10826</v>
      </c>
      <c r="M3975" s="3"/>
      <c r="N3975" t="str">
        <f>Orte[[#This Row],[Ort]]</f>
        <v>Koblenz</v>
      </c>
      <c r="O3975" t="s">
        <v>4613</v>
      </c>
      <c r="P3975" t="s">
        <v>6277</v>
      </c>
    </row>
    <row r="3976" spans="1:16" x14ac:dyDescent="0.35">
      <c r="A3976" t="s">
        <v>1167</v>
      </c>
      <c r="B3976" s="3" t="s">
        <v>9316</v>
      </c>
      <c r="C3976" s="4">
        <v>50.383966805599997</v>
      </c>
      <c r="D3976" s="4">
        <v>7.5769612563999997</v>
      </c>
      <c r="E3976" s="4">
        <f>Orte[[#This Row],[Lat_dez]]*PI()/180</f>
        <v>0.87936611097324968</v>
      </c>
      <c r="F3976" s="4">
        <f>Orte[[#This Row],[Lon_dez]]*PI()/180</f>
        <v>0.13224292122022627</v>
      </c>
      <c r="G3976" t="s">
        <v>514</v>
      </c>
      <c r="H3976" t="s">
        <v>1168</v>
      </c>
      <c r="I3976" s="4" t="b">
        <v>0</v>
      </c>
      <c r="J3976" s="4" t="str">
        <f>CONCATENATE(Orte[[#This Row],[Ort]]," - ",Orte[[#This Row],[Landkreis]])</f>
        <v>Koblenz - Kreisfreie Stadt Koblenz</v>
      </c>
      <c r="L3976" s="3" t="s">
        <v>13658</v>
      </c>
      <c r="M3976" s="3"/>
      <c r="N3976" t="str">
        <f>Orte[[#This Row],[Ort]]</f>
        <v>Koblenz</v>
      </c>
      <c r="O3976" t="s">
        <v>6215</v>
      </c>
      <c r="P3976" t="s">
        <v>4685</v>
      </c>
    </row>
    <row r="3977" spans="1:16" x14ac:dyDescent="0.35">
      <c r="A3977" t="s">
        <v>1167</v>
      </c>
      <c r="B3977" s="3" t="s">
        <v>14846</v>
      </c>
      <c r="C3977" s="4">
        <v>50.354674199400002</v>
      </c>
      <c r="D3977" s="4">
        <v>7.5270206828599999</v>
      </c>
      <c r="E3977" s="4">
        <f>Orte[[#This Row],[Lat_dez]]*PI()/180</f>
        <v>0.8788548585485696</v>
      </c>
      <c r="F3977" s="4">
        <f>Orte[[#This Row],[Lon_dez]]*PI()/180</f>
        <v>0.13137129378161891</v>
      </c>
      <c r="G3977" t="s">
        <v>514</v>
      </c>
      <c r="H3977" t="s">
        <v>1168</v>
      </c>
      <c r="I3977" s="4" t="b">
        <v>0</v>
      </c>
      <c r="J3977" s="4" t="str">
        <f>CONCATENATE(Orte[[#This Row],[Ort]]," - ",Orte[[#This Row],[Landkreis]])</f>
        <v>Koblenz - Kreisfreie Stadt Koblenz</v>
      </c>
      <c r="L3977" s="3" t="s">
        <v>14116</v>
      </c>
      <c r="M3977" s="3"/>
      <c r="N3977" t="str">
        <f>Orte[[#This Row],[Ort]]</f>
        <v>Koblenz</v>
      </c>
      <c r="O3977" t="s">
        <v>3890</v>
      </c>
      <c r="P3977" t="s">
        <v>75</v>
      </c>
    </row>
    <row r="3978" spans="1:16" x14ac:dyDescent="0.35">
      <c r="A3978" t="s">
        <v>1167</v>
      </c>
      <c r="B3978" s="3" t="s">
        <v>11101</v>
      </c>
      <c r="C3978" s="4">
        <v>50.3403605333</v>
      </c>
      <c r="D3978" s="4">
        <v>7.5583314750600001</v>
      </c>
      <c r="E3978" s="4">
        <f>Orte[[#This Row],[Lat_dez]]*PI()/180</f>
        <v>0.87860503794709355</v>
      </c>
      <c r="F3978" s="4">
        <f>Orte[[#This Row],[Lon_dez]]*PI()/180</f>
        <v>0.13191777019691667</v>
      </c>
      <c r="G3978" t="s">
        <v>514</v>
      </c>
      <c r="H3978" t="s">
        <v>1168</v>
      </c>
      <c r="I3978" s="4" t="b">
        <v>0</v>
      </c>
      <c r="J3978" s="4" t="str">
        <f>CONCATENATE(Orte[[#This Row],[Ort]]," - ",Orte[[#This Row],[Landkreis]])</f>
        <v>Koblenz - Kreisfreie Stadt Koblenz</v>
      </c>
      <c r="L3978" s="3" t="s">
        <v>12277</v>
      </c>
      <c r="M3978" s="3"/>
      <c r="N3978" t="str">
        <f>Orte[[#This Row],[Ort]]</f>
        <v>Koblenz</v>
      </c>
      <c r="O3978" t="s">
        <v>2938</v>
      </c>
      <c r="P3978" t="s">
        <v>4837</v>
      </c>
    </row>
    <row r="3979" spans="1:16" x14ac:dyDescent="0.35">
      <c r="A3979" t="s">
        <v>1167</v>
      </c>
      <c r="B3979" s="3" t="s">
        <v>11100</v>
      </c>
      <c r="C3979" s="4">
        <v>50.3125305772</v>
      </c>
      <c r="D3979" s="4">
        <v>7.5644658055800003</v>
      </c>
      <c r="E3979" s="4">
        <f>Orte[[#This Row],[Lat_dez]]*PI()/180</f>
        <v>0.87811931358246309</v>
      </c>
      <c r="F3979" s="4">
        <f>Orte[[#This Row],[Lon_dez]]*PI()/180</f>
        <v>0.13202483446189625</v>
      </c>
      <c r="G3979" t="s">
        <v>514</v>
      </c>
      <c r="H3979" t="s">
        <v>1168</v>
      </c>
      <c r="I3979" s="4" t="b">
        <v>0</v>
      </c>
      <c r="J3979" s="4" t="str">
        <f>CONCATENATE(Orte[[#This Row],[Ort]]," - ",Orte[[#This Row],[Landkreis]])</f>
        <v>Koblenz - Kreisfreie Stadt Koblenz</v>
      </c>
      <c r="L3979" s="3" t="s">
        <v>10159</v>
      </c>
      <c r="M3979" s="3"/>
      <c r="N3979" t="str">
        <f>Orte[[#This Row],[Ort]]</f>
        <v>Koblenz</v>
      </c>
      <c r="O3979" t="s">
        <v>5166</v>
      </c>
      <c r="P3979" t="s">
        <v>1469</v>
      </c>
    </row>
    <row r="3980" spans="1:16" x14ac:dyDescent="0.35">
      <c r="A3980" t="s">
        <v>1167</v>
      </c>
      <c r="B3980" s="3" t="s">
        <v>8127</v>
      </c>
      <c r="C3980" s="4">
        <v>50.335887295799999</v>
      </c>
      <c r="D3980" s="4">
        <v>7.6277819949000003</v>
      </c>
      <c r="E3980" s="4">
        <f>Orte[[#This Row],[Lat_dez]]*PI()/180</f>
        <v>0.87852696522449492</v>
      </c>
      <c r="F3980" s="4">
        <f>Orte[[#This Row],[Lon_dez]]*PI()/180</f>
        <v>0.1331299104353463</v>
      </c>
      <c r="G3980" t="s">
        <v>514</v>
      </c>
      <c r="H3980" t="s">
        <v>1168</v>
      </c>
      <c r="I3980" s="4" t="b">
        <v>0</v>
      </c>
      <c r="J3980" s="4" t="str">
        <f>CONCATENATE(Orte[[#This Row],[Ort]]," - ",Orte[[#This Row],[Landkreis]])</f>
        <v>Koblenz - Kreisfreie Stadt Koblenz</v>
      </c>
      <c r="L3980" s="3" t="s">
        <v>12738</v>
      </c>
      <c r="M3980" s="3"/>
      <c r="N3980" t="str">
        <f>Orte[[#This Row],[Ort]]</f>
        <v>Koblenz</v>
      </c>
      <c r="O3980" t="s">
        <v>6494</v>
      </c>
      <c r="P3980" t="s">
        <v>2322</v>
      </c>
    </row>
    <row r="3981" spans="1:16" x14ac:dyDescent="0.35">
      <c r="A3981" t="s">
        <v>1167</v>
      </c>
      <c r="B3981" s="3" t="s">
        <v>12942</v>
      </c>
      <c r="C3981" s="4">
        <v>50.361321504899998</v>
      </c>
      <c r="D3981" s="4">
        <v>7.6469307429200004</v>
      </c>
      <c r="E3981" s="4">
        <f>Orte[[#This Row],[Lat_dez]]*PI()/180</f>
        <v>0.87897087591593059</v>
      </c>
      <c r="F3981" s="4">
        <f>Orte[[#This Row],[Lon_dez]]*PI()/180</f>
        <v>0.13346411913593006</v>
      </c>
      <c r="G3981" t="s">
        <v>514</v>
      </c>
      <c r="H3981" t="s">
        <v>1168</v>
      </c>
      <c r="I3981" s="4" t="b">
        <v>0</v>
      </c>
      <c r="J3981" s="4" t="str">
        <f>CONCATENATE(Orte[[#This Row],[Ort]]," - ",Orte[[#This Row],[Landkreis]])</f>
        <v>Koblenz - Kreisfreie Stadt Koblenz</v>
      </c>
      <c r="L3981" s="3" t="s">
        <v>10170</v>
      </c>
      <c r="M3981" s="3"/>
      <c r="N3981" t="str">
        <f>Orte[[#This Row],[Ort]]</f>
        <v>Koblenz</v>
      </c>
      <c r="O3981" t="s">
        <v>1277</v>
      </c>
      <c r="P3981" t="s">
        <v>5385</v>
      </c>
    </row>
    <row r="3982" spans="1:16" x14ac:dyDescent="0.35">
      <c r="A3982" t="s">
        <v>4966</v>
      </c>
      <c r="B3982" s="3" t="s">
        <v>12705</v>
      </c>
      <c r="C3982" s="4">
        <v>47.656594470400002</v>
      </c>
      <c r="D3982" s="4">
        <v>11.378864029300001</v>
      </c>
      <c r="E3982" s="4">
        <f>Orte[[#This Row],[Lat_dez]]*PI()/180</f>
        <v>0.83176448379620338</v>
      </c>
      <c r="F3982" s="4">
        <f>Orte[[#This Row],[Lon_dez]]*PI()/180</f>
        <v>0.19859864244803352</v>
      </c>
      <c r="G3982" t="s">
        <v>665</v>
      </c>
      <c r="H3982" t="s">
        <v>1288</v>
      </c>
      <c r="I3982" s="4" t="b">
        <v>0</v>
      </c>
      <c r="J3982" s="4" t="str">
        <f>CONCATENATE(Orte[[#This Row],[Ort]]," - ",Orte[[#This Row],[Landkreis]])</f>
        <v>Kochel a. See - Landkreis Bad Tölz-Wolfratshausen</v>
      </c>
      <c r="L3982" s="3" t="s">
        <v>8133</v>
      </c>
      <c r="M3982" s="3"/>
      <c r="N3982" t="str">
        <f>Orte[[#This Row],[Ort]]</f>
        <v>Kochel a. See</v>
      </c>
      <c r="O3982" t="s">
        <v>760</v>
      </c>
      <c r="P3982" t="s">
        <v>6252</v>
      </c>
    </row>
    <row r="3983" spans="1:16" x14ac:dyDescent="0.35">
      <c r="A3983" t="s">
        <v>6011</v>
      </c>
      <c r="B3983" s="3" t="s">
        <v>14082</v>
      </c>
      <c r="C3983" s="4">
        <v>50.346779179199999</v>
      </c>
      <c r="D3983" s="4">
        <v>11.8340303033</v>
      </c>
      <c r="E3983" s="4">
        <f>Orte[[#This Row],[Lat_dez]]*PI()/180</f>
        <v>0.87871706445156816</v>
      </c>
      <c r="F3983" s="4">
        <f>Orte[[#This Row],[Lon_dez]]*PI()/180</f>
        <v>0.20654279257336819</v>
      </c>
      <c r="G3983" t="s">
        <v>665</v>
      </c>
      <c r="H3983" t="s">
        <v>852</v>
      </c>
      <c r="I3983" s="4" t="b">
        <v>0</v>
      </c>
      <c r="J3983" s="4" t="str">
        <f>CONCATENATE(Orte[[#This Row],[Ort]]," - ",Orte[[#This Row],[Landkreis]])</f>
        <v>Köditz - Landkreis Hof</v>
      </c>
      <c r="L3983" s="3" t="s">
        <v>12635</v>
      </c>
      <c r="M3983" s="3"/>
      <c r="N3983" t="str">
        <f>Orte[[#This Row],[Ort]]</f>
        <v>Köditz</v>
      </c>
      <c r="O3983" t="s">
        <v>2459</v>
      </c>
      <c r="P3983" t="s">
        <v>6738</v>
      </c>
    </row>
    <row r="3984" spans="1:16" x14ac:dyDescent="0.35">
      <c r="A3984" t="s">
        <v>2997</v>
      </c>
      <c r="B3984" s="3" t="s">
        <v>10191</v>
      </c>
      <c r="C3984" s="4">
        <v>50.099290140800001</v>
      </c>
      <c r="D3984" s="4">
        <v>11.5103415789</v>
      </c>
      <c r="E3984" s="4">
        <f>Orte[[#This Row],[Lat_dez]]*PI()/180</f>
        <v>0.87439756586889361</v>
      </c>
      <c r="F3984" s="4">
        <f>Orte[[#This Row],[Lon_dez]]*PI()/180</f>
        <v>0.20089335858100768</v>
      </c>
      <c r="G3984" t="s">
        <v>665</v>
      </c>
      <c r="H3984" t="s">
        <v>956</v>
      </c>
      <c r="I3984" s="4" t="b">
        <v>0</v>
      </c>
      <c r="J3984" s="4" t="str">
        <f>CONCATENATE(Orte[[#This Row],[Ort]]," - ",Orte[[#This Row],[Landkreis]])</f>
        <v>Ködnitz - Landkreis Kulmbach</v>
      </c>
      <c r="L3984" s="3" t="s">
        <v>10157</v>
      </c>
      <c r="M3984" s="3"/>
      <c r="N3984" t="str">
        <f>Orte[[#This Row],[Ort]]</f>
        <v>Ködnitz</v>
      </c>
      <c r="O3984" t="s">
        <v>2162</v>
      </c>
      <c r="P3984" t="s">
        <v>509</v>
      </c>
    </row>
    <row r="3985" spans="1:16" x14ac:dyDescent="0.35">
      <c r="A3985" t="s">
        <v>4550</v>
      </c>
      <c r="B3985" s="3" t="s">
        <v>12163</v>
      </c>
      <c r="C3985" s="4">
        <v>48.939616870199998</v>
      </c>
      <c r="D3985" s="4">
        <v>12.182278847499999</v>
      </c>
      <c r="E3985" s="4">
        <f>Orte[[#This Row],[Lat_dez]]*PI()/180</f>
        <v>0.85415744904955238</v>
      </c>
      <c r="F3985" s="4">
        <f>Orte[[#This Row],[Lon_dez]]*PI()/180</f>
        <v>0.21262087628493517</v>
      </c>
      <c r="G3985" t="s">
        <v>665</v>
      </c>
      <c r="H3985" t="s">
        <v>874</v>
      </c>
      <c r="I3985" s="4" t="b">
        <v>0</v>
      </c>
      <c r="J3985" s="4" t="str">
        <f>CONCATENATE(Orte[[#This Row],[Ort]]," - ",Orte[[#This Row],[Landkreis]])</f>
        <v>Köfering - Landkreis Regensburg</v>
      </c>
      <c r="L3985" s="3" t="s">
        <v>11119</v>
      </c>
      <c r="M3985" s="3"/>
      <c r="N3985" t="str">
        <f>Orte[[#This Row],[Ort]]</f>
        <v>Köfering</v>
      </c>
      <c r="O3985" t="s">
        <v>5549</v>
      </c>
      <c r="P3985" t="s">
        <v>3195</v>
      </c>
    </row>
    <row r="3986" spans="1:16" x14ac:dyDescent="0.35">
      <c r="A3986" t="s">
        <v>1766</v>
      </c>
      <c r="B3986" s="3" t="s">
        <v>8720</v>
      </c>
      <c r="C3986" s="4">
        <v>48.561259260900002</v>
      </c>
      <c r="D3986" s="4">
        <v>9.3326455514600006</v>
      </c>
      <c r="E3986" s="4">
        <f>Orte[[#This Row],[Lat_dez]]*PI()/180</f>
        <v>0.84755386301729319</v>
      </c>
      <c r="F3986" s="4">
        <f>Orte[[#This Row],[Lon_dez]]*PI()/180</f>
        <v>0.16288539279457889</v>
      </c>
      <c r="G3986" t="s">
        <v>546</v>
      </c>
      <c r="H3986" t="s">
        <v>781</v>
      </c>
      <c r="I3986" s="4" t="b">
        <v>0</v>
      </c>
      <c r="J3986" s="4" t="str">
        <f>CONCATENATE(Orte[[#This Row],[Ort]]," - ",Orte[[#This Row],[Landkreis]])</f>
        <v>Kohlberg - Landkreis Esslingen</v>
      </c>
      <c r="L3986" s="3" t="s">
        <v>8605</v>
      </c>
      <c r="M3986" s="3"/>
      <c r="N3986" t="str">
        <f>Orte[[#This Row],[Ort]]</f>
        <v>Kohlberg</v>
      </c>
      <c r="O3986" t="s">
        <v>5981</v>
      </c>
      <c r="P3986" t="s">
        <v>4260</v>
      </c>
    </row>
    <row r="3987" spans="1:16" x14ac:dyDescent="0.35">
      <c r="A3987" t="s">
        <v>1766</v>
      </c>
      <c r="B3987" s="3" t="s">
        <v>9502</v>
      </c>
      <c r="C3987" s="4">
        <v>49.600511491799999</v>
      </c>
      <c r="D3987" s="4">
        <v>12.0233504008</v>
      </c>
      <c r="E3987" s="4">
        <f>Orte[[#This Row],[Lat_dez]]*PI()/180</f>
        <v>0.86569223620519442</v>
      </c>
      <c r="F3987" s="4">
        <f>Orte[[#This Row],[Lon_dez]]*PI()/180</f>
        <v>0.20984705161493986</v>
      </c>
      <c r="G3987" t="s">
        <v>665</v>
      </c>
      <c r="H3987" t="s">
        <v>1224</v>
      </c>
      <c r="I3987" s="4" t="b">
        <v>0</v>
      </c>
      <c r="J3987" s="4" t="str">
        <f>CONCATENATE(Orte[[#This Row],[Ort]]," - ",Orte[[#This Row],[Landkreis]])</f>
        <v>Kohlberg - Landkreis Neustadt a.d. Waldnaab</v>
      </c>
      <c r="L3987" s="3" t="s">
        <v>11116</v>
      </c>
      <c r="M3987" s="3"/>
      <c r="N3987" t="str">
        <f>Orte[[#This Row],[Ort]]</f>
        <v>Kohlberg</v>
      </c>
      <c r="O3987" t="s">
        <v>1296</v>
      </c>
      <c r="P3987" t="s">
        <v>5856</v>
      </c>
    </row>
    <row r="3988" spans="1:16" x14ac:dyDescent="0.35">
      <c r="A3988" t="s">
        <v>5191</v>
      </c>
      <c r="B3988" s="3" t="s">
        <v>13009</v>
      </c>
      <c r="C3988" s="4">
        <v>47.8430322464</v>
      </c>
      <c r="D3988" s="4">
        <v>12.047606821700001</v>
      </c>
      <c r="E3988" s="4">
        <f>Orte[[#This Row],[Lat_dez]]*PI()/180</f>
        <v>0.8350184368374991</v>
      </c>
      <c r="F3988" s="4">
        <f>Orte[[#This Row],[Lon_dez]]*PI()/180</f>
        <v>0.21027040602439442</v>
      </c>
      <c r="G3988" t="s">
        <v>665</v>
      </c>
      <c r="H3988" t="s">
        <v>877</v>
      </c>
      <c r="I3988" s="4" t="b">
        <v>0</v>
      </c>
      <c r="J3988" s="4" t="str">
        <f>CONCATENATE(Orte[[#This Row],[Ort]]," - ",Orte[[#This Row],[Landkreis]])</f>
        <v>Kolbermoor - Landkreis Rosenheim</v>
      </c>
      <c r="L3988" s="3" t="s">
        <v>10156</v>
      </c>
      <c r="M3988" s="3"/>
      <c r="N3988" t="str">
        <f>Orte[[#This Row],[Ort]]</f>
        <v>Kolbermoor</v>
      </c>
      <c r="O3988" t="s">
        <v>3443</v>
      </c>
      <c r="P3988" t="s">
        <v>142</v>
      </c>
    </row>
    <row r="3989" spans="1:16" x14ac:dyDescent="0.35">
      <c r="A3989" t="s">
        <v>5514</v>
      </c>
      <c r="B3989" s="3" t="s">
        <v>13414</v>
      </c>
      <c r="C3989" s="4">
        <v>48.060184394499998</v>
      </c>
      <c r="D3989" s="4">
        <v>8.8928217434400008</v>
      </c>
      <c r="E3989" s="4">
        <f>Orte[[#This Row],[Lat_dez]]*PI()/180</f>
        <v>0.83880845679962224</v>
      </c>
      <c r="F3989" s="4">
        <f>Orte[[#This Row],[Lon_dez]]*PI()/180</f>
        <v>0.15520901921597047</v>
      </c>
      <c r="G3989" t="s">
        <v>546</v>
      </c>
      <c r="H3989" t="s">
        <v>1084</v>
      </c>
      <c r="I3989" s="4" t="b">
        <v>0</v>
      </c>
      <c r="J3989" s="4" t="str">
        <f>CONCATENATE(Orte[[#This Row],[Ort]]," - ",Orte[[#This Row],[Landkreis]])</f>
        <v>Kolbingen - Landkreis Tuttlingen</v>
      </c>
      <c r="L3989" s="3" t="s">
        <v>12636</v>
      </c>
      <c r="M3989" s="3"/>
      <c r="N3989" t="str">
        <f>Orte[[#This Row],[Ort]]</f>
        <v>Kolbingen</v>
      </c>
      <c r="O3989" t="s">
        <v>2783</v>
      </c>
      <c r="P3989" t="s">
        <v>16037</v>
      </c>
    </row>
    <row r="3990" spans="1:16" x14ac:dyDescent="0.35">
      <c r="A3990" t="s">
        <v>4129</v>
      </c>
      <c r="B3990" s="3" t="s">
        <v>11618</v>
      </c>
      <c r="C3990" s="4">
        <v>49.930056317599998</v>
      </c>
      <c r="D3990" s="4">
        <v>10.2528920751</v>
      </c>
      <c r="E3990" s="4">
        <f>Orte[[#This Row],[Lat_dez]]*PI()/180</f>
        <v>0.8714438784483155</v>
      </c>
      <c r="F3990" s="4">
        <f>Orte[[#This Row],[Lon_dez]]*PI()/180</f>
        <v>0.17894672456212873</v>
      </c>
      <c r="G3990" t="s">
        <v>665</v>
      </c>
      <c r="H3990" t="s">
        <v>674</v>
      </c>
      <c r="I3990" s="4" t="b">
        <v>0</v>
      </c>
      <c r="J3990" s="4" t="str">
        <f>CONCATENATE(Orte[[#This Row],[Ort]]," - ",Orte[[#This Row],[Landkreis]])</f>
        <v>Kolitzheim - Landkreis Schweinfurt</v>
      </c>
      <c r="L3990" s="3" t="s">
        <v>14721</v>
      </c>
      <c r="M3990" s="3"/>
      <c r="N3990" t="str">
        <f>Orte[[#This Row],[Ort]]</f>
        <v>Kolitzheim</v>
      </c>
      <c r="O3990" t="s">
        <v>6408</v>
      </c>
      <c r="P3990" t="s">
        <v>16031</v>
      </c>
    </row>
    <row r="3991" spans="1:16" x14ac:dyDescent="0.35">
      <c r="A3991" t="s">
        <v>3398</v>
      </c>
      <c r="B3991" s="3" t="s">
        <v>10679</v>
      </c>
      <c r="C3991" s="4">
        <v>51.754229479499998</v>
      </c>
      <c r="D3991" s="4">
        <v>14.199079100400001</v>
      </c>
      <c r="E3991" s="4">
        <f>Orte[[#This Row],[Lat_dez]]*PI()/180</f>
        <v>0.90328170624998605</v>
      </c>
      <c r="F3991" s="4">
        <f>Orte[[#This Row],[Lon_dez]]*PI()/180</f>
        <v>0.24782068105309449</v>
      </c>
      <c r="G3991" t="s">
        <v>885</v>
      </c>
      <c r="H3991" t="s">
        <v>977</v>
      </c>
      <c r="I3991" s="4" t="b">
        <v>0</v>
      </c>
      <c r="J3991" s="4" t="str">
        <f>CONCATENATE(Orte[[#This Row],[Ort]]," - ",Orte[[#This Row],[Landkreis]])</f>
        <v>Kolkwitz - Landkreis Spree-Neiße</v>
      </c>
      <c r="L3991" s="3" t="s">
        <v>13889</v>
      </c>
      <c r="M3991" s="3"/>
      <c r="N3991" t="str">
        <f>Orte[[#This Row],[Ort]]</f>
        <v>Kolkwitz</v>
      </c>
      <c r="O3991" t="s">
        <v>1839</v>
      </c>
      <c r="P3991" t="s">
        <v>7031</v>
      </c>
    </row>
    <row r="3992" spans="1:16" x14ac:dyDescent="0.35">
      <c r="A3992" t="s">
        <v>3152</v>
      </c>
      <c r="B3992" s="3" t="s">
        <v>10378</v>
      </c>
      <c r="C3992" s="4">
        <v>51.208041825499997</v>
      </c>
      <c r="D3992" s="4">
        <v>11.2704958107</v>
      </c>
      <c r="E3992" s="4">
        <f>Orte[[#This Row],[Lat_dez]]*PI()/180</f>
        <v>0.89374893335394257</v>
      </c>
      <c r="F3992" s="4">
        <f>Orte[[#This Row],[Lon_dez]]*PI()/180</f>
        <v>0.19670726022894255</v>
      </c>
      <c r="G3992" t="s">
        <v>678</v>
      </c>
      <c r="H3992" t="s">
        <v>1344</v>
      </c>
      <c r="I3992" s="4" t="b">
        <v>0</v>
      </c>
      <c r="J3992" s="4" t="str">
        <f>CONCATENATE(Orte[[#This Row],[Ort]]," - ",Orte[[#This Row],[Landkreis]])</f>
        <v>Kölleda - Landkreis Sömmerda</v>
      </c>
      <c r="L3992" s="3" t="s">
        <v>15272</v>
      </c>
      <c r="M3992" s="3"/>
      <c r="N3992" t="str">
        <f>Orte[[#This Row],[Ort]]</f>
        <v>Kölleda</v>
      </c>
      <c r="O3992" t="s">
        <v>7194</v>
      </c>
      <c r="P3992" t="s">
        <v>5045</v>
      </c>
    </row>
    <row r="3993" spans="1:16" x14ac:dyDescent="0.35">
      <c r="A3993" t="s">
        <v>3364</v>
      </c>
      <c r="B3993" s="3" t="s">
        <v>10639</v>
      </c>
      <c r="C3993" s="4">
        <v>53.747833779399997</v>
      </c>
      <c r="D3993" s="4">
        <v>9.4890865499999997</v>
      </c>
      <c r="E3993" s="4">
        <f>Orte[[#This Row],[Lat_dez]]*PI()/180</f>
        <v>0.93807666526515743</v>
      </c>
      <c r="F3993" s="4">
        <f>Orte[[#This Row],[Lon_dez]]*PI()/180</f>
        <v>0.16561580330420952</v>
      </c>
      <c r="G3993" t="s">
        <v>641</v>
      </c>
      <c r="H3993" t="s">
        <v>1005</v>
      </c>
      <c r="I3993" s="4" t="b">
        <v>0</v>
      </c>
      <c r="J3993" s="4" t="str">
        <f>CONCATENATE(Orte[[#This Row],[Ort]]," - ",Orte[[#This Row],[Landkreis]])</f>
        <v>Kollmar, Pagensand - Kreis Steinburg</v>
      </c>
      <c r="L3993" s="3" t="s">
        <v>8215</v>
      </c>
      <c r="M3993" s="3"/>
      <c r="N3993" t="str">
        <f>Orte[[#This Row],[Ort]]</f>
        <v>Kollmar, Pagensand</v>
      </c>
      <c r="O3993" t="s">
        <v>5688</v>
      </c>
      <c r="P3993" t="s">
        <v>2085</v>
      </c>
    </row>
    <row r="3994" spans="1:16" x14ac:dyDescent="0.35">
      <c r="A3994" t="s">
        <v>6307</v>
      </c>
      <c r="B3994" s="3" t="s">
        <v>14483</v>
      </c>
      <c r="C3994" s="4">
        <v>49.034126084299999</v>
      </c>
      <c r="D3994" s="4">
        <v>12.876722446500001</v>
      </c>
      <c r="E3994" s="4">
        <f>Orte[[#This Row],[Lat_dez]]*PI()/180</f>
        <v>0.85580694600906959</v>
      </c>
      <c r="F3994" s="4">
        <f>Orte[[#This Row],[Lon_dez]]*PI()/180</f>
        <v>0.2247412035568844</v>
      </c>
      <c r="G3994" t="s">
        <v>665</v>
      </c>
      <c r="H3994" t="s">
        <v>1419</v>
      </c>
      <c r="I3994" s="4" t="b">
        <v>0</v>
      </c>
      <c r="J3994" s="4" t="str">
        <f>CONCATENATE(Orte[[#This Row],[Ort]]," - ",Orte[[#This Row],[Landkreis]])</f>
        <v>Kollnburg - Landkreis Regen</v>
      </c>
      <c r="L3994" s="3" t="s">
        <v>14720</v>
      </c>
      <c r="M3994" s="3"/>
      <c r="N3994" t="str">
        <f>Orte[[#This Row],[Ort]]</f>
        <v>Kollnburg</v>
      </c>
      <c r="O3994" t="s">
        <v>1294</v>
      </c>
      <c r="P3994" t="s">
        <v>7027</v>
      </c>
    </row>
    <row r="3995" spans="1:16" x14ac:dyDescent="0.35">
      <c r="A3995" t="s">
        <v>6132</v>
      </c>
      <c r="B3995" s="3" t="s">
        <v>14247</v>
      </c>
      <c r="C3995" s="4">
        <v>53.4686668967</v>
      </c>
      <c r="D3995" s="4">
        <v>10.4622639191</v>
      </c>
      <c r="E3995" s="4">
        <f>Orte[[#This Row],[Lat_dez]]*PI()/180</f>
        <v>0.93320428399951383</v>
      </c>
      <c r="F3995" s="4">
        <f>Orte[[#This Row],[Lon_dez]]*PI()/180</f>
        <v>0.18260095260090065</v>
      </c>
      <c r="G3995" t="s">
        <v>641</v>
      </c>
      <c r="H3995" t="s">
        <v>1043</v>
      </c>
      <c r="I3995" s="4" t="b">
        <v>0</v>
      </c>
      <c r="J3995" s="4" t="str">
        <f>CONCATENATE(Orte[[#This Row],[Ort]]," - ",Orte[[#This Row],[Landkreis]])</f>
        <v>Kollow - Kreis Herzogtum Lauenburg</v>
      </c>
      <c r="L3995" s="3" t="s">
        <v>12625</v>
      </c>
      <c r="M3995" s="3"/>
      <c r="N3995" t="str">
        <f>Orte[[#This Row],[Ort]]</f>
        <v>Kollow</v>
      </c>
      <c r="O3995" t="s">
        <v>6082</v>
      </c>
      <c r="P3995" t="s">
        <v>5517</v>
      </c>
    </row>
    <row r="3996" spans="1:16" x14ac:dyDescent="0.35">
      <c r="A3996" t="s">
        <v>531</v>
      </c>
      <c r="B3996" s="3" t="s">
        <v>8226</v>
      </c>
      <c r="C3996" s="4">
        <v>50.938655677600003</v>
      </c>
      <c r="D3996" s="4">
        <v>6.95506986959</v>
      </c>
      <c r="E3996" s="4">
        <f>Orte[[#This Row],[Lat_dez]]*PI()/180</f>
        <v>0.88904725811382324</v>
      </c>
      <c r="F3996" s="4">
        <f>Orte[[#This Row],[Lon_dez]]*PI()/180</f>
        <v>0.12138886893059814</v>
      </c>
      <c r="G3996" t="s">
        <v>504</v>
      </c>
      <c r="H3996" t="s">
        <v>532</v>
      </c>
      <c r="I3996" s="4" t="b">
        <v>0</v>
      </c>
      <c r="J3996" s="4" t="str">
        <f>CONCATENATE(Orte[[#This Row],[Ort]]," - ",Orte[[#This Row],[Landkreis]])</f>
        <v>Köln - Kreisfreie Stadt Köln</v>
      </c>
      <c r="L3996" s="3" t="s">
        <v>15477</v>
      </c>
      <c r="M3996" s="3"/>
      <c r="N3996" t="str">
        <f>Orte[[#This Row],[Ort]]</f>
        <v>Köln</v>
      </c>
      <c r="O3996" t="s">
        <v>4671</v>
      </c>
      <c r="P3996" t="s">
        <v>2001</v>
      </c>
    </row>
    <row r="3997" spans="1:16" x14ac:dyDescent="0.35">
      <c r="A3997" t="s">
        <v>531</v>
      </c>
      <c r="B3997" s="3" t="s">
        <v>14407</v>
      </c>
      <c r="C3997" s="4">
        <v>50.949980848400003</v>
      </c>
      <c r="D3997" s="4">
        <v>6.9628446759099996</v>
      </c>
      <c r="E3997" s="4">
        <f>Orte[[#This Row],[Lat_dez]]*PI()/180</f>
        <v>0.88924491963263397</v>
      </c>
      <c r="F3997" s="4">
        <f>Orte[[#This Row],[Lon_dez]]*PI()/180</f>
        <v>0.12152456489958699</v>
      </c>
      <c r="G3997" t="s">
        <v>504</v>
      </c>
      <c r="H3997" t="s">
        <v>532</v>
      </c>
      <c r="I3997" s="4" t="b">
        <v>0</v>
      </c>
      <c r="J3997" s="4" t="str">
        <f>CONCATENATE(Orte[[#This Row],[Ort]]," - ",Orte[[#This Row],[Landkreis]])</f>
        <v>Köln - Kreisfreie Stadt Köln</v>
      </c>
      <c r="L3997" s="3" t="s">
        <v>7749</v>
      </c>
      <c r="M3997" s="3"/>
      <c r="N3997" t="str">
        <f>Orte[[#This Row],[Ort]]</f>
        <v>Köln</v>
      </c>
      <c r="O3997" t="s">
        <v>4075</v>
      </c>
      <c r="P3997" t="s">
        <v>2798</v>
      </c>
    </row>
    <row r="3998" spans="1:16" x14ac:dyDescent="0.35">
      <c r="A3998" t="s">
        <v>531</v>
      </c>
      <c r="B3998" s="3" t="s">
        <v>11976</v>
      </c>
      <c r="C3998" s="4">
        <v>50.9503214386</v>
      </c>
      <c r="D3998" s="4">
        <v>6.9485927038100002</v>
      </c>
      <c r="E3998" s="4">
        <f>Orte[[#This Row],[Lat_dez]]*PI()/180</f>
        <v>0.88925086405302378</v>
      </c>
      <c r="F3998" s="4">
        <f>Orte[[#This Row],[Lon_dez]]*PI()/180</f>
        <v>0.12127582106153963</v>
      </c>
      <c r="G3998" t="s">
        <v>504</v>
      </c>
      <c r="H3998" t="s">
        <v>532</v>
      </c>
      <c r="I3998" s="4" t="b">
        <v>0</v>
      </c>
      <c r="J3998" s="4" t="str">
        <f>CONCATENATE(Orte[[#This Row],[Ort]]," - ",Orte[[#This Row],[Landkreis]])</f>
        <v>Köln - Kreisfreie Stadt Köln</v>
      </c>
      <c r="L3998" s="3" t="s">
        <v>8597</v>
      </c>
      <c r="M3998" s="3"/>
      <c r="N3998" t="str">
        <f>Orte[[#This Row],[Ort]]</f>
        <v>Köln</v>
      </c>
      <c r="O3998" t="s">
        <v>7108</v>
      </c>
      <c r="P3998" t="s">
        <v>866</v>
      </c>
    </row>
    <row r="3999" spans="1:16" x14ac:dyDescent="0.35">
      <c r="A3999" t="s">
        <v>531</v>
      </c>
      <c r="B3999" s="3" t="s">
        <v>8516</v>
      </c>
      <c r="C3999" s="4">
        <v>50.942425602900002</v>
      </c>
      <c r="D3999" s="4">
        <v>6.93592971104</v>
      </c>
      <c r="E3999" s="4">
        <f>Orte[[#This Row],[Lat_dez]]*PI()/180</f>
        <v>0.88911305572286237</v>
      </c>
      <c r="F3999" s="4">
        <f>Orte[[#This Row],[Lon_dez]]*PI()/180</f>
        <v>0.1210548101445469</v>
      </c>
      <c r="G3999" t="s">
        <v>504</v>
      </c>
      <c r="H3999" t="s">
        <v>532</v>
      </c>
      <c r="I3999" s="4" t="b">
        <v>0</v>
      </c>
      <c r="J3999" s="4" t="str">
        <f>CONCATENATE(Orte[[#This Row],[Ort]]," - ",Orte[[#This Row],[Landkreis]])</f>
        <v>Köln - Kreisfreie Stadt Köln</v>
      </c>
      <c r="L3999" s="3" t="s">
        <v>12273</v>
      </c>
      <c r="M3999" s="3"/>
      <c r="N3999" t="str">
        <f>Orte[[#This Row],[Ort]]</f>
        <v>Köln</v>
      </c>
      <c r="O3999" t="s">
        <v>4987</v>
      </c>
      <c r="P3999" t="s">
        <v>5548</v>
      </c>
    </row>
    <row r="4000" spans="1:16" x14ac:dyDescent="0.35">
      <c r="A4000" t="s">
        <v>531</v>
      </c>
      <c r="B4000" s="3" t="s">
        <v>12269</v>
      </c>
      <c r="C4000" s="4">
        <v>50.9327433391</v>
      </c>
      <c r="D4000" s="4">
        <v>6.9340248876799997</v>
      </c>
      <c r="E4000" s="4">
        <f>Orte[[#This Row],[Lat_dez]]*PI()/180</f>
        <v>0.88894406834050577</v>
      </c>
      <c r="F4000" s="4">
        <f>Orte[[#This Row],[Lon_dez]]*PI()/180</f>
        <v>0.12102156470524598</v>
      </c>
      <c r="G4000" t="s">
        <v>504</v>
      </c>
      <c r="H4000" t="s">
        <v>532</v>
      </c>
      <c r="I4000" s="4" t="b">
        <v>0</v>
      </c>
      <c r="J4000" s="4" t="str">
        <f>CONCATENATE(Orte[[#This Row],[Ort]]," - ",Orte[[#This Row],[Landkreis]])</f>
        <v>Köln - Kreisfreie Stadt Köln</v>
      </c>
      <c r="L4000" s="3" t="s">
        <v>7752</v>
      </c>
      <c r="M4000" s="3"/>
      <c r="N4000" t="str">
        <f>Orte[[#This Row],[Ort]]</f>
        <v>Köln</v>
      </c>
      <c r="O4000" t="s">
        <v>1016</v>
      </c>
      <c r="P4000" t="s">
        <v>3025</v>
      </c>
    </row>
    <row r="4001" spans="1:16" x14ac:dyDescent="0.35">
      <c r="A4001" t="s">
        <v>531</v>
      </c>
      <c r="B4001" s="3" t="s">
        <v>12623</v>
      </c>
      <c r="C4001" s="4">
        <v>50.931275736499998</v>
      </c>
      <c r="D4001" s="4">
        <v>6.9524406260199996</v>
      </c>
      <c r="E4001" s="4">
        <f>Orte[[#This Row],[Lat_dez]]*PI()/180</f>
        <v>0.88891845384302492</v>
      </c>
      <c r="F4001" s="4">
        <f>Orte[[#This Row],[Lon_dez]]*PI()/180</f>
        <v>0.12134297997346473</v>
      </c>
      <c r="G4001" t="s">
        <v>504</v>
      </c>
      <c r="H4001" t="s">
        <v>532</v>
      </c>
      <c r="I4001" s="4" t="b">
        <v>0</v>
      </c>
      <c r="J4001" s="4" t="str">
        <f>CONCATENATE(Orte[[#This Row],[Ort]]," - ",Orte[[#This Row],[Landkreis]])</f>
        <v>Köln - Kreisfreie Stadt Köln</v>
      </c>
      <c r="L4001" s="3" t="s">
        <v>8132</v>
      </c>
      <c r="M4001" s="3"/>
      <c r="N4001" t="str">
        <f>Orte[[#This Row],[Ort]]</f>
        <v>Köln</v>
      </c>
      <c r="O4001" t="s">
        <v>2014</v>
      </c>
      <c r="P4001" t="s">
        <v>3521</v>
      </c>
    </row>
    <row r="4002" spans="1:16" x14ac:dyDescent="0.35">
      <c r="A4002" t="s">
        <v>531</v>
      </c>
      <c r="B4002" s="3" t="s">
        <v>11829</v>
      </c>
      <c r="C4002" s="4">
        <v>50.921486055199999</v>
      </c>
      <c r="D4002" s="4">
        <v>6.9504809465599999</v>
      </c>
      <c r="E4002" s="4">
        <f>Orte[[#This Row],[Lat_dez]]*PI()/180</f>
        <v>0.88874759167161888</v>
      </c>
      <c r="F4002" s="4">
        <f>Orte[[#This Row],[Lon_dez]]*PI()/180</f>
        <v>0.12130877711460404</v>
      </c>
      <c r="G4002" t="s">
        <v>504</v>
      </c>
      <c r="H4002" t="s">
        <v>532</v>
      </c>
      <c r="I4002" s="4" t="b">
        <v>0</v>
      </c>
      <c r="J4002" s="4" t="str">
        <f>CONCATENATE(Orte[[#This Row],[Ort]]," - ",Orte[[#This Row],[Landkreis]])</f>
        <v>Köln - Kreisfreie Stadt Köln</v>
      </c>
      <c r="L4002" s="3" t="s">
        <v>11077</v>
      </c>
      <c r="M4002" s="3"/>
      <c r="N4002" t="str">
        <f>Orte[[#This Row],[Ort]]</f>
        <v>Köln</v>
      </c>
      <c r="O4002" t="s">
        <v>4654</v>
      </c>
      <c r="P4002" t="s">
        <v>6373</v>
      </c>
    </row>
    <row r="4003" spans="1:16" x14ac:dyDescent="0.35">
      <c r="A4003" t="s">
        <v>531</v>
      </c>
      <c r="B4003" s="3" t="s">
        <v>13277</v>
      </c>
      <c r="C4003" s="4">
        <v>50.9231929404</v>
      </c>
      <c r="D4003" s="4">
        <v>6.9635768303200001</v>
      </c>
      <c r="E4003" s="4">
        <f>Orte[[#This Row],[Lat_dez]]*PI()/180</f>
        <v>0.8887773824383125</v>
      </c>
      <c r="F4003" s="4">
        <f>Orte[[#This Row],[Lon_dez]]*PI()/180</f>
        <v>0.12153734340467449</v>
      </c>
      <c r="G4003" t="s">
        <v>504</v>
      </c>
      <c r="H4003" t="s">
        <v>532</v>
      </c>
      <c r="I4003" s="4" t="b">
        <v>0</v>
      </c>
      <c r="J4003" s="4" t="str">
        <f>CONCATENATE(Orte[[#This Row],[Ort]]," - ",Orte[[#This Row],[Landkreis]])</f>
        <v>Köln - Kreisfreie Stadt Köln</v>
      </c>
      <c r="L4003" s="3" t="s">
        <v>13280</v>
      </c>
      <c r="M4003" s="3"/>
      <c r="N4003" t="str">
        <f>Orte[[#This Row],[Ort]]</f>
        <v>Köln</v>
      </c>
      <c r="O4003" t="s">
        <v>1686</v>
      </c>
      <c r="P4003" t="s">
        <v>1439</v>
      </c>
    </row>
    <row r="4004" spans="1:16" x14ac:dyDescent="0.35">
      <c r="A4004" t="s">
        <v>531</v>
      </c>
      <c r="B4004" s="3" t="s">
        <v>13769</v>
      </c>
      <c r="C4004" s="4">
        <v>50.936731635100003</v>
      </c>
      <c r="D4004" s="4">
        <v>6.9782010551999996</v>
      </c>
      <c r="E4004" s="4">
        <f>Orte[[#This Row],[Lat_dez]]*PI()/180</f>
        <v>0.88901367723724989</v>
      </c>
      <c r="F4004" s="4">
        <f>Orte[[#This Row],[Lon_dez]]*PI()/180</f>
        <v>0.12179258427938257</v>
      </c>
      <c r="G4004" t="s">
        <v>504</v>
      </c>
      <c r="H4004" t="s">
        <v>532</v>
      </c>
      <c r="I4004" s="4" t="b">
        <v>0</v>
      </c>
      <c r="J4004" s="4" t="str">
        <f>CONCATENATE(Orte[[#This Row],[Ort]]," - ",Orte[[#This Row],[Landkreis]])</f>
        <v>Köln - Kreisfreie Stadt Köln</v>
      </c>
      <c r="L4004" s="3" t="s">
        <v>11068</v>
      </c>
      <c r="M4004" s="3"/>
      <c r="N4004" t="str">
        <f>Orte[[#This Row],[Ort]]</f>
        <v>Köln</v>
      </c>
      <c r="O4004" t="s">
        <v>2307</v>
      </c>
      <c r="P4004" t="s">
        <v>984</v>
      </c>
    </row>
    <row r="4005" spans="1:16" x14ac:dyDescent="0.35">
      <c r="A4005" t="s">
        <v>531</v>
      </c>
      <c r="B4005" s="3" t="s">
        <v>12624</v>
      </c>
      <c r="C4005" s="4">
        <v>50.964344203099998</v>
      </c>
      <c r="D4005" s="4">
        <v>6.9537732347099999</v>
      </c>
      <c r="E4005" s="4">
        <f>Orte[[#This Row],[Lat_dez]]*PI()/180</f>
        <v>0.88949560746378054</v>
      </c>
      <c r="F4005" s="4">
        <f>Orte[[#This Row],[Lon_dez]]*PI()/180</f>
        <v>0.12136623838274592</v>
      </c>
      <c r="G4005" t="s">
        <v>504</v>
      </c>
      <c r="H4005" t="s">
        <v>532</v>
      </c>
      <c r="I4005" s="4" t="b">
        <v>0</v>
      </c>
      <c r="J4005" s="4" t="str">
        <f>CONCATENATE(Orte[[#This Row],[Ort]]," - ",Orte[[#This Row],[Landkreis]])</f>
        <v>Köln - Kreisfreie Stadt Köln</v>
      </c>
      <c r="L4005" s="3" t="s">
        <v>8517</v>
      </c>
      <c r="M4005" s="3"/>
      <c r="N4005" t="str">
        <f>Orte[[#This Row],[Ort]]</f>
        <v>Köln</v>
      </c>
      <c r="O4005" t="s">
        <v>3402</v>
      </c>
      <c r="P4005" t="s">
        <v>4432</v>
      </c>
    </row>
    <row r="4006" spans="1:16" x14ac:dyDescent="0.35">
      <c r="A4006" t="s">
        <v>531</v>
      </c>
      <c r="B4006" s="3" t="s">
        <v>9125</v>
      </c>
      <c r="C4006" s="4">
        <v>50.978759697400001</v>
      </c>
      <c r="D4006" s="4">
        <v>6.9433862671800002</v>
      </c>
      <c r="E4006" s="4">
        <f>Orte[[#This Row],[Lat_dez]]*PI()/180</f>
        <v>0.88974720530261808</v>
      </c>
      <c r="F4006" s="4">
        <f>Orte[[#This Row],[Lon_dez]]*PI()/180</f>
        <v>0.12118495160004969</v>
      </c>
      <c r="G4006" t="s">
        <v>504</v>
      </c>
      <c r="H4006" t="s">
        <v>532</v>
      </c>
      <c r="I4006" s="4" t="b">
        <v>0</v>
      </c>
      <c r="J4006" s="4" t="str">
        <f>CONCATENATE(Orte[[#This Row],[Ort]]," - ",Orte[[#This Row],[Landkreis]])</f>
        <v>Köln - Kreisfreie Stadt Köln</v>
      </c>
      <c r="L4006" s="3" t="s">
        <v>13274</v>
      </c>
      <c r="M4006" s="3"/>
      <c r="N4006" t="str">
        <f>Orte[[#This Row],[Ort]]</f>
        <v>Köln</v>
      </c>
      <c r="O4006" t="s">
        <v>2969</v>
      </c>
      <c r="P4006" t="s">
        <v>2399</v>
      </c>
    </row>
    <row r="4007" spans="1:16" x14ac:dyDescent="0.35">
      <c r="A4007" t="s">
        <v>531</v>
      </c>
      <c r="B4007" s="3" t="s">
        <v>9302</v>
      </c>
      <c r="C4007" s="4">
        <v>50.992267766700003</v>
      </c>
      <c r="D4007" s="4">
        <v>6.9335308633299997</v>
      </c>
      <c r="E4007" s="4">
        <f>Orte[[#This Row],[Lat_dez]]*PI()/180</f>
        <v>0.88998296558749068</v>
      </c>
      <c r="F4007" s="4">
        <f>Orte[[#This Row],[Lon_dez]]*PI()/180</f>
        <v>0.12101294235375346</v>
      </c>
      <c r="G4007" t="s">
        <v>504</v>
      </c>
      <c r="H4007" t="s">
        <v>532</v>
      </c>
      <c r="I4007" s="4" t="b">
        <v>0</v>
      </c>
      <c r="J4007" s="4" t="str">
        <f>CONCATENATE(Orte[[#This Row],[Ort]]," - ",Orte[[#This Row],[Landkreis]])</f>
        <v>Köln - Kreisfreie Stadt Köln</v>
      </c>
      <c r="L4007" s="3" t="s">
        <v>15217</v>
      </c>
      <c r="M4007" s="3"/>
      <c r="N4007" t="str">
        <f>Orte[[#This Row],[Ort]]</f>
        <v>Köln</v>
      </c>
      <c r="O4007" t="s">
        <v>5105</v>
      </c>
      <c r="P4007" t="s">
        <v>4537</v>
      </c>
    </row>
    <row r="4008" spans="1:16" x14ac:dyDescent="0.35">
      <c r="A4008" t="s">
        <v>531</v>
      </c>
      <c r="B4008" s="3" t="s">
        <v>7686</v>
      </c>
      <c r="C4008" s="4">
        <v>50.980815903299998</v>
      </c>
      <c r="D4008" s="4">
        <v>6.9211374591999997</v>
      </c>
      <c r="E4008" s="4">
        <f>Orte[[#This Row],[Lat_dez]]*PI()/180</f>
        <v>0.88978309286567203</v>
      </c>
      <c r="F4008" s="4">
        <f>Orte[[#This Row],[Lon_dez]]*PI()/180</f>
        <v>0.12079663664615468</v>
      </c>
      <c r="G4008" t="s">
        <v>504</v>
      </c>
      <c r="H4008" t="s">
        <v>532</v>
      </c>
      <c r="I4008" s="4" t="b">
        <v>0</v>
      </c>
      <c r="J4008" s="4" t="str">
        <f>CONCATENATE(Orte[[#This Row],[Ort]]," - ",Orte[[#This Row],[Landkreis]])</f>
        <v>Köln - Kreisfreie Stadt Köln</v>
      </c>
      <c r="L4008" s="3" t="s">
        <v>9168</v>
      </c>
      <c r="M4008" s="3"/>
      <c r="N4008" t="str">
        <f>Orte[[#This Row],[Ort]]</f>
        <v>Köln</v>
      </c>
      <c r="O4008" t="s">
        <v>3267</v>
      </c>
      <c r="P4008" t="s">
        <v>6690</v>
      </c>
    </row>
    <row r="4009" spans="1:16" x14ac:dyDescent="0.35">
      <c r="A4009" t="s">
        <v>531</v>
      </c>
      <c r="B4009" s="3" t="s">
        <v>11972</v>
      </c>
      <c r="C4009" s="4">
        <v>51.019488538700003</v>
      </c>
      <c r="D4009" s="4">
        <v>6.8683819910499997</v>
      </c>
      <c r="E4009" s="4">
        <f>Orte[[#This Row],[Lat_dez]]*PI()/180</f>
        <v>0.89045805768382547</v>
      </c>
      <c r="F4009" s="4">
        <f>Orte[[#This Row],[Lon_dez]]*PI()/180</f>
        <v>0.11987588002850619</v>
      </c>
      <c r="G4009" t="s">
        <v>504</v>
      </c>
      <c r="H4009" t="s">
        <v>532</v>
      </c>
      <c r="I4009" s="4" t="b">
        <v>0</v>
      </c>
      <c r="J4009" s="4" t="str">
        <f>CONCATENATE(Orte[[#This Row],[Ort]]," - ",Orte[[#This Row],[Landkreis]])</f>
        <v>Köln - Kreisfreie Stadt Köln</v>
      </c>
      <c r="L4009" s="3" t="s">
        <v>8205</v>
      </c>
      <c r="M4009" s="3"/>
      <c r="N4009" t="str">
        <f>Orte[[#This Row],[Ort]]</f>
        <v>Köln</v>
      </c>
      <c r="O4009" t="s">
        <v>5639</v>
      </c>
      <c r="P4009" t="s">
        <v>4034</v>
      </c>
    </row>
    <row r="4010" spans="1:16" x14ac:dyDescent="0.35">
      <c r="A4010" t="s">
        <v>531</v>
      </c>
      <c r="B4010" s="3" t="s">
        <v>11826</v>
      </c>
      <c r="C4010" s="4">
        <v>51.002829278599997</v>
      </c>
      <c r="D4010" s="4">
        <v>6.8853573963999999</v>
      </c>
      <c r="E4010" s="4">
        <f>Orte[[#This Row],[Lat_dez]]*PI()/180</f>
        <v>0.89016729874413425</v>
      </c>
      <c r="F4010" s="4">
        <f>Orte[[#This Row],[Lon_dez]]*PI()/180</f>
        <v>0.12017215674372436</v>
      </c>
      <c r="G4010" t="s">
        <v>504</v>
      </c>
      <c r="H4010" t="s">
        <v>532</v>
      </c>
      <c r="I4010" s="4" t="b">
        <v>0</v>
      </c>
      <c r="J4010" s="4" t="str">
        <f>CONCATENATE(Orte[[#This Row],[Ort]]," - ",Orte[[#This Row],[Landkreis]])</f>
        <v>Köln - Kreisfreie Stadt Köln</v>
      </c>
      <c r="L4010" s="3" t="s">
        <v>11073</v>
      </c>
      <c r="M4010" s="3"/>
      <c r="N4010" t="str">
        <f>Orte[[#This Row],[Ort]]</f>
        <v>Köln</v>
      </c>
      <c r="O4010" t="s">
        <v>5397</v>
      </c>
      <c r="P4010" t="s">
        <v>391</v>
      </c>
    </row>
    <row r="4011" spans="1:16" x14ac:dyDescent="0.35">
      <c r="A4011" t="s">
        <v>531</v>
      </c>
      <c r="B4011" s="3" t="s">
        <v>9117</v>
      </c>
      <c r="C4011" s="4">
        <v>51.045761896400002</v>
      </c>
      <c r="D4011" s="4">
        <v>6.8760142555300003</v>
      </c>
      <c r="E4011" s="4">
        <f>Orte[[#This Row],[Lat_dez]]*PI()/180</f>
        <v>0.89091661428124458</v>
      </c>
      <c r="F4011" s="4">
        <f>Orte[[#This Row],[Lon_dez]]*PI()/180</f>
        <v>0.12000908817306521</v>
      </c>
      <c r="G4011" t="s">
        <v>504</v>
      </c>
      <c r="H4011" t="s">
        <v>532</v>
      </c>
      <c r="I4011" s="4" t="b">
        <v>0</v>
      </c>
      <c r="J4011" s="4" t="str">
        <f>CONCATENATE(Orte[[#This Row],[Ort]]," - ",Orte[[#This Row],[Landkreis]])</f>
        <v>Köln - Kreisfreie Stadt Köln</v>
      </c>
      <c r="L4011" s="3" t="s">
        <v>10881</v>
      </c>
      <c r="M4011" s="3"/>
      <c r="N4011" t="str">
        <f>Orte[[#This Row],[Ort]]</f>
        <v>Köln</v>
      </c>
      <c r="O4011" t="s">
        <v>5342</v>
      </c>
      <c r="P4011" t="s">
        <v>4264</v>
      </c>
    </row>
    <row r="4012" spans="1:16" x14ac:dyDescent="0.35">
      <c r="A4012" t="s">
        <v>531</v>
      </c>
      <c r="B4012" s="3" t="s">
        <v>8515</v>
      </c>
      <c r="C4012" s="4">
        <v>50.951100894299998</v>
      </c>
      <c r="D4012" s="4">
        <v>6.9265026474900004</v>
      </c>
      <c r="E4012" s="4">
        <f>Orte[[#This Row],[Lat_dez]]*PI()/180</f>
        <v>0.88926446812136228</v>
      </c>
      <c r="F4012" s="4">
        <f>Orte[[#This Row],[Lon_dez]]*PI()/180</f>
        <v>0.12089027684680465</v>
      </c>
      <c r="G4012" t="s">
        <v>504</v>
      </c>
      <c r="H4012" t="s">
        <v>532</v>
      </c>
      <c r="I4012" s="4" t="b">
        <v>0</v>
      </c>
      <c r="J4012" s="4" t="str">
        <f>CONCATENATE(Orte[[#This Row],[Ort]]," - ",Orte[[#This Row],[Landkreis]])</f>
        <v>Köln - Kreisfreie Stadt Köln</v>
      </c>
      <c r="L4012" s="3" t="s">
        <v>15691</v>
      </c>
      <c r="M4012" s="3"/>
      <c r="N4012" t="str">
        <f>Orte[[#This Row],[Ort]]</f>
        <v>Köln</v>
      </c>
      <c r="O4012" t="s">
        <v>7024</v>
      </c>
      <c r="P4012" t="s">
        <v>6399</v>
      </c>
    </row>
    <row r="4013" spans="1:16" x14ac:dyDescent="0.35">
      <c r="A4013" t="s">
        <v>531</v>
      </c>
      <c r="B4013" s="3" t="s">
        <v>9122</v>
      </c>
      <c r="C4013" s="4">
        <v>50.954187990100003</v>
      </c>
      <c r="D4013" s="4">
        <v>6.9104224368400002</v>
      </c>
      <c r="E4013" s="4">
        <f>Orte[[#This Row],[Lat_dez]]*PI()/180</f>
        <v>0.88931834810739674</v>
      </c>
      <c r="F4013" s="4">
        <f>Orte[[#This Row],[Lon_dez]]*PI()/180</f>
        <v>0.12060962422654789</v>
      </c>
      <c r="G4013" t="s">
        <v>504</v>
      </c>
      <c r="H4013" t="s">
        <v>532</v>
      </c>
      <c r="I4013" s="4" t="b">
        <v>0</v>
      </c>
      <c r="J4013" s="4" t="str">
        <f>CONCATENATE(Orte[[#This Row],[Ort]]," - ",Orte[[#This Row],[Landkreis]])</f>
        <v>Köln - Kreisfreie Stadt Köln</v>
      </c>
      <c r="L4013" s="3" t="s">
        <v>11864</v>
      </c>
      <c r="M4013" s="3"/>
      <c r="N4013" t="str">
        <f>Orte[[#This Row],[Ort]]</f>
        <v>Köln</v>
      </c>
      <c r="O4013" t="s">
        <v>7112</v>
      </c>
      <c r="P4013" t="s">
        <v>16038</v>
      </c>
    </row>
    <row r="4014" spans="1:16" x14ac:dyDescent="0.35">
      <c r="A4014" t="s">
        <v>531</v>
      </c>
      <c r="B4014" s="3" t="s">
        <v>11336</v>
      </c>
      <c r="C4014" s="4">
        <v>50.967938944399997</v>
      </c>
      <c r="D4014" s="4">
        <v>6.8992749683400003</v>
      </c>
      <c r="E4014" s="4">
        <f>Orte[[#This Row],[Lat_dez]]*PI()/180</f>
        <v>0.889558347535223</v>
      </c>
      <c r="F4014" s="4">
        <f>Orte[[#This Row],[Lon_dez]]*PI()/180</f>
        <v>0.12041506419796054</v>
      </c>
      <c r="G4014" t="s">
        <v>504</v>
      </c>
      <c r="H4014" t="s">
        <v>532</v>
      </c>
      <c r="I4014" s="4" t="b">
        <v>0</v>
      </c>
      <c r="J4014" s="4" t="str">
        <f>CONCATENATE(Orte[[#This Row],[Ort]]," - ",Orte[[#This Row],[Landkreis]])</f>
        <v>Köln - Kreisfreie Stadt Köln</v>
      </c>
      <c r="L4014" s="3" t="s">
        <v>7690</v>
      </c>
      <c r="M4014" s="3"/>
      <c r="N4014" t="str">
        <f>Orte[[#This Row],[Ort]]</f>
        <v>Köln</v>
      </c>
      <c r="O4014" t="s">
        <v>5085</v>
      </c>
      <c r="P4014" t="s">
        <v>1778</v>
      </c>
    </row>
    <row r="4015" spans="1:16" x14ac:dyDescent="0.35">
      <c r="A4015" t="s">
        <v>531</v>
      </c>
      <c r="B4015" s="3" t="s">
        <v>15523</v>
      </c>
      <c r="C4015" s="4">
        <v>50.974299158100003</v>
      </c>
      <c r="D4015" s="4">
        <v>6.8705427387400002</v>
      </c>
      <c r="E4015" s="4">
        <f>Orte[[#This Row],[Lat_dez]]*PI()/180</f>
        <v>0.88966935420541859</v>
      </c>
      <c r="F4015" s="4">
        <f>Orte[[#This Row],[Lon_dez]]*PI()/180</f>
        <v>0.11991359219000157</v>
      </c>
      <c r="G4015" t="s">
        <v>504</v>
      </c>
      <c r="H4015" t="s">
        <v>532</v>
      </c>
      <c r="I4015" s="4" t="b">
        <v>0</v>
      </c>
      <c r="J4015" s="4" t="str">
        <f>CONCATENATE(Orte[[#This Row],[Ort]]," - ",Orte[[#This Row],[Landkreis]])</f>
        <v>Köln - Kreisfreie Stadt Köln</v>
      </c>
      <c r="L4015" s="3" t="s">
        <v>8626</v>
      </c>
      <c r="M4015" s="3"/>
      <c r="N4015" t="str">
        <f>Orte[[#This Row],[Ort]]</f>
        <v>Köln</v>
      </c>
      <c r="O4015" t="s">
        <v>4528</v>
      </c>
      <c r="P4015" t="s">
        <v>3352</v>
      </c>
    </row>
    <row r="4016" spans="1:16" x14ac:dyDescent="0.35">
      <c r="A4016" t="s">
        <v>531</v>
      </c>
      <c r="B4016" s="3" t="s">
        <v>12265</v>
      </c>
      <c r="C4016" s="4">
        <v>50.924265204500003</v>
      </c>
      <c r="D4016" s="4">
        <v>6.8566711940599996</v>
      </c>
      <c r="E4016" s="4">
        <f>Orte[[#This Row],[Lat_dez]]*PI()/180</f>
        <v>0.88879609697730855</v>
      </c>
      <c r="F4016" s="4">
        <f>Orte[[#This Row],[Lon_dez]]*PI()/180</f>
        <v>0.11967148806299804</v>
      </c>
      <c r="G4016" t="s">
        <v>504</v>
      </c>
      <c r="H4016" t="s">
        <v>532</v>
      </c>
      <c r="I4016" s="4" t="b">
        <v>0</v>
      </c>
      <c r="J4016" s="4" t="str">
        <f>CONCATENATE(Orte[[#This Row],[Ort]]," - ",Orte[[#This Row],[Landkreis]])</f>
        <v>Köln - Kreisfreie Stadt Köln</v>
      </c>
      <c r="L4016" s="3" t="s">
        <v>12628</v>
      </c>
      <c r="M4016" s="3"/>
      <c r="N4016" t="str">
        <f>Orte[[#This Row],[Ort]]</f>
        <v>Köln</v>
      </c>
      <c r="O4016" t="s">
        <v>2972</v>
      </c>
      <c r="P4016" t="s">
        <v>6908</v>
      </c>
    </row>
    <row r="4017" spans="1:16" x14ac:dyDescent="0.35">
      <c r="A4017" t="s">
        <v>531</v>
      </c>
      <c r="B4017" s="3" t="s">
        <v>12264</v>
      </c>
      <c r="C4017" s="4">
        <v>50.953323177500003</v>
      </c>
      <c r="D4017" s="4">
        <v>6.8328602801200002</v>
      </c>
      <c r="E4017" s="4">
        <f>Orte[[#This Row],[Lat_dez]]*PI()/180</f>
        <v>0.88930325428011414</v>
      </c>
      <c r="F4017" s="4">
        <f>Orte[[#This Row],[Lon_dez]]*PI()/180</f>
        <v>0.11925590921683606</v>
      </c>
      <c r="G4017" t="s">
        <v>504</v>
      </c>
      <c r="H4017" t="s">
        <v>532</v>
      </c>
      <c r="I4017" s="4" t="b">
        <v>0</v>
      </c>
      <c r="J4017" s="4" t="str">
        <f>CONCATENATE(Orte[[#This Row],[Ort]]," - ",Orte[[#This Row],[Landkreis]])</f>
        <v>Köln - Kreisfreie Stadt Köln</v>
      </c>
      <c r="L4017" s="3" t="s">
        <v>9637</v>
      </c>
      <c r="M4017" s="3"/>
      <c r="N4017" t="str">
        <f>Orte[[#This Row],[Ort]]</f>
        <v>Köln</v>
      </c>
      <c r="O4017" t="s">
        <v>1584</v>
      </c>
      <c r="P4017" t="s">
        <v>4783</v>
      </c>
    </row>
    <row r="4018" spans="1:16" x14ac:dyDescent="0.35">
      <c r="A4018" t="s">
        <v>531</v>
      </c>
      <c r="B4018" s="3" t="s">
        <v>10847</v>
      </c>
      <c r="C4018" s="4">
        <v>50.932319908499998</v>
      </c>
      <c r="D4018" s="4">
        <v>6.9181739756900003</v>
      </c>
      <c r="E4018" s="4">
        <f>Orte[[#This Row],[Lat_dez]]*PI()/180</f>
        <v>0.88893667808238208</v>
      </c>
      <c r="F4018" s="4">
        <f>Orte[[#This Row],[Lon_dez]]*PI()/180</f>
        <v>0.12074491410157664</v>
      </c>
      <c r="G4018" t="s">
        <v>504</v>
      </c>
      <c r="H4018" t="s">
        <v>532</v>
      </c>
      <c r="I4018" s="4" t="b">
        <v>0</v>
      </c>
      <c r="J4018" s="4" t="str">
        <f>CONCATENATE(Orte[[#This Row],[Ort]]," - ",Orte[[#This Row],[Landkreis]])</f>
        <v>Köln - Kreisfreie Stadt Köln</v>
      </c>
      <c r="L4018" s="3" t="s">
        <v>12992</v>
      </c>
      <c r="M4018" s="3"/>
      <c r="N4018" t="str">
        <f>Orte[[#This Row],[Ort]]</f>
        <v>Köln</v>
      </c>
      <c r="O4018" t="s">
        <v>1075</v>
      </c>
      <c r="P4018" t="s">
        <v>2159</v>
      </c>
    </row>
    <row r="4019" spans="1:16" x14ac:dyDescent="0.35">
      <c r="A4019" t="s">
        <v>531</v>
      </c>
      <c r="B4019" s="3" t="s">
        <v>14644</v>
      </c>
      <c r="C4019" s="4">
        <v>50.9420143233</v>
      </c>
      <c r="D4019" s="4">
        <v>6.87718528069</v>
      </c>
      <c r="E4019" s="4">
        <f>Orte[[#This Row],[Lat_dez]]*PI()/180</f>
        <v>0.88910587753969617</v>
      </c>
      <c r="F4019" s="4">
        <f>Orte[[#This Row],[Lon_dez]]*PI()/180</f>
        <v>0.12002952641773092</v>
      </c>
      <c r="G4019" t="s">
        <v>504</v>
      </c>
      <c r="H4019" t="s">
        <v>532</v>
      </c>
      <c r="I4019" s="4" t="b">
        <v>0</v>
      </c>
      <c r="J4019" s="4" t="str">
        <f>CONCATENATE(Orte[[#This Row],[Ort]]," - ",Orte[[#This Row],[Landkreis]])</f>
        <v>Köln - Kreisfreie Stadt Köln</v>
      </c>
      <c r="L4019" s="3" t="s">
        <v>9169</v>
      </c>
      <c r="M4019" s="3"/>
      <c r="N4019" t="str">
        <f>Orte[[#This Row],[Ort]]</f>
        <v>Köln</v>
      </c>
      <c r="O4019" t="s">
        <v>2616</v>
      </c>
      <c r="P4019" t="s">
        <v>4602</v>
      </c>
    </row>
    <row r="4020" spans="1:16" x14ac:dyDescent="0.35">
      <c r="A4020" t="s">
        <v>531</v>
      </c>
      <c r="B4020" s="3" t="s">
        <v>12986</v>
      </c>
      <c r="C4020" s="4">
        <v>50.921920737699999</v>
      </c>
      <c r="D4020" s="4">
        <v>6.8952672296399999</v>
      </c>
      <c r="E4020" s="4">
        <f>Orte[[#This Row],[Lat_dez]]*PI()/180</f>
        <v>0.88875517831244477</v>
      </c>
      <c r="F4020" s="4">
        <f>Orte[[#This Row],[Lon_dez]]*PI()/180</f>
        <v>0.12034511596208593</v>
      </c>
      <c r="G4020" t="s">
        <v>504</v>
      </c>
      <c r="H4020" t="s">
        <v>532</v>
      </c>
      <c r="I4020" s="4" t="b">
        <v>0</v>
      </c>
      <c r="J4020" s="4" t="str">
        <f>CONCATENATE(Orte[[#This Row],[Ort]]," - ",Orte[[#This Row],[Landkreis]])</f>
        <v>Köln - Kreisfreie Stadt Köln</v>
      </c>
      <c r="L4020" s="3" t="s">
        <v>12283</v>
      </c>
      <c r="M4020" s="3"/>
      <c r="N4020" t="str">
        <f>Orte[[#This Row],[Ort]]</f>
        <v>Köln</v>
      </c>
      <c r="O4020" t="s">
        <v>2492</v>
      </c>
      <c r="P4020" t="s">
        <v>7097</v>
      </c>
    </row>
    <row r="4021" spans="1:16" x14ac:dyDescent="0.35">
      <c r="A4021" t="s">
        <v>531</v>
      </c>
      <c r="B4021" s="3" t="s">
        <v>14404</v>
      </c>
      <c r="C4021" s="4">
        <v>50.912185524100003</v>
      </c>
      <c r="D4021" s="4">
        <v>6.9114514038200001</v>
      </c>
      <c r="E4021" s="4">
        <f>Orte[[#This Row],[Lat_dez]]*PI()/180</f>
        <v>0.88858526678173988</v>
      </c>
      <c r="F4021" s="4">
        <f>Orte[[#This Row],[Lon_dez]]*PI()/180</f>
        <v>0.12062758308824319</v>
      </c>
      <c r="G4021" t="s">
        <v>504</v>
      </c>
      <c r="H4021" t="s">
        <v>532</v>
      </c>
      <c r="I4021" s="4" t="b">
        <v>0</v>
      </c>
      <c r="J4021" s="4" t="str">
        <f>CONCATENATE(Orte[[#This Row],[Ort]]," - ",Orte[[#This Row],[Landkreis]])</f>
        <v>Köln - Kreisfreie Stadt Köln</v>
      </c>
      <c r="L4021" s="3" t="s">
        <v>12800</v>
      </c>
      <c r="M4021" s="3"/>
      <c r="N4021" t="str">
        <f>Orte[[#This Row],[Ort]]</f>
        <v>Köln</v>
      </c>
      <c r="O4021" t="s">
        <v>3031</v>
      </c>
      <c r="P4021" t="s">
        <v>7141</v>
      </c>
    </row>
    <row r="4022" spans="1:16" x14ac:dyDescent="0.35">
      <c r="A4022" t="s">
        <v>531</v>
      </c>
      <c r="B4022" s="3" t="s">
        <v>8622</v>
      </c>
      <c r="C4022" s="4">
        <v>50.908026937300001</v>
      </c>
      <c r="D4022" s="4">
        <v>6.9247879022000003</v>
      </c>
      <c r="E4022" s="4">
        <f>Orte[[#This Row],[Lat_dez]]*PI()/180</f>
        <v>0.88851268574984998</v>
      </c>
      <c r="F4022" s="4">
        <f>Orte[[#This Row],[Lon_dez]]*PI()/180</f>
        <v>0.12086034889566108</v>
      </c>
      <c r="G4022" t="s">
        <v>504</v>
      </c>
      <c r="H4022" t="s">
        <v>532</v>
      </c>
      <c r="I4022" s="4" t="b">
        <v>0</v>
      </c>
      <c r="J4022" s="4" t="str">
        <f>CONCATENATE(Orte[[#This Row],[Ort]]," - ",Orte[[#This Row],[Landkreis]])</f>
        <v>Köln - Kreisfreie Stadt Köln</v>
      </c>
      <c r="L4022" s="3" t="s">
        <v>9634</v>
      </c>
      <c r="M4022" s="3"/>
      <c r="N4022" t="str">
        <f>Orte[[#This Row],[Ort]]</f>
        <v>Köln</v>
      </c>
      <c r="O4022" t="s">
        <v>6668</v>
      </c>
      <c r="P4022" t="s">
        <v>7011</v>
      </c>
    </row>
    <row r="4023" spans="1:16" x14ac:dyDescent="0.35">
      <c r="A4023" t="s">
        <v>531</v>
      </c>
      <c r="B4023" s="3" t="s">
        <v>7689</v>
      </c>
      <c r="C4023" s="4">
        <v>50.902076892099998</v>
      </c>
      <c r="D4023" s="4">
        <v>6.9659856403899996</v>
      </c>
      <c r="E4023" s="4">
        <f>Orte[[#This Row],[Lat_dez]]*PI()/180</f>
        <v>0.88840883787046732</v>
      </c>
      <c r="F4023" s="4">
        <f>Orte[[#This Row],[Lon_dez]]*PI()/180</f>
        <v>0.12157938507145119</v>
      </c>
      <c r="G4023" t="s">
        <v>504</v>
      </c>
      <c r="H4023" t="s">
        <v>532</v>
      </c>
      <c r="I4023" s="4" t="b">
        <v>0</v>
      </c>
      <c r="J4023" s="4" t="str">
        <f>CONCATENATE(Orte[[#This Row],[Ort]]," - ",Orte[[#This Row],[Landkreis]])</f>
        <v>Köln - Kreisfreie Stadt Köln</v>
      </c>
      <c r="L4023" s="3" t="s">
        <v>9313</v>
      </c>
      <c r="M4023" s="3"/>
      <c r="N4023" t="str">
        <f>Orte[[#This Row],[Ort]]</f>
        <v>Köln</v>
      </c>
      <c r="O4023" t="s">
        <v>5777</v>
      </c>
      <c r="P4023" t="s">
        <v>6488</v>
      </c>
    </row>
    <row r="4024" spans="1:16" x14ac:dyDescent="0.35">
      <c r="A4024" t="s">
        <v>531</v>
      </c>
      <c r="B4024" s="3" t="s">
        <v>12268</v>
      </c>
      <c r="C4024" s="4">
        <v>50.906238172400002</v>
      </c>
      <c r="D4024" s="4">
        <v>6.9386759489300003</v>
      </c>
      <c r="E4024" s="4">
        <f>Orte[[#This Row],[Lat_dez]]*PI()/180</f>
        <v>0.88848146591280086</v>
      </c>
      <c r="F4024" s="4">
        <f>Orte[[#This Row],[Lon_dez]]*PI()/180</f>
        <v>0.12110274103777043</v>
      </c>
      <c r="G4024" t="s">
        <v>504</v>
      </c>
      <c r="H4024" t="s">
        <v>532</v>
      </c>
      <c r="I4024" s="4" t="b">
        <v>0</v>
      </c>
      <c r="J4024" s="4" t="str">
        <f>CONCATENATE(Orte[[#This Row],[Ort]]," - ",Orte[[#This Row],[Landkreis]])</f>
        <v>Köln - Kreisfreie Stadt Köln</v>
      </c>
      <c r="L4024" s="3" t="s">
        <v>13085</v>
      </c>
      <c r="M4024" s="3"/>
      <c r="N4024" t="str">
        <f>Orte[[#This Row],[Ort]]</f>
        <v>Köln</v>
      </c>
      <c r="O4024" t="s">
        <v>3531</v>
      </c>
      <c r="P4024" t="s">
        <v>2063</v>
      </c>
    </row>
    <row r="4025" spans="1:16" x14ac:dyDescent="0.35">
      <c r="A4025" t="s">
        <v>531</v>
      </c>
      <c r="B4025" s="3" t="s">
        <v>9305</v>
      </c>
      <c r="C4025" s="4">
        <v>50.882644663100002</v>
      </c>
      <c r="D4025" s="4">
        <v>6.9919882956099997</v>
      </c>
      <c r="E4025" s="4">
        <f>Orte[[#This Row],[Lat_dez]]*PI()/180</f>
        <v>0.88806968149341592</v>
      </c>
      <c r="F4025" s="4">
        <f>Orte[[#This Row],[Lon_dez]]*PI()/180</f>
        <v>0.12203321701930107</v>
      </c>
      <c r="G4025" t="s">
        <v>504</v>
      </c>
      <c r="H4025" t="s">
        <v>532</v>
      </c>
      <c r="I4025" s="4" t="b">
        <v>0</v>
      </c>
      <c r="J4025" s="4" t="str">
        <f>CONCATENATE(Orte[[#This Row],[Ort]]," - ",Orte[[#This Row],[Landkreis]])</f>
        <v>Köln - Kreisfreie Stadt Köln</v>
      </c>
      <c r="L4025" s="3" t="s">
        <v>10720</v>
      </c>
      <c r="M4025" s="3"/>
      <c r="N4025" t="str">
        <f>Orte[[#This Row],[Ort]]</f>
        <v>Köln</v>
      </c>
      <c r="O4025" t="s">
        <v>2707</v>
      </c>
      <c r="P4025" t="s">
        <v>5990</v>
      </c>
    </row>
    <row r="4026" spans="1:16" x14ac:dyDescent="0.35">
      <c r="A4026" t="s">
        <v>531</v>
      </c>
      <c r="B4026" s="3" t="s">
        <v>14405</v>
      </c>
      <c r="C4026" s="4">
        <v>50.865100689899997</v>
      </c>
      <c r="D4026" s="4">
        <v>6.9506225183300003</v>
      </c>
      <c r="E4026" s="4">
        <f>Orte[[#This Row],[Lat_dez]]*PI()/180</f>
        <v>0.88776348139719419</v>
      </c>
      <c r="F4026" s="4">
        <f>Orte[[#This Row],[Lon_dez]]*PI()/180</f>
        <v>0.12131124800811843</v>
      </c>
      <c r="G4026" t="s">
        <v>504</v>
      </c>
      <c r="H4026" t="s">
        <v>532</v>
      </c>
      <c r="I4026" s="4" t="b">
        <v>0</v>
      </c>
      <c r="J4026" s="4" t="str">
        <f>CONCATENATE(Orte[[#This Row],[Ort]]," - ",Orte[[#This Row],[Landkreis]])</f>
        <v>Köln - Kreisfreie Stadt Köln</v>
      </c>
      <c r="L4026" s="3" t="s">
        <v>8629</v>
      </c>
      <c r="M4026" s="3"/>
      <c r="N4026" t="str">
        <f>Orte[[#This Row],[Ort]]</f>
        <v>Köln</v>
      </c>
      <c r="O4026" t="s">
        <v>4895</v>
      </c>
      <c r="P4026" t="s">
        <v>2195</v>
      </c>
    </row>
    <row r="4027" spans="1:16" x14ac:dyDescent="0.35">
      <c r="A4027" t="s">
        <v>531</v>
      </c>
      <c r="B4027" s="3" t="s">
        <v>8519</v>
      </c>
      <c r="C4027" s="4">
        <v>50.874984407200003</v>
      </c>
      <c r="D4027" s="4">
        <v>7.0203902516000003</v>
      </c>
      <c r="E4027" s="4">
        <f>Orte[[#This Row],[Lat_dez]]*PI()/180</f>
        <v>0.88793598480641567</v>
      </c>
      <c r="F4027" s="4">
        <f>Orte[[#This Row],[Lon_dez]]*PI()/180</f>
        <v>0.12252892466533311</v>
      </c>
      <c r="G4027" t="s">
        <v>504</v>
      </c>
      <c r="H4027" t="s">
        <v>532</v>
      </c>
      <c r="I4027" s="4" t="b">
        <v>0</v>
      </c>
      <c r="J4027" s="4" t="str">
        <f>CONCATENATE(Orte[[#This Row],[Ort]]," - ",Orte[[#This Row],[Landkreis]])</f>
        <v>Köln - Kreisfreie Stadt Köln</v>
      </c>
      <c r="L4027" s="3" t="s">
        <v>8658</v>
      </c>
      <c r="M4027" s="3"/>
      <c r="N4027" t="str">
        <f>Orte[[#This Row],[Ort]]</f>
        <v>Köln</v>
      </c>
      <c r="O4027" t="s">
        <v>2796</v>
      </c>
      <c r="P4027" t="s">
        <v>4742</v>
      </c>
    </row>
    <row r="4028" spans="1:16" x14ac:dyDescent="0.35">
      <c r="A4028" t="s">
        <v>531</v>
      </c>
      <c r="B4028" s="3" t="s">
        <v>15774</v>
      </c>
      <c r="C4028" s="4">
        <v>50.995214768300002</v>
      </c>
      <c r="D4028" s="4">
        <v>7.0035005635700003</v>
      </c>
      <c r="E4028" s="4">
        <f>Orte[[#This Row],[Lat_dez]]*PI()/180</f>
        <v>0.89003440046847226</v>
      </c>
      <c r="F4028" s="4">
        <f>Orte[[#This Row],[Lon_dez]]*PI()/180</f>
        <v>0.12223414399957494</v>
      </c>
      <c r="G4028" t="s">
        <v>504</v>
      </c>
      <c r="H4028" t="s">
        <v>532</v>
      </c>
      <c r="I4028" s="4" t="b">
        <v>0</v>
      </c>
      <c r="J4028" s="4" t="str">
        <f>CONCATENATE(Orte[[#This Row],[Ort]]," - ",Orte[[#This Row],[Landkreis]])</f>
        <v>Köln - Kreisfreie Stadt Köln</v>
      </c>
      <c r="L4028" s="3" t="s">
        <v>10879</v>
      </c>
      <c r="M4028" s="3"/>
      <c r="N4028" t="str">
        <f>Orte[[#This Row],[Ort]]</f>
        <v>Köln</v>
      </c>
      <c r="O4028" t="s">
        <v>1094</v>
      </c>
      <c r="P4028" t="s">
        <v>5346</v>
      </c>
    </row>
    <row r="4029" spans="1:16" x14ac:dyDescent="0.35">
      <c r="A4029" t="s">
        <v>531</v>
      </c>
      <c r="B4029" s="3" t="s">
        <v>10142</v>
      </c>
      <c r="C4029" s="4">
        <v>50.967748117200003</v>
      </c>
      <c r="D4029" s="4">
        <v>7.0057328329999997</v>
      </c>
      <c r="E4029" s="4">
        <f>Orte[[#This Row],[Lat_dez]]*PI()/180</f>
        <v>0.88955501697228068</v>
      </c>
      <c r="F4029" s="4">
        <f>Orte[[#This Row],[Lon_dez]]*PI()/180</f>
        <v>0.12227310445092004</v>
      </c>
      <c r="G4029" t="s">
        <v>504</v>
      </c>
      <c r="H4029" t="s">
        <v>532</v>
      </c>
      <c r="I4029" s="4" t="b">
        <v>0</v>
      </c>
      <c r="J4029" s="4" t="str">
        <f>CONCATENATE(Orte[[#This Row],[Ort]]," - ",Orte[[#This Row],[Landkreis]])</f>
        <v>Köln - Kreisfreie Stadt Köln</v>
      </c>
      <c r="L4029" s="3" t="s">
        <v>13671</v>
      </c>
      <c r="M4029" s="3"/>
      <c r="N4029" t="str">
        <f>Orte[[#This Row],[Ort]]</f>
        <v>Köln</v>
      </c>
      <c r="O4029" t="s">
        <v>1132</v>
      </c>
      <c r="P4029" t="s">
        <v>3867</v>
      </c>
    </row>
    <row r="4030" spans="1:16" x14ac:dyDescent="0.35">
      <c r="A4030" t="s">
        <v>531</v>
      </c>
      <c r="B4030" s="3" t="s">
        <v>8522</v>
      </c>
      <c r="C4030" s="4">
        <v>50.954859599199999</v>
      </c>
      <c r="D4030" s="4">
        <v>7.0115695348299996</v>
      </c>
      <c r="E4030" s="4">
        <f>Orte[[#This Row],[Lat_dez]]*PI()/180</f>
        <v>0.8893300698974782</v>
      </c>
      <c r="F4030" s="4">
        <f>Orte[[#This Row],[Lon_dez]]*PI()/180</f>
        <v>0.12237497411531072</v>
      </c>
      <c r="G4030" t="s">
        <v>504</v>
      </c>
      <c r="H4030" t="s">
        <v>532</v>
      </c>
      <c r="I4030" s="4" t="b">
        <v>0</v>
      </c>
      <c r="J4030" s="4" t="str">
        <f>CONCATENATE(Orte[[#This Row],[Ort]]," - ",Orte[[#This Row],[Landkreis]])</f>
        <v>Köln - Kreisfreie Stadt Köln</v>
      </c>
      <c r="L4030" s="3" t="s">
        <v>13867</v>
      </c>
      <c r="M4030" s="3"/>
      <c r="N4030" t="str">
        <f>Orte[[#This Row],[Ort]]</f>
        <v>Köln</v>
      </c>
      <c r="O4030" t="s">
        <v>5786</v>
      </c>
      <c r="P4030" t="s">
        <v>5619</v>
      </c>
    </row>
    <row r="4031" spans="1:16" x14ac:dyDescent="0.35">
      <c r="A4031" t="s">
        <v>531</v>
      </c>
      <c r="B4031" s="3" t="s">
        <v>14111</v>
      </c>
      <c r="C4031" s="4">
        <v>50.965490451000001</v>
      </c>
      <c r="D4031" s="4">
        <v>7.0418246240400002</v>
      </c>
      <c r="E4031" s="4">
        <f>Orte[[#This Row],[Lat_dez]]*PI()/180</f>
        <v>0.88951561326367978</v>
      </c>
      <c r="F4031" s="4">
        <f>Orte[[#This Row],[Lon_dez]]*PI()/180</f>
        <v>0.12290302503750984</v>
      </c>
      <c r="G4031" t="s">
        <v>504</v>
      </c>
      <c r="H4031" t="s">
        <v>532</v>
      </c>
      <c r="I4031" s="4" t="b">
        <v>0</v>
      </c>
      <c r="J4031" s="4" t="str">
        <f>CONCATENATE(Orte[[#This Row],[Ort]]," - ",Orte[[#This Row],[Landkreis]])</f>
        <v>Köln - Kreisfreie Stadt Köln</v>
      </c>
      <c r="L4031" s="3" t="s">
        <v>9567</v>
      </c>
      <c r="M4031" s="3"/>
      <c r="N4031" t="str">
        <f>Orte[[#This Row],[Ort]]</f>
        <v>Köln</v>
      </c>
      <c r="O4031" t="s">
        <v>5808</v>
      </c>
      <c r="P4031" t="s">
        <v>6510</v>
      </c>
    </row>
    <row r="4032" spans="1:16" x14ac:dyDescent="0.35">
      <c r="A4032" t="s">
        <v>531</v>
      </c>
      <c r="B4032" s="3" t="s">
        <v>13846</v>
      </c>
      <c r="C4032" s="4">
        <v>50.991063068499997</v>
      </c>
      <c r="D4032" s="4">
        <v>7.0585069221100003</v>
      </c>
      <c r="E4032" s="4">
        <f>Orte[[#This Row],[Lat_dez]]*PI()/180</f>
        <v>0.88996193963740777</v>
      </c>
      <c r="F4032" s="4">
        <f>Orte[[#This Row],[Lon_dez]]*PI()/180</f>
        <v>0.12319418606563044</v>
      </c>
      <c r="G4032" t="s">
        <v>504</v>
      </c>
      <c r="H4032" t="s">
        <v>532</v>
      </c>
      <c r="I4032" s="4" t="b">
        <v>0</v>
      </c>
      <c r="J4032" s="4" t="str">
        <f>CONCATENATE(Orte[[#This Row],[Ort]]," - ",Orte[[#This Row],[Landkreis]])</f>
        <v>Köln - Kreisfreie Stadt Köln</v>
      </c>
      <c r="L4032" s="3" t="s">
        <v>12431</v>
      </c>
      <c r="M4032" s="3"/>
      <c r="N4032" t="str">
        <f>Orte[[#This Row],[Ort]]</f>
        <v>Köln</v>
      </c>
      <c r="O4032" t="s">
        <v>5807</v>
      </c>
      <c r="P4032" t="s">
        <v>3506</v>
      </c>
    </row>
    <row r="4033" spans="1:16" x14ac:dyDescent="0.35">
      <c r="A4033" t="s">
        <v>531</v>
      </c>
      <c r="B4033" s="3" t="s">
        <v>10849</v>
      </c>
      <c r="C4033" s="4">
        <v>50.942093407900003</v>
      </c>
      <c r="D4033" s="4">
        <v>7.0167163116899998</v>
      </c>
      <c r="E4033" s="4">
        <f>Orte[[#This Row],[Lat_dez]]*PI()/180</f>
        <v>0.88910725782635369</v>
      </c>
      <c r="F4033" s="4">
        <f>Orte[[#This Row],[Lon_dez]]*PI()/180</f>
        <v>0.12246480231738319</v>
      </c>
      <c r="G4033" t="s">
        <v>504</v>
      </c>
      <c r="H4033" t="s">
        <v>532</v>
      </c>
      <c r="I4033" s="4" t="b">
        <v>0</v>
      </c>
      <c r="J4033" s="4" t="str">
        <f>CONCATENATE(Orte[[#This Row],[Ort]]," - ",Orte[[#This Row],[Landkreis]])</f>
        <v>Köln - Kreisfreie Stadt Köln</v>
      </c>
      <c r="L4033" s="3" t="s">
        <v>9138</v>
      </c>
      <c r="M4033" s="3"/>
      <c r="N4033" t="str">
        <f>Orte[[#This Row],[Ort]]</f>
        <v>Köln</v>
      </c>
      <c r="O4033" t="s">
        <v>6975</v>
      </c>
      <c r="P4033" t="s">
        <v>3255</v>
      </c>
    </row>
    <row r="4034" spans="1:16" x14ac:dyDescent="0.35">
      <c r="A4034" t="s">
        <v>531</v>
      </c>
      <c r="B4034" s="3" t="s">
        <v>11340</v>
      </c>
      <c r="C4034" s="4">
        <v>50.918254751399999</v>
      </c>
      <c r="D4034" s="4">
        <v>6.9965139643700001</v>
      </c>
      <c r="E4034" s="4">
        <f>Orte[[#This Row],[Lat_dez]]*PI()/180</f>
        <v>0.88869119478117686</v>
      </c>
      <c r="F4034" s="4">
        <f>Orte[[#This Row],[Lon_dez]]*PI()/180</f>
        <v>0.12211220484001772</v>
      </c>
      <c r="G4034" t="s">
        <v>504</v>
      </c>
      <c r="H4034" t="s">
        <v>532</v>
      </c>
      <c r="I4034" s="4" t="b">
        <v>0</v>
      </c>
      <c r="J4034" s="4" t="str">
        <f>CONCATENATE(Orte[[#This Row],[Ort]]," - ",Orte[[#This Row],[Landkreis]])</f>
        <v>Köln - Kreisfreie Stadt Köln</v>
      </c>
      <c r="L4034" s="3" t="s">
        <v>15354</v>
      </c>
      <c r="M4034" s="3"/>
      <c r="N4034" t="str">
        <f>Orte[[#This Row],[Ort]]</f>
        <v>Köln</v>
      </c>
      <c r="O4034" t="s">
        <v>2247</v>
      </c>
      <c r="P4034" t="s">
        <v>4084</v>
      </c>
    </row>
    <row r="4035" spans="1:16" x14ac:dyDescent="0.35">
      <c r="A4035" t="s">
        <v>531</v>
      </c>
      <c r="B4035" s="3" t="s">
        <v>9818</v>
      </c>
      <c r="C4035" s="4">
        <v>50.925008312899998</v>
      </c>
      <c r="D4035" s="4">
        <v>7.0890249507099998</v>
      </c>
      <c r="E4035" s="4">
        <f>Orte[[#This Row],[Lat_dez]]*PI()/180</f>
        <v>0.88880906666558768</v>
      </c>
      <c r="F4035" s="4">
        <f>Orte[[#This Row],[Lon_dez]]*PI()/180</f>
        <v>0.12372682614591822</v>
      </c>
      <c r="G4035" t="s">
        <v>504</v>
      </c>
      <c r="H4035" t="s">
        <v>532</v>
      </c>
      <c r="I4035" s="4" t="b">
        <v>0</v>
      </c>
      <c r="J4035" s="4" t="str">
        <f>CONCATENATE(Orte[[#This Row],[Ort]]," - ",Orte[[#This Row],[Landkreis]])</f>
        <v>Köln - Kreisfreie Stadt Köln</v>
      </c>
      <c r="L4035" s="3" t="s">
        <v>8561</v>
      </c>
      <c r="M4035" s="3"/>
      <c r="N4035" t="str">
        <f>Orte[[#This Row],[Ort]]</f>
        <v>Köln</v>
      </c>
      <c r="O4035" t="s">
        <v>1335</v>
      </c>
      <c r="P4035" t="s">
        <v>2928</v>
      </c>
    </row>
    <row r="4036" spans="1:16" x14ac:dyDescent="0.35">
      <c r="A4036" t="s">
        <v>531</v>
      </c>
      <c r="B4036" s="3" t="s">
        <v>15779</v>
      </c>
      <c r="C4036" s="4">
        <v>50.944667854999999</v>
      </c>
      <c r="D4036" s="4">
        <v>7.0700186798100004</v>
      </c>
      <c r="E4036" s="4">
        <f>Orte[[#This Row],[Lat_dez]]*PI()/180</f>
        <v>0.88915219040466709</v>
      </c>
      <c r="F4036" s="4">
        <f>Orte[[#This Row],[Lon_dez]]*PI()/180</f>
        <v>0.12339510414018726</v>
      </c>
      <c r="G4036" t="s">
        <v>504</v>
      </c>
      <c r="H4036" t="s">
        <v>532</v>
      </c>
      <c r="I4036" s="4" t="b">
        <v>0</v>
      </c>
      <c r="J4036" s="4" t="str">
        <f>CONCATENATE(Orte[[#This Row],[Ort]]," - ",Orte[[#This Row],[Landkreis]])</f>
        <v>Köln - Kreisfreie Stadt Köln</v>
      </c>
      <c r="L4036" s="3" t="s">
        <v>7739</v>
      </c>
      <c r="M4036" s="3"/>
      <c r="N4036" t="str">
        <f>Orte[[#This Row],[Ort]]</f>
        <v>Köln</v>
      </c>
      <c r="O4036" t="s">
        <v>6612</v>
      </c>
      <c r="P4036" t="s">
        <v>1045</v>
      </c>
    </row>
    <row r="4037" spans="1:16" x14ac:dyDescent="0.35">
      <c r="A4037" t="s">
        <v>531</v>
      </c>
      <c r="B4037" s="3" t="s">
        <v>15527</v>
      </c>
      <c r="C4037" s="4">
        <v>50.859688471699997</v>
      </c>
      <c r="D4037" s="4">
        <v>7.03599340361</v>
      </c>
      <c r="E4037" s="4">
        <f>Orte[[#This Row],[Lat_dez]]*PI()/180</f>
        <v>0.88766902036976769</v>
      </c>
      <c r="F4037" s="4">
        <f>Orte[[#This Row],[Lon_dez]]*PI()/180</f>
        <v>0.12280125104159677</v>
      </c>
      <c r="G4037" t="s">
        <v>504</v>
      </c>
      <c r="H4037" t="s">
        <v>532</v>
      </c>
      <c r="I4037" s="4" t="b">
        <v>0</v>
      </c>
      <c r="J4037" s="4" t="str">
        <f>CONCATENATE(Orte[[#This Row],[Ort]]," - ",Orte[[#This Row],[Landkreis]])</f>
        <v>Köln - Kreisfreie Stadt Köln</v>
      </c>
      <c r="L4037" s="3" t="s">
        <v>14425</v>
      </c>
      <c r="M4037" s="3"/>
      <c r="N4037" t="str">
        <f>Orte[[#This Row],[Ort]]</f>
        <v>Köln</v>
      </c>
      <c r="O4037" t="s">
        <v>680</v>
      </c>
      <c r="P4037" t="s">
        <v>7137</v>
      </c>
    </row>
    <row r="4038" spans="1:16" x14ac:dyDescent="0.35">
      <c r="A4038" t="s">
        <v>531</v>
      </c>
      <c r="B4038" s="3" t="s">
        <v>9165</v>
      </c>
      <c r="C4038" s="4">
        <v>50.882416343999999</v>
      </c>
      <c r="D4038" s="4">
        <v>7.0804515172800002</v>
      </c>
      <c r="E4038" s="4">
        <f>Orte[[#This Row],[Lat_dez]]*PI()/180</f>
        <v>0.88806569657337575</v>
      </c>
      <c r="F4038" s="4">
        <f>Orte[[#This Row],[Lon_dez]]*PI()/180</f>
        <v>0.12357719150436418</v>
      </c>
      <c r="G4038" t="s">
        <v>504</v>
      </c>
      <c r="H4038" t="s">
        <v>532</v>
      </c>
      <c r="I4038" s="4" t="b">
        <v>0</v>
      </c>
      <c r="J4038" s="4" t="str">
        <f>CONCATENATE(Orte[[#This Row],[Ort]]," - ",Orte[[#This Row],[Landkreis]])</f>
        <v>Köln - Kreisfreie Stadt Köln</v>
      </c>
      <c r="L4038" s="3" t="s">
        <v>15789</v>
      </c>
      <c r="M4038" s="3"/>
      <c r="N4038" t="str">
        <f>Orte[[#This Row],[Ort]]</f>
        <v>Köln</v>
      </c>
      <c r="O4038" t="s">
        <v>7114</v>
      </c>
      <c r="P4038" t="s">
        <v>5638</v>
      </c>
    </row>
    <row r="4039" spans="1:16" x14ac:dyDescent="0.35">
      <c r="A4039" t="s">
        <v>531</v>
      </c>
      <c r="B4039" s="3" t="s">
        <v>13083</v>
      </c>
      <c r="C4039" s="4">
        <v>50.868863557099999</v>
      </c>
      <c r="D4039" s="4">
        <v>7.1075194408</v>
      </c>
      <c r="E4039" s="4">
        <f>Orte[[#This Row],[Lat_dez]]*PI()/180</f>
        <v>0.88782915581914956</v>
      </c>
      <c r="F4039" s="4">
        <f>Orte[[#This Row],[Lon_dez]]*PI()/180</f>
        <v>0.12404961589146618</v>
      </c>
      <c r="G4039" t="s">
        <v>504</v>
      </c>
      <c r="H4039" t="s">
        <v>532</v>
      </c>
      <c r="I4039" s="4" t="b">
        <v>0</v>
      </c>
      <c r="J4039" s="4" t="str">
        <f>CONCATENATE(Orte[[#This Row],[Ort]]," - ",Orte[[#This Row],[Landkreis]])</f>
        <v>Köln - Kreisfreie Stadt Köln</v>
      </c>
      <c r="L4039" s="3" t="s">
        <v>9145</v>
      </c>
      <c r="M4039" s="3"/>
      <c r="N4039" t="str">
        <f>Orte[[#This Row],[Ort]]</f>
        <v>Köln</v>
      </c>
      <c r="O4039" t="s">
        <v>6966</v>
      </c>
      <c r="P4039" t="s">
        <v>7008</v>
      </c>
    </row>
    <row r="4040" spans="1:16" x14ac:dyDescent="0.35">
      <c r="A4040" t="s">
        <v>531</v>
      </c>
      <c r="B4040" s="3" t="s">
        <v>13772</v>
      </c>
      <c r="C4040" s="4">
        <v>50.9050429618</v>
      </c>
      <c r="D4040" s="4">
        <v>7.0464505637599997</v>
      </c>
      <c r="E4040" s="4">
        <f>Orte[[#This Row],[Lat_dez]]*PI()/180</f>
        <v>0.888460605552576</v>
      </c>
      <c r="F4040" s="4">
        <f>Orte[[#This Row],[Lon_dez]]*PI()/180</f>
        <v>0.12298376291662261</v>
      </c>
      <c r="G4040" t="s">
        <v>504</v>
      </c>
      <c r="H4040" t="s">
        <v>532</v>
      </c>
      <c r="I4040" s="4" t="b">
        <v>0</v>
      </c>
      <c r="J4040" s="4" t="str">
        <f>CONCATENATE(Orte[[#This Row],[Ort]]," - ",Orte[[#This Row],[Landkreis]])</f>
        <v>Köln - Kreisfreie Stadt Köln</v>
      </c>
      <c r="L4040" s="3" t="s">
        <v>14424</v>
      </c>
      <c r="M4040" s="3"/>
      <c r="N4040" t="str">
        <f>Orte[[#This Row],[Ort]]</f>
        <v>Köln</v>
      </c>
      <c r="O4040" t="s">
        <v>3871</v>
      </c>
      <c r="P4040" t="s">
        <v>2629</v>
      </c>
    </row>
    <row r="4041" spans="1:16" x14ac:dyDescent="0.35">
      <c r="A4041" t="s">
        <v>2364</v>
      </c>
      <c r="B4041" s="3" t="s">
        <v>9411</v>
      </c>
      <c r="C4041" s="4">
        <v>48.687069041699999</v>
      </c>
      <c r="D4041" s="4">
        <v>9.3568575041000006</v>
      </c>
      <c r="E4041" s="4">
        <f>Orte[[#This Row],[Lat_dez]]*PI()/180</f>
        <v>0.84974965792346546</v>
      </c>
      <c r="F4041" s="4">
        <f>Orte[[#This Row],[Lon_dez]]*PI()/180</f>
        <v>0.16330797108648384</v>
      </c>
      <c r="G4041" t="s">
        <v>546</v>
      </c>
      <c r="H4041" t="s">
        <v>781</v>
      </c>
      <c r="I4041" s="4" t="b">
        <v>0</v>
      </c>
      <c r="J4041" s="4" t="str">
        <f>CONCATENATE(Orte[[#This Row],[Ort]]," - ",Orte[[#This Row],[Landkreis]])</f>
        <v>Köngen - Landkreis Esslingen</v>
      </c>
      <c r="L4041" s="3" t="s">
        <v>15795</v>
      </c>
      <c r="M4041" s="3"/>
      <c r="N4041" t="str">
        <f>Orte[[#This Row],[Ort]]</f>
        <v>Köngen</v>
      </c>
      <c r="O4041" t="s">
        <v>1904</v>
      </c>
      <c r="P4041" t="s">
        <v>4430</v>
      </c>
    </row>
    <row r="4042" spans="1:16" x14ac:dyDescent="0.35">
      <c r="A4042" t="s">
        <v>4864</v>
      </c>
      <c r="B4042" s="3" t="s">
        <v>12571</v>
      </c>
      <c r="C4042" s="4">
        <v>49.596053460599997</v>
      </c>
      <c r="D4042" s="4">
        <v>9.5646199122500004</v>
      </c>
      <c r="E4042" s="4">
        <f>Orte[[#This Row],[Lat_dez]]*PI()/180</f>
        <v>0.86561442888259765</v>
      </c>
      <c r="F4042" s="4">
        <f>Orte[[#This Row],[Lon_dez]]*PI()/180</f>
        <v>0.16693410917057364</v>
      </c>
      <c r="G4042" t="s">
        <v>546</v>
      </c>
      <c r="H4042" t="s">
        <v>830</v>
      </c>
      <c r="I4042" s="4" t="b">
        <v>0</v>
      </c>
      <c r="J4042" s="4" t="str">
        <f>CONCATENATE(Orte[[#This Row],[Ort]]," - ",Orte[[#This Row],[Landkreis]])</f>
        <v>Königheim - Landkreis Main-Tauber-Kreis</v>
      </c>
      <c r="L4042" s="3" t="s">
        <v>11350</v>
      </c>
      <c r="M4042" s="3"/>
      <c r="N4042" t="str">
        <f>Orte[[#This Row],[Ort]]</f>
        <v>Königheim</v>
      </c>
      <c r="O4042" t="s">
        <v>3612</v>
      </c>
      <c r="P4042" t="s">
        <v>5383</v>
      </c>
    </row>
    <row r="4043" spans="1:16" x14ac:dyDescent="0.35">
      <c r="A4043" t="s">
        <v>4226</v>
      </c>
      <c r="B4043" s="3" t="s">
        <v>12235</v>
      </c>
      <c r="C4043" s="4">
        <v>52.287651842400003</v>
      </c>
      <c r="D4043" s="4">
        <v>13.6212301006</v>
      </c>
      <c r="E4043" s="4">
        <f>Orte[[#This Row],[Lat_dez]]*PI()/180</f>
        <v>0.91259168278635927</v>
      </c>
      <c r="F4043" s="4">
        <f>Orte[[#This Row],[Lon_dez]]*PI()/180</f>
        <v>0.23773531342722845</v>
      </c>
      <c r="G4043" t="s">
        <v>885</v>
      </c>
      <c r="H4043" t="s">
        <v>1352</v>
      </c>
      <c r="I4043" s="4" t="b">
        <v>0</v>
      </c>
      <c r="J4043" s="4" t="str">
        <f>CONCATENATE(Orte[[#This Row],[Ort]]," - ",Orte[[#This Row],[Landkreis]])</f>
        <v>Königs Wusterhausen - Landkreis Dahme-Spreewald</v>
      </c>
      <c r="L4043" s="3" t="s">
        <v>8812</v>
      </c>
      <c r="M4043" s="3"/>
      <c r="N4043" t="str">
        <f>Orte[[#This Row],[Ort]]</f>
        <v>Königs Wusterhausen</v>
      </c>
      <c r="O4043" t="s">
        <v>2280</v>
      </c>
      <c r="P4043" t="s">
        <v>1890</v>
      </c>
    </row>
    <row r="4044" spans="1:16" x14ac:dyDescent="0.35">
      <c r="A4044" t="s">
        <v>4226</v>
      </c>
      <c r="B4044" s="3" t="s">
        <v>11734</v>
      </c>
      <c r="C4044" s="4">
        <v>52.293846086000002</v>
      </c>
      <c r="D4044" s="4">
        <v>13.699702628900001</v>
      </c>
      <c r="E4044" s="4">
        <f>Orte[[#This Row],[Lat_dez]]*PI()/180</f>
        <v>0.91269979273184987</v>
      </c>
      <c r="F4044" s="4">
        <f>Orte[[#This Row],[Lon_dez]]*PI()/180</f>
        <v>0.23910491741842788</v>
      </c>
      <c r="G4044" t="s">
        <v>885</v>
      </c>
      <c r="H4044" t="s">
        <v>1352</v>
      </c>
      <c r="I4044" s="4" t="b">
        <v>0</v>
      </c>
      <c r="J4044" s="4" t="str">
        <f>CONCATENATE(Orte[[#This Row],[Ort]]," - ",Orte[[#This Row],[Landkreis]])</f>
        <v>Königs Wusterhausen - Landkreis Dahme-Spreewald</v>
      </c>
      <c r="L4044" s="3" t="s">
        <v>12409</v>
      </c>
      <c r="M4044" s="3"/>
      <c r="N4044" t="str">
        <f>Orte[[#This Row],[Ort]]</f>
        <v>Königs Wusterhausen</v>
      </c>
      <c r="O4044" t="s">
        <v>3033</v>
      </c>
      <c r="P4044" t="s">
        <v>1958</v>
      </c>
    </row>
    <row r="4045" spans="1:16" x14ac:dyDescent="0.35">
      <c r="A4045" t="s">
        <v>4226</v>
      </c>
      <c r="B4045" s="3" t="s">
        <v>15148</v>
      </c>
      <c r="C4045" s="4">
        <v>52.343170345099999</v>
      </c>
      <c r="D4045" s="4">
        <v>13.6960419729</v>
      </c>
      <c r="E4045" s="4">
        <f>Orte[[#This Row],[Lat_dez]]*PI()/180</f>
        <v>0.91356066345425146</v>
      </c>
      <c r="F4045" s="4">
        <f>Orte[[#This Row],[Lon_dez]]*PI()/180</f>
        <v>0.23904102691844495</v>
      </c>
      <c r="G4045" t="s">
        <v>885</v>
      </c>
      <c r="H4045" t="s">
        <v>1352</v>
      </c>
      <c r="I4045" s="4" t="b">
        <v>0</v>
      </c>
      <c r="J4045" s="4" t="str">
        <f>CONCATENATE(Orte[[#This Row],[Ort]]," - ",Orte[[#This Row],[Landkreis]])</f>
        <v>Königs Wusterhausen - Landkreis Dahme-Spreewald</v>
      </c>
      <c r="L4045" s="3" t="s">
        <v>15355</v>
      </c>
      <c r="M4045" s="3"/>
      <c r="N4045" t="str">
        <f>Orte[[#This Row],[Ort]]</f>
        <v>Königs Wusterhausen</v>
      </c>
      <c r="O4045" t="s">
        <v>511</v>
      </c>
      <c r="P4045" t="s">
        <v>3554</v>
      </c>
    </row>
    <row r="4046" spans="1:16" x14ac:dyDescent="0.35">
      <c r="A4046" t="s">
        <v>4426</v>
      </c>
      <c r="B4046" s="3" t="s">
        <v>12007</v>
      </c>
      <c r="C4046" s="4">
        <v>48.972245987400001</v>
      </c>
      <c r="D4046" s="4">
        <v>8.6348244758899995</v>
      </c>
      <c r="E4046" s="4">
        <f>Orte[[#This Row],[Lat_dez]]*PI()/180</f>
        <v>0.85472693457671156</v>
      </c>
      <c r="F4046" s="4">
        <f>Orte[[#This Row],[Lon_dez]]*PI()/180</f>
        <v>0.15070611743607421</v>
      </c>
      <c r="G4046" t="s">
        <v>546</v>
      </c>
      <c r="H4046" t="s">
        <v>721</v>
      </c>
      <c r="I4046" s="4" t="b">
        <v>0</v>
      </c>
      <c r="J4046" s="4" t="str">
        <f>CONCATENATE(Orte[[#This Row],[Ort]]," - ",Orte[[#This Row],[Landkreis]])</f>
        <v>Königsbach-Stein - Landkreis Enzkreis</v>
      </c>
      <c r="L4046" s="3" t="s">
        <v>10421</v>
      </c>
      <c r="M4046" s="3"/>
      <c r="N4046" t="str">
        <f>Orte[[#This Row],[Ort]]</f>
        <v>Königsbach-Stein</v>
      </c>
      <c r="O4046" t="s">
        <v>6478</v>
      </c>
      <c r="P4046" t="s">
        <v>16039</v>
      </c>
    </row>
    <row r="4047" spans="1:16" x14ac:dyDescent="0.35">
      <c r="A4047" t="s">
        <v>3998</v>
      </c>
      <c r="B4047" s="3" t="s">
        <v>11459</v>
      </c>
      <c r="C4047" s="4">
        <v>50.075397712600001</v>
      </c>
      <c r="D4047" s="4">
        <v>10.5846867991</v>
      </c>
      <c r="E4047" s="4">
        <f>Orte[[#This Row],[Lat_dez]]*PI()/180</f>
        <v>0.87398056433050719</v>
      </c>
      <c r="F4047" s="4">
        <f>Orte[[#This Row],[Lon_dez]]*PI()/180</f>
        <v>0.18473763493667456</v>
      </c>
      <c r="G4047" t="s">
        <v>665</v>
      </c>
      <c r="H4047" t="s">
        <v>796</v>
      </c>
      <c r="I4047" s="4" t="b">
        <v>0</v>
      </c>
      <c r="J4047" s="4" t="str">
        <f>CONCATENATE(Orte[[#This Row],[Ort]]," - ",Orte[[#This Row],[Landkreis]])</f>
        <v>Königsberg i. Bay. - Landkreis Haßberge</v>
      </c>
      <c r="L4047" s="3" t="s">
        <v>9467</v>
      </c>
      <c r="M4047" s="3"/>
      <c r="N4047" t="str">
        <f>Orte[[#This Row],[Ort]]</f>
        <v>Königsberg i. Bay.</v>
      </c>
      <c r="O4047" t="s">
        <v>7006</v>
      </c>
      <c r="P4047" t="s">
        <v>2516</v>
      </c>
    </row>
    <row r="4048" spans="1:16" x14ac:dyDescent="0.35">
      <c r="A4048" t="s">
        <v>5163</v>
      </c>
      <c r="B4048" s="3" t="s">
        <v>12963</v>
      </c>
      <c r="C4048" s="4">
        <v>48.739042882</v>
      </c>
      <c r="D4048" s="4">
        <v>10.1035870143</v>
      </c>
      <c r="E4048" s="4">
        <f>Orte[[#This Row],[Lat_dez]]*PI()/180</f>
        <v>0.8506567725616061</v>
      </c>
      <c r="F4048" s="4">
        <f>Orte[[#This Row],[Lon_dez]]*PI()/180</f>
        <v>0.17634085966127841</v>
      </c>
      <c r="G4048" t="s">
        <v>546</v>
      </c>
      <c r="H4048" t="s">
        <v>676</v>
      </c>
      <c r="I4048" s="4" t="b">
        <v>0</v>
      </c>
      <c r="J4048" s="4" t="str">
        <f>CONCATENATE(Orte[[#This Row],[Ort]]," - ",Orte[[#This Row],[Landkreis]])</f>
        <v>Königsbronn - Landkreis Heidenheim</v>
      </c>
      <c r="L4048" s="3" t="s">
        <v>8559</v>
      </c>
      <c r="M4048" s="3"/>
      <c r="N4048" t="str">
        <f>Orte[[#This Row],[Ort]]</f>
        <v>Königsbronn</v>
      </c>
      <c r="O4048" t="s">
        <v>6188</v>
      </c>
      <c r="P4048" t="s">
        <v>529</v>
      </c>
    </row>
    <row r="4049" spans="1:16" x14ac:dyDescent="0.35">
      <c r="A4049" t="s">
        <v>3663</v>
      </c>
      <c r="B4049" s="3" t="s">
        <v>11026</v>
      </c>
      <c r="C4049" s="4">
        <v>51.289645473199997</v>
      </c>
      <c r="D4049" s="4">
        <v>13.902975948</v>
      </c>
      <c r="E4049" s="4">
        <f>Orte[[#This Row],[Lat_dez]]*PI()/180</f>
        <v>0.89517318568794491</v>
      </c>
      <c r="F4049" s="4">
        <f>Orte[[#This Row],[Lon_dez]]*PI()/180</f>
        <v>0.24265270611817996</v>
      </c>
      <c r="G4049" t="s">
        <v>869</v>
      </c>
      <c r="H4049" t="s">
        <v>972</v>
      </c>
      <c r="I4049" s="4" t="b">
        <v>0</v>
      </c>
      <c r="J4049" s="4" t="str">
        <f>CONCATENATE(Orte[[#This Row],[Ort]]," - ",Orte[[#This Row],[Landkreis]])</f>
        <v>Königsbrück u.a. - Landkreis Bautzen</v>
      </c>
      <c r="L4049" s="3" t="s">
        <v>9615</v>
      </c>
      <c r="M4049" s="3"/>
      <c r="N4049" t="str">
        <f>Orte[[#This Row],[Ort]]</f>
        <v>Königsbrück u.a.</v>
      </c>
      <c r="O4049" t="s">
        <v>1962</v>
      </c>
      <c r="P4049" t="s">
        <v>1603</v>
      </c>
    </row>
    <row r="4050" spans="1:16" x14ac:dyDescent="0.35">
      <c r="A4050" t="s">
        <v>1544</v>
      </c>
      <c r="B4050" s="3" t="s">
        <v>8481</v>
      </c>
      <c r="C4050" s="4">
        <v>48.260711666699997</v>
      </c>
      <c r="D4050" s="4">
        <v>10.885399835399999</v>
      </c>
      <c r="E4050" s="4">
        <f>Orte[[#This Row],[Lat_dez]]*PI()/180</f>
        <v>0.84230831793955518</v>
      </c>
      <c r="F4050" s="4">
        <f>Orte[[#This Row],[Lon_dez]]*PI()/180</f>
        <v>0.18998606752377881</v>
      </c>
      <c r="G4050" t="s">
        <v>665</v>
      </c>
      <c r="H4050" t="s">
        <v>798</v>
      </c>
      <c r="I4050" s="4" t="b">
        <v>0</v>
      </c>
      <c r="J4050" s="4" t="str">
        <f>CONCATENATE(Orte[[#This Row],[Ort]]," - ",Orte[[#This Row],[Landkreis]])</f>
        <v>Königsbrunn - Landkreis Augsburg</v>
      </c>
      <c r="L4050" s="3" t="s">
        <v>14417</v>
      </c>
      <c r="M4050" s="3"/>
      <c r="N4050" t="str">
        <f>Orte[[#This Row],[Ort]]</f>
        <v>Königsbrunn</v>
      </c>
      <c r="O4050" t="s">
        <v>3308</v>
      </c>
      <c r="P4050" t="s">
        <v>3668</v>
      </c>
    </row>
    <row r="4051" spans="1:16" x14ac:dyDescent="0.35">
      <c r="A4051" t="s">
        <v>6080</v>
      </c>
      <c r="B4051" s="3" t="s">
        <v>14174</v>
      </c>
      <c r="C4051" s="4">
        <v>47.812547860099997</v>
      </c>
      <c r="D4051" s="4">
        <v>11.466561754300001</v>
      </c>
      <c r="E4051" s="4">
        <f>Orte[[#This Row],[Lat_dez]]*PI()/180</f>
        <v>0.83448638392611407</v>
      </c>
      <c r="F4051" s="4">
        <f>Orte[[#This Row],[Lon_dez]]*PI()/180</f>
        <v>0.20012925649579208</v>
      </c>
      <c r="G4051" t="s">
        <v>665</v>
      </c>
      <c r="H4051" t="s">
        <v>1288</v>
      </c>
      <c r="I4051" s="4" t="b">
        <v>0</v>
      </c>
      <c r="J4051" s="4" t="str">
        <f>CONCATENATE(Orte[[#This Row],[Ort]]," - ",Orte[[#This Row],[Landkreis]])</f>
        <v>Königsdorf - Landkreis Bad Tölz-Wolfratshausen</v>
      </c>
      <c r="L4051" s="3" t="s">
        <v>15682</v>
      </c>
      <c r="M4051" s="3"/>
      <c r="N4051" t="str">
        <f>Orte[[#This Row],[Ort]]</f>
        <v>Königsdorf</v>
      </c>
      <c r="O4051" t="s">
        <v>5919</v>
      </c>
      <c r="P4051" t="s">
        <v>4237</v>
      </c>
    </row>
    <row r="4052" spans="1:16" x14ac:dyDescent="0.35">
      <c r="A4052" t="s">
        <v>4733</v>
      </c>
      <c r="B4052" s="3" t="s">
        <v>12402</v>
      </c>
      <c r="C4052" s="4">
        <v>50.677070923199999</v>
      </c>
      <c r="D4052" s="4">
        <v>11.1277449454</v>
      </c>
      <c r="E4052" s="4">
        <f>Orte[[#This Row],[Lat_dez]]*PI()/180</f>
        <v>0.88448174287652237</v>
      </c>
      <c r="F4052" s="4">
        <f>Orte[[#This Row],[Lon_dez]]*PI()/180</f>
        <v>0.19421578761938665</v>
      </c>
      <c r="G4052" t="s">
        <v>678</v>
      </c>
      <c r="H4052" t="s">
        <v>1186</v>
      </c>
      <c r="I4052" s="4" t="b">
        <v>0</v>
      </c>
      <c r="J4052" s="4" t="str">
        <f>CONCATENATE(Orte[[#This Row],[Ort]]," - ",Orte[[#This Row],[Landkreis]])</f>
        <v>Königsee-Rottenbach u.a. - Landkreis Saalfeld-Rudolstadt</v>
      </c>
      <c r="L4052" s="3" t="s">
        <v>11376</v>
      </c>
      <c r="M4052" s="3"/>
      <c r="N4052" t="str">
        <f>Orte[[#This Row],[Ort]]</f>
        <v>Königsee-Rottenbach u.a.</v>
      </c>
      <c r="O4052" t="s">
        <v>5287</v>
      </c>
      <c r="P4052" t="s">
        <v>6297</v>
      </c>
    </row>
    <row r="4053" spans="1:16" x14ac:dyDescent="0.35">
      <c r="A4053" t="s">
        <v>1771</v>
      </c>
      <c r="B4053" s="3" t="s">
        <v>8725</v>
      </c>
      <c r="C4053" s="4">
        <v>47.927878341499998</v>
      </c>
      <c r="D4053" s="4">
        <v>9.4272817585100004</v>
      </c>
      <c r="E4053" s="4">
        <f>Orte[[#This Row],[Lat_dez]]*PI()/180</f>
        <v>0.83649928055445411</v>
      </c>
      <c r="F4053" s="4">
        <f>Orte[[#This Row],[Lon_dez]]*PI()/180</f>
        <v>0.16453710619920045</v>
      </c>
      <c r="G4053" t="s">
        <v>546</v>
      </c>
      <c r="H4053" t="s">
        <v>656</v>
      </c>
      <c r="I4053" s="4" t="b">
        <v>0</v>
      </c>
      <c r="J4053" s="4" t="str">
        <f>CONCATENATE(Orte[[#This Row],[Ort]]," - ",Orte[[#This Row],[Landkreis]])</f>
        <v>Königseggwald - Landkreis Ravensburg</v>
      </c>
      <c r="L4053" s="3" t="s">
        <v>12118</v>
      </c>
      <c r="M4053" s="3"/>
      <c r="N4053" t="str">
        <f>Orte[[#This Row],[Ort]]</f>
        <v>Königseggwald</v>
      </c>
      <c r="O4053" t="s">
        <v>3126</v>
      </c>
      <c r="P4053" t="s">
        <v>1373</v>
      </c>
    </row>
    <row r="4054" spans="1:16" x14ac:dyDescent="0.35">
      <c r="A4054" t="s">
        <v>5048</v>
      </c>
      <c r="B4054" s="3" t="s">
        <v>12812</v>
      </c>
      <c r="C4054" s="4">
        <v>49.939698110000002</v>
      </c>
      <c r="D4054" s="4">
        <v>11.161103538000001</v>
      </c>
      <c r="E4054" s="4">
        <f>Orte[[#This Row],[Lat_dez]]*PI()/180</f>
        <v>0.87161215947148929</v>
      </c>
      <c r="F4054" s="4">
        <f>Orte[[#This Row],[Lon_dez]]*PI()/180</f>
        <v>0.19479800489408805</v>
      </c>
      <c r="G4054" t="s">
        <v>665</v>
      </c>
      <c r="H4054" t="s">
        <v>1321</v>
      </c>
      <c r="I4054" s="4" t="b">
        <v>0</v>
      </c>
      <c r="J4054" s="4" t="str">
        <f>CONCATENATE(Orte[[#This Row],[Ort]]," - ",Orte[[#This Row],[Landkreis]])</f>
        <v>Königsfeld - Landkreis Bamberg</v>
      </c>
      <c r="L4054" s="3" t="s">
        <v>7727</v>
      </c>
      <c r="M4054" s="3"/>
      <c r="N4054" t="str">
        <f>Orte[[#This Row],[Ort]]</f>
        <v>Königsfeld</v>
      </c>
      <c r="O4054" t="s">
        <v>3467</v>
      </c>
      <c r="P4054" t="s">
        <v>6240</v>
      </c>
    </row>
    <row r="4055" spans="1:16" x14ac:dyDescent="0.35">
      <c r="A4055" t="s">
        <v>5010</v>
      </c>
      <c r="B4055" s="3" t="s">
        <v>12759</v>
      </c>
      <c r="C4055" s="4">
        <v>48.151145455399998</v>
      </c>
      <c r="D4055" s="4">
        <v>8.4212396290699996</v>
      </c>
      <c r="E4055" s="4">
        <f>Orte[[#This Row],[Lat_dez]]*PI()/180</f>
        <v>0.84039602680343439</v>
      </c>
      <c r="F4055" s="4">
        <f>Orte[[#This Row],[Lon_dez]]*PI()/180</f>
        <v>0.14697835862669748</v>
      </c>
      <c r="G4055" t="s">
        <v>546</v>
      </c>
      <c r="H4055" t="s">
        <v>1147</v>
      </c>
      <c r="I4055" s="4" t="b">
        <v>0</v>
      </c>
      <c r="J4055" s="4" t="str">
        <f>CONCATENATE(Orte[[#This Row],[Ort]]," - ",Orte[[#This Row],[Landkreis]])</f>
        <v>Königsfeld im Schwarzwald - Landkreis Schwarzwald-Baar-Kreis</v>
      </c>
      <c r="L4055" s="3" t="s">
        <v>14953</v>
      </c>
      <c r="M4055" s="3"/>
      <c r="N4055" t="str">
        <f>Orte[[#This Row],[Ort]]</f>
        <v>Königsfeld im Schwarzwald</v>
      </c>
      <c r="O4055" t="s">
        <v>3404</v>
      </c>
      <c r="P4055" t="s">
        <v>77</v>
      </c>
    </row>
    <row r="4056" spans="1:16" x14ac:dyDescent="0.35">
      <c r="A4056" t="s">
        <v>3273</v>
      </c>
      <c r="B4056" s="3" t="s">
        <v>10528</v>
      </c>
      <c r="C4056" s="4">
        <v>48.098197985600002</v>
      </c>
      <c r="D4056" s="4">
        <v>8.8644327345999994</v>
      </c>
      <c r="E4056" s="4">
        <f>Orte[[#This Row],[Lat_dez]]*PI()/180</f>
        <v>0.83947191912482422</v>
      </c>
      <c r="F4056" s="4">
        <f>Orte[[#This Row],[Lon_dez]]*PI()/180</f>
        <v>0.15471353754033465</v>
      </c>
      <c r="G4056" t="s">
        <v>546</v>
      </c>
      <c r="H4056" t="s">
        <v>1084</v>
      </c>
      <c r="I4056" s="4" t="b">
        <v>0</v>
      </c>
      <c r="J4056" s="4" t="str">
        <f>CONCATENATE(Orte[[#This Row],[Ort]]," - ",Orte[[#This Row],[Landkreis]])</f>
        <v>Königsheim - Landkreis Tuttlingen</v>
      </c>
      <c r="L4056" s="3" t="s">
        <v>11874</v>
      </c>
      <c r="M4056" s="3"/>
      <c r="N4056" t="str">
        <f>Orte[[#This Row],[Ort]]</f>
        <v>Königsheim</v>
      </c>
      <c r="O4056" t="s">
        <v>3524</v>
      </c>
      <c r="P4056" t="s">
        <v>4984</v>
      </c>
    </row>
    <row r="4057" spans="1:16" x14ac:dyDescent="0.35">
      <c r="A4057" t="s">
        <v>1333</v>
      </c>
      <c r="B4057" s="3" t="s">
        <v>8268</v>
      </c>
      <c r="C4057" s="4">
        <v>52.186511766199999</v>
      </c>
      <c r="D4057" s="4">
        <v>10.847080564700001</v>
      </c>
      <c r="E4057" s="4">
        <f>Orte[[#This Row],[Lat_dez]]*PI()/180</f>
        <v>0.91082645545095109</v>
      </c>
      <c r="F4057" s="4">
        <f>Orte[[#This Row],[Lon_dez]]*PI()/180</f>
        <v>0.18931727008310084</v>
      </c>
      <c r="G4057" t="s">
        <v>554</v>
      </c>
      <c r="H4057" t="s">
        <v>789</v>
      </c>
      <c r="I4057" s="4" t="b">
        <v>0</v>
      </c>
      <c r="J4057" s="4" t="str">
        <f>CONCATENATE(Orte[[#This Row],[Ort]]," - ",Orte[[#This Row],[Landkreis]])</f>
        <v>Königslutter am Elm - Landkreis Helmstedt</v>
      </c>
      <c r="L4057" s="3" t="s">
        <v>10111</v>
      </c>
      <c r="M4057" s="3"/>
      <c r="N4057" t="str">
        <f>Orte[[#This Row],[Ort]]</f>
        <v>Königslutter am Elm</v>
      </c>
      <c r="O4057" t="s">
        <v>6946</v>
      </c>
      <c r="P4057" t="s">
        <v>3588</v>
      </c>
    </row>
    <row r="4058" spans="1:16" x14ac:dyDescent="0.35">
      <c r="A4058" t="s">
        <v>6986</v>
      </c>
      <c r="B4058" s="3" t="s">
        <v>15407</v>
      </c>
      <c r="C4058" s="4">
        <v>48.651251569599999</v>
      </c>
      <c r="D4058" s="4">
        <v>11.195306711500001</v>
      </c>
      <c r="E4058" s="4">
        <f>Orte[[#This Row],[Lat_dez]]*PI()/180</f>
        <v>0.84912452510557912</v>
      </c>
      <c r="F4058" s="4">
        <f>Orte[[#This Row],[Lon_dez]]*PI()/180</f>
        <v>0.19539496288629393</v>
      </c>
      <c r="G4058" t="s">
        <v>665</v>
      </c>
      <c r="H4058" t="s">
        <v>951</v>
      </c>
      <c r="I4058" s="4" t="b">
        <v>0</v>
      </c>
      <c r="J4058" s="4" t="str">
        <f>CONCATENATE(Orte[[#This Row],[Ort]]," - ",Orte[[#This Row],[Landkreis]])</f>
        <v>Königsmoos - Landkreis Neuburg-Schrobenhausen</v>
      </c>
      <c r="L4058" s="3" t="s">
        <v>14050</v>
      </c>
      <c r="M4058" s="3"/>
      <c r="N4058" t="str">
        <f>Orte[[#This Row],[Ort]]</f>
        <v>Königsmoos</v>
      </c>
      <c r="O4058" t="s">
        <v>4533</v>
      </c>
      <c r="P4058" t="s">
        <v>1293</v>
      </c>
    </row>
    <row r="4059" spans="1:16" x14ac:dyDescent="0.35">
      <c r="A4059" t="s">
        <v>4151</v>
      </c>
      <c r="B4059" s="3" t="s">
        <v>11647</v>
      </c>
      <c r="C4059" s="4">
        <v>49.610570491200001</v>
      </c>
      <c r="D4059" s="4">
        <v>11.641138525600001</v>
      </c>
      <c r="E4059" s="4">
        <f>Orte[[#This Row],[Lat_dez]]*PI()/180</f>
        <v>0.86586779886418053</v>
      </c>
      <c r="F4059" s="4">
        <f>Orte[[#This Row],[Lon_dez]]*PI()/180</f>
        <v>0.20317619595247824</v>
      </c>
      <c r="G4059" t="s">
        <v>665</v>
      </c>
      <c r="H4059" t="s">
        <v>857</v>
      </c>
      <c r="I4059" s="4" t="b">
        <v>0</v>
      </c>
      <c r="J4059" s="4" t="str">
        <f>CONCATENATE(Orte[[#This Row],[Ort]]," - ",Orte[[#This Row],[Landkreis]])</f>
        <v>Königstein - Landkreis Amberg-Sulzbach</v>
      </c>
      <c r="L4059" s="3" t="s">
        <v>12120</v>
      </c>
      <c r="M4059" s="3"/>
      <c r="N4059" t="str">
        <f>Orte[[#This Row],[Ort]]</f>
        <v>Königstein</v>
      </c>
      <c r="O4059" t="s">
        <v>5220</v>
      </c>
      <c r="P4059" t="s">
        <v>3822</v>
      </c>
    </row>
    <row r="4060" spans="1:16" x14ac:dyDescent="0.35">
      <c r="A4060" t="s">
        <v>3257</v>
      </c>
      <c r="B4060" s="3" t="s">
        <v>10503</v>
      </c>
      <c r="C4060" s="4">
        <v>50.192589117899999</v>
      </c>
      <c r="D4060" s="4">
        <v>8.4618102684699998</v>
      </c>
      <c r="E4060" s="4">
        <f>Orte[[#This Row],[Lat_dez]]*PI()/180</f>
        <v>0.87602594020803126</v>
      </c>
      <c r="F4060" s="4">
        <f>Orte[[#This Row],[Lon_dez]]*PI()/180</f>
        <v>0.14768644986386681</v>
      </c>
      <c r="G4060" t="s">
        <v>549</v>
      </c>
      <c r="H4060" t="s">
        <v>1058</v>
      </c>
      <c r="I4060" s="4" t="b">
        <v>0</v>
      </c>
      <c r="J4060" s="4" t="str">
        <f>CONCATENATE(Orte[[#This Row],[Ort]]," - ",Orte[[#This Row],[Landkreis]])</f>
        <v>Königstein im Taunus - Landkreis Hochtaunuskreis</v>
      </c>
      <c r="L4060" s="3" t="s">
        <v>9562</v>
      </c>
      <c r="M4060" s="3"/>
      <c r="N4060" t="str">
        <f>Orte[[#This Row],[Ort]]</f>
        <v>Königstein im Taunus</v>
      </c>
      <c r="O4060" t="s">
        <v>6879</v>
      </c>
      <c r="P4060" t="s">
        <v>609</v>
      </c>
    </row>
    <row r="4061" spans="1:16" x14ac:dyDescent="0.35">
      <c r="A4061" t="s">
        <v>7172</v>
      </c>
      <c r="B4061" s="3" t="s">
        <v>15665</v>
      </c>
      <c r="C4061" s="4">
        <v>50.879172629499998</v>
      </c>
      <c r="D4061" s="4">
        <v>14.0817150125</v>
      </c>
      <c r="E4061" s="4">
        <f>Orte[[#This Row],[Lat_dez]]*PI()/180</f>
        <v>0.88800908307535598</v>
      </c>
      <c r="F4061" s="4">
        <f>Orte[[#This Row],[Lon_dez]]*PI()/180</f>
        <v>0.24577229129563946</v>
      </c>
      <c r="G4061" t="s">
        <v>869</v>
      </c>
      <c r="H4061" t="s">
        <v>968</v>
      </c>
      <c r="I4061" s="4" t="b">
        <v>0</v>
      </c>
      <c r="J4061" s="4" t="str">
        <f>CONCATENATE(Orte[[#This Row],[Ort]]," - ",Orte[[#This Row],[Landkreis]])</f>
        <v>Königstein/Sächs.Schw. - Landkreis Sächsische Schweiz-Osterzgebirge</v>
      </c>
      <c r="L4061" s="3" t="s">
        <v>9556</v>
      </c>
      <c r="M4061" s="3"/>
      <c r="N4061" t="str">
        <f>Orte[[#This Row],[Ort]]</f>
        <v>Königstein/Sächs.Schw.</v>
      </c>
      <c r="O4061" t="s">
        <v>1125</v>
      </c>
      <c r="P4061" t="s">
        <v>5957</v>
      </c>
    </row>
    <row r="4062" spans="1:16" x14ac:dyDescent="0.35">
      <c r="A4062" t="s">
        <v>7175</v>
      </c>
      <c r="B4062" s="3" t="s">
        <v>15668</v>
      </c>
      <c r="C4062" s="4">
        <v>51.289414152600003</v>
      </c>
      <c r="D4062" s="4">
        <v>14.321564261200001</v>
      </c>
      <c r="E4062" s="4">
        <f>Orte[[#This Row],[Lat_dez]]*PI()/180</f>
        <v>0.89516914838184747</v>
      </c>
      <c r="F4062" s="4">
        <f>Orte[[#This Row],[Lon_dez]]*PI()/180</f>
        <v>0.2499584503938892</v>
      </c>
      <c r="G4062" t="s">
        <v>869</v>
      </c>
      <c r="H4062" t="s">
        <v>972</v>
      </c>
      <c r="I4062" s="4" t="b">
        <v>0</v>
      </c>
      <c r="J4062" s="4" t="str">
        <f>CONCATENATE(Orte[[#This Row],[Ort]]," - ",Orte[[#This Row],[Landkreis]])</f>
        <v>Königswartha - Landkreis Bautzen</v>
      </c>
      <c r="L4062" s="3" t="s">
        <v>10870</v>
      </c>
      <c r="M4062" s="3"/>
      <c r="N4062" t="str">
        <f>Orte[[#This Row],[Ort]]</f>
        <v>Königswartha</v>
      </c>
      <c r="O4062" t="s">
        <v>2684</v>
      </c>
      <c r="P4062" t="s">
        <v>7019</v>
      </c>
    </row>
    <row r="4063" spans="1:16" x14ac:dyDescent="0.35">
      <c r="A4063" t="s">
        <v>7189</v>
      </c>
      <c r="B4063" s="3" t="s">
        <v>15689</v>
      </c>
      <c r="C4063" s="4">
        <v>50.701012875099998</v>
      </c>
      <c r="D4063" s="4">
        <v>7.2583609459699998</v>
      </c>
      <c r="E4063" s="4">
        <f>Orte[[#This Row],[Lat_dez]]*PI()/180</f>
        <v>0.8848996087665314</v>
      </c>
      <c r="F4063" s="4">
        <f>Orte[[#This Row],[Lon_dez]]*PI()/180</f>
        <v>0.12668229680534673</v>
      </c>
      <c r="G4063" t="s">
        <v>504</v>
      </c>
      <c r="H4063" t="s">
        <v>1265</v>
      </c>
      <c r="I4063" s="4" t="b">
        <v>0</v>
      </c>
      <c r="J4063" s="4" t="str">
        <f>CONCATENATE(Orte[[#This Row],[Ort]]," - ",Orte[[#This Row],[Landkreis]])</f>
        <v>Königswinter - Kreis Rhein-Sieg-Kreis</v>
      </c>
      <c r="L4063" s="3" t="s">
        <v>13077</v>
      </c>
      <c r="M4063" s="3"/>
      <c r="N4063" t="str">
        <f>Orte[[#This Row],[Ort]]</f>
        <v>Königswinter</v>
      </c>
      <c r="O4063" t="s">
        <v>5398</v>
      </c>
      <c r="P4063" t="s">
        <v>4101</v>
      </c>
    </row>
    <row r="4064" spans="1:16" x14ac:dyDescent="0.35">
      <c r="A4064" t="s">
        <v>5672</v>
      </c>
      <c r="B4064" s="3" t="s">
        <v>13632</v>
      </c>
      <c r="C4064" s="4">
        <v>51.686566671800001</v>
      </c>
      <c r="D4064" s="4">
        <v>11.7483903528</v>
      </c>
      <c r="E4064" s="4">
        <f>Orte[[#This Row],[Lat_dez]]*PI()/180</f>
        <v>0.90210076747447743</v>
      </c>
      <c r="F4064" s="4">
        <f>Orte[[#This Row],[Lon_dez]]*PI()/180</f>
        <v>0.2050480934658982</v>
      </c>
      <c r="G4064" t="s">
        <v>809</v>
      </c>
      <c r="H4064" t="s">
        <v>1359</v>
      </c>
      <c r="I4064" s="4" t="b">
        <v>0</v>
      </c>
      <c r="J4064" s="4" t="str">
        <f>CONCATENATE(Orte[[#This Row],[Ort]]," - ",Orte[[#This Row],[Landkreis]])</f>
        <v>Könnern - Landkreis Salzlandkreis</v>
      </c>
      <c r="L4064" s="3" t="s">
        <v>14024</v>
      </c>
      <c r="M4064" s="3"/>
      <c r="N4064" t="str">
        <f>Orte[[#This Row],[Ort]]</f>
        <v>Könnern</v>
      </c>
      <c r="O4064" t="s">
        <v>7106</v>
      </c>
      <c r="P4064" t="s">
        <v>5292</v>
      </c>
    </row>
    <row r="4065" spans="1:16" x14ac:dyDescent="0.35">
      <c r="A4065" t="s">
        <v>5426</v>
      </c>
      <c r="B4065" s="3" t="s">
        <v>13307</v>
      </c>
      <c r="C4065" s="4">
        <v>50.0059451634</v>
      </c>
      <c r="D4065" s="4">
        <v>12.223888143</v>
      </c>
      <c r="E4065" s="4">
        <f>Orte[[#This Row],[Lat_dez]]*PI()/180</f>
        <v>0.87276838867306394</v>
      </c>
      <c r="F4065" s="4">
        <f>Orte[[#This Row],[Lon_dez]]*PI()/180</f>
        <v>0.21334709549084543</v>
      </c>
      <c r="G4065" t="s">
        <v>665</v>
      </c>
      <c r="H4065" t="s">
        <v>1307</v>
      </c>
      <c r="I4065" s="4" t="b">
        <v>0</v>
      </c>
      <c r="J4065" s="4" t="str">
        <f>CONCATENATE(Orte[[#This Row],[Ort]]," - ",Orte[[#This Row],[Landkreis]])</f>
        <v>Konnersreuth - Landkreis Tirschenreuth</v>
      </c>
      <c r="L4065" s="3" t="s">
        <v>8538</v>
      </c>
      <c r="M4065" s="3"/>
      <c r="N4065" t="str">
        <f>Orte[[#This Row],[Ort]]</f>
        <v>Konnersreuth</v>
      </c>
      <c r="O4065" t="s">
        <v>3494</v>
      </c>
      <c r="P4065" t="s">
        <v>6765</v>
      </c>
    </row>
    <row r="4066" spans="1:16" x14ac:dyDescent="0.35">
      <c r="A4066" t="s">
        <v>5677</v>
      </c>
      <c r="B4066" s="3" t="s">
        <v>13637</v>
      </c>
      <c r="C4066" s="4">
        <v>50.255499728799997</v>
      </c>
      <c r="D4066" s="4">
        <v>11.8389043979</v>
      </c>
      <c r="E4066" s="4">
        <f>Orte[[#This Row],[Lat_dez]]*PI()/180</f>
        <v>0.87712393750267725</v>
      </c>
      <c r="F4066" s="4">
        <f>Orte[[#This Row],[Lon_dez]]*PI()/180</f>
        <v>0.20662786157219187</v>
      </c>
      <c r="G4066" t="s">
        <v>665</v>
      </c>
      <c r="H4066" t="s">
        <v>852</v>
      </c>
      <c r="I4066" s="4" t="b">
        <v>0</v>
      </c>
      <c r="J4066" s="4" t="str">
        <f>CONCATENATE(Orte[[#This Row],[Ort]]," - ",Orte[[#This Row],[Landkreis]])</f>
        <v>Konradsreuth - Landkreis Hof</v>
      </c>
      <c r="L4066" s="3" t="s">
        <v>9136</v>
      </c>
      <c r="M4066" s="3"/>
      <c r="N4066" t="str">
        <f>Orte[[#This Row],[Ort]]</f>
        <v>Konradsreuth</v>
      </c>
      <c r="O4066" t="s">
        <v>2182</v>
      </c>
      <c r="P4066" t="s">
        <v>5054</v>
      </c>
    </row>
    <row r="4067" spans="1:16" x14ac:dyDescent="0.35">
      <c r="A4067" t="s">
        <v>1092</v>
      </c>
      <c r="B4067" s="3" t="s">
        <v>14897</v>
      </c>
      <c r="C4067" s="4">
        <v>47.662948246299997</v>
      </c>
      <c r="D4067" s="4">
        <v>9.1697271104499993</v>
      </c>
      <c r="E4067" s="4">
        <f>Orte[[#This Row],[Lat_dez]]*PI()/180</f>
        <v>0.83187537810559209</v>
      </c>
      <c r="F4067" s="4">
        <f>Orte[[#This Row],[Lon_dez]]*PI()/180</f>
        <v>0.16004192958673821</v>
      </c>
      <c r="G4067" t="s">
        <v>546</v>
      </c>
      <c r="H4067" t="s">
        <v>1065</v>
      </c>
      <c r="I4067" s="4" t="b">
        <v>0</v>
      </c>
      <c r="J4067" s="4" t="str">
        <f>CONCATENATE(Orte[[#This Row],[Ort]]," - ",Orte[[#This Row],[Landkreis]])</f>
        <v>Konstanz - Landkreis Konstanz</v>
      </c>
      <c r="L4067" s="3" t="s">
        <v>15261</v>
      </c>
      <c r="M4067" s="3"/>
      <c r="N4067" t="str">
        <f>Orte[[#This Row],[Ort]]</f>
        <v>Konstanz</v>
      </c>
      <c r="O4067" t="s">
        <v>5405</v>
      </c>
      <c r="P4067" t="s">
        <v>3300</v>
      </c>
    </row>
    <row r="4068" spans="1:16" x14ac:dyDescent="0.35">
      <c r="A4068" t="s">
        <v>1092</v>
      </c>
      <c r="B4068" s="3" t="s">
        <v>7656</v>
      </c>
      <c r="C4068" s="4">
        <v>47.680520227499997</v>
      </c>
      <c r="D4068" s="4">
        <v>9.1933086322200008</v>
      </c>
      <c r="E4068" s="4">
        <f>Orte[[#This Row],[Lat_dez]]*PI()/180</f>
        <v>0.83218206703363062</v>
      </c>
      <c r="F4068" s="4">
        <f>Orte[[#This Row],[Lon_dez]]*PI()/180</f>
        <v>0.16045350478425546</v>
      </c>
      <c r="G4068" t="s">
        <v>546</v>
      </c>
      <c r="H4068" t="s">
        <v>1065</v>
      </c>
      <c r="I4068" s="4" t="b">
        <v>0</v>
      </c>
      <c r="J4068" s="4" t="str">
        <f>CONCATENATE(Orte[[#This Row],[Ort]]," - ",Orte[[#This Row],[Landkreis]])</f>
        <v>Konstanz - Landkreis Konstanz</v>
      </c>
      <c r="L4068" s="3" t="s">
        <v>8560</v>
      </c>
      <c r="M4068" s="3"/>
      <c r="N4068" t="str">
        <f>Orte[[#This Row],[Ort]]</f>
        <v>Konstanz</v>
      </c>
      <c r="O4068" t="s">
        <v>3371</v>
      </c>
      <c r="P4068" t="s">
        <v>1451</v>
      </c>
    </row>
    <row r="4069" spans="1:16" x14ac:dyDescent="0.35">
      <c r="A4069" t="s">
        <v>1092</v>
      </c>
      <c r="B4069" s="3" t="s">
        <v>8057</v>
      </c>
      <c r="C4069" s="4">
        <v>47.729518276</v>
      </c>
      <c r="D4069" s="4">
        <v>9.1368263251700004</v>
      </c>
      <c r="E4069" s="4">
        <f>Orte[[#This Row],[Lat_dez]]*PI()/180</f>
        <v>0.83303724430700754</v>
      </c>
      <c r="F4069" s="4">
        <f>Orte[[#This Row],[Lon_dez]]*PI()/180</f>
        <v>0.15946770255711054</v>
      </c>
      <c r="G4069" t="s">
        <v>546</v>
      </c>
      <c r="H4069" t="s">
        <v>1065</v>
      </c>
      <c r="I4069" s="4" t="b">
        <v>0</v>
      </c>
      <c r="J4069" s="4" t="str">
        <f>CONCATENATE(Orte[[#This Row],[Ort]]," - ",Orte[[#This Row],[Landkreis]])</f>
        <v>Konstanz - Landkreis Konstanz</v>
      </c>
      <c r="L4069" s="3" t="s">
        <v>13068</v>
      </c>
      <c r="M4069" s="3"/>
      <c r="N4069" t="str">
        <f>Orte[[#This Row],[Ort]]</f>
        <v>Konstanz</v>
      </c>
      <c r="O4069" t="s">
        <v>2277</v>
      </c>
      <c r="P4069" t="s">
        <v>634</v>
      </c>
    </row>
    <row r="4070" spans="1:16" x14ac:dyDescent="0.35">
      <c r="A4070" t="s">
        <v>1092</v>
      </c>
      <c r="B4070" s="3" t="s">
        <v>13221</v>
      </c>
      <c r="C4070" s="4">
        <v>47.687008670300003</v>
      </c>
      <c r="D4070" s="4">
        <v>9.1478984725999997</v>
      </c>
      <c r="E4070" s="4">
        <f>Orte[[#This Row],[Lat_dez]]*PI()/180</f>
        <v>0.8322953117238181</v>
      </c>
      <c r="F4070" s="4">
        <f>Orte[[#This Row],[Lon_dez]]*PI()/180</f>
        <v>0.15966094798503028</v>
      </c>
      <c r="G4070" t="s">
        <v>546</v>
      </c>
      <c r="H4070" t="s">
        <v>1065</v>
      </c>
      <c r="I4070" s="4" t="b">
        <v>0</v>
      </c>
      <c r="J4070" s="4" t="str">
        <f>CONCATENATE(Orte[[#This Row],[Ort]]," - ",Orte[[#This Row],[Landkreis]])</f>
        <v>Konstanz - Landkreis Konstanz</v>
      </c>
      <c r="L4070" s="3" t="s">
        <v>14949</v>
      </c>
      <c r="M4070" s="3"/>
      <c r="N4070" t="str">
        <f>Orte[[#This Row],[Ort]]</f>
        <v>Konstanz</v>
      </c>
      <c r="O4070" t="s">
        <v>79</v>
      </c>
      <c r="P4070" t="s">
        <v>2918</v>
      </c>
    </row>
    <row r="4071" spans="1:16" x14ac:dyDescent="0.35">
      <c r="A4071" t="s">
        <v>1563</v>
      </c>
      <c r="B4071" s="3" t="s">
        <v>8501</v>
      </c>
      <c r="C4071" s="4">
        <v>49.678376697499999</v>
      </c>
      <c r="D4071" s="4">
        <v>6.6066770203500003</v>
      </c>
      <c r="E4071" s="4">
        <f>Orte[[#This Row],[Lat_dez]]*PI()/180</f>
        <v>0.86705124041740211</v>
      </c>
      <c r="F4071" s="4">
        <f>Orte[[#This Row],[Lon_dez]]*PI()/180</f>
        <v>0.11530826662095592</v>
      </c>
      <c r="G4071" t="s">
        <v>514</v>
      </c>
      <c r="H4071" t="s">
        <v>520</v>
      </c>
      <c r="I4071" s="4" t="b">
        <v>0</v>
      </c>
      <c r="J4071" s="4" t="str">
        <f>CONCATENATE(Orte[[#This Row],[Ort]]," - ",Orte[[#This Row],[Landkreis]])</f>
        <v>Konz - Landkreis Trier-Saarburg</v>
      </c>
      <c r="L4071" s="3" t="s">
        <v>10866</v>
      </c>
      <c r="M4071" s="3"/>
      <c r="N4071" t="str">
        <f>Orte[[#This Row],[Ort]]</f>
        <v>Konz</v>
      </c>
      <c r="O4071" t="s">
        <v>5944</v>
      </c>
      <c r="P4071" t="s">
        <v>3764</v>
      </c>
    </row>
    <row r="4072" spans="1:16" x14ac:dyDescent="0.35">
      <c r="A4072" t="s">
        <v>5437</v>
      </c>
      <c r="B4072" s="3" t="s">
        <v>13320</v>
      </c>
      <c r="C4072" s="4">
        <v>49.073824703</v>
      </c>
      <c r="D4072" s="4">
        <v>12.708063187600001</v>
      </c>
      <c r="E4072" s="4">
        <f>Orte[[#This Row],[Lat_dez]]*PI()/180</f>
        <v>0.85649981761387828</v>
      </c>
      <c r="F4072" s="4">
        <f>Orte[[#This Row],[Lon_dez]]*PI()/180</f>
        <v>0.22179754417510583</v>
      </c>
      <c r="G4072" t="s">
        <v>665</v>
      </c>
      <c r="H4072" t="s">
        <v>1229</v>
      </c>
      <c r="I4072" s="4" t="b">
        <v>0</v>
      </c>
      <c r="J4072" s="4" t="str">
        <f>CONCATENATE(Orte[[#This Row],[Ort]]," - ",Orte[[#This Row],[Landkreis]])</f>
        <v>Konzell - Landkreis Straubing-Bogen</v>
      </c>
      <c r="L4072" s="3" t="s">
        <v>10834</v>
      </c>
      <c r="M4072" s="3"/>
      <c r="N4072" t="str">
        <f>Orte[[#This Row],[Ort]]</f>
        <v>Konzell</v>
      </c>
      <c r="O4072" t="s">
        <v>1478</v>
      </c>
      <c r="P4072" t="s">
        <v>2544</v>
      </c>
    </row>
    <row r="4073" spans="1:16" x14ac:dyDescent="0.35">
      <c r="A4073" t="s">
        <v>7163</v>
      </c>
      <c r="B4073" s="3" t="s">
        <v>15651</v>
      </c>
      <c r="C4073" s="4">
        <v>48.842960236800003</v>
      </c>
      <c r="D4073" s="4">
        <v>9.3764351307199991</v>
      </c>
      <c r="E4073" s="4">
        <f>Orte[[#This Row],[Lat_dez]]*PI()/180</f>
        <v>0.85247047255282937</v>
      </c>
      <c r="F4073" s="4">
        <f>Orte[[#This Row],[Lon_dez]]*PI()/180</f>
        <v>0.1636496651307289</v>
      </c>
      <c r="G4073" t="s">
        <v>546</v>
      </c>
      <c r="H4073" t="s">
        <v>777</v>
      </c>
      <c r="I4073" s="4" t="b">
        <v>0</v>
      </c>
      <c r="J4073" s="4" t="str">
        <f>CONCATENATE(Orte[[#This Row],[Ort]]," - ",Orte[[#This Row],[Landkreis]])</f>
        <v>Korb - Landkreis Rems-Murr-Kreis</v>
      </c>
      <c r="L4073" s="3" t="s">
        <v>7712</v>
      </c>
      <c r="M4073" s="3"/>
      <c r="N4073" t="str">
        <f>Orte[[#This Row],[Ort]]</f>
        <v>Korb</v>
      </c>
      <c r="O4073" t="s">
        <v>4416</v>
      </c>
      <c r="P4073" t="s">
        <v>5843</v>
      </c>
    </row>
    <row r="4074" spans="1:16" x14ac:dyDescent="0.35">
      <c r="A4074" t="s">
        <v>3594</v>
      </c>
      <c r="B4074" s="3" t="s">
        <v>10947</v>
      </c>
      <c r="C4074" s="4">
        <v>51.266230262100002</v>
      </c>
      <c r="D4074" s="4">
        <v>8.8425522982999993</v>
      </c>
      <c r="E4074" s="4">
        <f>Orte[[#This Row],[Lat_dez]]*PI()/180</f>
        <v>0.89476451315920058</v>
      </c>
      <c r="F4074" s="4">
        <f>Orte[[#This Row],[Lon_dez]]*PI()/180</f>
        <v>0.15433165188512676</v>
      </c>
      <c r="G4074" t="s">
        <v>549</v>
      </c>
      <c r="H4074" t="s">
        <v>1078</v>
      </c>
      <c r="I4074" s="4" t="b">
        <v>0</v>
      </c>
      <c r="J4074" s="4" t="str">
        <f>CONCATENATE(Orte[[#This Row],[Ort]]," - ",Orte[[#This Row],[Landkreis]])</f>
        <v>Korbach - Landkreis Waldeck-Frankenberg</v>
      </c>
      <c r="L4074" s="3" t="s">
        <v>7726</v>
      </c>
      <c r="M4074" s="3"/>
      <c r="N4074" t="str">
        <f>Orte[[#This Row],[Ort]]</f>
        <v>Korbach</v>
      </c>
      <c r="O4074" t="s">
        <v>1786</v>
      </c>
      <c r="P4074" t="s">
        <v>4619</v>
      </c>
    </row>
    <row r="4075" spans="1:16" x14ac:dyDescent="0.35">
      <c r="A4075" t="s">
        <v>7066</v>
      </c>
      <c r="B4075" s="3" t="s">
        <v>15514</v>
      </c>
      <c r="C4075" s="4">
        <v>49.835793763399998</v>
      </c>
      <c r="D4075" s="4">
        <v>6.6434732241600001</v>
      </c>
      <c r="E4075" s="4">
        <f>Orte[[#This Row],[Lat_dez]]*PI()/180</f>
        <v>0.86979868651618597</v>
      </c>
      <c r="F4075" s="4">
        <f>Orte[[#This Row],[Lon_dez]]*PI()/180</f>
        <v>0.11595048152967528</v>
      </c>
      <c r="G4075" t="s">
        <v>514</v>
      </c>
      <c r="H4075" t="s">
        <v>520</v>
      </c>
      <c r="I4075" s="4" t="b">
        <v>0</v>
      </c>
      <c r="J4075" s="4" t="str">
        <f>CONCATENATE(Orte[[#This Row],[Ort]]," - ",Orte[[#This Row],[Landkreis]])</f>
        <v>Kordel - Landkreis Trier-Saarburg</v>
      </c>
      <c r="L4075" s="3" t="s">
        <v>9560</v>
      </c>
      <c r="M4075" s="3"/>
      <c r="N4075" t="str">
        <f>Orte[[#This Row],[Ort]]</f>
        <v>Kordel</v>
      </c>
      <c r="O4075" t="s">
        <v>3950</v>
      </c>
      <c r="P4075" t="s">
        <v>7001</v>
      </c>
    </row>
    <row r="4076" spans="1:16" x14ac:dyDescent="0.35">
      <c r="A4076" t="s">
        <v>816</v>
      </c>
      <c r="B4076" s="3" t="s">
        <v>7862</v>
      </c>
      <c r="C4076" s="4">
        <v>51.175734213799998</v>
      </c>
      <c r="D4076" s="4">
        <v>9.5341368575600001</v>
      </c>
      <c r="E4076" s="4">
        <f>Orte[[#This Row],[Lat_dez]]*PI()/180</f>
        <v>0.89318505915632174</v>
      </c>
      <c r="F4076" s="4">
        <f>Orte[[#This Row],[Lon_dez]]*PI()/180</f>
        <v>0.16640207950016764</v>
      </c>
      <c r="G4076" t="s">
        <v>549</v>
      </c>
      <c r="H4076" t="s">
        <v>817</v>
      </c>
      <c r="I4076" s="4" t="b">
        <v>0</v>
      </c>
      <c r="J4076" s="4" t="str">
        <f>CONCATENATE(Orte[[#This Row],[Ort]]," - ",Orte[[#This Row],[Landkreis]])</f>
        <v>Körle - Landkreis Schwalm-Eder-Kreis</v>
      </c>
      <c r="L4076" s="3" t="s">
        <v>13655</v>
      </c>
      <c r="M4076" s="3"/>
      <c r="N4076" t="str">
        <f>Orte[[#This Row],[Ort]]</f>
        <v>Körle</v>
      </c>
      <c r="O4076" t="s">
        <v>768</v>
      </c>
      <c r="P4076" t="s">
        <v>16040</v>
      </c>
    </row>
    <row r="4077" spans="1:16" x14ac:dyDescent="0.35">
      <c r="A4077" t="s">
        <v>4001</v>
      </c>
      <c r="B4077" s="3" t="s">
        <v>11461</v>
      </c>
      <c r="C4077" s="4">
        <v>51.212889928199999</v>
      </c>
      <c r="D4077" s="4">
        <v>10.552869166700001</v>
      </c>
      <c r="E4077" s="4">
        <f>Orte[[#This Row],[Lat_dez]]*PI()/180</f>
        <v>0.89383354870853238</v>
      </c>
      <c r="F4077" s="4">
        <f>Orte[[#This Row],[Lon_dez]]*PI()/180</f>
        <v>0.18418231249110534</v>
      </c>
      <c r="G4077" t="s">
        <v>678</v>
      </c>
      <c r="H4077" t="s">
        <v>1046</v>
      </c>
      <c r="I4077" s="4" t="b">
        <v>0</v>
      </c>
      <c r="J4077" s="4" t="str">
        <f>CONCATENATE(Orte[[#This Row],[Ort]]," - ",Orte[[#This Row],[Landkreis]])</f>
        <v>Körner, Weinbergen - Landkreis Unstrut-Hainich-Kreis</v>
      </c>
      <c r="L4077" s="3" t="s">
        <v>15672</v>
      </c>
      <c r="M4077" s="3"/>
      <c r="N4077" t="str">
        <f>Orte[[#This Row],[Ort]]</f>
        <v>Körner, Weinbergen</v>
      </c>
      <c r="O4077" t="s">
        <v>2382</v>
      </c>
      <c r="P4077" t="s">
        <v>5848</v>
      </c>
    </row>
    <row r="4078" spans="1:16" x14ac:dyDescent="0.35">
      <c r="A4078" t="s">
        <v>5359</v>
      </c>
      <c r="B4078" s="3" t="s">
        <v>13219</v>
      </c>
      <c r="C4078" s="4">
        <v>48.848054949199998</v>
      </c>
      <c r="D4078" s="4">
        <v>9.1022950827199995</v>
      </c>
      <c r="E4078" s="4">
        <f>Orte[[#This Row],[Lat_dez]]*PI()/180</f>
        <v>0.8525593920586515</v>
      </c>
      <c r="F4078" s="4">
        <f>Orte[[#This Row],[Lon_dez]]*PI()/180</f>
        <v>0.15886501868155362</v>
      </c>
      <c r="G4078" t="s">
        <v>546</v>
      </c>
      <c r="H4078" t="s">
        <v>757</v>
      </c>
      <c r="I4078" s="4" t="b">
        <v>0</v>
      </c>
      <c r="J4078" s="4" t="str">
        <f>CONCATENATE(Orte[[#This Row],[Ort]]," - ",Orte[[#This Row],[Landkreis]])</f>
        <v>Korntal-Münchingen - Landkreis Ludwigsburg</v>
      </c>
      <c r="L4078" s="3" t="s">
        <v>9607</v>
      </c>
      <c r="M4078" s="3"/>
      <c r="N4078" t="str">
        <f>Orte[[#This Row],[Ort]]</f>
        <v>Korntal-Münchingen</v>
      </c>
      <c r="O4078" t="s">
        <v>4679</v>
      </c>
      <c r="P4078" t="s">
        <v>16032</v>
      </c>
    </row>
    <row r="4079" spans="1:16" x14ac:dyDescent="0.35">
      <c r="A4079" t="s">
        <v>769</v>
      </c>
      <c r="B4079" s="3" t="s">
        <v>7831</v>
      </c>
      <c r="C4079" s="4">
        <v>48.866499459800004</v>
      </c>
      <c r="D4079" s="4">
        <v>9.1865702949100001</v>
      </c>
      <c r="E4079" s="4">
        <f>Orte[[#This Row],[Lat_dez]]*PI()/180</f>
        <v>0.85288130949754049</v>
      </c>
      <c r="F4079" s="4">
        <f>Orte[[#This Row],[Lon_dez]]*PI()/180</f>
        <v>0.16033589861208597</v>
      </c>
      <c r="G4079" t="s">
        <v>546</v>
      </c>
      <c r="H4079" t="s">
        <v>757</v>
      </c>
      <c r="I4079" s="4" t="b">
        <v>0</v>
      </c>
      <c r="J4079" s="4" t="str">
        <f>CONCATENATE(Orte[[#This Row],[Ort]]," - ",Orte[[#This Row],[Landkreis]])</f>
        <v>Kornwestheim - Landkreis Ludwigsburg</v>
      </c>
      <c r="L4079" s="3" t="s">
        <v>8646</v>
      </c>
      <c r="M4079" s="3"/>
      <c r="N4079" t="str">
        <f>Orte[[#This Row],[Ort]]</f>
        <v>Kornwestheim</v>
      </c>
      <c r="O4079" t="s">
        <v>669</v>
      </c>
      <c r="P4079" t="s">
        <v>948</v>
      </c>
    </row>
    <row r="4080" spans="1:16" x14ac:dyDescent="0.35">
      <c r="A4080" t="s">
        <v>3900</v>
      </c>
      <c r="B4080" s="3" t="s">
        <v>11324</v>
      </c>
      <c r="C4080" s="4">
        <v>49.932484664900002</v>
      </c>
      <c r="D4080" s="4">
        <v>6.3053459939999996</v>
      </c>
      <c r="E4080" s="4">
        <f>Orte[[#This Row],[Lat_dez]]*PI()/180</f>
        <v>0.87148626110408256</v>
      </c>
      <c r="F4080" s="4">
        <f>Orte[[#This Row],[Lon_dez]]*PI()/180</f>
        <v>0.11004904807273462</v>
      </c>
      <c r="G4080" t="s">
        <v>514</v>
      </c>
      <c r="H4080" t="s">
        <v>515</v>
      </c>
      <c r="I4080" s="4" t="b">
        <v>0</v>
      </c>
      <c r="J4080" s="4" t="str">
        <f>CONCATENATE(Orte[[#This Row],[Ort]]," - ",Orte[[#This Row],[Landkreis]])</f>
        <v>Körperich u.a. - Landkreis Eifelkreis Bitburg-Prüm</v>
      </c>
      <c r="L4080" s="3" t="s">
        <v>15538</v>
      </c>
      <c r="M4080" s="3"/>
      <c r="N4080" t="str">
        <f>Orte[[#This Row],[Ort]]</f>
        <v>Körperich u.a.</v>
      </c>
      <c r="O4080" t="s">
        <v>4907</v>
      </c>
      <c r="P4080" t="s">
        <v>16033</v>
      </c>
    </row>
    <row r="4081" spans="1:16" x14ac:dyDescent="0.35">
      <c r="A4081" t="s">
        <v>5767</v>
      </c>
      <c r="B4081" s="3" t="s">
        <v>13753</v>
      </c>
      <c r="C4081" s="4">
        <v>51.1858092107</v>
      </c>
      <c r="D4081" s="4">
        <v>6.549322986</v>
      </c>
      <c r="E4081" s="4">
        <f>Orte[[#This Row],[Lat_dez]]*PI()/180</f>
        <v>0.89336090102435495</v>
      </c>
      <c r="F4081" s="4">
        <f>Orte[[#This Row],[Lon_dez]]*PI()/180</f>
        <v>0.11430724988224648</v>
      </c>
      <c r="G4081" t="s">
        <v>504</v>
      </c>
      <c r="H4081" t="s">
        <v>1278</v>
      </c>
      <c r="I4081" s="4" t="b">
        <v>0</v>
      </c>
      <c r="J4081" s="4" t="str">
        <f>CONCATENATE(Orte[[#This Row],[Ort]]," - ",Orte[[#This Row],[Landkreis]])</f>
        <v>Korschenbroich - Kreis Rhein-Kreis Neuss</v>
      </c>
      <c r="L4081" s="3" t="s">
        <v>8555</v>
      </c>
      <c r="M4081" s="3"/>
      <c r="N4081" t="str">
        <f>Orte[[#This Row],[Ort]]</f>
        <v>Korschenbroich</v>
      </c>
      <c r="O4081" t="s">
        <v>3511</v>
      </c>
      <c r="P4081" t="s">
        <v>1631</v>
      </c>
    </row>
    <row r="4082" spans="1:16" x14ac:dyDescent="0.35">
      <c r="A4082" t="s">
        <v>1866</v>
      </c>
      <c r="B4082" s="3" t="s">
        <v>8835</v>
      </c>
      <c r="C4082" s="4">
        <v>48.836191685099998</v>
      </c>
      <c r="D4082" s="4">
        <v>11.5194447784</v>
      </c>
      <c r="E4082" s="4">
        <f>Orte[[#This Row],[Lat_dez]]*PI()/180</f>
        <v>0.85235233904007279</v>
      </c>
      <c r="F4082" s="4">
        <f>Orte[[#This Row],[Lon_dez]]*PI()/180</f>
        <v>0.20105223938474859</v>
      </c>
      <c r="G4082" t="s">
        <v>665</v>
      </c>
      <c r="H4082" t="s">
        <v>1867</v>
      </c>
      <c r="I4082" s="4" t="b">
        <v>0</v>
      </c>
      <c r="J4082" s="4" t="str">
        <f>CONCATENATE(Orte[[#This Row],[Ort]]," - ",Orte[[#This Row],[Landkreis]])</f>
        <v>Kösching - Landkreis Eichstätt</v>
      </c>
      <c r="L4082" s="3" t="s">
        <v>14047</v>
      </c>
      <c r="M4082" s="3"/>
      <c r="N4082" t="str">
        <f>Orte[[#This Row],[Ort]]</f>
        <v>Kösching</v>
      </c>
      <c r="O4082" t="s">
        <v>4665</v>
      </c>
      <c r="P4082" t="s">
        <v>3053</v>
      </c>
    </row>
    <row r="4083" spans="1:16" x14ac:dyDescent="0.35">
      <c r="A4083" t="s">
        <v>994</v>
      </c>
      <c r="B4083" s="3" t="s">
        <v>7977</v>
      </c>
      <c r="C4083" s="4">
        <v>54.5347015957</v>
      </c>
      <c r="D4083" s="4">
        <v>9.7898341372399997</v>
      </c>
      <c r="E4083" s="4">
        <f>Orte[[#This Row],[Lat_dez]]*PI()/180</f>
        <v>0.95181009943757056</v>
      </c>
      <c r="F4083" s="4">
        <f>Orte[[#This Row],[Lon_dez]]*PI()/180</f>
        <v>0.17086483891897641</v>
      </c>
      <c r="G4083" t="s">
        <v>641</v>
      </c>
      <c r="H4083" t="s">
        <v>642</v>
      </c>
      <c r="I4083" s="4" t="b">
        <v>0</v>
      </c>
      <c r="J4083" s="4" t="str">
        <f>CONCATENATE(Orte[[#This Row],[Ort]]," - ",Orte[[#This Row],[Landkreis]])</f>
        <v>Kosel, Rieseby u.a. - Kreis Rendsburg-Eckernförde</v>
      </c>
      <c r="L4083" s="3" t="s">
        <v>11877</v>
      </c>
      <c r="M4083" s="3"/>
      <c r="N4083" t="str">
        <f>Orte[[#This Row],[Ort]]</f>
        <v>Kosel, Rieseby u.a.</v>
      </c>
      <c r="O4083" t="s">
        <v>6130</v>
      </c>
      <c r="P4083" t="s">
        <v>7086</v>
      </c>
    </row>
    <row r="4084" spans="1:16" x14ac:dyDescent="0.35">
      <c r="A4084" t="s">
        <v>5003</v>
      </c>
      <c r="B4084" s="3" t="s">
        <v>12749</v>
      </c>
      <c r="C4084" s="4">
        <v>54.026944268999998</v>
      </c>
      <c r="D4084" s="4">
        <v>14.0274808759</v>
      </c>
      <c r="E4084" s="4">
        <f>Orte[[#This Row],[Lat_dez]]*PI()/180</f>
        <v>0.94294806228553096</v>
      </c>
      <c r="F4084" s="4">
        <f>Orte[[#This Row],[Lon_dez]]*PI()/180</f>
        <v>0.24482572704499311</v>
      </c>
      <c r="G4084" t="s">
        <v>834</v>
      </c>
      <c r="H4084" t="s">
        <v>987</v>
      </c>
      <c r="I4084" s="4" t="b">
        <v>0</v>
      </c>
      <c r="J4084" s="4" t="str">
        <f>CONCATENATE(Orte[[#This Row],[Ort]]," - ",Orte[[#This Row],[Landkreis]])</f>
        <v>Koserow - Landkreis Vorpommern-Greifswald</v>
      </c>
      <c r="L4084" s="3" t="s">
        <v>15260</v>
      </c>
      <c r="M4084" s="3"/>
      <c r="N4084" t="str">
        <f>Orte[[#This Row],[Ort]]</f>
        <v>Koserow</v>
      </c>
      <c r="O4084" t="s">
        <v>621</v>
      </c>
      <c r="P4084" t="s">
        <v>7110</v>
      </c>
    </row>
    <row r="4085" spans="1:16" x14ac:dyDescent="0.35">
      <c r="A4085" t="s">
        <v>4949</v>
      </c>
      <c r="B4085" s="3" t="s">
        <v>12677</v>
      </c>
      <c r="C4085" s="4">
        <v>48.369695099899999</v>
      </c>
      <c r="D4085" s="4">
        <v>13.1245637262</v>
      </c>
      <c r="E4085" s="4">
        <f>Orte[[#This Row],[Lat_dez]]*PI()/180</f>
        <v>0.84421043767902249</v>
      </c>
      <c r="F4085" s="4">
        <f>Orte[[#This Row],[Lon_dez]]*PI()/180</f>
        <v>0.22906684991000553</v>
      </c>
      <c r="G4085" t="s">
        <v>665</v>
      </c>
      <c r="H4085" t="s">
        <v>925</v>
      </c>
      <c r="I4085" s="4" t="b">
        <v>0</v>
      </c>
      <c r="J4085" s="4" t="str">
        <f>CONCATENATE(Orte[[#This Row],[Ort]]," - ",Orte[[#This Row],[Landkreis]])</f>
        <v>Kößlarn - Landkreis Passau</v>
      </c>
      <c r="L4085" s="3" t="s">
        <v>9800</v>
      </c>
      <c r="M4085" s="3"/>
      <c r="N4085" t="str">
        <f>Orte[[#This Row],[Ort]]</f>
        <v>Kößlarn</v>
      </c>
      <c r="O4085" t="s">
        <v>3285</v>
      </c>
      <c r="P4085" t="s">
        <v>4923</v>
      </c>
    </row>
    <row r="4086" spans="1:16" x14ac:dyDescent="0.35">
      <c r="A4086" t="s">
        <v>4916</v>
      </c>
      <c r="B4086" s="3" t="s">
        <v>12640</v>
      </c>
      <c r="C4086" s="4">
        <v>51.746406261300002</v>
      </c>
      <c r="D4086" s="4">
        <v>11.973545012500001</v>
      </c>
      <c r="E4086" s="4">
        <f>Orte[[#This Row],[Lat_dez]]*PI()/180</f>
        <v>0.90314516533429423</v>
      </c>
      <c r="F4086" s="4">
        <f>Orte[[#This Row],[Lon_dez]]*PI()/180</f>
        <v>0.20897778360387062</v>
      </c>
      <c r="G4086" t="s">
        <v>809</v>
      </c>
      <c r="H4086" t="s">
        <v>1304</v>
      </c>
      <c r="I4086" s="4" t="b">
        <v>0</v>
      </c>
      <c r="J4086" s="4" t="str">
        <f>CONCATENATE(Orte[[#This Row],[Ort]]," - ",Orte[[#This Row],[Landkreis]])</f>
        <v>Köthen - Landkreis Anhalt-Bitterfeld</v>
      </c>
      <c r="L4086" s="3" t="s">
        <v>14048</v>
      </c>
      <c r="M4086" s="3"/>
      <c r="N4086" t="str">
        <f>Orte[[#This Row],[Ort]]</f>
        <v>Köthen</v>
      </c>
      <c r="O4086" t="s">
        <v>4809</v>
      </c>
      <c r="P4086" t="s">
        <v>4874</v>
      </c>
    </row>
    <row r="4087" spans="1:16" x14ac:dyDescent="0.35">
      <c r="A4087" t="s">
        <v>7032</v>
      </c>
      <c r="B4087" s="3" t="s">
        <v>15477</v>
      </c>
      <c r="C4087" s="4">
        <v>50.346950133500002</v>
      </c>
      <c r="D4087" s="4">
        <v>7.2519930324099997</v>
      </c>
      <c r="E4087" s="4">
        <f>Orte[[#This Row],[Lat_dez]]*PI()/180</f>
        <v>0.87872004816697369</v>
      </c>
      <c r="F4087" s="4">
        <f>Orte[[#This Row],[Lon_dez]]*PI()/180</f>
        <v>0.12657115574724234</v>
      </c>
      <c r="G4087" t="s">
        <v>514</v>
      </c>
      <c r="H4087" t="s">
        <v>631</v>
      </c>
      <c r="I4087" s="4" t="b">
        <v>0</v>
      </c>
      <c r="J4087" s="4" t="str">
        <f>CONCATENATE(Orte[[#This Row],[Ort]]," - ",Orte[[#This Row],[Landkreis]])</f>
        <v>Kottenheim - Landkreis Mayen-Koblenz</v>
      </c>
      <c r="L4087" s="3" t="s">
        <v>12278</v>
      </c>
      <c r="M4087" s="3"/>
      <c r="N4087" t="str">
        <f>Orte[[#This Row],[Ort]]</f>
        <v>Kottenheim</v>
      </c>
      <c r="O4087" t="s">
        <v>2621</v>
      </c>
      <c r="P4087" t="s">
        <v>1850</v>
      </c>
    </row>
    <row r="4088" spans="1:16" x14ac:dyDescent="0.35">
      <c r="A4088" t="s">
        <v>4956</v>
      </c>
      <c r="B4088" s="3" t="s">
        <v>12693</v>
      </c>
      <c r="C4088" s="4">
        <v>48.122424854800002</v>
      </c>
      <c r="D4088" s="4">
        <v>11.1277672276</v>
      </c>
      <c r="E4088" s="4">
        <f>Orte[[#This Row],[Lat_dez]]*PI()/180</f>
        <v>0.83989475775981426</v>
      </c>
      <c r="F4088" s="4">
        <f>Orte[[#This Row],[Lon_dez]]*PI()/180</f>
        <v>0.19421617651714121</v>
      </c>
      <c r="G4088" t="s">
        <v>665</v>
      </c>
      <c r="H4088" t="s">
        <v>960</v>
      </c>
      <c r="I4088" s="4" t="b">
        <v>0</v>
      </c>
      <c r="J4088" s="4" t="str">
        <f>CONCATENATE(Orte[[#This Row],[Ort]]," - ",Orte[[#This Row],[Landkreis]])</f>
        <v>Kottgeisering - Landkreis Fürstenfeldbruck</v>
      </c>
      <c r="L4088" s="3" t="s">
        <v>9819</v>
      </c>
      <c r="M4088" s="3"/>
      <c r="N4088" t="str">
        <f>Orte[[#This Row],[Ort]]</f>
        <v>Kottgeisering</v>
      </c>
      <c r="O4088" t="s">
        <v>5861</v>
      </c>
      <c r="P4088" t="s">
        <v>4346</v>
      </c>
    </row>
    <row r="4089" spans="1:16" x14ac:dyDescent="0.35">
      <c r="A4089" t="s">
        <v>6369</v>
      </c>
      <c r="B4089" s="3" t="s">
        <v>14572</v>
      </c>
      <c r="C4089" s="4">
        <v>50.992166496199999</v>
      </c>
      <c r="D4089" s="4">
        <v>14.651978724299999</v>
      </c>
      <c r="E4089" s="4">
        <f>Orte[[#This Row],[Lat_dez]]*PI()/180</f>
        <v>0.88998119808383047</v>
      </c>
      <c r="F4089" s="4">
        <f>Orte[[#This Row],[Lon_dez]]*PI()/180</f>
        <v>0.25572527067119349</v>
      </c>
      <c r="G4089" t="s">
        <v>869</v>
      </c>
      <c r="H4089" t="s">
        <v>979</v>
      </c>
      <c r="I4089" s="4" t="b">
        <v>0</v>
      </c>
      <c r="J4089" s="4" t="str">
        <f>CONCATENATE(Orte[[#This Row],[Ort]]," - ",Orte[[#This Row],[Landkreis]])</f>
        <v>Kottmar - Landkreis Görlitz</v>
      </c>
      <c r="L4089" s="3" t="s">
        <v>8556</v>
      </c>
      <c r="M4089" s="3"/>
      <c r="N4089" t="str">
        <f>Orte[[#This Row],[Ort]]</f>
        <v>Kottmar</v>
      </c>
      <c r="O4089" t="s">
        <v>2715</v>
      </c>
      <c r="P4089" t="s">
        <v>2620</v>
      </c>
    </row>
    <row r="4090" spans="1:16" x14ac:dyDescent="0.35">
      <c r="A4090" t="s">
        <v>6440</v>
      </c>
      <c r="B4090" s="3" t="s">
        <v>14674</v>
      </c>
      <c r="C4090" s="4">
        <v>48.406880305500003</v>
      </c>
      <c r="D4090" s="4">
        <v>10.285957142299999</v>
      </c>
      <c r="E4090" s="4">
        <f>Orte[[#This Row],[Lat_dez]]*PI()/180</f>
        <v>0.84485944194977358</v>
      </c>
      <c r="F4090" s="4">
        <f>Orte[[#This Row],[Lon_dez]]*PI()/180</f>
        <v>0.17952381885216187</v>
      </c>
      <c r="G4090" t="s">
        <v>665</v>
      </c>
      <c r="H4090" t="s">
        <v>694</v>
      </c>
      <c r="I4090" s="4" t="b">
        <v>0</v>
      </c>
      <c r="J4090" s="4" t="str">
        <f>CONCATENATE(Orte[[#This Row],[Ort]]," - ",Orte[[#This Row],[Landkreis]])</f>
        <v>Kötz - Landkreis Günzburg</v>
      </c>
      <c r="L4090" s="3" t="s">
        <v>8639</v>
      </c>
      <c r="M4090" s="3"/>
      <c r="N4090" t="str">
        <f>Orte[[#This Row],[Ort]]</f>
        <v>Kötz</v>
      </c>
      <c r="O4090" t="s">
        <v>5159</v>
      </c>
      <c r="P4090" t="s">
        <v>4127</v>
      </c>
    </row>
    <row r="4091" spans="1:16" x14ac:dyDescent="0.35">
      <c r="A4091" t="s">
        <v>4368</v>
      </c>
      <c r="B4091" s="3" t="s">
        <v>11925</v>
      </c>
      <c r="C4091" s="4">
        <v>49.170348854099998</v>
      </c>
      <c r="D4091" s="4">
        <v>12.8790186447</v>
      </c>
      <c r="E4091" s="4">
        <f>Orte[[#This Row],[Lat_dez]]*PI()/180</f>
        <v>0.8581844818582659</v>
      </c>
      <c r="F4091" s="4">
        <f>Orte[[#This Row],[Lon_dez]]*PI()/180</f>
        <v>0.22478127977575274</v>
      </c>
      <c r="G4091" t="s">
        <v>665</v>
      </c>
      <c r="H4091" t="s">
        <v>915</v>
      </c>
      <c r="I4091" s="4" t="b">
        <v>0</v>
      </c>
      <c r="J4091" s="4" t="str">
        <f>CONCATENATE(Orte[[#This Row],[Ort]]," - ",Orte[[#This Row],[Landkreis]])</f>
        <v>Kötzting - Landkreis Cham</v>
      </c>
      <c r="L4091" s="3" t="s">
        <v>10828</v>
      </c>
      <c r="M4091" s="3"/>
      <c r="N4091" t="str">
        <f>Orte[[#This Row],[Ort]]</f>
        <v>Kötzting</v>
      </c>
      <c r="O4091" t="s">
        <v>2582</v>
      </c>
      <c r="P4091" t="s">
        <v>6657</v>
      </c>
    </row>
    <row r="4092" spans="1:16" x14ac:dyDescent="0.35">
      <c r="A4092" t="s">
        <v>5022</v>
      </c>
      <c r="B4092" s="3" t="s">
        <v>12770</v>
      </c>
      <c r="C4092" s="4">
        <v>53.339635920900001</v>
      </c>
      <c r="D4092" s="4">
        <v>14.3108091165</v>
      </c>
      <c r="E4092" s="4">
        <f>Orte[[#This Row],[Lat_dez]]*PI()/180</f>
        <v>0.93095226863474267</v>
      </c>
      <c r="F4092" s="4">
        <f>Orte[[#This Row],[Lon_dez]]*PI()/180</f>
        <v>0.24977073770734573</v>
      </c>
      <c r="G4092" t="s">
        <v>834</v>
      </c>
      <c r="H4092" t="s">
        <v>987</v>
      </c>
      <c r="I4092" s="4" t="b">
        <v>0</v>
      </c>
      <c r="J4092" s="4" t="str">
        <f>CONCATENATE(Orte[[#This Row],[Ort]]," - ",Orte[[#This Row],[Landkreis]])</f>
        <v>Krackow, Nadrensee - Landkreis Vorpommern-Greifswald</v>
      </c>
      <c r="L4092" s="3" t="s">
        <v>11813</v>
      </c>
      <c r="M4092" s="3"/>
      <c r="N4092" t="str">
        <f>Orte[[#This Row],[Ort]]</f>
        <v>Krackow, Nadrensee</v>
      </c>
      <c r="O4092" t="s">
        <v>4995</v>
      </c>
      <c r="P4092" t="s">
        <v>6325</v>
      </c>
    </row>
    <row r="4093" spans="1:16" x14ac:dyDescent="0.35">
      <c r="A4093" t="s">
        <v>2465</v>
      </c>
      <c r="B4093" s="3" t="s">
        <v>9519</v>
      </c>
      <c r="C4093" s="4">
        <v>48.179277697300002</v>
      </c>
      <c r="D4093" s="4">
        <v>12.446746881299999</v>
      </c>
      <c r="E4093" s="4">
        <f>Orte[[#This Row],[Lat_dez]]*PI()/180</f>
        <v>0.84088702705055696</v>
      </c>
      <c r="F4093" s="4">
        <f>Orte[[#This Row],[Lon_dez]]*PI()/180</f>
        <v>0.21723671424102081</v>
      </c>
      <c r="G4093" t="s">
        <v>665</v>
      </c>
      <c r="H4093" t="s">
        <v>883</v>
      </c>
      <c r="I4093" s="4" t="b">
        <v>0</v>
      </c>
      <c r="J4093" s="4" t="str">
        <f>CONCATENATE(Orte[[#This Row],[Ort]]," - ",Orte[[#This Row],[Landkreis]])</f>
        <v>Kraiburg a. Inn - Landkreis Mühldorf a. Inn</v>
      </c>
      <c r="L4093" s="3" t="s">
        <v>8643</v>
      </c>
      <c r="M4093" s="3"/>
      <c r="N4093" t="str">
        <f>Orte[[#This Row],[Ort]]</f>
        <v>Kraiburg a. Inn</v>
      </c>
      <c r="O4093" t="s">
        <v>5868</v>
      </c>
      <c r="P4093" t="s">
        <v>4629</v>
      </c>
    </row>
    <row r="4094" spans="1:16" x14ac:dyDescent="0.35">
      <c r="A4094" t="s">
        <v>7000</v>
      </c>
      <c r="B4094" s="3" t="s">
        <v>15429</v>
      </c>
      <c r="C4094" s="4">
        <v>49.133436854599999</v>
      </c>
      <c r="D4094" s="4">
        <v>8.7331486218399998</v>
      </c>
      <c r="E4094" s="4">
        <f>Orte[[#This Row],[Lat_dez]]*PI()/180</f>
        <v>0.85754024593349643</v>
      </c>
      <c r="F4094" s="4">
        <f>Orte[[#This Row],[Lon_dez]]*PI()/180</f>
        <v>0.15242219751711317</v>
      </c>
      <c r="G4094" t="s">
        <v>546</v>
      </c>
      <c r="H4094" t="s">
        <v>723</v>
      </c>
      <c r="I4094" s="4" t="b">
        <v>0</v>
      </c>
      <c r="J4094" s="4" t="str">
        <f>CONCATENATE(Orte[[#This Row],[Ort]]," - ",Orte[[#This Row],[Landkreis]])</f>
        <v>Kraichtal - Landkreis Karlsruhe</v>
      </c>
      <c r="L4094" s="3" t="s">
        <v>14736</v>
      </c>
      <c r="M4094" s="3"/>
      <c r="N4094" t="str">
        <f>Orte[[#This Row],[Ort]]</f>
        <v>Kraichtal</v>
      </c>
      <c r="O4094" t="s">
        <v>1115</v>
      </c>
      <c r="P4094" t="s">
        <v>5858</v>
      </c>
    </row>
    <row r="4095" spans="1:16" x14ac:dyDescent="0.35">
      <c r="A4095" t="s">
        <v>5066</v>
      </c>
      <c r="B4095" s="3" t="s">
        <v>12832</v>
      </c>
      <c r="C4095" s="4">
        <v>53.656993424900001</v>
      </c>
      <c r="D4095" s="4">
        <v>12.303117047900001</v>
      </c>
      <c r="E4095" s="4">
        <f>Orte[[#This Row],[Lat_dez]]*PI()/180</f>
        <v>0.93649120198545366</v>
      </c>
      <c r="F4095" s="4">
        <f>Orte[[#This Row],[Lon_dez]]*PI()/180</f>
        <v>0.21472990074409992</v>
      </c>
      <c r="G4095" t="s">
        <v>834</v>
      </c>
      <c r="H4095" t="s">
        <v>1302</v>
      </c>
      <c r="I4095" s="4" t="b">
        <v>0</v>
      </c>
      <c r="J4095" s="4" t="str">
        <f>CONCATENATE(Orte[[#This Row],[Ort]]," - ",Orte[[#This Row],[Landkreis]])</f>
        <v>Krakow, Dobbin-Linstow u.a. - Landkreis Rostock</v>
      </c>
      <c r="L4095" s="3" t="s">
        <v>15142</v>
      </c>
      <c r="M4095" s="3"/>
      <c r="N4095" t="str">
        <f>Orte[[#This Row],[Ort]]</f>
        <v>Krakow, Dobbin-Linstow u.a.</v>
      </c>
      <c r="O4095" t="s">
        <v>2693</v>
      </c>
      <c r="P4095" t="s">
        <v>16041</v>
      </c>
    </row>
    <row r="4096" spans="1:16" x14ac:dyDescent="0.35">
      <c r="A4096" t="s">
        <v>7061</v>
      </c>
      <c r="B4096" s="3" t="s">
        <v>15508</v>
      </c>
      <c r="C4096" s="4">
        <v>51.788682069499998</v>
      </c>
      <c r="D4096" s="4">
        <v>6.0178319406999998</v>
      </c>
      <c r="E4096" s="4">
        <f>Orte[[#This Row],[Lat_dez]]*PI()/180</f>
        <v>0.9038830173813257</v>
      </c>
      <c r="F4096" s="4">
        <f>Orte[[#This Row],[Lon_dez]]*PI()/180</f>
        <v>0.10503098119689515</v>
      </c>
      <c r="G4096" t="s">
        <v>504</v>
      </c>
      <c r="H4096" t="s">
        <v>505</v>
      </c>
      <c r="I4096" s="4" t="b">
        <v>0</v>
      </c>
      <c r="J4096" s="4" t="str">
        <f>CONCATENATE(Orte[[#This Row],[Ort]]," - ",Orte[[#This Row],[Landkreis]])</f>
        <v>Kranenburg - Kreis Kleve</v>
      </c>
      <c r="L4096" s="3" t="s">
        <v>15693</v>
      </c>
      <c r="M4096" s="3"/>
      <c r="N4096" t="str">
        <f>Orte[[#This Row],[Ort]]</f>
        <v>Kranenburg</v>
      </c>
      <c r="O4096" t="s">
        <v>7127</v>
      </c>
      <c r="P4096" t="s">
        <v>16042</v>
      </c>
    </row>
    <row r="4097" spans="1:16" x14ac:dyDescent="0.35">
      <c r="A4097" t="s">
        <v>2728</v>
      </c>
      <c r="B4097" s="3" t="s">
        <v>9858</v>
      </c>
      <c r="C4097" s="4">
        <v>50.849761854100002</v>
      </c>
      <c r="D4097" s="4">
        <v>11.191502592399999</v>
      </c>
      <c r="E4097" s="4">
        <f>Orte[[#This Row],[Lat_dez]]*PI()/180</f>
        <v>0.88749576820906151</v>
      </c>
      <c r="F4097" s="4">
        <f>Orte[[#This Row],[Lon_dez]]*PI()/180</f>
        <v>0.1953285684828609</v>
      </c>
      <c r="G4097" t="s">
        <v>678</v>
      </c>
      <c r="H4097" t="s">
        <v>1285</v>
      </c>
      <c r="I4097" s="4" t="b">
        <v>0</v>
      </c>
      <c r="J4097" s="4" t="str">
        <f>CONCATENATE(Orte[[#This Row],[Ort]]," - ",Orte[[#This Row],[Landkreis]])</f>
        <v>Kranichfeld u.a. - Landkreis Weimarer Land</v>
      </c>
      <c r="L4097" s="3" t="s">
        <v>10715</v>
      </c>
      <c r="M4097" s="3"/>
      <c r="N4097" t="str">
        <f>Orte[[#This Row],[Ort]]</f>
        <v>Kranichfeld u.a.</v>
      </c>
      <c r="O4097" t="s">
        <v>1887</v>
      </c>
      <c r="P4097" t="s">
        <v>3006</v>
      </c>
    </row>
    <row r="4098" spans="1:16" x14ac:dyDescent="0.35">
      <c r="A4098" t="s">
        <v>5671</v>
      </c>
      <c r="B4098" s="3" t="s">
        <v>13629</v>
      </c>
      <c r="C4098" s="4">
        <v>48.4048556121</v>
      </c>
      <c r="D4098" s="4">
        <v>11.626916162800001</v>
      </c>
      <c r="E4098" s="4">
        <f>Orte[[#This Row],[Lat_dez]]*PI()/180</f>
        <v>0.84482410438360012</v>
      </c>
      <c r="F4098" s="4">
        <f>Orte[[#This Row],[Lon_dez]]*PI()/180</f>
        <v>0.20292796889420503</v>
      </c>
      <c r="G4098" t="s">
        <v>665</v>
      </c>
      <c r="H4098" t="s">
        <v>845</v>
      </c>
      <c r="I4098" s="4" t="b">
        <v>0</v>
      </c>
      <c r="J4098" s="4" t="str">
        <f>CONCATENATE(Orte[[#This Row],[Ort]]," - ",Orte[[#This Row],[Landkreis]])</f>
        <v>Kranzberg - Landkreis Freising</v>
      </c>
      <c r="L4098" s="3" t="s">
        <v>13094</v>
      </c>
      <c r="M4098" s="3"/>
      <c r="N4098" t="str">
        <f>Orte[[#This Row],[Ort]]</f>
        <v>Kranzberg</v>
      </c>
      <c r="O4098" t="s">
        <v>6887</v>
      </c>
      <c r="P4098" t="s">
        <v>148</v>
      </c>
    </row>
    <row r="4099" spans="1:16" x14ac:dyDescent="0.35">
      <c r="A4099" t="s">
        <v>3813</v>
      </c>
      <c r="B4099" s="3" t="s">
        <v>11227</v>
      </c>
      <c r="C4099" s="4">
        <v>48.006068829100002</v>
      </c>
      <c r="D4099" s="4">
        <v>9.2329931424999998</v>
      </c>
      <c r="E4099" s="4">
        <f>Orte[[#This Row],[Lat_dez]]*PI()/180</f>
        <v>0.83786396200681412</v>
      </c>
      <c r="F4099" s="4">
        <f>Orte[[#This Row],[Lon_dez]]*PI()/180</f>
        <v>0.16114613015068299</v>
      </c>
      <c r="G4099" t="s">
        <v>546</v>
      </c>
      <c r="H4099" t="s">
        <v>1495</v>
      </c>
      <c r="I4099" s="4" t="b">
        <v>0</v>
      </c>
      <c r="J4099" s="4" t="str">
        <f>CONCATENATE(Orte[[#This Row],[Ort]]," - ",Orte[[#This Row],[Landkreis]])</f>
        <v>Krauchenwies - Landkreis Sigmaringen</v>
      </c>
      <c r="L4099" s="3" t="s">
        <v>9161</v>
      </c>
      <c r="M4099" s="3"/>
      <c r="N4099" t="str">
        <f>Orte[[#This Row],[Ort]]</f>
        <v>Krauchenwies</v>
      </c>
      <c r="O4099" t="s">
        <v>6686</v>
      </c>
      <c r="P4099" t="s">
        <v>2156</v>
      </c>
    </row>
    <row r="4100" spans="1:16" x14ac:dyDescent="0.35">
      <c r="A4100" t="s">
        <v>1925</v>
      </c>
      <c r="B4100" s="3" t="s">
        <v>8898</v>
      </c>
      <c r="C4100" s="4">
        <v>51.474337869599999</v>
      </c>
      <c r="D4100" s="4">
        <v>14.793342876200001</v>
      </c>
      <c r="E4100" s="4">
        <f>Orte[[#This Row],[Lat_dez]]*PI()/180</f>
        <v>0.89839667610852358</v>
      </c>
      <c r="F4100" s="4">
        <f>Orte[[#This Row],[Lon_dez]]*PI()/180</f>
        <v>0.25819254056613788</v>
      </c>
      <c r="G4100" t="s">
        <v>869</v>
      </c>
      <c r="H4100" t="s">
        <v>979</v>
      </c>
      <c r="I4100" s="4" t="b">
        <v>0</v>
      </c>
      <c r="J4100" s="4" t="str">
        <f>CONCATENATE(Orte[[#This Row],[Ort]]," - ",Orte[[#This Row],[Landkreis]])</f>
        <v>Krauschwitz, Weißkeißel - Landkreis Görlitz</v>
      </c>
      <c r="L4100" s="3" t="s">
        <v>14856</v>
      </c>
      <c r="M4100" s="3"/>
      <c r="N4100" t="str">
        <f>Orte[[#This Row],[Ort]]</f>
        <v>Krauschwitz, Weißkeißel</v>
      </c>
      <c r="O4100" t="s">
        <v>3218</v>
      </c>
      <c r="P4100" t="s">
        <v>1931</v>
      </c>
    </row>
    <row r="4101" spans="1:16" x14ac:dyDescent="0.35">
      <c r="A4101" t="s">
        <v>5222</v>
      </c>
      <c r="B4101" s="3" t="s">
        <v>13048</v>
      </c>
      <c r="C4101" s="4">
        <v>49.387922365999998</v>
      </c>
      <c r="D4101" s="4">
        <v>9.6358073307299996</v>
      </c>
      <c r="E4101" s="4">
        <f>Orte[[#This Row],[Lat_dez]]*PI()/180</f>
        <v>0.86198185600604782</v>
      </c>
      <c r="F4101" s="4">
        <f>Orte[[#This Row],[Lon_dez]]*PI()/180</f>
        <v>0.16817656400904465</v>
      </c>
      <c r="G4101" t="s">
        <v>546</v>
      </c>
      <c r="H4101" t="s">
        <v>2432</v>
      </c>
      <c r="I4101" s="4" t="b">
        <v>0</v>
      </c>
      <c r="J4101" s="4" t="str">
        <f>CONCATENATE(Orte[[#This Row],[Ort]]," - ",Orte[[#This Row],[Landkreis]])</f>
        <v>Krautheim - Landkreis Hohenlohekreis</v>
      </c>
      <c r="L4101" s="3" t="s">
        <v>8606</v>
      </c>
      <c r="M4101" s="3"/>
      <c r="N4101" t="str">
        <f>Orte[[#This Row],[Ort]]</f>
        <v>Krautheim</v>
      </c>
      <c r="O4101" t="s">
        <v>5983</v>
      </c>
      <c r="P4101" t="s">
        <v>1825</v>
      </c>
    </row>
    <row r="4102" spans="1:16" x14ac:dyDescent="0.35">
      <c r="A4102" t="s">
        <v>1789</v>
      </c>
      <c r="B4102" s="3" t="s">
        <v>8747</v>
      </c>
      <c r="C4102" s="4">
        <v>50.848473657</v>
      </c>
      <c r="D4102" s="4">
        <v>10.1108428413</v>
      </c>
      <c r="E4102" s="4">
        <f>Orte[[#This Row],[Lat_dez]]*PI()/180</f>
        <v>0.88747328492825184</v>
      </c>
      <c r="F4102" s="4">
        <f>Orte[[#This Row],[Lon_dez]]*PI()/180</f>
        <v>0.17646749773238352</v>
      </c>
      <c r="G4102" t="s">
        <v>678</v>
      </c>
      <c r="H4102" t="s">
        <v>679</v>
      </c>
      <c r="I4102" s="4" t="b">
        <v>0</v>
      </c>
      <c r="J4102" s="4" t="str">
        <f>CONCATENATE(Orte[[#This Row],[Ort]]," - ",Orte[[#This Row],[Landkreis]])</f>
        <v>Krayenberggemeinde, Frauensee - Landkreis Wartburgkreis</v>
      </c>
      <c r="L4102" s="3" t="s">
        <v>11987</v>
      </c>
      <c r="M4102" s="3"/>
      <c r="N4102" t="str">
        <f>Orte[[#This Row],[Ort]]</f>
        <v>Krayenberggemeinde, Frauensee</v>
      </c>
      <c r="O4102" t="s">
        <v>2587</v>
      </c>
      <c r="P4102" t="s">
        <v>6978</v>
      </c>
    </row>
    <row r="4103" spans="1:16" x14ac:dyDescent="0.35">
      <c r="A4103" t="s">
        <v>1663</v>
      </c>
      <c r="B4103" s="3" t="s">
        <v>12978</v>
      </c>
      <c r="C4103" s="4">
        <v>51.331737115000003</v>
      </c>
      <c r="D4103" s="4">
        <v>6.55816649493</v>
      </c>
      <c r="E4103" s="4">
        <f>Orte[[#This Row],[Lat_dez]]*PI()/180</f>
        <v>0.89590782342492525</v>
      </c>
      <c r="F4103" s="4">
        <f>Orte[[#This Row],[Lon_dez]]*PI()/180</f>
        <v>0.11446159823050452</v>
      </c>
      <c r="G4103" t="s">
        <v>504</v>
      </c>
      <c r="H4103" t="s">
        <v>1664</v>
      </c>
      <c r="I4103" s="4" t="b">
        <v>0</v>
      </c>
      <c r="J4103" s="4" t="str">
        <f>CONCATENATE(Orte[[#This Row],[Ort]]," - ",Orte[[#This Row],[Landkreis]])</f>
        <v>Krefeld - Kreisfreie Stadt Krefeld</v>
      </c>
      <c r="L4103" s="3" t="s">
        <v>10717</v>
      </c>
      <c r="M4103" s="3"/>
      <c r="N4103" t="str">
        <f>Orte[[#This Row],[Ort]]</f>
        <v>Krefeld</v>
      </c>
      <c r="O4103" t="s">
        <v>5350</v>
      </c>
      <c r="P4103" t="s">
        <v>6125</v>
      </c>
    </row>
    <row r="4104" spans="1:16" x14ac:dyDescent="0.35">
      <c r="A4104" t="s">
        <v>1663</v>
      </c>
      <c r="B4104" s="3" t="s">
        <v>10132</v>
      </c>
      <c r="C4104" s="4">
        <v>51.3364102504</v>
      </c>
      <c r="D4104" s="4">
        <v>6.5769296170400002</v>
      </c>
      <c r="E4104" s="4">
        <f>Orte[[#This Row],[Lat_dez]]*PI()/180</f>
        <v>0.89598938502404668</v>
      </c>
      <c r="F4104" s="4">
        <f>Orte[[#This Row],[Lon_dez]]*PI()/180</f>
        <v>0.11478907648927776</v>
      </c>
      <c r="G4104" t="s">
        <v>504</v>
      </c>
      <c r="H4104" t="s">
        <v>1664</v>
      </c>
      <c r="I4104" s="4" t="b">
        <v>0</v>
      </c>
      <c r="J4104" s="4" t="str">
        <f>CONCATENATE(Orte[[#This Row],[Ort]]," - ",Orte[[#This Row],[Landkreis]])</f>
        <v>Krefeld - Kreisfreie Stadt Krefeld</v>
      </c>
      <c r="L4104" s="3" t="s">
        <v>12795</v>
      </c>
      <c r="M4104" s="3"/>
      <c r="N4104" t="str">
        <f>Orte[[#This Row],[Ort]]</f>
        <v>Krefeld</v>
      </c>
      <c r="O4104" t="s">
        <v>3509</v>
      </c>
      <c r="P4104" t="s">
        <v>2804</v>
      </c>
    </row>
    <row r="4105" spans="1:16" x14ac:dyDescent="0.35">
      <c r="A4105" t="s">
        <v>1663</v>
      </c>
      <c r="B4105" s="3" t="s">
        <v>8612</v>
      </c>
      <c r="C4105" s="4">
        <v>51.350140980600003</v>
      </c>
      <c r="D4105" s="4">
        <v>6.6018891995200004</v>
      </c>
      <c r="E4105" s="4">
        <f>Orte[[#This Row],[Lat_dez]]*PI()/180</f>
        <v>0.89622903147473965</v>
      </c>
      <c r="F4105" s="4">
        <f>Orte[[#This Row],[Lon_dez]]*PI()/180</f>
        <v>0.11522470338347686</v>
      </c>
      <c r="G4105" t="s">
        <v>504</v>
      </c>
      <c r="H4105" t="s">
        <v>1664</v>
      </c>
      <c r="I4105" s="4" t="b">
        <v>0</v>
      </c>
      <c r="J4105" s="4" t="str">
        <f>CONCATENATE(Orte[[#This Row],[Ort]]," - ",Orte[[#This Row],[Landkreis]])</f>
        <v>Krefeld - Kreisfreie Stadt Krefeld</v>
      </c>
      <c r="L4105" s="3" t="s">
        <v>8602</v>
      </c>
      <c r="M4105" s="3"/>
      <c r="N4105" t="str">
        <f>Orte[[#This Row],[Ort]]</f>
        <v>Krefeld</v>
      </c>
      <c r="O4105" t="s">
        <v>2480</v>
      </c>
      <c r="P4105" t="s">
        <v>4240</v>
      </c>
    </row>
    <row r="4106" spans="1:16" x14ac:dyDescent="0.35">
      <c r="A4106" t="s">
        <v>1663</v>
      </c>
      <c r="B4106" s="3" t="s">
        <v>15763</v>
      </c>
      <c r="C4106" s="4">
        <v>51.3786691679</v>
      </c>
      <c r="D4106" s="4">
        <v>6.57519094327</v>
      </c>
      <c r="E4106" s="4">
        <f>Orte[[#This Row],[Lat_dez]]*PI()/180</f>
        <v>0.89672694227275018</v>
      </c>
      <c r="F4106" s="4">
        <f>Orte[[#This Row],[Lon_dez]]*PI()/180</f>
        <v>0.11475873090737318</v>
      </c>
      <c r="G4106" t="s">
        <v>504</v>
      </c>
      <c r="H4106" t="s">
        <v>1664</v>
      </c>
      <c r="I4106" s="4" t="b">
        <v>0</v>
      </c>
      <c r="J4106" s="4" t="str">
        <f>CONCATENATE(Orte[[#This Row],[Ort]]," - ",Orte[[#This Row],[Landkreis]])</f>
        <v>Krefeld - Kreisfreie Stadt Krefeld</v>
      </c>
      <c r="L4106" s="3" t="s">
        <v>13669</v>
      </c>
      <c r="M4106" s="3"/>
      <c r="N4106" t="str">
        <f>Orte[[#This Row],[Ort]]</f>
        <v>Krefeld</v>
      </c>
      <c r="O4106" t="s">
        <v>81</v>
      </c>
      <c r="P4106" t="s">
        <v>4683</v>
      </c>
    </row>
    <row r="4107" spans="1:16" x14ac:dyDescent="0.35">
      <c r="A4107" t="s">
        <v>1663</v>
      </c>
      <c r="B4107" s="3" t="s">
        <v>10131</v>
      </c>
      <c r="C4107" s="4">
        <v>51.348761766599999</v>
      </c>
      <c r="D4107" s="4">
        <v>6.5461737371400002</v>
      </c>
      <c r="E4107" s="4">
        <f>Orte[[#This Row],[Lat_dez]]*PI()/180</f>
        <v>0.89620495964934999</v>
      </c>
      <c r="F4107" s="4">
        <f>Orte[[#This Row],[Lon_dez]]*PI()/180</f>
        <v>0.11425228512067481</v>
      </c>
      <c r="G4107" t="s">
        <v>504</v>
      </c>
      <c r="H4107" t="s">
        <v>1664</v>
      </c>
      <c r="I4107" s="4" t="b">
        <v>0</v>
      </c>
      <c r="J4107" s="4" t="str">
        <f>CONCATENATE(Orte[[#This Row],[Ort]]," - ",Orte[[#This Row],[Landkreis]])</f>
        <v>Krefeld - Kreisfreie Stadt Krefeld</v>
      </c>
      <c r="L4107" s="3" t="s">
        <v>9836</v>
      </c>
      <c r="M4107" s="3"/>
      <c r="N4107" t="str">
        <f>Orte[[#This Row],[Ort]]</f>
        <v>Krefeld</v>
      </c>
      <c r="O4107" t="s">
        <v>2317</v>
      </c>
      <c r="P4107" t="s">
        <v>3027</v>
      </c>
    </row>
    <row r="4108" spans="1:16" x14ac:dyDescent="0.35">
      <c r="A4108" t="s">
        <v>1663</v>
      </c>
      <c r="B4108" s="3" t="s">
        <v>11821</v>
      </c>
      <c r="C4108" s="4">
        <v>51.312900309600003</v>
      </c>
      <c r="D4108" s="4">
        <v>6.5235930476800004</v>
      </c>
      <c r="E4108" s="4">
        <f>Orte[[#This Row],[Lat_dez]]*PI()/180</f>
        <v>0.89557905915013769</v>
      </c>
      <c r="F4108" s="4">
        <f>Orte[[#This Row],[Lon_dez]]*PI()/180</f>
        <v>0.11385817774222744</v>
      </c>
      <c r="G4108" t="s">
        <v>504</v>
      </c>
      <c r="H4108" t="s">
        <v>1664</v>
      </c>
      <c r="I4108" s="4" t="b">
        <v>0</v>
      </c>
      <c r="J4108" s="4" t="str">
        <f>CONCATENATE(Orte[[#This Row],[Ort]]," - ",Orte[[#This Row],[Landkreis]])</f>
        <v>Krefeld - Kreisfreie Stadt Krefeld</v>
      </c>
      <c r="L4108" s="3" t="s">
        <v>10701</v>
      </c>
      <c r="M4108" s="3"/>
      <c r="N4108" t="str">
        <f>Orte[[#This Row],[Ort]]</f>
        <v>Krefeld</v>
      </c>
      <c r="O4108" t="s">
        <v>2641</v>
      </c>
      <c r="P4108" t="s">
        <v>6639</v>
      </c>
    </row>
    <row r="4109" spans="1:16" x14ac:dyDescent="0.35">
      <c r="A4109" t="s">
        <v>1663</v>
      </c>
      <c r="B4109" s="3" t="s">
        <v>9111</v>
      </c>
      <c r="C4109" s="4">
        <v>51.319584775800003</v>
      </c>
      <c r="D4109" s="4">
        <v>6.5681187774299996</v>
      </c>
      <c r="E4109" s="4">
        <f>Orte[[#This Row],[Lat_dez]]*PI()/180</f>
        <v>0.89569572509406592</v>
      </c>
      <c r="F4109" s="4">
        <f>Orte[[#This Row],[Lon_dez]]*PI()/180</f>
        <v>0.1146352983282181</v>
      </c>
      <c r="G4109" t="s">
        <v>504</v>
      </c>
      <c r="H4109" t="s">
        <v>1664</v>
      </c>
      <c r="I4109" s="4" t="b">
        <v>0</v>
      </c>
      <c r="J4109" s="4" t="str">
        <f>CONCATENATE(Orte[[#This Row],[Ort]]," - ",Orte[[#This Row],[Landkreis]])</f>
        <v>Krefeld - Kreisfreie Stadt Krefeld</v>
      </c>
      <c r="L4109" s="3" t="s">
        <v>8633</v>
      </c>
      <c r="M4109" s="3"/>
      <c r="N4109" t="str">
        <f>Orte[[#This Row],[Ort]]</f>
        <v>Krefeld</v>
      </c>
      <c r="O4109" t="s">
        <v>4263</v>
      </c>
      <c r="P4109" t="s">
        <v>2135</v>
      </c>
    </row>
    <row r="4110" spans="1:16" x14ac:dyDescent="0.35">
      <c r="A4110" t="s">
        <v>1663</v>
      </c>
      <c r="B4110" s="3" t="s">
        <v>12977</v>
      </c>
      <c r="C4110" s="4">
        <v>51.3011306585</v>
      </c>
      <c r="D4110" s="4">
        <v>6.5836661838500001</v>
      </c>
      <c r="E4110" s="4">
        <f>Orte[[#This Row],[Lat_dez]]*PI()/180</f>
        <v>0.89537363998663166</v>
      </c>
      <c r="F4110" s="4">
        <f>Orte[[#This Row],[Lon_dez]]*PI()/180</f>
        <v>0.11490665176039282</v>
      </c>
      <c r="G4110" t="s">
        <v>504</v>
      </c>
      <c r="H4110" t="s">
        <v>1664</v>
      </c>
      <c r="I4110" s="4" t="b">
        <v>0</v>
      </c>
      <c r="J4110" s="4" t="str">
        <f>CONCATENATE(Orte[[#This Row],[Ort]]," - ",Orte[[#This Row],[Landkreis]])</f>
        <v>Krefeld - Kreisfreie Stadt Krefeld</v>
      </c>
      <c r="L4110" s="3" t="s">
        <v>14411</v>
      </c>
      <c r="M4110" s="3"/>
      <c r="N4110" t="str">
        <f>Orte[[#This Row],[Ort]]</f>
        <v>Krefeld</v>
      </c>
      <c r="O4110" t="s">
        <v>594</v>
      </c>
      <c r="P4110" t="s">
        <v>249</v>
      </c>
    </row>
    <row r="4111" spans="1:16" x14ac:dyDescent="0.35">
      <c r="A4111" t="s">
        <v>1663</v>
      </c>
      <c r="B4111" s="3" t="s">
        <v>15765</v>
      </c>
      <c r="C4111" s="4">
        <v>51.329185519100001</v>
      </c>
      <c r="D4111" s="4">
        <v>6.6462140941600003</v>
      </c>
      <c r="E4111" s="4">
        <f>Orte[[#This Row],[Lat_dez]]*PI()/180</f>
        <v>0.89586328967528983</v>
      </c>
      <c r="F4111" s="4">
        <f>Orte[[#This Row],[Lon_dez]]*PI()/180</f>
        <v>0.11599831873554443</v>
      </c>
      <c r="G4111" t="s">
        <v>504</v>
      </c>
      <c r="H4111" t="s">
        <v>1664</v>
      </c>
      <c r="I4111" s="4" t="b">
        <v>0</v>
      </c>
      <c r="J4111" s="4" t="str">
        <f>CONCATENATE(Orte[[#This Row],[Ort]]," - ",Orte[[#This Row],[Landkreis]])</f>
        <v>Krefeld - Kreisfreie Stadt Krefeld</v>
      </c>
      <c r="L4111" s="3" t="s">
        <v>7747</v>
      </c>
      <c r="M4111" s="3"/>
      <c r="N4111" t="str">
        <f>Orte[[#This Row],[Ort]]</f>
        <v>Krefeld</v>
      </c>
      <c r="O4111" t="s">
        <v>5201</v>
      </c>
      <c r="P4111" t="s">
        <v>3947</v>
      </c>
    </row>
    <row r="4112" spans="1:16" x14ac:dyDescent="0.35">
      <c r="A4112" t="s">
        <v>1663</v>
      </c>
      <c r="B4112" s="3" t="s">
        <v>11822</v>
      </c>
      <c r="C4112" s="4">
        <v>51.3699253244</v>
      </c>
      <c r="D4112" s="4">
        <v>6.6412888936499996</v>
      </c>
      <c r="E4112" s="4">
        <f>Orte[[#This Row],[Lat_dez]]*PI()/180</f>
        <v>0.8965743334143963</v>
      </c>
      <c r="F4112" s="4">
        <f>Orte[[#This Row],[Lon_dez]]*PI()/180</f>
        <v>0.11591235777032402</v>
      </c>
      <c r="G4112" t="s">
        <v>504</v>
      </c>
      <c r="H4112" t="s">
        <v>1664</v>
      </c>
      <c r="I4112" s="4" t="b">
        <v>0</v>
      </c>
      <c r="J4112" s="4" t="str">
        <f>CONCATENATE(Orte[[#This Row],[Ort]]," - ",Orte[[#This Row],[Landkreis]])</f>
        <v>Krefeld - Kreisfreie Stadt Krefeld</v>
      </c>
      <c r="L4112" s="3" t="s">
        <v>15676</v>
      </c>
      <c r="M4112" s="3"/>
      <c r="N4112" t="str">
        <f>Orte[[#This Row],[Ort]]</f>
        <v>Krefeld</v>
      </c>
      <c r="O4112" t="s">
        <v>889</v>
      </c>
      <c r="P4112" t="s">
        <v>2628</v>
      </c>
    </row>
    <row r="4113" spans="1:16" x14ac:dyDescent="0.35">
      <c r="A4113" t="s">
        <v>1663</v>
      </c>
      <c r="B4113" s="3" t="s">
        <v>13752</v>
      </c>
      <c r="C4113" s="4">
        <v>51.3745996448</v>
      </c>
      <c r="D4113" s="4">
        <v>6.5082456244099998</v>
      </c>
      <c r="E4113" s="4">
        <f>Orte[[#This Row],[Lat_dez]]*PI()/180</f>
        <v>0.89665591569566927</v>
      </c>
      <c r="F4113" s="4">
        <f>Orte[[#This Row],[Lon_dez]]*PI()/180</f>
        <v>0.11359031467446873</v>
      </c>
      <c r="G4113" t="s">
        <v>504</v>
      </c>
      <c r="H4113" t="s">
        <v>1664</v>
      </c>
      <c r="I4113" s="4" t="b">
        <v>0</v>
      </c>
      <c r="J4113" s="4" t="str">
        <f>CONCATENATE(Orte[[#This Row],[Ort]]," - ",Orte[[#This Row],[Landkreis]])</f>
        <v>Krefeld - Kreisfreie Stadt Krefeld</v>
      </c>
      <c r="L4113" s="3" t="s">
        <v>8637</v>
      </c>
      <c r="M4113" s="3"/>
      <c r="N4113" t="str">
        <f>Orte[[#This Row],[Ort]]</f>
        <v>Krefeld</v>
      </c>
      <c r="O4113" t="s">
        <v>6347</v>
      </c>
      <c r="P4113" t="s">
        <v>4782</v>
      </c>
    </row>
    <row r="4114" spans="1:16" x14ac:dyDescent="0.35">
      <c r="A4114" t="s">
        <v>5235</v>
      </c>
      <c r="B4114" s="3" t="s">
        <v>13064</v>
      </c>
      <c r="C4114" s="4">
        <v>49.552296979099999</v>
      </c>
      <c r="D4114" s="4">
        <v>7.6323151135099998</v>
      </c>
      <c r="E4114" s="4">
        <f>Orte[[#This Row],[Lat_dez]]*PI()/180</f>
        <v>0.86485073421133474</v>
      </c>
      <c r="F4114" s="4">
        <f>Orte[[#This Row],[Lon_dez]]*PI()/180</f>
        <v>0.13320902828047426</v>
      </c>
      <c r="G4114" t="s">
        <v>514</v>
      </c>
      <c r="H4114" t="s">
        <v>1680</v>
      </c>
      <c r="I4114" s="4" t="b">
        <v>0</v>
      </c>
      <c r="J4114" s="4" t="str">
        <f>CONCATENATE(Orte[[#This Row],[Ort]]," - ",Orte[[#This Row],[Landkreis]])</f>
        <v>Kreimbach-Kaulbach - Landkreis Kusel</v>
      </c>
      <c r="L4114" s="3" t="s">
        <v>14848</v>
      </c>
      <c r="M4114" s="3"/>
      <c r="N4114" t="str">
        <f>Orte[[#This Row],[Ort]]</f>
        <v>Kreimbach-Kaulbach</v>
      </c>
      <c r="O4114" t="s">
        <v>2619</v>
      </c>
      <c r="P4114" t="s">
        <v>4271</v>
      </c>
    </row>
    <row r="4115" spans="1:16" x14ac:dyDescent="0.35">
      <c r="A4115" t="s">
        <v>2988</v>
      </c>
      <c r="B4115" s="3" t="s">
        <v>10177</v>
      </c>
      <c r="C4115" s="4">
        <v>50.948654472800001</v>
      </c>
      <c r="D4115" s="4">
        <v>13.756755694400001</v>
      </c>
      <c r="E4115" s="4">
        <f>Orte[[#This Row],[Lat_dez]]*PI()/180</f>
        <v>0.88922177001129576</v>
      </c>
      <c r="F4115" s="4">
        <f>Orte[[#This Row],[Lon_dez]]*PI()/180</f>
        <v>0.24010068125975886</v>
      </c>
      <c r="G4115" t="s">
        <v>869</v>
      </c>
      <c r="H4115" t="s">
        <v>968</v>
      </c>
      <c r="I4115" s="4" t="b">
        <v>0</v>
      </c>
      <c r="J4115" s="4" t="str">
        <f>CONCATENATE(Orte[[#This Row],[Ort]]," - ",Orte[[#This Row],[Landkreis]])</f>
        <v>Kreischa - Landkreis Sächsische Schweiz-Osterzgebirge</v>
      </c>
      <c r="L4115" s="3" t="s">
        <v>9132</v>
      </c>
      <c r="M4115" s="3"/>
      <c r="N4115" t="str">
        <f>Orte[[#This Row],[Ort]]</f>
        <v>Kreischa</v>
      </c>
      <c r="O4115" t="s">
        <v>3328</v>
      </c>
      <c r="P4115" t="s">
        <v>4438</v>
      </c>
    </row>
    <row r="4116" spans="1:16" x14ac:dyDescent="0.35">
      <c r="A4116" t="s">
        <v>5210</v>
      </c>
      <c r="B4116" s="3" t="s">
        <v>13033</v>
      </c>
      <c r="C4116" s="4">
        <v>52.786447507799998</v>
      </c>
      <c r="D4116" s="4">
        <v>13.029996437199999</v>
      </c>
      <c r="E4116" s="4">
        <f>Orte[[#This Row],[Lat_dez]]*PI()/180</f>
        <v>0.92129730944226507</v>
      </c>
      <c r="F4116" s="4">
        <f>Orte[[#This Row],[Lon_dez]]*PI()/180</f>
        <v>0.22741633935227054</v>
      </c>
      <c r="G4116" t="s">
        <v>885</v>
      </c>
      <c r="H4116" t="s">
        <v>1913</v>
      </c>
      <c r="I4116" s="4" t="b">
        <v>0</v>
      </c>
      <c r="J4116" s="4" t="str">
        <f>CONCATENATE(Orte[[#This Row],[Ort]]," - ",Orte[[#This Row],[Landkreis]])</f>
        <v>Kremmen - Landkreis Oberhavel</v>
      </c>
      <c r="L4116" s="3" t="s">
        <v>15539</v>
      </c>
      <c r="M4116" s="3"/>
      <c r="N4116" t="str">
        <f>Orte[[#This Row],[Ort]]</f>
        <v>Kremmen</v>
      </c>
      <c r="O4116" t="s">
        <v>3248</v>
      </c>
      <c r="P4116" t="s">
        <v>5118</v>
      </c>
    </row>
    <row r="4117" spans="1:16" x14ac:dyDescent="0.35">
      <c r="A4117" t="s">
        <v>2915</v>
      </c>
      <c r="B4117" s="3" t="s">
        <v>10082</v>
      </c>
      <c r="C4117" s="4">
        <v>53.827126587199999</v>
      </c>
      <c r="D4117" s="4">
        <v>9.5219932074199995</v>
      </c>
      <c r="E4117" s="4">
        <f>Orte[[#This Row],[Lat_dez]]*PI()/180</f>
        <v>0.9394605858344186</v>
      </c>
      <c r="F4117" s="4">
        <f>Orte[[#This Row],[Lon_dez]]*PI()/180</f>
        <v>0.16619013282201436</v>
      </c>
      <c r="G4117" t="s">
        <v>641</v>
      </c>
      <c r="H4117" t="s">
        <v>1005</v>
      </c>
      <c r="I4117" s="4" t="b">
        <v>0</v>
      </c>
      <c r="J4117" s="4" t="str">
        <f>CONCATENATE(Orte[[#This Row],[Ort]]," - ",Orte[[#This Row],[Landkreis]])</f>
        <v>Krempe, Grevenkop, Süderau, Muchelndorf - Kreis Steinburg</v>
      </c>
      <c r="L4117" s="3" t="s">
        <v>12148</v>
      </c>
      <c r="M4117" s="3"/>
      <c r="N4117" t="str">
        <f>Orte[[#This Row],[Ort]]</f>
        <v>Krempe, Grevenkop, Süderau, Muchelndorf</v>
      </c>
      <c r="O4117" t="s">
        <v>1422</v>
      </c>
      <c r="P4117" t="s">
        <v>2360</v>
      </c>
    </row>
    <row r="4118" spans="1:16" x14ac:dyDescent="0.35">
      <c r="A4118" t="s">
        <v>1113</v>
      </c>
      <c r="B4118" s="3" t="s">
        <v>8078</v>
      </c>
      <c r="C4118" s="4">
        <v>53.878461218200002</v>
      </c>
      <c r="D4118" s="4">
        <v>9.4564011375099994</v>
      </c>
      <c r="E4118" s="4">
        <f>Orte[[#This Row],[Lat_dez]]*PI()/180</f>
        <v>0.94035654416566494</v>
      </c>
      <c r="F4118" s="4">
        <f>Orte[[#This Row],[Lon_dez]]*PI()/180</f>
        <v>0.16504533523888654</v>
      </c>
      <c r="G4118" t="s">
        <v>641</v>
      </c>
      <c r="H4118" t="s">
        <v>1005</v>
      </c>
      <c r="I4118" s="4" t="b">
        <v>0</v>
      </c>
      <c r="J4118" s="4" t="str">
        <f>CONCATENATE(Orte[[#This Row],[Ort]]," - ",Orte[[#This Row],[Landkreis]])</f>
        <v>Kremperheide - Kreis Steinburg</v>
      </c>
      <c r="L4118" s="3" t="s">
        <v>12585</v>
      </c>
      <c r="M4118" s="3"/>
      <c r="N4118" t="str">
        <f>Orte[[#This Row],[Ort]]</f>
        <v>Kremperheide</v>
      </c>
      <c r="O4118" t="s">
        <v>4510</v>
      </c>
      <c r="P4118" t="s">
        <v>4041</v>
      </c>
    </row>
    <row r="4119" spans="1:16" x14ac:dyDescent="0.35">
      <c r="A4119" t="s">
        <v>5293</v>
      </c>
      <c r="B4119" s="3" t="s">
        <v>13137</v>
      </c>
      <c r="C4119" s="4">
        <v>49.135884032900002</v>
      </c>
      <c r="D4119" s="4">
        <v>10.191199388699999</v>
      </c>
      <c r="E4119" s="4">
        <f>Orte[[#This Row],[Lat_dez]]*PI()/180</f>
        <v>0.85758295725221478</v>
      </c>
      <c r="F4119" s="4">
        <f>Orte[[#This Row],[Lon_dez]]*PI()/180</f>
        <v>0.17786998406004836</v>
      </c>
      <c r="G4119" t="s">
        <v>546</v>
      </c>
      <c r="H4119" t="s">
        <v>1008</v>
      </c>
      <c r="I4119" s="4" t="b">
        <v>0</v>
      </c>
      <c r="J4119" s="4" t="str">
        <f>CONCATENATE(Orte[[#This Row],[Ort]]," - ",Orte[[#This Row],[Landkreis]])</f>
        <v>Kreßberg - Landkreis Schwäbisch Hall</v>
      </c>
      <c r="L4119" s="3" t="s">
        <v>10865</v>
      </c>
      <c r="M4119" s="3"/>
      <c r="N4119" t="str">
        <f>Orte[[#This Row],[Ort]]</f>
        <v>Kreßberg</v>
      </c>
      <c r="O4119" t="s">
        <v>2669</v>
      </c>
      <c r="P4119" t="s">
        <v>4039</v>
      </c>
    </row>
    <row r="4120" spans="1:16" x14ac:dyDescent="0.35">
      <c r="A4120" t="s">
        <v>6472</v>
      </c>
      <c r="B4120" s="3" t="s">
        <v>14712</v>
      </c>
      <c r="C4120" s="4">
        <v>47.602948324800003</v>
      </c>
      <c r="D4120" s="4">
        <v>9.6020220134300001</v>
      </c>
      <c r="E4120" s="4">
        <f>Orte[[#This Row],[Lat_dez]]*PI()/180</f>
        <v>0.83082818192447916</v>
      </c>
      <c r="F4120" s="4">
        <f>Orte[[#This Row],[Lon_dez]]*PI()/180</f>
        <v>0.16758689898332868</v>
      </c>
      <c r="G4120" t="s">
        <v>546</v>
      </c>
      <c r="H4120" t="s">
        <v>1154</v>
      </c>
      <c r="I4120" s="4" t="b">
        <v>0</v>
      </c>
      <c r="J4120" s="4" t="str">
        <f>CONCATENATE(Orte[[#This Row],[Ort]]," - ",Orte[[#This Row],[Landkreis]])</f>
        <v>Kressbronn am Bodensee - Landkreis Bodenseekreis</v>
      </c>
      <c r="L4120" s="3" t="s">
        <v>14728</v>
      </c>
      <c r="M4120" s="3"/>
      <c r="N4120" t="str">
        <f>Orte[[#This Row],[Ort]]</f>
        <v>Kressbronn am Bodensee</v>
      </c>
      <c r="O4120" t="s">
        <v>6984</v>
      </c>
      <c r="P4120" t="s">
        <v>3613</v>
      </c>
    </row>
    <row r="4121" spans="1:16" x14ac:dyDescent="0.35">
      <c r="A4121" t="s">
        <v>3729</v>
      </c>
      <c r="B4121" s="3" t="s">
        <v>11119</v>
      </c>
      <c r="C4121" s="4">
        <v>50.3966482473</v>
      </c>
      <c r="D4121" s="4">
        <v>7.3651537065900001</v>
      </c>
      <c r="E4121" s="4">
        <f>Orte[[#This Row],[Lat_dez]]*PI()/180</f>
        <v>0.87958744388481447</v>
      </c>
      <c r="F4121" s="4">
        <f>Orte[[#This Row],[Lon_dez]]*PI()/180</f>
        <v>0.1285461820954599</v>
      </c>
      <c r="G4121" t="s">
        <v>514</v>
      </c>
      <c r="H4121" t="s">
        <v>631</v>
      </c>
      <c r="I4121" s="4" t="b">
        <v>0</v>
      </c>
      <c r="J4121" s="4" t="str">
        <f>CONCATENATE(Orte[[#This Row],[Ort]]," - ",Orte[[#This Row],[Landkreis]])</f>
        <v>Kretz - Landkreis Mayen-Koblenz</v>
      </c>
      <c r="L4121" s="3" t="s">
        <v>11043</v>
      </c>
      <c r="M4121" s="3"/>
      <c r="N4121" t="str">
        <f>Orte[[#This Row],[Ort]]</f>
        <v>Kretz</v>
      </c>
      <c r="O4121" t="s">
        <v>1879</v>
      </c>
      <c r="P4121" t="s">
        <v>2232</v>
      </c>
    </row>
    <row r="4122" spans="1:16" x14ac:dyDescent="0.35">
      <c r="A4122" t="s">
        <v>6532</v>
      </c>
      <c r="B4122" s="3" t="s">
        <v>14798</v>
      </c>
      <c r="C4122" s="4">
        <v>47.625133056199999</v>
      </c>
      <c r="D4122" s="4">
        <v>11.729957543399999</v>
      </c>
      <c r="E4122" s="4">
        <f>Orte[[#This Row],[Lat_dez]]*PI()/180</f>
        <v>0.83121537853107963</v>
      </c>
      <c r="F4122" s="4">
        <f>Orte[[#This Row],[Lon_dez]]*PI()/180</f>
        <v>0.20472638025147563</v>
      </c>
      <c r="G4122" t="s">
        <v>665</v>
      </c>
      <c r="H4122" t="s">
        <v>859</v>
      </c>
      <c r="I4122" s="4" t="b">
        <v>0</v>
      </c>
      <c r="J4122" s="4" t="str">
        <f>CONCATENATE(Orte[[#This Row],[Ort]]," - ",Orte[[#This Row],[Landkreis]])</f>
        <v>Kreuth - Landkreis Miesbach</v>
      </c>
      <c r="L4122" s="3" t="s">
        <v>13070</v>
      </c>
      <c r="M4122" s="3"/>
      <c r="N4122" t="str">
        <f>Orte[[#This Row],[Ort]]</f>
        <v>Kreuth</v>
      </c>
      <c r="O4122" t="s">
        <v>1112</v>
      </c>
      <c r="P4122" t="s">
        <v>6651</v>
      </c>
    </row>
    <row r="4123" spans="1:16" x14ac:dyDescent="0.35">
      <c r="A4123" t="s">
        <v>2270</v>
      </c>
      <c r="B4123" s="3" t="s">
        <v>9289</v>
      </c>
      <c r="C4123" s="4">
        <v>50.732414195899999</v>
      </c>
      <c r="D4123" s="4">
        <v>6.4908998642600002</v>
      </c>
      <c r="E4123" s="4">
        <f>Orte[[#This Row],[Lat_dez]]*PI()/180</f>
        <v>0.88544766520396645</v>
      </c>
      <c r="F4123" s="4">
        <f>Orte[[#This Row],[Lon_dez]]*PI()/180</f>
        <v>0.11328757404859001</v>
      </c>
      <c r="G4123" t="s">
        <v>504</v>
      </c>
      <c r="H4123" t="s">
        <v>512</v>
      </c>
      <c r="I4123" s="4" t="b">
        <v>0</v>
      </c>
      <c r="J4123" s="4" t="str">
        <f>CONCATENATE(Orte[[#This Row],[Ort]]," - ",Orte[[#This Row],[Landkreis]])</f>
        <v>Kreuzau - Kreis Düren</v>
      </c>
      <c r="L4123" s="3" t="s">
        <v>14414</v>
      </c>
      <c r="M4123" s="3"/>
      <c r="N4123" t="str">
        <f>Orte[[#This Row],[Ort]]</f>
        <v>Kreuzau</v>
      </c>
      <c r="O4123" t="s">
        <v>4492</v>
      </c>
      <c r="P4123" t="s">
        <v>16043</v>
      </c>
    </row>
    <row r="4124" spans="1:16" x14ac:dyDescent="0.35">
      <c r="A4124" t="s">
        <v>1611</v>
      </c>
      <c r="B4124" s="3" t="s">
        <v>8561</v>
      </c>
      <c r="C4124" s="4">
        <v>50.981434776900002</v>
      </c>
      <c r="D4124" s="4">
        <v>7.9858961119599998</v>
      </c>
      <c r="E4124" s="4">
        <f>Orte[[#This Row],[Lat_dez]]*PI()/180</f>
        <v>0.88979389424764577</v>
      </c>
      <c r="F4124" s="4">
        <f>Orte[[#This Row],[Lon_dez]]*PI()/180</f>
        <v>0.13938018087591569</v>
      </c>
      <c r="G4124" t="s">
        <v>504</v>
      </c>
      <c r="H4124" t="s">
        <v>619</v>
      </c>
      <c r="I4124" s="4" t="b">
        <v>0</v>
      </c>
      <c r="J4124" s="4" t="str">
        <f>CONCATENATE(Orte[[#This Row],[Ort]]," - ",Orte[[#This Row],[Landkreis]])</f>
        <v>Kreuztal - Kreis Siegen-Wittgenstein</v>
      </c>
      <c r="L4124" s="3" t="s">
        <v>14983</v>
      </c>
      <c r="M4124" s="3"/>
      <c r="N4124" t="str">
        <f>Orte[[#This Row],[Ort]]</f>
        <v>Kreuztal</v>
      </c>
      <c r="O4124" t="s">
        <v>5230</v>
      </c>
      <c r="P4124" t="s">
        <v>4097</v>
      </c>
    </row>
    <row r="4125" spans="1:16" x14ac:dyDescent="0.35">
      <c r="A4125" t="s">
        <v>6860</v>
      </c>
      <c r="B4125" s="3" t="s">
        <v>15238</v>
      </c>
      <c r="C4125" s="4">
        <v>49.786548402000001</v>
      </c>
      <c r="D4125" s="4">
        <v>9.5325731716300002</v>
      </c>
      <c r="E4125" s="4">
        <f>Orte[[#This Row],[Lat_dez]]*PI()/180</f>
        <v>0.86893919281842136</v>
      </c>
      <c r="F4125" s="4">
        <f>Orte[[#This Row],[Lon_dez]]*PI()/180</f>
        <v>0.16637478803222203</v>
      </c>
      <c r="G4125" t="s">
        <v>665</v>
      </c>
      <c r="H4125" t="s">
        <v>826</v>
      </c>
      <c r="I4125" s="4" t="b">
        <v>0</v>
      </c>
      <c r="J4125" s="4" t="str">
        <f>CONCATENATE(Orte[[#This Row],[Ort]]," - ",Orte[[#This Row],[Landkreis]])</f>
        <v>Kreuzwertheim - Landkreis Main-Spessart</v>
      </c>
      <c r="L4125" s="3" t="s">
        <v>9838</v>
      </c>
      <c r="M4125" s="3"/>
      <c r="N4125" t="str">
        <f>Orte[[#This Row],[Ort]]</f>
        <v>Kreuzwertheim</v>
      </c>
      <c r="O4125" t="s">
        <v>4929</v>
      </c>
      <c r="P4125" t="s">
        <v>1800</v>
      </c>
    </row>
    <row r="4126" spans="1:16" x14ac:dyDescent="0.35">
      <c r="A4126" t="s">
        <v>2526</v>
      </c>
      <c r="B4126" s="3" t="s">
        <v>9606</v>
      </c>
      <c r="C4126" s="4">
        <v>49.3669899414</v>
      </c>
      <c r="D4126" s="4">
        <v>7.6756833239100004</v>
      </c>
      <c r="E4126" s="4">
        <f>Orte[[#This Row],[Lat_dez]]*PI()/180</f>
        <v>0.8616165162763525</v>
      </c>
      <c r="F4126" s="4">
        <f>Orte[[#This Row],[Lon_dez]]*PI()/180</f>
        <v>0.13396594634265188</v>
      </c>
      <c r="G4126" t="s">
        <v>514</v>
      </c>
      <c r="H4126" t="s">
        <v>586</v>
      </c>
      <c r="I4126" s="4" t="b">
        <v>0</v>
      </c>
      <c r="J4126" s="4" t="str">
        <f>CONCATENATE(Orte[[#This Row],[Ort]]," - ",Orte[[#This Row],[Landkreis]])</f>
        <v>Krickenbach - Landkreis Kaiserslautern</v>
      </c>
      <c r="L4126" s="3" t="s">
        <v>14684</v>
      </c>
      <c r="M4126" s="3"/>
      <c r="N4126" t="str">
        <f>Orte[[#This Row],[Ort]]</f>
        <v>Krickenbach</v>
      </c>
      <c r="O4126" t="s">
        <v>3622</v>
      </c>
      <c r="P4126" t="s">
        <v>7147</v>
      </c>
    </row>
    <row r="4127" spans="1:16" x14ac:dyDescent="0.35">
      <c r="A4127" t="s">
        <v>2944</v>
      </c>
      <c r="B4127" s="3" t="s">
        <v>10115</v>
      </c>
      <c r="C4127" s="4">
        <v>49.699282385799997</v>
      </c>
      <c r="D4127" s="4">
        <v>7.9276869862200003</v>
      </c>
      <c r="E4127" s="4">
        <f>Orte[[#This Row],[Lat_dez]]*PI()/180</f>
        <v>0.86741611351063264</v>
      </c>
      <c r="F4127" s="4">
        <f>Orte[[#This Row],[Lon_dez]]*PI()/180</f>
        <v>0.13836423997704533</v>
      </c>
      <c r="G4127" t="s">
        <v>514</v>
      </c>
      <c r="H4127" t="s">
        <v>595</v>
      </c>
      <c r="I4127" s="4" t="b">
        <v>0</v>
      </c>
      <c r="J4127" s="4" t="str">
        <f>CONCATENATE(Orte[[#This Row],[Ort]]," - ",Orte[[#This Row],[Landkreis]])</f>
        <v>Kriegsfeld - Landkreis Donnersbergkreis</v>
      </c>
      <c r="L4127" s="3" t="s">
        <v>13875</v>
      </c>
      <c r="M4127" s="3"/>
      <c r="N4127" t="str">
        <f>Orte[[#This Row],[Ort]]</f>
        <v>Kriegsfeld</v>
      </c>
      <c r="O4127" t="s">
        <v>2256</v>
      </c>
      <c r="P4127" t="s">
        <v>7140</v>
      </c>
    </row>
    <row r="4128" spans="1:16" x14ac:dyDescent="0.35">
      <c r="A4128" t="s">
        <v>3475</v>
      </c>
      <c r="B4128" s="3" t="s">
        <v>10786</v>
      </c>
      <c r="C4128" s="4">
        <v>53.840492966200003</v>
      </c>
      <c r="D4128" s="4">
        <v>13.4722744073</v>
      </c>
      <c r="E4128" s="4">
        <f>Orte[[#This Row],[Lat_dez]]*PI()/180</f>
        <v>0.93969387315703812</v>
      </c>
      <c r="F4128" s="4">
        <f>Orte[[#This Row],[Lon_dez]]*PI()/180</f>
        <v>0.23513554613955259</v>
      </c>
      <c r="G4128" t="s">
        <v>834</v>
      </c>
      <c r="H4128" t="s">
        <v>987</v>
      </c>
      <c r="I4128" s="4" t="b">
        <v>0</v>
      </c>
      <c r="J4128" s="4" t="str">
        <f>CONCATENATE(Orte[[#This Row],[Ort]]," - ",Orte[[#This Row],[Landkreis]])</f>
        <v>Krien u.a. - Landkreis Vorpommern-Greifswald</v>
      </c>
      <c r="L4128" s="3" t="s">
        <v>12581</v>
      </c>
      <c r="M4128" s="3"/>
      <c r="N4128" t="str">
        <f>Orte[[#This Row],[Ort]]</f>
        <v>Krien u.a.</v>
      </c>
      <c r="O4128" t="s">
        <v>3111</v>
      </c>
      <c r="P4128" t="s">
        <v>3845</v>
      </c>
    </row>
    <row r="4129" spans="1:16" x14ac:dyDescent="0.35">
      <c r="A4129" t="s">
        <v>6169</v>
      </c>
      <c r="B4129" s="3" t="s">
        <v>14297</v>
      </c>
      <c r="C4129" s="4">
        <v>50.079908352399997</v>
      </c>
      <c r="D4129" s="4">
        <v>8.4666603887199994</v>
      </c>
      <c r="E4129" s="4">
        <f>Orte[[#This Row],[Lat_dez]]*PI()/180</f>
        <v>0.87405928984638859</v>
      </c>
      <c r="F4129" s="4">
        <f>Orte[[#This Row],[Lon_dez]]*PI()/180</f>
        <v>0.14777110043134695</v>
      </c>
      <c r="G4129" t="s">
        <v>549</v>
      </c>
      <c r="H4129" t="s">
        <v>1055</v>
      </c>
      <c r="I4129" s="4" t="b">
        <v>0</v>
      </c>
      <c r="J4129" s="4" t="str">
        <f>CONCATENATE(Orte[[#This Row],[Ort]]," - ",Orte[[#This Row],[Landkreis]])</f>
        <v>Kriftel - Landkreis Main-Taunus-Kreis</v>
      </c>
      <c r="L4129" s="3" t="s">
        <v>9611</v>
      </c>
      <c r="M4129" s="3"/>
      <c r="N4129" t="str">
        <f>Orte[[#This Row],[Ort]]</f>
        <v>Kriftel</v>
      </c>
      <c r="O4129" t="s">
        <v>1298</v>
      </c>
      <c r="P4129" t="s">
        <v>1692</v>
      </c>
    </row>
    <row r="4130" spans="1:16" x14ac:dyDescent="0.35">
      <c r="A4130" t="s">
        <v>5543</v>
      </c>
      <c r="B4130" s="3" t="s">
        <v>13450</v>
      </c>
      <c r="C4130" s="4">
        <v>50.695823321200002</v>
      </c>
      <c r="D4130" s="4">
        <v>11.5191129471</v>
      </c>
      <c r="E4130" s="4">
        <f>Orte[[#This Row],[Lat_dez]]*PI()/180</f>
        <v>0.8848090339642668</v>
      </c>
      <c r="F4130" s="4">
        <f>Orte[[#This Row],[Lon_dez]]*PI()/180</f>
        <v>0.2010464478360024</v>
      </c>
      <c r="G4130" t="s">
        <v>678</v>
      </c>
      <c r="H4130" t="s">
        <v>1295</v>
      </c>
      <c r="I4130" s="4" t="b">
        <v>0</v>
      </c>
      <c r="J4130" s="4" t="str">
        <f>CONCATENATE(Orte[[#This Row],[Ort]]," - ",Orte[[#This Row],[Landkreis]])</f>
        <v>Krölpa - Landkreis Saale-Orla-Kreis</v>
      </c>
      <c r="L4130" s="3" t="s">
        <v>12949</v>
      </c>
      <c r="M4130" s="3"/>
      <c r="N4130" t="str">
        <f>Orte[[#This Row],[Ort]]</f>
        <v>Krölpa</v>
      </c>
      <c r="O4130" t="s">
        <v>4464</v>
      </c>
      <c r="P4130" t="s">
        <v>5707</v>
      </c>
    </row>
    <row r="4131" spans="1:16" x14ac:dyDescent="0.35">
      <c r="A4131" t="s">
        <v>1510</v>
      </c>
      <c r="B4131" s="3" t="s">
        <v>8448</v>
      </c>
      <c r="C4131" s="4">
        <v>50.082322940200001</v>
      </c>
      <c r="D4131" s="4">
        <v>9.2012355831299999</v>
      </c>
      <c r="E4131" s="4">
        <f>Orte[[#This Row],[Lat_dez]]*PI()/180</f>
        <v>0.87410143235357718</v>
      </c>
      <c r="F4131" s="4">
        <f>Orte[[#This Row],[Lon_dez]]*PI()/180</f>
        <v>0.16059185617727892</v>
      </c>
      <c r="G4131" t="s">
        <v>665</v>
      </c>
      <c r="H4131" t="s">
        <v>771</v>
      </c>
      <c r="I4131" s="4" t="b">
        <v>0</v>
      </c>
      <c r="J4131" s="4" t="str">
        <f>CONCATENATE(Orte[[#This Row],[Ort]]," - ",Orte[[#This Row],[Landkreis]])</f>
        <v>Krombach - Landkreis Aschaffenburg</v>
      </c>
      <c r="L4131" s="3" t="s">
        <v>14955</v>
      </c>
      <c r="M4131" s="3"/>
      <c r="N4131" t="str">
        <f>Orte[[#This Row],[Ort]]</f>
        <v>Krombach</v>
      </c>
      <c r="O4131" t="s">
        <v>1870</v>
      </c>
      <c r="P4131" t="s">
        <v>2312</v>
      </c>
    </row>
    <row r="4132" spans="1:16" x14ac:dyDescent="0.35">
      <c r="A4132" t="s">
        <v>3788</v>
      </c>
      <c r="B4132" s="3" t="s">
        <v>11188</v>
      </c>
      <c r="C4132" s="4">
        <v>50.244443503200003</v>
      </c>
      <c r="D4132" s="4">
        <v>11.3348949189</v>
      </c>
      <c r="E4132" s="4">
        <f>Orte[[#This Row],[Lat_dez]]*PI()/180</f>
        <v>0.87693096996311415</v>
      </c>
      <c r="F4132" s="4">
        <f>Orte[[#This Row],[Lon_dez]]*PI()/180</f>
        <v>0.19783123670238065</v>
      </c>
      <c r="G4132" t="s">
        <v>665</v>
      </c>
      <c r="H4132" t="s">
        <v>1188</v>
      </c>
      <c r="I4132" s="4" t="b">
        <v>0</v>
      </c>
      <c r="J4132" s="4" t="str">
        <f>CONCATENATE(Orte[[#This Row],[Ort]]," - ",Orte[[#This Row],[Landkreis]])</f>
        <v>Kronach - Landkreis Kronach</v>
      </c>
      <c r="L4132" s="3" t="s">
        <v>10169</v>
      </c>
      <c r="M4132" s="3"/>
      <c r="N4132" t="str">
        <f>Orte[[#This Row],[Ort]]</f>
        <v>Kronach</v>
      </c>
      <c r="O4132" t="s">
        <v>7079</v>
      </c>
      <c r="P4132" t="s">
        <v>5275</v>
      </c>
    </row>
    <row r="4133" spans="1:16" x14ac:dyDescent="0.35">
      <c r="A4133" t="s">
        <v>3100</v>
      </c>
      <c r="B4133" s="3" t="s">
        <v>10316</v>
      </c>
      <c r="C4133" s="4">
        <v>49.226339922000001</v>
      </c>
      <c r="D4133" s="4">
        <v>8.6135157254599992</v>
      </c>
      <c r="E4133" s="4">
        <f>Orte[[#This Row],[Lat_dez]]*PI()/180</f>
        <v>0.85916171034482858</v>
      </c>
      <c r="F4133" s="4">
        <f>Orte[[#This Row],[Lon_dez]]*PI()/180</f>
        <v>0.15033420958158494</v>
      </c>
      <c r="G4133" t="s">
        <v>546</v>
      </c>
      <c r="H4133" t="s">
        <v>723</v>
      </c>
      <c r="I4133" s="4" t="b">
        <v>0</v>
      </c>
      <c r="J4133" s="4" t="str">
        <f>CONCATENATE(Orte[[#This Row],[Ort]]," - ",Orte[[#This Row],[Landkreis]])</f>
        <v>Kronau - Landkreis Karlsruhe</v>
      </c>
      <c r="L4133" s="3" t="s">
        <v>9455</v>
      </c>
      <c r="M4133" s="3"/>
      <c r="N4133" t="str">
        <f>Orte[[#This Row],[Ort]]</f>
        <v>Kronau</v>
      </c>
      <c r="O4133" t="s">
        <v>5468</v>
      </c>
      <c r="P4133" t="s">
        <v>2134</v>
      </c>
    </row>
    <row r="4134" spans="1:16" x14ac:dyDescent="0.35">
      <c r="A4134" t="s">
        <v>5336</v>
      </c>
      <c r="B4134" s="3" t="s">
        <v>13186</v>
      </c>
      <c r="C4134" s="4">
        <v>50.188734576999998</v>
      </c>
      <c r="D4134" s="4">
        <v>8.5160501348200004</v>
      </c>
      <c r="E4134" s="4">
        <f>Orte[[#This Row],[Lat_dez]]*PI()/180</f>
        <v>0.87595866577817338</v>
      </c>
      <c r="F4134" s="4">
        <f>Orte[[#This Row],[Lon_dez]]*PI()/180</f>
        <v>0.14863311411751601</v>
      </c>
      <c r="G4134" t="s">
        <v>549</v>
      </c>
      <c r="H4134" t="s">
        <v>1058</v>
      </c>
      <c r="I4134" s="4" t="b">
        <v>0</v>
      </c>
      <c r="J4134" s="4" t="str">
        <f>CONCATENATE(Orte[[#This Row],[Ort]]," - ",Orte[[#This Row],[Landkreis]])</f>
        <v>Kronberg im Taunus - Landkreis Hochtaunuskreis</v>
      </c>
      <c r="L4134" s="3" t="s">
        <v>10812</v>
      </c>
      <c r="M4134" s="3"/>
      <c r="N4134" t="str">
        <f>Orte[[#This Row],[Ort]]</f>
        <v>Kronberg im Taunus</v>
      </c>
      <c r="O4134" t="s">
        <v>5951</v>
      </c>
      <c r="P4134" t="s">
        <v>3991</v>
      </c>
    </row>
    <row r="4135" spans="1:16" x14ac:dyDescent="0.35">
      <c r="A4135" t="s">
        <v>2239</v>
      </c>
      <c r="B4135" s="3" t="s">
        <v>9257</v>
      </c>
      <c r="C4135" s="4">
        <v>47.902831900999999</v>
      </c>
      <c r="D4135" s="4">
        <v>10.1506276235</v>
      </c>
      <c r="E4135" s="4">
        <f>Orte[[#This Row],[Lat_dez]]*PI()/180</f>
        <v>0.83606213770182436</v>
      </c>
      <c r="F4135" s="4">
        <f>Orte[[#This Row],[Lon_dez]]*PI()/180</f>
        <v>0.17716187317396234</v>
      </c>
      <c r="G4135" t="s">
        <v>665</v>
      </c>
      <c r="H4135" t="s">
        <v>683</v>
      </c>
      <c r="I4135" s="4" t="b">
        <v>0</v>
      </c>
      <c r="J4135" s="4" t="str">
        <f>CONCATENATE(Orte[[#This Row],[Ort]]," - ",Orte[[#This Row],[Landkreis]])</f>
        <v>Kronburg - Landkreis Unterallgäu</v>
      </c>
      <c r="L4135" s="3" t="s">
        <v>15681</v>
      </c>
      <c r="M4135" s="3"/>
      <c r="N4135" t="str">
        <f>Orte[[#This Row],[Ort]]</f>
        <v>Kronburg</v>
      </c>
      <c r="O4135" t="s">
        <v>5736</v>
      </c>
      <c r="P4135" t="s">
        <v>4475</v>
      </c>
    </row>
    <row r="4136" spans="1:16" x14ac:dyDescent="0.35">
      <c r="A4136" t="s">
        <v>4928</v>
      </c>
      <c r="B4136" s="3" t="s">
        <v>12654</v>
      </c>
      <c r="C4136" s="4">
        <v>48.534742039400001</v>
      </c>
      <c r="D4136" s="4">
        <v>12.367285573</v>
      </c>
      <c r="E4136" s="4">
        <f>Orte[[#This Row],[Lat_dez]]*PI()/180</f>
        <v>0.84709105019363751</v>
      </c>
      <c r="F4136" s="4">
        <f>Orte[[#This Row],[Lon_dez]]*PI()/180</f>
        <v>0.21584985278324353</v>
      </c>
      <c r="G4136" t="s">
        <v>665</v>
      </c>
      <c r="H4136" t="s">
        <v>881</v>
      </c>
      <c r="I4136" s="4" t="b">
        <v>0</v>
      </c>
      <c r="J4136" s="4" t="str">
        <f>CONCATENATE(Orte[[#This Row],[Ort]]," - ",Orte[[#This Row],[Landkreis]])</f>
        <v>Kröning - Landkreis Landshut</v>
      </c>
      <c r="L4136" s="3" t="s">
        <v>12247</v>
      </c>
      <c r="M4136" s="3"/>
      <c r="N4136" t="str">
        <f>Orte[[#This Row],[Ort]]</f>
        <v>Kröning</v>
      </c>
      <c r="O4136" t="s">
        <v>6929</v>
      </c>
      <c r="P4136" t="s">
        <v>5389</v>
      </c>
    </row>
    <row r="4137" spans="1:16" x14ac:dyDescent="0.35">
      <c r="A4137" t="s">
        <v>1493</v>
      </c>
      <c r="B4137" s="3" t="s">
        <v>8433</v>
      </c>
      <c r="C4137" s="4">
        <v>53.963082164399999</v>
      </c>
      <c r="D4137" s="4">
        <v>8.9824770860900003</v>
      </c>
      <c r="E4137" s="4">
        <f>Orte[[#This Row],[Lat_dez]]*PI()/180</f>
        <v>0.94183345829300802</v>
      </c>
      <c r="F4137" s="4">
        <f>Orte[[#This Row],[Lon_dez]]*PI()/180</f>
        <v>0.15677380013721665</v>
      </c>
      <c r="G4137" t="s">
        <v>641</v>
      </c>
      <c r="H4137" t="s">
        <v>751</v>
      </c>
      <c r="I4137" s="4" t="b">
        <v>0</v>
      </c>
      <c r="J4137" s="4" t="str">
        <f>CONCATENATE(Orte[[#This Row],[Ort]]," - ",Orte[[#This Row],[Landkreis]])</f>
        <v>Kronprinzenkoog, Marne u.a. - Kreis Dithmarschen</v>
      </c>
      <c r="L4137" s="3" t="s">
        <v>9555</v>
      </c>
      <c r="M4137" s="3"/>
      <c r="N4137" t="str">
        <f>Orte[[#This Row],[Ort]]</f>
        <v>Kronprinzenkoog, Marne u.a.</v>
      </c>
      <c r="O4137" t="s">
        <v>5940</v>
      </c>
      <c r="P4137" t="s">
        <v>6980</v>
      </c>
    </row>
    <row r="4138" spans="1:16" x14ac:dyDescent="0.35">
      <c r="A4138" t="s">
        <v>2753</v>
      </c>
      <c r="B4138" s="3" t="s">
        <v>9895</v>
      </c>
      <c r="C4138" s="4">
        <v>54.336516934499997</v>
      </c>
      <c r="D4138" s="4">
        <v>10.082553955</v>
      </c>
      <c r="E4138" s="4">
        <f>Orte[[#This Row],[Lat_dez]]*PI()/180</f>
        <v>0.948351124572681</v>
      </c>
      <c r="F4138" s="4">
        <f>Orte[[#This Row],[Lon_dez]]*PI()/180</f>
        <v>0.17597376352472618</v>
      </c>
      <c r="G4138" t="s">
        <v>641</v>
      </c>
      <c r="H4138" t="s">
        <v>642</v>
      </c>
      <c r="I4138" s="4" t="b">
        <v>0</v>
      </c>
      <c r="J4138" s="4" t="str">
        <f>CONCATENATE(Orte[[#This Row],[Ort]]," - ",Orte[[#This Row],[Landkreis]])</f>
        <v>Kronshagen - Kreis Rendsburg-Eckernförde</v>
      </c>
      <c r="L4138" s="3" t="s">
        <v>14686</v>
      </c>
      <c r="M4138" s="3"/>
      <c r="N4138" t="str">
        <f>Orte[[#This Row],[Ort]]</f>
        <v>Kronshagen</v>
      </c>
      <c r="O4138" t="s">
        <v>6676</v>
      </c>
      <c r="P4138" t="s">
        <v>6265</v>
      </c>
    </row>
    <row r="4139" spans="1:16" x14ac:dyDescent="0.35">
      <c r="A4139" t="s">
        <v>4599</v>
      </c>
      <c r="B4139" s="3" t="s">
        <v>12224</v>
      </c>
      <c r="C4139" s="4">
        <v>54.051886201499997</v>
      </c>
      <c r="D4139" s="4">
        <v>11.789722190399999</v>
      </c>
      <c r="E4139" s="4">
        <f>Orte[[#This Row],[Lat_dez]]*PI()/180</f>
        <v>0.94338338112946618</v>
      </c>
      <c r="F4139" s="4">
        <f>Orte[[#This Row],[Lon_dez]]*PI()/180</f>
        <v>0.20576947011791777</v>
      </c>
      <c r="G4139" t="s">
        <v>834</v>
      </c>
      <c r="H4139" t="s">
        <v>1302</v>
      </c>
      <c r="I4139" s="4" t="b">
        <v>0</v>
      </c>
      <c r="J4139" s="4" t="str">
        <f>CONCATENATE(Orte[[#This Row],[Ort]]," - ",Orte[[#This Row],[Landkreis]])</f>
        <v>Kröpelin, Carinerland - Landkreis Rostock</v>
      </c>
      <c r="L4139" s="3" t="s">
        <v>12590</v>
      </c>
      <c r="M4139" s="3"/>
      <c r="N4139" t="str">
        <f>Orte[[#This Row],[Ort]]</f>
        <v>Kröpelin, Carinerland</v>
      </c>
      <c r="O4139" t="s">
        <v>1816</v>
      </c>
      <c r="P4139" t="s">
        <v>6734</v>
      </c>
    </row>
    <row r="4140" spans="1:16" x14ac:dyDescent="0.35">
      <c r="A4140" t="s">
        <v>6833</v>
      </c>
      <c r="B4140" s="3" t="s">
        <v>15199</v>
      </c>
      <c r="C4140" s="4">
        <v>54.404973010299997</v>
      </c>
      <c r="D4140" s="4">
        <v>9.4882886552599999</v>
      </c>
      <c r="E4140" s="4">
        <f>Orte[[#This Row],[Lat_dez]]*PI()/180</f>
        <v>0.94954590848838571</v>
      </c>
      <c r="F4140" s="4">
        <f>Orte[[#This Row],[Lon_dez]]*PI()/180</f>
        <v>0.16560187741391216</v>
      </c>
      <c r="G4140" t="s">
        <v>641</v>
      </c>
      <c r="H4140" t="s">
        <v>642</v>
      </c>
      <c r="I4140" s="4" t="b">
        <v>0</v>
      </c>
      <c r="J4140" s="4" t="str">
        <f>CONCATENATE(Orte[[#This Row],[Ort]]," - ",Orte[[#This Row],[Landkreis]])</f>
        <v>Kropp u.a. - Kreis Rendsburg-Eckernförde</v>
      </c>
      <c r="L4140" s="3" t="s">
        <v>13880</v>
      </c>
      <c r="M4140" s="3"/>
      <c r="N4140" t="str">
        <f>Orte[[#This Row],[Ort]]</f>
        <v>Kropp u.a.</v>
      </c>
      <c r="O4140" t="s">
        <v>2696</v>
      </c>
      <c r="P4140" t="s">
        <v>5768</v>
      </c>
    </row>
    <row r="4141" spans="1:16" x14ac:dyDescent="0.35">
      <c r="A4141" t="s">
        <v>4485</v>
      </c>
      <c r="B4141" s="3" t="s">
        <v>12085</v>
      </c>
      <c r="C4141" s="4">
        <v>53.482659411900002</v>
      </c>
      <c r="D4141" s="4">
        <v>10.3295035073</v>
      </c>
      <c r="E4141" s="4">
        <f>Orte[[#This Row],[Lat_dez]]*PI()/180</f>
        <v>0.9334484994603891</v>
      </c>
      <c r="F4141" s="4">
        <f>Orte[[#This Row],[Lon_dez]]*PI()/180</f>
        <v>0.18028384629868713</v>
      </c>
      <c r="G4141" t="s">
        <v>641</v>
      </c>
      <c r="H4141" t="s">
        <v>1043</v>
      </c>
      <c r="I4141" s="4" t="b">
        <v>0</v>
      </c>
      <c r="J4141" s="4" t="str">
        <f>CONCATENATE(Orte[[#This Row],[Ort]]," - ",Orte[[#This Row],[Landkreis]])</f>
        <v>Kröppelshagen-Fahrendorf - Kreis Herzogtum Lauenburg</v>
      </c>
      <c r="L4141" s="3" t="s">
        <v>9152</v>
      </c>
      <c r="M4141" s="3"/>
      <c r="N4141" t="str">
        <f>Orte[[#This Row],[Ort]]</f>
        <v>Kröppelshagen-Fahrendorf</v>
      </c>
      <c r="O4141" t="s">
        <v>5896</v>
      </c>
      <c r="P4141" t="s">
        <v>3898</v>
      </c>
    </row>
    <row r="4142" spans="1:16" x14ac:dyDescent="0.35">
      <c r="A4142" t="s">
        <v>2103</v>
      </c>
      <c r="B4142" s="3" t="s">
        <v>9096</v>
      </c>
      <c r="C4142" s="4">
        <v>53.950776241200003</v>
      </c>
      <c r="D4142" s="4">
        <v>13.8100174061</v>
      </c>
      <c r="E4142" s="4">
        <f>Orte[[#This Row],[Lat_dez]]*PI()/180</f>
        <v>0.94161867941567046</v>
      </c>
      <c r="F4142" s="4">
        <f>Orte[[#This Row],[Lon_dez]]*PI()/180</f>
        <v>0.24103027349417186</v>
      </c>
      <c r="G4142" t="s">
        <v>834</v>
      </c>
      <c r="H4142" t="s">
        <v>987</v>
      </c>
      <c r="I4142" s="4" t="b">
        <v>0</v>
      </c>
      <c r="J4142" s="4" t="str">
        <f>CONCATENATE(Orte[[#This Row],[Ort]]," - ",Orte[[#This Row],[Landkreis]])</f>
        <v>Kröslin, Krummin, Lassan u.a. - Landkreis Vorpommern-Greifswald</v>
      </c>
      <c r="L4142" s="3" t="s">
        <v>12145</v>
      </c>
      <c r="M4142" s="3"/>
      <c r="N4142" t="str">
        <f>Orte[[#This Row],[Ort]]</f>
        <v>Kröslin, Krummin, Lassan u.a.</v>
      </c>
      <c r="O4142" t="s">
        <v>1324</v>
      </c>
      <c r="P4142" t="s">
        <v>5196</v>
      </c>
    </row>
    <row r="4143" spans="1:16" x14ac:dyDescent="0.35">
      <c r="A4143" t="s">
        <v>1253</v>
      </c>
      <c r="B4143" s="3" t="s">
        <v>8201</v>
      </c>
      <c r="C4143" s="4">
        <v>49.991571360400002</v>
      </c>
      <c r="D4143" s="4">
        <v>7.0842468957299998</v>
      </c>
      <c r="E4143" s="4">
        <f>Orte[[#This Row],[Lat_dez]]*PI()/180</f>
        <v>0.87251751848468073</v>
      </c>
      <c r="F4143" s="4">
        <f>Orte[[#This Row],[Lon_dez]]*PI()/180</f>
        <v>0.12364343335467591</v>
      </c>
      <c r="G4143" t="s">
        <v>514</v>
      </c>
      <c r="H4143" t="s">
        <v>1254</v>
      </c>
      <c r="I4143" s="4" t="b">
        <v>0</v>
      </c>
      <c r="J4143" s="4" t="str">
        <f>CONCATENATE(Orte[[#This Row],[Ort]]," - ",Orte[[#This Row],[Landkreis]])</f>
        <v>Kröv - Landkreis Bernkastel-Wittlich</v>
      </c>
      <c r="L4143" s="3" t="s">
        <v>9599</v>
      </c>
      <c r="M4143" s="3"/>
      <c r="N4143" t="str">
        <f>Orte[[#This Row],[Ort]]</f>
        <v>Kröv</v>
      </c>
      <c r="O4143" t="s">
        <v>1131</v>
      </c>
      <c r="P4143" t="s">
        <v>6219</v>
      </c>
    </row>
    <row r="4144" spans="1:16" x14ac:dyDescent="0.35">
      <c r="A4144" t="s">
        <v>3726</v>
      </c>
      <c r="B4144" s="3" t="s">
        <v>11116</v>
      </c>
      <c r="C4144" s="4">
        <v>50.381622440800001</v>
      </c>
      <c r="D4144" s="4">
        <v>7.32463491633</v>
      </c>
      <c r="E4144" s="4">
        <f>Orte[[#This Row],[Lat_dez]]*PI()/180</f>
        <v>0.87932519408862186</v>
      </c>
      <c r="F4144" s="4">
        <f>Orte[[#This Row],[Lon_dez]]*PI()/180</f>
        <v>0.12783899579649788</v>
      </c>
      <c r="G4144" t="s">
        <v>514</v>
      </c>
      <c r="H4144" t="s">
        <v>631</v>
      </c>
      <c r="I4144" s="4" t="b">
        <v>0</v>
      </c>
      <c r="J4144" s="4" t="str">
        <f>CONCATENATE(Orte[[#This Row],[Ort]]," - ",Orte[[#This Row],[Landkreis]])</f>
        <v>Kruft - Landkreis Mayen-Koblenz</v>
      </c>
      <c r="L4144" s="3" t="s">
        <v>12151</v>
      </c>
      <c r="M4144" s="3"/>
      <c r="N4144" t="str">
        <f>Orte[[#This Row],[Ort]]</f>
        <v>Kruft</v>
      </c>
      <c r="O4144" t="s">
        <v>6731</v>
      </c>
      <c r="P4144" t="s">
        <v>6096</v>
      </c>
    </row>
    <row r="4145" spans="1:16" x14ac:dyDescent="0.35">
      <c r="A4145" t="s">
        <v>6973</v>
      </c>
      <c r="B4145" s="3" t="s">
        <v>15393</v>
      </c>
      <c r="C4145" s="4">
        <v>48.244860788700002</v>
      </c>
      <c r="D4145" s="4">
        <v>10.379189264500001</v>
      </c>
      <c r="E4145" s="4">
        <f>Orte[[#This Row],[Lat_dez]]*PI()/180</f>
        <v>0.84203166792912332</v>
      </c>
      <c r="F4145" s="4">
        <f>Orte[[#This Row],[Lon_dez]]*PI()/180</f>
        <v>0.18115102635317362</v>
      </c>
      <c r="G4145" t="s">
        <v>665</v>
      </c>
      <c r="H4145" t="s">
        <v>694</v>
      </c>
      <c r="I4145" s="4" t="b">
        <v>0</v>
      </c>
      <c r="J4145" s="4" t="str">
        <f>CONCATENATE(Orte[[#This Row],[Ort]]," - ",Orte[[#This Row],[Landkreis]])</f>
        <v>Krumbach (Schwaben) - Landkreis Günzburg</v>
      </c>
      <c r="L4145" s="3" t="s">
        <v>13802</v>
      </c>
      <c r="M4145" s="3"/>
      <c r="N4145" t="str">
        <f>Orte[[#This Row],[Ort]]</f>
        <v>Krumbach (Schwaben)</v>
      </c>
      <c r="O4145" t="s">
        <v>4543</v>
      </c>
      <c r="P4145" t="s">
        <v>2050</v>
      </c>
    </row>
    <row r="4146" spans="1:16" x14ac:dyDescent="0.35">
      <c r="A4146" t="s">
        <v>6597</v>
      </c>
      <c r="B4146" s="3" t="s">
        <v>14898</v>
      </c>
      <c r="C4146" s="4">
        <v>53.836550496100003</v>
      </c>
      <c r="D4146" s="4">
        <v>9.2074666313800009</v>
      </c>
      <c r="E4146" s="4">
        <f>Orte[[#This Row],[Lat_dez]]*PI()/180</f>
        <v>0.93962506407313162</v>
      </c>
      <c r="F4146" s="4">
        <f>Orte[[#This Row],[Lon_dez]]*PI()/180</f>
        <v>0.16070060848509204</v>
      </c>
      <c r="G4146" t="s">
        <v>554</v>
      </c>
      <c r="H4146" t="s">
        <v>1507</v>
      </c>
      <c r="I4146" s="4" t="b">
        <v>0</v>
      </c>
      <c r="J4146" s="4" t="str">
        <f>CONCATENATE(Orte[[#This Row],[Ort]]," - ",Orte[[#This Row],[Landkreis]])</f>
        <v>Krummendeich - Landkreis Stade</v>
      </c>
      <c r="L4146" s="3" t="s">
        <v>14987</v>
      </c>
      <c r="M4146" s="3"/>
      <c r="N4146" t="str">
        <f>Orte[[#This Row],[Ort]]</f>
        <v>Krummendeich</v>
      </c>
      <c r="O4146" t="s">
        <v>1604</v>
      </c>
      <c r="P4146" t="s">
        <v>1889</v>
      </c>
    </row>
    <row r="4147" spans="1:16" x14ac:dyDescent="0.35">
      <c r="A4147" t="s">
        <v>1949</v>
      </c>
      <c r="B4147" s="3" t="s">
        <v>8923</v>
      </c>
      <c r="C4147" s="4">
        <v>49.845048184299998</v>
      </c>
      <c r="D4147" s="4">
        <v>12.0983265408</v>
      </c>
      <c r="E4147" s="4">
        <f>Orte[[#This Row],[Lat_dez]]*PI()/180</f>
        <v>0.86996020663125628</v>
      </c>
      <c r="F4147" s="4">
        <f>Orte[[#This Row],[Lon_dez]]*PI()/180</f>
        <v>0.2111556321183761</v>
      </c>
      <c r="G4147" t="s">
        <v>665</v>
      </c>
      <c r="H4147" t="s">
        <v>1307</v>
      </c>
      <c r="I4147" s="4" t="b">
        <v>0</v>
      </c>
      <c r="J4147" s="4" t="str">
        <f>CONCATENATE(Orte[[#This Row],[Ort]]," - ",Orte[[#This Row],[Landkreis]])</f>
        <v>Krummennaab - Landkreis Tirschenreuth</v>
      </c>
      <c r="L4147" s="3" t="s">
        <v>9469</v>
      </c>
      <c r="M4147" s="3"/>
      <c r="N4147" t="str">
        <f>Orte[[#This Row],[Ort]]</f>
        <v>Krummennaab</v>
      </c>
      <c r="O4147" t="s">
        <v>4417</v>
      </c>
      <c r="P4147" t="s">
        <v>6371</v>
      </c>
    </row>
    <row r="4148" spans="1:16" x14ac:dyDescent="0.35">
      <c r="A4148" t="s">
        <v>3826</v>
      </c>
      <c r="B4148" s="3" t="s">
        <v>11241</v>
      </c>
      <c r="C4148" s="4">
        <v>53.772225154099999</v>
      </c>
      <c r="D4148" s="4">
        <v>10.6617897641</v>
      </c>
      <c r="E4148" s="4">
        <f>Orte[[#This Row],[Lat_dez]]*PI()/180</f>
        <v>0.93850237506276024</v>
      </c>
      <c r="F4148" s="4">
        <f>Orte[[#This Row],[Lon_dez]]*PI()/180</f>
        <v>0.18608333553897449</v>
      </c>
      <c r="G4148" t="s">
        <v>641</v>
      </c>
      <c r="H4148" t="s">
        <v>1043</v>
      </c>
      <c r="I4148" s="4" t="b">
        <v>0</v>
      </c>
      <c r="J4148" s="4" t="str">
        <f>CONCATENATE(Orte[[#This Row],[Ort]]," - ",Orte[[#This Row],[Landkreis]])</f>
        <v>Krummesse, Klempau - Kreis Herzogtum Lauenburg</v>
      </c>
      <c r="L4148" s="3" t="s">
        <v>11862</v>
      </c>
      <c r="M4148" s="3"/>
      <c r="N4148" t="str">
        <f>Orte[[#This Row],[Ort]]</f>
        <v>Krummesse, Klempau</v>
      </c>
      <c r="O4148" t="s">
        <v>5456</v>
      </c>
      <c r="P4148" t="s">
        <v>5109</v>
      </c>
    </row>
    <row r="4149" spans="1:16" x14ac:dyDescent="0.35">
      <c r="A4149" t="s">
        <v>7253</v>
      </c>
      <c r="B4149" s="3" t="s">
        <v>15778</v>
      </c>
      <c r="C4149" s="4">
        <v>53.447141932500003</v>
      </c>
      <c r="D4149" s="4">
        <v>7.0946397355800004</v>
      </c>
      <c r="E4149" s="4">
        <f>Orte[[#This Row],[Lat_dez]]*PI()/180</f>
        <v>0.93282860250284994</v>
      </c>
      <c r="F4149" s="4">
        <f>Orte[[#This Row],[Lon_dez]]*PI()/180</f>
        <v>0.12382482262869089</v>
      </c>
      <c r="G4149" t="s">
        <v>554</v>
      </c>
      <c r="H4149" t="s">
        <v>1178</v>
      </c>
      <c r="I4149" s="4" t="b">
        <v>0</v>
      </c>
      <c r="J4149" s="4" t="str">
        <f>CONCATENATE(Orte[[#This Row],[Ort]]," - ",Orte[[#This Row],[Landkreis]])</f>
        <v>Krummhörn - Landkreis Aurich</v>
      </c>
      <c r="L4149" s="3" t="s">
        <v>10114</v>
      </c>
      <c r="M4149" s="3"/>
      <c r="N4149" t="str">
        <f>Orte[[#This Row],[Ort]]</f>
        <v>Krummhörn</v>
      </c>
      <c r="O4149" t="s">
        <v>1965</v>
      </c>
      <c r="P4149" t="s">
        <v>1953</v>
      </c>
    </row>
    <row r="4150" spans="1:16" x14ac:dyDescent="0.35">
      <c r="A4150" t="s">
        <v>3786</v>
      </c>
      <c r="B4150" s="3" t="s">
        <v>11186</v>
      </c>
      <c r="C4150" s="4">
        <v>47.475326130200003</v>
      </c>
      <c r="D4150" s="4">
        <v>11.2032621037</v>
      </c>
      <c r="E4150" s="4">
        <f>Orte[[#This Row],[Lat_dez]]*PI()/180</f>
        <v>0.82860075443008818</v>
      </c>
      <c r="F4150" s="4">
        <f>Orte[[#This Row],[Lon_dez]]*PI()/180</f>
        <v>0.19553381067347139</v>
      </c>
      <c r="G4150" t="s">
        <v>665</v>
      </c>
      <c r="H4150" t="s">
        <v>949</v>
      </c>
      <c r="I4150" s="4" t="b">
        <v>0</v>
      </c>
      <c r="J4150" s="4" t="str">
        <f>CONCATENATE(Orte[[#This Row],[Ort]]," - ",Orte[[#This Row],[Landkreis]])</f>
        <v>Krün - Landkreis Garmisch-Partenkirchen</v>
      </c>
      <c r="L4150" s="3" t="s">
        <v>8585</v>
      </c>
      <c r="M4150" s="3"/>
      <c r="N4150" t="str">
        <f>Orte[[#This Row],[Ort]]</f>
        <v>Krün</v>
      </c>
      <c r="O4150" t="s">
        <v>5183</v>
      </c>
      <c r="P4150" t="s">
        <v>853</v>
      </c>
    </row>
    <row r="4151" spans="1:16" x14ac:dyDescent="0.35">
      <c r="A4151" t="s">
        <v>3786</v>
      </c>
      <c r="B4151" s="3" t="s">
        <v>11956</v>
      </c>
      <c r="C4151" s="4">
        <v>47.511830705599998</v>
      </c>
      <c r="D4151" s="4">
        <v>11.239873144600001</v>
      </c>
      <c r="E4151" s="4">
        <f>Orte[[#This Row],[Lat_dez]]*PI()/180</f>
        <v>0.82923787946286054</v>
      </c>
      <c r="F4151" s="4">
        <f>Orte[[#This Row],[Lon_dez]]*PI()/180</f>
        <v>0.19617279387975869</v>
      </c>
      <c r="G4151" t="s">
        <v>665</v>
      </c>
      <c r="H4151" t="s">
        <v>949</v>
      </c>
      <c r="I4151" s="4" t="b">
        <v>0</v>
      </c>
      <c r="J4151" s="4" t="str">
        <f>CONCATENATE(Orte[[#This Row],[Ort]]," - ",Orte[[#This Row],[Landkreis]])</f>
        <v>Krün - Landkreis Garmisch-Partenkirchen</v>
      </c>
      <c r="L4151" s="3" t="s">
        <v>12790</v>
      </c>
      <c r="M4151" s="3"/>
      <c r="N4151" t="str">
        <f>Orte[[#This Row],[Ort]]</f>
        <v>Krün</v>
      </c>
      <c r="O4151" t="s">
        <v>4245</v>
      </c>
      <c r="P4151" t="s">
        <v>6040</v>
      </c>
    </row>
    <row r="4152" spans="1:16" x14ac:dyDescent="0.35">
      <c r="A4152" t="s">
        <v>5713</v>
      </c>
      <c r="B4152" s="3" t="s">
        <v>13683</v>
      </c>
      <c r="C4152" s="4">
        <v>48.637799081799997</v>
      </c>
      <c r="D4152" s="4">
        <v>9.7937382888699993</v>
      </c>
      <c r="E4152" s="4">
        <f>Orte[[#This Row],[Lat_dez]]*PI()/180</f>
        <v>0.84888973490088471</v>
      </c>
      <c r="F4152" s="4">
        <f>Orte[[#This Row],[Lon_dez]]*PI()/180</f>
        <v>0.17093297921941702</v>
      </c>
      <c r="G4152" t="s">
        <v>546</v>
      </c>
      <c r="H4152" t="s">
        <v>644</v>
      </c>
      <c r="I4152" s="4" t="b">
        <v>0</v>
      </c>
      <c r="J4152" s="4" t="str">
        <f>CONCATENATE(Orte[[#This Row],[Ort]]," - ",Orte[[#This Row],[Landkreis]])</f>
        <v>Kuchen - Landkreis Göppingen</v>
      </c>
      <c r="L4152" s="3" t="s">
        <v>8645</v>
      </c>
      <c r="M4152" s="3"/>
      <c r="N4152" t="str">
        <f>Orte[[#This Row],[Ort]]</f>
        <v>Kuchen</v>
      </c>
      <c r="O4152" t="s">
        <v>1591</v>
      </c>
      <c r="P4152" t="s">
        <v>55</v>
      </c>
    </row>
    <row r="4153" spans="1:16" x14ac:dyDescent="0.35">
      <c r="A4153" t="s">
        <v>5488</v>
      </c>
      <c r="B4153" s="3" t="s">
        <v>13380</v>
      </c>
      <c r="C4153" s="4">
        <v>53.580085378600003</v>
      </c>
      <c r="D4153" s="4">
        <v>10.4076484467</v>
      </c>
      <c r="E4153" s="4">
        <f>Orte[[#This Row],[Lat_dez]]*PI()/180</f>
        <v>0.93514890335624257</v>
      </c>
      <c r="F4153" s="4">
        <f>Orte[[#This Row],[Lon_dez]]*PI()/180</f>
        <v>0.18164773278498858</v>
      </c>
      <c r="G4153" t="s">
        <v>641</v>
      </c>
      <c r="H4153" t="s">
        <v>1043</v>
      </c>
      <c r="I4153" s="4" t="b">
        <v>0</v>
      </c>
      <c r="J4153" s="4" t="str">
        <f>CONCATENATE(Orte[[#This Row],[Ort]]," - ",Orte[[#This Row],[Landkreis]])</f>
        <v>Kuddewörde - Kreis Herzogtum Lauenburg</v>
      </c>
      <c r="L4153" s="3" t="s">
        <v>9632</v>
      </c>
      <c r="M4153" s="3"/>
      <c r="N4153" t="str">
        <f>Orte[[#This Row],[Ort]]</f>
        <v>Kuddewörde</v>
      </c>
      <c r="O4153" t="s">
        <v>2241</v>
      </c>
      <c r="P4153" t="s">
        <v>1859</v>
      </c>
    </row>
    <row r="4154" spans="1:16" x14ac:dyDescent="0.35">
      <c r="A4154" t="s">
        <v>5977</v>
      </c>
      <c r="B4154" s="3" t="s">
        <v>14037</v>
      </c>
      <c r="C4154" s="4">
        <v>49.143165448600001</v>
      </c>
      <c r="D4154" s="4">
        <v>8.3182245047399999</v>
      </c>
      <c r="E4154" s="4">
        <f>Orte[[#This Row],[Lat_dez]]*PI()/180</f>
        <v>0.85771004193038625</v>
      </c>
      <c r="F4154" s="4">
        <f>Orte[[#This Row],[Lon_dez]]*PI()/180</f>
        <v>0.14518040552778766</v>
      </c>
      <c r="G4154" t="s">
        <v>514</v>
      </c>
      <c r="H4154" t="s">
        <v>565</v>
      </c>
      <c r="I4154" s="4" t="b">
        <v>0</v>
      </c>
      <c r="J4154" s="4" t="str">
        <f>CONCATENATE(Orte[[#This Row],[Ort]]," - ",Orte[[#This Row],[Landkreis]])</f>
        <v>Kuhardt - Landkreis Germersheim</v>
      </c>
      <c r="L4154" s="3" t="s">
        <v>14454</v>
      </c>
      <c r="M4154" s="3"/>
      <c r="N4154" t="str">
        <f>Orte[[#This Row],[Ort]]</f>
        <v>Kuhardt</v>
      </c>
      <c r="O4154" t="s">
        <v>5113</v>
      </c>
      <c r="P4154" t="s">
        <v>6757</v>
      </c>
    </row>
    <row r="4155" spans="1:16" x14ac:dyDescent="0.35">
      <c r="A4155" t="s">
        <v>6339</v>
      </c>
      <c r="B4155" s="3" t="s">
        <v>14528</v>
      </c>
      <c r="C4155" s="4">
        <v>48.505937337200002</v>
      </c>
      <c r="D4155" s="4">
        <v>11.1809770604</v>
      </c>
      <c r="E4155" s="4">
        <f>Orte[[#This Row],[Lat_dez]]*PI()/180</f>
        <v>0.84658831330019102</v>
      </c>
      <c r="F4155" s="4">
        <f>Orte[[#This Row],[Lon_dez]]*PI()/180</f>
        <v>0.19514486329393688</v>
      </c>
      <c r="G4155" t="s">
        <v>665</v>
      </c>
      <c r="H4155" t="s">
        <v>947</v>
      </c>
      <c r="I4155" s="4" t="b">
        <v>0</v>
      </c>
      <c r="J4155" s="4" t="str">
        <f>CONCATENATE(Orte[[#This Row],[Ort]]," - ",Orte[[#This Row],[Landkreis]])</f>
        <v>Kühbach - Landkreis Aichach-Friedberg</v>
      </c>
      <c r="L4155" s="3" t="s">
        <v>10831</v>
      </c>
      <c r="M4155" s="3"/>
      <c r="N4155" t="str">
        <f>Orte[[#This Row],[Ort]]</f>
        <v>Kühbach</v>
      </c>
      <c r="O4155" t="s">
        <v>7014</v>
      </c>
      <c r="P4155" t="s">
        <v>3260</v>
      </c>
    </row>
    <row r="4156" spans="1:16" x14ac:dyDescent="0.35">
      <c r="A4156" t="s">
        <v>4092</v>
      </c>
      <c r="B4156" s="3" t="s">
        <v>11575</v>
      </c>
      <c r="C4156" s="4">
        <v>52.766660600599998</v>
      </c>
      <c r="D4156" s="4">
        <v>11.0873180255</v>
      </c>
      <c r="E4156" s="4">
        <f>Orte[[#This Row],[Lat_dez]]*PI()/180</f>
        <v>0.92095196276283842</v>
      </c>
      <c r="F4156" s="4">
        <f>Orte[[#This Row],[Lon_dez]]*PI()/180</f>
        <v>0.19351020476069161</v>
      </c>
      <c r="G4156" t="s">
        <v>809</v>
      </c>
      <c r="H4156" t="s">
        <v>1191</v>
      </c>
      <c r="I4156" s="4" t="b">
        <v>0</v>
      </c>
      <c r="J4156" s="4" t="str">
        <f>CONCATENATE(Orte[[#This Row],[Ort]]," - ",Orte[[#This Row],[Landkreis]])</f>
        <v>Kuhfelde - Landkreis Altmarkkreis Salzwedel</v>
      </c>
      <c r="L4156" s="3" t="s">
        <v>10158</v>
      </c>
      <c r="M4156" s="3"/>
      <c r="N4156" t="str">
        <f>Orte[[#This Row],[Ort]]</f>
        <v>Kuhfelde</v>
      </c>
      <c r="O4156" t="s">
        <v>4505</v>
      </c>
      <c r="P4156" t="s">
        <v>4952</v>
      </c>
    </row>
    <row r="4157" spans="1:16" x14ac:dyDescent="0.35">
      <c r="A4157" t="s">
        <v>1999</v>
      </c>
      <c r="B4157" s="3" t="s">
        <v>8978</v>
      </c>
      <c r="C4157" s="4">
        <v>54.139485669700001</v>
      </c>
      <c r="D4157" s="4">
        <v>11.7454473819</v>
      </c>
      <c r="E4157" s="4">
        <f>Orte[[#This Row],[Lat_dez]]*PI()/180</f>
        <v>0.94491228027255225</v>
      </c>
      <c r="F4157" s="4">
        <f>Orte[[#This Row],[Lon_dez]]*PI()/180</f>
        <v>0.20499672893390281</v>
      </c>
      <c r="G4157" t="s">
        <v>834</v>
      </c>
      <c r="H4157" t="s">
        <v>1302</v>
      </c>
      <c r="I4157" s="4" t="b">
        <v>0</v>
      </c>
      <c r="J4157" s="4" t="str">
        <f>CONCATENATE(Orte[[#This Row],[Ort]]," - ",Orte[[#This Row],[Landkreis]])</f>
        <v>Kühlungsborn - Landkreis Rostock</v>
      </c>
      <c r="L4157" s="3" t="s">
        <v>12587</v>
      </c>
      <c r="M4157" s="3"/>
      <c r="N4157" t="str">
        <f>Orte[[#This Row],[Ort]]</f>
        <v>Kühlungsborn</v>
      </c>
      <c r="O4157" t="s">
        <v>3586</v>
      </c>
      <c r="P4157" t="s">
        <v>3761</v>
      </c>
    </row>
    <row r="4158" spans="1:16" x14ac:dyDescent="0.35">
      <c r="A4158" t="s">
        <v>2592</v>
      </c>
      <c r="B4158" s="3" t="s">
        <v>9700</v>
      </c>
      <c r="C4158" s="4">
        <v>51.265932299600003</v>
      </c>
      <c r="D4158" s="4">
        <v>10.2462300138</v>
      </c>
      <c r="E4158" s="4">
        <f>Orte[[#This Row],[Lat_dez]]*PI()/180</f>
        <v>0.89475931273252818</v>
      </c>
      <c r="F4158" s="4">
        <f>Orte[[#This Row],[Lon_dez]]*PI()/180</f>
        <v>0.17883044965747402</v>
      </c>
      <c r="G4158" t="s">
        <v>678</v>
      </c>
      <c r="H4158" t="s">
        <v>2593</v>
      </c>
      <c r="I4158" s="4" t="b">
        <v>0</v>
      </c>
      <c r="J4158" s="4" t="str">
        <f>CONCATENATE(Orte[[#This Row],[Ort]]," - ",Orte[[#This Row],[Landkreis]])</f>
        <v>Küllstedt - Landkreis Eichsfeld</v>
      </c>
      <c r="L4158" s="3" t="s">
        <v>11872</v>
      </c>
      <c r="M4158" s="3"/>
      <c r="N4158" t="str">
        <f>Orte[[#This Row],[Ort]]</f>
        <v>Küllstedt</v>
      </c>
      <c r="O4158" t="s">
        <v>5603</v>
      </c>
      <c r="P4158" t="s">
        <v>2438</v>
      </c>
    </row>
    <row r="4159" spans="1:16" x14ac:dyDescent="0.35">
      <c r="A4159" t="s">
        <v>1306</v>
      </c>
      <c r="B4159" s="3" t="s">
        <v>8247</v>
      </c>
      <c r="C4159" s="4">
        <v>49.914411556600001</v>
      </c>
      <c r="D4159" s="4">
        <v>11.9097336762</v>
      </c>
      <c r="E4159" s="4">
        <f>Orte[[#This Row],[Lat_dez]]*PI()/180</f>
        <v>0.87117082585817796</v>
      </c>
      <c r="F4159" s="4">
        <f>Orte[[#This Row],[Lon_dez]]*PI()/180</f>
        <v>0.20786406568533822</v>
      </c>
      <c r="G4159" t="s">
        <v>665</v>
      </c>
      <c r="H4159" t="s">
        <v>1307</v>
      </c>
      <c r="I4159" s="4" t="b">
        <v>0</v>
      </c>
      <c r="J4159" s="4" t="str">
        <f>CONCATENATE(Orte[[#This Row],[Ort]]," - ",Orte[[#This Row],[Landkreis]])</f>
        <v>Kulmain - Landkreis Tirschenreuth</v>
      </c>
      <c r="L4159" s="3" t="s">
        <v>12944</v>
      </c>
      <c r="M4159" s="3"/>
      <c r="N4159" t="str">
        <f>Orte[[#This Row],[Ort]]</f>
        <v>Kulmain</v>
      </c>
      <c r="O4159" t="s">
        <v>5907</v>
      </c>
      <c r="P4159" t="s">
        <v>5317</v>
      </c>
    </row>
    <row r="4160" spans="1:16" x14ac:dyDescent="0.35">
      <c r="A4160" t="s">
        <v>1987</v>
      </c>
      <c r="B4160" s="3" t="s">
        <v>8964</v>
      </c>
      <c r="C4160" s="4">
        <v>50.121214327200001</v>
      </c>
      <c r="D4160" s="4">
        <v>11.432574537700001</v>
      </c>
      <c r="E4160" s="4">
        <f>Orte[[#This Row],[Lat_dez]]*PI()/180</f>
        <v>0.87478021510739445</v>
      </c>
      <c r="F4160" s="4">
        <f>Orte[[#This Row],[Lon_dez]]*PI()/180</f>
        <v>0.19953606766253359</v>
      </c>
      <c r="G4160" t="s">
        <v>665</v>
      </c>
      <c r="H4160" t="s">
        <v>956</v>
      </c>
      <c r="I4160" s="4" t="b">
        <v>0</v>
      </c>
      <c r="J4160" s="4" t="str">
        <f>CONCATENATE(Orte[[#This Row],[Ort]]," - ",Orte[[#This Row],[Landkreis]])</f>
        <v>Kulmbach - Landkreis Kulmbach</v>
      </c>
      <c r="L4160" s="3" t="s">
        <v>11035</v>
      </c>
      <c r="M4160" s="3"/>
      <c r="N4160" t="str">
        <f>Orte[[#This Row],[Ort]]</f>
        <v>Kulmbach</v>
      </c>
      <c r="O4160" t="s">
        <v>7180</v>
      </c>
      <c r="P4160" t="s">
        <v>2996</v>
      </c>
    </row>
    <row r="4161" spans="1:16" x14ac:dyDescent="0.35">
      <c r="A4161" t="s">
        <v>5539</v>
      </c>
      <c r="B4161" s="3" t="s">
        <v>13445</v>
      </c>
      <c r="C4161" s="4">
        <v>49.672961537900001</v>
      </c>
      <c r="D4161" s="4">
        <v>9.5073927941300003</v>
      </c>
      <c r="E4161" s="4">
        <f>Orte[[#This Row],[Lat_dez]]*PI()/180</f>
        <v>0.86695672805286106</v>
      </c>
      <c r="F4161" s="4">
        <f>Orte[[#This Row],[Lon_dez]]*PI()/180</f>
        <v>0.16593530753795191</v>
      </c>
      <c r="G4161" t="s">
        <v>546</v>
      </c>
      <c r="H4161" t="s">
        <v>830</v>
      </c>
      <c r="I4161" s="4" t="b">
        <v>0</v>
      </c>
      <c r="J4161" s="4" t="str">
        <f>CONCATENATE(Orte[[#This Row],[Ort]]," - ",Orte[[#This Row],[Landkreis]])</f>
        <v>Külsheim - Landkreis Main-Tauber-Kreis</v>
      </c>
      <c r="L4161" s="3" t="s">
        <v>13817</v>
      </c>
      <c r="M4161" s="3"/>
      <c r="N4161" t="str">
        <f>Orte[[#This Row],[Ort]]</f>
        <v>Külsheim</v>
      </c>
      <c r="O4161" t="s">
        <v>6595</v>
      </c>
      <c r="P4161" t="s">
        <v>3007</v>
      </c>
    </row>
    <row r="4162" spans="1:16" x14ac:dyDescent="0.35">
      <c r="A4162" t="s">
        <v>2217</v>
      </c>
      <c r="B4162" s="3" t="s">
        <v>9230</v>
      </c>
      <c r="C4162" s="4">
        <v>53.7010163972</v>
      </c>
      <c r="D4162" s="4">
        <v>9.7904614702600004</v>
      </c>
      <c r="E4162" s="4">
        <f>Orte[[#This Row],[Lat_dez]]*PI()/180</f>
        <v>0.93725954779860288</v>
      </c>
      <c r="F4162" s="4">
        <f>Orte[[#This Row],[Lon_dez]]*PI()/180</f>
        <v>0.1708757879456819</v>
      </c>
      <c r="G4162" t="s">
        <v>641</v>
      </c>
      <c r="H4162" t="s">
        <v>828</v>
      </c>
      <c r="I4162" s="4" t="b">
        <v>0</v>
      </c>
      <c r="J4162" s="4" t="str">
        <f>CONCATENATE(Orte[[#This Row],[Ort]]," - ",Orte[[#This Row],[Landkreis]])</f>
        <v>Kummerfeld - Kreis Pinneberg</v>
      </c>
      <c r="L4162" s="3" t="s">
        <v>7732</v>
      </c>
      <c r="M4162" s="3"/>
      <c r="N4162" t="str">
        <f>Orte[[#This Row],[Ort]]</f>
        <v>Kummerfeld</v>
      </c>
      <c r="O4162" t="s">
        <v>4225</v>
      </c>
      <c r="P4162" t="s">
        <v>7157</v>
      </c>
    </row>
    <row r="4163" spans="1:16" x14ac:dyDescent="0.35">
      <c r="A4163" t="s">
        <v>3779</v>
      </c>
      <c r="B4163" s="3" t="s">
        <v>11178</v>
      </c>
      <c r="C4163" s="4">
        <v>49.409091836499996</v>
      </c>
      <c r="D4163" s="4">
        <v>11.889779498099999</v>
      </c>
      <c r="E4163" s="4">
        <f>Orte[[#This Row],[Lat_dez]]*PI()/180</f>
        <v>0.86235133296717681</v>
      </c>
      <c r="F4163" s="4">
        <f>Orte[[#This Row],[Lon_dez]]*PI()/180</f>
        <v>0.20751579957796384</v>
      </c>
      <c r="G4163" t="s">
        <v>665</v>
      </c>
      <c r="H4163" t="s">
        <v>857</v>
      </c>
      <c r="I4163" s="4" t="b">
        <v>0</v>
      </c>
      <c r="J4163" s="4" t="str">
        <f>CONCATENATE(Orte[[#This Row],[Ort]]," - ",Orte[[#This Row],[Landkreis]])</f>
        <v>Kümmersbruck - Landkreis Amberg-Sulzbach</v>
      </c>
      <c r="L4163" s="3" t="s">
        <v>10587</v>
      </c>
      <c r="M4163" s="3"/>
      <c r="N4163" t="str">
        <f>Orte[[#This Row],[Ort]]</f>
        <v>Kümmersbruck</v>
      </c>
      <c r="O4163" t="s">
        <v>6129</v>
      </c>
      <c r="P4163" t="s">
        <v>1990</v>
      </c>
    </row>
    <row r="4164" spans="1:16" x14ac:dyDescent="0.35">
      <c r="A4164" t="s">
        <v>6987</v>
      </c>
      <c r="B4164" s="3" t="s">
        <v>15408</v>
      </c>
      <c r="C4164" s="4">
        <v>49.672773913</v>
      </c>
      <c r="D4164" s="4">
        <v>11.1586594008</v>
      </c>
      <c r="E4164" s="4">
        <f>Orte[[#This Row],[Lat_dez]]*PI()/180</f>
        <v>0.86695345338059737</v>
      </c>
      <c r="F4164" s="4">
        <f>Orte[[#This Row],[Lon_dez]]*PI()/180</f>
        <v>0.19475534665257754</v>
      </c>
      <c r="G4164" t="s">
        <v>665</v>
      </c>
      <c r="H4164" t="s">
        <v>807</v>
      </c>
      <c r="I4164" s="4" t="b">
        <v>0</v>
      </c>
      <c r="J4164" s="4" t="str">
        <f>CONCATENATE(Orte[[#This Row],[Ort]]," - ",Orte[[#This Row],[Landkreis]])</f>
        <v>Kunreuth - Landkreis Forchheim</v>
      </c>
      <c r="L4164" s="3" t="s">
        <v>9175</v>
      </c>
      <c r="M4164" s="3"/>
      <c r="N4164" t="str">
        <f>Orte[[#This Row],[Ort]]</f>
        <v>Kunreuth</v>
      </c>
      <c r="O4164" t="s">
        <v>2948</v>
      </c>
      <c r="P4164" t="s">
        <v>6110</v>
      </c>
    </row>
    <row r="4165" spans="1:16" x14ac:dyDescent="0.35">
      <c r="A4165" t="s">
        <v>2047</v>
      </c>
      <c r="B4165" s="3" t="s">
        <v>9034</v>
      </c>
      <c r="C4165" s="4">
        <v>50.521225317800003</v>
      </c>
      <c r="D4165" s="4">
        <v>9.7546451675500006</v>
      </c>
      <c r="E4165" s="4">
        <f>Orte[[#This Row],[Lat_dez]]*PI()/180</f>
        <v>0.8817617239375285</v>
      </c>
      <c r="F4165" s="4">
        <f>Orte[[#This Row],[Lon_dez]]*PI()/180</f>
        <v>0.17025067553750142</v>
      </c>
      <c r="G4165" t="s">
        <v>549</v>
      </c>
      <c r="H4165" t="s">
        <v>815</v>
      </c>
      <c r="I4165" s="4" t="b">
        <v>0</v>
      </c>
      <c r="J4165" s="4" t="str">
        <f>CONCATENATE(Orte[[#This Row],[Ort]]," - ",Orte[[#This Row],[Landkreis]])</f>
        <v>Künzell - Landkreis Fulda</v>
      </c>
      <c r="L4165" s="3" t="s">
        <v>14423</v>
      </c>
      <c r="M4165" s="3"/>
      <c r="N4165" t="str">
        <f>Orte[[#This Row],[Ort]]</f>
        <v>Künzell</v>
      </c>
      <c r="O4165" t="s">
        <v>3167</v>
      </c>
      <c r="P4165" t="s">
        <v>6374</v>
      </c>
    </row>
    <row r="4166" spans="1:16" x14ac:dyDescent="0.35">
      <c r="A4166" t="s">
        <v>2431</v>
      </c>
      <c r="B4166" s="3" t="s">
        <v>9482</v>
      </c>
      <c r="C4166" s="4">
        <v>49.294002709399997</v>
      </c>
      <c r="D4166" s="4">
        <v>9.7111184787599996</v>
      </c>
      <c r="E4166" s="4">
        <f>Orte[[#This Row],[Lat_dez]]*PI()/180</f>
        <v>0.86034264876603561</v>
      </c>
      <c r="F4166" s="4">
        <f>Orte[[#This Row],[Lon_dez]]*PI()/180</f>
        <v>0.16949099150562502</v>
      </c>
      <c r="G4166" t="s">
        <v>546</v>
      </c>
      <c r="H4166" t="s">
        <v>2432</v>
      </c>
      <c r="I4166" s="4" t="b">
        <v>0</v>
      </c>
      <c r="J4166" s="4" t="str">
        <f>CONCATENATE(Orte[[#This Row],[Ort]]," - ",Orte[[#This Row],[Landkreis]])</f>
        <v>Künzelsau, Ingelfingen - Landkreis Hohenlohekreis</v>
      </c>
      <c r="L4166" s="3" t="s">
        <v>14688</v>
      </c>
      <c r="M4166" s="3"/>
      <c r="N4166" t="str">
        <f>Orte[[#This Row],[Ort]]</f>
        <v>Künzelsau, Ingelfingen</v>
      </c>
      <c r="O4166" t="s">
        <v>804</v>
      </c>
      <c r="P4166" t="s">
        <v>4615</v>
      </c>
    </row>
    <row r="4167" spans="1:16" x14ac:dyDescent="0.35">
      <c r="A4167" t="s">
        <v>3872</v>
      </c>
      <c r="B4167" s="3" t="s">
        <v>11293</v>
      </c>
      <c r="C4167" s="4">
        <v>48.652793430000003</v>
      </c>
      <c r="D4167" s="4">
        <v>13.060079336699999</v>
      </c>
      <c r="E4167" s="4">
        <f>Orte[[#This Row],[Lat_dez]]*PI()/180</f>
        <v>0.84915143564616535</v>
      </c>
      <c r="F4167" s="4">
        <f>Orte[[#This Row],[Lon_dez]]*PI()/180</f>
        <v>0.22794138499709207</v>
      </c>
      <c r="G4167" t="s">
        <v>665</v>
      </c>
      <c r="H4167" t="s">
        <v>917</v>
      </c>
      <c r="I4167" s="4" t="b">
        <v>0</v>
      </c>
      <c r="J4167" s="4" t="str">
        <f>CONCATENATE(Orte[[#This Row],[Ort]]," - ",Orte[[#This Row],[Landkreis]])</f>
        <v>Künzing - Landkreis Deggendorf</v>
      </c>
      <c r="L4167" s="3" t="s">
        <v>7737</v>
      </c>
      <c r="M4167" s="3"/>
      <c r="N4167" t="str">
        <f>Orte[[#This Row],[Ort]]</f>
        <v>Künzing</v>
      </c>
      <c r="O4167" t="s">
        <v>6538</v>
      </c>
      <c r="P4167" t="s">
        <v>2390</v>
      </c>
    </row>
    <row r="4168" spans="1:16" x14ac:dyDescent="0.35">
      <c r="A4168" t="s">
        <v>6007</v>
      </c>
      <c r="B4168" s="3" t="s">
        <v>14075</v>
      </c>
      <c r="C4168" s="4">
        <v>50.143315098599999</v>
      </c>
      <c r="D4168" s="4">
        <v>11.5871246575</v>
      </c>
      <c r="E4168" s="4">
        <f>Orte[[#This Row],[Lat_dez]]*PI()/180</f>
        <v>0.875165946335555</v>
      </c>
      <c r="F4168" s="4">
        <f>Orte[[#This Row],[Lon_dez]]*PI()/180</f>
        <v>0.20223347611239528</v>
      </c>
      <c r="G4168" t="s">
        <v>665</v>
      </c>
      <c r="H4168" t="s">
        <v>956</v>
      </c>
      <c r="I4168" s="4" t="b">
        <v>0</v>
      </c>
      <c r="J4168" s="4" t="str">
        <f>CONCATENATE(Orte[[#This Row],[Ort]]," - ",Orte[[#This Row],[Landkreis]])</f>
        <v>Kupferberg - Landkreis Kulmbach</v>
      </c>
      <c r="L4168" s="3" t="s">
        <v>13858</v>
      </c>
      <c r="M4168" s="3"/>
      <c r="N4168" t="str">
        <f>Orte[[#This Row],[Ort]]</f>
        <v>Kupferberg</v>
      </c>
      <c r="O4168" t="s">
        <v>2192</v>
      </c>
      <c r="P4168" t="s">
        <v>5223</v>
      </c>
    </row>
    <row r="4169" spans="1:16" x14ac:dyDescent="0.35">
      <c r="A4169" t="s">
        <v>3847</v>
      </c>
      <c r="B4169" s="3" t="s">
        <v>11264</v>
      </c>
      <c r="C4169" s="4">
        <v>49.219252558699999</v>
      </c>
      <c r="D4169" s="4">
        <v>9.6966740943000005</v>
      </c>
      <c r="E4169" s="4">
        <f>Orte[[#This Row],[Lat_dez]]*PI()/180</f>
        <v>0.85903801251995859</v>
      </c>
      <c r="F4169" s="4">
        <f>Orte[[#This Row],[Lon_dez]]*PI()/180</f>
        <v>0.16923888943837412</v>
      </c>
      <c r="G4169" t="s">
        <v>546</v>
      </c>
      <c r="H4169" t="s">
        <v>2432</v>
      </c>
      <c r="I4169" s="4" t="b">
        <v>0</v>
      </c>
      <c r="J4169" s="4" t="str">
        <f>CONCATENATE(Orte[[#This Row],[Ort]]," - ",Orte[[#This Row],[Landkreis]])</f>
        <v>Kupferzell - Landkreis Hohenlohekreis</v>
      </c>
      <c r="L4169" s="3" t="s">
        <v>13282</v>
      </c>
      <c r="M4169" s="3"/>
      <c r="N4169" t="str">
        <f>Orte[[#This Row],[Ort]]</f>
        <v>Kupferzell</v>
      </c>
      <c r="O4169" t="s">
        <v>5902</v>
      </c>
      <c r="P4169" t="s">
        <v>4150</v>
      </c>
    </row>
    <row r="4170" spans="1:16" x14ac:dyDescent="0.35">
      <c r="A4170" t="s">
        <v>1141</v>
      </c>
      <c r="B4170" s="3" t="s">
        <v>8102</v>
      </c>
      <c r="C4170" s="4">
        <v>48.818899842500002</v>
      </c>
      <c r="D4170" s="4">
        <v>8.2669681538699997</v>
      </c>
      <c r="E4170" s="4">
        <f>Orte[[#This Row],[Lat_dez]]*PI()/180</f>
        <v>0.85205053945296627</v>
      </c>
      <c r="F4170" s="4">
        <f>Orte[[#This Row],[Lon_dez]]*PI()/180</f>
        <v>0.1442858134425487</v>
      </c>
      <c r="G4170" t="s">
        <v>546</v>
      </c>
      <c r="H4170" t="s">
        <v>552</v>
      </c>
      <c r="I4170" s="4" t="b">
        <v>0</v>
      </c>
      <c r="J4170" s="4" t="str">
        <f>CONCATENATE(Orte[[#This Row],[Ort]]," - ",Orte[[#This Row],[Landkreis]])</f>
        <v>Kuppenheim - Landkreis Rastatt</v>
      </c>
      <c r="L4170" s="3" t="s">
        <v>7708</v>
      </c>
      <c r="M4170" s="3"/>
      <c r="N4170" t="str">
        <f>Orte[[#This Row],[Ort]]</f>
        <v>Kuppenheim</v>
      </c>
      <c r="O4170" t="s">
        <v>2662</v>
      </c>
      <c r="P4170" t="s">
        <v>6974</v>
      </c>
    </row>
    <row r="4171" spans="1:16" x14ac:dyDescent="0.35">
      <c r="A4171" t="s">
        <v>2318</v>
      </c>
      <c r="B4171" s="3" t="s">
        <v>9356</v>
      </c>
      <c r="C4171" s="4">
        <v>50.193852354699999</v>
      </c>
      <c r="D4171" s="4">
        <v>11.276924214299999</v>
      </c>
      <c r="E4171" s="4">
        <f>Orte[[#This Row],[Lat_dez]]*PI()/180</f>
        <v>0.87604798784942362</v>
      </c>
      <c r="F4171" s="4">
        <f>Orte[[#This Row],[Lon_dez]]*PI()/180</f>
        <v>0.19681945703740958</v>
      </c>
      <c r="G4171" t="s">
        <v>665</v>
      </c>
      <c r="H4171" t="s">
        <v>1188</v>
      </c>
      <c r="I4171" s="4" t="b">
        <v>0</v>
      </c>
      <c r="J4171" s="4" t="str">
        <f>CONCATENATE(Orte[[#This Row],[Ort]]," - ",Orte[[#This Row],[Landkreis]])</f>
        <v>Küps - Landkreis Kronach</v>
      </c>
      <c r="L4171" s="3" t="s">
        <v>8817</v>
      </c>
      <c r="M4171" s="3"/>
      <c r="N4171" t="str">
        <f>Orte[[#This Row],[Ort]]</f>
        <v>Küps</v>
      </c>
      <c r="O4171" t="s">
        <v>4818</v>
      </c>
      <c r="P4171" t="s">
        <v>6796</v>
      </c>
    </row>
    <row r="4172" spans="1:16" x14ac:dyDescent="0.35">
      <c r="A4172" t="s">
        <v>2748</v>
      </c>
      <c r="B4172" s="3" t="s">
        <v>9889</v>
      </c>
      <c r="C4172" s="4">
        <v>49.840952697100001</v>
      </c>
      <c r="D4172" s="4">
        <v>10.051272731899999</v>
      </c>
      <c r="E4172" s="4">
        <f>Orte[[#This Row],[Lat_dez]]*PI()/180</f>
        <v>0.86988872689514296</v>
      </c>
      <c r="F4172" s="4">
        <f>Orte[[#This Row],[Lon_dez]]*PI()/180</f>
        <v>0.17542780318758028</v>
      </c>
      <c r="G4172" t="s">
        <v>665</v>
      </c>
      <c r="H4172" t="s">
        <v>1003</v>
      </c>
      <c r="I4172" s="4" t="b">
        <v>0</v>
      </c>
      <c r="J4172" s="4" t="str">
        <f>CONCATENATE(Orte[[#This Row],[Ort]]," - ",Orte[[#This Row],[Landkreis]])</f>
        <v>Kürnach - Landkreis Würzburg</v>
      </c>
      <c r="L4172" s="3" t="s">
        <v>14033</v>
      </c>
      <c r="M4172" s="3"/>
      <c r="N4172" t="str">
        <f>Orte[[#This Row],[Ort]]</f>
        <v>Kürnach</v>
      </c>
      <c r="O4172" t="s">
        <v>3717</v>
      </c>
      <c r="P4172" t="s">
        <v>2093</v>
      </c>
    </row>
    <row r="4173" spans="1:16" x14ac:dyDescent="0.35">
      <c r="A4173" t="s">
        <v>4668</v>
      </c>
      <c r="B4173" s="3" t="s">
        <v>12327</v>
      </c>
      <c r="C4173" s="4">
        <v>49.077319444700002</v>
      </c>
      <c r="D4173" s="4">
        <v>8.8462698949400007</v>
      </c>
      <c r="E4173" s="4">
        <f>Orte[[#This Row],[Lat_dez]]*PI()/180</f>
        <v>0.85656081236305015</v>
      </c>
      <c r="F4173" s="4">
        <f>Orte[[#This Row],[Lon_dez]]*PI()/180</f>
        <v>0.15439653618675589</v>
      </c>
      <c r="G4173" t="s">
        <v>546</v>
      </c>
      <c r="H4173" t="s">
        <v>723</v>
      </c>
      <c r="I4173" s="4" t="b">
        <v>0</v>
      </c>
      <c r="J4173" s="4" t="str">
        <f>CONCATENATE(Orte[[#This Row],[Ort]]," - ",Orte[[#This Row],[Landkreis]])</f>
        <v>Kürnbach - Landkreis Karlsruhe</v>
      </c>
      <c r="L4173" s="3" t="s">
        <v>13936</v>
      </c>
      <c r="M4173" s="3"/>
      <c r="N4173" t="str">
        <f>Orte[[#This Row],[Ort]]</f>
        <v>Kürnbach</v>
      </c>
      <c r="O4173" t="s">
        <v>7224</v>
      </c>
      <c r="P4173" t="s">
        <v>3592</v>
      </c>
    </row>
    <row r="4174" spans="1:16" x14ac:dyDescent="0.35">
      <c r="A4174" t="s">
        <v>6037</v>
      </c>
      <c r="B4174" s="3" t="s">
        <v>14120</v>
      </c>
      <c r="C4174" s="4">
        <v>51.0400531031</v>
      </c>
      <c r="D4174" s="4">
        <v>7.2558446264000001</v>
      </c>
      <c r="E4174" s="4">
        <f>Orte[[#This Row],[Lat_dez]]*PI()/180</f>
        <v>0.89081697704184382</v>
      </c>
      <c r="F4174" s="4">
        <f>Orte[[#This Row],[Lon_dez]]*PI()/180</f>
        <v>0.12663837874381789</v>
      </c>
      <c r="G4174" t="s">
        <v>504</v>
      </c>
      <c r="H4174" t="s">
        <v>1647</v>
      </c>
      <c r="I4174" s="4" t="b">
        <v>0</v>
      </c>
      <c r="J4174" s="4" t="str">
        <f>CONCATENATE(Orte[[#This Row],[Ort]]," - ",Orte[[#This Row],[Landkreis]])</f>
        <v>Kürten - Kreis Rheinisch-Bergischer Kreis</v>
      </c>
      <c r="L4174" s="3" t="s">
        <v>9623</v>
      </c>
      <c r="M4174" s="3"/>
      <c r="N4174" t="str">
        <f>Orte[[#This Row],[Ort]]</f>
        <v>Kürten</v>
      </c>
      <c r="O4174" t="s">
        <v>756</v>
      </c>
      <c r="P4174" t="s">
        <v>2947</v>
      </c>
    </row>
    <row r="4175" spans="1:16" x14ac:dyDescent="0.35">
      <c r="A4175" t="s">
        <v>5703</v>
      </c>
      <c r="B4175" s="3" t="s">
        <v>13672</v>
      </c>
      <c r="C4175" s="4">
        <v>49.537137160199997</v>
      </c>
      <c r="D4175" s="4">
        <v>7.3924099443699998</v>
      </c>
      <c r="E4175" s="4">
        <f>Orte[[#This Row],[Lat_dez]]*PI()/180</f>
        <v>0.86458614545752366</v>
      </c>
      <c r="F4175" s="4">
        <f>Orte[[#This Row],[Lon_dez]]*PI()/180</f>
        <v>0.12902189318642734</v>
      </c>
      <c r="G4175" t="s">
        <v>514</v>
      </c>
      <c r="H4175" t="s">
        <v>1680</v>
      </c>
      <c r="I4175" s="4" t="b">
        <v>0</v>
      </c>
      <c r="J4175" s="4" t="str">
        <f>CONCATENATE(Orte[[#This Row],[Ort]]," - ",Orte[[#This Row],[Landkreis]])</f>
        <v>Kusel - Landkreis Kusel</v>
      </c>
      <c r="L4175" s="3" t="s">
        <v>7710</v>
      </c>
      <c r="M4175" s="3"/>
      <c r="N4175" t="str">
        <f>Orte[[#This Row],[Ort]]</f>
        <v>Kusel</v>
      </c>
      <c r="O4175" t="s">
        <v>1835</v>
      </c>
      <c r="P4175" t="s">
        <v>1292</v>
      </c>
    </row>
    <row r="4176" spans="1:16" x14ac:dyDescent="0.35">
      <c r="A4176" t="s">
        <v>560</v>
      </c>
      <c r="B4176" s="3" t="s">
        <v>7700</v>
      </c>
      <c r="C4176" s="4">
        <v>47.598337214200001</v>
      </c>
      <c r="D4176" s="4">
        <v>8.3280941163600009</v>
      </c>
      <c r="E4176" s="4">
        <f>Orte[[#This Row],[Lat_dez]]*PI()/180</f>
        <v>0.83074770286233546</v>
      </c>
      <c r="F4176" s="4">
        <f>Orte[[#This Row],[Lon_dez]]*PI()/180</f>
        <v>0.14535266274644976</v>
      </c>
      <c r="G4176" t="s">
        <v>546</v>
      </c>
      <c r="H4176" t="s">
        <v>561</v>
      </c>
      <c r="I4176" s="4" t="b">
        <v>0</v>
      </c>
      <c r="J4176" s="4" t="str">
        <f>CONCATENATE(Orte[[#This Row],[Ort]]," - ",Orte[[#This Row],[Landkreis]])</f>
        <v>Küssaberg - Landkreis Waldshut</v>
      </c>
      <c r="L4176" s="3" t="s">
        <v>13850</v>
      </c>
      <c r="M4176" s="3"/>
      <c r="N4176" t="str">
        <f>Orte[[#This Row],[Ort]]</f>
        <v>Küssaberg</v>
      </c>
      <c r="O4176" t="s">
        <v>7260</v>
      </c>
      <c r="P4176" t="s">
        <v>6643</v>
      </c>
    </row>
    <row r="4177" spans="1:16" x14ac:dyDescent="0.35">
      <c r="A4177" t="s">
        <v>7059</v>
      </c>
      <c r="B4177" s="3" t="s">
        <v>15506</v>
      </c>
      <c r="C4177" s="4">
        <v>52.994515717600002</v>
      </c>
      <c r="D4177" s="4">
        <v>11.0499584746</v>
      </c>
      <c r="E4177" s="4">
        <f>Orte[[#This Row],[Lat_dez]]*PI()/180</f>
        <v>0.92492878477200546</v>
      </c>
      <c r="F4177" s="4">
        <f>Orte[[#This Row],[Lon_dez]]*PI()/180</f>
        <v>0.19285815759042021</v>
      </c>
      <c r="G4177" t="s">
        <v>554</v>
      </c>
      <c r="H4177" t="s">
        <v>962</v>
      </c>
      <c r="I4177" s="4" t="b">
        <v>0</v>
      </c>
      <c r="J4177" s="4" t="str">
        <f>CONCATENATE(Orte[[#This Row],[Ort]]," - ",Orte[[#This Row],[Landkreis]])</f>
        <v>Küsten - Landkreis Lüchow-Dannenberg</v>
      </c>
      <c r="L4177" s="3" t="s">
        <v>9564</v>
      </c>
      <c r="M4177" s="3"/>
      <c r="N4177" t="str">
        <f>Orte[[#This Row],[Ort]]</f>
        <v>Küsten</v>
      </c>
      <c r="O4177" t="s">
        <v>2590</v>
      </c>
      <c r="P4177" t="s">
        <v>2179</v>
      </c>
    </row>
    <row r="4178" spans="1:16" x14ac:dyDescent="0.35">
      <c r="A4178" t="s">
        <v>7150</v>
      </c>
      <c r="B4178" s="3" t="s">
        <v>15636</v>
      </c>
      <c r="C4178" s="4">
        <v>48.500029634999997</v>
      </c>
      <c r="D4178" s="4">
        <v>9.1107230225299993</v>
      </c>
      <c r="E4178" s="4">
        <f>Orte[[#This Row],[Lat_dez]]*PI()/180</f>
        <v>0.84648520444557362</v>
      </c>
      <c r="F4178" s="4">
        <f>Orte[[#This Row],[Lon_dez]]*PI()/180</f>
        <v>0.159012113980398</v>
      </c>
      <c r="G4178" t="s">
        <v>546</v>
      </c>
      <c r="H4178" t="s">
        <v>1499</v>
      </c>
      <c r="I4178" s="4" t="b">
        <v>0</v>
      </c>
      <c r="J4178" s="4" t="str">
        <f>CONCATENATE(Orte[[#This Row],[Ort]]," - ",Orte[[#This Row],[Landkreis]])</f>
        <v>Kusterdingen - Landkreis Tübingen</v>
      </c>
      <c r="L4178" s="3" t="s">
        <v>10113</v>
      </c>
      <c r="M4178" s="3"/>
      <c r="N4178" t="str">
        <f>Orte[[#This Row],[Ort]]</f>
        <v>Kusterdingen</v>
      </c>
      <c r="O4178" t="s">
        <v>5887</v>
      </c>
      <c r="P4178" t="s">
        <v>2363</v>
      </c>
    </row>
    <row r="4179" spans="1:16" x14ac:dyDescent="0.35">
      <c r="A4179" t="s">
        <v>5363</v>
      </c>
      <c r="B4179" s="3" t="s">
        <v>13225</v>
      </c>
      <c r="C4179" s="4">
        <v>53.4898832935</v>
      </c>
      <c r="D4179" s="4">
        <v>9.3151540364500001</v>
      </c>
      <c r="E4179" s="4">
        <f>Orte[[#This Row],[Lat_dez]]*PI()/180</f>
        <v>0.93357457997908333</v>
      </c>
      <c r="F4179" s="4">
        <f>Orte[[#This Row],[Lon_dez]]*PI()/180</f>
        <v>0.16258010826649238</v>
      </c>
      <c r="G4179" t="s">
        <v>554</v>
      </c>
      <c r="H4179" t="s">
        <v>1507</v>
      </c>
      <c r="I4179" s="4" t="b">
        <v>0</v>
      </c>
      <c r="J4179" s="4" t="str">
        <f>CONCATENATE(Orte[[#This Row],[Ort]]," - ",Orte[[#This Row],[Landkreis]])</f>
        <v>Kutenholz - Landkreis Stade</v>
      </c>
      <c r="L4179" s="3" t="s">
        <v>10118</v>
      </c>
      <c r="M4179" s="3"/>
      <c r="N4179" t="str">
        <f>Orte[[#This Row],[Ort]]</f>
        <v>Kutenholz</v>
      </c>
      <c r="O4179" t="s">
        <v>840</v>
      </c>
      <c r="P4179" t="s">
        <v>5785</v>
      </c>
    </row>
    <row r="4180" spans="1:16" x14ac:dyDescent="0.35">
      <c r="A4180" t="s">
        <v>2379</v>
      </c>
      <c r="B4180" s="3" t="s">
        <v>9427</v>
      </c>
      <c r="C4180" s="4">
        <v>48.355935832599997</v>
      </c>
      <c r="D4180" s="4">
        <v>10.6924651833</v>
      </c>
      <c r="E4180" s="4">
        <f>Orte[[#This Row],[Lat_dez]]*PI()/180</f>
        <v>0.84397029316197547</v>
      </c>
      <c r="F4180" s="4">
        <f>Orte[[#This Row],[Lon_dez]]*PI()/180</f>
        <v>0.18661872260344398</v>
      </c>
      <c r="G4180" t="s">
        <v>665</v>
      </c>
      <c r="H4180" t="s">
        <v>798</v>
      </c>
      <c r="I4180" s="4" t="b">
        <v>0</v>
      </c>
      <c r="J4180" s="4" t="str">
        <f>CONCATENATE(Orte[[#This Row],[Ort]]," - ",Orte[[#This Row],[Landkreis]])</f>
        <v>Kutzenhausen - Landkreis Augsburg</v>
      </c>
      <c r="L4180" s="3" t="s">
        <v>10821</v>
      </c>
      <c r="M4180" s="3"/>
      <c r="N4180" t="str">
        <f>Orte[[#This Row],[Ort]]</f>
        <v>Kutzenhausen</v>
      </c>
      <c r="O4180" t="s">
        <v>1963</v>
      </c>
      <c r="P4180" t="s">
        <v>2426</v>
      </c>
    </row>
    <row r="4181" spans="1:16" x14ac:dyDescent="0.35">
      <c r="A4181" t="s">
        <v>5390</v>
      </c>
      <c r="B4181" s="3" t="s">
        <v>13253</v>
      </c>
      <c r="C4181" s="4">
        <v>51.366264402200002</v>
      </c>
      <c r="D4181" s="4">
        <v>11.009419035600001</v>
      </c>
      <c r="E4181" s="4">
        <f>Orte[[#This Row],[Lat_dez]]*PI()/180</f>
        <v>0.89651043826834687</v>
      </c>
      <c r="F4181" s="4">
        <f>Orte[[#This Row],[Lon_dez]]*PI()/180</f>
        <v>0.19215061090295882</v>
      </c>
      <c r="G4181" t="s">
        <v>678</v>
      </c>
      <c r="H4181" t="s">
        <v>958</v>
      </c>
      <c r="I4181" s="4" t="b">
        <v>0</v>
      </c>
      <c r="J4181" s="4" t="str">
        <f>CONCATENATE(Orte[[#This Row],[Ort]]," - ",Orte[[#This Row],[Landkreis]])</f>
        <v>Kyffhäuserland - Landkreis Kyffhäuserkreis</v>
      </c>
      <c r="L4181" s="3" t="s">
        <v>7738</v>
      </c>
      <c r="M4181" s="3"/>
      <c r="N4181" t="str">
        <f>Orte[[#This Row],[Ort]]</f>
        <v>Kyffhäuserland</v>
      </c>
      <c r="O4181" t="s">
        <v>3345</v>
      </c>
      <c r="P4181" t="s">
        <v>7154</v>
      </c>
    </row>
    <row r="4182" spans="1:16" x14ac:dyDescent="0.35">
      <c r="A4182" t="s">
        <v>3518</v>
      </c>
      <c r="B4182" s="3" t="s">
        <v>10839</v>
      </c>
      <c r="C4182" s="4">
        <v>50.063589561100002</v>
      </c>
      <c r="D4182" s="4">
        <v>6.6042128686100003</v>
      </c>
      <c r="E4182" s="4">
        <f>Orte[[#This Row],[Lat_dez]]*PI()/180</f>
        <v>0.87377447320825785</v>
      </c>
      <c r="F4182" s="4">
        <f>Orte[[#This Row],[Lon_dez]]*PI()/180</f>
        <v>0.11526525905982417</v>
      </c>
      <c r="G4182" t="s">
        <v>514</v>
      </c>
      <c r="H4182" t="s">
        <v>515</v>
      </c>
      <c r="I4182" s="4" t="b">
        <v>0</v>
      </c>
      <c r="J4182" s="4" t="str">
        <f>CONCATENATE(Orte[[#This Row],[Ort]]," - ",Orte[[#This Row],[Landkreis]])</f>
        <v>Kyllburg - Landkreis Eifelkreis Bitburg-Prüm</v>
      </c>
      <c r="L4182" s="3" t="s">
        <v>10816</v>
      </c>
      <c r="M4182" s="3"/>
      <c r="N4182" t="str">
        <f>Orte[[#This Row],[Ort]]</f>
        <v>Kyllburg</v>
      </c>
      <c r="O4182" t="s">
        <v>3763</v>
      </c>
      <c r="P4182" t="s">
        <v>6245</v>
      </c>
    </row>
    <row r="4183" spans="1:16" x14ac:dyDescent="0.35">
      <c r="A4183" t="s">
        <v>3960</v>
      </c>
      <c r="B4183" s="3" t="s">
        <v>11408</v>
      </c>
      <c r="C4183" s="4">
        <v>49.073395405500001</v>
      </c>
      <c r="D4183" s="4">
        <v>11.902601649199999</v>
      </c>
      <c r="E4183" s="4">
        <f>Orte[[#This Row],[Lat_dez]]*PI()/180</f>
        <v>0.85649232495903282</v>
      </c>
      <c r="F4183" s="4">
        <f>Orte[[#This Row],[Lon_dez]]*PI()/180</f>
        <v>0.20773958833184708</v>
      </c>
      <c r="G4183" t="s">
        <v>665</v>
      </c>
      <c r="H4183" t="s">
        <v>874</v>
      </c>
      <c r="I4183" s="4" t="b">
        <v>0</v>
      </c>
      <c r="J4183" s="4" t="str">
        <f>CONCATENATE(Orte[[#This Row],[Ort]]," - ",Orte[[#This Row],[Landkreis]])</f>
        <v>Laaber, Brunn - Landkreis Regensburg</v>
      </c>
      <c r="L4183" s="3" t="s">
        <v>11834</v>
      </c>
      <c r="M4183" s="3"/>
      <c r="N4183" t="str">
        <f>Orte[[#This Row],[Ort]]</f>
        <v>Laaber, Brunn</v>
      </c>
      <c r="O4183" t="s">
        <v>4196</v>
      </c>
      <c r="P4183" t="s">
        <v>3774</v>
      </c>
    </row>
    <row r="4184" spans="1:16" x14ac:dyDescent="0.35">
      <c r="A4184" t="s">
        <v>6143</v>
      </c>
      <c r="B4184" s="3" t="s">
        <v>14261</v>
      </c>
      <c r="C4184" s="4">
        <v>53.9184799501</v>
      </c>
      <c r="D4184" s="4">
        <v>12.336979766300001</v>
      </c>
      <c r="E4184" s="4">
        <f>Orte[[#This Row],[Lat_dez]]*PI()/180</f>
        <v>0.94105500279979282</v>
      </c>
      <c r="F4184" s="4">
        <f>Orte[[#This Row],[Lon_dez]]*PI()/180</f>
        <v>0.21532091667385558</v>
      </c>
      <c r="G4184" t="s">
        <v>834</v>
      </c>
      <c r="H4184" t="s">
        <v>1302</v>
      </c>
      <c r="I4184" s="4" t="b">
        <v>0</v>
      </c>
      <c r="J4184" s="4" t="str">
        <f>CONCATENATE(Orte[[#This Row],[Ort]]," - ",Orte[[#This Row],[Landkreis]])</f>
        <v>Laage, Wardow u.a. - Landkreis Rostock</v>
      </c>
      <c r="L4184" s="3" t="s">
        <v>9569</v>
      </c>
      <c r="M4184" s="3"/>
      <c r="N4184" t="str">
        <f>Orte[[#This Row],[Ort]]</f>
        <v>Laage, Wardow u.a.</v>
      </c>
      <c r="O4184" t="s">
        <v>2429</v>
      </c>
      <c r="P4184" t="s">
        <v>1952</v>
      </c>
    </row>
    <row r="4185" spans="1:16" x14ac:dyDescent="0.35">
      <c r="A4185" t="s">
        <v>5153</v>
      </c>
      <c r="B4185" s="3" t="s">
        <v>12952</v>
      </c>
      <c r="C4185" s="4">
        <v>52.289241954399998</v>
      </c>
      <c r="D4185" s="4">
        <v>9.8398563483100006</v>
      </c>
      <c r="E4185" s="4">
        <f>Orte[[#This Row],[Lat_dez]]*PI()/180</f>
        <v>0.91261943547623459</v>
      </c>
      <c r="F4185" s="4">
        <f>Orte[[#This Row],[Lon_dez]]*PI()/180</f>
        <v>0.17173789120127547</v>
      </c>
      <c r="G4185" t="s">
        <v>554</v>
      </c>
      <c r="H4185" t="s">
        <v>652</v>
      </c>
      <c r="I4185" s="4" t="b">
        <v>0</v>
      </c>
      <c r="J4185" s="4" t="str">
        <f>CONCATENATE(Orte[[#This Row],[Ort]]," - ",Orte[[#This Row],[Landkreis]])</f>
        <v>Laatzen - Landkreis Region Hannover</v>
      </c>
      <c r="L4185" s="3" t="s">
        <v>11066</v>
      </c>
      <c r="M4185" s="3"/>
      <c r="N4185" t="str">
        <f>Orte[[#This Row],[Ort]]</f>
        <v>Laatzen</v>
      </c>
      <c r="O4185" t="s">
        <v>5319</v>
      </c>
      <c r="P4185" t="s">
        <v>3605</v>
      </c>
    </row>
    <row r="4186" spans="1:16" x14ac:dyDescent="0.35">
      <c r="A4186" t="s">
        <v>4926</v>
      </c>
      <c r="B4186" s="3" t="s">
        <v>12651</v>
      </c>
      <c r="C4186" s="4">
        <v>48.781439336200002</v>
      </c>
      <c r="D4186" s="4">
        <v>12.315291566799999</v>
      </c>
      <c r="E4186" s="4">
        <f>Orte[[#This Row],[Lat_dez]]*PI()/180</f>
        <v>0.8513967302785671</v>
      </c>
      <c r="F4186" s="4">
        <f>Orte[[#This Row],[Lon_dez]]*PI()/180</f>
        <v>0.21494238618375117</v>
      </c>
      <c r="G4186" t="s">
        <v>665</v>
      </c>
      <c r="H4186" t="s">
        <v>1229</v>
      </c>
      <c r="I4186" s="4" t="b">
        <v>0</v>
      </c>
      <c r="J4186" s="4" t="str">
        <f>CONCATENATE(Orte[[#This Row],[Ort]]," - ",Orte[[#This Row],[Landkreis]])</f>
        <v>Laberweinting - Landkreis Straubing-Bogen</v>
      </c>
      <c r="L4186" s="3" t="s">
        <v>14865</v>
      </c>
      <c r="M4186" s="3"/>
      <c r="N4186" t="str">
        <f>Orte[[#This Row],[Ort]]</f>
        <v>Laberweinting</v>
      </c>
      <c r="O4186" t="s">
        <v>1007</v>
      </c>
      <c r="P4186" t="s">
        <v>4803</v>
      </c>
    </row>
    <row r="4187" spans="1:16" x14ac:dyDescent="0.35">
      <c r="A4187" t="s">
        <v>3753</v>
      </c>
      <c r="B4187" s="3" t="s">
        <v>11151</v>
      </c>
      <c r="C4187" s="4">
        <v>54.402938523000003</v>
      </c>
      <c r="D4187" s="4">
        <v>10.261936409800001</v>
      </c>
      <c r="E4187" s="4">
        <f>Orte[[#This Row],[Lat_dez]]*PI()/180</f>
        <v>0.94951039998641085</v>
      </c>
      <c r="F4187" s="4">
        <f>Orte[[#This Row],[Lon_dez]]*PI()/180</f>
        <v>0.17910457798129609</v>
      </c>
      <c r="G4187" t="s">
        <v>641</v>
      </c>
      <c r="H4187" t="s">
        <v>696</v>
      </c>
      <c r="I4187" s="4" t="b">
        <v>0</v>
      </c>
      <c r="J4187" s="4" t="str">
        <f>CONCATENATE(Orte[[#This Row],[Ort]]," - ",Orte[[#This Row],[Landkreis]])</f>
        <v>Laboe - Kreis Plön</v>
      </c>
      <c r="L4187" s="3" t="s">
        <v>14858</v>
      </c>
      <c r="M4187" s="3"/>
      <c r="N4187" t="str">
        <f>Orte[[#This Row],[Ort]]</f>
        <v>Laboe</v>
      </c>
      <c r="O4187" t="s">
        <v>6694</v>
      </c>
      <c r="P4187" t="s">
        <v>2355</v>
      </c>
    </row>
    <row r="4188" spans="1:16" x14ac:dyDescent="0.35">
      <c r="A4188" t="s">
        <v>3073</v>
      </c>
      <c r="B4188" s="3" t="s">
        <v>10289</v>
      </c>
      <c r="C4188" s="4">
        <v>47.942757172100002</v>
      </c>
      <c r="D4188" s="4">
        <v>10.2454808306</v>
      </c>
      <c r="E4188" s="4">
        <f>Orte[[#This Row],[Lat_dez]]*PI()/180</f>
        <v>0.83675896513727077</v>
      </c>
      <c r="F4188" s="4">
        <f>Orte[[#This Row],[Lon_dez]]*PI()/180</f>
        <v>0.17881737394393341</v>
      </c>
      <c r="G4188" t="s">
        <v>665</v>
      </c>
      <c r="H4188" t="s">
        <v>683</v>
      </c>
      <c r="I4188" s="4" t="b">
        <v>0</v>
      </c>
      <c r="J4188" s="4" t="str">
        <f>CONCATENATE(Orte[[#This Row],[Ort]]," - ",Orte[[#This Row],[Landkreis]])</f>
        <v>Lachen - Landkreis Unterallgäu</v>
      </c>
      <c r="L4188" s="3" t="s">
        <v>8665</v>
      </c>
      <c r="M4188" s="3"/>
      <c r="N4188" t="str">
        <f>Orte[[#This Row],[Ort]]</f>
        <v>Lachen</v>
      </c>
      <c r="O4188" t="s">
        <v>3745</v>
      </c>
      <c r="P4188" t="s">
        <v>2792</v>
      </c>
    </row>
    <row r="4189" spans="1:16" x14ac:dyDescent="0.35">
      <c r="A4189" t="s">
        <v>2762</v>
      </c>
      <c r="B4189" s="3" t="s">
        <v>9906</v>
      </c>
      <c r="C4189" s="4">
        <v>52.627009144900001</v>
      </c>
      <c r="D4189" s="4">
        <v>10.2477232287</v>
      </c>
      <c r="E4189" s="4">
        <f>Orte[[#This Row],[Lat_dez]]*PI()/180</f>
        <v>0.91851458505567052</v>
      </c>
      <c r="F4189" s="4">
        <f>Orte[[#This Row],[Lon_dez]]*PI()/180</f>
        <v>0.17885651117391888</v>
      </c>
      <c r="G4189" t="s">
        <v>554</v>
      </c>
      <c r="H4189" t="s">
        <v>1027</v>
      </c>
      <c r="I4189" s="4" t="b">
        <v>0</v>
      </c>
      <c r="J4189" s="4" t="str">
        <f>CONCATENATE(Orte[[#This Row],[Ort]]," - ",Orte[[#This Row],[Landkreis]])</f>
        <v>Lachendorf - Landkreis Celle</v>
      </c>
      <c r="L4189" s="3" t="s">
        <v>13194</v>
      </c>
      <c r="M4189" s="3"/>
      <c r="N4189" t="str">
        <f>Orte[[#This Row],[Ort]]</f>
        <v>Lachendorf</v>
      </c>
      <c r="O4189" t="s">
        <v>4711</v>
      </c>
      <c r="P4189" t="s">
        <v>753</v>
      </c>
    </row>
    <row r="4190" spans="1:16" x14ac:dyDescent="0.35">
      <c r="A4190" t="s">
        <v>3414</v>
      </c>
      <c r="B4190" s="3" t="s">
        <v>10705</v>
      </c>
      <c r="C4190" s="4">
        <v>52.130834543200002</v>
      </c>
      <c r="D4190" s="4">
        <v>7.7624919770099998</v>
      </c>
      <c r="E4190" s="4">
        <f>Orte[[#This Row],[Lat_dez]]*PI()/180</f>
        <v>0.90985470459123419</v>
      </c>
      <c r="F4190" s="4">
        <f>Orte[[#This Row],[Lon_dez]]*PI()/180</f>
        <v>0.13548104315846848</v>
      </c>
      <c r="G4190" t="s">
        <v>504</v>
      </c>
      <c r="H4190" t="s">
        <v>601</v>
      </c>
      <c r="I4190" s="4" t="b">
        <v>0</v>
      </c>
      <c r="J4190" s="4" t="str">
        <f>CONCATENATE(Orte[[#This Row],[Ort]]," - ",Orte[[#This Row],[Landkreis]])</f>
        <v>Ladbergen - Kreis Steinfurt</v>
      </c>
      <c r="L4190" s="3" t="s">
        <v>9365</v>
      </c>
      <c r="M4190" s="3"/>
      <c r="N4190" t="str">
        <f>Orte[[#This Row],[Ort]]</f>
        <v>Ladbergen</v>
      </c>
      <c r="O4190" t="s">
        <v>6197</v>
      </c>
      <c r="P4190" t="s">
        <v>1251</v>
      </c>
    </row>
    <row r="4191" spans="1:16" x14ac:dyDescent="0.35">
      <c r="A4191" t="s">
        <v>4268</v>
      </c>
      <c r="B4191" s="3" t="s">
        <v>11789</v>
      </c>
      <c r="C4191" s="4">
        <v>54.845587598999998</v>
      </c>
      <c r="D4191" s="4">
        <v>9.0263611839600006</v>
      </c>
      <c r="E4191" s="4">
        <f>Orte[[#This Row],[Lat_dez]]*PI()/180</f>
        <v>0.95723608379352132</v>
      </c>
      <c r="F4191" s="4">
        <f>Orte[[#This Row],[Lon_dez]]*PI()/180</f>
        <v>0.15753972213431558</v>
      </c>
      <c r="G4191" t="s">
        <v>641</v>
      </c>
      <c r="H4191" t="s">
        <v>765</v>
      </c>
      <c r="I4191" s="4" t="b">
        <v>0</v>
      </c>
      <c r="J4191" s="4" t="str">
        <f>CONCATENATE(Orte[[#This Row],[Ort]]," - ",Orte[[#This Row],[Landkreis]])</f>
        <v>Ladelund - Kreis Nordfriesland</v>
      </c>
      <c r="L4191" s="3" t="s">
        <v>12322</v>
      </c>
      <c r="M4191" s="3"/>
      <c r="N4191" t="str">
        <f>Orte[[#This Row],[Ort]]</f>
        <v>Ladelund</v>
      </c>
      <c r="O4191" t="s">
        <v>1034</v>
      </c>
      <c r="P4191" t="s">
        <v>2879</v>
      </c>
    </row>
    <row r="4192" spans="1:16" x14ac:dyDescent="0.35">
      <c r="A4192" t="s">
        <v>4658</v>
      </c>
      <c r="B4192" s="3" t="s">
        <v>12313</v>
      </c>
      <c r="C4192" s="4">
        <v>49.477132923299997</v>
      </c>
      <c r="D4192" s="4">
        <v>8.6153794884200003</v>
      </c>
      <c r="E4192" s="4">
        <f>Orte[[#This Row],[Lat_dez]]*PI()/180</f>
        <v>0.86353887395847206</v>
      </c>
      <c r="F4192" s="4">
        <f>Orte[[#This Row],[Lon_dez]]*PI()/180</f>
        <v>0.15036673838171369</v>
      </c>
      <c r="G4192" t="s">
        <v>546</v>
      </c>
      <c r="H4192" t="s">
        <v>726</v>
      </c>
      <c r="I4192" s="4" t="b">
        <v>0</v>
      </c>
      <c r="J4192" s="4" t="str">
        <f>CONCATENATE(Orte[[#This Row],[Ort]]," - ",Orte[[#This Row],[Landkreis]])</f>
        <v>Ladenburg - Landkreis Rhein-Neckar-Kreis</v>
      </c>
      <c r="L4192" s="3" t="s">
        <v>14875</v>
      </c>
      <c r="M4192" s="3"/>
      <c r="N4192" t="str">
        <f>Orte[[#This Row],[Ort]]</f>
        <v>Ladenburg</v>
      </c>
      <c r="O4192" t="s">
        <v>3298</v>
      </c>
      <c r="P4192" t="s">
        <v>6360</v>
      </c>
    </row>
    <row r="4193" spans="1:16" x14ac:dyDescent="0.35">
      <c r="A4193" t="s">
        <v>5035</v>
      </c>
      <c r="B4193" s="3" t="s">
        <v>12791</v>
      </c>
      <c r="C4193" s="4">
        <v>52.058740129999997</v>
      </c>
      <c r="D4193" s="4">
        <v>7.3650504047899998</v>
      </c>
      <c r="E4193" s="4">
        <f>Orte[[#This Row],[Lat_dez]]*PI()/180</f>
        <v>0.90859641970860072</v>
      </c>
      <c r="F4193" s="4">
        <f>Orte[[#This Row],[Lon_dez]]*PI()/180</f>
        <v>0.12854437913892663</v>
      </c>
      <c r="G4193" t="s">
        <v>504</v>
      </c>
      <c r="H4193" t="s">
        <v>601</v>
      </c>
      <c r="I4193" s="4" t="b">
        <v>0</v>
      </c>
      <c r="J4193" s="4" t="str">
        <f>CONCATENATE(Orte[[#This Row],[Ort]]," - ",Orte[[#This Row],[Landkreis]])</f>
        <v>Laer - Kreis Steinfurt</v>
      </c>
      <c r="L4193" s="3" t="s">
        <v>15164</v>
      </c>
      <c r="M4193" s="3"/>
      <c r="N4193" t="str">
        <f>Orte[[#This Row],[Ort]]</f>
        <v>Laer</v>
      </c>
      <c r="O4193" t="s">
        <v>5055</v>
      </c>
      <c r="P4193" t="s">
        <v>5797</v>
      </c>
    </row>
    <row r="4194" spans="1:16" x14ac:dyDescent="0.35">
      <c r="A4194" t="s">
        <v>1068</v>
      </c>
      <c r="B4194" s="3" t="s">
        <v>8036</v>
      </c>
      <c r="C4194" s="4">
        <v>51.982291227399998</v>
      </c>
      <c r="D4194" s="4">
        <v>8.7774964130100006</v>
      </c>
      <c r="E4194" s="4">
        <f>Orte[[#This Row],[Lat_dez]]*PI()/180</f>
        <v>0.90726213464869432</v>
      </c>
      <c r="F4194" s="4">
        <f>Orte[[#This Row],[Lon_dez]]*PI()/180</f>
        <v>0.15319621248901655</v>
      </c>
      <c r="G4194" t="s">
        <v>504</v>
      </c>
      <c r="H4194" t="s">
        <v>1069</v>
      </c>
      <c r="I4194" s="4" t="b">
        <v>0</v>
      </c>
      <c r="J4194" s="4" t="str">
        <f>CONCATENATE(Orte[[#This Row],[Ort]]," - ",Orte[[#This Row],[Landkreis]])</f>
        <v>Lage - Kreis Lippe</v>
      </c>
      <c r="L4194" s="3" t="s">
        <v>12013</v>
      </c>
      <c r="M4194" s="3"/>
      <c r="N4194" t="str">
        <f>Orte[[#This Row],[Ort]]</f>
        <v>Lage</v>
      </c>
      <c r="O4194" t="s">
        <v>4858</v>
      </c>
      <c r="P4194" t="s">
        <v>5633</v>
      </c>
    </row>
    <row r="4195" spans="1:16" x14ac:dyDescent="0.35">
      <c r="A4195" t="s">
        <v>2920</v>
      </c>
      <c r="B4195" s="3" t="s">
        <v>10088</v>
      </c>
      <c r="C4195" s="4">
        <v>53.873605439400002</v>
      </c>
      <c r="D4195" s="4">
        <v>9.5908904536699993</v>
      </c>
      <c r="E4195" s="4">
        <f>Orte[[#This Row],[Lat_dez]]*PI()/180</f>
        <v>0.94027179483785639</v>
      </c>
      <c r="F4195" s="4">
        <f>Orte[[#This Row],[Lon_dez]]*PI()/180</f>
        <v>0.16739261661463414</v>
      </c>
      <c r="G4195" t="s">
        <v>641</v>
      </c>
      <c r="H4195" t="s">
        <v>1005</v>
      </c>
      <c r="I4195" s="4" t="b">
        <v>0</v>
      </c>
      <c r="J4195" s="4" t="str">
        <f>CONCATENATE(Orte[[#This Row],[Ort]]," - ",Orte[[#This Row],[Landkreis]])</f>
        <v>Lägerdorf - Kreis Steinburg</v>
      </c>
      <c r="L4195" s="3" t="s">
        <v>9376</v>
      </c>
      <c r="M4195" s="3"/>
      <c r="N4195" t="str">
        <f>Orte[[#This Row],[Ort]]</f>
        <v>Lägerdorf</v>
      </c>
      <c r="O4195" t="s">
        <v>6253</v>
      </c>
      <c r="P4195" t="s">
        <v>3815</v>
      </c>
    </row>
    <row r="4196" spans="1:16" x14ac:dyDescent="0.35">
      <c r="A4196" t="s">
        <v>7179</v>
      </c>
      <c r="B4196" s="3" t="s">
        <v>15674</v>
      </c>
      <c r="C4196" s="4">
        <v>52.752370722199998</v>
      </c>
      <c r="D4196" s="4">
        <v>7.6076448994100003</v>
      </c>
      <c r="E4196" s="4">
        <f>Orte[[#This Row],[Lat_dez]]*PI()/180</f>
        <v>0.92070255733504891</v>
      </c>
      <c r="F4196" s="4">
        <f>Orte[[#This Row],[Lon_dez]]*PI()/180</f>
        <v>0.13277845181725734</v>
      </c>
      <c r="G4196" t="s">
        <v>554</v>
      </c>
      <c r="H4196" t="s">
        <v>626</v>
      </c>
      <c r="I4196" s="4" t="b">
        <v>0</v>
      </c>
      <c r="J4196" s="4" t="str">
        <f>CONCATENATE(Orte[[#This Row],[Ort]]," - ",Orte[[#This Row],[Landkreis]])</f>
        <v>Lähden - Landkreis Emsland</v>
      </c>
      <c r="L4196" s="3" t="s">
        <v>13404</v>
      </c>
      <c r="M4196" s="3"/>
      <c r="N4196" t="str">
        <f>Orte[[#This Row],[Ort]]</f>
        <v>Lähden</v>
      </c>
      <c r="O4196" t="s">
        <v>2221</v>
      </c>
      <c r="P4196" t="s">
        <v>2344</v>
      </c>
    </row>
    <row r="4197" spans="1:16" x14ac:dyDescent="0.35">
      <c r="A4197" t="s">
        <v>2829</v>
      </c>
      <c r="B4197" s="3" t="s">
        <v>9985</v>
      </c>
      <c r="C4197" s="4">
        <v>50.590092557600002</v>
      </c>
      <c r="D4197" s="4">
        <v>8.56608519139</v>
      </c>
      <c r="E4197" s="4">
        <f>Orte[[#This Row],[Lat_dez]]*PI()/180</f>
        <v>0.8829636840187991</v>
      </c>
      <c r="F4197" s="4">
        <f>Orte[[#This Row],[Lon_dez]]*PI()/180</f>
        <v>0.14950639059608412</v>
      </c>
      <c r="G4197" t="s">
        <v>549</v>
      </c>
      <c r="H4197" t="s">
        <v>550</v>
      </c>
      <c r="I4197" s="4" t="b">
        <v>0</v>
      </c>
      <c r="J4197" s="4" t="str">
        <f>CONCATENATE(Orte[[#This Row],[Ort]]," - ",Orte[[#This Row],[Landkreis]])</f>
        <v>Lahnau - Landkreis Lahn-Dill-Kreis</v>
      </c>
      <c r="L4197" s="3" t="s">
        <v>13576</v>
      </c>
      <c r="M4197" s="3"/>
      <c r="N4197" t="str">
        <f>Orte[[#This Row],[Ort]]</f>
        <v>Lahnau</v>
      </c>
      <c r="O4197" t="s">
        <v>6141</v>
      </c>
      <c r="P4197" t="s">
        <v>7165</v>
      </c>
    </row>
    <row r="4198" spans="1:16" x14ac:dyDescent="0.35">
      <c r="A4198" t="s">
        <v>5143</v>
      </c>
      <c r="B4198" s="3" t="s">
        <v>12939</v>
      </c>
      <c r="C4198" s="4">
        <v>50.302099466500003</v>
      </c>
      <c r="D4198" s="4">
        <v>7.6388595440499998</v>
      </c>
      <c r="E4198" s="4">
        <f>Orte[[#This Row],[Lat_dez]]*PI()/180</f>
        <v>0.87793725635610809</v>
      </c>
      <c r="F4198" s="4">
        <f>Orte[[#This Row],[Lon_dez]]*PI()/180</f>
        <v>0.1333232501410653</v>
      </c>
      <c r="G4198" t="s">
        <v>514</v>
      </c>
      <c r="H4198" t="s">
        <v>593</v>
      </c>
      <c r="I4198" s="4" t="b">
        <v>0</v>
      </c>
      <c r="J4198" s="4" t="str">
        <f>CONCATENATE(Orte[[#This Row],[Ort]]," - ",Orte[[#This Row],[Landkreis]])</f>
        <v>Lahnstein - Landkreis Rhein-Lahn-Kreis</v>
      </c>
      <c r="L4198" s="3" t="s">
        <v>8427</v>
      </c>
      <c r="M4198" s="3"/>
      <c r="N4198" t="str">
        <f>Orte[[#This Row],[Ort]]</f>
        <v>Lahnstein</v>
      </c>
      <c r="O4198" t="s">
        <v>4653</v>
      </c>
      <c r="P4198" t="s">
        <v>3894</v>
      </c>
    </row>
    <row r="4199" spans="1:16" x14ac:dyDescent="0.35">
      <c r="A4199" t="s">
        <v>2017</v>
      </c>
      <c r="B4199" s="3" t="s">
        <v>9000</v>
      </c>
      <c r="C4199" s="4">
        <v>50.862020845000004</v>
      </c>
      <c r="D4199" s="4">
        <v>8.6914714116800003</v>
      </c>
      <c r="E4199" s="4">
        <f>Orte[[#This Row],[Lat_dez]]*PI()/180</f>
        <v>0.88770972796323855</v>
      </c>
      <c r="F4199" s="4">
        <f>Orte[[#This Row],[Lon_dez]]*PI()/180</f>
        <v>0.15169479297677554</v>
      </c>
      <c r="G4199" t="s">
        <v>549</v>
      </c>
      <c r="H4199" t="s">
        <v>761</v>
      </c>
      <c r="I4199" s="4" t="b">
        <v>0</v>
      </c>
      <c r="J4199" s="4" t="str">
        <f>CONCATENATE(Orte[[#This Row],[Ort]]," - ",Orte[[#This Row],[Landkreis]])</f>
        <v>Lahntal - Landkreis Marburg-Biedenkopf</v>
      </c>
      <c r="L4199" s="3" t="s">
        <v>10323</v>
      </c>
      <c r="M4199" s="3"/>
      <c r="N4199" t="str">
        <f>Orte[[#This Row],[Ort]]</f>
        <v>Lahntal</v>
      </c>
      <c r="O4199" t="s">
        <v>1079</v>
      </c>
      <c r="P4199" t="s">
        <v>4648</v>
      </c>
    </row>
    <row r="4200" spans="1:16" x14ac:dyDescent="0.35">
      <c r="A4200" t="s">
        <v>2409</v>
      </c>
      <c r="B4200" s="3" t="s">
        <v>9457</v>
      </c>
      <c r="C4200" s="4">
        <v>48.335477234800003</v>
      </c>
      <c r="D4200" s="4">
        <v>7.8722744351899996</v>
      </c>
      <c r="E4200" s="4">
        <f>Orte[[#This Row],[Lat_dez]]*PI()/180</f>
        <v>0.84361322327002419</v>
      </c>
      <c r="F4200" s="4">
        <f>Orte[[#This Row],[Lon_dez]]*PI()/180</f>
        <v>0.13739710851464243</v>
      </c>
      <c r="G4200" t="s">
        <v>546</v>
      </c>
      <c r="H4200" t="s">
        <v>622</v>
      </c>
      <c r="I4200" s="4" t="b">
        <v>0</v>
      </c>
      <c r="J4200" s="4" t="str">
        <f>CONCATENATE(Orte[[#This Row],[Ort]]," - ",Orte[[#This Row],[Landkreis]])</f>
        <v>Lahr/Schwarzwald - Landkreis Ortenaukreis</v>
      </c>
      <c r="L4200" s="3" t="s">
        <v>12877</v>
      </c>
      <c r="M4200" s="3"/>
      <c r="N4200" t="str">
        <f>Orte[[#This Row],[Ort]]</f>
        <v>Lahr/Schwarzwald</v>
      </c>
      <c r="O4200" t="s">
        <v>1477</v>
      </c>
      <c r="P4200" t="s">
        <v>4888</v>
      </c>
    </row>
    <row r="4201" spans="1:16" x14ac:dyDescent="0.35">
      <c r="A4201" t="s">
        <v>1793</v>
      </c>
      <c r="B4201" s="3" t="s">
        <v>8753</v>
      </c>
      <c r="C4201" s="4">
        <v>52.2441611028</v>
      </c>
      <c r="D4201" s="4">
        <v>10.2280780613</v>
      </c>
      <c r="E4201" s="4">
        <f>Orte[[#This Row],[Lat_dez]]*PI()/180</f>
        <v>0.91183262618621164</v>
      </c>
      <c r="F4201" s="4">
        <f>Orte[[#This Row],[Lon_dez]]*PI()/180</f>
        <v>0.17851363832068343</v>
      </c>
      <c r="G4201" t="s">
        <v>554</v>
      </c>
      <c r="H4201" t="s">
        <v>1464</v>
      </c>
      <c r="I4201" s="4" t="b">
        <v>0</v>
      </c>
      <c r="J4201" s="4" t="str">
        <f>CONCATENATE(Orte[[#This Row],[Ort]]," - ",Orte[[#This Row],[Landkreis]])</f>
        <v>Lahstedt - Landkreis Peine</v>
      </c>
      <c r="L4201" s="3" t="s">
        <v>9992</v>
      </c>
      <c r="M4201" s="3"/>
      <c r="N4201" t="str">
        <f>Orte[[#This Row],[Ort]]</f>
        <v>Lahstedt</v>
      </c>
      <c r="O4201" t="s">
        <v>6293</v>
      </c>
      <c r="P4201" t="s">
        <v>2914</v>
      </c>
    </row>
    <row r="4202" spans="1:16" x14ac:dyDescent="0.35">
      <c r="A4202" t="s">
        <v>5185</v>
      </c>
      <c r="B4202" s="3" t="s">
        <v>13001</v>
      </c>
      <c r="C4202" s="4">
        <v>48.485619403000001</v>
      </c>
      <c r="D4202" s="4">
        <v>9.6888015977799995</v>
      </c>
      <c r="E4202" s="4">
        <f>Orte[[#This Row],[Lat_dez]]*PI()/180</f>
        <v>0.84623369845119734</v>
      </c>
      <c r="F4202" s="4">
        <f>Orte[[#This Row],[Lon_dez]]*PI()/180</f>
        <v>0.16910148845374831</v>
      </c>
      <c r="G4202" t="s">
        <v>546</v>
      </c>
      <c r="H4202" t="s">
        <v>996</v>
      </c>
      <c r="I4202" s="4" t="b">
        <v>0</v>
      </c>
      <c r="J4202" s="4" t="str">
        <f>CONCATENATE(Orte[[#This Row],[Ort]]," - ",Orte[[#This Row],[Landkreis]])</f>
        <v>Laichingen - Landkreis Alb-Donau-Kreis</v>
      </c>
      <c r="L4202" s="3" t="s">
        <v>12459</v>
      </c>
      <c r="M4202" s="3"/>
      <c r="N4202" t="str">
        <f>Orte[[#This Row],[Ort]]</f>
        <v>Laichingen</v>
      </c>
      <c r="O4202" t="s">
        <v>3783</v>
      </c>
      <c r="P4202" t="s">
        <v>2373</v>
      </c>
    </row>
    <row r="4203" spans="1:16" x14ac:dyDescent="0.35">
      <c r="A4203" t="s">
        <v>4927</v>
      </c>
      <c r="B4203" s="3" t="s">
        <v>12653</v>
      </c>
      <c r="C4203" s="4">
        <v>53.753915868900002</v>
      </c>
      <c r="D4203" s="4">
        <v>12.3945293389</v>
      </c>
      <c r="E4203" s="4">
        <f>Orte[[#This Row],[Lat_dez]]*PI()/180</f>
        <v>0.93818281775233359</v>
      </c>
      <c r="F4203" s="4">
        <f>Orte[[#This Row],[Lon_dez]]*PI()/180</f>
        <v>0.21632534619884108</v>
      </c>
      <c r="G4203" t="s">
        <v>834</v>
      </c>
      <c r="H4203" t="s">
        <v>1302</v>
      </c>
      <c r="I4203" s="4" t="b">
        <v>0</v>
      </c>
      <c r="J4203" s="4" t="str">
        <f>CONCATENATE(Orte[[#This Row],[Ort]]," - ",Orte[[#This Row],[Landkreis]])</f>
        <v>Lalendorf, Langhagen - Landkreis Rostock</v>
      </c>
      <c r="L4203" s="3" t="s">
        <v>13948</v>
      </c>
      <c r="M4203" s="3"/>
      <c r="N4203" t="str">
        <f>Orte[[#This Row],[Ort]]</f>
        <v>Lalendorf, Langhagen</v>
      </c>
      <c r="O4203" t="s">
        <v>6640</v>
      </c>
      <c r="P4203" t="s">
        <v>3792</v>
      </c>
    </row>
    <row r="4204" spans="1:16" x14ac:dyDescent="0.35">
      <c r="A4204" t="s">
        <v>928</v>
      </c>
      <c r="B4204" s="3" t="s">
        <v>7931</v>
      </c>
      <c r="C4204" s="4">
        <v>48.853685018199997</v>
      </c>
      <c r="D4204" s="4">
        <v>13.142305584800001</v>
      </c>
      <c r="E4204" s="4">
        <f>Orte[[#This Row],[Lat_dez]]*PI()/180</f>
        <v>0.85265765529981585</v>
      </c>
      <c r="F4204" s="4">
        <f>Orte[[#This Row],[Lon_dez]]*PI()/180</f>
        <v>0.22937650375799884</v>
      </c>
      <c r="G4204" t="s">
        <v>665</v>
      </c>
      <c r="H4204" t="s">
        <v>917</v>
      </c>
      <c r="I4204" s="4" t="b">
        <v>0</v>
      </c>
      <c r="J4204" s="4" t="str">
        <f>CONCATENATE(Orte[[#This Row],[Ort]]," - ",Orte[[#This Row],[Landkreis]])</f>
        <v>Lalling - Landkreis Deggendorf</v>
      </c>
      <c r="L4204" s="3" t="s">
        <v>13195</v>
      </c>
      <c r="M4204" s="3"/>
      <c r="N4204" t="str">
        <f>Orte[[#This Row],[Ort]]</f>
        <v>Lalling</v>
      </c>
      <c r="O4204" t="s">
        <v>2088</v>
      </c>
      <c r="P4204" t="s">
        <v>2370</v>
      </c>
    </row>
    <row r="4205" spans="1:16" x14ac:dyDescent="0.35">
      <c r="A4205" t="s">
        <v>4572</v>
      </c>
      <c r="B4205" s="3" t="s">
        <v>12188</v>
      </c>
      <c r="C4205" s="4">
        <v>49.199064971200002</v>
      </c>
      <c r="D4205" s="4">
        <v>13.0532271995</v>
      </c>
      <c r="E4205" s="4">
        <f>Orte[[#This Row],[Lat_dez]]*PI()/180</f>
        <v>0.85868567265004914</v>
      </c>
      <c r="F4205" s="4">
        <f>Orte[[#This Row],[Lon_dez]]*PI()/180</f>
        <v>0.22782179264215374</v>
      </c>
      <c r="G4205" t="s">
        <v>665</v>
      </c>
      <c r="H4205" t="s">
        <v>915</v>
      </c>
      <c r="I4205" s="4" t="b">
        <v>0</v>
      </c>
      <c r="J4205" s="4" t="str">
        <f>CONCATENATE(Orte[[#This Row],[Ort]]," - ",Orte[[#This Row],[Landkreis]])</f>
        <v>Lam - Landkreis Cham</v>
      </c>
      <c r="L4205" s="3" t="s">
        <v>11475</v>
      </c>
      <c r="M4205" s="3"/>
      <c r="N4205" t="str">
        <f>Orte[[#This Row],[Ort]]</f>
        <v>Lam</v>
      </c>
      <c r="O4205" t="s">
        <v>918</v>
      </c>
      <c r="P4205" t="s">
        <v>6998</v>
      </c>
    </row>
    <row r="4206" spans="1:16" x14ac:dyDescent="0.35">
      <c r="A4206" t="s">
        <v>5818</v>
      </c>
      <c r="B4206" s="3" t="s">
        <v>13822</v>
      </c>
      <c r="C4206" s="4">
        <v>49.369532843999998</v>
      </c>
      <c r="D4206" s="4">
        <v>8.0550434091100005</v>
      </c>
      <c r="E4206" s="4">
        <f>Orte[[#This Row],[Lat_dez]]*PI()/180</f>
        <v>0.86166089829927994</v>
      </c>
      <c r="F4206" s="4">
        <f>Orte[[#This Row],[Lon_dez]]*PI()/180</f>
        <v>0.1405870288800381</v>
      </c>
      <c r="G4206" t="s">
        <v>514</v>
      </c>
      <c r="H4206" t="s">
        <v>624</v>
      </c>
      <c r="I4206" s="4" t="b">
        <v>0</v>
      </c>
      <c r="J4206" s="4" t="str">
        <f>CONCATENATE(Orte[[#This Row],[Ort]]," - ",Orte[[#This Row],[Landkreis]])</f>
        <v>Lambrecht (Pfalz) - Landkreis Bad Dürkheim</v>
      </c>
      <c r="L4206" s="3" t="s">
        <v>11768</v>
      </c>
      <c r="M4206" s="3"/>
      <c r="N4206" t="str">
        <f>Orte[[#This Row],[Ort]]</f>
        <v>Lambrecht (Pfalz)</v>
      </c>
      <c r="O4206" t="s">
        <v>2025</v>
      </c>
      <c r="P4206" t="s">
        <v>5440</v>
      </c>
    </row>
    <row r="4207" spans="1:16" x14ac:dyDescent="0.35">
      <c r="A4207" t="s">
        <v>2442</v>
      </c>
      <c r="B4207" s="3" t="s">
        <v>9493</v>
      </c>
      <c r="C4207" s="4">
        <v>49.5185341416</v>
      </c>
      <c r="D4207" s="4">
        <v>8.2886312259300006</v>
      </c>
      <c r="E4207" s="4">
        <f>Orte[[#This Row],[Lat_dez]]*PI()/180</f>
        <v>0.86426146153214389</v>
      </c>
      <c r="F4207" s="4">
        <f>Orte[[#This Row],[Lon_dez]]*PI()/180</f>
        <v>0.1446639053760925</v>
      </c>
      <c r="G4207" t="s">
        <v>514</v>
      </c>
      <c r="H4207" t="s">
        <v>580</v>
      </c>
      <c r="I4207" s="4" t="b">
        <v>0</v>
      </c>
      <c r="J4207" s="4" t="str">
        <f>CONCATENATE(Orte[[#This Row],[Ort]]," - ",Orte[[#This Row],[Landkreis]])</f>
        <v>Lambsheim - Landkreis Rhein-Pfalz-Kreis</v>
      </c>
      <c r="L4207" s="3" t="s">
        <v>10328</v>
      </c>
      <c r="M4207" s="3"/>
      <c r="N4207" t="str">
        <f>Orte[[#This Row],[Ort]]</f>
        <v>Lambsheim</v>
      </c>
      <c r="O4207" t="s">
        <v>3453</v>
      </c>
      <c r="P4207" t="s">
        <v>5432</v>
      </c>
    </row>
    <row r="4208" spans="1:16" x14ac:dyDescent="0.35">
      <c r="A4208" t="s">
        <v>2901</v>
      </c>
      <c r="B4208" s="3" t="s">
        <v>10067</v>
      </c>
      <c r="C4208" s="4">
        <v>48.080176757399997</v>
      </c>
      <c r="D4208" s="4">
        <v>10.7504384421</v>
      </c>
      <c r="E4208" s="4">
        <f>Orte[[#This Row],[Lat_dez]]*PI()/180</f>
        <v>0.83915738935748085</v>
      </c>
      <c r="F4208" s="4">
        <f>Orte[[#This Row],[Lon_dez]]*PI()/180</f>
        <v>0.18763054684761479</v>
      </c>
      <c r="G4208" t="s">
        <v>665</v>
      </c>
      <c r="H4208" t="s">
        <v>1051</v>
      </c>
      <c r="I4208" s="4" t="b">
        <v>0</v>
      </c>
      <c r="J4208" s="4" t="str">
        <f>CONCATENATE(Orte[[#This Row],[Ort]]," - ",Orte[[#This Row],[Landkreis]])</f>
        <v>Lamerdingen - Landkreis Ostallgäu</v>
      </c>
      <c r="L4208" s="3" t="s">
        <v>12466</v>
      </c>
      <c r="M4208" s="3"/>
      <c r="N4208" t="str">
        <f>Orte[[#This Row],[Ort]]</f>
        <v>Lamerdingen</v>
      </c>
      <c r="O4208" t="s">
        <v>2347</v>
      </c>
      <c r="P4208" t="s">
        <v>3552</v>
      </c>
    </row>
    <row r="4209" spans="1:16" x14ac:dyDescent="0.35">
      <c r="A4209" t="s">
        <v>5841</v>
      </c>
      <c r="B4209" s="3" t="s">
        <v>13861</v>
      </c>
      <c r="C4209" s="4">
        <v>49.6170051012</v>
      </c>
      <c r="D4209" s="4">
        <v>8.4691453592899997</v>
      </c>
      <c r="E4209" s="4">
        <f>Orte[[#This Row],[Lat_dez]]*PI()/180</f>
        <v>0.86598010399476222</v>
      </c>
      <c r="F4209" s="4">
        <f>Orte[[#This Row],[Lon_dez]]*PI()/180</f>
        <v>0.14781447134960862</v>
      </c>
      <c r="G4209" t="s">
        <v>549</v>
      </c>
      <c r="H4209" t="s">
        <v>717</v>
      </c>
      <c r="I4209" s="4" t="b">
        <v>0</v>
      </c>
      <c r="J4209" s="4" t="str">
        <f>CONCATENATE(Orte[[#This Row],[Ort]]," - ",Orte[[#This Row],[Landkreis]])</f>
        <v>Lampertheim - Landkreis Bergstraße</v>
      </c>
      <c r="L4209" s="3" t="s">
        <v>9731</v>
      </c>
      <c r="M4209" s="3"/>
      <c r="N4209" t="str">
        <f>Orte[[#This Row],[Ort]]</f>
        <v>Lampertheim</v>
      </c>
      <c r="O4209" t="s">
        <v>4882</v>
      </c>
      <c r="P4209" t="s">
        <v>5995</v>
      </c>
    </row>
    <row r="4210" spans="1:16" x14ac:dyDescent="0.35">
      <c r="A4210" t="s">
        <v>4114</v>
      </c>
      <c r="B4210" s="3" t="s">
        <v>11600</v>
      </c>
      <c r="C4210" s="4">
        <v>51.973819372199998</v>
      </c>
      <c r="D4210" s="4">
        <v>9.9982589227300007</v>
      </c>
      <c r="E4210" s="4">
        <f>Orte[[#This Row],[Lat_dez]]*PI()/180</f>
        <v>0.9071142728817021</v>
      </c>
      <c r="F4210" s="4">
        <f>Orte[[#This Row],[Lon_dez]]*PI()/180</f>
        <v>0.17450253766853985</v>
      </c>
      <c r="G4210" t="s">
        <v>554</v>
      </c>
      <c r="H4210" t="s">
        <v>658</v>
      </c>
      <c r="I4210" s="4" t="b">
        <v>0</v>
      </c>
      <c r="J4210" s="4" t="str">
        <f>CONCATENATE(Orte[[#This Row],[Ort]]," - ",Orte[[#This Row],[Landkreis]])</f>
        <v>Lamspringe - Landkreis Hildesheim</v>
      </c>
      <c r="L4210" s="3" t="s">
        <v>10320</v>
      </c>
      <c r="M4210" s="3"/>
      <c r="N4210" t="str">
        <f>Orte[[#This Row],[Ort]]</f>
        <v>Lamspringe</v>
      </c>
      <c r="O4210" t="s">
        <v>3565</v>
      </c>
      <c r="P4210" t="s">
        <v>5138</v>
      </c>
    </row>
    <row r="4211" spans="1:16" x14ac:dyDescent="0.35">
      <c r="A4211" t="s">
        <v>4444</v>
      </c>
      <c r="B4211" s="3" t="s">
        <v>12032</v>
      </c>
      <c r="C4211" s="4">
        <v>53.611038047500003</v>
      </c>
      <c r="D4211" s="4">
        <v>9.0771768387599998</v>
      </c>
      <c r="E4211" s="4">
        <f>Orte[[#This Row],[Lat_dez]]*PI()/180</f>
        <v>0.93568912934082726</v>
      </c>
      <c r="F4211" s="4">
        <f>Orte[[#This Row],[Lon_dez]]*PI()/180</f>
        <v>0.15842662262213242</v>
      </c>
      <c r="G4211" t="s">
        <v>554</v>
      </c>
      <c r="H4211" t="s">
        <v>729</v>
      </c>
      <c r="I4211" s="4" t="b">
        <v>0</v>
      </c>
      <c r="J4211" s="4" t="str">
        <f>CONCATENATE(Orte[[#This Row],[Ort]]," - ",Orte[[#This Row],[Landkreis]])</f>
        <v>Lamstedt - Landkreis Cuxhaven</v>
      </c>
      <c r="L4211" s="3" t="s">
        <v>11204</v>
      </c>
      <c r="M4211" s="3"/>
      <c r="N4211" t="str">
        <f>Orte[[#This Row],[Ort]]</f>
        <v>Lamstedt</v>
      </c>
      <c r="O4211" t="s">
        <v>3561</v>
      </c>
      <c r="P4211" t="s">
        <v>4278</v>
      </c>
    </row>
    <row r="4212" spans="1:16" x14ac:dyDescent="0.35">
      <c r="A4212" t="s">
        <v>2805</v>
      </c>
      <c r="B4212" s="3" t="s">
        <v>9951</v>
      </c>
      <c r="C4212" s="4">
        <v>48.658069751900001</v>
      </c>
      <c r="D4212" s="4">
        <v>12.7157531843</v>
      </c>
      <c r="E4212" s="4">
        <f>Orte[[#This Row],[Lat_dez]]*PI()/180</f>
        <v>0.84924352483571541</v>
      </c>
      <c r="F4212" s="4">
        <f>Orte[[#This Row],[Lon_dez]]*PI()/180</f>
        <v>0.22193175993698833</v>
      </c>
      <c r="G4212" t="s">
        <v>665</v>
      </c>
      <c r="H4212" t="s">
        <v>1895</v>
      </c>
      <c r="I4212" s="4" t="b">
        <v>0</v>
      </c>
      <c r="J4212" s="4" t="str">
        <f>CONCATENATE(Orte[[#This Row],[Ort]]," - ",Orte[[#This Row],[Landkreis]])</f>
        <v>Landau a.d. Isar - Landkreis Dingolfing-Landau</v>
      </c>
      <c r="L4212" s="3" t="s">
        <v>8426</v>
      </c>
      <c r="M4212" s="3"/>
      <c r="N4212" t="str">
        <f>Orte[[#This Row],[Ort]]</f>
        <v>Landau a.d. Isar</v>
      </c>
      <c r="O4212" t="s">
        <v>5037</v>
      </c>
      <c r="P4212" t="s">
        <v>3866</v>
      </c>
    </row>
    <row r="4213" spans="1:16" x14ac:dyDescent="0.35">
      <c r="A4213" t="s">
        <v>2422</v>
      </c>
      <c r="B4213" s="3" t="s">
        <v>9471</v>
      </c>
      <c r="C4213" s="4">
        <v>49.194962196699997</v>
      </c>
      <c r="D4213" s="4">
        <v>8.0961789511000006</v>
      </c>
      <c r="E4213" s="4">
        <f>Orte[[#This Row],[Lat_dez]]*PI()/180</f>
        <v>0.85861406572655719</v>
      </c>
      <c r="F4213" s="4">
        <f>Orte[[#This Row],[Lon_dez]]*PI()/180</f>
        <v>0.14130497952735599</v>
      </c>
      <c r="G4213" t="s">
        <v>514</v>
      </c>
      <c r="H4213" t="s">
        <v>1124</v>
      </c>
      <c r="I4213" s="4" t="b">
        <v>0</v>
      </c>
      <c r="J4213" s="4" t="str">
        <f>CONCATENATE(Orte[[#This Row],[Ort]]," - ",Orte[[#This Row],[Landkreis]])</f>
        <v>Landau in der Pfalz - Landkreis Südliche Weinstraße</v>
      </c>
      <c r="L4213" s="3" t="s">
        <v>9002</v>
      </c>
      <c r="M4213" s="3"/>
      <c r="N4213" t="str">
        <f>Orte[[#This Row],[Ort]]</f>
        <v>Landau in der Pfalz</v>
      </c>
      <c r="O4213" t="s">
        <v>4287</v>
      </c>
      <c r="P4213" t="s">
        <v>2196</v>
      </c>
    </row>
    <row r="4214" spans="1:16" x14ac:dyDescent="0.35">
      <c r="A4214" t="s">
        <v>5742</v>
      </c>
      <c r="B4214" s="3" t="s">
        <v>13720</v>
      </c>
      <c r="C4214" s="4">
        <v>48.434625178099999</v>
      </c>
      <c r="D4214" s="4">
        <v>10.5162613002</v>
      </c>
      <c r="E4214" s="4">
        <f>Orte[[#This Row],[Lat_dez]]*PI()/180</f>
        <v>0.84534368132718984</v>
      </c>
      <c r="F4214" s="4">
        <f>Orte[[#This Row],[Lon_dez]]*PI()/180</f>
        <v>0.1835433846885498</v>
      </c>
      <c r="G4214" t="s">
        <v>665</v>
      </c>
      <c r="H4214" t="s">
        <v>694</v>
      </c>
      <c r="I4214" s="4" t="b">
        <v>0</v>
      </c>
      <c r="J4214" s="4" t="str">
        <f>CONCATENATE(Orte[[#This Row],[Ort]]," - ",Orte[[#This Row],[Landkreis]])</f>
        <v>Landensberg - Landkreis Günzburg</v>
      </c>
      <c r="L4214" s="3" t="s">
        <v>11202</v>
      </c>
      <c r="M4214" s="3"/>
      <c r="N4214" t="str">
        <f>Orte[[#This Row],[Ort]]</f>
        <v>Landensberg</v>
      </c>
      <c r="O4214" t="s">
        <v>1258</v>
      </c>
      <c r="P4214" t="s">
        <v>6323</v>
      </c>
    </row>
    <row r="4215" spans="1:16" x14ac:dyDescent="0.35">
      <c r="A4215" t="s">
        <v>5525</v>
      </c>
      <c r="B4215" s="3" t="s">
        <v>13427</v>
      </c>
      <c r="C4215" s="4">
        <v>52.550761660500001</v>
      </c>
      <c r="D4215" s="4">
        <v>9.16258630982</v>
      </c>
      <c r="E4215" s="4">
        <f>Orte[[#This Row],[Lat_dez]]*PI()/180</f>
        <v>0.9171838154065276</v>
      </c>
      <c r="F4215" s="4">
        <f>Orte[[#This Row],[Lon_dez]]*PI()/180</f>
        <v>0.15991729910451624</v>
      </c>
      <c r="G4215" t="s">
        <v>554</v>
      </c>
      <c r="H4215" t="s">
        <v>747</v>
      </c>
      <c r="I4215" s="4" t="b">
        <v>0</v>
      </c>
      <c r="J4215" s="4" t="str">
        <f>CONCATENATE(Orte[[#This Row],[Ort]]," - ",Orte[[#This Row],[Landkreis]])</f>
        <v>Landesbergen - Landkreis Nienburg (Weser)</v>
      </c>
      <c r="L4215" s="3" t="s">
        <v>13399</v>
      </c>
      <c r="M4215" s="3"/>
      <c r="N4215" t="str">
        <f>Orte[[#This Row],[Ort]]</f>
        <v>Landesbergen</v>
      </c>
      <c r="O4215" t="s">
        <v>2137</v>
      </c>
      <c r="P4215" t="s">
        <v>6320</v>
      </c>
    </row>
    <row r="4216" spans="1:16" x14ac:dyDescent="0.35">
      <c r="A4216" t="s">
        <v>6498</v>
      </c>
      <c r="B4216" s="3" t="s">
        <v>14748</v>
      </c>
      <c r="C4216" s="4">
        <v>51.523478778099999</v>
      </c>
      <c r="D4216" s="4">
        <v>12.1090602899</v>
      </c>
      <c r="E4216" s="4">
        <f>Orte[[#This Row],[Lat_dez]]*PI()/180</f>
        <v>0.89925434675926985</v>
      </c>
      <c r="F4216" s="4">
        <f>Orte[[#This Row],[Lon_dez]]*PI()/180</f>
        <v>0.21134297138125405</v>
      </c>
      <c r="G4216" t="s">
        <v>809</v>
      </c>
      <c r="H4216" t="s">
        <v>861</v>
      </c>
      <c r="I4216" s="4" t="b">
        <v>0</v>
      </c>
      <c r="J4216" s="4" t="str">
        <f>CONCATENATE(Orte[[#This Row],[Ort]]," - ",Orte[[#This Row],[Landkreis]])</f>
        <v>Landsberg - Landkreis Saalekreis</v>
      </c>
      <c r="L4216" s="3" t="s">
        <v>13946</v>
      </c>
      <c r="M4216" s="3"/>
      <c r="N4216" t="str">
        <f>Orte[[#This Row],[Ort]]</f>
        <v>Landsberg</v>
      </c>
      <c r="O4216" t="s">
        <v>4388</v>
      </c>
      <c r="P4216" t="s">
        <v>5900</v>
      </c>
    </row>
    <row r="4217" spans="1:16" x14ac:dyDescent="0.35">
      <c r="A4217" t="s">
        <v>4214</v>
      </c>
      <c r="B4217" s="3" t="s">
        <v>11722</v>
      </c>
      <c r="C4217" s="4">
        <v>48.034834506400003</v>
      </c>
      <c r="D4217" s="4">
        <v>10.861057729000001</v>
      </c>
      <c r="E4217" s="4">
        <f>Orte[[#This Row],[Lat_dez]]*PI()/180</f>
        <v>0.83836601778726527</v>
      </c>
      <c r="F4217" s="4">
        <f>Orte[[#This Row],[Lon_dez]]*PI()/180</f>
        <v>0.18956121762022804</v>
      </c>
      <c r="G4217" t="s">
        <v>665</v>
      </c>
      <c r="H4217" t="s">
        <v>802</v>
      </c>
      <c r="I4217" s="4" t="b">
        <v>0</v>
      </c>
      <c r="J4217" s="4" t="str">
        <f>CONCATENATE(Orte[[#This Row],[Ort]]," - ",Orte[[#This Row],[Landkreis]])</f>
        <v>Landsberg a. Lech - Landkreis Landsberg am Lech</v>
      </c>
      <c r="L4217" s="3" t="s">
        <v>7664</v>
      </c>
      <c r="M4217" s="3"/>
      <c r="N4217" t="str">
        <f>Orte[[#This Row],[Ort]]</f>
        <v>Landsberg a. Lech</v>
      </c>
      <c r="O4217" t="s">
        <v>4616</v>
      </c>
      <c r="P4217" t="s">
        <v>6069</v>
      </c>
    </row>
    <row r="4218" spans="1:16" x14ac:dyDescent="0.35">
      <c r="A4218" t="s">
        <v>4390</v>
      </c>
      <c r="B4218" s="3" t="s">
        <v>11953</v>
      </c>
      <c r="C4218" s="4">
        <v>48.160073966799999</v>
      </c>
      <c r="D4218" s="4">
        <v>11.1731152002</v>
      </c>
      <c r="E4218" s="4">
        <f>Orte[[#This Row],[Lat_dez]]*PI()/180</f>
        <v>0.8405518587246662</v>
      </c>
      <c r="F4218" s="4">
        <f>Orte[[#This Row],[Lon_dez]]*PI()/180</f>
        <v>0.1950076479481154</v>
      </c>
      <c r="G4218" t="s">
        <v>665</v>
      </c>
      <c r="H4218" t="s">
        <v>960</v>
      </c>
      <c r="I4218" s="4" t="b">
        <v>0</v>
      </c>
      <c r="J4218" s="4" t="str">
        <f>CONCATENATE(Orte[[#This Row],[Ort]]," - ",Orte[[#This Row],[Landkreis]])</f>
        <v>Landsberied - Landkreis Fürstenfeldbruck</v>
      </c>
      <c r="L4218" s="3" t="s">
        <v>11201</v>
      </c>
      <c r="M4218" s="3"/>
      <c r="N4218" t="str">
        <f>Orte[[#This Row],[Ort]]</f>
        <v>Landsberied</v>
      </c>
      <c r="O4218" t="s">
        <v>1646</v>
      </c>
      <c r="P4218" t="s">
        <v>1888</v>
      </c>
    </row>
    <row r="4219" spans="1:16" x14ac:dyDescent="0.35">
      <c r="A4219" t="s">
        <v>5399</v>
      </c>
      <c r="B4219" s="3" t="s">
        <v>13265</v>
      </c>
      <c r="C4219" s="4">
        <v>49.998884407699997</v>
      </c>
      <c r="D4219" s="4">
        <v>6.7503848592600004</v>
      </c>
      <c r="E4219" s="4">
        <f>Orte[[#This Row],[Lat_dez]]*PI()/180</f>
        <v>0.8726451552384199</v>
      </c>
      <c r="F4219" s="4">
        <f>Orte[[#This Row],[Lon_dez]]*PI()/180</f>
        <v>0.11781644157086103</v>
      </c>
      <c r="G4219" t="s">
        <v>514</v>
      </c>
      <c r="H4219" t="s">
        <v>1254</v>
      </c>
      <c r="I4219" s="4" t="b">
        <v>0</v>
      </c>
      <c r="J4219" s="4" t="str">
        <f>CONCATENATE(Orte[[#This Row],[Ort]]," - ",Orte[[#This Row],[Landkreis]])</f>
        <v>Landscheid - Landkreis Bernkastel-Wittlich</v>
      </c>
      <c r="L4219" s="3" t="s">
        <v>8999</v>
      </c>
      <c r="M4219" s="3"/>
      <c r="N4219" t="str">
        <f>Orte[[#This Row],[Ort]]</f>
        <v>Landscheid</v>
      </c>
      <c r="O4219" t="s">
        <v>6550</v>
      </c>
      <c r="P4219" t="s">
        <v>5433</v>
      </c>
    </row>
    <row r="4220" spans="1:16" x14ac:dyDescent="0.35">
      <c r="A4220" t="s">
        <v>4158</v>
      </c>
      <c r="B4220" s="3" t="s">
        <v>14141</v>
      </c>
      <c r="C4220" s="4">
        <v>48.541501991899999</v>
      </c>
      <c r="D4220" s="4">
        <v>12.1675171447</v>
      </c>
      <c r="E4220" s="4">
        <f>Orte[[#This Row],[Lat_dez]]*PI()/180</f>
        <v>0.84720903362204092</v>
      </c>
      <c r="F4220" s="4">
        <f>Orte[[#This Row],[Lon_dez]]*PI()/180</f>
        <v>0.21236323596787432</v>
      </c>
      <c r="G4220" t="s">
        <v>665</v>
      </c>
      <c r="H4220" t="s">
        <v>1951</v>
      </c>
      <c r="I4220" s="4" t="b">
        <v>0</v>
      </c>
      <c r="J4220" s="4" t="str">
        <f>CONCATENATE(Orte[[#This Row],[Ort]]," - ",Orte[[#This Row],[Landkreis]])</f>
        <v>Landshut - Kreisfreie Stadt Landshut</v>
      </c>
      <c r="L4220" s="3" t="s">
        <v>11758</v>
      </c>
      <c r="M4220" s="3"/>
      <c r="N4220" t="str">
        <f>Orte[[#This Row],[Ort]]</f>
        <v>Landshut</v>
      </c>
      <c r="O4220" t="s">
        <v>6484</v>
      </c>
      <c r="P4220" t="s">
        <v>516</v>
      </c>
    </row>
    <row r="4221" spans="1:16" x14ac:dyDescent="0.35">
      <c r="A4221" t="s">
        <v>4158</v>
      </c>
      <c r="B4221" s="3" t="s">
        <v>11656</v>
      </c>
      <c r="C4221" s="4">
        <v>48.528181457599999</v>
      </c>
      <c r="D4221" s="4">
        <v>12.090342363</v>
      </c>
      <c r="E4221" s="4">
        <f>Orte[[#This Row],[Lat_dez]]*PI()/180</f>
        <v>0.84697654644038101</v>
      </c>
      <c r="F4221" s="4">
        <f>Orte[[#This Row],[Lon_dez]]*PI()/180</f>
        <v>0.21101628192770142</v>
      </c>
      <c r="G4221" t="s">
        <v>665</v>
      </c>
      <c r="H4221" t="s">
        <v>1951</v>
      </c>
      <c r="I4221" s="4" t="b">
        <v>0</v>
      </c>
      <c r="J4221" s="4" t="str">
        <f>CONCATENATE(Orte[[#This Row],[Ort]]," - ",Orte[[#This Row],[Landkreis]])</f>
        <v>Landshut - Kreisfreie Stadt Landshut</v>
      </c>
      <c r="L4221" s="3" t="s">
        <v>8031</v>
      </c>
      <c r="M4221" s="3"/>
      <c r="N4221" t="str">
        <f>Orte[[#This Row],[Ort]]</f>
        <v>Landshut</v>
      </c>
      <c r="O4221" t="s">
        <v>2112</v>
      </c>
      <c r="P4221" t="s">
        <v>3486</v>
      </c>
    </row>
    <row r="4222" spans="1:16" x14ac:dyDescent="0.35">
      <c r="A4222" t="s">
        <v>4158</v>
      </c>
      <c r="B4222" s="3" t="s">
        <v>13303</v>
      </c>
      <c r="C4222" s="4">
        <v>48.524413393800003</v>
      </c>
      <c r="D4222" s="4">
        <v>12.198145798000001</v>
      </c>
      <c r="E4222" s="4">
        <f>Orte[[#This Row],[Lat_dez]]*PI()/180</f>
        <v>0.8469107813206459</v>
      </c>
      <c r="F4222" s="4">
        <f>Orte[[#This Row],[Lon_dez]]*PI()/180</f>
        <v>0.21289780681341114</v>
      </c>
      <c r="G4222" t="s">
        <v>665</v>
      </c>
      <c r="H4222" t="s">
        <v>881</v>
      </c>
      <c r="I4222" s="4" t="b">
        <v>0</v>
      </c>
      <c r="J4222" s="4" t="str">
        <f>CONCATENATE(Orte[[#This Row],[Ort]]," - ",Orte[[#This Row],[Landkreis]])</f>
        <v>Landshut - Landkreis Landshut</v>
      </c>
      <c r="L4222" s="3" t="s">
        <v>15615</v>
      </c>
      <c r="M4222" s="3"/>
      <c r="N4222" t="str">
        <f>Orte[[#This Row],[Ort]]</f>
        <v>Landshut</v>
      </c>
      <c r="O4222" t="s">
        <v>5391</v>
      </c>
      <c r="P4222" t="s">
        <v>6434</v>
      </c>
    </row>
    <row r="4223" spans="1:16" x14ac:dyDescent="0.35">
      <c r="A4223" t="s">
        <v>4349</v>
      </c>
      <c r="B4223" s="3" t="s">
        <v>11902</v>
      </c>
      <c r="C4223" s="4">
        <v>48.560745947199997</v>
      </c>
      <c r="D4223" s="4">
        <v>12.089726872</v>
      </c>
      <c r="E4223" s="4">
        <f>Orte[[#This Row],[Lat_dez]]*PI()/180</f>
        <v>0.84754490400313232</v>
      </c>
      <c r="F4223" s="4">
        <f>Orte[[#This Row],[Lon_dez]]*PI()/180</f>
        <v>0.21100553958323506</v>
      </c>
      <c r="G4223" t="s">
        <v>665</v>
      </c>
      <c r="H4223" t="s">
        <v>1951</v>
      </c>
      <c r="I4223" s="4" t="b">
        <v>0</v>
      </c>
      <c r="J4223" s="4" t="str">
        <f>CONCATENATE(Orte[[#This Row],[Ort]]," - ",Orte[[#This Row],[Landkreis]])</f>
        <v>Landshut, Altdorf - Kreisfreie Stadt Landshut</v>
      </c>
      <c r="L4223" s="3" t="s">
        <v>7807</v>
      </c>
      <c r="M4223" s="3"/>
      <c r="N4223" t="str">
        <f>Orte[[#This Row],[Ort]]</f>
        <v>Landshut, Altdorf</v>
      </c>
      <c r="O4223" t="s">
        <v>1427</v>
      </c>
      <c r="P4223" t="s">
        <v>4779</v>
      </c>
    </row>
    <row r="4224" spans="1:16" x14ac:dyDescent="0.35">
      <c r="A4224" t="s">
        <v>5694</v>
      </c>
      <c r="B4224" s="3" t="s">
        <v>13659</v>
      </c>
      <c r="C4224" s="4">
        <v>49.403499850099998</v>
      </c>
      <c r="D4224" s="4">
        <v>7.5600681847000004</v>
      </c>
      <c r="E4224" s="4">
        <f>Orte[[#This Row],[Lat_dez]]*PI()/180</f>
        <v>0.86225373439277009</v>
      </c>
      <c r="F4224" s="4">
        <f>Orte[[#This Row],[Lon_dez]]*PI()/180</f>
        <v>0.13194808149828582</v>
      </c>
      <c r="G4224" t="s">
        <v>514</v>
      </c>
      <c r="H4224" t="s">
        <v>586</v>
      </c>
      <c r="I4224" s="4" t="b">
        <v>0</v>
      </c>
      <c r="J4224" s="4" t="str">
        <f>CONCATENATE(Orte[[#This Row],[Ort]]," - ",Orte[[#This Row],[Landkreis]])</f>
        <v>Landstuhl - Landkreis Kaiserslautern</v>
      </c>
      <c r="L4224" s="3" t="s">
        <v>9374</v>
      </c>
      <c r="M4224" s="3"/>
      <c r="N4224" t="str">
        <f>Orte[[#This Row],[Ort]]</f>
        <v>Landstuhl</v>
      </c>
      <c r="O4224" t="s">
        <v>3614</v>
      </c>
      <c r="P4224" t="s">
        <v>4007</v>
      </c>
    </row>
    <row r="4225" spans="1:16" x14ac:dyDescent="0.35">
      <c r="A4225" t="s">
        <v>6862</v>
      </c>
      <c r="B4225" s="3" t="s">
        <v>15241</v>
      </c>
      <c r="C4225" s="4">
        <v>54.795629157900002</v>
      </c>
      <c r="D4225" s="4">
        <v>9.6408692732999999</v>
      </c>
      <c r="E4225" s="4">
        <f>Orte[[#This Row],[Lat_dez]]*PI()/180</f>
        <v>0.95636414450716278</v>
      </c>
      <c r="F4225" s="4">
        <f>Orte[[#This Row],[Lon_dez]]*PI()/180</f>
        <v>0.16826491157343804</v>
      </c>
      <c r="G4225" t="s">
        <v>641</v>
      </c>
      <c r="H4225" t="s">
        <v>660</v>
      </c>
      <c r="I4225" s="4" t="b">
        <v>0</v>
      </c>
      <c r="J4225" s="4" t="str">
        <f>CONCATENATE(Orte[[#This Row],[Ort]]," - ",Orte[[#This Row],[Landkreis]])</f>
        <v>Langballig - Kreis Schleswig-Flensburg</v>
      </c>
      <c r="L4225" s="3" t="s">
        <v>13951</v>
      </c>
      <c r="M4225" s="3"/>
      <c r="N4225" t="str">
        <f>Orte[[#This Row],[Ort]]</f>
        <v>Langballig</v>
      </c>
      <c r="O4225" t="s">
        <v>2639</v>
      </c>
      <c r="P4225" t="s">
        <v>1571</v>
      </c>
    </row>
    <row r="4226" spans="1:16" x14ac:dyDescent="0.35">
      <c r="A4226" t="s">
        <v>4076</v>
      </c>
      <c r="B4226" s="3" t="s">
        <v>11550</v>
      </c>
      <c r="C4226" s="4">
        <v>49.0267921445</v>
      </c>
      <c r="D4226" s="4">
        <v>13.1525338762</v>
      </c>
      <c r="E4226" s="4">
        <f>Orte[[#This Row],[Lat_dez]]*PI()/180</f>
        <v>0.85567894461241656</v>
      </c>
      <c r="F4226" s="4">
        <f>Orte[[#This Row],[Lon_dez]]*PI()/180</f>
        <v>0.22955502111978227</v>
      </c>
      <c r="G4226" t="s">
        <v>665</v>
      </c>
      <c r="H4226" t="s">
        <v>1419</v>
      </c>
      <c r="I4226" s="4" t="b">
        <v>0</v>
      </c>
      <c r="J4226" s="4" t="str">
        <f>CONCATENATE(Orte[[#This Row],[Ort]]," - ",Orte[[#This Row],[Landkreis]])</f>
        <v>Langdorf - Landkreis Regen</v>
      </c>
      <c r="L4226" s="3" t="s">
        <v>10946</v>
      </c>
      <c r="M4226" s="3"/>
      <c r="N4226" t="str">
        <f>Orte[[#This Row],[Ort]]</f>
        <v>Langdorf</v>
      </c>
      <c r="O4226" t="s">
        <v>4318</v>
      </c>
      <c r="P4226" t="s">
        <v>4556</v>
      </c>
    </row>
    <row r="4227" spans="1:16" x14ac:dyDescent="0.35">
      <c r="A4227" t="s">
        <v>5168</v>
      </c>
      <c r="B4227" s="3" t="s">
        <v>12969</v>
      </c>
      <c r="C4227" s="4">
        <v>51.914400575800002</v>
      </c>
      <c r="D4227" s="4">
        <v>10.3246255431</v>
      </c>
      <c r="E4227" s="4">
        <f>Orte[[#This Row],[Lat_dez]]*PI()/180</f>
        <v>0.90607721924694995</v>
      </c>
      <c r="F4227" s="4">
        <f>Orte[[#This Row],[Lon_dez]]*PI()/180</f>
        <v>0.18019870976260272</v>
      </c>
      <c r="G4227" t="s">
        <v>554</v>
      </c>
      <c r="H4227" t="s">
        <v>692</v>
      </c>
      <c r="I4227" s="4" t="b">
        <v>0</v>
      </c>
      <c r="J4227" s="4" t="str">
        <f>CONCATENATE(Orte[[#This Row],[Ort]]," - ",Orte[[#This Row],[Landkreis]])</f>
        <v>Langelsheim - Landkreis Goslar</v>
      </c>
      <c r="L4227" s="3" t="s">
        <v>7808</v>
      </c>
      <c r="M4227" s="3"/>
      <c r="N4227" t="str">
        <f>Orte[[#This Row],[Ort]]</f>
        <v>Langelsheim</v>
      </c>
      <c r="O4227" t="s">
        <v>6497</v>
      </c>
      <c r="P4227" t="s">
        <v>3770</v>
      </c>
    </row>
    <row r="4228" spans="1:16" x14ac:dyDescent="0.35">
      <c r="A4228" t="s">
        <v>4246</v>
      </c>
      <c r="B4228" s="3" t="s">
        <v>11760</v>
      </c>
      <c r="C4228" s="4">
        <v>49.992246740299997</v>
      </c>
      <c r="D4228" s="4">
        <v>8.6616590651299994</v>
      </c>
      <c r="E4228" s="4">
        <f>Orte[[#This Row],[Lat_dez]]*PI()/180</f>
        <v>0.87252930608763757</v>
      </c>
      <c r="F4228" s="4">
        <f>Orte[[#This Row],[Lon_dez]]*PI()/180</f>
        <v>0.15117446937173246</v>
      </c>
      <c r="G4228" t="s">
        <v>549</v>
      </c>
      <c r="H4228" t="s">
        <v>739</v>
      </c>
      <c r="I4228" s="4" t="b">
        <v>0</v>
      </c>
      <c r="J4228" s="4" t="str">
        <f>CONCATENATE(Orte[[#This Row],[Ort]]," - ",Orte[[#This Row],[Landkreis]])</f>
        <v>Langen - Landkreis Offenbach</v>
      </c>
      <c r="L4228" s="3" t="s">
        <v>13586</v>
      </c>
      <c r="M4228" s="3"/>
      <c r="N4228" t="str">
        <f>Orte[[#This Row],[Ort]]</f>
        <v>Langen</v>
      </c>
      <c r="O4228" t="s">
        <v>5608</v>
      </c>
      <c r="P4228" t="s">
        <v>6909</v>
      </c>
    </row>
    <row r="4229" spans="1:16" x14ac:dyDescent="0.35">
      <c r="A4229" t="s">
        <v>6777</v>
      </c>
      <c r="B4229" s="3" t="s">
        <v>15121</v>
      </c>
      <c r="C4229" s="4">
        <v>48.894700597499998</v>
      </c>
      <c r="D4229" s="4">
        <v>10.9161238881</v>
      </c>
      <c r="E4229" s="4">
        <f>Orte[[#This Row],[Lat_dez]]*PI()/180</f>
        <v>0.85337351220321367</v>
      </c>
      <c r="F4229" s="4">
        <f>Orte[[#This Row],[Lon_dez]]*PI()/180</f>
        <v>0.19052230340295004</v>
      </c>
      <c r="G4229" t="s">
        <v>665</v>
      </c>
      <c r="H4229" t="s">
        <v>1551</v>
      </c>
      <c r="I4229" s="4" t="b">
        <v>0</v>
      </c>
      <c r="J4229" s="4" t="str">
        <f>CONCATENATE(Orte[[#This Row],[Ort]]," - ",Orte[[#This Row],[Landkreis]])</f>
        <v>Langenaltheim - Landkreis Weißenburg-Gunzenhausen</v>
      </c>
      <c r="L4229" s="3" t="s">
        <v>10525</v>
      </c>
      <c r="M4229" s="3"/>
      <c r="N4229" t="str">
        <f>Orte[[#This Row],[Ort]]</f>
        <v>Langenaltheim</v>
      </c>
      <c r="O4229" t="s">
        <v>4639</v>
      </c>
      <c r="P4229" t="s">
        <v>1013</v>
      </c>
    </row>
    <row r="4230" spans="1:16" x14ac:dyDescent="0.35">
      <c r="A4230" t="s">
        <v>1153</v>
      </c>
      <c r="B4230" s="3" t="s">
        <v>8116</v>
      </c>
      <c r="C4230" s="4">
        <v>47.616236543299998</v>
      </c>
      <c r="D4230" s="4">
        <v>9.5625595354899993</v>
      </c>
      <c r="E4230" s="4">
        <f>Orte[[#This Row],[Lat_dez]]*PI()/180</f>
        <v>0.83106010508902839</v>
      </c>
      <c r="F4230" s="4">
        <f>Orte[[#This Row],[Lon_dez]]*PI()/180</f>
        <v>0.16689814881228004</v>
      </c>
      <c r="G4230" t="s">
        <v>546</v>
      </c>
      <c r="H4230" t="s">
        <v>1154</v>
      </c>
      <c r="I4230" s="4" t="b">
        <v>0</v>
      </c>
      <c r="J4230" s="4" t="str">
        <f>CONCATENATE(Orte[[#This Row],[Ort]]," - ",Orte[[#This Row],[Landkreis]])</f>
        <v>Langenargen - Landkreis Bodenseekreis</v>
      </c>
      <c r="L4230" s="3" t="s">
        <v>8041</v>
      </c>
      <c r="M4230" s="3"/>
      <c r="N4230" t="str">
        <f>Orte[[#This Row],[Ort]]</f>
        <v>Langenargen</v>
      </c>
      <c r="O4230" t="s">
        <v>5291</v>
      </c>
      <c r="P4230" t="s">
        <v>1218</v>
      </c>
    </row>
    <row r="4231" spans="1:16" x14ac:dyDescent="0.35">
      <c r="A4231" t="s">
        <v>3749</v>
      </c>
      <c r="B4231" s="3" t="s">
        <v>11145</v>
      </c>
      <c r="C4231" s="4">
        <v>48.499314253500003</v>
      </c>
      <c r="D4231" s="4">
        <v>10.106727275500001</v>
      </c>
      <c r="E4231" s="4">
        <f>Orte[[#This Row],[Lat_dez]]*PI()/180</f>
        <v>0.8464727186829909</v>
      </c>
      <c r="F4231" s="4">
        <f>Orte[[#This Row],[Lon_dez]]*PI()/180</f>
        <v>0.17639566755859104</v>
      </c>
      <c r="G4231" t="s">
        <v>546</v>
      </c>
      <c r="H4231" t="s">
        <v>996</v>
      </c>
      <c r="I4231" s="4" t="b">
        <v>0</v>
      </c>
      <c r="J4231" s="4" t="str">
        <f>CONCATENATE(Orte[[#This Row],[Ort]]," - ",Orte[[#This Row],[Landkreis]])</f>
        <v>Langenau - Landkreis Alb-Donau-Kreis</v>
      </c>
      <c r="L4231" s="3" t="s">
        <v>9991</v>
      </c>
      <c r="M4231" s="3"/>
      <c r="N4231" t="str">
        <f>Orte[[#This Row],[Ort]]</f>
        <v>Langenau</v>
      </c>
      <c r="O4231" t="s">
        <v>3261</v>
      </c>
      <c r="P4231" t="s">
        <v>1698</v>
      </c>
    </row>
    <row r="4232" spans="1:16" x14ac:dyDescent="0.35">
      <c r="A4232" t="s">
        <v>6934</v>
      </c>
      <c r="B4232" s="3" t="s">
        <v>15338</v>
      </c>
      <c r="C4232" s="4">
        <v>48.434392724600002</v>
      </c>
      <c r="D4232" s="4">
        <v>11.854772841000001</v>
      </c>
      <c r="E4232" s="4">
        <f>Orte[[#This Row],[Lat_dez]]*PI()/180</f>
        <v>0.84533962424825715</v>
      </c>
      <c r="F4232" s="4">
        <f>Orte[[#This Row],[Lon_dez]]*PI()/180</f>
        <v>0.20690481815145223</v>
      </c>
      <c r="G4232" t="s">
        <v>665</v>
      </c>
      <c r="H4232" t="s">
        <v>845</v>
      </c>
      <c r="I4232" s="4" t="b">
        <v>0</v>
      </c>
      <c r="J4232" s="4" t="str">
        <f>CONCATENATE(Orte[[#This Row],[Ort]]," - ",Orte[[#This Row],[Landkreis]])</f>
        <v>Langenbach - Landkreis Freising</v>
      </c>
      <c r="L4232" s="3" t="s">
        <v>10326</v>
      </c>
      <c r="M4232" s="3"/>
      <c r="N4232" t="str">
        <f>Orte[[#This Row],[Ort]]</f>
        <v>Langenbach</v>
      </c>
      <c r="O4232" t="s">
        <v>3499</v>
      </c>
      <c r="P4232" t="s">
        <v>5315</v>
      </c>
    </row>
    <row r="4233" spans="1:16" x14ac:dyDescent="0.35">
      <c r="A4233" t="s">
        <v>4743</v>
      </c>
      <c r="B4233" s="3" t="s">
        <v>12414</v>
      </c>
      <c r="C4233" s="4">
        <v>51.767101498199999</v>
      </c>
      <c r="D4233" s="4">
        <v>8.3191965827600001</v>
      </c>
      <c r="E4233" s="4">
        <f>Orte[[#This Row],[Lat_dez]]*PI()/180</f>
        <v>0.90350636535767948</v>
      </c>
      <c r="F4233" s="4">
        <f>Orte[[#This Row],[Lon_dez]]*PI()/180</f>
        <v>0.14519737148982292</v>
      </c>
      <c r="G4233" t="s">
        <v>504</v>
      </c>
      <c r="H4233" t="s">
        <v>1715</v>
      </c>
      <c r="I4233" s="4" t="b">
        <v>0</v>
      </c>
      <c r="J4233" s="4" t="str">
        <f>CONCATENATE(Orte[[#This Row],[Ort]]," - ",Orte[[#This Row],[Landkreis]])</f>
        <v>Langenberg - Kreis Gütersloh</v>
      </c>
      <c r="L4233" s="3" t="s">
        <v>14873</v>
      </c>
      <c r="M4233" s="3"/>
      <c r="N4233" t="str">
        <f>Orte[[#This Row],[Ort]]</f>
        <v>Langenberg</v>
      </c>
      <c r="O4233" t="s">
        <v>4836</v>
      </c>
      <c r="P4233" t="s">
        <v>5668</v>
      </c>
    </row>
    <row r="4234" spans="1:16" x14ac:dyDescent="0.35">
      <c r="A4234" t="s">
        <v>4553</v>
      </c>
      <c r="B4234" s="3" t="s">
        <v>12166</v>
      </c>
      <c r="C4234" s="4">
        <v>50.756151361100002</v>
      </c>
      <c r="D4234" s="4">
        <v>12.293670451700001</v>
      </c>
      <c r="E4234" s="4">
        <f>Orte[[#This Row],[Lat_dez]]*PI()/180</f>
        <v>0.88586195689179636</v>
      </c>
      <c r="F4234" s="4">
        <f>Orte[[#This Row],[Lon_dez]]*PI()/180</f>
        <v>0.21456502653730353</v>
      </c>
      <c r="G4234" t="s">
        <v>869</v>
      </c>
      <c r="H4234" t="s">
        <v>901</v>
      </c>
      <c r="I4234" s="4" t="b">
        <v>0</v>
      </c>
      <c r="J4234" s="4" t="str">
        <f>CONCATENATE(Orte[[#This Row],[Ort]]," - ",Orte[[#This Row],[Landkreis]])</f>
        <v>Langenbernsdorf - Landkreis Zwickau</v>
      </c>
      <c r="L4234" s="3" t="s">
        <v>10520</v>
      </c>
      <c r="M4234" s="3"/>
      <c r="N4234" t="str">
        <f>Orte[[#This Row],[Ort]]</f>
        <v>Langenbernsdorf</v>
      </c>
      <c r="O4234" t="s">
        <v>7044</v>
      </c>
      <c r="P4234" t="s">
        <v>1654</v>
      </c>
    </row>
    <row r="4235" spans="1:16" x14ac:dyDescent="0.35">
      <c r="A4235" t="s">
        <v>6601</v>
      </c>
      <c r="B4235" s="3" t="s">
        <v>14903</v>
      </c>
      <c r="C4235" s="4">
        <v>49.214414801099998</v>
      </c>
      <c r="D4235" s="4">
        <v>9.3966358802799999</v>
      </c>
      <c r="E4235" s="4">
        <f>Orte[[#This Row],[Lat_dez]]*PI()/180</f>
        <v>0.85895357772142522</v>
      </c>
      <c r="F4235" s="4">
        <f>Orte[[#This Row],[Lon_dez]]*PI()/180</f>
        <v>0.16400223472192171</v>
      </c>
      <c r="G4235" t="s">
        <v>546</v>
      </c>
      <c r="H4235" t="s">
        <v>759</v>
      </c>
      <c r="I4235" s="4" t="b">
        <v>0</v>
      </c>
      <c r="J4235" s="4" t="str">
        <f>CONCATENATE(Orte[[#This Row],[Ort]]," - ",Orte[[#This Row],[Landkreis]])</f>
        <v>Langenbrettach - Landkreis Heilbronn</v>
      </c>
      <c r="L4235" s="3" t="s">
        <v>11211</v>
      </c>
      <c r="M4235" s="3"/>
      <c r="N4235" t="str">
        <f>Orte[[#This Row],[Ort]]</f>
        <v>Langenbrettach</v>
      </c>
      <c r="O4235" t="s">
        <v>1110</v>
      </c>
      <c r="P4235" t="s">
        <v>6152</v>
      </c>
    </row>
    <row r="4236" spans="1:16" x14ac:dyDescent="0.35">
      <c r="A4236" t="s">
        <v>2741</v>
      </c>
      <c r="B4236" s="3" t="s">
        <v>9873</v>
      </c>
      <c r="C4236" s="4">
        <v>49.257130279400002</v>
      </c>
      <c r="D4236" s="4">
        <v>9.8558325386199996</v>
      </c>
      <c r="E4236" s="4">
        <f>Orte[[#This Row],[Lat_dez]]*PI()/180</f>
        <v>0.85969910345932443</v>
      </c>
      <c r="F4236" s="4">
        <f>Orte[[#This Row],[Lon_dez]]*PI()/180</f>
        <v>0.17201672832411016</v>
      </c>
      <c r="G4236" t="s">
        <v>546</v>
      </c>
      <c r="H4236" t="s">
        <v>1008</v>
      </c>
      <c r="I4236" s="4" t="b">
        <v>0</v>
      </c>
      <c r="J4236" s="4" t="str">
        <f>CONCATENATE(Orte[[#This Row],[Ort]]," - ",Orte[[#This Row],[Landkreis]])</f>
        <v>Langenburg - Landkreis Schwäbisch Hall</v>
      </c>
      <c r="L4236" s="3" t="s">
        <v>14599</v>
      </c>
      <c r="M4236" s="3"/>
      <c r="N4236" t="str">
        <f>Orte[[#This Row],[Ort]]</f>
        <v>Langenburg</v>
      </c>
      <c r="O4236" t="s">
        <v>2635</v>
      </c>
      <c r="P4236" t="s">
        <v>3202</v>
      </c>
    </row>
    <row r="4237" spans="1:16" x14ac:dyDescent="0.35">
      <c r="A4237" t="s">
        <v>6991</v>
      </c>
      <c r="B4237" s="3" t="s">
        <v>15412</v>
      </c>
      <c r="C4237" s="4">
        <v>53.084552845300003</v>
      </c>
      <c r="D4237" s="4">
        <v>11.263036573100001</v>
      </c>
      <c r="E4237" s="4">
        <f>Orte[[#This Row],[Lat_dez]]*PI()/180</f>
        <v>0.92650022909940921</v>
      </c>
      <c r="F4237" s="4">
        <f>Orte[[#This Row],[Lon_dez]]*PI()/180</f>
        <v>0.19657707197313401</v>
      </c>
      <c r="G4237" t="s">
        <v>554</v>
      </c>
      <c r="H4237" t="s">
        <v>962</v>
      </c>
      <c r="I4237" s="4" t="b">
        <v>0</v>
      </c>
      <c r="J4237" s="4" t="str">
        <f>CONCATENATE(Orte[[#This Row],[Ort]]," - ",Orte[[#This Row],[Landkreis]])</f>
        <v>Langendorf - Landkreis Lüchow-Dannenberg</v>
      </c>
      <c r="L4237" s="3" t="s">
        <v>10524</v>
      </c>
      <c r="M4237" s="3"/>
      <c r="N4237" t="str">
        <f>Orte[[#This Row],[Ort]]</f>
        <v>Langendorf</v>
      </c>
      <c r="O4237" t="s">
        <v>1073</v>
      </c>
      <c r="P4237" t="s">
        <v>2987</v>
      </c>
    </row>
    <row r="4238" spans="1:16" x14ac:dyDescent="0.35">
      <c r="A4238" t="s">
        <v>6196</v>
      </c>
      <c r="B4238" s="3" t="s">
        <v>14329</v>
      </c>
      <c r="C4238" s="4">
        <v>48.166673922699999</v>
      </c>
      <c r="D4238" s="4">
        <v>9.3503403211399991</v>
      </c>
      <c r="E4238" s="4">
        <f>Orte[[#This Row],[Lat_dez]]*PI()/180</f>
        <v>0.84066704968560768</v>
      </c>
      <c r="F4238" s="4">
        <f>Orte[[#This Row],[Lon_dez]]*PI()/180</f>
        <v>0.16319422478587695</v>
      </c>
      <c r="G4238" t="s">
        <v>546</v>
      </c>
      <c r="H4238" t="s">
        <v>649</v>
      </c>
      <c r="I4238" s="4" t="b">
        <v>0</v>
      </c>
      <c r="J4238" s="4" t="str">
        <f>CONCATENATE(Orte[[#This Row],[Ort]]," - ",Orte[[#This Row],[Landkreis]])</f>
        <v>Langenenslingen - Landkreis Biberach</v>
      </c>
      <c r="L4238" s="3" t="s">
        <v>7810</v>
      </c>
      <c r="M4238" s="3"/>
      <c r="N4238" t="str">
        <f>Orte[[#This Row],[Ort]]</f>
        <v>Langenenslingen</v>
      </c>
      <c r="O4238" t="s">
        <v>3194</v>
      </c>
      <c r="P4238" t="s">
        <v>4584</v>
      </c>
    </row>
    <row r="4239" spans="1:16" x14ac:dyDescent="0.35">
      <c r="A4239" t="s">
        <v>6574</v>
      </c>
      <c r="B4239" s="3" t="s">
        <v>14869</v>
      </c>
      <c r="C4239" s="4">
        <v>54.637749571900002</v>
      </c>
      <c r="D4239" s="4">
        <v>8.5972709572100001</v>
      </c>
      <c r="E4239" s="4">
        <f>Orte[[#This Row],[Lat_dez]]*PI()/180</f>
        <v>0.95360862590977735</v>
      </c>
      <c r="F4239" s="4">
        <f>Orte[[#This Row],[Lon_dez]]*PI()/180</f>
        <v>0.15005068488939902</v>
      </c>
      <c r="G4239" t="s">
        <v>641</v>
      </c>
      <c r="H4239" t="s">
        <v>765</v>
      </c>
      <c r="I4239" s="4" t="b">
        <v>0</v>
      </c>
      <c r="J4239" s="4" t="str">
        <f>CONCATENATE(Orte[[#This Row],[Ort]]," - ",Orte[[#This Row],[Landkreis]])</f>
        <v>Langeneß - Kreis Nordfriesland</v>
      </c>
      <c r="L4239" s="3" t="s">
        <v>11488</v>
      </c>
      <c r="M4239" s="3"/>
      <c r="N4239" t="str">
        <f>Orte[[#This Row],[Ort]]</f>
        <v>Langeneß</v>
      </c>
      <c r="O4239" t="s">
        <v>6492</v>
      </c>
      <c r="P4239" t="s">
        <v>1906</v>
      </c>
    </row>
    <row r="4240" spans="1:16" x14ac:dyDescent="0.35">
      <c r="A4240" t="s">
        <v>6030</v>
      </c>
      <c r="B4240" s="3" t="s">
        <v>14107</v>
      </c>
      <c r="C4240" s="4">
        <v>51.110997228899997</v>
      </c>
      <c r="D4240" s="4">
        <v>6.9571481473599999</v>
      </c>
      <c r="E4240" s="4">
        <f>Orte[[#This Row],[Lat_dez]]*PI()/180</f>
        <v>0.89205518562200281</v>
      </c>
      <c r="F4240" s="4">
        <f>Orte[[#This Row],[Lon_dez]]*PI()/180</f>
        <v>0.12142514172045564</v>
      </c>
      <c r="G4240" t="s">
        <v>504</v>
      </c>
      <c r="H4240" t="s">
        <v>1578</v>
      </c>
      <c r="I4240" s="4" t="b">
        <v>0</v>
      </c>
      <c r="J4240" s="4" t="str">
        <f>CONCATENATE(Orte[[#This Row],[Ort]]," - ",Orte[[#This Row],[Landkreis]])</f>
        <v>Langenfeld - Kreis Mettmann</v>
      </c>
      <c r="L4240" s="3" t="s">
        <v>9994</v>
      </c>
      <c r="M4240" s="3"/>
      <c r="N4240" t="str">
        <f>Orte[[#This Row],[Ort]]</f>
        <v>Langenfeld</v>
      </c>
      <c r="O4240" t="s">
        <v>6308</v>
      </c>
      <c r="P4240" t="s">
        <v>4613</v>
      </c>
    </row>
    <row r="4241" spans="1:16" x14ac:dyDescent="0.35">
      <c r="A4241" t="s">
        <v>6030</v>
      </c>
      <c r="B4241" s="3" t="s">
        <v>15401</v>
      </c>
      <c r="C4241" s="4">
        <v>49.610757002100002</v>
      </c>
      <c r="D4241" s="4">
        <v>10.5149061975</v>
      </c>
      <c r="E4241" s="4">
        <f>Orte[[#This Row],[Lat_dez]]*PI()/180</f>
        <v>0.86587105409347642</v>
      </c>
      <c r="F4241" s="4">
        <f>Orte[[#This Row],[Lon_dez]]*PI()/180</f>
        <v>0.18351973368473218</v>
      </c>
      <c r="G4241" t="s">
        <v>665</v>
      </c>
      <c r="H4241" t="s">
        <v>706</v>
      </c>
      <c r="I4241" s="4" t="b">
        <v>0</v>
      </c>
      <c r="J4241" s="4" t="str">
        <f>CONCATENATE(Orte[[#This Row],[Ort]]," - ",Orte[[#This Row],[Landkreis]])</f>
        <v>Langenfeld - Landkreis Neustadt a.d. Aisch-Bad Windsheim</v>
      </c>
      <c r="L4241" s="3" t="s">
        <v>11759</v>
      </c>
      <c r="M4241" s="3"/>
      <c r="N4241" t="str">
        <f>Orte[[#This Row],[Ort]]</f>
        <v>Langenfeld</v>
      </c>
      <c r="O4241" t="s">
        <v>1829</v>
      </c>
      <c r="P4241" t="s">
        <v>6215</v>
      </c>
    </row>
    <row r="4242" spans="1:16" x14ac:dyDescent="0.35">
      <c r="A4242" t="s">
        <v>1861</v>
      </c>
      <c r="B4242" s="3" t="s">
        <v>10894</v>
      </c>
      <c r="C4242" s="4">
        <v>52.432027931299999</v>
      </c>
      <c r="D4242" s="4">
        <v>9.7357989619299996</v>
      </c>
      <c r="E4242" s="4">
        <f>Orte[[#This Row],[Lat_dez]]*PI()/180</f>
        <v>0.9151115208988162</v>
      </c>
      <c r="F4242" s="4">
        <f>Orte[[#This Row],[Lon_dez]]*PI()/180</f>
        <v>0.16992174719792458</v>
      </c>
      <c r="G4242" t="s">
        <v>554</v>
      </c>
      <c r="H4242" t="s">
        <v>652</v>
      </c>
      <c r="I4242" s="4" t="b">
        <v>0</v>
      </c>
      <c r="J4242" s="4" t="str">
        <f>CONCATENATE(Orte[[#This Row],[Ort]]," - ",Orte[[#This Row],[Landkreis]])</f>
        <v>Langenhagen - Landkreis Region Hannover</v>
      </c>
      <c r="L4242" s="3" t="s">
        <v>15610</v>
      </c>
      <c r="M4242" s="3"/>
      <c r="N4242" t="str">
        <f>Orte[[#This Row],[Ort]]</f>
        <v>Langenhagen</v>
      </c>
      <c r="O4242" t="s">
        <v>3994</v>
      </c>
      <c r="P4242" t="s">
        <v>3890</v>
      </c>
    </row>
    <row r="4243" spans="1:16" x14ac:dyDescent="0.35">
      <c r="A4243" t="s">
        <v>1861</v>
      </c>
      <c r="B4243" s="3" t="s">
        <v>14207</v>
      </c>
      <c r="C4243" s="4">
        <v>52.448884524699999</v>
      </c>
      <c r="D4243" s="4">
        <v>9.7473482597899999</v>
      </c>
      <c r="E4243" s="4">
        <f>Orte[[#This Row],[Lat_dez]]*PI()/180</f>
        <v>0.91540572395431608</v>
      </c>
      <c r="F4243" s="4">
        <f>Orte[[#This Row],[Lon_dez]]*PI()/180</f>
        <v>0.17012332047187509</v>
      </c>
      <c r="G4243" t="s">
        <v>554</v>
      </c>
      <c r="H4243" t="s">
        <v>652</v>
      </c>
      <c r="I4243" s="4" t="b">
        <v>0</v>
      </c>
      <c r="J4243" s="4" t="str">
        <f>CONCATENATE(Orte[[#This Row],[Ort]]," - ",Orte[[#This Row],[Landkreis]])</f>
        <v>Langenhagen - Landkreis Region Hannover</v>
      </c>
      <c r="L4243" s="3" t="s">
        <v>14576</v>
      </c>
      <c r="M4243" s="3"/>
      <c r="N4243" t="str">
        <f>Orte[[#This Row],[Ort]]</f>
        <v>Langenhagen</v>
      </c>
      <c r="O4243" t="s">
        <v>2435</v>
      </c>
      <c r="P4243" t="s">
        <v>2938</v>
      </c>
    </row>
    <row r="4244" spans="1:16" x14ac:dyDescent="0.35">
      <c r="A4244" t="s">
        <v>1861</v>
      </c>
      <c r="B4244" s="3" t="s">
        <v>8828</v>
      </c>
      <c r="C4244" s="4">
        <v>52.470274767100001</v>
      </c>
      <c r="D4244" s="4">
        <v>9.6962067999200006</v>
      </c>
      <c r="E4244" s="4">
        <f>Orte[[#This Row],[Lat_dez]]*PI()/180</f>
        <v>0.91577905411199589</v>
      </c>
      <c r="F4244" s="4">
        <f>Orte[[#This Row],[Lon_dez]]*PI()/180</f>
        <v>0.16923073361286706</v>
      </c>
      <c r="G4244" t="s">
        <v>554</v>
      </c>
      <c r="H4244" t="s">
        <v>652</v>
      </c>
      <c r="I4244" s="4" t="b">
        <v>0</v>
      </c>
      <c r="J4244" s="4" t="str">
        <f>CONCATENATE(Orte[[#This Row],[Ort]]," - ",Orte[[#This Row],[Landkreis]])</f>
        <v>Langenhagen - Landkreis Region Hannover</v>
      </c>
      <c r="L4244" s="3" t="s">
        <v>8994</v>
      </c>
      <c r="M4244" s="3"/>
      <c r="N4244" t="str">
        <f>Orte[[#This Row],[Ort]]</f>
        <v>Langenhagen</v>
      </c>
      <c r="O4244" t="s">
        <v>4445</v>
      </c>
      <c r="P4244" t="s">
        <v>5166</v>
      </c>
    </row>
    <row r="4245" spans="1:16" x14ac:dyDescent="0.35">
      <c r="A4245" t="s">
        <v>5706</v>
      </c>
      <c r="B4245" s="3" t="s">
        <v>13675</v>
      </c>
      <c r="C4245" s="4">
        <v>52.463743985500003</v>
      </c>
      <c r="D4245" s="4">
        <v>9.6866295345999998</v>
      </c>
      <c r="E4245" s="4">
        <f>Orte[[#This Row],[Lat_dez]]*PI()/180</f>
        <v>0.91566507047034729</v>
      </c>
      <c r="F4245" s="4">
        <f>Orte[[#This Row],[Lon_dez]]*PI()/180</f>
        <v>0.169063578799696</v>
      </c>
      <c r="G4245" t="s">
        <v>554</v>
      </c>
      <c r="H4245" t="s">
        <v>652</v>
      </c>
      <c r="I4245" s="4" t="b">
        <v>0</v>
      </c>
      <c r="J4245" s="4" t="str">
        <f>CONCATENATE(Orte[[#This Row],[Ort]]," - ",Orte[[#This Row],[Landkreis]])</f>
        <v>Langenhagen (Flughafen) - Landkreis Region Hannover</v>
      </c>
      <c r="L4245" s="3" t="s">
        <v>8108</v>
      </c>
      <c r="M4245" s="3"/>
      <c r="N4245" t="str">
        <f>Orte[[#This Row],[Ort]]</f>
        <v>Langenhagen (Flughafen)</v>
      </c>
      <c r="O4245" t="s">
        <v>5846</v>
      </c>
      <c r="P4245" t="s">
        <v>6494</v>
      </c>
    </row>
    <row r="4246" spans="1:16" x14ac:dyDescent="0.35">
      <c r="A4246" t="s">
        <v>5634</v>
      </c>
      <c r="B4246" s="3" t="s">
        <v>13579</v>
      </c>
      <c r="C4246" s="4">
        <v>54.686502849699998</v>
      </c>
      <c r="D4246" s="4">
        <v>8.9204955502499992</v>
      </c>
      <c r="E4246" s="4">
        <f>Orte[[#This Row],[Lat_dez]]*PI()/180</f>
        <v>0.95445953112852666</v>
      </c>
      <c r="F4246" s="4">
        <f>Orte[[#This Row],[Lon_dez]]*PI()/180</f>
        <v>0.15569201826136575</v>
      </c>
      <c r="G4246" t="s">
        <v>641</v>
      </c>
      <c r="H4246" t="s">
        <v>765</v>
      </c>
      <c r="I4246" s="4" t="b">
        <v>0</v>
      </c>
      <c r="J4246" s="4" t="str">
        <f>CONCATENATE(Orte[[#This Row],[Ort]]," - ",Orte[[#This Row],[Landkreis]])</f>
        <v>Langenhorn, Ockholm u.a. - Kreis Nordfriesland</v>
      </c>
      <c r="L4246" s="3" t="s">
        <v>15234</v>
      </c>
      <c r="M4246" s="3"/>
      <c r="N4246" t="str">
        <f>Orte[[#This Row],[Ort]]</f>
        <v>Langenhorn, Ockholm u.a.</v>
      </c>
      <c r="O4246" t="s">
        <v>2568</v>
      </c>
      <c r="P4246" t="s">
        <v>1277</v>
      </c>
    </row>
    <row r="4247" spans="1:16" x14ac:dyDescent="0.35">
      <c r="A4247" t="s">
        <v>4064</v>
      </c>
      <c r="B4247" s="3" t="s">
        <v>11537</v>
      </c>
      <c r="C4247" s="4">
        <v>50.916698376100001</v>
      </c>
      <c r="D4247" s="4">
        <v>12.6030984131</v>
      </c>
      <c r="E4247" s="4">
        <f>Orte[[#This Row],[Lat_dez]]*PI()/180</f>
        <v>0.888664030907795</v>
      </c>
      <c r="F4247" s="4">
        <f>Orte[[#This Row],[Lon_dez]]*PI()/180</f>
        <v>0.21996556326146743</v>
      </c>
      <c r="G4247" t="s">
        <v>678</v>
      </c>
      <c r="H4247" t="s">
        <v>898</v>
      </c>
      <c r="I4247" s="4" t="b">
        <v>0</v>
      </c>
      <c r="J4247" s="4" t="str">
        <f>CONCATENATE(Orte[[#This Row],[Ort]]," - ",Orte[[#This Row],[Landkreis]])</f>
        <v>Langenleuba-Niederhain - Landkreis Altenburger Land</v>
      </c>
      <c r="L4247" s="3" t="s">
        <v>12006</v>
      </c>
      <c r="M4247" s="3"/>
      <c r="N4247" t="str">
        <f>Orte[[#This Row],[Ort]]</f>
        <v>Langenleuba-Niederhain</v>
      </c>
      <c r="O4247" t="s">
        <v>4762</v>
      </c>
      <c r="P4247" t="s">
        <v>760</v>
      </c>
    </row>
    <row r="4248" spans="1:16" x14ac:dyDescent="0.35">
      <c r="A4248" t="s">
        <v>1116</v>
      </c>
      <c r="B4248" s="3" t="s">
        <v>8081</v>
      </c>
      <c r="C4248" s="4">
        <v>49.903694888300002</v>
      </c>
      <c r="D4248" s="4">
        <v>7.8817663693000002</v>
      </c>
      <c r="E4248" s="4">
        <f>Orte[[#This Row],[Lat_dez]]*PI()/180</f>
        <v>0.87098378471149895</v>
      </c>
      <c r="F4248" s="4">
        <f>Orte[[#This Row],[Lon_dez]]*PI()/180</f>
        <v>0.13756277401724432</v>
      </c>
      <c r="G4248" t="s">
        <v>514</v>
      </c>
      <c r="H4248" t="s">
        <v>588</v>
      </c>
      <c r="I4248" s="4" t="b">
        <v>0</v>
      </c>
      <c r="J4248" s="4" t="str">
        <f>CONCATENATE(Orte[[#This Row],[Ort]]," - ",Orte[[#This Row],[Landkreis]])</f>
        <v>Langenlonsheim - Landkreis Bad Kreuznach</v>
      </c>
      <c r="L4248" s="3" t="s">
        <v>8027</v>
      </c>
      <c r="M4248" s="3"/>
      <c r="N4248" t="str">
        <f>Orte[[#This Row],[Ort]]</f>
        <v>Langenlonsheim</v>
      </c>
      <c r="O4248" t="s">
        <v>4262</v>
      </c>
      <c r="P4248" t="s">
        <v>2459</v>
      </c>
    </row>
    <row r="4249" spans="1:16" x14ac:dyDescent="0.35">
      <c r="A4249" t="s">
        <v>4650</v>
      </c>
      <c r="B4249" s="3" t="s">
        <v>12304</v>
      </c>
      <c r="C4249" s="4">
        <v>48.6042527245</v>
      </c>
      <c r="D4249" s="4">
        <v>11.2103422095</v>
      </c>
      <c r="E4249" s="4">
        <f>Orte[[#This Row],[Lat_dez]]*PI()/180</f>
        <v>0.84830424051394937</v>
      </c>
      <c r="F4249" s="4">
        <f>Orte[[#This Row],[Lon_dez]]*PI()/180</f>
        <v>0.19565738183107095</v>
      </c>
      <c r="G4249" t="s">
        <v>665</v>
      </c>
      <c r="H4249" t="s">
        <v>951</v>
      </c>
      <c r="I4249" s="4" t="b">
        <v>0</v>
      </c>
      <c r="J4249" s="4" t="str">
        <f>CONCATENATE(Orte[[#This Row],[Ort]]," - ",Orte[[#This Row],[Landkreis]])</f>
        <v>Langenmosen - Landkreis Neuburg-Schrobenhausen</v>
      </c>
      <c r="L4249" s="3" t="s">
        <v>15427</v>
      </c>
      <c r="M4249" s="3"/>
      <c r="N4249" t="str">
        <f>Orte[[#This Row],[Ort]]</f>
        <v>Langenmosen</v>
      </c>
      <c r="O4249" t="s">
        <v>5297</v>
      </c>
      <c r="P4249" t="s">
        <v>2162</v>
      </c>
    </row>
    <row r="4250" spans="1:16" x14ac:dyDescent="0.35">
      <c r="A4250" t="s">
        <v>4080</v>
      </c>
      <c r="B4250" s="3" t="s">
        <v>11560</v>
      </c>
      <c r="C4250" s="4">
        <v>48.259897278799997</v>
      </c>
      <c r="D4250" s="4">
        <v>10.6029983459</v>
      </c>
      <c r="E4250" s="4">
        <f>Orte[[#This Row],[Lat_dez]]*PI()/180</f>
        <v>0.84229410418931172</v>
      </c>
      <c r="F4250" s="4">
        <f>Orte[[#This Row],[Lon_dez]]*PI()/180</f>
        <v>0.18505723171946759</v>
      </c>
      <c r="G4250" t="s">
        <v>665</v>
      </c>
      <c r="H4250" t="s">
        <v>798</v>
      </c>
      <c r="I4250" s="4" t="b">
        <v>0</v>
      </c>
      <c r="J4250" s="4" t="str">
        <f>CONCATENATE(Orte[[#This Row],[Ort]]," - ",Orte[[#This Row],[Landkreis]])</f>
        <v>Langenneufnach - Landkreis Augsburg</v>
      </c>
      <c r="L4250" s="3" t="s">
        <v>13570</v>
      </c>
      <c r="M4250" s="3"/>
      <c r="N4250" t="str">
        <f>Orte[[#This Row],[Ort]]</f>
        <v>Langenneufnach</v>
      </c>
      <c r="O4250" t="s">
        <v>4286</v>
      </c>
      <c r="P4250" t="s">
        <v>5549</v>
      </c>
    </row>
    <row r="4251" spans="1:16" x14ac:dyDescent="0.35">
      <c r="A4251" t="s">
        <v>6042</v>
      </c>
      <c r="B4251" s="3" t="s">
        <v>14128</v>
      </c>
      <c r="C4251" s="4">
        <v>48.426186910799998</v>
      </c>
      <c r="D4251" s="4">
        <v>11.9676947127</v>
      </c>
      <c r="E4251" s="4">
        <f>Orte[[#This Row],[Lat_dez]]*PI()/180</f>
        <v>0.8451964057796415</v>
      </c>
      <c r="F4251" s="4">
        <f>Orte[[#This Row],[Lon_dez]]*PI()/180</f>
        <v>0.20887567661013184</v>
      </c>
      <c r="G4251" t="s">
        <v>665</v>
      </c>
      <c r="H4251" t="s">
        <v>879</v>
      </c>
      <c r="I4251" s="4" t="b">
        <v>0</v>
      </c>
      <c r="J4251" s="4" t="str">
        <f>CONCATENATE(Orte[[#This Row],[Ort]]," - ",Orte[[#This Row],[Landkreis]])</f>
        <v>Langenpreising - Landkreis Erding</v>
      </c>
      <c r="L4251" s="3" t="s">
        <v>11462</v>
      </c>
      <c r="M4251" s="3"/>
      <c r="N4251" t="str">
        <f>Orte[[#This Row],[Ort]]</f>
        <v>Langenpreising</v>
      </c>
      <c r="O4251" t="s">
        <v>4013</v>
      </c>
      <c r="P4251" t="s">
        <v>5981</v>
      </c>
    </row>
    <row r="4252" spans="1:16" x14ac:dyDescent="0.35">
      <c r="A4252" t="s">
        <v>7009</v>
      </c>
      <c r="B4252" s="3" t="s">
        <v>15441</v>
      </c>
      <c r="C4252" s="4">
        <v>50.182876629699997</v>
      </c>
      <c r="D4252" s="4">
        <v>9.0468636835999998</v>
      </c>
      <c r="E4252" s="4">
        <f>Orte[[#This Row],[Lat_dez]]*PI()/180</f>
        <v>0.87585642531038022</v>
      </c>
      <c r="F4252" s="4">
        <f>Orte[[#This Row],[Lon_dez]]*PI()/180</f>
        <v>0.15789755825792251</v>
      </c>
      <c r="G4252" t="s">
        <v>549</v>
      </c>
      <c r="H4252" t="s">
        <v>1076</v>
      </c>
      <c r="I4252" s="4" t="b">
        <v>0</v>
      </c>
      <c r="J4252" s="4" t="str">
        <f>CONCATENATE(Orte[[#This Row],[Ort]]," - ",Orte[[#This Row],[Landkreis]])</f>
        <v>Langenselbold - Landkreis Main-Kinzig-Kreis</v>
      </c>
      <c r="L4252" s="3" t="s">
        <v>8416</v>
      </c>
      <c r="M4252" s="3"/>
      <c r="N4252" t="str">
        <f>Orte[[#This Row],[Ort]]</f>
        <v>Langenselbold</v>
      </c>
      <c r="O4252" t="s">
        <v>6318</v>
      </c>
      <c r="P4252" t="s">
        <v>1296</v>
      </c>
    </row>
    <row r="4253" spans="1:16" x14ac:dyDescent="0.35">
      <c r="A4253" t="s">
        <v>3185</v>
      </c>
      <c r="B4253" s="3" t="s">
        <v>10416</v>
      </c>
      <c r="C4253" s="4">
        <v>49.639677488099998</v>
      </c>
      <c r="D4253" s="4">
        <v>11.063308315900001</v>
      </c>
      <c r="E4253" s="4">
        <f>Orte[[#This Row],[Lat_dez]]*PI()/180</f>
        <v>0.8663758117954532</v>
      </c>
      <c r="F4253" s="4">
        <f>Orte[[#This Row],[Lon_dez]]*PI()/180</f>
        <v>0.19309115627572393</v>
      </c>
      <c r="G4253" t="s">
        <v>665</v>
      </c>
      <c r="H4253" t="s">
        <v>807</v>
      </c>
      <c r="I4253" s="4" t="b">
        <v>0</v>
      </c>
      <c r="J4253" s="4" t="str">
        <f>CONCATENATE(Orte[[#This Row],[Ort]]," - ",Orte[[#This Row],[Landkreis]])</f>
        <v>Langensendelbach - Landkreis Forchheim</v>
      </c>
      <c r="L4253" s="3" t="s">
        <v>8671</v>
      </c>
      <c r="M4253" s="3"/>
      <c r="N4253" t="str">
        <f>Orte[[#This Row],[Ort]]</f>
        <v>Langensendelbach</v>
      </c>
      <c r="O4253" t="s">
        <v>5690</v>
      </c>
      <c r="P4253" t="s">
        <v>3443</v>
      </c>
    </row>
    <row r="4254" spans="1:16" x14ac:dyDescent="0.35">
      <c r="A4254" t="s">
        <v>5570</v>
      </c>
      <c r="B4254" s="3" t="s">
        <v>13487</v>
      </c>
      <c r="C4254" s="4">
        <v>51.863474080300001</v>
      </c>
      <c r="D4254" s="4">
        <v>10.944812406500001</v>
      </c>
      <c r="E4254" s="4">
        <f>Orte[[#This Row],[Lat_dez]]*PI()/180</f>
        <v>0.90518838422397296</v>
      </c>
      <c r="F4254" s="4">
        <f>Orte[[#This Row],[Lon_dez]]*PI()/180</f>
        <v>0.19102301250654904</v>
      </c>
      <c r="G4254" t="s">
        <v>809</v>
      </c>
      <c r="H4254" t="s">
        <v>810</v>
      </c>
      <c r="I4254" s="4" t="b">
        <v>0</v>
      </c>
      <c r="J4254" s="4" t="str">
        <f>CONCATENATE(Orte[[#This Row],[Ort]]," - ",Orte[[#This Row],[Landkreis]])</f>
        <v>Langenstein, Derenburg - Landkreis Harz</v>
      </c>
      <c r="L4254" s="3" t="s">
        <v>10503</v>
      </c>
      <c r="M4254" s="3"/>
      <c r="N4254" t="str">
        <f>Orte[[#This Row],[Ort]]</f>
        <v>Langenstein, Derenburg</v>
      </c>
      <c r="O4254" t="s">
        <v>5098</v>
      </c>
      <c r="P4254" t="s">
        <v>2783</v>
      </c>
    </row>
    <row r="4255" spans="1:16" x14ac:dyDescent="0.35">
      <c r="A4255" t="s">
        <v>4561</v>
      </c>
      <c r="B4255" s="3" t="s">
        <v>12174</v>
      </c>
      <c r="C4255" s="4">
        <v>50.649863166700001</v>
      </c>
      <c r="D4255" s="4">
        <v>12.5963043003</v>
      </c>
      <c r="E4255" s="4">
        <f>Orte[[#This Row],[Lat_dez]]*PI()/180</f>
        <v>0.88400687794351651</v>
      </c>
      <c r="F4255" s="4">
        <f>Orte[[#This Row],[Lon_dez]]*PI()/180</f>
        <v>0.21984698362335556</v>
      </c>
      <c r="G4255" t="s">
        <v>869</v>
      </c>
      <c r="H4255" t="s">
        <v>901</v>
      </c>
      <c r="I4255" s="4" t="b">
        <v>0</v>
      </c>
      <c r="J4255" s="4" t="str">
        <f>CONCATENATE(Orte[[#This Row],[Ort]]," - ",Orte[[#This Row],[Landkreis]])</f>
        <v>Langenweißbach, Wildenfels - Landkreis Zwickau</v>
      </c>
      <c r="L4255" s="3" t="s">
        <v>13186</v>
      </c>
      <c r="M4255" s="3"/>
      <c r="N4255" t="str">
        <f>Orte[[#This Row],[Ort]]</f>
        <v>Langenweißbach, Wildenfels</v>
      </c>
      <c r="O4255" t="s">
        <v>3549</v>
      </c>
      <c r="P4255" t="s">
        <v>6408</v>
      </c>
    </row>
    <row r="4256" spans="1:16" x14ac:dyDescent="0.35">
      <c r="A4256" t="s">
        <v>4050</v>
      </c>
      <c r="B4256" s="3" t="s">
        <v>11520</v>
      </c>
      <c r="C4256" s="4">
        <v>50.684385172500001</v>
      </c>
      <c r="D4256" s="4">
        <v>12.1058292964</v>
      </c>
      <c r="E4256" s="4">
        <f>Orte[[#This Row],[Lat_dez]]*PI()/180</f>
        <v>0.88460940060911908</v>
      </c>
      <c r="F4256" s="4">
        <f>Orte[[#This Row],[Lon_dez]]*PI()/180</f>
        <v>0.21128657990656852</v>
      </c>
      <c r="G4256" t="s">
        <v>678</v>
      </c>
      <c r="H4256" t="s">
        <v>2176</v>
      </c>
      <c r="I4256" s="4" t="b">
        <v>0</v>
      </c>
      <c r="J4256" s="4" t="str">
        <f>CONCATENATE(Orte[[#This Row],[Ort]]," - ",Orte[[#This Row],[Landkreis]])</f>
        <v>Langenwetzendorf - Landkreis Greiz</v>
      </c>
      <c r="L4256" s="3" t="s">
        <v>10440</v>
      </c>
      <c r="M4256" s="3"/>
      <c r="N4256" t="str">
        <f>Orte[[#This Row],[Ort]]</f>
        <v>Langenwetzendorf</v>
      </c>
      <c r="O4256" t="s">
        <v>556</v>
      </c>
      <c r="P4256" t="s">
        <v>1839</v>
      </c>
    </row>
    <row r="4257" spans="1:16" x14ac:dyDescent="0.35">
      <c r="A4257" t="s">
        <v>2659</v>
      </c>
      <c r="B4257" s="3" t="s">
        <v>9774</v>
      </c>
      <c r="C4257" s="4">
        <v>49.489281225699997</v>
      </c>
      <c r="D4257" s="4">
        <v>10.7824864428</v>
      </c>
      <c r="E4257" s="4">
        <f>Orte[[#This Row],[Lat_dez]]*PI()/180</f>
        <v>0.86375090183387992</v>
      </c>
      <c r="F4257" s="4">
        <f>Orte[[#This Row],[Lon_dez]]*PI()/180</f>
        <v>0.18818988997851124</v>
      </c>
      <c r="G4257" t="s">
        <v>665</v>
      </c>
      <c r="H4257" t="s">
        <v>2660</v>
      </c>
      <c r="I4257" s="4" t="b">
        <v>0</v>
      </c>
      <c r="J4257" s="4" t="str">
        <f>CONCATENATE(Orte[[#This Row],[Ort]]," - ",Orte[[#This Row],[Landkreis]])</f>
        <v>Langenzenn - Landkreis Fürth</v>
      </c>
      <c r="L4257" s="3" t="s">
        <v>10331</v>
      </c>
      <c r="M4257" s="3"/>
      <c r="N4257" t="str">
        <f>Orte[[#This Row],[Ort]]</f>
        <v>Langenzenn</v>
      </c>
      <c r="O4257" t="s">
        <v>1140</v>
      </c>
      <c r="P4257" t="s">
        <v>7194</v>
      </c>
    </row>
    <row r="4258" spans="1:16" x14ac:dyDescent="0.35">
      <c r="A4258" t="s">
        <v>74</v>
      </c>
      <c r="B4258" s="3" t="s">
        <v>7744</v>
      </c>
      <c r="C4258" s="4">
        <v>53.746164761899998</v>
      </c>
      <c r="D4258" s="4">
        <v>7.52865474607</v>
      </c>
      <c r="E4258" s="4">
        <f>Orte[[#This Row],[Lat_dez]]*PI()/180</f>
        <v>0.93804753541450903</v>
      </c>
      <c r="F4258" s="4">
        <f>Orte[[#This Row],[Lon_dez]]*PI()/180</f>
        <v>0.13139981356481911</v>
      </c>
      <c r="G4258" t="s">
        <v>554</v>
      </c>
      <c r="H4258" t="s">
        <v>627</v>
      </c>
      <c r="I4258" s="4" t="b">
        <v>0</v>
      </c>
      <c r="J4258" s="4" t="str">
        <f>CONCATENATE(Orte[[#This Row],[Ort]]," - ",Orte[[#This Row],[Landkreis]])</f>
        <v>Langeoog - Landkreis Wittmund</v>
      </c>
      <c r="L4258" s="3" t="s">
        <v>9380</v>
      </c>
      <c r="M4258" s="3"/>
      <c r="N4258" t="str">
        <f>Orte[[#This Row],[Ort]]</f>
        <v>Langeoog</v>
      </c>
      <c r="O4258" t="s">
        <v>5130</v>
      </c>
      <c r="P4258" t="s">
        <v>5688</v>
      </c>
    </row>
    <row r="4259" spans="1:16" x14ac:dyDescent="0.35">
      <c r="A4259" t="s">
        <v>4210</v>
      </c>
      <c r="B4259" s="3" t="s">
        <v>11717</v>
      </c>
      <c r="C4259" s="4">
        <v>48.125955054499997</v>
      </c>
      <c r="D4259" s="4">
        <v>10.748605792299999</v>
      </c>
      <c r="E4259" s="4">
        <f>Orte[[#This Row],[Lat_dez]]*PI()/180</f>
        <v>0.83995637136783208</v>
      </c>
      <c r="F4259" s="4">
        <f>Orte[[#This Row],[Lon_dez]]*PI()/180</f>
        <v>0.18759856107456876</v>
      </c>
      <c r="G4259" t="s">
        <v>665</v>
      </c>
      <c r="H4259" t="s">
        <v>798</v>
      </c>
      <c r="I4259" s="4" t="b">
        <v>0</v>
      </c>
      <c r="J4259" s="4" t="str">
        <f>CONCATENATE(Orte[[#This Row],[Ort]]," - ",Orte[[#This Row],[Landkreis]])</f>
        <v>Langerringen - Landkreis Augsburg</v>
      </c>
      <c r="L4259" s="3" t="s">
        <v>15167</v>
      </c>
      <c r="M4259" s="3"/>
      <c r="N4259" t="str">
        <f>Orte[[#This Row],[Ort]]</f>
        <v>Langerringen</v>
      </c>
      <c r="O4259" t="s">
        <v>1525</v>
      </c>
      <c r="P4259" t="s">
        <v>1294</v>
      </c>
    </row>
    <row r="4260" spans="1:16" x14ac:dyDescent="0.35">
      <c r="A4260" t="s">
        <v>4896</v>
      </c>
      <c r="B4260" s="3" t="s">
        <v>12609</v>
      </c>
      <c r="C4260" s="4">
        <v>50.798774143300001</v>
      </c>
      <c r="D4260" s="4">
        <v>6.3643683640999997</v>
      </c>
      <c r="E4260" s="4">
        <f>Orte[[#This Row],[Lat_dez]]*PI()/180</f>
        <v>0.88660586477754688</v>
      </c>
      <c r="F4260" s="4">
        <f>Orte[[#This Row],[Lon_dez]]*PI()/180</f>
        <v>0.11107918276331027</v>
      </c>
      <c r="G4260" t="s">
        <v>504</v>
      </c>
      <c r="H4260" t="s">
        <v>512</v>
      </c>
      <c r="I4260" s="4" t="b">
        <v>0</v>
      </c>
      <c r="J4260" s="4" t="str">
        <f>CONCATENATE(Orte[[#This Row],[Ort]]," - ",Orte[[#This Row],[Landkreis]])</f>
        <v>Langerwehe - Kreis Düren</v>
      </c>
      <c r="L4260" s="3" t="s">
        <v>8040</v>
      </c>
      <c r="M4260" s="3"/>
      <c r="N4260" t="str">
        <f>Orte[[#This Row],[Ort]]</f>
        <v>Langerwehe</v>
      </c>
      <c r="O4260" t="s">
        <v>4473</v>
      </c>
      <c r="P4260" t="s">
        <v>6082</v>
      </c>
    </row>
    <row r="4261" spans="1:16" x14ac:dyDescent="0.35">
      <c r="A4261" t="s">
        <v>2778</v>
      </c>
      <c r="B4261" s="3" t="s">
        <v>9923</v>
      </c>
      <c r="C4261" s="4">
        <v>49.101953663700002</v>
      </c>
      <c r="D4261" s="4">
        <v>10.453947531600001</v>
      </c>
      <c r="E4261" s="4">
        <f>Orte[[#This Row],[Lat_dez]]*PI()/180</f>
        <v>0.85699076059325752</v>
      </c>
      <c r="F4261" s="4">
        <f>Orte[[#This Row],[Lon_dez]]*PI()/180</f>
        <v>0.18245580425715396</v>
      </c>
      <c r="G4261" t="s">
        <v>665</v>
      </c>
      <c r="H4261" t="s">
        <v>784</v>
      </c>
      <c r="I4261" s="4" t="b">
        <v>0</v>
      </c>
      <c r="J4261" s="4" t="str">
        <f>CONCATENATE(Orte[[#This Row],[Ort]]," - ",Orte[[#This Row],[Landkreis]])</f>
        <v>Langfurth - Landkreis Ansbach</v>
      </c>
      <c r="L4261" s="3" t="s">
        <v>13411</v>
      </c>
      <c r="M4261" s="3"/>
      <c r="N4261" t="str">
        <f>Orte[[#This Row],[Ort]]</f>
        <v>Langfurth</v>
      </c>
      <c r="O4261" t="s">
        <v>1082</v>
      </c>
      <c r="P4261" t="s">
        <v>4671</v>
      </c>
    </row>
    <row r="4262" spans="1:16" x14ac:dyDescent="0.35">
      <c r="A4262" t="s">
        <v>5502</v>
      </c>
      <c r="B4262" s="3" t="s">
        <v>13396</v>
      </c>
      <c r="C4262" s="4">
        <v>50.4707975253</v>
      </c>
      <c r="D4262" s="4">
        <v>8.6014546153199998</v>
      </c>
      <c r="E4262" s="4">
        <f>Orte[[#This Row],[Lat_dez]]*PI()/180</f>
        <v>0.88088159292389101</v>
      </c>
      <c r="F4262" s="4">
        <f>Orte[[#This Row],[Lon_dez]]*PI()/180</f>
        <v>0.15012370349819629</v>
      </c>
      <c r="G4262" t="s">
        <v>549</v>
      </c>
      <c r="H4262" t="s">
        <v>1723</v>
      </c>
      <c r="I4262" s="4" t="b">
        <v>0</v>
      </c>
      <c r="J4262" s="4" t="str">
        <f>CONCATENATE(Orte[[#This Row],[Ort]]," - ",Orte[[#This Row],[Landkreis]])</f>
        <v>Langgöns - Landkreis Gießen</v>
      </c>
      <c r="L4262" s="3" t="s">
        <v>12022</v>
      </c>
      <c r="M4262" s="3"/>
      <c r="N4262" t="str">
        <f>Orte[[#This Row],[Ort]]</f>
        <v>Langgöns</v>
      </c>
      <c r="O4262" t="s">
        <v>2971</v>
      </c>
      <c r="P4262" t="s">
        <v>4075</v>
      </c>
    </row>
    <row r="4263" spans="1:16" x14ac:dyDescent="0.35">
      <c r="A4263" t="s">
        <v>1798</v>
      </c>
      <c r="B4263" s="3" t="s">
        <v>8759</v>
      </c>
      <c r="C4263" s="4">
        <v>52.548824016399998</v>
      </c>
      <c r="D4263" s="4">
        <v>10.295660142299999</v>
      </c>
      <c r="E4263" s="4">
        <f>Orte[[#This Row],[Lat_dez]]*PI()/180</f>
        <v>0.91714999713725076</v>
      </c>
      <c r="F4263" s="4">
        <f>Orte[[#This Row],[Lon_dez]]*PI()/180</f>
        <v>0.17969316814948288</v>
      </c>
      <c r="G4263" t="s">
        <v>554</v>
      </c>
      <c r="H4263" t="s">
        <v>1027</v>
      </c>
      <c r="I4263" s="4" t="b">
        <v>0</v>
      </c>
      <c r="J4263" s="4" t="str">
        <f>CONCATENATE(Orte[[#This Row],[Ort]]," - ",Orte[[#This Row],[Landkreis]])</f>
        <v>Langlingen - Landkreis Celle</v>
      </c>
      <c r="L4263" s="3" t="s">
        <v>14308</v>
      </c>
      <c r="M4263" s="3"/>
      <c r="N4263" t="str">
        <f>Orte[[#This Row],[Ort]]</f>
        <v>Langlingen</v>
      </c>
      <c r="O4263" t="s">
        <v>6258</v>
      </c>
      <c r="P4263" t="s">
        <v>7108</v>
      </c>
    </row>
    <row r="4264" spans="1:16" x14ac:dyDescent="0.35">
      <c r="A4264" t="s">
        <v>3437</v>
      </c>
      <c r="B4264" s="3" t="s">
        <v>10735</v>
      </c>
      <c r="C4264" s="4">
        <v>48.830161944300002</v>
      </c>
      <c r="D4264" s="4">
        <v>12.051565966</v>
      </c>
      <c r="E4264" s="4">
        <f>Orte[[#This Row],[Lat_dez]]*PI()/180</f>
        <v>0.85224710021007088</v>
      </c>
      <c r="F4264" s="4">
        <f>Orte[[#This Row],[Lon_dez]]*PI()/180</f>
        <v>0.21033950612799096</v>
      </c>
      <c r="G4264" t="s">
        <v>665</v>
      </c>
      <c r="H4264" t="s">
        <v>864</v>
      </c>
      <c r="I4264" s="4" t="b">
        <v>0</v>
      </c>
      <c r="J4264" s="4" t="str">
        <f>CONCATENATE(Orte[[#This Row],[Ort]]," - ",Orte[[#This Row],[Landkreis]])</f>
        <v>Langquaid - Landkreis Kelheim</v>
      </c>
      <c r="L4264" s="3" t="s">
        <v>15169</v>
      </c>
      <c r="M4264" s="3"/>
      <c r="N4264" t="str">
        <f>Orte[[#This Row],[Ort]]</f>
        <v>Langquaid</v>
      </c>
      <c r="O4264" t="s">
        <v>6567</v>
      </c>
      <c r="P4264" t="s">
        <v>4987</v>
      </c>
    </row>
    <row r="4265" spans="1:16" x14ac:dyDescent="0.35">
      <c r="A4265" t="s">
        <v>2117</v>
      </c>
      <c r="B4265" s="3" t="s">
        <v>9110</v>
      </c>
      <c r="C4265" s="4">
        <v>49.740027384599998</v>
      </c>
      <c r="D4265" s="4">
        <v>6.5203115900700004</v>
      </c>
      <c r="E4265" s="4">
        <f>Orte[[#This Row],[Lat_dez]]*PI()/180</f>
        <v>0.86812724789341378</v>
      </c>
      <c r="F4265" s="4">
        <f>Orte[[#This Row],[Lon_dez]]*PI()/180</f>
        <v>0.11380090550266832</v>
      </c>
      <c r="G4265" t="s">
        <v>514</v>
      </c>
      <c r="H4265" t="s">
        <v>520</v>
      </c>
      <c r="I4265" s="4" t="b">
        <v>0</v>
      </c>
      <c r="J4265" s="4" t="str">
        <f>CONCATENATE(Orte[[#This Row],[Ort]]," - ",Orte[[#This Row],[Landkreis]])</f>
        <v>Langsur - Landkreis Trier-Saarburg</v>
      </c>
      <c r="L4265" s="3" t="s">
        <v>7812</v>
      </c>
      <c r="M4265" s="3"/>
      <c r="N4265" t="str">
        <f>Orte[[#This Row],[Ort]]</f>
        <v>Langsur</v>
      </c>
      <c r="O4265" t="s">
        <v>2404</v>
      </c>
      <c r="P4265" t="s">
        <v>1016</v>
      </c>
    </row>
    <row r="4266" spans="1:16" x14ac:dyDescent="0.35">
      <c r="A4266" t="s">
        <v>3061</v>
      </c>
      <c r="B4266" s="3" t="s">
        <v>10272</v>
      </c>
      <c r="C4266" s="4">
        <v>54.2188605889</v>
      </c>
      <c r="D4266" s="4">
        <v>9.9343691560800007</v>
      </c>
      <c r="E4266" s="4">
        <f>Orte[[#This Row],[Lat_dez]]*PI()/180</f>
        <v>0.94629763395609667</v>
      </c>
      <c r="F4266" s="4">
        <f>Orte[[#This Row],[Lon_dez]]*PI()/180</f>
        <v>0.17338745088216648</v>
      </c>
      <c r="G4266" t="s">
        <v>641</v>
      </c>
      <c r="H4266" t="s">
        <v>642</v>
      </c>
      <c r="I4266" s="4" t="b">
        <v>0</v>
      </c>
      <c r="J4266" s="4" t="str">
        <f>CONCATENATE(Orte[[#This Row],[Ort]]," - ",Orte[[#This Row],[Landkreis]])</f>
        <v>Langwedel - Kreis Rendsburg-Eckernförde</v>
      </c>
      <c r="L4266" s="3" t="s">
        <v>13585</v>
      </c>
      <c r="M4266" s="3"/>
      <c r="N4266" t="str">
        <f>Orte[[#This Row],[Ort]]</f>
        <v>Langwedel</v>
      </c>
      <c r="O4266" t="s">
        <v>6607</v>
      </c>
      <c r="P4266" t="s">
        <v>2014</v>
      </c>
    </row>
    <row r="4267" spans="1:16" x14ac:dyDescent="0.35">
      <c r="A4267" t="s">
        <v>3061</v>
      </c>
      <c r="B4267" s="3" t="s">
        <v>12484</v>
      </c>
      <c r="C4267" s="4">
        <v>52.999675226100003</v>
      </c>
      <c r="D4267" s="4">
        <v>9.1828443050999997</v>
      </c>
      <c r="E4267" s="4">
        <f>Orte[[#This Row],[Lat_dez]]*PI()/180</f>
        <v>0.92501883518311512</v>
      </c>
      <c r="F4267" s="4">
        <f>Orte[[#This Row],[Lon_dez]]*PI()/180</f>
        <v>0.1602708678220057</v>
      </c>
      <c r="G4267" t="s">
        <v>554</v>
      </c>
      <c r="H4267" t="s">
        <v>1762</v>
      </c>
      <c r="I4267" s="4" t="b">
        <v>0</v>
      </c>
      <c r="J4267" s="4" t="str">
        <f>CONCATENATE(Orte[[#This Row],[Ort]]," - ",Orte[[#This Row],[Landkreis]])</f>
        <v>Langwedel - Landkreis Verden</v>
      </c>
      <c r="L4267" s="3" t="s">
        <v>8043</v>
      </c>
      <c r="M4267" s="3"/>
      <c r="N4267" t="str">
        <f>Orte[[#This Row],[Ort]]</f>
        <v>Langwedel</v>
      </c>
      <c r="O4267" t="s">
        <v>4736</v>
      </c>
      <c r="P4267" t="s">
        <v>4654</v>
      </c>
    </row>
    <row r="4268" spans="1:16" x14ac:dyDescent="0.35">
      <c r="A4268" t="s">
        <v>4504</v>
      </c>
      <c r="B4268" s="3" t="s">
        <v>12108</v>
      </c>
      <c r="C4268" s="4">
        <v>48.482915430399999</v>
      </c>
      <c r="D4268" s="4">
        <v>10.837042585900001</v>
      </c>
      <c r="E4268" s="4">
        <f>Orte[[#This Row],[Lat_dez]]*PI()/180</f>
        <v>0.84618650522644367</v>
      </c>
      <c r="F4268" s="4">
        <f>Orte[[#This Row],[Lon_dez]]*PI()/180</f>
        <v>0.18914207430279542</v>
      </c>
      <c r="G4268" t="s">
        <v>665</v>
      </c>
      <c r="H4268" t="s">
        <v>798</v>
      </c>
      <c r="I4268" s="4" t="b">
        <v>0</v>
      </c>
      <c r="J4268" s="4" t="str">
        <f>CONCATENATE(Orte[[#This Row],[Ort]]," - ",Orte[[#This Row],[Landkreis]])</f>
        <v>Langweid a. Lech - Landkreis Augsburg</v>
      </c>
      <c r="L4268" s="3" t="s">
        <v>11760</v>
      </c>
      <c r="M4268" s="3"/>
      <c r="N4268" t="str">
        <f>Orte[[#This Row],[Ort]]</f>
        <v>Langweid a. Lech</v>
      </c>
      <c r="O4268" t="s">
        <v>2709</v>
      </c>
      <c r="P4268" t="s">
        <v>1686</v>
      </c>
    </row>
    <row r="4269" spans="1:16" x14ac:dyDescent="0.35">
      <c r="A4269" t="s">
        <v>6490</v>
      </c>
      <c r="B4269" s="3" t="s">
        <v>14737</v>
      </c>
      <c r="C4269" s="4">
        <v>49.666933912200001</v>
      </c>
      <c r="D4269" s="4">
        <v>7.4972279103700004</v>
      </c>
      <c r="E4269" s="4">
        <f>Orte[[#This Row],[Lat_dez]]*PI()/180</f>
        <v>0.86685152613831817</v>
      </c>
      <c r="F4269" s="4">
        <f>Orte[[#This Row],[Lon_dez]]*PI()/180</f>
        <v>0.13085131180837084</v>
      </c>
      <c r="G4269" t="s">
        <v>514</v>
      </c>
      <c r="H4269" t="s">
        <v>1680</v>
      </c>
      <c r="I4269" s="4" t="b">
        <v>0</v>
      </c>
      <c r="J4269" s="4" t="str">
        <f>CONCATENATE(Orte[[#This Row],[Ort]]," - ",Orte[[#This Row],[Landkreis]])</f>
        <v>Langweiler - Landkreis Kusel</v>
      </c>
      <c r="L4269" s="3" t="s">
        <v>15426</v>
      </c>
      <c r="M4269" s="3"/>
      <c r="N4269" t="str">
        <f>Orte[[#This Row],[Ort]]</f>
        <v>Langweiler</v>
      </c>
      <c r="O4269" t="s">
        <v>4695</v>
      </c>
      <c r="P4269" t="s">
        <v>2307</v>
      </c>
    </row>
    <row r="4270" spans="1:16" x14ac:dyDescent="0.35">
      <c r="A4270" t="s">
        <v>7092</v>
      </c>
      <c r="B4270" s="3" t="s">
        <v>15559</v>
      </c>
      <c r="C4270" s="4">
        <v>51.130605713500003</v>
      </c>
      <c r="D4270" s="4">
        <v>11.690631596999999</v>
      </c>
      <c r="E4270" s="4">
        <f>Orte[[#This Row],[Lat_dez]]*PI()/180</f>
        <v>0.8923974182395995</v>
      </c>
      <c r="F4270" s="4">
        <f>Orte[[#This Row],[Lon_dez]]*PI()/180</f>
        <v>0.20404001300533281</v>
      </c>
      <c r="G4270" t="s">
        <v>809</v>
      </c>
      <c r="H4270" t="s">
        <v>850</v>
      </c>
      <c r="I4270" s="4" t="b">
        <v>0</v>
      </c>
      <c r="J4270" s="4" t="str">
        <f>CONCATENATE(Orte[[#This Row],[Ort]]," - ",Orte[[#This Row],[Landkreis]])</f>
        <v>Lanitz-Hassel-Tal, Molauer Land - Landkreis Burgenlandkreis</v>
      </c>
      <c r="L4270" s="3" t="s">
        <v>15163</v>
      </c>
      <c r="M4270" s="3"/>
      <c r="N4270" t="str">
        <f>Orte[[#This Row],[Ort]]</f>
        <v>Lanitz-Hassel-Tal, Molauer Land</v>
      </c>
      <c r="O4270" t="s">
        <v>3450</v>
      </c>
      <c r="P4270" t="s">
        <v>3402</v>
      </c>
    </row>
    <row r="4271" spans="1:16" x14ac:dyDescent="0.35">
      <c r="A4271" t="s">
        <v>5594</v>
      </c>
      <c r="B4271" s="3" t="s">
        <v>13525</v>
      </c>
      <c r="C4271" s="4">
        <v>49.073405186700001</v>
      </c>
      <c r="D4271" s="4">
        <v>12.0589262871</v>
      </c>
      <c r="E4271" s="4">
        <f>Orte[[#This Row],[Lat_dez]]*PI()/180</f>
        <v>0.85649249567317753</v>
      </c>
      <c r="F4271" s="4">
        <f>Orte[[#This Row],[Lon_dez]]*PI()/180</f>
        <v>0.21046796796519002</v>
      </c>
      <c r="G4271" t="s">
        <v>665</v>
      </c>
      <c r="H4271" t="s">
        <v>874</v>
      </c>
      <c r="I4271" s="4" t="b">
        <v>0</v>
      </c>
      <c r="J4271" s="4" t="str">
        <f>CONCATENATE(Orte[[#This Row],[Ort]]," - ",Orte[[#This Row],[Landkreis]])</f>
        <v>Lappersdorf - Landkreis Regensburg</v>
      </c>
      <c r="L4271" s="3" t="s">
        <v>11772</v>
      </c>
      <c r="M4271" s="3"/>
      <c r="N4271" t="str">
        <f>Orte[[#This Row],[Ort]]</f>
        <v>Lappersdorf</v>
      </c>
      <c r="O4271" t="s">
        <v>2817</v>
      </c>
      <c r="P4271" t="s">
        <v>16044</v>
      </c>
    </row>
    <row r="4272" spans="1:16" x14ac:dyDescent="0.35">
      <c r="A4272" t="s">
        <v>1042</v>
      </c>
      <c r="B4272" s="3" t="s">
        <v>8017</v>
      </c>
      <c r="C4272" s="4">
        <v>53.752530161400003</v>
      </c>
      <c r="D4272" s="4">
        <v>10.481315331699999</v>
      </c>
      <c r="E4272" s="4">
        <f>Orte[[#This Row],[Lat_dez]]*PI()/180</f>
        <v>0.93815863259398913</v>
      </c>
      <c r="F4272" s="4">
        <f>Orte[[#This Row],[Lon_dez]]*PI()/180</f>
        <v>0.18293346247792658</v>
      </c>
      <c r="G4272" t="s">
        <v>641</v>
      </c>
      <c r="H4272" t="s">
        <v>1043</v>
      </c>
      <c r="I4272" s="4" t="b">
        <v>0</v>
      </c>
      <c r="J4272" s="4" t="str">
        <f>CONCATENATE(Orte[[#This Row],[Ort]]," - ",Orte[[#This Row],[Landkreis]])</f>
        <v>Lasbek - Kreis Herzogtum Lauenburg</v>
      </c>
      <c r="L4272" s="3" t="s">
        <v>12317</v>
      </c>
      <c r="M4272" s="3"/>
      <c r="N4272" t="str">
        <f>Orte[[#This Row],[Ort]]</f>
        <v>Lasbek</v>
      </c>
      <c r="O4272" t="s">
        <v>792</v>
      </c>
      <c r="P4272" t="s">
        <v>2969</v>
      </c>
    </row>
    <row r="4273" spans="1:16" x14ac:dyDescent="0.35">
      <c r="A4273" t="s">
        <v>5766</v>
      </c>
      <c r="B4273" s="3" t="s">
        <v>13750</v>
      </c>
      <c r="C4273" s="4">
        <v>50.113130738199999</v>
      </c>
      <c r="D4273" s="4">
        <v>6.48318471289</v>
      </c>
      <c r="E4273" s="4">
        <f>Orte[[#This Row],[Lat_dez]]*PI()/180</f>
        <v>0.87463912986396652</v>
      </c>
      <c r="F4273" s="4">
        <f>Orte[[#This Row],[Lon_dez]]*PI()/180</f>
        <v>0.11315291925489376</v>
      </c>
      <c r="G4273" t="s">
        <v>514</v>
      </c>
      <c r="H4273" t="s">
        <v>515</v>
      </c>
      <c r="I4273" s="4" t="b">
        <v>0</v>
      </c>
      <c r="J4273" s="4" t="str">
        <f>CONCATENATE(Orte[[#This Row],[Ort]]," - ",Orte[[#This Row],[Landkreis]])</f>
        <v>Lasel - Landkreis Eifelkreis Bitburg-Prüm</v>
      </c>
      <c r="L4273" s="3" t="s">
        <v>9014</v>
      </c>
      <c r="M4273" s="3"/>
      <c r="N4273" t="str">
        <f>Orte[[#This Row],[Ort]]</f>
        <v>Lasel</v>
      </c>
      <c r="O4273" t="s">
        <v>4265</v>
      </c>
      <c r="P4273" t="s">
        <v>5105</v>
      </c>
    </row>
    <row r="4274" spans="1:16" x14ac:dyDescent="0.35">
      <c r="A4274" t="s">
        <v>6877</v>
      </c>
      <c r="B4274" s="3" t="s">
        <v>15258</v>
      </c>
      <c r="C4274" s="4">
        <v>52.792478563300001</v>
      </c>
      <c r="D4274" s="4">
        <v>7.9014764766500001</v>
      </c>
      <c r="E4274" s="4">
        <f>Orte[[#This Row],[Lat_dez]]*PI()/180</f>
        <v>0.92140257121811076</v>
      </c>
      <c r="F4274" s="4">
        <f>Orte[[#This Row],[Lon_dez]]*PI()/180</f>
        <v>0.13790678028642336</v>
      </c>
      <c r="G4274" t="s">
        <v>554</v>
      </c>
      <c r="H4274" t="s">
        <v>1173</v>
      </c>
      <c r="I4274" s="4" t="b">
        <v>0</v>
      </c>
      <c r="J4274" s="4" t="str">
        <f>CONCATENATE(Orte[[#This Row],[Ort]]," - ",Orte[[#This Row],[Landkreis]])</f>
        <v>Lastrup - Landkreis Cloppenburg</v>
      </c>
      <c r="L4274" s="3" t="s">
        <v>10955</v>
      </c>
      <c r="M4274" s="3"/>
      <c r="N4274" t="str">
        <f>Orte[[#This Row],[Ort]]</f>
        <v>Lastrup</v>
      </c>
      <c r="O4274" t="s">
        <v>3121</v>
      </c>
      <c r="P4274" t="s">
        <v>3267</v>
      </c>
    </row>
    <row r="4275" spans="1:16" x14ac:dyDescent="0.35">
      <c r="A4275" t="s">
        <v>6813</v>
      </c>
      <c r="B4275" s="3" t="s">
        <v>15177</v>
      </c>
      <c r="C4275" s="4">
        <v>50.538770320799998</v>
      </c>
      <c r="D4275" s="4">
        <v>9.0174048608900002</v>
      </c>
      <c r="E4275" s="4">
        <f>Orte[[#This Row],[Lat_dez]]*PI()/180</f>
        <v>0.88206794200715077</v>
      </c>
      <c r="F4275" s="4">
        <f>Orte[[#This Row],[Lon_dez]]*PI()/180</f>
        <v>0.15738340480787175</v>
      </c>
      <c r="G4275" t="s">
        <v>549</v>
      </c>
      <c r="H4275" t="s">
        <v>1723</v>
      </c>
      <c r="I4275" s="4" t="b">
        <v>0</v>
      </c>
      <c r="J4275" s="4" t="str">
        <f>CONCATENATE(Orte[[#This Row],[Ort]]," - ",Orte[[#This Row],[Landkreis]])</f>
        <v>Laubach - Landkreis Gießen</v>
      </c>
      <c r="L4275" s="3" t="s">
        <v>13964</v>
      </c>
      <c r="M4275" s="3"/>
      <c r="N4275" t="str">
        <f>Orte[[#This Row],[Ort]]</f>
        <v>Laubach</v>
      </c>
      <c r="O4275" t="s">
        <v>1242</v>
      </c>
      <c r="P4275" t="s">
        <v>5639</v>
      </c>
    </row>
    <row r="4276" spans="1:16" x14ac:dyDescent="0.35">
      <c r="A4276" t="s">
        <v>1797</v>
      </c>
      <c r="B4276" s="3" t="s">
        <v>9911</v>
      </c>
      <c r="C4276" s="4">
        <v>47.780216040200003</v>
      </c>
      <c r="D4276" s="4">
        <v>10.3091308851</v>
      </c>
      <c r="E4276" s="4">
        <f>Orte[[#This Row],[Lat_dez]]*PI()/180</f>
        <v>0.83392208721569727</v>
      </c>
      <c r="F4276" s="4">
        <f>Orte[[#This Row],[Lon_dez]]*PI()/180</f>
        <v>0.17992827696403221</v>
      </c>
      <c r="G4276" t="s">
        <v>665</v>
      </c>
      <c r="H4276" t="s">
        <v>1457</v>
      </c>
      <c r="I4276" s="4" t="b">
        <v>0</v>
      </c>
      <c r="J4276" s="4" t="str">
        <f>CONCATENATE(Orte[[#This Row],[Ort]]," - ",Orte[[#This Row],[Landkreis]])</f>
        <v>Lauben - Landkreis Oberallgäu</v>
      </c>
      <c r="L4276" s="3" t="s">
        <v>10336</v>
      </c>
      <c r="M4276" s="3"/>
      <c r="N4276" t="str">
        <f>Orte[[#This Row],[Ort]]</f>
        <v>Lauben</v>
      </c>
      <c r="O4276" t="s">
        <v>5685</v>
      </c>
      <c r="P4276" t="s">
        <v>5397</v>
      </c>
    </row>
    <row r="4277" spans="1:16" x14ac:dyDescent="0.35">
      <c r="A4277" t="s">
        <v>1797</v>
      </c>
      <c r="B4277" s="3" t="s">
        <v>8758</v>
      </c>
      <c r="C4277" s="4">
        <v>48.065285206600002</v>
      </c>
      <c r="D4277" s="4">
        <v>10.285266161699999</v>
      </c>
      <c r="E4277" s="4">
        <f>Orte[[#This Row],[Lat_dez]]*PI()/180</f>
        <v>0.83889748276529286</v>
      </c>
      <c r="F4277" s="4">
        <f>Orte[[#This Row],[Lon_dez]]*PI()/180</f>
        <v>0.17951175896562449</v>
      </c>
      <c r="G4277" t="s">
        <v>665</v>
      </c>
      <c r="H4277" t="s">
        <v>683</v>
      </c>
      <c r="I4277" s="4" t="b">
        <v>0</v>
      </c>
      <c r="J4277" s="4" t="str">
        <f>CONCATENATE(Orte[[#This Row],[Ort]]," - ",Orte[[#This Row],[Landkreis]])</f>
        <v>Lauben - Landkreis Unterallgäu</v>
      </c>
      <c r="L4277" s="3" t="s">
        <v>11490</v>
      </c>
      <c r="M4277" s="3"/>
      <c r="N4277" t="str">
        <f>Orte[[#This Row],[Ort]]</f>
        <v>Lauben</v>
      </c>
      <c r="O4277" t="s">
        <v>2511</v>
      </c>
      <c r="P4277" t="s">
        <v>5342</v>
      </c>
    </row>
    <row r="4278" spans="1:16" x14ac:dyDescent="0.35">
      <c r="A4278" t="s">
        <v>4590</v>
      </c>
      <c r="B4278" s="3" t="s">
        <v>12215</v>
      </c>
      <c r="C4278" s="4">
        <v>51.232365794700002</v>
      </c>
      <c r="D4278" s="4">
        <v>11.6589167156</v>
      </c>
      <c r="E4278" s="4">
        <f>Orte[[#This Row],[Lat_dez]]*PI()/180</f>
        <v>0.89417346670363629</v>
      </c>
      <c r="F4278" s="4">
        <f>Orte[[#This Row],[Lon_dez]]*PI()/180</f>
        <v>0.20348648390302332</v>
      </c>
      <c r="G4278" t="s">
        <v>809</v>
      </c>
      <c r="H4278" t="s">
        <v>850</v>
      </c>
      <c r="I4278" s="4" t="b">
        <v>0</v>
      </c>
      <c r="J4278" s="4" t="str">
        <f>CONCATENATE(Orte[[#This Row],[Ort]]," - ",Orte[[#This Row],[Landkreis]])</f>
        <v>Laucha an der Unstrut - Landkreis Burgenlandkreis</v>
      </c>
      <c r="L4278" s="3" t="s">
        <v>11778</v>
      </c>
      <c r="M4278" s="3"/>
      <c r="N4278" t="str">
        <f>Orte[[#This Row],[Ort]]</f>
        <v>Laucha an der Unstrut</v>
      </c>
      <c r="O4278" t="s">
        <v>5086</v>
      </c>
      <c r="P4278" t="s">
        <v>7024</v>
      </c>
    </row>
    <row r="4279" spans="1:16" x14ac:dyDescent="0.35">
      <c r="A4279" t="s">
        <v>4990</v>
      </c>
      <c r="B4279" s="3" t="s">
        <v>12733</v>
      </c>
      <c r="C4279" s="4">
        <v>51.503430081899999</v>
      </c>
      <c r="D4279" s="4">
        <v>13.7537893777</v>
      </c>
      <c r="E4279" s="4">
        <f>Orte[[#This Row],[Lat_dez]]*PI()/180</f>
        <v>0.89890443099984785</v>
      </c>
      <c r="F4279" s="4">
        <f>Orte[[#This Row],[Lon_dez]]*PI()/180</f>
        <v>0.24004890926668696</v>
      </c>
      <c r="G4279" t="s">
        <v>885</v>
      </c>
      <c r="H4279" t="s">
        <v>989</v>
      </c>
      <c r="I4279" s="4" t="b">
        <v>0</v>
      </c>
      <c r="J4279" s="4" t="str">
        <f>CONCATENATE(Orte[[#This Row],[Ort]]," - ",Orte[[#This Row],[Landkreis]])</f>
        <v>Lauchhammer - Landkreis Oberspreewald-Lausitz</v>
      </c>
      <c r="L4279" s="3" t="s">
        <v>10338</v>
      </c>
      <c r="M4279" s="3"/>
      <c r="N4279" t="str">
        <f>Orte[[#This Row],[Ort]]</f>
        <v>Lauchhammer</v>
      </c>
      <c r="O4279" t="s">
        <v>1929</v>
      </c>
      <c r="P4279" t="s">
        <v>7112</v>
      </c>
    </row>
    <row r="4280" spans="1:16" x14ac:dyDescent="0.35">
      <c r="A4280" t="s">
        <v>5881</v>
      </c>
      <c r="B4280" s="3" t="s">
        <v>13922</v>
      </c>
      <c r="C4280" s="4">
        <v>48.868846408300001</v>
      </c>
      <c r="D4280" s="4">
        <v>10.2589180458</v>
      </c>
      <c r="E4280" s="4">
        <f>Orte[[#This Row],[Lat_dez]]*PI()/180</f>
        <v>0.85292227147624022</v>
      </c>
      <c r="F4280" s="4">
        <f>Orte[[#This Row],[Lon_dez]]*PI()/180</f>
        <v>0.17905189759147244</v>
      </c>
      <c r="G4280" t="s">
        <v>546</v>
      </c>
      <c r="H4280" t="s">
        <v>662</v>
      </c>
      <c r="I4280" s="4" t="b">
        <v>0</v>
      </c>
      <c r="J4280" s="4" t="str">
        <f>CONCATENATE(Orte[[#This Row],[Ort]]," - ",Orte[[#This Row],[Landkreis]])</f>
        <v>Lauchheim - Landkreis Ostalbkreis</v>
      </c>
      <c r="L4280" s="3" t="s">
        <v>14887</v>
      </c>
      <c r="M4280" s="3"/>
      <c r="N4280" t="str">
        <f>Orte[[#This Row],[Ort]]</f>
        <v>Lauchheim</v>
      </c>
      <c r="O4280" t="s">
        <v>3062</v>
      </c>
      <c r="P4280" t="s">
        <v>5085</v>
      </c>
    </row>
    <row r="4281" spans="1:16" x14ac:dyDescent="0.35">
      <c r="A4281" t="s">
        <v>2542</v>
      </c>
      <c r="B4281" s="3" t="s">
        <v>9626</v>
      </c>
      <c r="C4281" s="4">
        <v>47.623701134599997</v>
      </c>
      <c r="D4281" s="4">
        <v>8.3289944427000009</v>
      </c>
      <c r="E4281" s="4">
        <f>Orte[[#This Row],[Lat_dez]]*PI()/180</f>
        <v>0.83119038678452917</v>
      </c>
      <c r="F4281" s="4">
        <f>Orte[[#This Row],[Lon_dez]]*PI()/180</f>
        <v>0.14536837640542519</v>
      </c>
      <c r="G4281" t="s">
        <v>546</v>
      </c>
      <c r="H4281" t="s">
        <v>561</v>
      </c>
      <c r="I4281" s="4" t="b">
        <v>0</v>
      </c>
      <c r="J4281" s="4" t="str">
        <f>CONCATENATE(Orte[[#This Row],[Ort]]," - ",Orte[[#This Row],[Landkreis]])</f>
        <v>Lauchringen - Landkreis Waldshut</v>
      </c>
      <c r="L4281" s="3" t="s">
        <v>15441</v>
      </c>
      <c r="M4281" s="3"/>
      <c r="N4281" t="str">
        <f>Orte[[#This Row],[Ort]]</f>
        <v>Lauchringen</v>
      </c>
      <c r="O4281" t="s">
        <v>6209</v>
      </c>
      <c r="P4281" t="s">
        <v>4528</v>
      </c>
    </row>
    <row r="4282" spans="1:16" x14ac:dyDescent="0.35">
      <c r="A4282" t="s">
        <v>7075</v>
      </c>
      <c r="B4282" s="3" t="s">
        <v>15533</v>
      </c>
      <c r="C4282" s="4">
        <v>49.555406687100003</v>
      </c>
      <c r="D4282" s="4">
        <v>9.7149280984599997</v>
      </c>
      <c r="E4282" s="4">
        <f>Orte[[#This Row],[Lat_dez]]*PI()/180</f>
        <v>0.86490500885471044</v>
      </c>
      <c r="F4282" s="4">
        <f>Orte[[#This Row],[Lon_dez]]*PI()/180</f>
        <v>0.16955748191263884</v>
      </c>
      <c r="G4282" t="s">
        <v>546</v>
      </c>
      <c r="H4282" t="s">
        <v>830</v>
      </c>
      <c r="I4282" s="4" t="b">
        <v>0</v>
      </c>
      <c r="J4282" s="4" t="str">
        <f>CONCATENATE(Orte[[#This Row],[Ort]]," - ",Orte[[#This Row],[Landkreis]])</f>
        <v>Lauda-Königshofen - Landkreis Main-Tauber-Kreis</v>
      </c>
      <c r="L4282" s="3" t="s">
        <v>14886</v>
      </c>
      <c r="M4282" s="3"/>
      <c r="N4282" t="str">
        <f>Orte[[#This Row],[Ort]]</f>
        <v>Lauda-Königshofen</v>
      </c>
      <c r="O4282" t="s">
        <v>2138</v>
      </c>
      <c r="P4282" t="s">
        <v>2972</v>
      </c>
    </row>
    <row r="4283" spans="1:16" x14ac:dyDescent="0.35">
      <c r="A4283" t="s">
        <v>3101</v>
      </c>
      <c r="B4283" s="3" t="s">
        <v>13599</v>
      </c>
      <c r="C4283" s="4">
        <v>49.738022936500002</v>
      </c>
      <c r="D4283" s="4">
        <v>9.1650141528399995</v>
      </c>
      <c r="E4283" s="4">
        <f>Orte[[#This Row],[Lat_dez]]*PI()/180</f>
        <v>0.86809226367438341</v>
      </c>
      <c r="F4283" s="4">
        <f>Orte[[#This Row],[Lon_dez]]*PI()/180</f>
        <v>0.15995967295893679</v>
      </c>
      <c r="G4283" t="s">
        <v>665</v>
      </c>
      <c r="H4283" t="s">
        <v>1095</v>
      </c>
      <c r="I4283" s="4" t="b">
        <v>0</v>
      </c>
      <c r="J4283" s="4" t="str">
        <f>CONCATENATE(Orte[[#This Row],[Ort]]," - ",Orte[[#This Row],[Landkreis]])</f>
        <v>Laudenbach - Landkreis Miltenberg</v>
      </c>
      <c r="L4283" s="3" t="s">
        <v>10962</v>
      </c>
      <c r="M4283" s="3"/>
      <c r="N4283" t="str">
        <f>Orte[[#This Row],[Ort]]</f>
        <v>Laudenbach</v>
      </c>
      <c r="O4283" t="s">
        <v>5961</v>
      </c>
      <c r="P4283" t="s">
        <v>1584</v>
      </c>
    </row>
    <row r="4284" spans="1:16" x14ac:dyDescent="0.35">
      <c r="A4284" t="s">
        <v>3101</v>
      </c>
      <c r="B4284" s="3" t="s">
        <v>10317</v>
      </c>
      <c r="C4284" s="4">
        <v>49.610495196099997</v>
      </c>
      <c r="D4284" s="4">
        <v>8.6445007530000009</v>
      </c>
      <c r="E4284" s="4">
        <f>Orte[[#This Row],[Lat_dez]]*PI()/180</f>
        <v>0.86586648471677485</v>
      </c>
      <c r="F4284" s="4">
        <f>Orte[[#This Row],[Lon_dez]]*PI()/180</f>
        <v>0.15087500033097909</v>
      </c>
      <c r="G4284" t="s">
        <v>546</v>
      </c>
      <c r="H4284" t="s">
        <v>726</v>
      </c>
      <c r="I4284" s="4" t="b">
        <v>0</v>
      </c>
      <c r="J4284" s="4" t="str">
        <f>CONCATENATE(Orte[[#This Row],[Ort]]," - ",Orte[[#This Row],[Landkreis]])</f>
        <v>Laudenbach - Landkreis Rhein-Neckar-Kreis</v>
      </c>
      <c r="L4284" s="3" t="s">
        <v>10960</v>
      </c>
      <c r="M4284" s="3"/>
      <c r="N4284" t="str">
        <f>Orte[[#This Row],[Ort]]</f>
        <v>Laudenbach</v>
      </c>
      <c r="O4284" t="s">
        <v>4670</v>
      </c>
      <c r="P4284" t="s">
        <v>1075</v>
      </c>
    </row>
    <row r="4285" spans="1:16" x14ac:dyDescent="0.35">
      <c r="A4285" t="s">
        <v>4717</v>
      </c>
      <c r="B4285" s="3" t="s">
        <v>12383</v>
      </c>
      <c r="C4285" s="4">
        <v>53.386293680500003</v>
      </c>
      <c r="D4285" s="4">
        <v>10.524177250799999</v>
      </c>
      <c r="E4285" s="4">
        <f>Orte[[#This Row],[Lat_dez]]*PI()/180</f>
        <v>0.9317666001613667</v>
      </c>
      <c r="F4285" s="4">
        <f>Orte[[#This Row],[Lon_dez]]*PI()/180</f>
        <v>0.18368154408994503</v>
      </c>
      <c r="G4285" t="s">
        <v>641</v>
      </c>
      <c r="H4285" t="s">
        <v>1043</v>
      </c>
      <c r="I4285" s="4" t="b">
        <v>0</v>
      </c>
      <c r="J4285" s="4" t="str">
        <f>CONCATENATE(Orte[[#This Row],[Ort]]," - ",Orte[[#This Row],[Landkreis]])</f>
        <v>Lauenburg/Elbe - Kreis Herzogtum Lauenburg</v>
      </c>
      <c r="L4285" s="3" t="s">
        <v>13419</v>
      </c>
      <c r="M4285" s="3"/>
      <c r="N4285" t="str">
        <f>Orte[[#This Row],[Ort]]</f>
        <v>Lauenburg/Elbe</v>
      </c>
      <c r="O4285" t="s">
        <v>1505</v>
      </c>
      <c r="P4285" t="s">
        <v>2616</v>
      </c>
    </row>
    <row r="4286" spans="1:16" x14ac:dyDescent="0.35">
      <c r="A4286" t="s">
        <v>7164</v>
      </c>
      <c r="B4286" s="3" t="s">
        <v>15652</v>
      </c>
      <c r="C4286" s="4">
        <v>51.6683967556</v>
      </c>
      <c r="D4286" s="4">
        <v>9.4072652707300009</v>
      </c>
      <c r="E4286" s="4">
        <f>Orte[[#This Row],[Lat_dez]]*PI()/180</f>
        <v>0.90178364261197586</v>
      </c>
      <c r="F4286" s="4">
        <f>Orte[[#This Row],[Lon_dez]]*PI()/180</f>
        <v>0.16418775258275425</v>
      </c>
      <c r="G4286" t="s">
        <v>554</v>
      </c>
      <c r="H4286" t="s">
        <v>1519</v>
      </c>
      <c r="I4286" s="4" t="b">
        <v>0</v>
      </c>
      <c r="J4286" s="4" t="str">
        <f>CONCATENATE(Orte[[#This Row],[Ort]]," - ",Orte[[#This Row],[Landkreis]])</f>
        <v>Lauenförde - Landkreis Holzminden</v>
      </c>
      <c r="L4286" s="3" t="s">
        <v>13215</v>
      </c>
      <c r="M4286" s="3"/>
      <c r="N4286" t="str">
        <f>Orte[[#This Row],[Ort]]</f>
        <v>Lauenförde</v>
      </c>
      <c r="O4286" t="s">
        <v>2636</v>
      </c>
      <c r="P4286" t="s">
        <v>2492</v>
      </c>
    </row>
    <row r="4287" spans="1:16" x14ac:dyDescent="0.35">
      <c r="A4287" t="s">
        <v>5922</v>
      </c>
      <c r="B4287" s="3" t="s">
        <v>13978</v>
      </c>
      <c r="C4287" s="4">
        <v>52.3657318725</v>
      </c>
      <c r="D4287" s="4">
        <v>9.2142925768099992</v>
      </c>
      <c r="E4287" s="4">
        <f>Orte[[#This Row],[Lat_dez]]*PI()/180</f>
        <v>0.91395443639166041</v>
      </c>
      <c r="F4287" s="4">
        <f>Orte[[#This Row],[Lon_dez]]*PI()/180</f>
        <v>0.16081974370740698</v>
      </c>
      <c r="G4287" t="s">
        <v>554</v>
      </c>
      <c r="H4287" t="s">
        <v>767</v>
      </c>
      <c r="I4287" s="4" t="b">
        <v>0</v>
      </c>
      <c r="J4287" s="4" t="str">
        <f>CONCATENATE(Orte[[#This Row],[Ort]]," - ",Orte[[#This Row],[Landkreis]])</f>
        <v>Lauenhagen - Landkreis Schaumburg</v>
      </c>
      <c r="L4287" s="3" t="s">
        <v>12893</v>
      </c>
      <c r="M4287" s="3"/>
      <c r="N4287" t="str">
        <f>Orte[[#This Row],[Ort]]</f>
        <v>Lauenhagen</v>
      </c>
      <c r="O4287" t="s">
        <v>6735</v>
      </c>
      <c r="P4287" t="s">
        <v>3031</v>
      </c>
    </row>
    <row r="4288" spans="1:16" x14ac:dyDescent="0.35">
      <c r="A4288" t="s">
        <v>4735</v>
      </c>
      <c r="B4288" s="3" t="s">
        <v>12406</v>
      </c>
      <c r="C4288" s="4">
        <v>48.635880259300002</v>
      </c>
      <c r="D4288" s="4">
        <v>8.15531357443</v>
      </c>
      <c r="E4288" s="4">
        <f>Orte[[#This Row],[Lat_dez]]*PI()/180</f>
        <v>0.84885624513049851</v>
      </c>
      <c r="F4288" s="4">
        <f>Orte[[#This Row],[Lon_dez]]*PI()/180</f>
        <v>0.14233707340639112</v>
      </c>
      <c r="G4288" t="s">
        <v>546</v>
      </c>
      <c r="H4288" t="s">
        <v>622</v>
      </c>
      <c r="I4288" s="4" t="b">
        <v>0</v>
      </c>
      <c r="J4288" s="4" t="str">
        <f>CONCATENATE(Orte[[#This Row],[Ort]]," - ",Orte[[#This Row],[Landkreis]])</f>
        <v>Lauf - Landkreis Ortenaukreis</v>
      </c>
      <c r="L4288" s="3" t="s">
        <v>10958</v>
      </c>
      <c r="M4288" s="3"/>
      <c r="N4288" t="str">
        <f>Orte[[#This Row],[Ort]]</f>
        <v>Lauf</v>
      </c>
      <c r="O4288" t="s">
        <v>3952</v>
      </c>
      <c r="P4288" t="s">
        <v>6668</v>
      </c>
    </row>
    <row r="4289" spans="1:16" x14ac:dyDescent="0.35">
      <c r="A4289" t="s">
        <v>6989</v>
      </c>
      <c r="B4289" s="3" t="s">
        <v>15410</v>
      </c>
      <c r="C4289" s="4">
        <v>49.525824467699998</v>
      </c>
      <c r="D4289" s="4">
        <v>11.2660529472</v>
      </c>
      <c r="E4289" s="4">
        <f>Orte[[#This Row],[Lat_dez]]*PI()/180</f>
        <v>0.86438870172613302</v>
      </c>
      <c r="F4289" s="4">
        <f>Orte[[#This Row],[Lon_dez]]*PI()/180</f>
        <v>0.19662971763265086</v>
      </c>
      <c r="G4289" t="s">
        <v>665</v>
      </c>
      <c r="H4289" t="s">
        <v>964</v>
      </c>
      <c r="I4289" s="4" t="b">
        <v>0</v>
      </c>
      <c r="J4289" s="4" t="str">
        <f>CONCATENATE(Orte[[#This Row],[Ort]]," - ",Orte[[#This Row],[Landkreis]])</f>
        <v>Lauf an der Pegnitz - Landkreis Nürnberger Land</v>
      </c>
      <c r="L4289" s="3" t="s">
        <v>12483</v>
      </c>
      <c r="M4289" s="3"/>
      <c r="N4289" t="str">
        <f>Orte[[#This Row],[Ort]]</f>
        <v>Lauf an der Pegnitz</v>
      </c>
      <c r="O4289" t="s">
        <v>6831</v>
      </c>
      <c r="P4289" t="s">
        <v>5777</v>
      </c>
    </row>
    <row r="4290" spans="1:16" x14ac:dyDescent="0.35">
      <c r="A4290" t="s">
        <v>4690</v>
      </c>
      <c r="B4290" s="3" t="s">
        <v>12350</v>
      </c>
      <c r="C4290" s="4">
        <v>50.0099008603</v>
      </c>
      <c r="D4290" s="4">
        <v>9.3269329226900002</v>
      </c>
      <c r="E4290" s="4">
        <f>Orte[[#This Row],[Lat_dez]]*PI()/180</f>
        <v>0.87283742860817981</v>
      </c>
      <c r="F4290" s="4">
        <f>Orte[[#This Row],[Lon_dez]]*PI()/180</f>
        <v>0.16278568861359824</v>
      </c>
      <c r="G4290" t="s">
        <v>665</v>
      </c>
      <c r="H4290" t="s">
        <v>771</v>
      </c>
      <c r="I4290" s="4" t="b">
        <v>0</v>
      </c>
      <c r="J4290" s="4" t="str">
        <f>CONCATENATE(Orte[[#This Row],[Ort]]," - ",Orte[[#This Row],[Landkreis]])</f>
        <v>Laufach - Landkreis Aschaffenburg</v>
      </c>
      <c r="L4290" s="3" t="s">
        <v>13598</v>
      </c>
      <c r="M4290" s="3"/>
      <c r="N4290" t="str">
        <f>Orte[[#This Row],[Ort]]</f>
        <v>Laufach</v>
      </c>
      <c r="O4290" t="s">
        <v>1000</v>
      </c>
      <c r="P4290" t="s">
        <v>3531</v>
      </c>
    </row>
    <row r="4291" spans="1:16" x14ac:dyDescent="0.35">
      <c r="A4291" t="s">
        <v>5082</v>
      </c>
      <c r="B4291" s="3" t="s">
        <v>12850</v>
      </c>
      <c r="C4291" s="4">
        <v>47.925457197500002</v>
      </c>
      <c r="D4291" s="4">
        <v>12.900527926500001</v>
      </c>
      <c r="E4291" s="4">
        <f>Orte[[#This Row],[Lat_dez]]*PI()/180</f>
        <v>0.83645702361998941</v>
      </c>
      <c r="F4291" s="4">
        <f>Orte[[#This Row],[Lon_dez]]*PI()/180</f>
        <v>0.22515668756290202</v>
      </c>
      <c r="G4291" t="s">
        <v>665</v>
      </c>
      <c r="H4291" t="s">
        <v>2813</v>
      </c>
      <c r="I4291" s="4" t="b">
        <v>0</v>
      </c>
      <c r="J4291" s="4" t="str">
        <f>CONCATENATE(Orte[[#This Row],[Ort]]," - ",Orte[[#This Row],[Landkreis]])</f>
        <v>Laufen - Landkreis Berchtesgadener Land</v>
      </c>
      <c r="L4291" s="3" t="s">
        <v>9397</v>
      </c>
      <c r="M4291" s="3"/>
      <c r="N4291" t="str">
        <f>Orte[[#This Row],[Ort]]</f>
        <v>Laufen</v>
      </c>
      <c r="O4291" t="s">
        <v>1136</v>
      </c>
      <c r="P4291" t="s">
        <v>2707</v>
      </c>
    </row>
    <row r="4292" spans="1:16" x14ac:dyDescent="0.35">
      <c r="A4292" t="s">
        <v>2145</v>
      </c>
      <c r="B4292" s="3" t="s">
        <v>9146</v>
      </c>
      <c r="C4292" s="4">
        <v>47.585594090400001</v>
      </c>
      <c r="D4292" s="4">
        <v>8.0673582037999996</v>
      </c>
      <c r="E4292" s="4">
        <f>Orte[[#This Row],[Lat_dez]]*PI()/180</f>
        <v>0.83052529339503622</v>
      </c>
      <c r="F4292" s="4">
        <f>Orte[[#This Row],[Lon_dez]]*PI()/180</f>
        <v>0.1408019625940857</v>
      </c>
      <c r="G4292" t="s">
        <v>546</v>
      </c>
      <c r="H4292" t="s">
        <v>561</v>
      </c>
      <c r="I4292" s="4" t="b">
        <v>0</v>
      </c>
      <c r="J4292" s="4" t="str">
        <f>CONCATENATE(Orte[[#This Row],[Ort]]," - ",Orte[[#This Row],[Landkreis]])</f>
        <v>Laufenburg (Baden) - Landkreis Waldshut</v>
      </c>
      <c r="L4292" s="3" t="s">
        <v>8694</v>
      </c>
      <c r="M4292" s="3"/>
      <c r="N4292" t="str">
        <f>Orte[[#This Row],[Ort]]</f>
        <v>Laufenburg (Baden)</v>
      </c>
      <c r="O4292" t="s">
        <v>919</v>
      </c>
      <c r="P4292" t="s">
        <v>4895</v>
      </c>
    </row>
    <row r="4293" spans="1:16" x14ac:dyDescent="0.35">
      <c r="A4293" t="s">
        <v>5115</v>
      </c>
      <c r="B4293" s="3" t="s">
        <v>12901</v>
      </c>
      <c r="C4293" s="4">
        <v>49.0753637806</v>
      </c>
      <c r="D4293" s="4">
        <v>9.1544538089999996</v>
      </c>
      <c r="E4293" s="4">
        <f>Orte[[#This Row],[Lat_dez]]*PI()/180</f>
        <v>0.85652667958544204</v>
      </c>
      <c r="F4293" s="4">
        <f>Orte[[#This Row],[Lon_dez]]*PI()/180</f>
        <v>0.1597753601887861</v>
      </c>
      <c r="G4293" t="s">
        <v>546</v>
      </c>
      <c r="H4293" t="s">
        <v>759</v>
      </c>
      <c r="I4293" s="4" t="b">
        <v>0</v>
      </c>
      <c r="J4293" s="4" t="str">
        <f>CONCATENATE(Orte[[#This Row],[Ort]]," - ",Orte[[#This Row],[Landkreis]])</f>
        <v>Lauffen am Neckar - Landkreis Heilbronn</v>
      </c>
      <c r="L4293" s="3" t="s">
        <v>8702</v>
      </c>
      <c r="M4293" s="3"/>
      <c r="N4293" t="str">
        <f>Orte[[#This Row],[Ort]]</f>
        <v>Lauffen am Neckar</v>
      </c>
      <c r="O4293" t="s">
        <v>1066</v>
      </c>
      <c r="P4293" t="s">
        <v>2796</v>
      </c>
    </row>
    <row r="4294" spans="1:16" x14ac:dyDescent="0.35">
      <c r="A4294" t="s">
        <v>6352</v>
      </c>
      <c r="B4294" s="3" t="s">
        <v>14545</v>
      </c>
      <c r="C4294" s="4">
        <v>48.511489022100001</v>
      </c>
      <c r="D4294" s="4">
        <v>10.7077096467</v>
      </c>
      <c r="E4294" s="4">
        <f>Orte[[#This Row],[Lat_dez]]*PI()/180</f>
        <v>0.84668520848072926</v>
      </c>
      <c r="F4294" s="4">
        <f>Orte[[#This Row],[Lon_dez]]*PI()/180</f>
        <v>0.18688478868247374</v>
      </c>
      <c r="G4294" t="s">
        <v>665</v>
      </c>
      <c r="H4294" t="s">
        <v>687</v>
      </c>
      <c r="I4294" s="4" t="b">
        <v>0</v>
      </c>
      <c r="J4294" s="4" t="str">
        <f>CONCATENATE(Orte[[#This Row],[Ort]]," - ",Orte[[#This Row],[Landkreis]])</f>
        <v>Laugna - Landkreis Dillingen a.d. Donau</v>
      </c>
      <c r="L4294" s="3" t="s">
        <v>10012</v>
      </c>
      <c r="M4294" s="3"/>
      <c r="N4294" t="str">
        <f>Orte[[#This Row],[Ort]]</f>
        <v>Laugna</v>
      </c>
      <c r="O4294" t="s">
        <v>6760</v>
      </c>
      <c r="P4294" t="s">
        <v>1094</v>
      </c>
    </row>
    <row r="4295" spans="1:16" x14ac:dyDescent="0.35">
      <c r="A4295" t="s">
        <v>2255</v>
      </c>
      <c r="B4295" s="3" t="s">
        <v>9274</v>
      </c>
      <c r="C4295" s="4">
        <v>48.562702332599997</v>
      </c>
      <c r="D4295" s="4">
        <v>10.4277021947</v>
      </c>
      <c r="E4295" s="4">
        <f>Orte[[#This Row],[Lat_dez]]*PI()/180</f>
        <v>0.84757904936980033</v>
      </c>
      <c r="F4295" s="4">
        <f>Orte[[#This Row],[Lon_dez]]*PI()/180</f>
        <v>0.18199773671495378</v>
      </c>
      <c r="G4295" t="s">
        <v>665</v>
      </c>
      <c r="H4295" t="s">
        <v>687</v>
      </c>
      <c r="I4295" s="4" t="b">
        <v>0</v>
      </c>
      <c r="J4295" s="4" t="str">
        <f>CONCATENATE(Orte[[#This Row],[Ort]]," - ",Orte[[#This Row],[Landkreis]])</f>
        <v>Lauingen (Donau) - Landkreis Dillingen a.d. Donau</v>
      </c>
      <c r="L4295" s="3" t="s">
        <v>15645</v>
      </c>
      <c r="M4295" s="3"/>
      <c r="N4295" t="str">
        <f>Orte[[#This Row],[Ort]]</f>
        <v>Lauingen (Donau)</v>
      </c>
      <c r="O4295" t="s">
        <v>4476</v>
      </c>
      <c r="P4295" t="s">
        <v>1132</v>
      </c>
    </row>
    <row r="4296" spans="1:16" x14ac:dyDescent="0.35">
      <c r="A4296" t="s">
        <v>648</v>
      </c>
      <c r="B4296" s="3" t="s">
        <v>7757</v>
      </c>
      <c r="C4296" s="4">
        <v>48.223803078700001</v>
      </c>
      <c r="D4296" s="4">
        <v>9.8508440648400004</v>
      </c>
      <c r="E4296" s="4">
        <f>Orte[[#This Row],[Lat_dez]]*PI()/180</f>
        <v>0.84166414155669322</v>
      </c>
      <c r="F4296" s="4">
        <f>Orte[[#This Row],[Lon_dez]]*PI()/180</f>
        <v>0.17192966303199977</v>
      </c>
      <c r="G4296" t="s">
        <v>546</v>
      </c>
      <c r="H4296" t="s">
        <v>649</v>
      </c>
      <c r="I4296" s="4" t="b">
        <v>0</v>
      </c>
      <c r="J4296" s="4" t="str">
        <f>CONCATENATE(Orte[[#This Row],[Ort]]," - ",Orte[[#This Row],[Landkreis]])</f>
        <v>Laupheim - Landkreis Biberach</v>
      </c>
      <c r="L4296" s="3" t="s">
        <v>13602</v>
      </c>
      <c r="M4296" s="3"/>
      <c r="N4296" t="str">
        <f>Orte[[#This Row],[Ort]]</f>
        <v>Laupheim</v>
      </c>
      <c r="O4296" t="s">
        <v>640</v>
      </c>
      <c r="P4296" t="s">
        <v>5786</v>
      </c>
    </row>
    <row r="4297" spans="1:16" x14ac:dyDescent="0.35">
      <c r="A4297" t="s">
        <v>2305</v>
      </c>
      <c r="B4297" s="3" t="s">
        <v>9342</v>
      </c>
      <c r="C4297" s="4">
        <v>51.451258918800001</v>
      </c>
      <c r="D4297" s="4">
        <v>14.0981382502</v>
      </c>
      <c r="E4297" s="4">
        <f>Orte[[#This Row],[Lat_dez]]*PI()/180</f>
        <v>0.89799387242915774</v>
      </c>
      <c r="F4297" s="4">
        <f>Orte[[#This Row],[Lon_dez]]*PI()/180</f>
        <v>0.2460589308673421</v>
      </c>
      <c r="G4297" t="s">
        <v>869</v>
      </c>
      <c r="H4297" t="s">
        <v>972</v>
      </c>
      <c r="I4297" s="4" t="b">
        <v>0</v>
      </c>
      <c r="J4297" s="4" t="str">
        <f>CONCATENATE(Orte[[#This Row],[Ort]]," - ",Orte[[#This Row],[Landkreis]])</f>
        <v>Lauta - Landkreis Bautzen</v>
      </c>
      <c r="L4297" s="3" t="s">
        <v>13607</v>
      </c>
      <c r="M4297" s="3"/>
      <c r="N4297" t="str">
        <f>Orte[[#This Row],[Ort]]</f>
        <v>Lauta</v>
      </c>
      <c r="O4297" t="s">
        <v>6636</v>
      </c>
      <c r="P4297" t="s">
        <v>5808</v>
      </c>
    </row>
    <row r="4298" spans="1:16" x14ac:dyDescent="0.35">
      <c r="A4298" t="s">
        <v>2703</v>
      </c>
      <c r="B4298" s="3" t="s">
        <v>9827</v>
      </c>
      <c r="C4298" s="4">
        <v>48.520308035299998</v>
      </c>
      <c r="D4298" s="4">
        <v>8.1309683736699991</v>
      </c>
      <c r="E4298" s="4">
        <f>Orte[[#This Row],[Lat_dez]]*PI()/180</f>
        <v>0.8468391292978461</v>
      </c>
      <c r="F4298" s="4">
        <f>Orte[[#This Row],[Lon_dez]]*PI()/180</f>
        <v>0.14191216949607008</v>
      </c>
      <c r="G4298" t="s">
        <v>546</v>
      </c>
      <c r="H4298" t="s">
        <v>622</v>
      </c>
      <c r="I4298" s="4" t="b">
        <v>0</v>
      </c>
      <c r="J4298" s="4" t="str">
        <f>CONCATENATE(Orte[[#This Row],[Ort]]," - ",Orte[[#This Row],[Landkreis]])</f>
        <v>Lautenbach - Landkreis Ortenaukreis</v>
      </c>
      <c r="L4298" s="3" t="s">
        <v>12044</v>
      </c>
      <c r="M4298" s="3"/>
      <c r="N4298" t="str">
        <f>Orte[[#This Row],[Ort]]</f>
        <v>Lautenbach</v>
      </c>
      <c r="O4298" t="s">
        <v>4099</v>
      </c>
      <c r="P4298" t="s">
        <v>5807</v>
      </c>
    </row>
    <row r="4299" spans="1:16" x14ac:dyDescent="0.35">
      <c r="A4299" t="s">
        <v>6214</v>
      </c>
      <c r="B4299" s="3" t="s">
        <v>14349</v>
      </c>
      <c r="C4299" s="4">
        <v>49.977198545299999</v>
      </c>
      <c r="D4299" s="4">
        <v>10.7780164367</v>
      </c>
      <c r="E4299" s="4">
        <f>Orte[[#This Row],[Lat_dez]]*PI()/180</f>
        <v>0.87226666553840537</v>
      </c>
      <c r="F4299" s="4">
        <f>Orte[[#This Row],[Lon_dez]]*PI()/180</f>
        <v>0.18811187365448198</v>
      </c>
      <c r="G4299" t="s">
        <v>665</v>
      </c>
      <c r="H4299" t="s">
        <v>1321</v>
      </c>
      <c r="I4299" s="4" t="b">
        <v>0</v>
      </c>
      <c r="J4299" s="4" t="str">
        <f>CONCATENATE(Orte[[#This Row],[Ort]]," - ",Orte[[#This Row],[Landkreis]])</f>
        <v>Lauter - Landkreis Bamberg</v>
      </c>
      <c r="L4299" s="3" t="s">
        <v>10356</v>
      </c>
      <c r="M4299" s="3"/>
      <c r="N4299" t="str">
        <f>Orte[[#This Row],[Ort]]</f>
        <v>Lauter</v>
      </c>
      <c r="O4299" t="s">
        <v>4722</v>
      </c>
      <c r="P4299" t="s">
        <v>6975</v>
      </c>
    </row>
    <row r="4300" spans="1:16" x14ac:dyDescent="0.35">
      <c r="A4300" t="s">
        <v>3293</v>
      </c>
      <c r="B4300" s="3" t="s">
        <v>10553</v>
      </c>
      <c r="C4300" s="4">
        <v>50.643990806799998</v>
      </c>
      <c r="D4300" s="4">
        <v>9.3761374271700006</v>
      </c>
      <c r="E4300" s="4">
        <f>Orte[[#This Row],[Lat_dez]]*PI()/180</f>
        <v>0.88390438592839948</v>
      </c>
      <c r="F4300" s="4">
        <f>Orte[[#This Row],[Lon_dez]]*PI()/180</f>
        <v>0.16364446922358653</v>
      </c>
      <c r="G4300" t="s">
        <v>549</v>
      </c>
      <c r="H4300" t="s">
        <v>763</v>
      </c>
      <c r="I4300" s="4" t="b">
        <v>0</v>
      </c>
      <c r="J4300" s="4" t="str">
        <f>CONCATENATE(Orte[[#This Row],[Ort]]," - ",Orte[[#This Row],[Landkreis]])</f>
        <v>Lauterbach - Landkreis Vogelsbergkreis</v>
      </c>
      <c r="L4300" s="3" t="s">
        <v>9408</v>
      </c>
      <c r="M4300" s="3"/>
      <c r="N4300" t="str">
        <f>Orte[[#This Row],[Ort]]</f>
        <v>Lauterbach</v>
      </c>
      <c r="O4300" t="s">
        <v>5923</v>
      </c>
      <c r="P4300" t="s">
        <v>2247</v>
      </c>
    </row>
    <row r="4301" spans="1:16" x14ac:dyDescent="0.35">
      <c r="A4301" t="s">
        <v>3293</v>
      </c>
      <c r="B4301" s="3" t="s">
        <v>11843</v>
      </c>
      <c r="C4301" s="4">
        <v>48.235933133499998</v>
      </c>
      <c r="D4301" s="4">
        <v>8.3228592146500002</v>
      </c>
      <c r="E4301" s="4">
        <f>Orte[[#This Row],[Lat_dez]]*PI()/180</f>
        <v>0.8418758509514005</v>
      </c>
      <c r="F4301" s="4">
        <f>Orte[[#This Row],[Lon_dez]]*PI()/180</f>
        <v>0.14526129647559199</v>
      </c>
      <c r="G4301" t="s">
        <v>546</v>
      </c>
      <c r="H4301" t="s">
        <v>719</v>
      </c>
      <c r="I4301" s="4" t="b">
        <v>0</v>
      </c>
      <c r="J4301" s="4" t="str">
        <f>CONCATENATE(Orte[[#This Row],[Ort]]," - ",Orte[[#This Row],[Landkreis]])</f>
        <v>Lauterbach - Landkreis Rottweil</v>
      </c>
      <c r="L4301" s="3" t="s">
        <v>9032</v>
      </c>
      <c r="M4301" s="3"/>
      <c r="N4301" t="str">
        <f>Orte[[#This Row],[Ort]]</f>
        <v>Lauterbach</v>
      </c>
      <c r="O4301" t="s">
        <v>6732</v>
      </c>
      <c r="P4301" t="s">
        <v>1335</v>
      </c>
    </row>
    <row r="4302" spans="1:16" x14ac:dyDescent="0.35">
      <c r="A4302" t="s">
        <v>909</v>
      </c>
      <c r="B4302" s="3" t="s">
        <v>7920</v>
      </c>
      <c r="C4302" s="4">
        <v>50.562480672600003</v>
      </c>
      <c r="D4302" s="4">
        <v>12.7358917198</v>
      </c>
      <c r="E4302" s="4">
        <f>Orte[[#This Row],[Lat_dez]]*PI()/180</f>
        <v>0.88248176571286696</v>
      </c>
      <c r="F4302" s="4">
        <f>Orte[[#This Row],[Lon_dez]]*PI()/180</f>
        <v>0.22228324368799307</v>
      </c>
      <c r="G4302" t="s">
        <v>869</v>
      </c>
      <c r="H4302" t="s">
        <v>910</v>
      </c>
      <c r="I4302" s="4" t="b">
        <v>0</v>
      </c>
      <c r="J4302" s="4" t="str">
        <f>CONCATENATE(Orte[[#This Row],[Ort]]," - ",Orte[[#This Row],[Landkreis]])</f>
        <v>Lauter-Bernsbach - Landkreis Erzgebirgskreis</v>
      </c>
      <c r="L4302" s="3" t="s">
        <v>13612</v>
      </c>
      <c r="M4302" s="3"/>
      <c r="N4302" t="str">
        <f>Orte[[#This Row],[Ort]]</f>
        <v>Lauter-Bernsbach</v>
      </c>
      <c r="O4302" t="s">
        <v>7272</v>
      </c>
      <c r="P4302" t="s">
        <v>6612</v>
      </c>
    </row>
    <row r="4303" spans="1:16" x14ac:dyDescent="0.35">
      <c r="A4303" t="s">
        <v>4536</v>
      </c>
      <c r="B4303" s="3" t="s">
        <v>12146</v>
      </c>
      <c r="C4303" s="4">
        <v>49.654629804899997</v>
      </c>
      <c r="D4303" s="4">
        <v>7.6487538062000002</v>
      </c>
      <c r="E4303" s="4">
        <f>Orte[[#This Row],[Lat_dez]]*PI()/180</f>
        <v>0.8666367789544146</v>
      </c>
      <c r="F4303" s="4">
        <f>Orte[[#This Row],[Lon_dez]]*PI()/180</f>
        <v>0.13349593759263828</v>
      </c>
      <c r="G4303" t="s">
        <v>514</v>
      </c>
      <c r="H4303" t="s">
        <v>1680</v>
      </c>
      <c r="I4303" s="4" t="b">
        <v>0</v>
      </c>
      <c r="J4303" s="4" t="str">
        <f>CONCATENATE(Orte[[#This Row],[Ort]]," - ",Orte[[#This Row],[Landkreis]])</f>
        <v>Lauterecken u.a. - Landkreis Kusel</v>
      </c>
      <c r="L4303" s="3" t="s">
        <v>10536</v>
      </c>
      <c r="M4303" s="3"/>
      <c r="N4303" t="str">
        <f>Orte[[#This Row],[Ort]]</f>
        <v>Lauterecken u.a.</v>
      </c>
      <c r="O4303" t="s">
        <v>5536</v>
      </c>
      <c r="P4303" t="s">
        <v>680</v>
      </c>
    </row>
    <row r="4304" spans="1:16" x14ac:dyDescent="0.35">
      <c r="A4304" t="s">
        <v>2553</v>
      </c>
      <c r="B4304" s="3" t="s">
        <v>9642</v>
      </c>
      <c r="C4304" s="4">
        <v>49.372774676699997</v>
      </c>
      <c r="D4304" s="4">
        <v>11.565223081299999</v>
      </c>
      <c r="E4304" s="4">
        <f>Orte[[#This Row],[Lat_dez]]*PI()/180</f>
        <v>0.86171747895369388</v>
      </c>
      <c r="F4304" s="4">
        <f>Orte[[#This Row],[Lon_dez]]*PI()/180</f>
        <v>0.20185122149632884</v>
      </c>
      <c r="G4304" t="s">
        <v>665</v>
      </c>
      <c r="H4304" t="s">
        <v>832</v>
      </c>
      <c r="I4304" s="4" t="b">
        <v>0</v>
      </c>
      <c r="J4304" s="4" t="str">
        <f>CONCATENATE(Orte[[#This Row],[Ort]]," - ",Orte[[#This Row],[Landkreis]])</f>
        <v>Lauterhofen - Landkreis Neumarkt i.d. OPf.</v>
      </c>
      <c r="L4304" s="3" t="s">
        <v>12889</v>
      </c>
      <c r="M4304" s="3"/>
      <c r="N4304" t="str">
        <f>Orte[[#This Row],[Ort]]</f>
        <v>Lauterhofen</v>
      </c>
      <c r="O4304" t="s">
        <v>4574</v>
      </c>
      <c r="P4304" t="s">
        <v>7114</v>
      </c>
    </row>
    <row r="4305" spans="1:16" x14ac:dyDescent="0.35">
      <c r="A4305" t="s">
        <v>5270</v>
      </c>
      <c r="B4305" s="3" t="s">
        <v>13107</v>
      </c>
      <c r="C4305" s="4">
        <v>48.720127570000002</v>
      </c>
      <c r="D4305" s="4">
        <v>9.8911289990900002</v>
      </c>
      <c r="E4305" s="4">
        <f>Orte[[#This Row],[Lat_dez]]*PI()/180</f>
        <v>0.85032663808816411</v>
      </c>
      <c r="F4305" s="4">
        <f>Orte[[#This Row],[Lon_dez]]*PI()/180</f>
        <v>0.17263276777361172</v>
      </c>
      <c r="G4305" t="s">
        <v>546</v>
      </c>
      <c r="H4305" t="s">
        <v>644</v>
      </c>
      <c r="I4305" s="4" t="b">
        <v>0</v>
      </c>
      <c r="J4305" s="4" t="str">
        <f>CONCATENATE(Orte[[#This Row],[Ort]]," - ",Orte[[#This Row],[Landkreis]])</f>
        <v>Lauterstein - Landkreis Göppingen</v>
      </c>
      <c r="L4305" s="3" t="s">
        <v>15176</v>
      </c>
      <c r="M4305" s="3"/>
      <c r="N4305" t="str">
        <f>Orte[[#This Row],[Ort]]</f>
        <v>Lauterstein</v>
      </c>
      <c r="O4305" t="s">
        <v>5233</v>
      </c>
      <c r="P4305" t="s">
        <v>6966</v>
      </c>
    </row>
    <row r="4306" spans="1:16" x14ac:dyDescent="0.35">
      <c r="A4306" t="s">
        <v>4799</v>
      </c>
      <c r="B4306" s="3" t="s">
        <v>12495</v>
      </c>
      <c r="C4306" s="4">
        <v>50.591084584800001</v>
      </c>
      <c r="D4306" s="4">
        <v>9.2826738584400008</v>
      </c>
      <c r="E4306" s="4">
        <f>Orte[[#This Row],[Lat_dez]]*PI()/180</f>
        <v>0.88298099815970832</v>
      </c>
      <c r="F4306" s="4">
        <f>Orte[[#This Row],[Lon_dez]]*PI()/180</f>
        <v>0.16201322221858405</v>
      </c>
      <c r="G4306" t="s">
        <v>549</v>
      </c>
      <c r="H4306" t="s">
        <v>763</v>
      </c>
      <c r="I4306" s="4" t="b">
        <v>0</v>
      </c>
      <c r="J4306" s="4" t="str">
        <f>CONCATENATE(Orte[[#This Row],[Ort]]," - ",Orte[[#This Row],[Landkreis]])</f>
        <v>Lautertal - Landkreis Vogelsbergkreis</v>
      </c>
      <c r="L4306" s="3" t="s">
        <v>7827</v>
      </c>
      <c r="M4306" s="3"/>
      <c r="N4306" t="str">
        <f>Orte[[#This Row],[Ort]]</f>
        <v>Lautertal</v>
      </c>
      <c r="O4306" t="s">
        <v>2836</v>
      </c>
      <c r="P4306" t="s">
        <v>3871</v>
      </c>
    </row>
    <row r="4307" spans="1:16" x14ac:dyDescent="0.35">
      <c r="A4307" t="s">
        <v>4799</v>
      </c>
      <c r="B4307" s="3" t="s">
        <v>13490</v>
      </c>
      <c r="C4307" s="4">
        <v>50.343326439400002</v>
      </c>
      <c r="D4307" s="4">
        <v>10.9598867863</v>
      </c>
      <c r="E4307" s="4">
        <f>Orte[[#This Row],[Lat_dez]]*PI()/180</f>
        <v>0.8786568027738435</v>
      </c>
      <c r="F4307" s="4">
        <f>Orte[[#This Row],[Lon_dez]]*PI()/180</f>
        <v>0.19128611006675517</v>
      </c>
      <c r="G4307" t="s">
        <v>665</v>
      </c>
      <c r="H4307" t="s">
        <v>1540</v>
      </c>
      <c r="I4307" s="4" t="b">
        <v>0</v>
      </c>
      <c r="J4307" s="4" t="str">
        <f>CONCATENATE(Orte[[#This Row],[Ort]]," - ",Orte[[#This Row],[Landkreis]])</f>
        <v>Lautertal - Landkreis Coburg</v>
      </c>
      <c r="L4307" s="3" t="s">
        <v>10343</v>
      </c>
      <c r="M4307" s="3"/>
      <c r="N4307" t="str">
        <f>Orte[[#This Row],[Ort]]</f>
        <v>Lautertal</v>
      </c>
      <c r="O4307" t="s">
        <v>4238</v>
      </c>
      <c r="P4307" t="s">
        <v>1904</v>
      </c>
    </row>
    <row r="4308" spans="1:16" x14ac:dyDescent="0.35">
      <c r="A4308" t="s">
        <v>4248</v>
      </c>
      <c r="B4308" s="3" t="s">
        <v>11764</v>
      </c>
      <c r="C4308" s="4">
        <v>49.716426417699999</v>
      </c>
      <c r="D4308" s="4">
        <v>8.7095468241699994</v>
      </c>
      <c r="E4308" s="4">
        <f>Orte[[#This Row],[Lat_dez]]*PI()/180</f>
        <v>0.86771533331435458</v>
      </c>
      <c r="F4308" s="4">
        <f>Orte[[#This Row],[Lon_dez]]*PI()/180</f>
        <v>0.15201026843838214</v>
      </c>
      <c r="G4308" t="s">
        <v>549</v>
      </c>
      <c r="H4308" t="s">
        <v>717</v>
      </c>
      <c r="I4308" s="4" t="b">
        <v>0</v>
      </c>
      <c r="J4308" s="4" t="str">
        <f>CONCATENATE(Orte[[#This Row],[Ort]]," - ",Orte[[#This Row],[Landkreis]])</f>
        <v>Lautertal (Odenwald) - Landkreis Bergstraße</v>
      </c>
      <c r="L4308" s="3" t="s">
        <v>8699</v>
      </c>
      <c r="M4308" s="3"/>
      <c r="N4308" t="str">
        <f>Orte[[#This Row],[Ort]]</f>
        <v>Lautertal (Odenwald)</v>
      </c>
      <c r="O4308" t="s">
        <v>2991</v>
      </c>
      <c r="P4308" t="s">
        <v>3612</v>
      </c>
    </row>
    <row r="4309" spans="1:16" x14ac:dyDescent="0.35">
      <c r="A4309" t="s">
        <v>2754</v>
      </c>
      <c r="B4309" s="3" t="s">
        <v>9896</v>
      </c>
      <c r="C4309" s="4">
        <v>47.887208210300003</v>
      </c>
      <c r="D4309" s="4">
        <v>10.1068561255</v>
      </c>
      <c r="E4309" s="4">
        <f>Orte[[#This Row],[Lat_dez]]*PI()/180</f>
        <v>0.83578945285779616</v>
      </c>
      <c r="F4309" s="4">
        <f>Orte[[#This Row],[Lon_dez]]*PI()/180</f>
        <v>0.17639791641533223</v>
      </c>
      <c r="G4309" t="s">
        <v>665</v>
      </c>
      <c r="H4309" t="s">
        <v>683</v>
      </c>
      <c r="I4309" s="4" t="b">
        <v>0</v>
      </c>
      <c r="J4309" s="4" t="str">
        <f>CONCATENATE(Orte[[#This Row],[Ort]]," - ",Orte[[#This Row],[Landkreis]])</f>
        <v>Lautrach - Landkreis Unterallgäu</v>
      </c>
      <c r="L4309" s="3" t="s">
        <v>10957</v>
      </c>
      <c r="M4309" s="3"/>
      <c r="N4309" t="str">
        <f>Orte[[#This Row],[Ort]]</f>
        <v>Lautrach</v>
      </c>
      <c r="O4309" t="s">
        <v>6849</v>
      </c>
      <c r="P4309" t="s">
        <v>2280</v>
      </c>
    </row>
    <row r="4310" spans="1:16" x14ac:dyDescent="0.35">
      <c r="A4310" t="s">
        <v>5773</v>
      </c>
      <c r="B4310" s="3" t="s">
        <v>13761</v>
      </c>
      <c r="C4310" s="4">
        <v>49.424858044700002</v>
      </c>
      <c r="D4310" s="4">
        <v>6.9166174528799997</v>
      </c>
      <c r="E4310" s="4">
        <f>Orte[[#This Row],[Lat_dez]]*PI()/180</f>
        <v>0.86262650521082174</v>
      </c>
      <c r="F4310" s="4">
        <f>Orte[[#This Row],[Lon_dez]]*PI()/180</f>
        <v>0.12071774765365974</v>
      </c>
      <c r="G4310" t="s">
        <v>534</v>
      </c>
      <c r="H4310" t="s">
        <v>1276</v>
      </c>
      <c r="I4310" s="4" t="b">
        <v>0</v>
      </c>
      <c r="J4310" s="4" t="str">
        <f>CONCATENATE(Orte[[#This Row],[Ort]]," - ",Orte[[#This Row],[Landkreis]])</f>
        <v>Lebach - Landkreis Saarlouis</v>
      </c>
      <c r="L4310" s="3" t="s">
        <v>12478</v>
      </c>
      <c r="M4310" s="3"/>
      <c r="N4310" t="str">
        <f>Orte[[#This Row],[Ort]]</f>
        <v>Lebach</v>
      </c>
      <c r="O4310" t="s">
        <v>3597</v>
      </c>
      <c r="P4310" t="s">
        <v>3033</v>
      </c>
    </row>
    <row r="4311" spans="1:16" x14ac:dyDescent="0.35">
      <c r="A4311" t="s">
        <v>1326</v>
      </c>
      <c r="B4311" s="3" t="s">
        <v>8263</v>
      </c>
      <c r="C4311" s="4">
        <v>47.691957520499997</v>
      </c>
      <c r="D4311" s="4">
        <v>10.783554007399999</v>
      </c>
      <c r="E4311" s="4">
        <f>Orte[[#This Row],[Lat_dez]]*PI()/180</f>
        <v>0.83238168545399593</v>
      </c>
      <c r="F4311" s="4">
        <f>Orte[[#This Row],[Lon_dez]]*PI()/180</f>
        <v>0.18820852249575892</v>
      </c>
      <c r="G4311" t="s">
        <v>665</v>
      </c>
      <c r="H4311" t="s">
        <v>1051</v>
      </c>
      <c r="I4311" s="4" t="b">
        <v>0</v>
      </c>
      <c r="J4311" s="4" t="str">
        <f>CONCATENATE(Orte[[#This Row],[Ort]]," - ",Orte[[#This Row],[Landkreis]])</f>
        <v>Lechbruck - Landkreis Ostallgäu</v>
      </c>
      <c r="L4311" s="3" t="s">
        <v>13969</v>
      </c>
      <c r="M4311" s="3"/>
      <c r="N4311" t="str">
        <f>Orte[[#This Row],[Ort]]</f>
        <v>Lechbruck</v>
      </c>
      <c r="O4311" t="s">
        <v>645</v>
      </c>
      <c r="P4311" t="s">
        <v>511</v>
      </c>
    </row>
    <row r="4312" spans="1:16" x14ac:dyDescent="0.35">
      <c r="A4312" t="s">
        <v>1085</v>
      </c>
      <c r="B4312" s="3" t="s">
        <v>8050</v>
      </c>
      <c r="C4312" s="4">
        <v>54.763475497999998</v>
      </c>
      <c r="D4312" s="4">
        <v>9.01312862274</v>
      </c>
      <c r="E4312" s="4">
        <f>Orte[[#This Row],[Lat_dez]]*PI()/180</f>
        <v>0.95580295727534126</v>
      </c>
      <c r="F4312" s="4">
        <f>Orte[[#This Row],[Lon_dez]]*PI()/180</f>
        <v>0.15730877037255486</v>
      </c>
      <c r="G4312" t="s">
        <v>641</v>
      </c>
      <c r="H4312" t="s">
        <v>765</v>
      </c>
      <c r="I4312" s="4" t="b">
        <v>0</v>
      </c>
      <c r="J4312" s="4" t="str">
        <f>CONCATENATE(Orte[[#This Row],[Ort]]," - ",Orte[[#This Row],[Landkreis]])</f>
        <v>Leck - Kreis Nordfriesland</v>
      </c>
      <c r="L4312" s="3" t="s">
        <v>12034</v>
      </c>
      <c r="M4312" s="3"/>
      <c r="N4312" t="str">
        <f>Orte[[#This Row],[Ort]]</f>
        <v>Leck</v>
      </c>
      <c r="O4312" t="s">
        <v>4094</v>
      </c>
      <c r="P4312" t="s">
        <v>6478</v>
      </c>
    </row>
    <row r="4313" spans="1:16" x14ac:dyDescent="0.35">
      <c r="A4313" t="s">
        <v>6075</v>
      </c>
      <c r="B4313" s="3" t="s">
        <v>14168</v>
      </c>
      <c r="C4313" s="4">
        <v>52.719285067900003</v>
      </c>
      <c r="D4313" s="4">
        <v>13.1946675891</v>
      </c>
      <c r="E4313" s="4">
        <f>Orte[[#This Row],[Lat_dez]]*PI()/180</f>
        <v>0.92012510373233736</v>
      </c>
      <c r="F4313" s="4">
        <f>Orte[[#This Row],[Lon_dez]]*PI()/180</f>
        <v>0.23029039313597724</v>
      </c>
      <c r="G4313" t="s">
        <v>885</v>
      </c>
      <c r="H4313" t="s">
        <v>1913</v>
      </c>
      <c r="I4313" s="4" t="b">
        <v>0</v>
      </c>
      <c r="J4313" s="4" t="str">
        <f>CONCATENATE(Orte[[#This Row],[Ort]]," - ",Orte[[#This Row],[Landkreis]])</f>
        <v>Leegebruch - Landkreis Oberhavel</v>
      </c>
      <c r="L4313" s="3" t="s">
        <v>9020</v>
      </c>
      <c r="M4313" s="3"/>
      <c r="N4313" t="str">
        <f>Orte[[#This Row],[Ort]]</f>
        <v>Leegebruch</v>
      </c>
      <c r="O4313" t="s">
        <v>4610</v>
      </c>
      <c r="P4313" t="s">
        <v>7006</v>
      </c>
    </row>
    <row r="4314" spans="1:16" x14ac:dyDescent="0.35">
      <c r="A4314" t="s">
        <v>4413</v>
      </c>
      <c r="B4314" s="3" t="s">
        <v>11989</v>
      </c>
      <c r="C4314" s="4">
        <v>53.243744753500003</v>
      </c>
      <c r="D4314" s="4">
        <v>7.4614733539899998</v>
      </c>
      <c r="E4314" s="4">
        <f>Orte[[#This Row],[Lat_dez]]*PI()/180</f>
        <v>0.92927865204003168</v>
      </c>
      <c r="F4314" s="4">
        <f>Orte[[#This Row],[Lon_dez]]*PI()/180</f>
        <v>0.13022727707694987</v>
      </c>
      <c r="G4314" t="s">
        <v>554</v>
      </c>
      <c r="H4314" t="s">
        <v>2151</v>
      </c>
      <c r="I4314" s="4" t="b">
        <v>0</v>
      </c>
      <c r="J4314" s="4" t="str">
        <f>CONCATENATE(Orte[[#This Row],[Ort]]," - ",Orte[[#This Row],[Landkreis]])</f>
        <v>Leer - Landkreis Leer</v>
      </c>
      <c r="L4314" s="3" t="s">
        <v>8698</v>
      </c>
      <c r="M4314" s="3"/>
      <c r="N4314" t="str">
        <f>Orte[[#This Row],[Ort]]</f>
        <v>Leer</v>
      </c>
      <c r="O4314" t="s">
        <v>3680</v>
      </c>
      <c r="P4314" t="s">
        <v>6188</v>
      </c>
    </row>
    <row r="4315" spans="1:16" x14ac:dyDescent="0.35">
      <c r="A4315" t="s">
        <v>5916</v>
      </c>
      <c r="B4315" s="3" t="s">
        <v>13972</v>
      </c>
      <c r="C4315" s="4">
        <v>52.505621885499998</v>
      </c>
      <c r="D4315" s="4">
        <v>9.1357271658499997</v>
      </c>
      <c r="E4315" s="4">
        <f>Orte[[#This Row],[Lat_dez]]*PI()/180</f>
        <v>0.91639597770916814</v>
      </c>
      <c r="F4315" s="4">
        <f>Orte[[#This Row],[Lon_dez]]*PI()/180</f>
        <v>0.15944851860797257</v>
      </c>
      <c r="G4315" t="s">
        <v>554</v>
      </c>
      <c r="H4315" t="s">
        <v>747</v>
      </c>
      <c r="I4315" s="4" t="b">
        <v>0</v>
      </c>
      <c r="J4315" s="4" t="str">
        <f>CONCATENATE(Orte[[#This Row],[Ort]]," - ",Orte[[#This Row],[Landkreis]])</f>
        <v>Leese - Landkreis Nienburg (Weser)</v>
      </c>
      <c r="L4315" s="3" t="s">
        <v>11793</v>
      </c>
      <c r="M4315" s="3"/>
      <c r="N4315" t="str">
        <f>Orte[[#This Row],[Ort]]</f>
        <v>Leese</v>
      </c>
      <c r="O4315" t="s">
        <v>963</v>
      </c>
      <c r="P4315" t="s">
        <v>1962</v>
      </c>
    </row>
    <row r="4316" spans="1:16" x14ac:dyDescent="0.35">
      <c r="A4316" t="s">
        <v>3752</v>
      </c>
      <c r="B4316" s="3" t="s">
        <v>14504</v>
      </c>
      <c r="C4316" s="4">
        <v>53.701675430900004</v>
      </c>
      <c r="D4316" s="4">
        <v>11.532634145399999</v>
      </c>
      <c r="E4316" s="4">
        <f>Orte[[#This Row],[Lat_dez]]*PI()/180</f>
        <v>0.93727105010654965</v>
      </c>
      <c r="F4316" s="4">
        <f>Orte[[#This Row],[Lon_dez]]*PI()/180</f>
        <v>0.20128243726515246</v>
      </c>
      <c r="G4316" t="s">
        <v>834</v>
      </c>
      <c r="H4316" t="s">
        <v>953</v>
      </c>
      <c r="I4316" s="4" t="b">
        <v>0</v>
      </c>
      <c r="J4316" s="4" t="str">
        <f>CONCATENATE(Orte[[#This Row],[Ort]]," - ",Orte[[#This Row],[Landkreis]])</f>
        <v>Leezen - Landkreis Ludwigslust-Parchim</v>
      </c>
      <c r="L4316" s="3" t="s">
        <v>14618</v>
      </c>
      <c r="M4316" s="3"/>
      <c r="N4316" t="str">
        <f>Orte[[#This Row],[Ort]]</f>
        <v>Leezen</v>
      </c>
      <c r="O4316" t="s">
        <v>2648</v>
      </c>
      <c r="P4316" t="s">
        <v>3308</v>
      </c>
    </row>
    <row r="4317" spans="1:16" x14ac:dyDescent="0.35">
      <c r="A4317" t="s">
        <v>3752</v>
      </c>
      <c r="B4317" s="3" t="s">
        <v>11150</v>
      </c>
      <c r="C4317" s="4">
        <v>53.862844293000002</v>
      </c>
      <c r="D4317" s="4">
        <v>10.2585590629</v>
      </c>
      <c r="E4317" s="4">
        <f>Orte[[#This Row],[Lat_dez]]*PI()/180</f>
        <v>0.94008397740188743</v>
      </c>
      <c r="F4317" s="4">
        <f>Orte[[#This Row],[Lon_dez]]*PI()/180</f>
        <v>0.17904563215790906</v>
      </c>
      <c r="G4317" t="s">
        <v>641</v>
      </c>
      <c r="H4317" t="s">
        <v>671</v>
      </c>
      <c r="I4317" s="4" t="b">
        <v>0</v>
      </c>
      <c r="J4317" s="4" t="str">
        <f>CONCATENATE(Orte[[#This Row],[Ort]]," - ",Orte[[#This Row],[Landkreis]])</f>
        <v>Leezen - Kreis Segeberg</v>
      </c>
      <c r="L4317" s="3" t="s">
        <v>14892</v>
      </c>
      <c r="M4317" s="3"/>
      <c r="N4317" t="str">
        <f>Orte[[#This Row],[Ort]]</f>
        <v>Leezen</v>
      </c>
      <c r="O4317" t="s">
        <v>1436</v>
      </c>
      <c r="P4317" t="s">
        <v>5919</v>
      </c>
    </row>
    <row r="4318" spans="1:16" x14ac:dyDescent="0.35">
      <c r="A4318" t="s">
        <v>5473</v>
      </c>
      <c r="B4318" s="3" t="s">
        <v>13365</v>
      </c>
      <c r="C4318" s="4">
        <v>47.856093243700002</v>
      </c>
      <c r="D4318" s="4">
        <v>10.142700427499999</v>
      </c>
      <c r="E4318" s="4">
        <f>Orte[[#This Row],[Lat_dez]]*PI()/180</f>
        <v>0.83524639424397817</v>
      </c>
      <c r="F4318" s="4">
        <f>Orte[[#This Row],[Lon_dez]]*PI()/180</f>
        <v>0.17702351750331141</v>
      </c>
      <c r="G4318" t="s">
        <v>665</v>
      </c>
      <c r="H4318" t="s">
        <v>683</v>
      </c>
      <c r="I4318" s="4" t="b">
        <v>0</v>
      </c>
      <c r="J4318" s="4" t="str">
        <f>CONCATENATE(Orte[[#This Row],[Ort]]," - ",Orte[[#This Row],[Landkreis]])</f>
        <v>Legau - Landkreis Unterallgäu</v>
      </c>
      <c r="L4318" s="3" t="s">
        <v>8691</v>
      </c>
      <c r="M4318" s="3"/>
      <c r="N4318" t="str">
        <f>Orte[[#This Row],[Ort]]</f>
        <v>Legau</v>
      </c>
      <c r="O4318" t="s">
        <v>3415</v>
      </c>
      <c r="P4318" t="s">
        <v>5287</v>
      </c>
    </row>
    <row r="4319" spans="1:16" x14ac:dyDescent="0.35">
      <c r="A4319" t="s">
        <v>4983</v>
      </c>
      <c r="B4319" s="3" t="s">
        <v>12726</v>
      </c>
      <c r="C4319" s="4">
        <v>52.952423617699999</v>
      </c>
      <c r="D4319" s="4">
        <v>11.9492613605</v>
      </c>
      <c r="E4319" s="4">
        <f>Orte[[#This Row],[Lat_dez]]*PI()/180</f>
        <v>0.92419413903967218</v>
      </c>
      <c r="F4319" s="4">
        <f>Orte[[#This Row],[Lon_dez]]*PI()/180</f>
        <v>0.20855395392206205</v>
      </c>
      <c r="G4319" t="s">
        <v>885</v>
      </c>
      <c r="H4319" t="s">
        <v>886</v>
      </c>
      <c r="I4319" s="4" t="b">
        <v>0</v>
      </c>
      <c r="J4319" s="4" t="str">
        <f>CONCATENATE(Orte[[#This Row],[Ort]]," - ",Orte[[#This Row],[Landkreis]])</f>
        <v>Legde/Quitzöbel, Bad Wilsnack - Landkreis Prignitz</v>
      </c>
      <c r="L4319" s="3" t="s">
        <v>7832</v>
      </c>
      <c r="M4319" s="3"/>
      <c r="N4319" t="str">
        <f>Orte[[#This Row],[Ort]]</f>
        <v>Legde/Quitzöbel, Bad Wilsnack</v>
      </c>
      <c r="O4319" t="s">
        <v>599</v>
      </c>
      <c r="P4319" t="s">
        <v>3126</v>
      </c>
    </row>
    <row r="4320" spans="1:16" x14ac:dyDescent="0.35">
      <c r="A4320" t="s">
        <v>2517</v>
      </c>
      <c r="B4320" s="3" t="s">
        <v>9596</v>
      </c>
      <c r="C4320" s="4">
        <v>52.046090355099999</v>
      </c>
      <c r="D4320" s="4">
        <v>7.1006760820899997</v>
      </c>
      <c r="E4320" s="4">
        <f>Orte[[#This Row],[Lat_dez]]*PI()/180</f>
        <v>0.90837563948695976</v>
      </c>
      <c r="F4320" s="4">
        <f>Orte[[#This Row],[Lon_dez]]*PI()/180</f>
        <v>0.12393017675008165</v>
      </c>
      <c r="G4320" t="s">
        <v>504</v>
      </c>
      <c r="H4320" t="s">
        <v>1562</v>
      </c>
      <c r="I4320" s="4" t="b">
        <v>0</v>
      </c>
      <c r="J4320" s="4" t="str">
        <f>CONCATENATE(Orte[[#This Row],[Ort]]," - ",Orte[[#This Row],[Landkreis]])</f>
        <v>Legden - Kreis Borken</v>
      </c>
      <c r="L4320" s="3" t="s">
        <v>13974</v>
      </c>
      <c r="M4320" s="3"/>
      <c r="N4320" t="str">
        <f>Orte[[#This Row],[Ort]]</f>
        <v>Legden</v>
      </c>
      <c r="O4320" t="s">
        <v>6083</v>
      </c>
      <c r="P4320" t="s">
        <v>3467</v>
      </c>
    </row>
    <row r="4321" spans="1:16" x14ac:dyDescent="0.35">
      <c r="A4321" t="s">
        <v>3476</v>
      </c>
      <c r="B4321" s="3" t="s">
        <v>10789</v>
      </c>
      <c r="C4321" s="4">
        <v>50.469872648799999</v>
      </c>
      <c r="D4321" s="4">
        <v>11.4568187232</v>
      </c>
      <c r="E4321" s="4">
        <f>Orte[[#This Row],[Lat_dez]]*PI()/180</f>
        <v>0.88086545078379175</v>
      </c>
      <c r="F4321" s="4">
        <f>Orte[[#This Row],[Lon_dez]]*PI()/180</f>
        <v>0.19995920852397286</v>
      </c>
      <c r="G4321" t="s">
        <v>678</v>
      </c>
      <c r="H4321" t="s">
        <v>1186</v>
      </c>
      <c r="I4321" s="4" t="b">
        <v>0</v>
      </c>
      <c r="J4321" s="4" t="str">
        <f>CONCATENATE(Orte[[#This Row],[Ort]]," - ",Orte[[#This Row],[Landkreis]])</f>
        <v>Lehesten - Landkreis Saalfeld-Rudolstadt</v>
      </c>
      <c r="L4321" s="3" t="s">
        <v>11504</v>
      </c>
      <c r="M4321" s="3"/>
      <c r="N4321" t="str">
        <f>Orte[[#This Row],[Ort]]</f>
        <v>Lehesten</v>
      </c>
      <c r="O4321" t="s">
        <v>4021</v>
      </c>
      <c r="P4321" t="s">
        <v>3404</v>
      </c>
    </row>
    <row r="4322" spans="1:16" x14ac:dyDescent="0.35">
      <c r="A4322" t="s">
        <v>3418</v>
      </c>
      <c r="B4322" s="3" t="s">
        <v>10711</v>
      </c>
      <c r="C4322" s="4">
        <v>50.336928466400003</v>
      </c>
      <c r="D4322" s="4">
        <v>7.4740078990100001</v>
      </c>
      <c r="E4322" s="4">
        <f>Orte[[#This Row],[Lat_dez]]*PI()/180</f>
        <v>0.87854513707953985</v>
      </c>
      <c r="F4322" s="4">
        <f>Orte[[#This Row],[Lon_dez]]*PI()/180</f>
        <v>0.13044604615778832</v>
      </c>
      <c r="G4322" t="s">
        <v>514</v>
      </c>
      <c r="H4322" t="s">
        <v>631</v>
      </c>
      <c r="I4322" s="4" t="b">
        <v>0</v>
      </c>
      <c r="J4322" s="4" t="str">
        <f>CONCATENATE(Orte[[#This Row],[Ort]]," - ",Orte[[#This Row],[Landkreis]])</f>
        <v>Lehmen, Niederfell, Oberfell, Wolken u.a. - Landkreis Mayen-Koblenz</v>
      </c>
      <c r="L4322" s="3" t="s">
        <v>12898</v>
      </c>
      <c r="M4322" s="3"/>
      <c r="N4322" t="str">
        <f>Orte[[#This Row],[Ort]]</f>
        <v>Lehmen, Niederfell, Oberfell, Wolken u.a.</v>
      </c>
      <c r="O4322" t="s">
        <v>4026</v>
      </c>
      <c r="P4322" t="s">
        <v>3524</v>
      </c>
    </row>
    <row r="4323" spans="1:16" x14ac:dyDescent="0.35">
      <c r="A4323" t="s">
        <v>903</v>
      </c>
      <c r="B4323" s="3" t="s">
        <v>7917</v>
      </c>
      <c r="C4323" s="4">
        <v>52.329008336500003</v>
      </c>
      <c r="D4323" s="4">
        <v>12.6890733148</v>
      </c>
      <c r="E4323" s="4">
        <f>Orte[[#This Row],[Lat_dez]]*PI()/180</f>
        <v>0.91331348977548588</v>
      </c>
      <c r="F4323" s="4">
        <f>Orte[[#This Row],[Lon_dez]]*PI()/180</f>
        <v>0.22146610837021091</v>
      </c>
      <c r="G4323" t="s">
        <v>885</v>
      </c>
      <c r="H4323" t="s">
        <v>904</v>
      </c>
      <c r="I4323" s="4" t="b">
        <v>0</v>
      </c>
      <c r="J4323" s="4" t="str">
        <f>CONCATENATE(Orte[[#This Row],[Ort]]," - ",Orte[[#This Row],[Landkreis]])</f>
        <v>Lehnin - Landkreis Potsdam-Mittelmark</v>
      </c>
      <c r="L4323" s="3" t="s">
        <v>9742</v>
      </c>
      <c r="M4323" s="3"/>
      <c r="N4323" t="str">
        <f>Orte[[#This Row],[Ort]]</f>
        <v>Lehnin</v>
      </c>
      <c r="O4323" t="s">
        <v>6568</v>
      </c>
      <c r="P4323" t="s">
        <v>6946</v>
      </c>
    </row>
    <row r="4324" spans="1:16" x14ac:dyDescent="0.35">
      <c r="A4324" t="s">
        <v>6020</v>
      </c>
      <c r="B4324" s="3" t="s">
        <v>14092</v>
      </c>
      <c r="C4324" s="4">
        <v>50.938675523500002</v>
      </c>
      <c r="D4324" s="4">
        <v>11.431966057</v>
      </c>
      <c r="E4324" s="4">
        <f>Orte[[#This Row],[Lat_dez]]*PI()/180</f>
        <v>0.88904760449012121</v>
      </c>
      <c r="F4324" s="4">
        <f>Orte[[#This Row],[Lon_dez]]*PI()/180</f>
        <v>0.19952544767088373</v>
      </c>
      <c r="G4324" t="s">
        <v>678</v>
      </c>
      <c r="H4324" t="s">
        <v>1285</v>
      </c>
      <c r="I4324" s="4" t="b">
        <v>0</v>
      </c>
      <c r="J4324" s="4" t="str">
        <f>CONCATENATE(Orte[[#This Row],[Ort]]," - ",Orte[[#This Row],[Landkreis]])</f>
        <v>Lehnstedt u.a. - Landkreis Weimarer Land</v>
      </c>
      <c r="L4324" s="3" t="s">
        <v>8053</v>
      </c>
      <c r="M4324" s="3"/>
      <c r="N4324" t="str">
        <f>Orte[[#This Row],[Ort]]</f>
        <v>Lehnstedt u.a.</v>
      </c>
      <c r="O4324" t="s">
        <v>1616</v>
      </c>
      <c r="P4324" t="s">
        <v>4533</v>
      </c>
    </row>
    <row r="4325" spans="1:16" x14ac:dyDescent="0.35">
      <c r="A4325" t="s">
        <v>3086</v>
      </c>
      <c r="B4325" s="3" t="s">
        <v>10301</v>
      </c>
      <c r="C4325" s="4">
        <v>49.3585033532</v>
      </c>
      <c r="D4325" s="4">
        <v>10.4988033146</v>
      </c>
      <c r="E4325" s="4">
        <f>Orte[[#This Row],[Lat_dez]]*PI()/180</f>
        <v>0.86146839737000158</v>
      </c>
      <c r="F4325" s="4">
        <f>Orte[[#This Row],[Lon_dez]]*PI()/180</f>
        <v>0.18323868535906407</v>
      </c>
      <c r="G4325" t="s">
        <v>665</v>
      </c>
      <c r="H4325" t="s">
        <v>784</v>
      </c>
      <c r="I4325" s="4" t="b">
        <v>0</v>
      </c>
      <c r="J4325" s="4" t="str">
        <f>CONCATENATE(Orte[[#This Row],[Ort]]," - ",Orte[[#This Row],[Landkreis]])</f>
        <v>Lehrberg - Landkreis Ansbach</v>
      </c>
      <c r="L4325" s="3" t="s">
        <v>9019</v>
      </c>
      <c r="M4325" s="3"/>
      <c r="N4325" t="str">
        <f>Orte[[#This Row],[Ort]]</f>
        <v>Lehrberg</v>
      </c>
      <c r="O4325" t="s">
        <v>2663</v>
      </c>
      <c r="P4325" t="s">
        <v>5220</v>
      </c>
    </row>
    <row r="4326" spans="1:16" x14ac:dyDescent="0.35">
      <c r="A4326" t="s">
        <v>788</v>
      </c>
      <c r="B4326" s="3" t="s">
        <v>7844</v>
      </c>
      <c r="C4326" s="4">
        <v>52.340466258600003</v>
      </c>
      <c r="D4326" s="4">
        <v>10.6764506352</v>
      </c>
      <c r="E4326" s="4">
        <f>Orte[[#This Row],[Lat_dez]]*PI()/180</f>
        <v>0.91351346824156787</v>
      </c>
      <c r="F4326" s="4">
        <f>Orte[[#This Row],[Lon_dez]]*PI()/180</f>
        <v>0.18633921601087999</v>
      </c>
      <c r="G4326" t="s">
        <v>554</v>
      </c>
      <c r="H4326" t="s">
        <v>789</v>
      </c>
      <c r="I4326" s="4" t="b">
        <v>0</v>
      </c>
      <c r="J4326" s="4" t="str">
        <f>CONCATENATE(Orte[[#This Row],[Ort]]," - ",Orte[[#This Row],[Landkreis]])</f>
        <v>Lehre - Landkreis Helmstedt</v>
      </c>
      <c r="L4326" s="3" t="s">
        <v>13601</v>
      </c>
      <c r="M4326" s="3"/>
      <c r="N4326" t="str">
        <f>Orte[[#This Row],[Ort]]</f>
        <v>Lehre</v>
      </c>
      <c r="O4326" t="s">
        <v>6126</v>
      </c>
      <c r="P4326" t="s">
        <v>16045</v>
      </c>
    </row>
    <row r="4327" spans="1:16" x14ac:dyDescent="0.35">
      <c r="A4327" t="s">
        <v>7025</v>
      </c>
      <c r="B4327" s="3" t="s">
        <v>15462</v>
      </c>
      <c r="C4327" s="4">
        <v>49.123136057799996</v>
      </c>
      <c r="D4327" s="4">
        <v>9.3247274567999998</v>
      </c>
      <c r="E4327" s="4">
        <f>Orte[[#This Row],[Lat_dez]]*PI()/180</f>
        <v>0.85736046311375746</v>
      </c>
      <c r="F4327" s="4">
        <f>Orte[[#This Row],[Lon_dez]]*PI()/180</f>
        <v>0.1627471959722773</v>
      </c>
      <c r="G4327" t="s">
        <v>546</v>
      </c>
      <c r="H4327" t="s">
        <v>759</v>
      </c>
      <c r="I4327" s="4" t="b">
        <v>0</v>
      </c>
      <c r="J4327" s="4" t="str">
        <f>CONCATENATE(Orte[[#This Row],[Ort]]," - ",Orte[[#This Row],[Landkreis]])</f>
        <v>Lehrensteinsfeld - Landkreis Heilbronn</v>
      </c>
      <c r="L4327" s="3" t="s">
        <v>11496</v>
      </c>
      <c r="M4327" s="3"/>
      <c r="N4327" t="str">
        <f>Orte[[#This Row],[Ort]]</f>
        <v>Lehrensteinsfeld</v>
      </c>
      <c r="O4327" t="s">
        <v>6326</v>
      </c>
      <c r="P4327" t="s">
        <v>16046</v>
      </c>
    </row>
    <row r="4328" spans="1:16" x14ac:dyDescent="0.35">
      <c r="A4328" t="s">
        <v>2223</v>
      </c>
      <c r="B4328" s="3" t="s">
        <v>9238</v>
      </c>
      <c r="C4328" s="4">
        <v>52.381954588900001</v>
      </c>
      <c r="D4328" s="4">
        <v>10.017103609099999</v>
      </c>
      <c r="E4328" s="4">
        <f>Orte[[#This Row],[Lat_dez]]*PI()/180</f>
        <v>0.91423757620645774</v>
      </c>
      <c r="F4328" s="4">
        <f>Orte[[#This Row],[Lon_dez]]*PI()/180</f>
        <v>0.17483143949220201</v>
      </c>
      <c r="G4328" t="s">
        <v>554</v>
      </c>
      <c r="H4328" t="s">
        <v>652</v>
      </c>
      <c r="I4328" s="4" t="b">
        <v>0</v>
      </c>
      <c r="J4328" s="4" t="str">
        <f>CONCATENATE(Orte[[#This Row],[Ort]]," - ",Orte[[#This Row],[Landkreis]])</f>
        <v>Lehrte - Landkreis Region Hannover</v>
      </c>
      <c r="L4328" s="3" t="s">
        <v>12337</v>
      </c>
      <c r="M4328" s="3"/>
      <c r="N4328" t="str">
        <f>Orte[[#This Row],[Ort]]</f>
        <v>Lehrte</v>
      </c>
      <c r="O4328" t="s">
        <v>3138</v>
      </c>
      <c r="P4328" t="s">
        <v>16053</v>
      </c>
    </row>
    <row r="4329" spans="1:16" x14ac:dyDescent="0.35">
      <c r="A4329" t="s">
        <v>2848</v>
      </c>
      <c r="B4329" s="3" t="s">
        <v>10005</v>
      </c>
      <c r="C4329" s="4">
        <v>48.030086456500001</v>
      </c>
      <c r="D4329" s="4">
        <v>9.0213960857399993</v>
      </c>
      <c r="E4329" s="4">
        <f>Orte[[#This Row],[Lat_dez]]*PI()/180</f>
        <v>0.83828314868346121</v>
      </c>
      <c r="F4329" s="4">
        <f>Orte[[#This Row],[Lon_dez]]*PI()/180</f>
        <v>0.15745306482269167</v>
      </c>
      <c r="G4329" t="s">
        <v>546</v>
      </c>
      <c r="H4329" t="s">
        <v>1495</v>
      </c>
      <c r="I4329" s="4" t="b">
        <v>0</v>
      </c>
      <c r="J4329" s="4" t="str">
        <f>CONCATENATE(Orte[[#This Row],[Ort]]," - ",Orte[[#This Row],[Landkreis]])</f>
        <v>Leibertingen, Buchheim - Landkreis Sigmaringen</v>
      </c>
      <c r="L4329" s="3" t="s">
        <v>10019</v>
      </c>
      <c r="M4329" s="3"/>
      <c r="N4329" t="str">
        <f>Orte[[#This Row],[Ort]]</f>
        <v>Leibertingen, Buchheim</v>
      </c>
      <c r="O4329" t="s">
        <v>2165</v>
      </c>
      <c r="P4329" t="s">
        <v>7602</v>
      </c>
    </row>
    <row r="4330" spans="1:16" x14ac:dyDescent="0.35">
      <c r="A4330" t="s">
        <v>7116</v>
      </c>
      <c r="B4330" s="3" t="s">
        <v>15588</v>
      </c>
      <c r="C4330" s="4">
        <v>48.772623940800003</v>
      </c>
      <c r="D4330" s="4">
        <v>12.524204638200001</v>
      </c>
      <c r="E4330" s="4">
        <f>Orte[[#This Row],[Lat_dez]]*PI()/180</f>
        <v>0.85124287260397202</v>
      </c>
      <c r="F4330" s="4">
        <f>Orte[[#This Row],[Lon_dez]]*PI()/180</f>
        <v>0.21858860713013517</v>
      </c>
      <c r="G4330" t="s">
        <v>665</v>
      </c>
      <c r="H4330" t="s">
        <v>1229</v>
      </c>
      <c r="I4330" s="4" t="b">
        <v>0</v>
      </c>
      <c r="J4330" s="4" t="str">
        <f>CONCATENATE(Orte[[#This Row],[Ort]]," - ",Orte[[#This Row],[Landkreis]])</f>
        <v>Leiblfing - Landkreis Straubing-Bogen</v>
      </c>
      <c r="L4330" s="3" t="s">
        <v>12491</v>
      </c>
      <c r="M4330" s="3"/>
      <c r="N4330" t="str">
        <f>Orte[[#This Row],[Ort]]</f>
        <v>Leiblfing</v>
      </c>
      <c r="O4330" t="s">
        <v>744</v>
      </c>
      <c r="P4330" t="s">
        <v>6879</v>
      </c>
    </row>
    <row r="4331" spans="1:16" x14ac:dyDescent="0.35">
      <c r="A4331" t="s">
        <v>5829</v>
      </c>
      <c r="B4331" s="3" t="s">
        <v>13842</v>
      </c>
      <c r="C4331" s="4">
        <v>51.111956194000001</v>
      </c>
      <c r="D4331" s="4">
        <v>7.0585126108600003</v>
      </c>
      <c r="E4331" s="4">
        <f>Orte[[#This Row],[Lat_dez]]*PI()/180</f>
        <v>0.89207192272040969</v>
      </c>
      <c r="F4331" s="4">
        <f>Orte[[#This Row],[Lon_dez]]*PI()/180</f>
        <v>0.12319428535304826</v>
      </c>
      <c r="G4331" t="s">
        <v>504</v>
      </c>
      <c r="H4331" t="s">
        <v>1647</v>
      </c>
      <c r="I4331" s="4" t="b">
        <v>0</v>
      </c>
      <c r="J4331" s="4" t="str">
        <f>CONCATENATE(Orte[[#This Row],[Ort]]," - ",Orte[[#This Row],[Landkreis]])</f>
        <v>Leichlingen - Kreis Rheinisch-Bergischer Kreis</v>
      </c>
      <c r="L4331" s="3" t="s">
        <v>13435</v>
      </c>
      <c r="M4331" s="3"/>
      <c r="N4331" t="str">
        <f>Orte[[#This Row],[Ort]]</f>
        <v>Leichlingen</v>
      </c>
      <c r="O4331" t="s">
        <v>3466</v>
      </c>
      <c r="P4331" t="s">
        <v>1125</v>
      </c>
    </row>
    <row r="4332" spans="1:16" x14ac:dyDescent="0.35">
      <c r="A4332" t="s">
        <v>1752</v>
      </c>
      <c r="B4332" s="3" t="s">
        <v>8707</v>
      </c>
      <c r="C4332" s="4">
        <v>49.899579883999998</v>
      </c>
      <c r="D4332" s="4">
        <v>9.2396571153</v>
      </c>
      <c r="E4332" s="4">
        <f>Orte[[#This Row],[Lat_dez]]*PI()/180</f>
        <v>0.87091196433772999</v>
      </c>
      <c r="F4332" s="4">
        <f>Orte[[#This Row],[Lon_dez]]*PI()/180</f>
        <v>0.16126243841730634</v>
      </c>
      <c r="G4332" t="s">
        <v>665</v>
      </c>
      <c r="H4332" t="s">
        <v>1095</v>
      </c>
      <c r="I4332" s="4" t="b">
        <v>0</v>
      </c>
      <c r="J4332" s="4" t="str">
        <f>CONCATENATE(Orte[[#This Row],[Ort]]," - ",Orte[[#This Row],[Landkreis]])</f>
        <v>Leidersbach - Landkreis Miltenberg</v>
      </c>
      <c r="L4332" s="3" t="s">
        <v>15192</v>
      </c>
      <c r="M4332" s="3"/>
      <c r="N4332" t="str">
        <f>Orte[[#This Row],[Ort]]</f>
        <v>Leidersbach</v>
      </c>
      <c r="O4332" t="s">
        <v>2174</v>
      </c>
      <c r="P4332" t="s">
        <v>2684</v>
      </c>
    </row>
    <row r="4333" spans="1:16" x14ac:dyDescent="0.35">
      <c r="A4333" t="s">
        <v>3348</v>
      </c>
      <c r="B4333" s="3" t="s">
        <v>10620</v>
      </c>
      <c r="C4333" s="4">
        <v>52.448600261899998</v>
      </c>
      <c r="D4333" s="4">
        <v>10.435060893799999</v>
      </c>
      <c r="E4333" s="4">
        <f>Orte[[#This Row],[Lat_dez]]*PI()/180</f>
        <v>0.91540076263251524</v>
      </c>
      <c r="F4333" s="4">
        <f>Orte[[#This Row],[Lon_dez]]*PI()/180</f>
        <v>0.18212617024291231</v>
      </c>
      <c r="G4333" t="s">
        <v>554</v>
      </c>
      <c r="H4333" t="s">
        <v>1314</v>
      </c>
      <c r="I4333" s="4" t="b">
        <v>0</v>
      </c>
      <c r="J4333" s="4" t="str">
        <f>CONCATENATE(Orte[[#This Row],[Ort]]," - ",Orte[[#This Row],[Landkreis]])</f>
        <v>Leiferde - Landkreis Gifhorn</v>
      </c>
      <c r="L4333" s="3" t="s">
        <v>8448</v>
      </c>
      <c r="M4333" s="3"/>
      <c r="N4333" t="str">
        <f>Orte[[#This Row],[Ort]]</f>
        <v>Leiferde</v>
      </c>
      <c r="O4333" t="s">
        <v>6894</v>
      </c>
      <c r="P4333" t="s">
        <v>5398</v>
      </c>
    </row>
    <row r="4334" spans="1:16" x14ac:dyDescent="0.35">
      <c r="A4334" t="s">
        <v>3106</v>
      </c>
      <c r="B4334" s="3" t="s">
        <v>10324</v>
      </c>
      <c r="C4334" s="4">
        <v>49.343382868600003</v>
      </c>
      <c r="D4334" s="4">
        <v>8.7100945237200005</v>
      </c>
      <c r="E4334" s="4">
        <f>Orte[[#This Row],[Lat_dez]]*PI()/180</f>
        <v>0.86120449512923458</v>
      </c>
      <c r="F4334" s="4">
        <f>Orte[[#This Row],[Lon_dez]]*PI()/180</f>
        <v>0.15201982759884133</v>
      </c>
      <c r="G4334" t="s">
        <v>546</v>
      </c>
      <c r="H4334" t="s">
        <v>726</v>
      </c>
      <c r="I4334" s="4" t="b">
        <v>0</v>
      </c>
      <c r="J4334" s="4" t="str">
        <f>CONCATENATE(Orte[[#This Row],[Ort]]," - ",Orte[[#This Row],[Landkreis]])</f>
        <v>Leimen - Landkreis Rhein-Neckar-Kreis</v>
      </c>
      <c r="L4334" s="3" t="s">
        <v>10031</v>
      </c>
      <c r="M4334" s="3"/>
      <c r="N4334" t="str">
        <f>Orte[[#This Row],[Ort]]</f>
        <v>Leimen</v>
      </c>
      <c r="O4334" t="s">
        <v>1114</v>
      </c>
      <c r="P4334" t="s">
        <v>7106</v>
      </c>
    </row>
    <row r="4335" spans="1:16" x14ac:dyDescent="0.35">
      <c r="A4335" t="s">
        <v>5810</v>
      </c>
      <c r="B4335" s="3" t="s">
        <v>13813</v>
      </c>
      <c r="C4335" s="4">
        <v>49.126521220199997</v>
      </c>
      <c r="D4335" s="4">
        <v>8.3422448055499991</v>
      </c>
      <c r="E4335" s="4">
        <f>Orte[[#This Row],[Lat_dez]]*PI()/180</f>
        <v>0.85741954534335207</v>
      </c>
      <c r="F4335" s="4">
        <f>Orte[[#This Row],[Lon_dez]]*PI()/180</f>
        <v>0.14559963886424163</v>
      </c>
      <c r="G4335" t="s">
        <v>514</v>
      </c>
      <c r="H4335" t="s">
        <v>565</v>
      </c>
      <c r="I4335" s="4" t="b">
        <v>0</v>
      </c>
      <c r="J4335" s="4" t="str">
        <f>CONCATENATE(Orte[[#This Row],[Ort]]," - ",Orte[[#This Row],[Landkreis]])</f>
        <v>Leimersheim - Landkreis Germersheim</v>
      </c>
      <c r="L4335" s="3" t="s">
        <v>11796</v>
      </c>
      <c r="M4335" s="3"/>
      <c r="N4335" t="str">
        <f>Orte[[#This Row],[Ort]]</f>
        <v>Leimersheim</v>
      </c>
      <c r="O4335" t="s">
        <v>4795</v>
      </c>
      <c r="P4335" t="s">
        <v>3494</v>
      </c>
    </row>
    <row r="4336" spans="1:16" x14ac:dyDescent="0.35">
      <c r="A4336" t="s">
        <v>3974</v>
      </c>
      <c r="B4336" s="3" t="s">
        <v>11425</v>
      </c>
      <c r="C4336" s="4">
        <v>49.852821606500001</v>
      </c>
      <c r="D4336" s="4">
        <v>9.79486821371</v>
      </c>
      <c r="E4336" s="4">
        <f>Orte[[#This Row],[Lat_dez]]*PI()/180</f>
        <v>0.8700958784427939</v>
      </c>
      <c r="F4336" s="4">
        <f>Orte[[#This Row],[Lon_dez]]*PI()/180</f>
        <v>0.17095270012817509</v>
      </c>
      <c r="G4336" t="s">
        <v>665</v>
      </c>
      <c r="H4336" t="s">
        <v>1003</v>
      </c>
      <c r="I4336" s="4" t="b">
        <v>0</v>
      </c>
      <c r="J4336" s="4" t="str">
        <f>CONCATENATE(Orte[[#This Row],[Ort]]," - ",Orte[[#This Row],[Landkreis]])</f>
        <v>Leinach - Landkreis Würzburg</v>
      </c>
      <c r="L4336" s="3" t="s">
        <v>8065</v>
      </c>
      <c r="M4336" s="3"/>
      <c r="N4336" t="str">
        <f>Orte[[#This Row],[Ort]]</f>
        <v>Leinach</v>
      </c>
      <c r="O4336" t="s">
        <v>6861</v>
      </c>
      <c r="P4336" t="s">
        <v>146</v>
      </c>
    </row>
    <row r="4337" spans="1:16" x14ac:dyDescent="0.35">
      <c r="A4337" t="s">
        <v>5124</v>
      </c>
      <c r="B4337" s="3" t="s">
        <v>12913</v>
      </c>
      <c r="C4337" s="4">
        <v>50.859805410600003</v>
      </c>
      <c r="D4337" s="4">
        <v>10.605254972399999</v>
      </c>
      <c r="E4337" s="4">
        <f>Orte[[#This Row],[Lat_dez]]*PI()/180</f>
        <v>0.88767106133859652</v>
      </c>
      <c r="F4337" s="4">
        <f>Orte[[#This Row],[Lon_dez]]*PI()/180</f>
        <v>0.18509661728188034</v>
      </c>
      <c r="G4337" t="s">
        <v>678</v>
      </c>
      <c r="H4337" t="s">
        <v>800</v>
      </c>
      <c r="I4337" s="4" t="b">
        <v>0</v>
      </c>
      <c r="J4337" s="4" t="str">
        <f>CONCATENATE(Orte[[#This Row],[Ort]]," - ",Orte[[#This Row],[Landkreis]])</f>
        <v>Leinatal - Landkreis Gotha</v>
      </c>
      <c r="L4337" s="3" t="s">
        <v>10353</v>
      </c>
      <c r="M4337" s="3"/>
      <c r="N4337" t="str">
        <f>Orte[[#This Row],[Ort]]</f>
        <v>Leinatal</v>
      </c>
      <c r="O4337" t="s">
        <v>6244</v>
      </c>
      <c r="P4337" t="s">
        <v>2182</v>
      </c>
    </row>
    <row r="4338" spans="1:16" x14ac:dyDescent="0.35">
      <c r="A4338" t="s">
        <v>6343</v>
      </c>
      <c r="B4338" s="3" t="s">
        <v>14533</v>
      </c>
      <c r="C4338" s="4">
        <v>49.448475993000002</v>
      </c>
      <c r="D4338" s="4">
        <v>11.332639066700001</v>
      </c>
      <c r="E4338" s="4">
        <f>Orte[[#This Row],[Lat_dez]]*PI()/180</f>
        <v>0.86303871617122263</v>
      </c>
      <c r="F4338" s="4">
        <f>Orte[[#This Row],[Lon_dez]]*PI()/180</f>
        <v>0.19779186465405227</v>
      </c>
      <c r="G4338" t="s">
        <v>665</v>
      </c>
      <c r="H4338" t="s">
        <v>964</v>
      </c>
      <c r="I4338" s="4" t="b">
        <v>0</v>
      </c>
      <c r="J4338" s="4" t="str">
        <f>CONCATENATE(Orte[[#This Row],[Ort]]," - ",Orte[[#This Row],[Landkreis]])</f>
        <v>Leinburg - Landkreis Nürnberger Land</v>
      </c>
      <c r="L4338" s="3" t="s">
        <v>8059</v>
      </c>
      <c r="M4338" s="3"/>
      <c r="N4338" t="str">
        <f>Orte[[#This Row],[Ort]]</f>
        <v>Leinburg</v>
      </c>
      <c r="O4338" t="s">
        <v>5304</v>
      </c>
      <c r="P4338" t="s">
        <v>16047</v>
      </c>
    </row>
    <row r="4339" spans="1:16" x14ac:dyDescent="0.35">
      <c r="A4339" t="s">
        <v>2765</v>
      </c>
      <c r="B4339" s="3" t="s">
        <v>9909</v>
      </c>
      <c r="C4339" s="4">
        <v>51.380586913199998</v>
      </c>
      <c r="D4339" s="4">
        <v>10.306115053199999</v>
      </c>
      <c r="E4339" s="4">
        <f>Orte[[#This Row],[Lat_dez]]*PI()/180</f>
        <v>0.89676041324244993</v>
      </c>
      <c r="F4339" s="4">
        <f>Orte[[#This Row],[Lon_dez]]*PI()/180</f>
        <v>0.17987564076769055</v>
      </c>
      <c r="G4339" t="s">
        <v>678</v>
      </c>
      <c r="H4339" t="s">
        <v>2593</v>
      </c>
      <c r="I4339" s="4" t="b">
        <v>0</v>
      </c>
      <c r="J4339" s="4" t="str">
        <f>CONCATENATE(Orte[[#This Row],[Ort]]," - ",Orte[[#This Row],[Landkreis]])</f>
        <v>Leinefelde-Worbis, Wingerode, Hausen - Landkreis Eichsfeld</v>
      </c>
      <c r="L4339" s="3" t="s">
        <v>12350</v>
      </c>
      <c r="M4339" s="3"/>
      <c r="N4339" t="str">
        <f>Orte[[#This Row],[Ort]]</f>
        <v>Leinefelde-Worbis, Wingerode, Hausen</v>
      </c>
      <c r="O4339" t="s">
        <v>5643</v>
      </c>
      <c r="P4339" t="s">
        <v>5405</v>
      </c>
    </row>
    <row r="4340" spans="1:16" x14ac:dyDescent="0.35">
      <c r="A4340" t="s">
        <v>4032</v>
      </c>
      <c r="B4340" s="3" t="s">
        <v>11499</v>
      </c>
      <c r="C4340" s="4">
        <v>48.685831465699998</v>
      </c>
      <c r="D4340" s="4">
        <v>9.1448704890400005</v>
      </c>
      <c r="E4340" s="4">
        <f>Orte[[#This Row],[Lat_dez]]*PI()/180</f>
        <v>0.84972805814752173</v>
      </c>
      <c r="F4340" s="4">
        <f>Orte[[#This Row],[Lon_dez]]*PI()/180</f>
        <v>0.15960809970221201</v>
      </c>
      <c r="G4340" t="s">
        <v>546</v>
      </c>
      <c r="H4340" t="s">
        <v>781</v>
      </c>
      <c r="I4340" s="4" t="b">
        <v>0</v>
      </c>
      <c r="J4340" s="4" t="str">
        <f>CONCATENATE(Orte[[#This Row],[Ort]]," - ",Orte[[#This Row],[Landkreis]])</f>
        <v>Leinfelden-Echterdingen - Landkreis Esslingen</v>
      </c>
      <c r="L4340" s="3" t="s">
        <v>8707</v>
      </c>
      <c r="M4340" s="3"/>
      <c r="N4340" t="str">
        <f>Orte[[#This Row],[Ort]]</f>
        <v>Leinfelden-Echterdingen</v>
      </c>
      <c r="O4340" t="s">
        <v>6723</v>
      </c>
      <c r="P4340" t="s">
        <v>3371</v>
      </c>
    </row>
    <row r="4341" spans="1:16" x14ac:dyDescent="0.35">
      <c r="A4341" t="s">
        <v>1504</v>
      </c>
      <c r="B4341" s="3" t="s">
        <v>8443</v>
      </c>
      <c r="C4341" s="4">
        <v>49.145842636499999</v>
      </c>
      <c r="D4341" s="4">
        <v>9.1122309435299993</v>
      </c>
      <c r="E4341" s="4">
        <f>Orte[[#This Row],[Lat_dez]]*PI()/180</f>
        <v>0.85775676767393572</v>
      </c>
      <c r="F4341" s="4">
        <f>Orte[[#This Row],[Lon_dez]]*PI()/180</f>
        <v>0.15903843216670799</v>
      </c>
      <c r="G4341" t="s">
        <v>546</v>
      </c>
      <c r="H4341" t="s">
        <v>759</v>
      </c>
      <c r="I4341" s="4" t="b">
        <v>0</v>
      </c>
      <c r="J4341" s="4" t="str">
        <f>CONCATENATE(Orte[[#This Row],[Ort]]," - ",Orte[[#This Row],[Landkreis]])</f>
        <v>Leingarten - Landkreis Heilbronn</v>
      </c>
      <c r="L4341" s="3" t="s">
        <v>12896</v>
      </c>
      <c r="M4341" s="3"/>
      <c r="N4341" t="str">
        <f>Orte[[#This Row],[Ort]]</f>
        <v>Leingarten</v>
      </c>
      <c r="O4341" t="s">
        <v>1070</v>
      </c>
      <c r="P4341" t="s">
        <v>2277</v>
      </c>
    </row>
    <row r="4342" spans="1:16" x14ac:dyDescent="0.35">
      <c r="A4342" t="s">
        <v>1164</v>
      </c>
      <c r="B4342" s="3" t="s">
        <v>8125</v>
      </c>
      <c r="C4342" s="4">
        <v>50.100327978700001</v>
      </c>
      <c r="D4342" s="4">
        <v>7.5869825890999998</v>
      </c>
      <c r="E4342" s="4">
        <f>Orte[[#This Row],[Lat_dez]]*PI()/180</f>
        <v>0.87441567955735056</v>
      </c>
      <c r="F4342" s="4">
        <f>Orte[[#This Row],[Lon_dez]]*PI()/180</f>
        <v>0.13241782647127903</v>
      </c>
      <c r="G4342" t="s">
        <v>514</v>
      </c>
      <c r="H4342" t="s">
        <v>1165</v>
      </c>
      <c r="I4342" s="4" t="b">
        <v>0</v>
      </c>
      <c r="J4342" s="4" t="str">
        <f>CONCATENATE(Orte[[#This Row],[Ort]]," - ",Orte[[#This Row],[Landkreis]])</f>
        <v>Leiningen - Landkreis Rhein-Hunsrück-Kreis</v>
      </c>
      <c r="L4342" s="3" t="s">
        <v>8068</v>
      </c>
      <c r="M4342" s="3"/>
      <c r="N4342" t="str">
        <f>Orte[[#This Row],[Ort]]</f>
        <v>Leiningen</v>
      </c>
      <c r="O4342" t="s">
        <v>4389</v>
      </c>
      <c r="P4342" t="s">
        <v>79</v>
      </c>
    </row>
    <row r="4343" spans="1:16" x14ac:dyDescent="0.35">
      <c r="A4343" t="s">
        <v>5871</v>
      </c>
      <c r="B4343" s="3" t="s">
        <v>13908</v>
      </c>
      <c r="C4343" s="4">
        <v>48.850335638600001</v>
      </c>
      <c r="D4343" s="4">
        <v>9.8710473227400009</v>
      </c>
      <c r="E4343" s="4">
        <f>Orte[[#This Row],[Lat_dez]]*PI()/180</f>
        <v>0.85259919759789682</v>
      </c>
      <c r="F4343" s="4">
        <f>Orte[[#This Row],[Lon_dez]]*PI()/180</f>
        <v>0.17228227640198435</v>
      </c>
      <c r="G4343" t="s">
        <v>546</v>
      </c>
      <c r="H4343" t="s">
        <v>662</v>
      </c>
      <c r="I4343" s="4" t="b">
        <v>0</v>
      </c>
      <c r="J4343" s="4" t="str">
        <f>CONCATENATE(Orte[[#This Row],[Ort]]," - ",Orte[[#This Row],[Landkreis]])</f>
        <v>Leinzell - Landkreis Ostalbkreis</v>
      </c>
      <c r="L4343" s="3" t="s">
        <v>7835</v>
      </c>
      <c r="M4343" s="3"/>
      <c r="N4343" t="str">
        <f>Orte[[#This Row],[Ort]]</f>
        <v>Leinzell</v>
      </c>
      <c r="O4343" t="s">
        <v>3816</v>
      </c>
      <c r="P4343" t="s">
        <v>5944</v>
      </c>
    </row>
    <row r="4344" spans="1:16" x14ac:dyDescent="0.35">
      <c r="A4344" t="s">
        <v>2242</v>
      </c>
      <c r="B4344" s="3" t="s">
        <v>9260</v>
      </c>
      <c r="C4344" s="4">
        <v>48.451926664799998</v>
      </c>
      <c r="D4344" s="4">
        <v>10.2034691491</v>
      </c>
      <c r="E4344" s="4">
        <f>Orte[[#This Row],[Lat_dez]]*PI()/180</f>
        <v>0.84564564923559493</v>
      </c>
      <c r="F4344" s="4">
        <f>Orte[[#This Row],[Lon_dez]]*PI()/180</f>
        <v>0.17808413177745919</v>
      </c>
      <c r="G4344" t="s">
        <v>665</v>
      </c>
      <c r="H4344" t="s">
        <v>694</v>
      </c>
      <c r="I4344" s="4" t="b">
        <v>0</v>
      </c>
      <c r="J4344" s="4" t="str">
        <f>CONCATENATE(Orte[[#This Row],[Ort]]," - ",Orte[[#This Row],[Landkreis]])</f>
        <v>Leipheim - Landkreis Günzburg</v>
      </c>
      <c r="L4344" s="3" t="s">
        <v>13229</v>
      </c>
      <c r="M4344" s="3"/>
      <c r="N4344" t="str">
        <f>Orte[[#This Row],[Ort]]</f>
        <v>Leipheim</v>
      </c>
      <c r="O4344" t="s">
        <v>4979</v>
      </c>
      <c r="P4344" t="s">
        <v>1478</v>
      </c>
    </row>
    <row r="4345" spans="1:16" x14ac:dyDescent="0.35">
      <c r="A4345" t="s">
        <v>72</v>
      </c>
      <c r="B4345" s="3" t="s">
        <v>15303</v>
      </c>
      <c r="C4345" s="4">
        <v>51.332113693099998</v>
      </c>
      <c r="D4345" s="4">
        <v>12.390351620100001</v>
      </c>
      <c r="E4345" s="4">
        <f>Orte[[#This Row],[Lat_dez]]*PI()/180</f>
        <v>0.89591439595266109</v>
      </c>
      <c r="F4345" s="4">
        <f>Orte[[#This Row],[Lon_dez]]*PI()/180</f>
        <v>0.2162524312505586</v>
      </c>
      <c r="G4345" t="s">
        <v>869</v>
      </c>
      <c r="H4345" t="s">
        <v>899</v>
      </c>
      <c r="I4345" s="4" t="b">
        <v>0</v>
      </c>
      <c r="J4345" s="4" t="str">
        <f>CONCATENATE(Orte[[#This Row],[Ort]]," - ",Orte[[#This Row],[Landkreis]])</f>
        <v>Leipzig - Kreisfreie Stadt Leipzig</v>
      </c>
      <c r="L4345" s="3" t="s">
        <v>11800</v>
      </c>
      <c r="M4345" s="3"/>
      <c r="N4345" t="str">
        <f>Orte[[#This Row],[Ort]]</f>
        <v>Leipzig</v>
      </c>
      <c r="O4345" t="s">
        <v>3028</v>
      </c>
      <c r="P4345" t="s">
        <v>4416</v>
      </c>
    </row>
    <row r="4346" spans="1:16" x14ac:dyDescent="0.35">
      <c r="A4346" t="s">
        <v>72</v>
      </c>
      <c r="B4346" s="3" t="s">
        <v>14264</v>
      </c>
      <c r="C4346" s="4">
        <v>51.350601216699999</v>
      </c>
      <c r="D4346" s="4">
        <v>12.3601540447</v>
      </c>
      <c r="E4346" s="4">
        <f>Orte[[#This Row],[Lat_dez]]*PI()/180</f>
        <v>0.89623706411002124</v>
      </c>
      <c r="F4346" s="4">
        <f>Orte[[#This Row],[Lon_dez]]*PI()/180</f>
        <v>0.21572538413370937</v>
      </c>
      <c r="G4346" t="s">
        <v>869</v>
      </c>
      <c r="H4346" t="s">
        <v>899</v>
      </c>
      <c r="I4346" s="4" t="b">
        <v>0</v>
      </c>
      <c r="J4346" s="4" t="str">
        <f>CONCATENATE(Orte[[#This Row],[Ort]]," - ",Orte[[#This Row],[Landkreis]])</f>
        <v>Leipzig - Kreisfreie Stadt Leipzig</v>
      </c>
      <c r="L4346" s="3" t="s">
        <v>13222</v>
      </c>
      <c r="M4346" s="3"/>
      <c r="N4346" t="str">
        <f>Orte[[#This Row],[Ort]]</f>
        <v>Leipzig</v>
      </c>
      <c r="O4346" t="s">
        <v>952</v>
      </c>
      <c r="P4346" t="s">
        <v>1786</v>
      </c>
    </row>
    <row r="4347" spans="1:16" x14ac:dyDescent="0.35">
      <c r="A4347" t="s">
        <v>72</v>
      </c>
      <c r="B4347" s="3" t="s">
        <v>11526</v>
      </c>
      <c r="C4347" s="4">
        <v>51.329898286000002</v>
      </c>
      <c r="D4347" s="4">
        <v>12.3698591545</v>
      </c>
      <c r="E4347" s="4">
        <f>Orte[[#This Row],[Lat_dez]]*PI()/180</f>
        <v>0.89587572980449404</v>
      </c>
      <c r="F4347" s="4">
        <f>Orte[[#This Row],[Lon_dez]]*PI()/180</f>
        <v>0.21589477025398693</v>
      </c>
      <c r="G4347" t="s">
        <v>869</v>
      </c>
      <c r="H4347" t="s">
        <v>899</v>
      </c>
      <c r="I4347" s="4" t="b">
        <v>0</v>
      </c>
      <c r="J4347" s="4" t="str">
        <f>CONCATENATE(Orte[[#This Row],[Ort]]," - ",Orte[[#This Row],[Landkreis]])</f>
        <v>Leipzig - Kreisfreie Stadt Leipzig</v>
      </c>
      <c r="L4347" s="3" t="s">
        <v>15445</v>
      </c>
      <c r="M4347" s="3"/>
      <c r="N4347" t="str">
        <f>Orte[[#This Row],[Ort]]</f>
        <v>Leipzig</v>
      </c>
      <c r="O4347" t="s">
        <v>3891</v>
      </c>
      <c r="P4347" t="s">
        <v>3950</v>
      </c>
    </row>
    <row r="4348" spans="1:16" x14ac:dyDescent="0.35">
      <c r="A4348" t="s">
        <v>72</v>
      </c>
      <c r="B4348" s="3" t="s">
        <v>12835</v>
      </c>
      <c r="C4348" s="4">
        <v>51.338568672999997</v>
      </c>
      <c r="D4348" s="4">
        <v>12.3651144715</v>
      </c>
      <c r="E4348" s="4">
        <f>Orte[[#This Row],[Lat_dez]]*PI()/180</f>
        <v>0.8960270566050661</v>
      </c>
      <c r="F4348" s="4">
        <f>Orte[[#This Row],[Lon_dez]]*PI()/180</f>
        <v>0.21581195991367355</v>
      </c>
      <c r="G4348" t="s">
        <v>869</v>
      </c>
      <c r="H4348" t="s">
        <v>899</v>
      </c>
      <c r="I4348" s="4" t="b">
        <v>0</v>
      </c>
      <c r="J4348" s="4" t="str">
        <f>CONCATENATE(Orte[[#This Row],[Ort]]," - ",Orte[[#This Row],[Landkreis]])</f>
        <v>Leipzig - Kreisfreie Stadt Leipzig</v>
      </c>
      <c r="L4348" s="3" t="s">
        <v>12035</v>
      </c>
      <c r="M4348" s="3"/>
      <c r="N4348" t="str">
        <f>Orte[[#This Row],[Ort]]</f>
        <v>Leipzig</v>
      </c>
      <c r="O4348" t="s">
        <v>4500</v>
      </c>
      <c r="P4348" t="s">
        <v>768</v>
      </c>
    </row>
    <row r="4349" spans="1:16" x14ac:dyDescent="0.35">
      <c r="A4349" t="s">
        <v>72</v>
      </c>
      <c r="B4349" s="3" t="s">
        <v>9187</v>
      </c>
      <c r="C4349" s="4">
        <v>51.371941242399998</v>
      </c>
      <c r="D4349" s="4">
        <v>12.3883952657</v>
      </c>
      <c r="E4349" s="4">
        <f>Orte[[#This Row],[Lat_dez]]*PI()/180</f>
        <v>0.89660951782094633</v>
      </c>
      <c r="F4349" s="4">
        <f>Orte[[#This Row],[Lon_dez]]*PI()/180</f>
        <v>0.21621828642494273</v>
      </c>
      <c r="G4349" t="s">
        <v>869</v>
      </c>
      <c r="H4349" t="s">
        <v>899</v>
      </c>
      <c r="I4349" s="4" t="b">
        <v>0</v>
      </c>
      <c r="J4349" s="4" t="str">
        <f>CONCATENATE(Orte[[#This Row],[Ort]]," - ",Orte[[#This Row],[Landkreis]])</f>
        <v>Leipzig - Kreisfreie Stadt Leipzig</v>
      </c>
      <c r="L4349" s="3" t="s">
        <v>12498</v>
      </c>
      <c r="M4349" s="3"/>
      <c r="N4349" t="str">
        <f>Orte[[#This Row],[Ort]]</f>
        <v>Leipzig</v>
      </c>
      <c r="O4349" t="s">
        <v>6267</v>
      </c>
      <c r="P4349" t="s">
        <v>2382</v>
      </c>
    </row>
    <row r="4350" spans="1:16" x14ac:dyDescent="0.35">
      <c r="A4350" t="s">
        <v>72</v>
      </c>
      <c r="B4350" s="3" t="s">
        <v>7643</v>
      </c>
      <c r="C4350" s="4">
        <v>51.361148069999999</v>
      </c>
      <c r="D4350" s="4">
        <v>12.3597724773</v>
      </c>
      <c r="E4350" s="4">
        <f>Orte[[#This Row],[Lat_dez]]*PI()/180</f>
        <v>0.89642114142583107</v>
      </c>
      <c r="F4350" s="4">
        <f>Orte[[#This Row],[Lon_dez]]*PI()/180</f>
        <v>0.21571872452626109</v>
      </c>
      <c r="G4350" t="s">
        <v>869</v>
      </c>
      <c r="H4350" t="s">
        <v>899</v>
      </c>
      <c r="I4350" s="4" t="b">
        <v>0</v>
      </c>
      <c r="J4350" s="4" t="str">
        <f>CONCATENATE(Orte[[#This Row],[Ort]]," - ",Orte[[#This Row],[Landkreis]])</f>
        <v>Leipzig - Kreisfreie Stadt Leipzig</v>
      </c>
      <c r="L4350" s="3" t="s">
        <v>14333</v>
      </c>
      <c r="M4350" s="3"/>
      <c r="N4350" t="str">
        <f>Orte[[#This Row],[Ort]]</f>
        <v>Leipzig</v>
      </c>
      <c r="O4350" t="s">
        <v>4851</v>
      </c>
      <c r="P4350" t="s">
        <v>4679</v>
      </c>
    </row>
    <row r="4351" spans="1:16" x14ac:dyDescent="0.35">
      <c r="A4351" t="s">
        <v>72</v>
      </c>
      <c r="B4351" s="3" t="s">
        <v>8169</v>
      </c>
      <c r="C4351" s="4">
        <v>51.374973804900002</v>
      </c>
      <c r="D4351" s="4">
        <v>12.3668242474</v>
      </c>
      <c r="E4351" s="4">
        <f>Orte[[#This Row],[Lat_dez]]*PI()/180</f>
        <v>0.89666244602134404</v>
      </c>
      <c r="F4351" s="4">
        <f>Orte[[#This Row],[Lon_dez]]*PI()/180</f>
        <v>0.21584180113259979</v>
      </c>
      <c r="G4351" t="s">
        <v>869</v>
      </c>
      <c r="H4351" t="s">
        <v>899</v>
      </c>
      <c r="I4351" s="4" t="b">
        <v>0</v>
      </c>
      <c r="J4351" s="4" t="str">
        <f>CONCATENATE(Orte[[#This Row],[Ort]]," - ",Orte[[#This Row],[Landkreis]])</f>
        <v>Leipzig - Kreisfreie Stadt Leipzig</v>
      </c>
      <c r="L4351" s="3" t="s">
        <v>12349</v>
      </c>
      <c r="M4351" s="3"/>
      <c r="N4351" t="str">
        <f>Orte[[#This Row],[Ort]]</f>
        <v>Leipzig</v>
      </c>
      <c r="O4351" t="s">
        <v>5675</v>
      </c>
      <c r="P4351" t="s">
        <v>669</v>
      </c>
    </row>
    <row r="4352" spans="1:16" x14ac:dyDescent="0.35">
      <c r="A4352" t="s">
        <v>72</v>
      </c>
      <c r="B4352" s="3" t="s">
        <v>14263</v>
      </c>
      <c r="C4352" s="4">
        <v>51.402295742600003</v>
      </c>
      <c r="D4352" s="4">
        <v>12.333327088600001</v>
      </c>
      <c r="E4352" s="4">
        <f>Orte[[#This Row],[Lat_dez]]*PI()/180</f>
        <v>0.89713930379223372</v>
      </c>
      <c r="F4352" s="4">
        <f>Orte[[#This Row],[Lon_dez]]*PI()/180</f>
        <v>0.21525716542147641</v>
      </c>
      <c r="G4352" t="s">
        <v>869</v>
      </c>
      <c r="H4352" t="s">
        <v>899</v>
      </c>
      <c r="I4352" s="4" t="b">
        <v>0</v>
      </c>
      <c r="J4352" s="4" t="str">
        <f>CONCATENATE(Orte[[#This Row],[Ort]]," - ",Orte[[#This Row],[Landkreis]])</f>
        <v>Leipzig - Kreisfreie Stadt Leipzig</v>
      </c>
      <c r="L4352" s="3" t="s">
        <v>10554</v>
      </c>
      <c r="M4352" s="3"/>
      <c r="N4352" t="str">
        <f>Orte[[#This Row],[Ort]]</f>
        <v>Leipzig</v>
      </c>
      <c r="O4352" t="s">
        <v>5593</v>
      </c>
      <c r="P4352" t="s">
        <v>4907</v>
      </c>
    </row>
    <row r="4353" spans="1:16" x14ac:dyDescent="0.35">
      <c r="A4353" t="s">
        <v>72</v>
      </c>
      <c r="B4353" s="3" t="s">
        <v>11911</v>
      </c>
      <c r="C4353" s="4">
        <v>51.376897355200001</v>
      </c>
      <c r="D4353" s="4">
        <v>12.3031265311</v>
      </c>
      <c r="E4353" s="4">
        <f>Orte[[#This Row],[Lat_dez]]*PI()/180</f>
        <v>0.89669601830740664</v>
      </c>
      <c r="F4353" s="4">
        <f>Orte[[#This Row],[Lon_dez]]*PI()/180</f>
        <v>0.21473006625716351</v>
      </c>
      <c r="G4353" t="s">
        <v>869</v>
      </c>
      <c r="H4353" t="s">
        <v>899</v>
      </c>
      <c r="I4353" s="4" t="b">
        <v>0</v>
      </c>
      <c r="J4353" s="4" t="str">
        <f>CONCATENATE(Orte[[#This Row],[Ort]]," - ",Orte[[#This Row],[Landkreis]])</f>
        <v>Leipzig - Kreisfreie Stadt Leipzig</v>
      </c>
      <c r="L4353" s="3" t="s">
        <v>13439</v>
      </c>
      <c r="M4353" s="3"/>
      <c r="N4353" t="str">
        <f>Orte[[#This Row],[Ort]]</f>
        <v>Leipzig</v>
      </c>
      <c r="O4353" t="s">
        <v>1228</v>
      </c>
      <c r="P4353" t="s">
        <v>3511</v>
      </c>
    </row>
    <row r="4354" spans="1:16" x14ac:dyDescent="0.35">
      <c r="A4354" t="s">
        <v>72</v>
      </c>
      <c r="B4354" s="3" t="s">
        <v>9517</v>
      </c>
      <c r="C4354" s="4">
        <v>51.339737266299998</v>
      </c>
      <c r="D4354" s="4">
        <v>12.3309615582</v>
      </c>
      <c r="E4354" s="4">
        <f>Orte[[#This Row],[Lat_dez]]*PI()/180</f>
        <v>0.89604745240576777</v>
      </c>
      <c r="F4354" s="4">
        <f>Orte[[#This Row],[Lon_dez]]*PI()/180</f>
        <v>0.21521587912744036</v>
      </c>
      <c r="G4354" t="s">
        <v>869</v>
      </c>
      <c r="H4354" t="s">
        <v>899</v>
      </c>
      <c r="I4354" s="4" t="b">
        <v>0</v>
      </c>
      <c r="J4354" s="4" t="str">
        <f>CONCATENATE(Orte[[#This Row],[Ort]]," - ",Orte[[#This Row],[Landkreis]])</f>
        <v>Leipzig - Kreisfreie Stadt Leipzig</v>
      </c>
      <c r="L4354" s="3" t="s">
        <v>10549</v>
      </c>
      <c r="M4354" s="3"/>
      <c r="N4354" t="str">
        <f>Orte[[#This Row],[Ort]]</f>
        <v>Leipzig</v>
      </c>
      <c r="O4354" t="s">
        <v>1543</v>
      </c>
      <c r="P4354" t="s">
        <v>4665</v>
      </c>
    </row>
    <row r="4355" spans="1:16" x14ac:dyDescent="0.35">
      <c r="A4355" t="s">
        <v>72</v>
      </c>
      <c r="B4355" s="3" t="s">
        <v>15296</v>
      </c>
      <c r="C4355" s="4">
        <v>51.353334248400003</v>
      </c>
      <c r="D4355" s="4">
        <v>12.2708323142</v>
      </c>
      <c r="E4355" s="4">
        <f>Orte[[#This Row],[Lat_dez]]*PI()/180</f>
        <v>0.89628476451174766</v>
      </c>
      <c r="F4355" s="4">
        <f>Orte[[#This Row],[Lon_dez]]*PI()/180</f>
        <v>0.21416642584290532</v>
      </c>
      <c r="G4355" t="s">
        <v>869</v>
      </c>
      <c r="H4355" t="s">
        <v>899</v>
      </c>
      <c r="I4355" s="4" t="b">
        <v>0</v>
      </c>
      <c r="J4355" s="4" t="str">
        <f>CONCATENATE(Orte[[#This Row],[Ort]]," - ",Orte[[#This Row],[Landkreis]])</f>
        <v>Leipzig - Kreisfreie Stadt Leipzig</v>
      </c>
      <c r="L4355" s="3" t="s">
        <v>13228</v>
      </c>
      <c r="M4355" s="3"/>
      <c r="N4355" t="str">
        <f>Orte[[#This Row],[Ort]]</f>
        <v>Leipzig</v>
      </c>
      <c r="O4355" t="s">
        <v>6009</v>
      </c>
      <c r="P4355" t="s">
        <v>6130</v>
      </c>
    </row>
    <row r="4356" spans="1:16" x14ac:dyDescent="0.35">
      <c r="A4356" t="s">
        <v>72</v>
      </c>
      <c r="B4356" s="3" t="s">
        <v>10222</v>
      </c>
      <c r="C4356" s="4">
        <v>51.3444991215</v>
      </c>
      <c r="D4356" s="4">
        <v>12.314471807</v>
      </c>
      <c r="E4356" s="4">
        <f>Orte[[#This Row],[Lat_dez]]*PI()/180</f>
        <v>0.89613056245751099</v>
      </c>
      <c r="F4356" s="4">
        <f>Orte[[#This Row],[Lon_dez]]*PI()/180</f>
        <v>0.2149280786761657</v>
      </c>
      <c r="G4356" t="s">
        <v>869</v>
      </c>
      <c r="H4356" t="s">
        <v>899</v>
      </c>
      <c r="I4356" s="4" t="b">
        <v>0</v>
      </c>
      <c r="J4356" s="4" t="str">
        <f>CONCATENATE(Orte[[#This Row],[Ort]]," - ",Orte[[#This Row],[Landkreis]])</f>
        <v>Leipzig - Kreisfreie Stadt Leipzig</v>
      </c>
      <c r="L4356" s="3" t="s">
        <v>13429</v>
      </c>
      <c r="M4356" s="3"/>
      <c r="N4356" t="str">
        <f>Orte[[#This Row],[Ort]]</f>
        <v>Leipzig</v>
      </c>
      <c r="O4356" t="s">
        <v>4980</v>
      </c>
      <c r="P4356" t="s">
        <v>621</v>
      </c>
    </row>
    <row r="4357" spans="1:16" x14ac:dyDescent="0.35">
      <c r="A4357" t="s">
        <v>72</v>
      </c>
      <c r="B4357" s="3" t="s">
        <v>9941</v>
      </c>
      <c r="C4357" s="4">
        <v>51.325518533100002</v>
      </c>
      <c r="D4357" s="4">
        <v>12.2680654708</v>
      </c>
      <c r="E4357" s="4">
        <f>Orte[[#This Row],[Lat_dez]]*PI()/180</f>
        <v>0.89579928869596526</v>
      </c>
      <c r="F4357" s="4">
        <f>Orte[[#This Row],[Lon_dez]]*PI()/180</f>
        <v>0.21411813531568827</v>
      </c>
      <c r="G4357" t="s">
        <v>869</v>
      </c>
      <c r="H4357" t="s">
        <v>899</v>
      </c>
      <c r="I4357" s="4" t="b">
        <v>0</v>
      </c>
      <c r="J4357" s="4" t="str">
        <f>CONCATENATE(Orte[[#This Row],[Ort]]," - ",Orte[[#This Row],[Landkreis]])</f>
        <v>Leipzig - Kreisfreie Stadt Leipzig</v>
      </c>
      <c r="L4357" s="3" t="s">
        <v>13223</v>
      </c>
      <c r="M4357" s="3"/>
      <c r="N4357" t="str">
        <f>Orte[[#This Row],[Ort]]</f>
        <v>Leipzig</v>
      </c>
      <c r="O4357" t="s">
        <v>1152</v>
      </c>
      <c r="P4357" t="s">
        <v>3285</v>
      </c>
    </row>
    <row r="4358" spans="1:16" x14ac:dyDescent="0.35">
      <c r="A4358" t="s">
        <v>72</v>
      </c>
      <c r="B4358" s="3" t="s">
        <v>12652</v>
      </c>
      <c r="C4358" s="4">
        <v>51.305902871699999</v>
      </c>
      <c r="D4358" s="4">
        <v>12.2746794673</v>
      </c>
      <c r="E4358" s="4">
        <f>Orte[[#This Row],[Lat_dez]]*PI()/180</f>
        <v>0.89545693081957878</v>
      </c>
      <c r="F4358" s="4">
        <f>Orte[[#This Row],[Lon_dez]]*PI()/180</f>
        <v>0.21423357133132864</v>
      </c>
      <c r="G4358" t="s">
        <v>869</v>
      </c>
      <c r="H4358" t="s">
        <v>899</v>
      </c>
      <c r="I4358" s="4" t="b">
        <v>0</v>
      </c>
      <c r="J4358" s="4" t="str">
        <f>CONCATENATE(Orte[[#This Row],[Ort]]," - ",Orte[[#This Row],[Landkreis]])</f>
        <v>Leipzig - Kreisfreie Stadt Leipzig</v>
      </c>
      <c r="L4358" s="3" t="s">
        <v>14619</v>
      </c>
      <c r="M4358" s="3"/>
      <c r="N4358" t="str">
        <f>Orte[[#This Row],[Ort]]</f>
        <v>Leipzig</v>
      </c>
      <c r="O4358" t="s">
        <v>5001</v>
      </c>
      <c r="P4358" t="s">
        <v>4809</v>
      </c>
    </row>
    <row r="4359" spans="1:16" x14ac:dyDescent="0.35">
      <c r="A4359" t="s">
        <v>72</v>
      </c>
      <c r="B4359" s="3" t="s">
        <v>13015</v>
      </c>
      <c r="C4359" s="4">
        <v>51.3193213387</v>
      </c>
      <c r="D4359" s="4">
        <v>12.2946980348</v>
      </c>
      <c r="E4359" s="4">
        <f>Orte[[#This Row],[Lat_dez]]*PI()/180</f>
        <v>0.89569112724929911</v>
      </c>
      <c r="F4359" s="4">
        <f>Orte[[#This Row],[Lon_dez]]*PI()/180</f>
        <v>0.21458296124573636</v>
      </c>
      <c r="G4359" t="s">
        <v>869</v>
      </c>
      <c r="H4359" t="s">
        <v>899</v>
      </c>
      <c r="I4359" s="4" t="b">
        <v>0</v>
      </c>
      <c r="J4359" s="4" t="str">
        <f>CONCATENATE(Orte[[#This Row],[Ort]]," - ",Orte[[#This Row],[Landkreis]])</f>
        <v>Leipzig - Kreisfreie Stadt Leipzig</v>
      </c>
      <c r="L4359" s="3" t="s">
        <v>10024</v>
      </c>
      <c r="M4359" s="3"/>
      <c r="N4359" t="str">
        <f>Orte[[#This Row],[Ort]]</f>
        <v>Leipzig</v>
      </c>
      <c r="O4359" t="s">
        <v>4188</v>
      </c>
      <c r="P4359" t="s">
        <v>2621</v>
      </c>
    </row>
    <row r="4360" spans="1:16" x14ac:dyDescent="0.35">
      <c r="A4360" t="s">
        <v>72</v>
      </c>
      <c r="B4360" s="3" t="s">
        <v>15301</v>
      </c>
      <c r="C4360" s="4">
        <v>51.321952493200001</v>
      </c>
      <c r="D4360" s="4">
        <v>12.337524737200001</v>
      </c>
      <c r="E4360" s="4">
        <f>Orte[[#This Row],[Lat_dez]]*PI()/180</f>
        <v>0.89573704955845268</v>
      </c>
      <c r="F4360" s="4">
        <f>Orte[[#This Row],[Lon_dez]]*PI()/180</f>
        <v>0.21533042821038814</v>
      </c>
      <c r="G4360" t="s">
        <v>869</v>
      </c>
      <c r="H4360" t="s">
        <v>899</v>
      </c>
      <c r="I4360" s="4" t="b">
        <v>0</v>
      </c>
      <c r="J4360" s="4" t="str">
        <f>CONCATENATE(Orte[[#This Row],[Ort]]," - ",Orte[[#This Row],[Landkreis]])</f>
        <v>Leipzig - Kreisfreie Stadt Leipzig</v>
      </c>
      <c r="L4360" s="3" t="s">
        <v>8066</v>
      </c>
      <c r="M4360" s="3"/>
      <c r="N4360" t="str">
        <f>Orte[[#This Row],[Ort]]</f>
        <v>Leipzig</v>
      </c>
      <c r="O4360" t="s">
        <v>3431</v>
      </c>
      <c r="P4360" t="s">
        <v>5861</v>
      </c>
    </row>
    <row r="4361" spans="1:16" x14ac:dyDescent="0.35">
      <c r="A4361" t="s">
        <v>72</v>
      </c>
      <c r="B4361" s="3" t="s">
        <v>9184</v>
      </c>
      <c r="C4361" s="4">
        <v>51.276036426399997</v>
      </c>
      <c r="D4361" s="4">
        <v>12.2997665608</v>
      </c>
      <c r="E4361" s="4">
        <f>Orte[[#This Row],[Lat_dez]]*PI()/180</f>
        <v>0.89493566301322702</v>
      </c>
      <c r="F4361" s="4">
        <f>Orte[[#This Row],[Lon_dez]]*PI()/180</f>
        <v>0.21467142371265929</v>
      </c>
      <c r="G4361" t="s">
        <v>869</v>
      </c>
      <c r="H4361" t="s">
        <v>899</v>
      </c>
      <c r="I4361" s="4" t="b">
        <v>0</v>
      </c>
      <c r="J4361" s="4" t="str">
        <f>CONCATENATE(Orte[[#This Row],[Ort]]," - ",Orte[[#This Row],[Landkreis]])</f>
        <v>Leipzig - Kreisfreie Stadt Leipzig</v>
      </c>
      <c r="L4361" s="3" t="s">
        <v>14322</v>
      </c>
      <c r="M4361" s="3"/>
      <c r="N4361" t="str">
        <f>Orte[[#This Row],[Ort]]</f>
        <v>Leipzig</v>
      </c>
      <c r="O4361" t="s">
        <v>4946</v>
      </c>
      <c r="P4361" t="s">
        <v>2715</v>
      </c>
    </row>
    <row r="4362" spans="1:16" x14ac:dyDescent="0.35">
      <c r="A4362" t="s">
        <v>72</v>
      </c>
      <c r="B4362" s="3" t="s">
        <v>7912</v>
      </c>
      <c r="C4362" s="4">
        <v>51.319608265799999</v>
      </c>
      <c r="D4362" s="4">
        <v>12.372026480300001</v>
      </c>
      <c r="E4362" s="4">
        <f>Orte[[#This Row],[Lat_dez]]*PI()/180</f>
        <v>0.89569613507190726</v>
      </c>
      <c r="F4362" s="4">
        <f>Orte[[#This Row],[Lon_dez]]*PI()/180</f>
        <v>0.21593259722516037</v>
      </c>
      <c r="G4362" t="s">
        <v>869</v>
      </c>
      <c r="H4362" t="s">
        <v>899</v>
      </c>
      <c r="I4362" s="4" t="b">
        <v>0</v>
      </c>
      <c r="J4362" s="4" t="str">
        <f>CONCATENATE(Orte[[#This Row],[Ort]]," - ",Orte[[#This Row],[Landkreis]])</f>
        <v>Leipzig - Kreisfreie Stadt Leipzig</v>
      </c>
      <c r="L4362" s="3" t="s">
        <v>13599</v>
      </c>
      <c r="M4362" s="3"/>
      <c r="N4362" t="str">
        <f>Orte[[#This Row],[Ort]]</f>
        <v>Leipzig</v>
      </c>
      <c r="O4362" t="s">
        <v>3971</v>
      </c>
      <c r="P4362" t="s">
        <v>5159</v>
      </c>
    </row>
    <row r="4363" spans="1:16" x14ac:dyDescent="0.35">
      <c r="A4363" t="s">
        <v>72</v>
      </c>
      <c r="B4363" s="3" t="s">
        <v>8860</v>
      </c>
      <c r="C4363" s="4">
        <v>51.304968921499999</v>
      </c>
      <c r="D4363" s="4">
        <v>12.3709154957</v>
      </c>
      <c r="E4363" s="4">
        <f>Orte[[#This Row],[Lat_dez]]*PI()/180</f>
        <v>0.89544063031353915</v>
      </c>
      <c r="F4363" s="4">
        <f>Orte[[#This Row],[Lon_dez]]*PI()/180</f>
        <v>0.21591320688595139</v>
      </c>
      <c r="G4363" t="s">
        <v>869</v>
      </c>
      <c r="H4363" t="s">
        <v>899</v>
      </c>
      <c r="I4363" s="4" t="b">
        <v>0</v>
      </c>
      <c r="J4363" s="4" t="str">
        <f>CONCATENATE(Orte[[#This Row],[Ort]]," - ",Orte[[#This Row],[Landkreis]])</f>
        <v>Leipzig - Kreisfreie Stadt Leipzig</v>
      </c>
      <c r="L4363" s="3" t="s">
        <v>8071</v>
      </c>
      <c r="M4363" s="3"/>
      <c r="N4363" t="str">
        <f>Orte[[#This Row],[Ort]]</f>
        <v>Leipzig</v>
      </c>
      <c r="O4363" t="s">
        <v>843</v>
      </c>
      <c r="P4363" t="s">
        <v>16048</v>
      </c>
    </row>
    <row r="4364" spans="1:16" x14ac:dyDescent="0.35">
      <c r="A4364" t="s">
        <v>72</v>
      </c>
      <c r="B4364" s="3" t="s">
        <v>12658</v>
      </c>
      <c r="C4364" s="4">
        <v>51.2913984654</v>
      </c>
      <c r="D4364" s="4">
        <v>12.3978948305</v>
      </c>
      <c r="E4364" s="4">
        <f>Orte[[#This Row],[Lat_dez]]*PI()/180</f>
        <v>0.89520378117359689</v>
      </c>
      <c r="F4364" s="4">
        <f>Orte[[#This Row],[Lon_dez]]*PI()/180</f>
        <v>0.21638408510820931</v>
      </c>
      <c r="G4364" t="s">
        <v>869</v>
      </c>
      <c r="H4364" t="s">
        <v>899</v>
      </c>
      <c r="I4364" s="4" t="b">
        <v>0</v>
      </c>
      <c r="J4364" s="4" t="str">
        <f>CONCATENATE(Orte[[#This Row],[Ort]]," - ",Orte[[#This Row],[Landkreis]])</f>
        <v>Leipzig - Kreisfreie Stadt Leipzig</v>
      </c>
      <c r="L4364" s="3" t="s">
        <v>15195</v>
      </c>
      <c r="M4364" s="3"/>
      <c r="N4364" t="str">
        <f>Orte[[#This Row],[Ort]]</f>
        <v>Leipzig</v>
      </c>
      <c r="O4364" t="s">
        <v>3849</v>
      </c>
      <c r="P4364" t="s">
        <v>2582</v>
      </c>
    </row>
    <row r="4365" spans="1:16" x14ac:dyDescent="0.35">
      <c r="A4365" t="s">
        <v>72</v>
      </c>
      <c r="B4365" s="3" t="s">
        <v>9522</v>
      </c>
      <c r="C4365" s="4">
        <v>51.291956112999998</v>
      </c>
      <c r="D4365" s="4">
        <v>12.472089568399999</v>
      </c>
      <c r="E4365" s="4">
        <f>Orte[[#This Row],[Lat_dez]]*PI()/180</f>
        <v>0.89521351396028259</v>
      </c>
      <c r="F4365" s="4">
        <f>Orte[[#This Row],[Lon_dez]]*PI()/180</f>
        <v>0.21767902757221852</v>
      </c>
      <c r="G4365" t="s">
        <v>869</v>
      </c>
      <c r="H4365" t="s">
        <v>899</v>
      </c>
      <c r="I4365" s="4" t="b">
        <v>0</v>
      </c>
      <c r="J4365" s="4" t="str">
        <f>CONCATENATE(Orte[[#This Row],[Ort]]," - ",Orte[[#This Row],[Landkreis]])</f>
        <v>Leipzig - Kreisfreie Stadt Leipzig</v>
      </c>
      <c r="L4365" s="3" t="s">
        <v>11233</v>
      </c>
      <c r="M4365" s="3"/>
      <c r="N4365" t="str">
        <f>Orte[[#This Row],[Ort]]</f>
        <v>Leipzig</v>
      </c>
      <c r="O4365" t="s">
        <v>5194</v>
      </c>
      <c r="P4365" t="s">
        <v>4995</v>
      </c>
    </row>
    <row r="4366" spans="1:16" x14ac:dyDescent="0.35">
      <c r="A4366" t="s">
        <v>72</v>
      </c>
      <c r="B4366" s="3" t="s">
        <v>10225</v>
      </c>
      <c r="C4366" s="4">
        <v>51.298957174500003</v>
      </c>
      <c r="D4366" s="4">
        <v>12.427149973200001</v>
      </c>
      <c r="E4366" s="4">
        <f>Orte[[#This Row],[Lat_dez]]*PI()/180</f>
        <v>0.8953357055345923</v>
      </c>
      <c r="F4366" s="4">
        <f>Orte[[#This Row],[Lon_dez]]*PI()/180</f>
        <v>0.21689468367146508</v>
      </c>
      <c r="G4366" t="s">
        <v>869</v>
      </c>
      <c r="H4366" t="s">
        <v>899</v>
      </c>
      <c r="I4366" s="4" t="b">
        <v>0</v>
      </c>
      <c r="J4366" s="4" t="str">
        <f>CONCATENATE(Orte[[#This Row],[Ort]]," - ",Orte[[#This Row],[Landkreis]])</f>
        <v>Leipzig - Kreisfreie Stadt Leipzig</v>
      </c>
      <c r="L4366" s="3" t="s">
        <v>13595</v>
      </c>
      <c r="M4366" s="3"/>
      <c r="N4366" t="str">
        <f>Orte[[#This Row],[Ort]]</f>
        <v>Leipzig</v>
      </c>
      <c r="O4366" t="s">
        <v>5425</v>
      </c>
      <c r="P4366" t="s">
        <v>5868</v>
      </c>
    </row>
    <row r="4367" spans="1:16" x14ac:dyDescent="0.35">
      <c r="A4367" t="s">
        <v>72</v>
      </c>
      <c r="B4367" s="3" t="s">
        <v>7915</v>
      </c>
      <c r="C4367" s="4">
        <v>51.318202961700003</v>
      </c>
      <c r="D4367" s="4">
        <v>12.4248337343</v>
      </c>
      <c r="E4367" s="4">
        <f>Orte[[#This Row],[Lat_dez]]*PI()/180</f>
        <v>0.89567160788837041</v>
      </c>
      <c r="F4367" s="4">
        <f>Orte[[#This Row],[Lon_dez]]*PI()/180</f>
        <v>0.21685425767639729</v>
      </c>
      <c r="G4367" t="s">
        <v>869</v>
      </c>
      <c r="H4367" t="s">
        <v>899</v>
      </c>
      <c r="I4367" s="4" t="b">
        <v>0</v>
      </c>
      <c r="J4367" s="4" t="str">
        <f>CONCATENATE(Orte[[#This Row],[Ort]]," - ",Orte[[#This Row],[Landkreis]])</f>
        <v>Leipzig - Kreisfreie Stadt Leipzig</v>
      </c>
      <c r="L4367" s="3" t="s">
        <v>12345</v>
      </c>
      <c r="M4367" s="3"/>
      <c r="N4367" t="str">
        <f>Orte[[#This Row],[Ort]]</f>
        <v>Leipzig</v>
      </c>
      <c r="O4367" t="s">
        <v>6753</v>
      </c>
      <c r="P4367" t="s">
        <v>1115</v>
      </c>
    </row>
    <row r="4368" spans="1:16" x14ac:dyDescent="0.35">
      <c r="A4368" t="s">
        <v>72</v>
      </c>
      <c r="B4368" s="3" t="s">
        <v>14268</v>
      </c>
      <c r="C4368" s="4">
        <v>51.344556599599997</v>
      </c>
      <c r="D4368" s="4">
        <v>12.4079946628</v>
      </c>
      <c r="E4368" s="4">
        <f>Orte[[#This Row],[Lat_dez]]*PI()/180</f>
        <v>0.89613156563960372</v>
      </c>
      <c r="F4368" s="4">
        <f>Orte[[#This Row],[Lon_dez]]*PI()/180</f>
        <v>0.21656036043574356</v>
      </c>
      <c r="G4368" t="s">
        <v>869</v>
      </c>
      <c r="H4368" t="s">
        <v>899</v>
      </c>
      <c r="I4368" s="4" t="b">
        <v>0</v>
      </c>
      <c r="J4368" s="4" t="str">
        <f>CONCATENATE(Orte[[#This Row],[Ort]]," - ",Orte[[#This Row],[Landkreis]])</f>
        <v>Leipzig - Kreisfreie Stadt Leipzig</v>
      </c>
      <c r="L4368" s="3" t="s">
        <v>13604</v>
      </c>
      <c r="M4368" s="3"/>
      <c r="N4368" t="str">
        <f>Orte[[#This Row],[Ort]]</f>
        <v>Leipzig</v>
      </c>
      <c r="O4368" t="s">
        <v>1463</v>
      </c>
      <c r="P4368" t="s">
        <v>2693</v>
      </c>
    </row>
    <row r="4369" spans="1:16" x14ac:dyDescent="0.35">
      <c r="A4369" t="s">
        <v>72</v>
      </c>
      <c r="B4369" s="3" t="s">
        <v>10475</v>
      </c>
      <c r="C4369" s="4">
        <v>51.326223861899997</v>
      </c>
      <c r="D4369" s="4">
        <v>12.467016559599999</v>
      </c>
      <c r="E4369" s="4">
        <f>Orte[[#This Row],[Lat_dez]]*PI()/180</f>
        <v>0.89581159900583429</v>
      </c>
      <c r="F4369" s="4">
        <f>Orte[[#This Row],[Lon_dez]]*PI()/180</f>
        <v>0.21759048686567586</v>
      </c>
      <c r="G4369" t="s">
        <v>869</v>
      </c>
      <c r="H4369" t="s">
        <v>899</v>
      </c>
      <c r="I4369" s="4" t="b">
        <v>0</v>
      </c>
      <c r="J4369" s="4" t="str">
        <f>CONCATENATE(Orte[[#This Row],[Ort]]," - ",Orte[[#This Row],[Landkreis]])</f>
        <v>Leipzig - Kreisfreie Stadt Leipzig</v>
      </c>
      <c r="L4369" s="3" t="s">
        <v>8069</v>
      </c>
      <c r="M4369" s="3"/>
      <c r="N4369" t="str">
        <f>Orte[[#This Row],[Ort]]</f>
        <v>Leipzig</v>
      </c>
      <c r="O4369" t="s">
        <v>1345</v>
      </c>
      <c r="P4369" t="s">
        <v>16049</v>
      </c>
    </row>
    <row r="4370" spans="1:16" x14ac:dyDescent="0.35">
      <c r="A4370" t="s">
        <v>72</v>
      </c>
      <c r="B4370" s="3" t="s">
        <v>10473</v>
      </c>
      <c r="C4370" s="4">
        <v>51.330513954899999</v>
      </c>
      <c r="D4370" s="4">
        <v>12.4039195334</v>
      </c>
      <c r="E4370" s="4">
        <f>Orte[[#This Row],[Lat_dez]]*PI()/180</f>
        <v>0.89588647525390108</v>
      </c>
      <c r="F4370" s="4">
        <f>Orte[[#This Row],[Lon_dez]]*PI()/180</f>
        <v>0.21648923601026873</v>
      </c>
      <c r="G4370" t="s">
        <v>869</v>
      </c>
      <c r="H4370" t="s">
        <v>899</v>
      </c>
      <c r="I4370" s="4" t="b">
        <v>0</v>
      </c>
      <c r="J4370" s="4" t="str">
        <f>CONCATENATE(Orte[[#This Row],[Ort]]," - ",Orte[[#This Row],[Landkreis]])</f>
        <v>Leipzig - Kreisfreie Stadt Leipzig</v>
      </c>
      <c r="L4370" s="3" t="s">
        <v>10347</v>
      </c>
      <c r="M4370" s="3"/>
      <c r="N4370" t="str">
        <f>Orte[[#This Row],[Ort]]</f>
        <v>Leipzig</v>
      </c>
      <c r="O4370" t="s">
        <v>4217</v>
      </c>
      <c r="P4370" t="s">
        <v>7127</v>
      </c>
    </row>
    <row r="4371" spans="1:16" x14ac:dyDescent="0.35">
      <c r="A4371" t="s">
        <v>72</v>
      </c>
      <c r="B4371" s="3" t="s">
        <v>10474</v>
      </c>
      <c r="C4371" s="4">
        <v>51.340614993999999</v>
      </c>
      <c r="D4371" s="4">
        <v>12.4260014101</v>
      </c>
      <c r="E4371" s="4">
        <f>Orte[[#This Row],[Lat_dez]]*PI()/180</f>
        <v>0.89606277164406878</v>
      </c>
      <c r="F4371" s="4">
        <f>Orte[[#This Row],[Lon_dez]]*PI()/180</f>
        <v>0.21687463746370317</v>
      </c>
      <c r="G4371" t="s">
        <v>869</v>
      </c>
      <c r="H4371" t="s">
        <v>899</v>
      </c>
      <c r="I4371" s="4" t="b">
        <v>0</v>
      </c>
      <c r="J4371" s="4" t="str">
        <f>CONCATENATE(Orte[[#This Row],[Ort]]," - ",Orte[[#This Row],[Landkreis]])</f>
        <v>Leipzig - Kreisfreie Stadt Leipzig</v>
      </c>
      <c r="L4371" s="3" t="s">
        <v>8696</v>
      </c>
      <c r="M4371" s="3"/>
      <c r="N4371" t="str">
        <f>Orte[[#This Row],[Ort]]</f>
        <v>Leipzig</v>
      </c>
      <c r="O4371" t="s">
        <v>6366</v>
      </c>
      <c r="P4371" t="s">
        <v>1887</v>
      </c>
    </row>
    <row r="4372" spans="1:16" x14ac:dyDescent="0.35">
      <c r="A4372" t="s">
        <v>72</v>
      </c>
      <c r="B4372" s="3" t="s">
        <v>13538</v>
      </c>
      <c r="C4372" s="4">
        <v>51.332087975</v>
      </c>
      <c r="D4372" s="4">
        <v>12.505747793899999</v>
      </c>
      <c r="E4372" s="4">
        <f>Orte[[#This Row],[Lat_dez]]*PI()/180</f>
        <v>0.89591394708713878</v>
      </c>
      <c r="F4372" s="4">
        <f>Orte[[#This Row],[Lon_dez]]*PI()/180</f>
        <v>0.21826647442757224</v>
      </c>
      <c r="G4372" t="s">
        <v>869</v>
      </c>
      <c r="H4372" t="s">
        <v>899</v>
      </c>
      <c r="I4372" s="4" t="b">
        <v>0</v>
      </c>
      <c r="J4372" s="4" t="str">
        <f>CONCATENATE(Orte[[#This Row],[Ort]]," - ",Orte[[#This Row],[Landkreis]])</f>
        <v>Leipzig - Kreisfreie Stadt Leipzig</v>
      </c>
      <c r="L4372" s="3" t="s">
        <v>9373</v>
      </c>
      <c r="M4372" s="3"/>
      <c r="N4372" t="str">
        <f>Orte[[#This Row],[Ort]]</f>
        <v>Leipzig</v>
      </c>
      <c r="O4372" t="s">
        <v>2271</v>
      </c>
      <c r="P4372" t="s">
        <v>215</v>
      </c>
    </row>
    <row r="4373" spans="1:16" x14ac:dyDescent="0.35">
      <c r="A4373" t="s">
        <v>72</v>
      </c>
      <c r="B4373" s="3" t="s">
        <v>14470</v>
      </c>
      <c r="C4373" s="4">
        <v>51.347762568699999</v>
      </c>
      <c r="D4373" s="4">
        <v>12.4499857581</v>
      </c>
      <c r="E4373" s="4">
        <f>Orte[[#This Row],[Lat_dez]]*PI()/180</f>
        <v>0.89618752035611604</v>
      </c>
      <c r="F4373" s="4">
        <f>Orte[[#This Row],[Lon_dez]]*PI()/180</f>
        <v>0.2172932433052473</v>
      </c>
      <c r="G4373" t="s">
        <v>869</v>
      </c>
      <c r="H4373" t="s">
        <v>899</v>
      </c>
      <c r="I4373" s="4" t="b">
        <v>0</v>
      </c>
      <c r="J4373" s="4" t="str">
        <f>CONCATENATE(Orte[[#This Row],[Ort]]," - ",Orte[[#This Row],[Landkreis]])</f>
        <v>Leipzig - Kreisfreie Stadt Leipzig</v>
      </c>
      <c r="L4373" s="3" t="s">
        <v>8424</v>
      </c>
      <c r="M4373" s="3"/>
      <c r="N4373" t="str">
        <f>Orte[[#This Row],[Ort]]</f>
        <v>Leipzig</v>
      </c>
      <c r="O4373" t="s">
        <v>2118</v>
      </c>
      <c r="P4373" t="s">
        <v>6887</v>
      </c>
    </row>
    <row r="4374" spans="1:16" x14ac:dyDescent="0.35">
      <c r="A4374" t="s">
        <v>72</v>
      </c>
      <c r="B4374" s="3" t="s">
        <v>10227</v>
      </c>
      <c r="C4374" s="4">
        <v>51.357627264800001</v>
      </c>
      <c r="D4374" s="4">
        <v>12.4686721574</v>
      </c>
      <c r="E4374" s="4">
        <f>Orte[[#This Row],[Lat_dez]]*PI()/180</f>
        <v>0.89635969178276975</v>
      </c>
      <c r="F4374" s="4">
        <f>Orte[[#This Row],[Lon_dez]]*PI()/180</f>
        <v>0.21761938249837465</v>
      </c>
      <c r="G4374" t="s">
        <v>869</v>
      </c>
      <c r="H4374" t="s">
        <v>899</v>
      </c>
      <c r="I4374" s="4" t="b">
        <v>0</v>
      </c>
      <c r="J4374" s="4" t="str">
        <f>CONCATENATE(Orte[[#This Row],[Ort]]," - ",Orte[[#This Row],[Landkreis]])</f>
        <v>Leipzig - Kreisfreie Stadt Leipzig</v>
      </c>
      <c r="L4374" s="3" t="s">
        <v>12320</v>
      </c>
      <c r="M4374" s="3"/>
      <c r="N4374" t="str">
        <f>Orte[[#This Row],[Ort]]</f>
        <v>Leipzig</v>
      </c>
      <c r="O4374" t="s">
        <v>4362</v>
      </c>
      <c r="P4374" t="s">
        <v>6686</v>
      </c>
    </row>
    <row r="4375" spans="1:16" x14ac:dyDescent="0.35">
      <c r="A4375" t="s">
        <v>72</v>
      </c>
      <c r="B4375" s="3" t="s">
        <v>7914</v>
      </c>
      <c r="C4375" s="4">
        <v>51.361297899199997</v>
      </c>
      <c r="D4375" s="4">
        <v>12.426728412099999</v>
      </c>
      <c r="E4375" s="4">
        <f>Orte[[#This Row],[Lat_dez]]*PI()/180</f>
        <v>0.89642375643868666</v>
      </c>
      <c r="F4375" s="4">
        <f>Orte[[#This Row],[Lon_dez]]*PI()/180</f>
        <v>0.21688732604227173</v>
      </c>
      <c r="G4375" t="s">
        <v>869</v>
      </c>
      <c r="H4375" t="s">
        <v>899</v>
      </c>
      <c r="I4375" s="4" t="b">
        <v>0</v>
      </c>
      <c r="J4375" s="4" t="str">
        <f>CONCATENATE(Orte[[#This Row],[Ort]]," - ",Orte[[#This Row],[Landkreis]])</f>
        <v>Leipzig - Kreisfreie Stadt Leipzig</v>
      </c>
      <c r="L4375" s="3" t="s">
        <v>12460</v>
      </c>
      <c r="M4375" s="3"/>
      <c r="N4375" t="str">
        <f>Orte[[#This Row],[Ort]]</f>
        <v>Leipzig</v>
      </c>
      <c r="O4375" t="s">
        <v>1231</v>
      </c>
      <c r="P4375" t="s">
        <v>16050</v>
      </c>
    </row>
    <row r="4376" spans="1:16" x14ac:dyDescent="0.35">
      <c r="A4376" t="s">
        <v>72</v>
      </c>
      <c r="B4376" s="3" t="s">
        <v>11916</v>
      </c>
      <c r="C4376" s="4">
        <v>51.390333603099997</v>
      </c>
      <c r="D4376" s="4">
        <v>12.4450676637</v>
      </c>
      <c r="E4376" s="4">
        <f>Orte[[#This Row],[Lat_dez]]*PI()/180</f>
        <v>0.89693052507237581</v>
      </c>
      <c r="F4376" s="4">
        <f>Orte[[#This Row],[Lon_dez]]*PI()/180</f>
        <v>0.21720740636504338</v>
      </c>
      <c r="G4376" t="s">
        <v>869</v>
      </c>
      <c r="H4376" t="s">
        <v>899</v>
      </c>
      <c r="I4376" s="4" t="b">
        <v>0</v>
      </c>
      <c r="J4376" s="4" t="str">
        <f>CONCATENATE(Orte[[#This Row],[Ort]]," - ",Orte[[#This Row],[Landkreis]])</f>
        <v>Leipzig - Kreisfreie Stadt Leipzig</v>
      </c>
      <c r="L4376" s="3" t="s">
        <v>11763</v>
      </c>
      <c r="M4376" s="3"/>
      <c r="N4376" t="str">
        <f>Orte[[#This Row],[Ort]]</f>
        <v>Leipzig</v>
      </c>
      <c r="O4376" t="s">
        <v>6943</v>
      </c>
      <c r="P4376" t="s">
        <v>16051</v>
      </c>
    </row>
    <row r="4377" spans="1:16" x14ac:dyDescent="0.35">
      <c r="A4377" t="s">
        <v>72</v>
      </c>
      <c r="B4377" s="3" t="s">
        <v>13018</v>
      </c>
      <c r="C4377" s="4">
        <v>51.418755442799998</v>
      </c>
      <c r="D4377" s="4">
        <v>12.433359084099999</v>
      </c>
      <c r="E4377" s="4">
        <f>Orte[[#This Row],[Lat_dez]]*PI()/180</f>
        <v>0.89742657975461482</v>
      </c>
      <c r="F4377" s="4">
        <f>Orte[[#This Row],[Lon_dez]]*PI()/180</f>
        <v>0.21700305310029155</v>
      </c>
      <c r="G4377" t="s">
        <v>869</v>
      </c>
      <c r="H4377" t="s">
        <v>899</v>
      </c>
      <c r="I4377" s="4" t="b">
        <v>0</v>
      </c>
      <c r="J4377" s="4" t="str">
        <f>CONCATENATE(Orte[[#This Row],[Ort]]," - ",Orte[[#This Row],[Landkreis]])</f>
        <v>Leipzig - Kreisfreie Stadt Leipzig</v>
      </c>
      <c r="L4377" s="3" t="s">
        <v>14588</v>
      </c>
      <c r="M4377" s="3"/>
      <c r="N4377" t="str">
        <f>Orte[[#This Row],[Ort]]</f>
        <v>Leipzig</v>
      </c>
      <c r="O4377" t="s">
        <v>2851</v>
      </c>
      <c r="P4377" t="s">
        <v>3218</v>
      </c>
    </row>
    <row r="4378" spans="1:16" x14ac:dyDescent="0.35">
      <c r="A4378" t="s">
        <v>72</v>
      </c>
      <c r="B4378" s="3" t="s">
        <v>13019</v>
      </c>
      <c r="C4378" s="4">
        <v>51.3787358712</v>
      </c>
      <c r="D4378" s="4">
        <v>12.4105881165</v>
      </c>
      <c r="E4378" s="4">
        <f>Orte[[#This Row],[Lat_dez]]*PI()/180</f>
        <v>0.89672810646495726</v>
      </c>
      <c r="F4378" s="4">
        <f>Orte[[#This Row],[Lon_dez]]*PI()/180</f>
        <v>0.21660562474180658</v>
      </c>
      <c r="G4378" t="s">
        <v>869</v>
      </c>
      <c r="H4378" t="s">
        <v>899</v>
      </c>
      <c r="I4378" s="4" t="b">
        <v>0</v>
      </c>
      <c r="J4378" s="4" t="str">
        <f>CONCATENATE(Orte[[#This Row],[Ort]]," - ",Orte[[#This Row],[Landkreis]])</f>
        <v>Leipzig - Kreisfreie Stadt Leipzig</v>
      </c>
      <c r="L4378" s="3" t="s">
        <v>13398</v>
      </c>
      <c r="M4378" s="3"/>
      <c r="N4378" t="str">
        <f>Orte[[#This Row],[Ort]]</f>
        <v>Leipzig</v>
      </c>
      <c r="O4378" t="s">
        <v>5322</v>
      </c>
      <c r="P4378" t="s">
        <v>5983</v>
      </c>
    </row>
    <row r="4379" spans="1:16" x14ac:dyDescent="0.35">
      <c r="A4379" t="s">
        <v>3869</v>
      </c>
      <c r="B4379" s="3" t="s">
        <v>11290</v>
      </c>
      <c r="C4379" s="4">
        <v>51.176231000100003</v>
      </c>
      <c r="D4379" s="4">
        <v>12.937871214999999</v>
      </c>
      <c r="E4379" s="4">
        <f>Orte[[#This Row],[Lat_dez]]*PI()/180</f>
        <v>0.89319372971293554</v>
      </c>
      <c r="F4379" s="4">
        <f>Orte[[#This Row],[Lon_dez]]*PI()/180</f>
        <v>0.22580845090074916</v>
      </c>
      <c r="G4379" t="s">
        <v>869</v>
      </c>
      <c r="H4379" t="s">
        <v>935</v>
      </c>
      <c r="I4379" s="4" t="b">
        <v>0</v>
      </c>
      <c r="J4379" s="4" t="str">
        <f>CONCATENATE(Orte[[#This Row],[Ort]]," - ",Orte[[#This Row],[Landkreis]])</f>
        <v>Leisnig - Landkreis Mittelsachsen</v>
      </c>
      <c r="L4379" s="3" t="s">
        <v>9728</v>
      </c>
      <c r="M4379" s="3"/>
      <c r="N4379" t="str">
        <f>Orte[[#This Row],[Ort]]</f>
        <v>Leisnig</v>
      </c>
      <c r="O4379" t="s">
        <v>6898</v>
      </c>
      <c r="P4379" t="s">
        <v>2587</v>
      </c>
    </row>
    <row r="4380" spans="1:16" x14ac:dyDescent="0.35">
      <c r="A4380" t="s">
        <v>2957</v>
      </c>
      <c r="B4380" s="3" t="s">
        <v>10135</v>
      </c>
      <c r="C4380" s="4">
        <v>49.793385610900003</v>
      </c>
      <c r="D4380" s="4">
        <v>6.7744321769200004</v>
      </c>
      <c r="E4380" s="4">
        <f>Orte[[#This Row],[Lat_dez]]*PI()/180</f>
        <v>0.86905852462537314</v>
      </c>
      <c r="F4380" s="4">
        <f>Orte[[#This Row],[Lon_dez]]*PI()/180</f>
        <v>0.118236146440301</v>
      </c>
      <c r="G4380" t="s">
        <v>514</v>
      </c>
      <c r="H4380" t="s">
        <v>520</v>
      </c>
      <c r="I4380" s="4" t="b">
        <v>0</v>
      </c>
      <c r="J4380" s="4" t="str">
        <f>CONCATENATE(Orte[[#This Row],[Ort]]," - ",Orte[[#This Row],[Landkreis]])</f>
        <v>Leiwen u.a. - Landkreis Trier-Saarburg</v>
      </c>
      <c r="L4380" s="3" t="s">
        <v>11471</v>
      </c>
      <c r="M4380" s="3"/>
      <c r="N4380" t="str">
        <f>Orte[[#This Row],[Ort]]</f>
        <v>Leiwen u.a.</v>
      </c>
      <c r="O4380" t="s">
        <v>1941</v>
      </c>
      <c r="P4380" t="s">
        <v>5350</v>
      </c>
    </row>
    <row r="4381" spans="1:16" x14ac:dyDescent="0.35">
      <c r="A4381" t="s">
        <v>5142</v>
      </c>
      <c r="B4381" s="3" t="s">
        <v>12938</v>
      </c>
      <c r="C4381" s="4">
        <v>49.151860409100003</v>
      </c>
      <c r="D4381" s="4">
        <v>7.6605374746999999</v>
      </c>
      <c r="E4381" s="4">
        <f>Orte[[#This Row],[Lat_dez]]*PI()/180</f>
        <v>0.85786179761944215</v>
      </c>
      <c r="F4381" s="4">
        <f>Orte[[#This Row],[Lon_dez]]*PI()/180</f>
        <v>0.13370160140592682</v>
      </c>
      <c r="G4381" t="s">
        <v>514</v>
      </c>
      <c r="H4381" t="s">
        <v>629</v>
      </c>
      <c r="I4381" s="4" t="b">
        <v>0</v>
      </c>
      <c r="J4381" s="4" t="str">
        <f>CONCATENATE(Orte[[#This Row],[Ort]]," - ",Orte[[#This Row],[Landkreis]])</f>
        <v>Lemberg - Landkreis Südwestpfalz</v>
      </c>
      <c r="L4381" s="3" t="s">
        <v>12005</v>
      </c>
      <c r="M4381" s="3"/>
      <c r="N4381" t="str">
        <f>Orte[[#This Row],[Ort]]</f>
        <v>Lemberg</v>
      </c>
      <c r="O4381" t="s">
        <v>5572</v>
      </c>
      <c r="P4381" t="s">
        <v>3509</v>
      </c>
    </row>
    <row r="4382" spans="1:16" x14ac:dyDescent="0.35">
      <c r="A4382" t="s">
        <v>3695</v>
      </c>
      <c r="B4382" s="3" t="s">
        <v>11067</v>
      </c>
      <c r="C4382" s="4">
        <v>52.547384280999999</v>
      </c>
      <c r="D4382" s="4">
        <v>8.3842250895399992</v>
      </c>
      <c r="E4382" s="4">
        <f>Orte[[#This Row],[Lat_dez]]*PI()/180</f>
        <v>0.91712486901416324</v>
      </c>
      <c r="F4382" s="4">
        <f>Orte[[#This Row],[Lon_dez]]*PI()/180</f>
        <v>0.14633233304078935</v>
      </c>
      <c r="G4382" t="s">
        <v>554</v>
      </c>
      <c r="H4382" t="s">
        <v>737</v>
      </c>
      <c r="I4382" s="4" t="b">
        <v>0</v>
      </c>
      <c r="J4382" s="4" t="str">
        <f>CONCATENATE(Orte[[#This Row],[Ort]]," - ",Orte[[#This Row],[Landkreis]])</f>
        <v>Lembruch, Burlage - Landkreis Diepholz</v>
      </c>
      <c r="L4382" s="3" t="s">
        <v>8033</v>
      </c>
      <c r="M4382" s="3"/>
      <c r="N4382" t="str">
        <f>Orte[[#This Row],[Ort]]</f>
        <v>Lembruch, Burlage</v>
      </c>
      <c r="O4382" t="s">
        <v>1973</v>
      </c>
      <c r="P4382" t="s">
        <v>2480</v>
      </c>
    </row>
    <row r="4383" spans="1:16" x14ac:dyDescent="0.35">
      <c r="A4383" t="s">
        <v>5839</v>
      </c>
      <c r="B4383" s="3" t="s">
        <v>13857</v>
      </c>
      <c r="C4383" s="4">
        <v>52.483706873999999</v>
      </c>
      <c r="D4383" s="4">
        <v>8.3937549409300001</v>
      </c>
      <c r="E4383" s="4">
        <f>Orte[[#This Row],[Lat_dez]]*PI()/180</f>
        <v>0.91601348860288057</v>
      </c>
      <c r="F4383" s="4">
        <f>Orte[[#This Row],[Lon_dez]]*PI()/180</f>
        <v>0.14649866032477066</v>
      </c>
      <c r="G4383" t="s">
        <v>554</v>
      </c>
      <c r="H4383" t="s">
        <v>737</v>
      </c>
      <c r="I4383" s="4" t="b">
        <v>0</v>
      </c>
      <c r="J4383" s="4" t="str">
        <f>CONCATENATE(Orte[[#This Row],[Ort]]," - ",Orte[[#This Row],[Landkreis]])</f>
        <v>Lemförde u.a. - Landkreis Diepholz</v>
      </c>
      <c r="L4383" s="3" t="s">
        <v>12453</v>
      </c>
      <c r="M4383" s="3"/>
      <c r="N4383" t="str">
        <f>Orte[[#This Row],[Ort]]</f>
        <v>Lemförde u.a.</v>
      </c>
      <c r="O4383" t="s">
        <v>4566</v>
      </c>
      <c r="P4383" t="s">
        <v>81</v>
      </c>
    </row>
    <row r="4384" spans="1:16" x14ac:dyDescent="0.35">
      <c r="A4384" t="s">
        <v>5637</v>
      </c>
      <c r="B4384" s="3" t="s">
        <v>13584</v>
      </c>
      <c r="C4384" s="4">
        <v>52.033612162200001</v>
      </c>
      <c r="D4384" s="4">
        <v>8.9018700959999997</v>
      </c>
      <c r="E4384" s="4">
        <f>Orte[[#This Row],[Lat_dez]]*PI()/180</f>
        <v>0.90815785393615567</v>
      </c>
      <c r="F4384" s="4">
        <f>Orte[[#This Row],[Lon_dez]]*PI()/180</f>
        <v>0.15536694276002369</v>
      </c>
      <c r="G4384" t="s">
        <v>504</v>
      </c>
      <c r="H4384" t="s">
        <v>1069</v>
      </c>
      <c r="I4384" s="4" t="b">
        <v>0</v>
      </c>
      <c r="J4384" s="4" t="str">
        <f>CONCATENATE(Orte[[#This Row],[Ort]]," - ",Orte[[#This Row],[Landkreis]])</f>
        <v>Lemgo - Kreis Lippe</v>
      </c>
      <c r="L4384" s="3" t="s">
        <v>9384</v>
      </c>
      <c r="M4384" s="3"/>
      <c r="N4384" t="str">
        <f>Orte[[#This Row],[Ort]]</f>
        <v>Lemgo</v>
      </c>
      <c r="O4384" t="s">
        <v>2183</v>
      </c>
      <c r="P4384" t="s">
        <v>2317</v>
      </c>
    </row>
    <row r="4385" spans="1:16" x14ac:dyDescent="0.35">
      <c r="A4385" t="s">
        <v>1389</v>
      </c>
      <c r="B4385" s="3" t="s">
        <v>8321</v>
      </c>
      <c r="C4385" s="4">
        <v>52.912751340100002</v>
      </c>
      <c r="D4385" s="4">
        <v>11.322502674800001</v>
      </c>
      <c r="E4385" s="4">
        <f>Orte[[#This Row],[Lat_dez]]*PI()/180</f>
        <v>0.92350172717378698</v>
      </c>
      <c r="F4385" s="4">
        <f>Orte[[#This Row],[Lon_dez]]*PI()/180</f>
        <v>0.1976149512411248</v>
      </c>
      <c r="G4385" t="s">
        <v>554</v>
      </c>
      <c r="H4385" t="s">
        <v>962</v>
      </c>
      <c r="I4385" s="4" t="b">
        <v>0</v>
      </c>
      <c r="J4385" s="4" t="str">
        <f>CONCATENATE(Orte[[#This Row],[Ort]]," - ",Orte[[#This Row],[Landkreis]])</f>
        <v>Lemgow - Landkreis Lüchow-Dannenberg</v>
      </c>
      <c r="L4385" s="3" t="s">
        <v>12011</v>
      </c>
      <c r="M4385" s="3"/>
      <c r="N4385" t="str">
        <f>Orte[[#This Row],[Ort]]</f>
        <v>Lemgow</v>
      </c>
      <c r="O4385" t="s">
        <v>4623</v>
      </c>
      <c r="P4385" t="s">
        <v>2641</v>
      </c>
    </row>
    <row r="4386" spans="1:16" x14ac:dyDescent="0.35">
      <c r="A4386" t="s">
        <v>93</v>
      </c>
      <c r="B4386" s="3" t="s">
        <v>11199</v>
      </c>
      <c r="C4386" s="4">
        <v>53.136753242200001</v>
      </c>
      <c r="D4386" s="4">
        <v>8.5965370652500006</v>
      </c>
      <c r="E4386" s="4">
        <f>Orte[[#This Row],[Lat_dez]]*PI()/180</f>
        <v>0.92741129789616195</v>
      </c>
      <c r="F4386" s="4">
        <f>Orte[[#This Row],[Lon_dez]]*PI()/180</f>
        <v>0.15003787605834312</v>
      </c>
      <c r="G4386" t="s">
        <v>554</v>
      </c>
      <c r="H4386" t="s">
        <v>572</v>
      </c>
      <c r="I4386" s="4" t="b">
        <v>0</v>
      </c>
      <c r="J4386" s="4" t="str">
        <f>CONCATENATE(Orte[[#This Row],[Ort]]," - ",Orte[[#This Row],[Landkreis]])</f>
        <v>Lemwerder - Landkreis Wesermarsch</v>
      </c>
      <c r="L4386" s="3" t="s">
        <v>13955</v>
      </c>
      <c r="M4386" s="3"/>
      <c r="N4386" t="str">
        <f>Orte[[#This Row],[Ort]]</f>
        <v>Lemwerder</v>
      </c>
      <c r="O4386" t="s">
        <v>4597</v>
      </c>
      <c r="P4386" t="s">
        <v>4263</v>
      </c>
    </row>
    <row r="4387" spans="1:16" x14ac:dyDescent="0.35">
      <c r="A4387" t="s">
        <v>3225</v>
      </c>
      <c r="B4387" s="3" t="s">
        <v>10459</v>
      </c>
      <c r="C4387" s="4">
        <v>48.260573629600003</v>
      </c>
      <c r="D4387" s="4">
        <v>12.046721874599999</v>
      </c>
      <c r="E4387" s="4">
        <f>Orte[[#This Row],[Lat_dez]]*PI()/180</f>
        <v>0.84230590873767031</v>
      </c>
      <c r="F4387" s="4">
        <f>Orte[[#This Row],[Lon_dez]]*PI()/180</f>
        <v>0.21025496078379341</v>
      </c>
      <c r="G4387" t="s">
        <v>665</v>
      </c>
      <c r="H4387" t="s">
        <v>879</v>
      </c>
      <c r="I4387" s="4" t="b">
        <v>0</v>
      </c>
      <c r="J4387" s="4" t="str">
        <f>CONCATENATE(Orte[[#This Row],[Ort]]," - ",Orte[[#This Row],[Landkreis]])</f>
        <v>Lengdorf - Landkreis Erding</v>
      </c>
      <c r="L4387" s="3" t="s">
        <v>14305</v>
      </c>
      <c r="M4387" s="3"/>
      <c r="N4387" t="str">
        <f>Orte[[#This Row],[Ort]]</f>
        <v>Lengdorf</v>
      </c>
      <c r="O4387" t="s">
        <v>4953</v>
      </c>
      <c r="P4387" t="s">
        <v>594</v>
      </c>
    </row>
    <row r="4388" spans="1:16" x14ac:dyDescent="0.35">
      <c r="A4388" t="s">
        <v>5728</v>
      </c>
      <c r="B4388" s="3" t="s">
        <v>13704</v>
      </c>
      <c r="C4388" s="4">
        <v>52.203491697600001</v>
      </c>
      <c r="D4388" s="4">
        <v>10.3040920362</v>
      </c>
      <c r="E4388" s="4">
        <f>Orte[[#This Row],[Lat_dez]]*PI()/180</f>
        <v>0.91112281116064398</v>
      </c>
      <c r="F4388" s="4">
        <f>Orte[[#This Row],[Lon_dez]]*PI()/180</f>
        <v>0.17984033246021672</v>
      </c>
      <c r="G4388" t="s">
        <v>554</v>
      </c>
      <c r="H4388" t="s">
        <v>1464</v>
      </c>
      <c r="I4388" s="4" t="b">
        <v>0</v>
      </c>
      <c r="J4388" s="4" t="str">
        <f>CONCATENATE(Orte[[#This Row],[Ort]]," - ",Orte[[#This Row],[Landkreis]])</f>
        <v>Lengede - Landkreis Peine</v>
      </c>
      <c r="L4388" s="3" t="s">
        <v>13206</v>
      </c>
      <c r="M4388" s="3"/>
      <c r="N4388" t="str">
        <f>Orte[[#This Row],[Ort]]</f>
        <v>Lengede</v>
      </c>
      <c r="O4388" t="s">
        <v>6767</v>
      </c>
      <c r="P4388" t="s">
        <v>5201</v>
      </c>
    </row>
    <row r="4389" spans="1:16" x14ac:dyDescent="0.35">
      <c r="A4389" t="s">
        <v>2461</v>
      </c>
      <c r="B4389" s="3" t="s">
        <v>9514</v>
      </c>
      <c r="C4389" s="4">
        <v>50.583669233899997</v>
      </c>
      <c r="D4389" s="4">
        <v>12.377579215100001</v>
      </c>
      <c r="E4389" s="4">
        <f>Orte[[#This Row],[Lat_dez]]*PI()/180</f>
        <v>0.88285157587131258</v>
      </c>
      <c r="F4389" s="4">
        <f>Orte[[#This Row],[Lon_dez]]*PI()/180</f>
        <v>0.21602951072991045</v>
      </c>
      <c r="G4389" t="s">
        <v>869</v>
      </c>
      <c r="H4389" t="s">
        <v>870</v>
      </c>
      <c r="I4389" s="4" t="b">
        <v>0</v>
      </c>
      <c r="J4389" s="4" t="str">
        <f>CONCATENATE(Orte[[#This Row],[Ort]]," - ",Orte[[#This Row],[Landkreis]])</f>
        <v>Lengenfeld - Landkreis Vogtlandkreis</v>
      </c>
      <c r="L4389" s="3" t="s">
        <v>9370</v>
      </c>
      <c r="M4389" s="3"/>
      <c r="N4389" t="str">
        <f>Orte[[#This Row],[Ort]]</f>
        <v>Lengenfeld</v>
      </c>
      <c r="O4389" t="s">
        <v>4600</v>
      </c>
      <c r="P4389" t="s">
        <v>889</v>
      </c>
    </row>
    <row r="4390" spans="1:16" x14ac:dyDescent="0.35">
      <c r="A4390" t="s">
        <v>1812</v>
      </c>
      <c r="B4390" s="3" t="s">
        <v>8773</v>
      </c>
      <c r="C4390" s="4">
        <v>47.696467523300001</v>
      </c>
      <c r="D4390" s="4">
        <v>10.598175509400001</v>
      </c>
      <c r="E4390" s="4">
        <f>Orte[[#This Row],[Lat_dez]]*PI()/180</f>
        <v>0.83246039985213016</v>
      </c>
      <c r="F4390" s="4">
        <f>Orte[[#This Row],[Lon_dez]]*PI()/180</f>
        <v>0.18497305734325728</v>
      </c>
      <c r="G4390" t="s">
        <v>665</v>
      </c>
      <c r="H4390" t="s">
        <v>1051</v>
      </c>
      <c r="I4390" s="4" t="b">
        <v>0</v>
      </c>
      <c r="J4390" s="4" t="str">
        <f>CONCATENATE(Orte[[#This Row],[Ort]]," - ",Orte[[#This Row],[Landkreis]])</f>
        <v>Lengenwang - Landkreis Ostallgäu</v>
      </c>
      <c r="L4390" s="3" t="s">
        <v>7815</v>
      </c>
      <c r="M4390" s="3"/>
      <c r="N4390" t="str">
        <f>Orte[[#This Row],[Ort]]</f>
        <v>Lengenwang</v>
      </c>
      <c r="O4390" t="s">
        <v>1552</v>
      </c>
      <c r="P4390" t="s">
        <v>6347</v>
      </c>
    </row>
    <row r="4391" spans="1:16" x14ac:dyDescent="0.35">
      <c r="A4391" t="s">
        <v>2713</v>
      </c>
      <c r="B4391" s="3" t="s">
        <v>9841</v>
      </c>
      <c r="C4391" s="4">
        <v>52.172206737000003</v>
      </c>
      <c r="D4391" s="4">
        <v>7.8312883055900002</v>
      </c>
      <c r="E4391" s="4">
        <f>Orte[[#This Row],[Lat_dez]]*PI()/180</f>
        <v>0.91057678559181743</v>
      </c>
      <c r="F4391" s="4">
        <f>Orte[[#This Row],[Lon_dez]]*PI()/180</f>
        <v>0.13668176560547335</v>
      </c>
      <c r="G4391" t="s">
        <v>504</v>
      </c>
      <c r="H4391" t="s">
        <v>601</v>
      </c>
      <c r="I4391" s="4" t="b">
        <v>0</v>
      </c>
      <c r="J4391" s="4" t="str">
        <f>CONCATENATE(Orte[[#This Row],[Ort]]," - ",Orte[[#This Row],[Landkreis]])</f>
        <v>Lengerich - Kreis Steinfurt</v>
      </c>
      <c r="L4391" s="3" t="s">
        <v>10327</v>
      </c>
      <c r="M4391" s="3"/>
      <c r="N4391" t="str">
        <f>Orte[[#This Row],[Ort]]</f>
        <v>Lengerich</v>
      </c>
      <c r="O4391" t="s">
        <v>4257</v>
      </c>
      <c r="P4391" t="s">
        <v>2619</v>
      </c>
    </row>
    <row r="4392" spans="1:16" x14ac:dyDescent="0.35">
      <c r="A4392" t="s">
        <v>6039</v>
      </c>
      <c r="B4392" s="3" t="s">
        <v>14125</v>
      </c>
      <c r="C4392" s="4">
        <v>52.566109433999998</v>
      </c>
      <c r="D4392" s="4">
        <v>7.5194630809399996</v>
      </c>
      <c r="E4392" s="4">
        <f>Orte[[#This Row],[Lat_dez]]*PI()/180</f>
        <v>0.91745168458695281</v>
      </c>
      <c r="F4392" s="4">
        <f>Orte[[#This Row],[Lon_dez]]*PI()/180</f>
        <v>0.13123938874455987</v>
      </c>
      <c r="G4392" t="s">
        <v>554</v>
      </c>
      <c r="H4392" t="s">
        <v>626</v>
      </c>
      <c r="I4392" s="4" t="b">
        <v>0</v>
      </c>
      <c r="J4392" s="4" t="str">
        <f>CONCATENATE(Orte[[#This Row],[Ort]]," - ",Orte[[#This Row],[Landkreis]])</f>
        <v>Lengerich u.a. - Landkreis Emsland</v>
      </c>
      <c r="L4392" s="3" t="s">
        <v>11481</v>
      </c>
      <c r="M4392" s="3"/>
      <c r="N4392" t="str">
        <f>Orte[[#This Row],[Ort]]</f>
        <v>Lengerich u.a.</v>
      </c>
      <c r="O4392" t="s">
        <v>4335</v>
      </c>
      <c r="P4392" t="s">
        <v>3328</v>
      </c>
    </row>
    <row r="4393" spans="1:16" x14ac:dyDescent="0.35">
      <c r="A4393" t="s">
        <v>3551</v>
      </c>
      <c r="B4393" s="3" t="s">
        <v>10892</v>
      </c>
      <c r="C4393" s="4">
        <v>47.5963367632</v>
      </c>
      <c r="D4393" s="4">
        <v>11.5343945545</v>
      </c>
      <c r="E4393" s="4">
        <f>Orte[[#This Row],[Lat_dez]]*PI()/180</f>
        <v>0.8307127884058606</v>
      </c>
      <c r="F4393" s="4">
        <f>Orte[[#This Row],[Lon_dez]]*PI()/180</f>
        <v>0.20131316220012954</v>
      </c>
      <c r="G4393" t="s">
        <v>665</v>
      </c>
      <c r="H4393" t="s">
        <v>1288</v>
      </c>
      <c r="I4393" s="4" t="b">
        <v>0</v>
      </c>
      <c r="J4393" s="4" t="str">
        <f>CONCATENATE(Orte[[#This Row],[Ort]]," - ",Orte[[#This Row],[Landkreis]])</f>
        <v>Lenggries - Landkreis Bad Tölz-Wolfratshausen</v>
      </c>
      <c r="L4393" s="3" t="s">
        <v>8674</v>
      </c>
      <c r="M4393" s="3"/>
      <c r="N4393" t="str">
        <f>Orte[[#This Row],[Ort]]</f>
        <v>Lenggries</v>
      </c>
      <c r="O4393" t="s">
        <v>2547</v>
      </c>
      <c r="P4393" t="s">
        <v>3248</v>
      </c>
    </row>
    <row r="4394" spans="1:16" x14ac:dyDescent="0.35">
      <c r="A4394" t="s">
        <v>6948</v>
      </c>
      <c r="B4394" s="3" t="s">
        <v>15355</v>
      </c>
      <c r="C4394" s="4">
        <v>51.127795784699998</v>
      </c>
      <c r="D4394" s="4">
        <v>8.0789463661600003</v>
      </c>
      <c r="E4394" s="4">
        <f>Orte[[#This Row],[Lat_dez]]*PI()/180</f>
        <v>0.8923483757302928</v>
      </c>
      <c r="F4394" s="4">
        <f>Orte[[#This Row],[Lon_dez]]*PI()/180</f>
        <v>0.1410042141815234</v>
      </c>
      <c r="G4394" t="s">
        <v>504</v>
      </c>
      <c r="H4394" t="s">
        <v>1609</v>
      </c>
      <c r="I4394" s="4" t="b">
        <v>0</v>
      </c>
      <c r="J4394" s="4" t="str">
        <f>CONCATENATE(Orte[[#This Row],[Ort]]," - ",Orte[[#This Row],[Landkreis]])</f>
        <v>Lennestadt - Kreis Olpe</v>
      </c>
      <c r="L4394" s="3" t="s">
        <v>10332</v>
      </c>
      <c r="M4394" s="3"/>
      <c r="N4394" t="str">
        <f>Orte[[#This Row],[Ort]]</f>
        <v>Lennestadt</v>
      </c>
      <c r="O4394" t="s">
        <v>2448</v>
      </c>
      <c r="P4394" t="s">
        <v>1422</v>
      </c>
    </row>
    <row r="4395" spans="1:16" x14ac:dyDescent="0.35">
      <c r="A4395" t="s">
        <v>4859</v>
      </c>
      <c r="B4395" s="3" t="s">
        <v>12566</v>
      </c>
      <c r="C4395" s="4">
        <v>48.545929983199997</v>
      </c>
      <c r="D4395" s="4">
        <v>9.5015614146700003</v>
      </c>
      <c r="E4395" s="4">
        <f>Orte[[#This Row],[Lat_dez]]*PI()/180</f>
        <v>0.84728631664947551</v>
      </c>
      <c r="F4395" s="4">
        <f>Orte[[#This Row],[Lon_dez]]*PI()/180</f>
        <v>0.16583353076644175</v>
      </c>
      <c r="G4395" t="s">
        <v>546</v>
      </c>
      <c r="H4395" t="s">
        <v>781</v>
      </c>
      <c r="I4395" s="4" t="b">
        <v>0</v>
      </c>
      <c r="J4395" s="4" t="str">
        <f>CONCATENATE(Orte[[#This Row],[Ort]]," - ",Orte[[#This Row],[Landkreis]])</f>
        <v>Lenningen - Landkreis Esslingen</v>
      </c>
      <c r="L4395" s="3" t="s">
        <v>12886</v>
      </c>
      <c r="M4395" s="3"/>
      <c r="N4395" t="str">
        <f>Orte[[#This Row],[Ort]]</f>
        <v>Lenningen</v>
      </c>
      <c r="O4395" t="s">
        <v>6519</v>
      </c>
      <c r="P4395" t="s">
        <v>16052</v>
      </c>
    </row>
    <row r="4396" spans="1:16" x14ac:dyDescent="0.35">
      <c r="A4396" t="s">
        <v>6354</v>
      </c>
      <c r="B4396" s="3" t="s">
        <v>14548</v>
      </c>
      <c r="C4396" s="4">
        <v>54.223419649900002</v>
      </c>
      <c r="D4396" s="4">
        <v>10.896801487399999</v>
      </c>
      <c r="E4396" s="4">
        <f>Orte[[#This Row],[Lat_dez]]*PI()/180</f>
        <v>0.946377204581346</v>
      </c>
      <c r="F4396" s="4">
        <f>Orte[[#This Row],[Lon_dez]]*PI()/180</f>
        <v>0.1901850638913454</v>
      </c>
      <c r="G4396" t="s">
        <v>641</v>
      </c>
      <c r="H4396" t="s">
        <v>1323</v>
      </c>
      <c r="I4396" s="4" t="b">
        <v>0</v>
      </c>
      <c r="J4396" s="4" t="str">
        <f>CONCATENATE(Orte[[#This Row],[Ort]]," - ",Orte[[#This Row],[Landkreis]])</f>
        <v>Lensahn - Kreis Ostholstein</v>
      </c>
      <c r="L4396" s="3" t="s">
        <v>15168</v>
      </c>
      <c r="M4396" s="3"/>
      <c r="N4396" t="str">
        <f>Orte[[#This Row],[Ort]]</f>
        <v>Lensahn</v>
      </c>
      <c r="O4396" t="s">
        <v>6222</v>
      </c>
      <c r="P4396" t="s">
        <v>4510</v>
      </c>
    </row>
    <row r="4397" spans="1:16" x14ac:dyDescent="0.35">
      <c r="A4397" t="s">
        <v>4705</v>
      </c>
      <c r="B4397" s="3" t="s">
        <v>12366</v>
      </c>
      <c r="C4397" s="4">
        <v>53.865203667700001</v>
      </c>
      <c r="D4397" s="4">
        <v>9.8594139489800003</v>
      </c>
      <c r="E4397" s="4">
        <f>Orte[[#This Row],[Lat_dez]]*PI()/180</f>
        <v>0.94012515625869053</v>
      </c>
      <c r="F4397" s="4">
        <f>Orte[[#This Row],[Lon_dez]]*PI()/180</f>
        <v>0.17207923572675721</v>
      </c>
      <c r="G4397" t="s">
        <v>641</v>
      </c>
      <c r="H4397" t="s">
        <v>671</v>
      </c>
      <c r="I4397" s="4" t="b">
        <v>0</v>
      </c>
      <c r="J4397" s="4" t="str">
        <f>CONCATENATE(Orte[[#This Row],[Ort]]," - ",Orte[[#This Row],[Landkreis]])</f>
        <v>Lentföhrden - Kreis Segeberg</v>
      </c>
      <c r="L4397" s="3" t="s">
        <v>11749</v>
      </c>
      <c r="M4397" s="3"/>
      <c r="N4397" t="str">
        <f>Orte[[#This Row],[Ort]]</f>
        <v>Lentföhrden</v>
      </c>
      <c r="O4397" t="s">
        <v>3350</v>
      </c>
      <c r="P4397" t="s">
        <v>2669</v>
      </c>
    </row>
    <row r="4398" spans="1:16" x14ac:dyDescent="0.35">
      <c r="A4398" t="s">
        <v>6926</v>
      </c>
      <c r="B4398" s="3" t="s">
        <v>15325</v>
      </c>
      <c r="C4398" s="4">
        <v>48.809843513700002</v>
      </c>
      <c r="D4398" s="4">
        <v>11.454260850000001</v>
      </c>
      <c r="E4398" s="4">
        <f>Orte[[#This Row],[Lat_dez]]*PI()/180</f>
        <v>0.85189247669726298</v>
      </c>
      <c r="F4398" s="4">
        <f>Orte[[#This Row],[Lon_dez]]*PI()/180</f>
        <v>0.19991456521478435</v>
      </c>
      <c r="G4398" t="s">
        <v>665</v>
      </c>
      <c r="H4398" t="s">
        <v>1867</v>
      </c>
      <c r="I4398" s="4" t="b">
        <v>0</v>
      </c>
      <c r="J4398" s="4" t="str">
        <f>CONCATENATE(Orte[[#This Row],[Ort]]," - ",Orte[[#This Row],[Landkreis]])</f>
        <v>Lenting - Landkreis Eichstätt</v>
      </c>
      <c r="L4398" s="3" t="s">
        <v>14579</v>
      </c>
      <c r="M4398" s="3"/>
      <c r="N4398" t="str">
        <f>Orte[[#This Row],[Ort]]</f>
        <v>Lenting</v>
      </c>
      <c r="O4398" t="s">
        <v>6590</v>
      </c>
      <c r="P4398" t="s">
        <v>6984</v>
      </c>
    </row>
    <row r="4399" spans="1:16" x14ac:dyDescent="0.35">
      <c r="A4399" t="s">
        <v>4394</v>
      </c>
      <c r="B4399" s="3" t="s">
        <v>11958</v>
      </c>
      <c r="C4399" s="4">
        <v>53.092317856900003</v>
      </c>
      <c r="D4399" s="4">
        <v>11.494168909600001</v>
      </c>
      <c r="E4399" s="4">
        <f>Orte[[#This Row],[Lat_dez]]*PI()/180</f>
        <v>0.92663575411828469</v>
      </c>
      <c r="F4399" s="4">
        <f>Orte[[#This Row],[Lon_dez]]*PI()/180</f>
        <v>0.20061109225288645</v>
      </c>
      <c r="G4399" t="s">
        <v>885</v>
      </c>
      <c r="H4399" t="s">
        <v>886</v>
      </c>
      <c r="I4399" s="4" t="b">
        <v>0</v>
      </c>
      <c r="J4399" s="4" t="str">
        <f>CONCATENATE(Orte[[#This Row],[Ort]]," - ",Orte[[#This Row],[Landkreis]])</f>
        <v>Lenzen - Landkreis Prignitz</v>
      </c>
      <c r="L4399" s="3" t="s">
        <v>12424</v>
      </c>
      <c r="M4399" s="3"/>
      <c r="N4399" t="str">
        <f>Orte[[#This Row],[Ort]]</f>
        <v>Lenzen</v>
      </c>
      <c r="O4399" t="s">
        <v>2287</v>
      </c>
      <c r="P4399" t="s">
        <v>1879</v>
      </c>
    </row>
    <row r="4400" spans="1:16" x14ac:dyDescent="0.35">
      <c r="A4400" t="s">
        <v>2536</v>
      </c>
      <c r="B4400" s="3" t="s">
        <v>9617</v>
      </c>
      <c r="C4400" s="4">
        <v>47.866790921000003</v>
      </c>
      <c r="D4400" s="4">
        <v>8.20004845335</v>
      </c>
      <c r="E4400" s="4">
        <f>Orte[[#This Row],[Lat_dez]]*PI()/180</f>
        <v>0.835433103935179</v>
      </c>
      <c r="F4400" s="4">
        <f>Orte[[#This Row],[Lon_dez]]*PI()/180</f>
        <v>0.14311784433402613</v>
      </c>
      <c r="G4400" t="s">
        <v>546</v>
      </c>
      <c r="H4400" t="s">
        <v>547</v>
      </c>
      <c r="I4400" s="4" t="b">
        <v>0</v>
      </c>
      <c r="J4400" s="4" t="str">
        <f>CONCATENATE(Orte[[#This Row],[Ort]]," - ",Orte[[#This Row],[Landkreis]])</f>
        <v>Lenzkirch - Landkreis Breisgau-Hochschwarzwald</v>
      </c>
      <c r="L4400" s="3" t="s">
        <v>11750</v>
      </c>
      <c r="M4400" s="3"/>
      <c r="N4400" t="str">
        <f>Orte[[#This Row],[Ort]]</f>
        <v>Lenzkirch</v>
      </c>
      <c r="O4400" t="s">
        <v>7213</v>
      </c>
      <c r="P4400" t="s">
        <v>1112</v>
      </c>
    </row>
    <row r="4401" spans="1:16" x14ac:dyDescent="0.35">
      <c r="A4401" t="s">
        <v>4443</v>
      </c>
      <c r="B4401" s="3" t="s">
        <v>12031</v>
      </c>
      <c r="C4401" s="4">
        <v>48.790481358999997</v>
      </c>
      <c r="D4401" s="4">
        <v>9.0070029765899999</v>
      </c>
      <c r="E4401" s="4">
        <f>Orte[[#This Row],[Lat_dez]]*PI()/180</f>
        <v>0.85155454334746739</v>
      </c>
      <c r="F4401" s="4">
        <f>Orte[[#This Row],[Lon_dez]]*PI()/180</f>
        <v>0.15720185767842526</v>
      </c>
      <c r="G4401" t="s">
        <v>546</v>
      </c>
      <c r="H4401" t="s">
        <v>749</v>
      </c>
      <c r="I4401" s="4" t="b">
        <v>0</v>
      </c>
      <c r="J4401" s="4" t="str">
        <f>CONCATENATE(Orte[[#This Row],[Ort]]," - ",Orte[[#This Row],[Landkreis]])</f>
        <v>Leonberg - Landkreis Böblingen</v>
      </c>
      <c r="L4401" s="3" t="s">
        <v>13187</v>
      </c>
      <c r="M4401" s="3"/>
      <c r="N4401" t="str">
        <f>Orte[[#This Row],[Ort]]</f>
        <v>Leonberg</v>
      </c>
      <c r="O4401" t="s">
        <v>5857</v>
      </c>
      <c r="P4401" t="s">
        <v>4492</v>
      </c>
    </row>
    <row r="4402" spans="1:16" x14ac:dyDescent="0.35">
      <c r="A4402" t="s">
        <v>1486</v>
      </c>
      <c r="B4402" s="3" t="s">
        <v>8425</v>
      </c>
      <c r="C4402" s="4">
        <v>52.008824980999997</v>
      </c>
      <c r="D4402" s="4">
        <v>8.68730662858</v>
      </c>
      <c r="E4402" s="4">
        <f>Orte[[#This Row],[Lat_dez]]*PI()/180</f>
        <v>0.90772523601192734</v>
      </c>
      <c r="F4402" s="4">
        <f>Orte[[#This Row],[Lon_dez]]*PI()/180</f>
        <v>0.15162210379904911</v>
      </c>
      <c r="G4402" t="s">
        <v>504</v>
      </c>
      <c r="H4402" t="s">
        <v>1069</v>
      </c>
      <c r="I4402" s="4" t="b">
        <v>0</v>
      </c>
      <c r="J4402" s="4" t="str">
        <f>CONCATENATE(Orte[[#This Row],[Ort]]," - ",Orte[[#This Row],[Landkreis]])</f>
        <v>Leopoldshöhe - Kreis Lippe</v>
      </c>
      <c r="L4402" s="3" t="s">
        <v>12310</v>
      </c>
      <c r="M4402" s="3"/>
      <c r="N4402" t="str">
        <f>Orte[[#This Row],[Ort]]</f>
        <v>Leopoldshöhe</v>
      </c>
      <c r="O4402" t="s">
        <v>6285</v>
      </c>
      <c r="P4402" t="s">
        <v>5230</v>
      </c>
    </row>
    <row r="4403" spans="1:16" x14ac:dyDescent="0.35">
      <c r="A4403" t="s">
        <v>2939</v>
      </c>
      <c r="B4403" s="3" t="s">
        <v>10108</v>
      </c>
      <c r="C4403" s="4">
        <v>52.668412411399999</v>
      </c>
      <c r="D4403" s="4">
        <v>14.3644296681</v>
      </c>
      <c r="E4403" s="4">
        <f>Orte[[#This Row],[Lat_dez]]*PI()/180</f>
        <v>0.91923720837717615</v>
      </c>
      <c r="F4403" s="4">
        <f>Orte[[#This Row],[Lon_dez]]*PI()/180</f>
        <v>0.25070659287950126</v>
      </c>
      <c r="G4403" t="s">
        <v>885</v>
      </c>
      <c r="H4403" t="s">
        <v>975</v>
      </c>
      <c r="I4403" s="4" t="b">
        <v>0</v>
      </c>
      <c r="J4403" s="4" t="str">
        <f>CONCATENATE(Orte[[#This Row],[Ort]]," - ",Orte[[#This Row],[Landkreis]])</f>
        <v>Letschin - Landkreis Märkisch-Oderland</v>
      </c>
      <c r="L4403" s="3" t="s">
        <v>8024</v>
      </c>
      <c r="M4403" s="3"/>
      <c r="N4403" t="str">
        <f>Orte[[#This Row],[Ort]]</f>
        <v>Letschin</v>
      </c>
      <c r="O4403" t="s">
        <v>5068</v>
      </c>
      <c r="P4403" t="s">
        <v>4929</v>
      </c>
    </row>
    <row r="4404" spans="1:16" x14ac:dyDescent="0.35">
      <c r="A4404" t="s">
        <v>4181</v>
      </c>
      <c r="B4404" s="3" t="s">
        <v>11685</v>
      </c>
      <c r="C4404" s="4">
        <v>50.804684233700002</v>
      </c>
      <c r="D4404" s="4">
        <v>13.1176043058</v>
      </c>
      <c r="E4404" s="4">
        <f>Orte[[#This Row],[Lat_dez]]*PI()/180</f>
        <v>0.88670901531411728</v>
      </c>
      <c r="F4404" s="4">
        <f>Orte[[#This Row],[Lon_dez]]*PI()/180</f>
        <v>0.22894538510999513</v>
      </c>
      <c r="G4404" t="s">
        <v>869</v>
      </c>
      <c r="H4404" t="s">
        <v>910</v>
      </c>
      <c r="I4404" s="4" t="b">
        <v>0</v>
      </c>
      <c r="J4404" s="4" t="str">
        <f>CONCATENATE(Orte[[#This Row],[Ort]]," - ",Orte[[#This Row],[Landkreis]])</f>
        <v>Leubsdorf, Gornau, Augustusburg - Landkreis Erzgebirgskreis</v>
      </c>
      <c r="L4404" s="3" t="s">
        <v>13862</v>
      </c>
      <c r="M4404" s="3"/>
      <c r="N4404" t="str">
        <f>Orte[[#This Row],[Ort]]</f>
        <v>Leubsdorf, Gornau, Augustusburg</v>
      </c>
      <c r="O4404" t="s">
        <v>4424</v>
      </c>
      <c r="P4404" t="s">
        <v>3622</v>
      </c>
    </row>
    <row r="4405" spans="1:16" x14ac:dyDescent="0.35">
      <c r="A4405" t="s">
        <v>4924</v>
      </c>
      <c r="B4405" s="3" t="s">
        <v>12649</v>
      </c>
      <c r="C4405" s="4">
        <v>49.588414833199998</v>
      </c>
      <c r="D4405" s="4">
        <v>12.264015594</v>
      </c>
      <c r="E4405" s="4">
        <f>Orte[[#This Row],[Lat_dez]]*PI()/180</f>
        <v>0.86548110968413472</v>
      </c>
      <c r="F4405" s="4">
        <f>Orte[[#This Row],[Lon_dez]]*PI()/180</f>
        <v>0.21404745163122813</v>
      </c>
      <c r="G4405" t="s">
        <v>665</v>
      </c>
      <c r="H4405" t="s">
        <v>1224</v>
      </c>
      <c r="I4405" s="4" t="b">
        <v>0</v>
      </c>
      <c r="J4405" s="4" t="str">
        <f>CONCATENATE(Orte[[#This Row],[Ort]]," - ",Orte[[#This Row],[Landkreis]])</f>
        <v>Leuchtenberg - Landkreis Neustadt a.d. Waldnaab</v>
      </c>
      <c r="L4405" s="3" t="s">
        <v>9987</v>
      </c>
      <c r="M4405" s="3"/>
      <c r="N4405" t="str">
        <f>Orte[[#This Row],[Ort]]</f>
        <v>Leuchtenberg</v>
      </c>
      <c r="O4405" t="s">
        <v>4180</v>
      </c>
      <c r="P4405" t="s">
        <v>2256</v>
      </c>
    </row>
    <row r="4406" spans="1:16" x14ac:dyDescent="0.35">
      <c r="A4406" t="s">
        <v>6461</v>
      </c>
      <c r="B4406" s="3" t="s">
        <v>14700</v>
      </c>
      <c r="C4406" s="4">
        <v>50.553065125400003</v>
      </c>
      <c r="D4406" s="4">
        <v>8.3312373040699992</v>
      </c>
      <c r="E4406" s="4">
        <f>Orte[[#This Row],[Lat_dez]]*PI()/180</f>
        <v>0.88231743341335012</v>
      </c>
      <c r="F4406" s="4">
        <f>Orte[[#This Row],[Lon_dez]]*PI()/180</f>
        <v>0.14540752172099747</v>
      </c>
      <c r="G4406" t="s">
        <v>549</v>
      </c>
      <c r="H4406" t="s">
        <v>550</v>
      </c>
      <c r="I4406" s="4" t="b">
        <v>0</v>
      </c>
      <c r="J4406" s="4" t="str">
        <f>CONCATENATE(Orte[[#This Row],[Ort]]," - ",Orte[[#This Row],[Landkreis]])</f>
        <v>Leun - Landkreis Lahn-Dill-Kreis</v>
      </c>
      <c r="L4406" s="3" t="s">
        <v>12456</v>
      </c>
      <c r="M4406" s="3"/>
      <c r="N4406" t="str">
        <f>Orte[[#This Row],[Ort]]</f>
        <v>Leun</v>
      </c>
      <c r="O4406" t="s">
        <v>5129</v>
      </c>
      <c r="P4406" t="s">
        <v>3111</v>
      </c>
    </row>
    <row r="4407" spans="1:16" x14ac:dyDescent="0.35">
      <c r="A4407" t="s">
        <v>4348</v>
      </c>
      <c r="B4407" s="3" t="s">
        <v>11900</v>
      </c>
      <c r="C4407" s="4">
        <v>51.328452419999998</v>
      </c>
      <c r="D4407" s="4">
        <v>12.090911048700001</v>
      </c>
      <c r="E4407" s="4">
        <f>Orte[[#This Row],[Lat_dez]]*PI()/180</f>
        <v>0.89585049468225131</v>
      </c>
      <c r="F4407" s="4">
        <f>Orte[[#This Row],[Lon_dez]]*PI()/180</f>
        <v>0.21102620736557548</v>
      </c>
      <c r="G4407" t="s">
        <v>809</v>
      </c>
      <c r="H4407" t="s">
        <v>861</v>
      </c>
      <c r="I4407" s="4" t="b">
        <v>0</v>
      </c>
      <c r="J4407" s="4" t="str">
        <f>CONCATENATE(Orte[[#This Row],[Ort]]," - ",Orte[[#This Row],[Landkreis]])</f>
        <v>Leuna - Landkreis Saalekreis</v>
      </c>
      <c r="L4407" s="3" t="s">
        <v>15614</v>
      </c>
      <c r="M4407" s="3"/>
      <c r="N4407" t="str">
        <f>Orte[[#This Row],[Ort]]</f>
        <v>Leuna</v>
      </c>
      <c r="O4407" t="s">
        <v>5429</v>
      </c>
      <c r="P4407" t="s">
        <v>1298</v>
      </c>
    </row>
    <row r="4408" spans="1:16" x14ac:dyDescent="0.35">
      <c r="A4408" t="s">
        <v>1300</v>
      </c>
      <c r="B4408" s="3" t="s">
        <v>8243</v>
      </c>
      <c r="C4408" s="4">
        <v>50.294523065699998</v>
      </c>
      <c r="D4408" s="4">
        <v>11.7987547431</v>
      </c>
      <c r="E4408" s="4">
        <f>Orte[[#This Row],[Lat_dez]]*PI()/180</f>
        <v>0.87780502321669729</v>
      </c>
      <c r="F4408" s="4">
        <f>Orte[[#This Row],[Lon_dez]]*PI()/180</f>
        <v>0.20592711790239271</v>
      </c>
      <c r="G4408" t="s">
        <v>665</v>
      </c>
      <c r="H4408" t="s">
        <v>852</v>
      </c>
      <c r="I4408" s="4" t="b">
        <v>0</v>
      </c>
      <c r="J4408" s="4" t="str">
        <f>CONCATENATE(Orte[[#This Row],[Ort]]," - ",Orte[[#This Row],[Landkreis]])</f>
        <v>Leupoldsgrün - Landkreis Hof</v>
      </c>
      <c r="L4408" s="3" t="s">
        <v>14878</v>
      </c>
      <c r="M4408" s="3"/>
      <c r="N4408" t="str">
        <f>Orte[[#This Row],[Ort]]</f>
        <v>Leupoldsgrün</v>
      </c>
      <c r="O4408" t="s">
        <v>5576</v>
      </c>
      <c r="P4408" t="s">
        <v>4464</v>
      </c>
    </row>
    <row r="4409" spans="1:16" x14ac:dyDescent="0.35">
      <c r="A4409" t="s">
        <v>1520</v>
      </c>
      <c r="B4409" s="3" t="s">
        <v>8457</v>
      </c>
      <c r="C4409" s="4">
        <v>48.899640557600002</v>
      </c>
      <c r="D4409" s="4">
        <v>9.3856144815900002</v>
      </c>
      <c r="E4409" s="4">
        <f>Orte[[#This Row],[Lat_dez]]*PI()/180</f>
        <v>0.85345973077187587</v>
      </c>
      <c r="F4409" s="4">
        <f>Orte[[#This Row],[Lon_dez]]*PI()/180</f>
        <v>0.16380987502660621</v>
      </c>
      <c r="G4409" t="s">
        <v>546</v>
      </c>
      <c r="H4409" t="s">
        <v>777</v>
      </c>
      <c r="I4409" s="4" t="b">
        <v>0</v>
      </c>
      <c r="J4409" s="4" t="str">
        <f>CONCATENATE(Orte[[#This Row],[Ort]]," - ",Orte[[#This Row],[Landkreis]])</f>
        <v>Leutenbach - Landkreis Rems-Murr-Kreis</v>
      </c>
      <c r="L4409" s="3" t="s">
        <v>10314</v>
      </c>
      <c r="M4409" s="3"/>
      <c r="N4409" t="str">
        <f>Orte[[#This Row],[Ort]]</f>
        <v>Leutenbach</v>
      </c>
      <c r="O4409" t="s">
        <v>3421</v>
      </c>
      <c r="P4409" t="s">
        <v>1870</v>
      </c>
    </row>
    <row r="4410" spans="1:16" x14ac:dyDescent="0.35">
      <c r="A4410" t="s">
        <v>1520</v>
      </c>
      <c r="B4410" s="3" t="s">
        <v>9658</v>
      </c>
      <c r="C4410" s="4">
        <v>49.696264648400003</v>
      </c>
      <c r="D4410" s="4">
        <v>11.185694963</v>
      </c>
      <c r="E4410" s="4">
        <f>Orte[[#This Row],[Lat_dez]]*PI()/180</f>
        <v>0.86736344405704213</v>
      </c>
      <c r="F4410" s="4">
        <f>Orte[[#This Row],[Lon_dez]]*PI()/180</f>
        <v>0.19522720622809528</v>
      </c>
      <c r="G4410" t="s">
        <v>665</v>
      </c>
      <c r="H4410" t="s">
        <v>807</v>
      </c>
      <c r="I4410" s="4" t="b">
        <v>0</v>
      </c>
      <c r="J4410" s="4" t="str">
        <f>CONCATENATE(Orte[[#This Row],[Ort]]," - ",Orte[[#This Row],[Landkreis]])</f>
        <v>Leutenbach - Landkreis Forchheim</v>
      </c>
      <c r="L4410" s="3" t="s">
        <v>13405</v>
      </c>
      <c r="M4410" s="3"/>
      <c r="N4410" t="str">
        <f>Orte[[#This Row],[Ort]]</f>
        <v>Leutenbach</v>
      </c>
      <c r="O4410" t="s">
        <v>5591</v>
      </c>
      <c r="P4410" t="s">
        <v>7079</v>
      </c>
    </row>
    <row r="4411" spans="1:16" x14ac:dyDescent="0.35">
      <c r="A4411" t="s">
        <v>5689</v>
      </c>
      <c r="B4411" s="3" t="s">
        <v>13653</v>
      </c>
      <c r="C4411" s="4">
        <v>50.948278114499999</v>
      </c>
      <c r="D4411" s="4">
        <v>14.659054659000001</v>
      </c>
      <c r="E4411" s="4">
        <f>Orte[[#This Row],[Lat_dez]]*PI()/180</f>
        <v>0.88921520131979359</v>
      </c>
      <c r="F4411" s="4">
        <f>Orte[[#This Row],[Lon_dez]]*PI()/180</f>
        <v>0.2558487690293646</v>
      </c>
      <c r="G4411" t="s">
        <v>869</v>
      </c>
      <c r="H4411" t="s">
        <v>979</v>
      </c>
      <c r="I4411" s="4" t="b">
        <v>0</v>
      </c>
      <c r="J4411" s="4" t="str">
        <f>CONCATENATE(Orte[[#This Row],[Ort]]," - ",Orte[[#This Row],[Landkreis]])</f>
        <v>Leutersdorf, Spitzkunnersdorf - Landkreis Görlitz</v>
      </c>
      <c r="L4411" s="3" t="s">
        <v>12871</v>
      </c>
      <c r="M4411" s="3"/>
      <c r="N4411" t="str">
        <f>Orte[[#This Row],[Ort]]</f>
        <v>Leutersdorf, Spitzkunnersdorf</v>
      </c>
      <c r="O4411" t="s">
        <v>6372</v>
      </c>
      <c r="P4411" t="s">
        <v>5468</v>
      </c>
    </row>
    <row r="4412" spans="1:16" x14ac:dyDescent="0.35">
      <c r="A4412" t="s">
        <v>6633</v>
      </c>
      <c r="B4412" s="3" t="s">
        <v>14944</v>
      </c>
      <c r="C4412" s="4">
        <v>49.296662429400001</v>
      </c>
      <c r="D4412" s="4">
        <v>10.397385457</v>
      </c>
      <c r="E4412" s="4">
        <f>Orte[[#This Row],[Lat_dez]]*PI()/180</f>
        <v>0.86038906963721673</v>
      </c>
      <c r="F4412" s="4">
        <f>Orte[[#This Row],[Lon_dez]]*PI()/180</f>
        <v>0.18146860982362531</v>
      </c>
      <c r="G4412" t="s">
        <v>665</v>
      </c>
      <c r="H4412" t="s">
        <v>784</v>
      </c>
      <c r="I4412" s="4" t="b">
        <v>0</v>
      </c>
      <c r="J4412" s="4" t="str">
        <f>CONCATENATE(Orte[[#This Row],[Ort]]," - ",Orte[[#This Row],[Landkreis]])</f>
        <v>Leutershausen - Landkreis Ansbach</v>
      </c>
      <c r="L4412" s="3" t="s">
        <v>11209</v>
      </c>
      <c r="M4412" s="3"/>
      <c r="N4412" t="str">
        <f>Orte[[#This Row],[Ort]]</f>
        <v>Leutershausen</v>
      </c>
      <c r="O4412" t="s">
        <v>3835</v>
      </c>
      <c r="P4412" t="s">
        <v>5951</v>
      </c>
    </row>
    <row r="4413" spans="1:16" x14ac:dyDescent="0.35">
      <c r="A4413" t="s">
        <v>4911</v>
      </c>
      <c r="B4413" s="3" t="s">
        <v>12635</v>
      </c>
      <c r="C4413" s="4">
        <v>50.467269808099999</v>
      </c>
      <c r="D4413" s="4">
        <v>7.3862178465200001</v>
      </c>
      <c r="E4413" s="4">
        <f>Orte[[#This Row],[Lat_dez]]*PI()/180</f>
        <v>0.88082002264367187</v>
      </c>
      <c r="F4413" s="4">
        <f>Orte[[#This Row],[Lon_dez]]*PI()/180</f>
        <v>0.12891382069133919</v>
      </c>
      <c r="G4413" t="s">
        <v>514</v>
      </c>
      <c r="H4413" t="s">
        <v>584</v>
      </c>
      <c r="I4413" s="4" t="b">
        <v>0</v>
      </c>
      <c r="J4413" s="4" t="str">
        <f>CONCATENATE(Orte[[#This Row],[Ort]]," - ",Orte[[#This Row],[Landkreis]])</f>
        <v>Leutesdorf - Landkreis Neuwied</v>
      </c>
      <c r="L4413" s="3" t="s">
        <v>7799</v>
      </c>
      <c r="M4413" s="3"/>
      <c r="N4413" t="str">
        <f>Orte[[#This Row],[Ort]]</f>
        <v>Leutesdorf</v>
      </c>
      <c r="O4413" t="s">
        <v>6758</v>
      </c>
      <c r="P4413" t="s">
        <v>5736</v>
      </c>
    </row>
    <row r="4414" spans="1:16" x14ac:dyDescent="0.35">
      <c r="A4414" t="s">
        <v>6432</v>
      </c>
      <c r="B4414" s="3" t="s">
        <v>14663</v>
      </c>
      <c r="C4414" s="4">
        <v>47.812582111099999</v>
      </c>
      <c r="D4414" s="4">
        <v>10.0187287166</v>
      </c>
      <c r="E4414" s="4">
        <f>Orte[[#This Row],[Lat_dez]]*PI()/180</f>
        <v>0.83448698171883617</v>
      </c>
      <c r="F4414" s="4">
        <f>Orte[[#This Row],[Lon_dez]]*PI()/180</f>
        <v>0.17485980296877587</v>
      </c>
      <c r="G4414" t="s">
        <v>546</v>
      </c>
      <c r="H4414" t="s">
        <v>656</v>
      </c>
      <c r="I4414" s="4" t="b">
        <v>0</v>
      </c>
      <c r="J4414" s="4" t="str">
        <f>CONCATENATE(Orte[[#This Row],[Ort]]," - ",Orte[[#This Row],[Landkreis]])</f>
        <v>Leutkirch im Allgäu - Landkreis Ravensburg</v>
      </c>
      <c r="L4414" s="3" t="s">
        <v>11764</v>
      </c>
      <c r="M4414" s="3"/>
      <c r="N4414" t="str">
        <f>Orte[[#This Row],[Ort]]</f>
        <v>Leutkirch im Allgäu</v>
      </c>
      <c r="O4414" t="s">
        <v>7041</v>
      </c>
      <c r="P4414" t="s">
        <v>6929</v>
      </c>
    </row>
    <row r="4415" spans="1:16" x14ac:dyDescent="0.35">
      <c r="A4415" t="s">
        <v>2127</v>
      </c>
      <c r="B4415" s="3" t="s">
        <v>10846</v>
      </c>
      <c r="C4415" s="4">
        <v>51.060142153100003</v>
      </c>
      <c r="D4415" s="4">
        <v>6.9460720039000003</v>
      </c>
      <c r="E4415" s="4">
        <f>Orte[[#This Row],[Lat_dez]]*PI()/180</f>
        <v>0.89116759710794169</v>
      </c>
      <c r="F4415" s="4">
        <f>Orte[[#This Row],[Lon_dez]]*PI()/180</f>
        <v>0.1212318265486554</v>
      </c>
      <c r="G4415" t="s">
        <v>504</v>
      </c>
      <c r="H4415" t="s">
        <v>2128</v>
      </c>
      <c r="I4415" s="4" t="b">
        <v>0</v>
      </c>
      <c r="J4415" s="4" t="str">
        <f>CONCATENATE(Orte[[#This Row],[Ort]]," - ",Orte[[#This Row],[Landkreis]])</f>
        <v>Leverkusen - Kreisfreie Stadt Leverkusen</v>
      </c>
      <c r="L4415" s="3" t="s">
        <v>8686</v>
      </c>
      <c r="M4415" s="3"/>
      <c r="N4415" t="str">
        <f>Orte[[#This Row],[Ort]]</f>
        <v>Leverkusen</v>
      </c>
      <c r="O4415" t="s">
        <v>1720</v>
      </c>
      <c r="P4415" t="s">
        <v>5940</v>
      </c>
    </row>
    <row r="4416" spans="1:16" x14ac:dyDescent="0.35">
      <c r="A4416" t="s">
        <v>2127</v>
      </c>
      <c r="B4416" s="3" t="s">
        <v>14648</v>
      </c>
      <c r="C4416" s="4">
        <v>51.035835284000001</v>
      </c>
      <c r="D4416" s="4">
        <v>6.9856913907699996</v>
      </c>
      <c r="E4416" s="4">
        <f>Orte[[#This Row],[Lat_dez]]*PI()/180</f>
        <v>0.89074336221129535</v>
      </c>
      <c r="F4416" s="4">
        <f>Orte[[#This Row],[Lon_dez]]*PI()/180</f>
        <v>0.12192331529715832</v>
      </c>
      <c r="G4416" t="s">
        <v>504</v>
      </c>
      <c r="H4416" t="s">
        <v>2128</v>
      </c>
      <c r="I4416" s="4" t="b">
        <v>0</v>
      </c>
      <c r="J4416" s="4" t="str">
        <f>CONCATENATE(Orte[[#This Row],[Ort]]," - ",Orte[[#This Row],[Landkreis]])</f>
        <v>Leverkusen - Kreisfreie Stadt Leverkusen</v>
      </c>
      <c r="L4416" s="3" t="s">
        <v>12476</v>
      </c>
      <c r="M4416" s="3"/>
      <c r="N4416" t="str">
        <f>Orte[[#This Row],[Ort]]</f>
        <v>Leverkusen</v>
      </c>
      <c r="O4416" t="s">
        <v>5064</v>
      </c>
      <c r="P4416" t="s">
        <v>6676</v>
      </c>
    </row>
    <row r="4417" spans="1:16" x14ac:dyDescent="0.35">
      <c r="A4417" t="s">
        <v>2127</v>
      </c>
      <c r="B4417" s="3" t="s">
        <v>11833</v>
      </c>
      <c r="C4417" s="4">
        <v>51.031563663</v>
      </c>
      <c r="D4417" s="4">
        <v>7.0580265775599997</v>
      </c>
      <c r="E4417" s="4">
        <f>Orte[[#This Row],[Lat_dez]]*PI()/180</f>
        <v>0.89066880836044793</v>
      </c>
      <c r="F4417" s="4">
        <f>Orte[[#This Row],[Lon_dez]]*PI()/180</f>
        <v>0.12318580247168892</v>
      </c>
      <c r="G4417" t="s">
        <v>504</v>
      </c>
      <c r="H4417" t="s">
        <v>2128</v>
      </c>
      <c r="I4417" s="4" t="b">
        <v>0</v>
      </c>
      <c r="J4417" s="4" t="str">
        <f>CONCATENATE(Orte[[#This Row],[Ort]]," - ",Orte[[#This Row],[Landkreis]])</f>
        <v>Leverkusen - Kreisfreie Stadt Leverkusen</v>
      </c>
      <c r="L4417" s="3" t="s">
        <v>11491</v>
      </c>
      <c r="M4417" s="3"/>
      <c r="N4417" t="str">
        <f>Orte[[#This Row],[Ort]]</f>
        <v>Leverkusen</v>
      </c>
      <c r="O4417" t="s">
        <v>5656</v>
      </c>
      <c r="P4417" t="s">
        <v>1816</v>
      </c>
    </row>
    <row r="4418" spans="1:16" x14ac:dyDescent="0.35">
      <c r="A4418" t="s">
        <v>2127</v>
      </c>
      <c r="B4418" s="3" t="s">
        <v>9127</v>
      </c>
      <c r="C4418" s="4">
        <v>51.047264287099999</v>
      </c>
      <c r="D4418" s="4">
        <v>7.0596341632700002</v>
      </c>
      <c r="E4418" s="4">
        <f>Orte[[#This Row],[Lat_dez]]*PI()/180</f>
        <v>0.89094283594561086</v>
      </c>
      <c r="F4418" s="4">
        <f>Orte[[#This Row],[Lon_dez]]*PI()/180</f>
        <v>0.12321386013533644</v>
      </c>
      <c r="G4418" t="s">
        <v>504</v>
      </c>
      <c r="H4418" t="s">
        <v>2128</v>
      </c>
      <c r="I4418" s="4" t="b">
        <v>0</v>
      </c>
      <c r="J4418" s="4" t="str">
        <f>CONCATENATE(Orte[[#This Row],[Ort]]," - ",Orte[[#This Row],[Landkreis]])</f>
        <v>Leverkusen - Kreisfreie Stadt Leverkusen</v>
      </c>
      <c r="L4418" s="3" t="s">
        <v>15178</v>
      </c>
      <c r="M4418" s="3"/>
      <c r="N4418" t="str">
        <f>Orte[[#This Row],[Ort]]</f>
        <v>Leverkusen</v>
      </c>
      <c r="O4418" t="s">
        <v>3089</v>
      </c>
      <c r="P4418" t="s">
        <v>2696</v>
      </c>
    </row>
    <row r="4419" spans="1:16" x14ac:dyDescent="0.35">
      <c r="A4419" t="s">
        <v>2127</v>
      </c>
      <c r="B4419" s="3" t="s">
        <v>13841</v>
      </c>
      <c r="C4419" s="4">
        <v>51.070285030800001</v>
      </c>
      <c r="D4419" s="4">
        <v>7.0010334639299998</v>
      </c>
      <c r="E4419" s="4">
        <f>Orte[[#This Row],[Lat_dez]]*PI()/180</f>
        <v>0.89134462371943368</v>
      </c>
      <c r="F4419" s="4">
        <f>Orte[[#This Row],[Lon_dez]]*PI()/180</f>
        <v>0.12219108498788217</v>
      </c>
      <c r="G4419" t="s">
        <v>504</v>
      </c>
      <c r="H4419" t="s">
        <v>2128</v>
      </c>
      <c r="I4419" s="4" t="b">
        <v>0</v>
      </c>
      <c r="J4419" s="4" t="str">
        <f>CONCATENATE(Orte[[#This Row],[Ort]]," - ",Orte[[#This Row],[Landkreis]])</f>
        <v>Leverkusen - Kreisfreie Stadt Leverkusen</v>
      </c>
      <c r="L4419" s="3" t="s">
        <v>13214</v>
      </c>
      <c r="M4419" s="3"/>
      <c r="N4419" t="str">
        <f>Orte[[#This Row],[Ort]]</f>
        <v>Leverkusen</v>
      </c>
      <c r="O4419" t="s">
        <v>2039</v>
      </c>
      <c r="P4419" t="s">
        <v>5896</v>
      </c>
    </row>
    <row r="4420" spans="1:16" x14ac:dyDescent="0.35">
      <c r="A4420" t="s">
        <v>2127</v>
      </c>
      <c r="B4420" s="3" t="s">
        <v>12991</v>
      </c>
      <c r="C4420" s="4">
        <v>51.073997844600001</v>
      </c>
      <c r="D4420" s="4">
        <v>7.0415593452999996</v>
      </c>
      <c r="E4420" s="4">
        <f>Orte[[#This Row],[Lat_dez]]*PI()/180</f>
        <v>0.89140942454475725</v>
      </c>
      <c r="F4420" s="4">
        <f>Orte[[#This Row],[Lon_dez]]*PI()/180</f>
        <v>0.12289839505006128</v>
      </c>
      <c r="G4420" t="s">
        <v>504</v>
      </c>
      <c r="H4420" t="s">
        <v>2128</v>
      </c>
      <c r="I4420" s="4" t="b">
        <v>0</v>
      </c>
      <c r="J4420" s="4" t="str">
        <f>CONCATENATE(Orte[[#This Row],[Ort]]," - ",Orte[[#This Row],[Landkreis]])</f>
        <v>Leverkusen - Kreisfreie Stadt Leverkusen</v>
      </c>
      <c r="L4420" s="3" t="s">
        <v>9743</v>
      </c>
      <c r="M4420" s="3"/>
      <c r="N4420" t="str">
        <f>Orte[[#This Row],[Ort]]</f>
        <v>Leverkusen</v>
      </c>
      <c r="O4420" t="s">
        <v>5920</v>
      </c>
      <c r="P4420" t="s">
        <v>1324</v>
      </c>
    </row>
    <row r="4421" spans="1:16" x14ac:dyDescent="0.35">
      <c r="A4421" t="s">
        <v>4252</v>
      </c>
      <c r="B4421" s="3" t="s">
        <v>11771</v>
      </c>
      <c r="C4421" s="4">
        <v>50.510517226099999</v>
      </c>
      <c r="D4421" s="4">
        <v>8.83040483049</v>
      </c>
      <c r="E4421" s="4">
        <f>Orte[[#This Row],[Lat_dez]]*PI()/180</f>
        <v>0.88157483248075796</v>
      </c>
      <c r="F4421" s="4">
        <f>Orte[[#This Row],[Lon_dez]]*PI()/180</f>
        <v>0.15411963857606226</v>
      </c>
      <c r="G4421" t="s">
        <v>549</v>
      </c>
      <c r="H4421" t="s">
        <v>1723</v>
      </c>
      <c r="I4421" s="4" t="b">
        <v>0</v>
      </c>
      <c r="J4421" s="4" t="str">
        <f>CONCATENATE(Orte[[#This Row],[Ort]]," - ",Orte[[#This Row],[Landkreis]])</f>
        <v>Lich - Landkreis Gießen</v>
      </c>
      <c r="L4421" s="3" t="s">
        <v>10345</v>
      </c>
      <c r="M4421" s="3"/>
      <c r="N4421" t="str">
        <f>Orte[[#This Row],[Ort]]</f>
        <v>Lich</v>
      </c>
      <c r="O4421" t="s">
        <v>4009</v>
      </c>
      <c r="P4421" t="s">
        <v>1131</v>
      </c>
    </row>
    <row r="4422" spans="1:16" x14ac:dyDescent="0.35">
      <c r="A4422" t="s">
        <v>793</v>
      </c>
      <c r="B4422" s="3" t="s">
        <v>14781</v>
      </c>
      <c r="C4422" s="4">
        <v>50.918034065000001</v>
      </c>
      <c r="D4422" s="4">
        <v>12.9606165574</v>
      </c>
      <c r="E4422" s="4">
        <f>Orte[[#This Row],[Lat_dez]]*PI()/180</f>
        <v>0.88868734307688235</v>
      </c>
      <c r="F4422" s="4">
        <f>Orte[[#This Row],[Lon_dez]]*PI()/180</f>
        <v>0.22620543201512264</v>
      </c>
      <c r="G4422" t="s">
        <v>869</v>
      </c>
      <c r="H4422" t="s">
        <v>935</v>
      </c>
      <c r="I4422" s="4" t="b">
        <v>0</v>
      </c>
      <c r="J4422" s="4" t="str">
        <f>CONCATENATE(Orte[[#This Row],[Ort]]," - ",Orte[[#This Row],[Landkreis]])</f>
        <v>Lichtenau - Landkreis Mittelsachsen</v>
      </c>
      <c r="L4422" s="3" t="s">
        <v>10004</v>
      </c>
      <c r="M4422" s="3"/>
      <c r="N4422" t="str">
        <f>Orte[[#This Row],[Ort]]</f>
        <v>Lichtenau</v>
      </c>
      <c r="O4422" t="s">
        <v>5013</v>
      </c>
      <c r="P4422" t="s">
        <v>6731</v>
      </c>
    </row>
    <row r="4423" spans="1:16" x14ac:dyDescent="0.35">
      <c r="A4423" t="s">
        <v>793</v>
      </c>
      <c r="B4423" s="3" t="s">
        <v>12021</v>
      </c>
      <c r="C4423" s="4">
        <v>51.609128757599997</v>
      </c>
      <c r="D4423" s="4">
        <v>8.8942854906599997</v>
      </c>
      <c r="E4423" s="4">
        <f>Orte[[#This Row],[Lat_dez]]*PI()/180</f>
        <v>0.90074922090581044</v>
      </c>
      <c r="F4423" s="4">
        <f>Orte[[#This Row],[Lon_dez]]*PI()/180</f>
        <v>0.15523456642437636</v>
      </c>
      <c r="G4423" t="s">
        <v>504</v>
      </c>
      <c r="H4423" t="s">
        <v>714</v>
      </c>
      <c r="I4423" s="4" t="b">
        <v>0</v>
      </c>
      <c r="J4423" s="4" t="str">
        <f>CONCATENATE(Orte[[#This Row],[Ort]]," - ",Orte[[#This Row],[Landkreis]])</f>
        <v>Lichtenau - Kreis Paderborn</v>
      </c>
      <c r="L4423" s="3" t="s">
        <v>15635</v>
      </c>
      <c r="M4423" s="3"/>
      <c r="N4423" t="str">
        <f>Orte[[#This Row],[Ort]]</f>
        <v>Lichtenau</v>
      </c>
      <c r="O4423" t="s">
        <v>3662</v>
      </c>
      <c r="P4423" t="s">
        <v>4543</v>
      </c>
    </row>
    <row r="4424" spans="1:16" x14ac:dyDescent="0.35">
      <c r="A4424" t="s">
        <v>793</v>
      </c>
      <c r="B4424" s="3" t="s">
        <v>9470</v>
      </c>
      <c r="C4424" s="4">
        <v>48.715103059199997</v>
      </c>
      <c r="D4424" s="4">
        <v>8.0030848705000004</v>
      </c>
      <c r="E4424" s="4">
        <f>Orte[[#This Row],[Lat_dez]]*PI()/180</f>
        <v>0.85023894383140197</v>
      </c>
      <c r="F4424" s="4">
        <f>Orte[[#This Row],[Lon_dez]]*PI()/180</f>
        <v>0.13968018130676901</v>
      </c>
      <c r="G4424" t="s">
        <v>546</v>
      </c>
      <c r="H4424" t="s">
        <v>552</v>
      </c>
      <c r="I4424" s="4" t="b">
        <v>0</v>
      </c>
      <c r="J4424" s="4" t="str">
        <f>CONCATENATE(Orte[[#This Row],[Ort]]," - ",Orte[[#This Row],[Landkreis]])</f>
        <v>Lichtenau - Landkreis Rastatt</v>
      </c>
      <c r="L4424" s="3" t="s">
        <v>11784</v>
      </c>
      <c r="M4424" s="3"/>
      <c r="N4424" t="str">
        <f>Orte[[#This Row],[Ort]]</f>
        <v>Lichtenau</v>
      </c>
      <c r="O4424" t="s">
        <v>2743</v>
      </c>
      <c r="P4424" t="s">
        <v>1604</v>
      </c>
    </row>
    <row r="4425" spans="1:16" x14ac:dyDescent="0.35">
      <c r="A4425" t="s">
        <v>793</v>
      </c>
      <c r="B4425" s="3" t="s">
        <v>7847</v>
      </c>
      <c r="C4425" s="4">
        <v>49.265520289800001</v>
      </c>
      <c r="D4425" s="4">
        <v>10.7049968471</v>
      </c>
      <c r="E4425" s="4">
        <f>Orte[[#This Row],[Lat_dez]]*PI()/180</f>
        <v>0.85984553676508091</v>
      </c>
      <c r="F4425" s="4">
        <f>Orte[[#This Row],[Lon_dez]]*PI()/180</f>
        <v>0.18683744139750699</v>
      </c>
      <c r="G4425" t="s">
        <v>665</v>
      </c>
      <c r="H4425" t="s">
        <v>784</v>
      </c>
      <c r="I4425" s="4" t="b">
        <v>0</v>
      </c>
      <c r="J4425" s="4" t="str">
        <f>CONCATENATE(Orte[[#This Row],[Ort]]," - ",Orte[[#This Row],[Landkreis]])</f>
        <v>Lichtenau - Landkreis Ansbach</v>
      </c>
      <c r="L4425" s="3" t="s">
        <v>13415</v>
      </c>
      <c r="M4425" s="3"/>
      <c r="N4425" t="str">
        <f>Orte[[#This Row],[Ort]]</f>
        <v>Lichtenau</v>
      </c>
      <c r="O4425" t="s">
        <v>7122</v>
      </c>
      <c r="P4425" t="s">
        <v>4417</v>
      </c>
    </row>
    <row r="4426" spans="1:16" x14ac:dyDescent="0.35">
      <c r="A4426" t="s">
        <v>6533</v>
      </c>
      <c r="B4426" s="3" t="s">
        <v>14801</v>
      </c>
      <c r="C4426" s="4">
        <v>50.3797236885</v>
      </c>
      <c r="D4426" s="4">
        <v>11.6696466906</v>
      </c>
      <c r="E4426" s="4">
        <f>Orte[[#This Row],[Lat_dez]]*PI()/180</f>
        <v>0.87929205460930704</v>
      </c>
      <c r="F4426" s="4">
        <f>Orte[[#This Row],[Lon_dez]]*PI()/180</f>
        <v>0.20367375729543002</v>
      </c>
      <c r="G4426" t="s">
        <v>665</v>
      </c>
      <c r="H4426" t="s">
        <v>852</v>
      </c>
      <c r="I4426" s="4" t="b">
        <v>0</v>
      </c>
      <c r="J4426" s="4" t="str">
        <f>CONCATENATE(Orte[[#This Row],[Ort]]," - ",Orte[[#This Row],[Landkreis]])</f>
        <v>Lichtenberg - Landkreis Hof</v>
      </c>
      <c r="L4426" s="3" t="s">
        <v>9011</v>
      </c>
      <c r="M4426" s="3"/>
      <c r="N4426" t="str">
        <f>Orte[[#This Row],[Ort]]</f>
        <v>Lichtenberg</v>
      </c>
      <c r="O4426" t="s">
        <v>5188</v>
      </c>
      <c r="P4426" t="s">
        <v>5456</v>
      </c>
    </row>
    <row r="4427" spans="1:16" x14ac:dyDescent="0.35">
      <c r="A4427" t="s">
        <v>2479</v>
      </c>
      <c r="B4427" s="3" t="s">
        <v>9536</v>
      </c>
      <c r="C4427" s="4">
        <v>50.832712351200001</v>
      </c>
      <c r="D4427" s="4">
        <v>13.4023457281</v>
      </c>
      <c r="E4427" s="4">
        <f>Orte[[#This Row],[Lat_dez]]*PI()/180</f>
        <v>0.88719819824762824</v>
      </c>
      <c r="F4427" s="4">
        <f>Orte[[#This Row],[Lon_dez]]*PI()/180</f>
        <v>0.23391506044594171</v>
      </c>
      <c r="G4427" t="s">
        <v>869</v>
      </c>
      <c r="H4427" t="s">
        <v>935</v>
      </c>
      <c r="I4427" s="4" t="b">
        <v>0</v>
      </c>
      <c r="J4427" s="4" t="str">
        <f>CONCATENATE(Orte[[#This Row],[Ort]]," - ",Orte[[#This Row],[Landkreis]])</f>
        <v>Lichtenberg/Erzgeb. - Landkreis Mittelsachsen</v>
      </c>
      <c r="L4427" s="3" t="s">
        <v>11480</v>
      </c>
      <c r="M4427" s="3"/>
      <c r="N4427" t="str">
        <f>Orte[[#This Row],[Ort]]</f>
        <v>Lichtenberg/Erzgeb.</v>
      </c>
      <c r="O4427" t="s">
        <v>3407</v>
      </c>
      <c r="P4427" t="s">
        <v>1965</v>
      </c>
    </row>
    <row r="4428" spans="1:16" x14ac:dyDescent="0.35">
      <c r="A4428" t="s">
        <v>2911</v>
      </c>
      <c r="B4428" s="3" t="s">
        <v>12463</v>
      </c>
      <c r="C4428" s="4">
        <v>51.170031984399998</v>
      </c>
      <c r="D4428" s="4">
        <v>8.7912049826499992</v>
      </c>
      <c r="E4428" s="4">
        <f>Orte[[#This Row],[Lat_dez]]*PI()/180</f>
        <v>0.89308553647858768</v>
      </c>
      <c r="F4428" s="4">
        <f>Orte[[#This Row],[Lon_dez]]*PI()/180</f>
        <v>0.15343547216497347</v>
      </c>
      <c r="G4428" t="s">
        <v>549</v>
      </c>
      <c r="H4428" t="s">
        <v>1078</v>
      </c>
      <c r="I4428" s="4" t="b">
        <v>0</v>
      </c>
      <c r="J4428" s="4" t="str">
        <f>CONCATENATE(Orte[[#This Row],[Ort]]," - ",Orte[[#This Row],[Landkreis]])</f>
        <v>Lichtenfels - Landkreis Waldeck-Frankenberg</v>
      </c>
      <c r="L4428" s="3" t="s">
        <v>10953</v>
      </c>
      <c r="M4428" s="3"/>
      <c r="N4428" t="str">
        <f>Orte[[#This Row],[Ort]]</f>
        <v>Lichtenfels</v>
      </c>
      <c r="O4428" t="s">
        <v>1991</v>
      </c>
      <c r="P4428" t="s">
        <v>5183</v>
      </c>
    </row>
    <row r="4429" spans="1:16" x14ac:dyDescent="0.35">
      <c r="A4429" t="s">
        <v>2911</v>
      </c>
      <c r="B4429" s="3" t="s">
        <v>10078</v>
      </c>
      <c r="C4429" s="4">
        <v>50.1382076083</v>
      </c>
      <c r="D4429" s="4">
        <v>11.0843518667</v>
      </c>
      <c r="E4429" s="4">
        <f>Orte[[#This Row],[Lat_dez]]*PI()/180</f>
        <v>0.87507680381330633</v>
      </c>
      <c r="F4429" s="4">
        <f>Orte[[#This Row],[Lon_dez]]*PI()/180</f>
        <v>0.19345843552349459</v>
      </c>
      <c r="G4429" t="s">
        <v>665</v>
      </c>
      <c r="H4429" t="s">
        <v>1340</v>
      </c>
      <c r="I4429" s="4" t="b">
        <v>0</v>
      </c>
      <c r="J4429" s="4" t="str">
        <f>CONCATENATE(Orte[[#This Row],[Ort]]," - ",Orte[[#This Row],[Landkreis]])</f>
        <v>Lichtenfels - Landkreis Lichtenfels</v>
      </c>
      <c r="L4429" s="3" t="s">
        <v>11212</v>
      </c>
      <c r="M4429" s="3"/>
      <c r="N4429" t="str">
        <f>Orte[[#This Row],[Ort]]</f>
        <v>Lichtenfels</v>
      </c>
      <c r="O4429" t="s">
        <v>4361</v>
      </c>
      <c r="P4429" t="s">
        <v>4245</v>
      </c>
    </row>
    <row r="4430" spans="1:16" x14ac:dyDescent="0.35">
      <c r="A4430" t="s">
        <v>5002</v>
      </c>
      <c r="B4430" s="3" t="s">
        <v>12748</v>
      </c>
      <c r="C4430" s="4">
        <v>52.518044546100001</v>
      </c>
      <c r="D4430" s="4">
        <v>13.951334145200001</v>
      </c>
      <c r="E4430" s="4">
        <f>Orte[[#This Row],[Lat_dez]]*PI()/180</f>
        <v>0.91661279403849594</v>
      </c>
      <c r="F4430" s="4">
        <f>Orte[[#This Row],[Lon_dez]]*PI()/180</f>
        <v>0.24349671587964863</v>
      </c>
      <c r="G4430" t="s">
        <v>885</v>
      </c>
      <c r="H4430" t="s">
        <v>975</v>
      </c>
      <c r="I4430" s="4" t="b">
        <v>0</v>
      </c>
      <c r="J4430" s="4" t="str">
        <f>CONCATENATE(Orte[[#This Row],[Ort]]," - ",Orte[[#This Row],[Landkreis]])</f>
        <v>Lichtenow, Altlandsberg u.a. - Landkreis Märkisch-Oderland</v>
      </c>
      <c r="L4430" s="3" t="s">
        <v>11776</v>
      </c>
      <c r="M4430" s="3"/>
      <c r="N4430" t="str">
        <f>Orte[[#This Row],[Ort]]</f>
        <v>Lichtenow, Altlandsberg u.a.</v>
      </c>
      <c r="O4430" t="s">
        <v>6606</v>
      </c>
      <c r="P4430" t="s">
        <v>1591</v>
      </c>
    </row>
    <row r="4431" spans="1:16" x14ac:dyDescent="0.35">
      <c r="A4431" t="s">
        <v>4066</v>
      </c>
      <c r="B4431" s="3" t="s">
        <v>11539</v>
      </c>
      <c r="C4431" s="4">
        <v>50.7487187475</v>
      </c>
      <c r="D4431" s="4">
        <v>12.635111010399999</v>
      </c>
      <c r="E4431" s="4">
        <f>Orte[[#This Row],[Lat_dez]]*PI()/180</f>
        <v>0.88573223331244777</v>
      </c>
      <c r="F4431" s="4">
        <f>Orte[[#This Row],[Lon_dez]]*PI()/180</f>
        <v>0.22052428848646749</v>
      </c>
      <c r="G4431" t="s">
        <v>869</v>
      </c>
      <c r="H4431" t="s">
        <v>901</v>
      </c>
      <c r="I4431" s="4" t="b">
        <v>0</v>
      </c>
      <c r="J4431" s="4" t="str">
        <f>CONCATENATE(Orte[[#This Row],[Ort]]," - ",Orte[[#This Row],[Landkreis]])</f>
        <v>Lichtenstein - Landkreis Zwickau</v>
      </c>
      <c r="L4431" s="3" t="s">
        <v>14879</v>
      </c>
      <c r="M4431" s="3"/>
      <c r="N4431" t="str">
        <f>Orte[[#This Row],[Ort]]</f>
        <v>Lichtenstein</v>
      </c>
      <c r="O4431" t="s">
        <v>4149</v>
      </c>
      <c r="P4431" t="s">
        <v>2241</v>
      </c>
    </row>
    <row r="4432" spans="1:16" x14ac:dyDescent="0.35">
      <c r="A4432" t="s">
        <v>4066</v>
      </c>
      <c r="B4432" s="3" t="s">
        <v>14624</v>
      </c>
      <c r="C4432" s="4">
        <v>48.423099949399997</v>
      </c>
      <c r="D4432" s="4">
        <v>9.2689674812499998</v>
      </c>
      <c r="E4432" s="4">
        <f>Orte[[#This Row],[Lat_dez]]*PI()/180</f>
        <v>0.84514252813932955</v>
      </c>
      <c r="F4432" s="4">
        <f>Orte[[#This Row],[Lon_dez]]*PI()/180</f>
        <v>0.16177400080809828</v>
      </c>
      <c r="G4432" t="s">
        <v>546</v>
      </c>
      <c r="H4432" t="s">
        <v>1098</v>
      </c>
      <c r="I4432" s="4" t="b">
        <v>0</v>
      </c>
      <c r="J4432" s="4" t="str">
        <f>CONCATENATE(Orte[[#This Row],[Ort]]," - ",Orte[[#This Row],[Landkreis]])</f>
        <v>Lichtenstein - Landkreis Reutlingen</v>
      </c>
      <c r="L4432" s="3" t="s">
        <v>10961</v>
      </c>
      <c r="M4432" s="3"/>
      <c r="N4432" t="str">
        <f>Orte[[#This Row],[Ort]]</f>
        <v>Lichtenstein</v>
      </c>
      <c r="O4432" t="s">
        <v>3784</v>
      </c>
      <c r="P4432" t="s">
        <v>5113</v>
      </c>
    </row>
    <row r="4433" spans="1:16" x14ac:dyDescent="0.35">
      <c r="A4433" t="s">
        <v>900</v>
      </c>
      <c r="B4433" s="3" t="s">
        <v>7913</v>
      </c>
      <c r="C4433" s="4">
        <v>50.670128382599998</v>
      </c>
      <c r="D4433" s="4">
        <v>12.4168125931</v>
      </c>
      <c r="E4433" s="4">
        <f>Orte[[#This Row],[Lat_dez]]*PI()/180</f>
        <v>0.884360572684599</v>
      </c>
      <c r="F4433" s="4">
        <f>Orte[[#This Row],[Lon_dez]]*PI()/180</f>
        <v>0.21671426235268992</v>
      </c>
      <c r="G4433" t="s">
        <v>869</v>
      </c>
      <c r="H4433" t="s">
        <v>901</v>
      </c>
      <c r="I4433" s="4" t="b">
        <v>0</v>
      </c>
      <c r="J4433" s="4" t="str">
        <f>CONCATENATE(Orte[[#This Row],[Ort]]," - ",Orte[[#This Row],[Landkreis]])</f>
        <v>Lichtentanne - Landkreis Zwickau</v>
      </c>
      <c r="L4433" s="3" t="s">
        <v>7816</v>
      </c>
      <c r="M4433" s="3"/>
      <c r="N4433" t="str">
        <f>Orte[[#This Row],[Ort]]</f>
        <v>Lichtentanne</v>
      </c>
      <c r="O4433" t="s">
        <v>6052</v>
      </c>
      <c r="P4433" t="s">
        <v>7014</v>
      </c>
    </row>
    <row r="4434" spans="1:16" x14ac:dyDescent="0.35">
      <c r="A4434" t="s">
        <v>1856</v>
      </c>
      <c r="B4434" s="3" t="s">
        <v>8823</v>
      </c>
      <c r="C4434" s="4">
        <v>48.746254185700003</v>
      </c>
      <c r="D4434" s="4">
        <v>9.4831780980399998</v>
      </c>
      <c r="E4434" s="4">
        <f>Orte[[#This Row],[Lat_dez]]*PI()/180</f>
        <v>0.85078263355453232</v>
      </c>
      <c r="F4434" s="4">
        <f>Orte[[#This Row],[Lon_dez]]*PI()/180</f>
        <v>0.16551268136381161</v>
      </c>
      <c r="G4434" t="s">
        <v>546</v>
      </c>
      <c r="H4434" t="s">
        <v>781</v>
      </c>
      <c r="I4434" s="4" t="b">
        <v>0</v>
      </c>
      <c r="J4434" s="4" t="str">
        <f>CONCATENATE(Orte[[#This Row],[Ort]]," - ",Orte[[#This Row],[Landkreis]])</f>
        <v>Lichtenwald - Landkreis Esslingen</v>
      </c>
      <c r="L4434" s="3" t="s">
        <v>13407</v>
      </c>
      <c r="M4434" s="3"/>
      <c r="N4434" t="str">
        <f>Orte[[#This Row],[Ort]]</f>
        <v>Lichtenwald</v>
      </c>
      <c r="O4434" t="s">
        <v>1169</v>
      </c>
      <c r="P4434" t="s">
        <v>4505</v>
      </c>
    </row>
    <row r="4435" spans="1:16" x14ac:dyDescent="0.35">
      <c r="A4435" t="s">
        <v>2349</v>
      </c>
      <c r="B4435" s="3" t="s">
        <v>9394</v>
      </c>
      <c r="C4435" s="4">
        <v>52.608382109300003</v>
      </c>
      <c r="D4435" s="4">
        <v>9.0881607130000006</v>
      </c>
      <c r="E4435" s="4">
        <f>Orte[[#This Row],[Lat_dez]]*PI()/180</f>
        <v>0.9181894819545644</v>
      </c>
      <c r="F4435" s="4">
        <f>Orte[[#This Row],[Lon_dez]]*PI()/180</f>
        <v>0.15861832739224543</v>
      </c>
      <c r="G4435" t="s">
        <v>554</v>
      </c>
      <c r="H4435" t="s">
        <v>747</v>
      </c>
      <c r="I4435" s="4" t="b">
        <v>0</v>
      </c>
      <c r="J4435" s="4" t="str">
        <f>CONCATENATE(Orte[[#This Row],[Ort]]," - ",Orte[[#This Row],[Landkreis]])</f>
        <v>Liebenau - Landkreis Nienburg (Weser)</v>
      </c>
      <c r="L4435" s="3" t="s">
        <v>13852</v>
      </c>
      <c r="M4435" s="3"/>
      <c r="N4435" t="str">
        <f>Orte[[#This Row],[Ort]]</f>
        <v>Liebenau</v>
      </c>
      <c r="O4435" t="s">
        <v>2485</v>
      </c>
      <c r="P4435" t="s">
        <v>3586</v>
      </c>
    </row>
    <row r="4436" spans="1:16" x14ac:dyDescent="0.35">
      <c r="A4436" t="s">
        <v>3132</v>
      </c>
      <c r="B4436" s="3" t="s">
        <v>10355</v>
      </c>
      <c r="C4436" s="4">
        <v>51.486322573599999</v>
      </c>
      <c r="D4436" s="4">
        <v>9.2918450591799999</v>
      </c>
      <c r="E4436" s="4">
        <f>Orte[[#This Row],[Lat_dez]]*PI()/180</f>
        <v>0.89860584865320048</v>
      </c>
      <c r="F4436" s="4">
        <f>Orte[[#This Row],[Lon_dez]]*PI()/180</f>
        <v>0.16217328986785834</v>
      </c>
      <c r="G4436" t="s">
        <v>549</v>
      </c>
      <c r="H4436" t="s">
        <v>1756</v>
      </c>
      <c r="I4436" s="4" t="b">
        <v>0</v>
      </c>
      <c r="J4436" s="4" t="str">
        <f>CONCATENATE(Orte[[#This Row],[Ort]]," - ",Orte[[#This Row],[Landkreis]])</f>
        <v>Liebenau (Hessen) - Landkreis Kassel</v>
      </c>
      <c r="L4436" s="3" t="s">
        <v>13853</v>
      </c>
      <c r="M4436" s="3"/>
      <c r="N4436" t="str">
        <f>Orte[[#This Row],[Ort]]</f>
        <v>Liebenau (Hessen)</v>
      </c>
      <c r="O4436" t="s">
        <v>3860</v>
      </c>
      <c r="P4436" t="s">
        <v>5603</v>
      </c>
    </row>
    <row r="4437" spans="1:16" x14ac:dyDescent="0.35">
      <c r="A4437" t="s">
        <v>5486</v>
      </c>
      <c r="B4437" s="3" t="s">
        <v>13378</v>
      </c>
      <c r="C4437" s="4">
        <v>52.0035458981</v>
      </c>
      <c r="D4437" s="4">
        <v>10.4093399341</v>
      </c>
      <c r="E4437" s="4">
        <f>Orte[[#This Row],[Lat_dez]]*PI()/180</f>
        <v>0.90763309863383657</v>
      </c>
      <c r="F4437" s="4">
        <f>Orte[[#This Row],[Lon_dez]]*PI()/180</f>
        <v>0.18167725480937458</v>
      </c>
      <c r="G4437" t="s">
        <v>554</v>
      </c>
      <c r="H4437" t="s">
        <v>692</v>
      </c>
      <c r="I4437" s="4" t="b">
        <v>0</v>
      </c>
      <c r="J4437" s="4" t="str">
        <f>CONCATENATE(Orte[[#This Row],[Ort]]," - ",Orte[[#This Row],[Landkreis]])</f>
        <v>Liebenburg - Landkreis Goslar</v>
      </c>
      <c r="L4437" s="3" t="s">
        <v>10655</v>
      </c>
      <c r="M4437" s="3"/>
      <c r="N4437" t="str">
        <f>Orte[[#This Row],[Ort]]</f>
        <v>Liebenburg</v>
      </c>
      <c r="O4437" t="s">
        <v>1656</v>
      </c>
      <c r="P4437" t="s">
        <v>5907</v>
      </c>
    </row>
    <row r="4438" spans="1:16" x14ac:dyDescent="0.35">
      <c r="A4438" t="s">
        <v>3253</v>
      </c>
      <c r="B4438" s="3" t="s">
        <v>10495</v>
      </c>
      <c r="C4438" s="4">
        <v>52.860036102099997</v>
      </c>
      <c r="D4438" s="4">
        <v>13.399068868500001</v>
      </c>
      <c r="E4438" s="4">
        <f>Orte[[#This Row],[Lat_dez]]*PI()/180</f>
        <v>0.92258167270471447</v>
      </c>
      <c r="F4438" s="4">
        <f>Orte[[#This Row],[Lon_dez]]*PI()/180</f>
        <v>0.23385786845679613</v>
      </c>
      <c r="G4438" t="s">
        <v>885</v>
      </c>
      <c r="H4438" t="s">
        <v>1913</v>
      </c>
      <c r="I4438" s="4" t="b">
        <v>0</v>
      </c>
      <c r="J4438" s="4" t="str">
        <f>CONCATENATE(Orte[[#This Row],[Ort]]," - ",Orte[[#This Row],[Landkreis]])</f>
        <v>Liebenwalde - Landkreis Oberhavel</v>
      </c>
      <c r="L4438" s="3" t="s">
        <v>11057</v>
      </c>
      <c r="M4438" s="3"/>
      <c r="N4438" t="str">
        <f>Orte[[#This Row],[Ort]]</f>
        <v>Liebenwalde</v>
      </c>
      <c r="O4438" t="s">
        <v>1199</v>
      </c>
      <c r="P4438" t="s">
        <v>7180</v>
      </c>
    </row>
    <row r="4439" spans="1:16" x14ac:dyDescent="0.35">
      <c r="A4439" t="s">
        <v>6797</v>
      </c>
      <c r="B4439" s="3" t="s">
        <v>15152</v>
      </c>
      <c r="C4439" s="4">
        <v>52.006534377599998</v>
      </c>
      <c r="D4439" s="4">
        <v>14.332472450599999</v>
      </c>
      <c r="E4439" s="4">
        <f>Orte[[#This Row],[Lat_dez]]*PI()/180</f>
        <v>0.9076852574407398</v>
      </c>
      <c r="F4439" s="4">
        <f>Orte[[#This Row],[Lon_dez]]*PI()/180</f>
        <v>0.2501488342143503</v>
      </c>
      <c r="G4439" t="s">
        <v>885</v>
      </c>
      <c r="H4439" t="s">
        <v>1352</v>
      </c>
      <c r="I4439" s="4" t="b">
        <v>0</v>
      </c>
      <c r="J4439" s="4" t="str">
        <f>CONCATENATE(Orte[[#This Row],[Ort]]," - ",Orte[[#This Row],[Landkreis]])</f>
        <v>Lieberose - Landkreis Dahme-Spreewald</v>
      </c>
      <c r="L4439" s="3" t="s">
        <v>15228</v>
      </c>
      <c r="M4439" s="3"/>
      <c r="N4439" t="str">
        <f>Orte[[#This Row],[Ort]]</f>
        <v>Lieberose</v>
      </c>
      <c r="O4439" t="s">
        <v>3789</v>
      </c>
      <c r="P4439" t="s">
        <v>6595</v>
      </c>
    </row>
    <row r="4440" spans="1:16" x14ac:dyDescent="0.35">
      <c r="A4440" t="s">
        <v>2106</v>
      </c>
      <c r="B4440" s="3" t="s">
        <v>9099</v>
      </c>
      <c r="C4440" s="4">
        <v>50.863268970500002</v>
      </c>
      <c r="D4440" s="4">
        <v>13.842737871000001</v>
      </c>
      <c r="E4440" s="4">
        <f>Orte[[#This Row],[Lat_dez]]*PI()/180</f>
        <v>0.8877315118626915</v>
      </c>
      <c r="F4440" s="4">
        <f>Orte[[#This Row],[Lon_dez]]*PI()/180</f>
        <v>0.24160135333946009</v>
      </c>
      <c r="G4440" t="s">
        <v>869</v>
      </c>
      <c r="H4440" t="s">
        <v>968</v>
      </c>
      <c r="I4440" s="4" t="b">
        <v>0</v>
      </c>
      <c r="J4440" s="4" t="str">
        <f>CONCATENATE(Orte[[#This Row],[Ort]]," - ",Orte[[#This Row],[Landkreis]])</f>
        <v>Liebstadt - Landkreis Sächsische Schweiz-Osterzgebirge</v>
      </c>
      <c r="L4440" s="3" t="s">
        <v>11840</v>
      </c>
      <c r="M4440" s="3"/>
      <c r="N4440" t="str">
        <f>Orte[[#This Row],[Ort]]</f>
        <v>Liebstadt</v>
      </c>
      <c r="O4440" t="s">
        <v>5324</v>
      </c>
      <c r="P4440" t="s">
        <v>4225</v>
      </c>
    </row>
    <row r="4441" spans="1:16" x14ac:dyDescent="0.35">
      <c r="A4441" t="s">
        <v>5091</v>
      </c>
      <c r="B4441" s="3" t="s">
        <v>12867</v>
      </c>
      <c r="C4441" s="4">
        <v>50.120287447899997</v>
      </c>
      <c r="D4441" s="4">
        <v>8.4921827837800006</v>
      </c>
      <c r="E4441" s="4">
        <f>Orte[[#This Row],[Lat_dez]]*PI()/180</f>
        <v>0.87476403801184088</v>
      </c>
      <c r="F4441" s="4">
        <f>Orte[[#This Row],[Lon_dez]]*PI()/180</f>
        <v>0.14821655025813871</v>
      </c>
      <c r="G4441" t="s">
        <v>549</v>
      </c>
      <c r="H4441" t="s">
        <v>1055</v>
      </c>
      <c r="I4441" s="4" t="b">
        <v>0</v>
      </c>
      <c r="J4441" s="4" t="str">
        <f>CONCATENATE(Orte[[#This Row],[Ort]]," - ",Orte[[#This Row],[Landkreis]])</f>
        <v>Liederbach am Taunus - Landkreis Main-Taunus-Kreis</v>
      </c>
      <c r="L4441" s="3" t="s">
        <v>10854</v>
      </c>
      <c r="M4441" s="3"/>
      <c r="N4441" t="str">
        <f>Orte[[#This Row],[Ort]]</f>
        <v>Liederbach am Taunus</v>
      </c>
      <c r="O4441" t="s">
        <v>4155</v>
      </c>
      <c r="P4441" t="s">
        <v>6129</v>
      </c>
    </row>
    <row r="4442" spans="1:16" x14ac:dyDescent="0.35">
      <c r="A4442" t="s">
        <v>606</v>
      </c>
      <c r="B4442" s="3" t="s">
        <v>7728</v>
      </c>
      <c r="C4442" s="4">
        <v>52.132248392400001</v>
      </c>
      <c r="D4442" s="4">
        <v>7.93293067804</v>
      </c>
      <c r="E4442" s="4">
        <f>Orte[[#This Row],[Lat_dez]]*PI()/180</f>
        <v>0.90987938091490084</v>
      </c>
      <c r="F4442" s="4">
        <f>Orte[[#This Row],[Lon_dez]]*PI()/180</f>
        <v>0.13845575966426421</v>
      </c>
      <c r="G4442" t="s">
        <v>504</v>
      </c>
      <c r="H4442" t="s">
        <v>601</v>
      </c>
      <c r="I4442" s="4" t="b">
        <v>0</v>
      </c>
      <c r="J4442" s="4" t="str">
        <f>CONCATENATE(Orte[[#This Row],[Ort]]," - ",Orte[[#This Row],[Landkreis]])</f>
        <v>Lienen - Kreis Steinfurt</v>
      </c>
      <c r="L4442" s="3" t="s">
        <v>11837</v>
      </c>
      <c r="M4442" s="3"/>
      <c r="N4442" t="str">
        <f>Orte[[#This Row],[Ort]]</f>
        <v>Lienen</v>
      </c>
      <c r="O4442" t="s">
        <v>916</v>
      </c>
      <c r="P4442" t="s">
        <v>2948</v>
      </c>
    </row>
    <row r="4443" spans="1:16" x14ac:dyDescent="0.35">
      <c r="A4443" t="s">
        <v>6583</v>
      </c>
      <c r="B4443" s="3" t="s">
        <v>14882</v>
      </c>
      <c r="C4443" s="4">
        <v>53.168705797400001</v>
      </c>
      <c r="D4443" s="4">
        <v>8.8964518464100006</v>
      </c>
      <c r="E4443" s="4">
        <f>Orte[[#This Row],[Lat_dez]]*PI()/180</f>
        <v>0.92796897518882715</v>
      </c>
      <c r="F4443" s="4">
        <f>Orte[[#This Row],[Lon_dez]]*PI()/180</f>
        <v>0.15527237646498337</v>
      </c>
      <c r="G4443" t="s">
        <v>554</v>
      </c>
      <c r="H4443" t="s">
        <v>1067</v>
      </c>
      <c r="I4443" s="4" t="b">
        <v>0</v>
      </c>
      <c r="J4443" s="4" t="str">
        <f>CONCATENATE(Orte[[#This Row],[Ort]]," - ",Orte[[#This Row],[Landkreis]])</f>
        <v>Lilienthal - Landkreis Osterholz</v>
      </c>
      <c r="L4443" s="3" t="s">
        <v>8584</v>
      </c>
      <c r="M4443" s="3"/>
      <c r="N4443" t="str">
        <f>Orte[[#This Row],[Ort]]</f>
        <v>Lilienthal</v>
      </c>
      <c r="O4443" t="s">
        <v>6288</v>
      </c>
      <c r="P4443" t="s">
        <v>3167</v>
      </c>
    </row>
    <row r="4444" spans="1:16" x14ac:dyDescent="0.35">
      <c r="A4444" t="s">
        <v>2858</v>
      </c>
      <c r="B4444" s="3" t="s">
        <v>10016</v>
      </c>
      <c r="C4444" s="4">
        <v>49.468947181399997</v>
      </c>
      <c r="D4444" s="4">
        <v>9.1960839496200002</v>
      </c>
      <c r="E4444" s="4">
        <f>Orte[[#This Row],[Lat_dez]]*PI()/180</f>
        <v>0.86339600581059861</v>
      </c>
      <c r="F4444" s="4">
        <f>Orte[[#This Row],[Lon_dez]]*PI()/180</f>
        <v>0.16050194321067335</v>
      </c>
      <c r="G4444" t="s">
        <v>546</v>
      </c>
      <c r="H4444" t="s">
        <v>774</v>
      </c>
      <c r="I4444" s="4" t="b">
        <v>0</v>
      </c>
      <c r="J4444" s="4" t="str">
        <f>CONCATENATE(Orte[[#This Row],[Ort]]," - ",Orte[[#This Row],[Landkreis]])</f>
        <v>Limbach - Landkreis Neckar-Odenwald-Kreis</v>
      </c>
      <c r="L4444" s="3" t="s">
        <v>9828</v>
      </c>
      <c r="M4444" s="3"/>
      <c r="N4444" t="str">
        <f>Orte[[#This Row],[Ort]]</f>
        <v>Limbach</v>
      </c>
      <c r="O4444" t="s">
        <v>1880</v>
      </c>
      <c r="P4444" t="s">
        <v>804</v>
      </c>
    </row>
    <row r="4445" spans="1:16" x14ac:dyDescent="0.35">
      <c r="A4445" t="s">
        <v>6066</v>
      </c>
      <c r="B4445" s="3" t="s">
        <v>14157</v>
      </c>
      <c r="C4445" s="4">
        <v>50.870044921199998</v>
      </c>
      <c r="D4445" s="4">
        <v>12.7215121804</v>
      </c>
      <c r="E4445" s="4">
        <f>Orte[[#This Row],[Lat_dez]]*PI()/180</f>
        <v>0.88784977451235925</v>
      </c>
      <c r="F4445" s="4">
        <f>Orte[[#This Row],[Lon_dez]]*PI()/180</f>
        <v>0.22203227338054282</v>
      </c>
      <c r="G4445" t="s">
        <v>869</v>
      </c>
      <c r="H4445" t="s">
        <v>901</v>
      </c>
      <c r="I4445" s="4" t="b">
        <v>0</v>
      </c>
      <c r="J4445" s="4" t="str">
        <f>CONCATENATE(Orte[[#This Row],[Ort]]," - ",Orte[[#This Row],[Landkreis]])</f>
        <v>Limbach-Oberfrohna - Landkreis Zwickau</v>
      </c>
      <c r="L4445" s="3" t="s">
        <v>15544</v>
      </c>
      <c r="M4445" s="3"/>
      <c r="N4445" t="str">
        <f>Orte[[#This Row],[Ort]]</f>
        <v>Limbach-Oberfrohna</v>
      </c>
      <c r="O4445" t="s">
        <v>3852</v>
      </c>
      <c r="P4445" t="s">
        <v>6538</v>
      </c>
    </row>
    <row r="4446" spans="1:16" x14ac:dyDescent="0.35">
      <c r="A4446" t="s">
        <v>1134</v>
      </c>
      <c r="B4446" s="3" t="s">
        <v>9473</v>
      </c>
      <c r="C4446" s="4">
        <v>50.386515472600003</v>
      </c>
      <c r="D4446" s="4">
        <v>8.0666348754299992</v>
      </c>
      <c r="E4446" s="4">
        <f>Orte[[#This Row],[Lat_dez]]*PI()/180</f>
        <v>0.87941059360393681</v>
      </c>
      <c r="F4446" s="4">
        <f>Orte[[#This Row],[Lon_dez]]*PI()/180</f>
        <v>0.14078933813245612</v>
      </c>
      <c r="G4446" t="s">
        <v>549</v>
      </c>
      <c r="H4446" t="s">
        <v>1130</v>
      </c>
      <c r="I4446" s="4" t="b">
        <v>0</v>
      </c>
      <c r="J4446" s="4" t="str">
        <f>CONCATENATE(Orte[[#This Row],[Ort]]," - ",Orte[[#This Row],[Landkreis]])</f>
        <v>Limburg - Landkreis Limburg-Weilburg</v>
      </c>
      <c r="L4446" s="3" t="s">
        <v>14035</v>
      </c>
      <c r="M4446" s="3"/>
      <c r="N4446" t="str">
        <f>Orte[[#This Row],[Ort]]</f>
        <v>Limburg</v>
      </c>
      <c r="O4446" t="s">
        <v>4336</v>
      </c>
      <c r="P4446" t="s">
        <v>2192</v>
      </c>
    </row>
    <row r="4447" spans="1:16" x14ac:dyDescent="0.35">
      <c r="A4447" t="s">
        <v>1134</v>
      </c>
      <c r="B4447" s="3" t="s">
        <v>8096</v>
      </c>
      <c r="C4447" s="4">
        <v>50.365443134300001</v>
      </c>
      <c r="D4447" s="4">
        <v>8.09430544658</v>
      </c>
      <c r="E4447" s="4">
        <f>Orte[[#This Row],[Lat_dez]]*PI()/180</f>
        <v>0.87904281191950762</v>
      </c>
      <c r="F4447" s="4">
        <f>Orte[[#This Row],[Lon_dez]]*PI()/180</f>
        <v>0.14127228070493097</v>
      </c>
      <c r="G4447" t="s">
        <v>549</v>
      </c>
      <c r="H4447" t="s">
        <v>1130</v>
      </c>
      <c r="I4447" s="4" t="b">
        <v>0</v>
      </c>
      <c r="J4447" s="4" t="str">
        <f>CONCATENATE(Orte[[#This Row],[Ort]]," - ",Orte[[#This Row],[Landkreis]])</f>
        <v>Limburg - Landkreis Limburg-Weilburg</v>
      </c>
      <c r="L4447" s="3" t="s">
        <v>13810</v>
      </c>
      <c r="M4447" s="3"/>
      <c r="N4447" t="str">
        <f>Orte[[#This Row],[Ort]]</f>
        <v>Limburg</v>
      </c>
      <c r="O4447" t="s">
        <v>3288</v>
      </c>
      <c r="P4447" t="s">
        <v>5902</v>
      </c>
    </row>
    <row r="4448" spans="1:16" x14ac:dyDescent="0.35">
      <c r="A4448" t="s">
        <v>1134</v>
      </c>
      <c r="B4448" s="3" t="s">
        <v>12591</v>
      </c>
      <c r="C4448" s="4">
        <v>50.379220829499999</v>
      </c>
      <c r="D4448" s="4">
        <v>8.1258109742699993</v>
      </c>
      <c r="E4448" s="4">
        <f>Orte[[#This Row],[Lat_dez]]*PI()/180</f>
        <v>0.8792832780640838</v>
      </c>
      <c r="F4448" s="4">
        <f>Orte[[#This Row],[Lon_dez]]*PI()/180</f>
        <v>0.14182215589569971</v>
      </c>
      <c r="G4448" t="s">
        <v>549</v>
      </c>
      <c r="H4448" t="s">
        <v>1130</v>
      </c>
      <c r="I4448" s="4" t="b">
        <v>0</v>
      </c>
      <c r="J4448" s="4" t="str">
        <f>CONCATENATE(Orte[[#This Row],[Ort]]," - ",Orte[[#This Row],[Landkreis]])</f>
        <v>Limburg - Landkreis Limburg-Weilburg</v>
      </c>
      <c r="L4448" s="3" t="s">
        <v>14026</v>
      </c>
      <c r="M4448" s="3"/>
      <c r="N4448" t="str">
        <f>Orte[[#This Row],[Ort]]</f>
        <v>Limburg</v>
      </c>
      <c r="O4448" t="s">
        <v>4849</v>
      </c>
      <c r="P4448" t="s">
        <v>2662</v>
      </c>
    </row>
    <row r="4449" spans="1:16" x14ac:dyDescent="0.35">
      <c r="A4449" t="s">
        <v>1134</v>
      </c>
      <c r="B4449" s="3" t="s">
        <v>15800</v>
      </c>
      <c r="C4449" s="4">
        <v>50.391885262700001</v>
      </c>
      <c r="D4449" s="4">
        <v>8.1008176078999998</v>
      </c>
      <c r="E4449" s="4">
        <f>Orte[[#This Row],[Lat_dez]]*PI()/180</f>
        <v>0.87950431412132279</v>
      </c>
      <c r="F4449" s="4">
        <f>Orte[[#This Row],[Lon_dez]]*PI()/180</f>
        <v>0.14138593936138599</v>
      </c>
      <c r="G4449" t="s">
        <v>549</v>
      </c>
      <c r="H4449" t="s">
        <v>1130</v>
      </c>
      <c r="I4449" s="4" t="b">
        <v>0</v>
      </c>
      <c r="J4449" s="4" t="str">
        <f>CONCATENATE(Orte[[#This Row],[Ort]]," - ",Orte[[#This Row],[Landkreis]])</f>
        <v>Limburg - Landkreis Limburg-Weilburg</v>
      </c>
      <c r="L4449" s="3" t="s">
        <v>8816</v>
      </c>
      <c r="M4449" s="3"/>
      <c r="N4449" t="str">
        <f>Orte[[#This Row],[Ort]]</f>
        <v>Limburg</v>
      </c>
      <c r="O4449" t="s">
        <v>4174</v>
      </c>
      <c r="P4449" t="s">
        <v>4818</v>
      </c>
    </row>
    <row r="4450" spans="1:16" x14ac:dyDescent="0.35">
      <c r="A4450" t="s">
        <v>1134</v>
      </c>
      <c r="B4450" s="3" t="s">
        <v>15358</v>
      </c>
      <c r="C4450" s="4">
        <v>50.4037844108</v>
      </c>
      <c r="D4450" s="4">
        <v>8.0872062919500003</v>
      </c>
      <c r="E4450" s="4">
        <f>Orte[[#This Row],[Lat_dez]]*PI()/180</f>
        <v>0.87971199343385009</v>
      </c>
      <c r="F4450" s="4">
        <f>Orte[[#This Row],[Lon_dez]]*PI()/180</f>
        <v>0.14114837708252928</v>
      </c>
      <c r="G4450" t="s">
        <v>549</v>
      </c>
      <c r="H4450" t="s">
        <v>1130</v>
      </c>
      <c r="I4450" s="4" t="b">
        <v>0</v>
      </c>
      <c r="J4450" s="4" t="str">
        <f>CONCATENATE(Orte[[#This Row],[Ort]]," - ",Orte[[#This Row],[Landkreis]])</f>
        <v>Limburg - Landkreis Limburg-Weilburg</v>
      </c>
      <c r="L4450" s="3" t="s">
        <v>8798</v>
      </c>
      <c r="M4450" s="3"/>
      <c r="N4450" t="str">
        <f>Orte[[#This Row],[Ort]]</f>
        <v>Limburg</v>
      </c>
      <c r="O4450" t="s">
        <v>5478</v>
      </c>
      <c r="P4450" t="s">
        <v>3717</v>
      </c>
    </row>
    <row r="4451" spans="1:16" x14ac:dyDescent="0.35">
      <c r="A4451" t="s">
        <v>1134</v>
      </c>
      <c r="B4451" s="3" t="s">
        <v>8095</v>
      </c>
      <c r="C4451" s="4">
        <v>50.435286597299999</v>
      </c>
      <c r="D4451" s="4">
        <v>8.0806581062199996</v>
      </c>
      <c r="E4451" s="4">
        <f>Orte[[#This Row],[Lat_dez]]*PI()/180</f>
        <v>0.8802618103098524</v>
      </c>
      <c r="F4451" s="4">
        <f>Orte[[#This Row],[Lon_dez]]*PI()/180</f>
        <v>0.14103408968150866</v>
      </c>
      <c r="G4451" t="s">
        <v>549</v>
      </c>
      <c r="H4451" t="s">
        <v>1130</v>
      </c>
      <c r="I4451" s="4" t="b">
        <v>0</v>
      </c>
      <c r="J4451" s="4" t="str">
        <f>CONCATENATE(Orte[[#This Row],[Ort]]," - ",Orte[[#This Row],[Landkreis]])</f>
        <v>Limburg - Landkreis Limburg-Weilburg</v>
      </c>
      <c r="L4451" s="3" t="s">
        <v>15264</v>
      </c>
      <c r="M4451" s="3"/>
      <c r="N4451" t="str">
        <f>Orte[[#This Row],[Ort]]</f>
        <v>Limburg</v>
      </c>
      <c r="O4451" t="s">
        <v>3394</v>
      </c>
      <c r="P4451" t="s">
        <v>7224</v>
      </c>
    </row>
    <row r="4452" spans="1:16" x14ac:dyDescent="0.35">
      <c r="A4452" t="s">
        <v>1134</v>
      </c>
      <c r="B4452" s="3" t="s">
        <v>11365</v>
      </c>
      <c r="C4452" s="4">
        <v>50.417121680599998</v>
      </c>
      <c r="D4452" s="4">
        <v>8.0669692980600001</v>
      </c>
      <c r="E4452" s="4">
        <f>Orte[[#This Row],[Lat_dez]]*PI()/180</f>
        <v>0.87994477270508686</v>
      </c>
      <c r="F4452" s="4">
        <f>Orte[[#This Row],[Lon_dez]]*PI()/180</f>
        <v>0.14079517490844282</v>
      </c>
      <c r="G4452" t="s">
        <v>549</v>
      </c>
      <c r="H4452" t="s">
        <v>1130</v>
      </c>
      <c r="I4452" s="4" t="b">
        <v>0</v>
      </c>
      <c r="J4452" s="4" t="str">
        <f>CONCATENATE(Orte[[#This Row],[Ort]]," - ",Orte[[#This Row],[Landkreis]])</f>
        <v>Limburg - Landkreis Limburg-Weilburg</v>
      </c>
      <c r="L4452" s="3" t="s">
        <v>11113</v>
      </c>
      <c r="M4452" s="3"/>
      <c r="N4452" t="str">
        <f>Orte[[#This Row],[Ort]]</f>
        <v>Limburg</v>
      </c>
      <c r="O4452" t="s">
        <v>2982</v>
      </c>
      <c r="P4452" t="s">
        <v>756</v>
      </c>
    </row>
    <row r="4453" spans="1:16" x14ac:dyDescent="0.35">
      <c r="A4453" t="s">
        <v>1134</v>
      </c>
      <c r="B4453" s="3" t="s">
        <v>14051</v>
      </c>
      <c r="C4453" s="4">
        <v>50.395679357600002</v>
      </c>
      <c r="D4453" s="4">
        <v>8.0253383395300002</v>
      </c>
      <c r="E4453" s="4">
        <f>Orte[[#This Row],[Lat_dez]]*PI()/180</f>
        <v>0.8795705335694608</v>
      </c>
      <c r="F4453" s="4">
        <f>Orte[[#This Row],[Lon_dez]]*PI()/180</f>
        <v>0.14006857761133309</v>
      </c>
      <c r="G4453" t="s">
        <v>549</v>
      </c>
      <c r="H4453" t="s">
        <v>1130</v>
      </c>
      <c r="I4453" s="4" t="b">
        <v>0</v>
      </c>
      <c r="J4453" s="4" t="str">
        <f>CONCATENATE(Orte[[#This Row],[Ort]]," - ",Orte[[#This Row],[Landkreis]])</f>
        <v>Limburg - Landkreis Limburg-Weilburg</v>
      </c>
      <c r="L4453" s="3" t="s">
        <v>11363</v>
      </c>
      <c r="M4453" s="3"/>
      <c r="N4453" t="str">
        <f>Orte[[#This Row],[Ort]]</f>
        <v>Limburg</v>
      </c>
      <c r="O4453" t="s">
        <v>4931</v>
      </c>
      <c r="P4453" t="s">
        <v>1835</v>
      </c>
    </row>
    <row r="4454" spans="1:16" x14ac:dyDescent="0.35">
      <c r="A4454" t="s">
        <v>579</v>
      </c>
      <c r="B4454" s="3" t="s">
        <v>7711</v>
      </c>
      <c r="C4454" s="4">
        <v>49.415205299199997</v>
      </c>
      <c r="D4454" s="4">
        <v>8.39312747528</v>
      </c>
      <c r="E4454" s="4">
        <f>Orte[[#This Row],[Lat_dez]]*PI()/180</f>
        <v>0.86245803301998947</v>
      </c>
      <c r="F4454" s="4">
        <f>Orte[[#This Row],[Lon_dez]]*PI()/180</f>
        <v>0.14648770898323496</v>
      </c>
      <c r="G4454" t="s">
        <v>514</v>
      </c>
      <c r="H4454" t="s">
        <v>580</v>
      </c>
      <c r="I4454" s="4" t="b">
        <v>0</v>
      </c>
      <c r="J4454" s="4" t="str">
        <f>CONCATENATE(Orte[[#This Row],[Ort]]," - ",Orte[[#This Row],[Landkreis]])</f>
        <v>Limburgerhof - Landkreis Rhein-Pfalz-Kreis</v>
      </c>
      <c r="L4454" s="3" t="s">
        <v>9474</v>
      </c>
      <c r="M4454" s="3"/>
      <c r="N4454" t="str">
        <f>Orte[[#This Row],[Ort]]</f>
        <v>Limburgerhof</v>
      </c>
      <c r="O4454" t="s">
        <v>3491</v>
      </c>
      <c r="P4454" t="s">
        <v>7260</v>
      </c>
    </row>
    <row r="4455" spans="1:16" x14ac:dyDescent="0.35">
      <c r="A4455" t="s">
        <v>4788</v>
      </c>
      <c r="B4455" s="3" t="s">
        <v>12478</v>
      </c>
      <c r="C4455" s="4">
        <v>50.264017707500003</v>
      </c>
      <c r="D4455" s="4">
        <v>8.9910395216999994</v>
      </c>
      <c r="E4455" s="4">
        <f>Orte[[#This Row],[Lat_dez]]*PI()/180</f>
        <v>0.87727260427660714</v>
      </c>
      <c r="F4455" s="4">
        <f>Orte[[#This Row],[Lon_dez]]*PI()/180</f>
        <v>0.15692324283060113</v>
      </c>
      <c r="G4455" t="s">
        <v>549</v>
      </c>
      <c r="H4455" t="s">
        <v>733</v>
      </c>
      <c r="I4455" s="4" t="b">
        <v>0</v>
      </c>
      <c r="J4455" s="4" t="str">
        <f>CONCATENATE(Orte[[#This Row],[Ort]]," - ",Orte[[#This Row],[Landkreis]])</f>
        <v>Limeshain - Landkreis Wetteraukreis</v>
      </c>
      <c r="L4455" s="3" t="s">
        <v>14995</v>
      </c>
      <c r="M4455" s="3"/>
      <c r="N4455" t="str">
        <f>Orte[[#This Row],[Ort]]</f>
        <v>Limeshain</v>
      </c>
      <c r="O4455" t="s">
        <v>2034</v>
      </c>
      <c r="P4455" t="s">
        <v>2590</v>
      </c>
    </row>
    <row r="4456" spans="1:16" x14ac:dyDescent="0.35">
      <c r="A4456" t="s">
        <v>1049</v>
      </c>
      <c r="B4456" s="3" t="s">
        <v>8022</v>
      </c>
      <c r="C4456" s="4">
        <v>53.645624093599999</v>
      </c>
      <c r="D4456" s="4">
        <v>10.472346055599999</v>
      </c>
      <c r="E4456" s="4">
        <f>Orte[[#This Row],[Lat_dez]]*PI()/180</f>
        <v>0.93629276972051856</v>
      </c>
      <c r="F4456" s="4">
        <f>Orte[[#This Row],[Lon_dez]]*PI()/180</f>
        <v>0.18277691907846111</v>
      </c>
      <c r="G4456" t="s">
        <v>641</v>
      </c>
      <c r="H4456" t="s">
        <v>1043</v>
      </c>
      <c r="I4456" s="4" t="b">
        <v>0</v>
      </c>
      <c r="J4456" s="4" t="str">
        <f>CONCATENATE(Orte[[#This Row],[Ort]]," - ",Orte[[#This Row],[Landkreis]])</f>
        <v>Linau - Kreis Herzogtum Lauenburg</v>
      </c>
      <c r="L4456" s="3" t="s">
        <v>15798</v>
      </c>
      <c r="M4456" s="3"/>
      <c r="N4456" t="str">
        <f>Orte[[#This Row],[Ort]]</f>
        <v>Linau</v>
      </c>
      <c r="O4456" t="s">
        <v>1523</v>
      </c>
      <c r="P4456" t="s">
        <v>5887</v>
      </c>
    </row>
    <row r="4457" spans="1:16" x14ac:dyDescent="0.35">
      <c r="A4457" t="s">
        <v>2095</v>
      </c>
      <c r="B4457" s="3" t="s">
        <v>9088</v>
      </c>
      <c r="C4457" s="4">
        <v>47.577226571099999</v>
      </c>
      <c r="D4457" s="4">
        <v>9.6894275534300007</v>
      </c>
      <c r="E4457" s="4">
        <f>Orte[[#This Row],[Lat_dez]]*PI()/180</f>
        <v>0.83037925263302692</v>
      </c>
      <c r="F4457" s="4">
        <f>Orte[[#This Row],[Lon_dez]]*PI()/180</f>
        <v>0.16911241344081229</v>
      </c>
      <c r="G4457" t="s">
        <v>665</v>
      </c>
      <c r="H4457" t="s">
        <v>2096</v>
      </c>
      <c r="I4457" s="4" t="b">
        <v>0</v>
      </c>
      <c r="J4457" s="4" t="str">
        <f>CONCATENATE(Orte[[#This Row],[Ort]]," - ",Orte[[#This Row],[Landkreis]])</f>
        <v>Lindau (Bodensee) - Landkreis Lindau (Bodensee)</v>
      </c>
      <c r="L4457" s="3" t="s">
        <v>14992</v>
      </c>
      <c r="M4457" s="3"/>
      <c r="N4457" t="str">
        <f>Orte[[#This Row],[Ort]]</f>
        <v>Lindau (Bodensee)</v>
      </c>
      <c r="O4457" t="s">
        <v>3077</v>
      </c>
      <c r="P4457" t="s">
        <v>840</v>
      </c>
    </row>
    <row r="4458" spans="1:16" x14ac:dyDescent="0.35">
      <c r="A4458" t="s">
        <v>4247</v>
      </c>
      <c r="B4458" s="3" t="s">
        <v>11761</v>
      </c>
      <c r="C4458" s="4">
        <v>50.532427005700001</v>
      </c>
      <c r="D4458" s="4">
        <v>8.66844903378</v>
      </c>
      <c r="E4458" s="4">
        <f>Orte[[#This Row],[Lat_dez]]*PI()/180</f>
        <v>0.88195723027316431</v>
      </c>
      <c r="F4458" s="4">
        <f>Orte[[#This Row],[Lon_dez]]*PI()/180</f>
        <v>0.15129297668078215</v>
      </c>
      <c r="G4458" t="s">
        <v>549</v>
      </c>
      <c r="H4458" t="s">
        <v>1723</v>
      </c>
      <c r="I4458" s="4" t="b">
        <v>0</v>
      </c>
      <c r="J4458" s="4" t="str">
        <f>CONCATENATE(Orte[[#This Row],[Ort]]," - ",Orte[[#This Row],[Landkreis]])</f>
        <v>Linden - Landkreis Gießen</v>
      </c>
      <c r="L4458" s="3" t="s">
        <v>9144</v>
      </c>
      <c r="M4458" s="3"/>
      <c r="N4458" t="str">
        <f>Orte[[#This Row],[Ort]]</f>
        <v>Linden</v>
      </c>
      <c r="O4458" t="s">
        <v>6501</v>
      </c>
      <c r="P4458" t="s">
        <v>1963</v>
      </c>
    </row>
    <row r="4459" spans="1:16" x14ac:dyDescent="0.35">
      <c r="A4459" t="s">
        <v>6190</v>
      </c>
      <c r="B4459" s="3" t="s">
        <v>14323</v>
      </c>
      <c r="C4459" s="4">
        <v>54.245851861399998</v>
      </c>
      <c r="D4459" s="4">
        <v>9.1920414450300001</v>
      </c>
      <c r="E4459" s="4">
        <f>Orte[[#This Row],[Lat_dez]]*PI()/180</f>
        <v>0.94676872053052474</v>
      </c>
      <c r="F4459" s="4">
        <f>Orte[[#This Row],[Lon_dez]]*PI()/180</f>
        <v>0.16043138819555086</v>
      </c>
      <c r="G4459" t="s">
        <v>641</v>
      </c>
      <c r="H4459" t="s">
        <v>751</v>
      </c>
      <c r="I4459" s="4" t="b">
        <v>0</v>
      </c>
      <c r="J4459" s="4" t="str">
        <f>CONCATENATE(Orte[[#This Row],[Ort]]," - ",Orte[[#This Row],[Landkreis]])</f>
        <v>Linden, Barkenholm - Kreis Dithmarschen</v>
      </c>
      <c r="L4459" s="3" t="s">
        <v>11359</v>
      </c>
      <c r="M4459" s="3"/>
      <c r="N4459" t="str">
        <f>Orte[[#This Row],[Ort]]</f>
        <v>Linden, Barkenholm</v>
      </c>
      <c r="O4459" t="s">
        <v>4765</v>
      </c>
      <c r="P4459" t="s">
        <v>3345</v>
      </c>
    </row>
    <row r="4460" spans="1:16" x14ac:dyDescent="0.35">
      <c r="A4460" t="s">
        <v>2146</v>
      </c>
      <c r="B4460" s="3" t="s">
        <v>9147</v>
      </c>
      <c r="C4460" s="4">
        <v>49.375945874899998</v>
      </c>
      <c r="D4460" s="4">
        <v>8.0923137869899993</v>
      </c>
      <c r="E4460" s="4">
        <f>Orte[[#This Row],[Lat_dez]]*PI()/180</f>
        <v>0.86177282680351719</v>
      </c>
      <c r="F4460" s="4">
        <f>Orte[[#This Row],[Lon_dez]]*PI()/180</f>
        <v>0.14123751968750656</v>
      </c>
      <c r="G4460" t="s">
        <v>514</v>
      </c>
      <c r="H4460" t="s">
        <v>624</v>
      </c>
      <c r="I4460" s="4" t="b">
        <v>0</v>
      </c>
      <c r="J4460" s="4" t="str">
        <f>CONCATENATE(Orte[[#This Row],[Ort]]," - ",Orte[[#This Row],[Landkreis]])</f>
        <v>Lindenberg - Landkreis Bad Dürkheim</v>
      </c>
      <c r="L4460" s="3" t="s">
        <v>10817</v>
      </c>
      <c r="M4460" s="3"/>
      <c r="N4460" t="str">
        <f>Orte[[#This Row],[Ort]]</f>
        <v>Lindenberg</v>
      </c>
      <c r="O4460" t="s">
        <v>519</v>
      </c>
      <c r="P4460" t="s">
        <v>3763</v>
      </c>
    </row>
    <row r="4461" spans="1:16" x14ac:dyDescent="0.35">
      <c r="A4461" t="s">
        <v>5716</v>
      </c>
      <c r="B4461" s="3" t="s">
        <v>13687</v>
      </c>
      <c r="C4461" s="4">
        <v>47.604429584999998</v>
      </c>
      <c r="D4461" s="4">
        <v>9.8905634320000004</v>
      </c>
      <c r="E4461" s="4">
        <f>Orte[[#This Row],[Lat_dez]]*PI()/180</f>
        <v>0.83085403479204778</v>
      </c>
      <c r="F4461" s="4">
        <f>Orte[[#This Row],[Lon_dez]]*PI()/180</f>
        <v>0.17262289676575029</v>
      </c>
      <c r="G4461" t="s">
        <v>665</v>
      </c>
      <c r="H4461" t="s">
        <v>2096</v>
      </c>
      <c r="I4461" s="4" t="b">
        <v>0</v>
      </c>
      <c r="J4461" s="4" t="str">
        <f>CONCATENATE(Orte[[#This Row],[Ort]]," - ",Orte[[#This Row],[Landkreis]])</f>
        <v>Lindenberg im Allgäu - Landkreis Lindau (Bodensee)</v>
      </c>
      <c r="L4461" s="3" t="s">
        <v>10814</v>
      </c>
      <c r="M4461" s="3"/>
      <c r="N4461" t="str">
        <f>Orte[[#This Row],[Ort]]</f>
        <v>Lindenberg im Allgäu</v>
      </c>
      <c r="O4461" t="s">
        <v>931</v>
      </c>
      <c r="P4461" t="s">
        <v>4196</v>
      </c>
    </row>
    <row r="4462" spans="1:16" x14ac:dyDescent="0.35">
      <c r="A4462" t="s">
        <v>3798</v>
      </c>
      <c r="B4462" s="3" t="s">
        <v>11209</v>
      </c>
      <c r="C4462" s="4">
        <v>49.697227933900002</v>
      </c>
      <c r="D4462" s="4">
        <v>8.7675194940699992</v>
      </c>
      <c r="E4462" s="4">
        <f>Orte[[#This Row],[Lat_dez]]*PI()/180</f>
        <v>0.86738025656065387</v>
      </c>
      <c r="F4462" s="4">
        <f>Orte[[#This Row],[Lon_dez]]*PI()/180</f>
        <v>0.15302208240430895</v>
      </c>
      <c r="G4462" t="s">
        <v>549</v>
      </c>
      <c r="H4462" t="s">
        <v>717</v>
      </c>
      <c r="I4462" s="4" t="b">
        <v>0</v>
      </c>
      <c r="J4462" s="4" t="str">
        <f>CONCATENATE(Orte[[#This Row],[Ort]]," - ",Orte[[#This Row],[Landkreis]])</f>
        <v>Lindenfels - Landkreis Bergstraße</v>
      </c>
      <c r="L4462" s="3" t="s">
        <v>8563</v>
      </c>
      <c r="M4462" s="3"/>
      <c r="N4462" t="str">
        <f>Orte[[#This Row],[Ort]]</f>
        <v>Lindenfels</v>
      </c>
      <c r="O4462" t="s">
        <v>3251</v>
      </c>
      <c r="P4462" t="s">
        <v>2429</v>
      </c>
    </row>
    <row r="4463" spans="1:16" x14ac:dyDescent="0.35">
      <c r="A4463" t="s">
        <v>1172</v>
      </c>
      <c r="B4463" s="3" t="s">
        <v>8130</v>
      </c>
      <c r="C4463" s="4">
        <v>52.833496116200003</v>
      </c>
      <c r="D4463" s="4">
        <v>7.7782836593400004</v>
      </c>
      <c r="E4463" s="4">
        <f>Orte[[#This Row],[Lat_dez]]*PI()/180</f>
        <v>0.92211846256732666</v>
      </c>
      <c r="F4463" s="4">
        <f>Orte[[#This Row],[Lon_dez]]*PI()/180</f>
        <v>0.135756660009556</v>
      </c>
      <c r="G4463" t="s">
        <v>554</v>
      </c>
      <c r="H4463" t="s">
        <v>1173</v>
      </c>
      <c r="I4463" s="4" t="b">
        <v>0</v>
      </c>
      <c r="J4463" s="4" t="str">
        <f>CONCATENATE(Orte[[#This Row],[Ort]]," - ",Orte[[#This Row],[Landkreis]])</f>
        <v>Lindern (Oldenburg) - Landkreis Cloppenburg</v>
      </c>
      <c r="L4463" s="3" t="s">
        <v>7725</v>
      </c>
      <c r="M4463" s="3"/>
      <c r="N4463" t="str">
        <f>Orte[[#This Row],[Ort]]</f>
        <v>Lindern (Oldenburg)</v>
      </c>
      <c r="O4463" t="s">
        <v>6317</v>
      </c>
      <c r="P4463" t="s">
        <v>5319</v>
      </c>
    </row>
    <row r="4464" spans="1:16" x14ac:dyDescent="0.35">
      <c r="A4464" t="s">
        <v>4042</v>
      </c>
      <c r="B4464" s="3" t="s">
        <v>11510</v>
      </c>
      <c r="C4464" s="4">
        <v>52.361085081900001</v>
      </c>
      <c r="D4464" s="4">
        <v>9.2884567693700006</v>
      </c>
      <c r="E4464" s="4">
        <f>Orte[[#This Row],[Lat_dez]]*PI()/180</f>
        <v>0.9138733345960397</v>
      </c>
      <c r="F4464" s="4">
        <f>Orte[[#This Row],[Lon_dez]]*PI()/180</f>
        <v>0.16211415305466209</v>
      </c>
      <c r="G4464" t="s">
        <v>554</v>
      </c>
      <c r="H4464" t="s">
        <v>767</v>
      </c>
      <c r="I4464" s="4" t="b">
        <v>0</v>
      </c>
      <c r="J4464" s="4" t="str">
        <f>CONCATENATE(Orte[[#This Row],[Ort]]," - ",Orte[[#This Row],[Landkreis]])</f>
        <v>Lindhorst - Landkreis Schaumburg</v>
      </c>
      <c r="L4464" s="3" t="s">
        <v>8099</v>
      </c>
      <c r="M4464" s="3"/>
      <c r="N4464" t="str">
        <f>Orte[[#This Row],[Ort]]</f>
        <v>Lindhorst</v>
      </c>
      <c r="O4464" t="s">
        <v>2008</v>
      </c>
      <c r="P4464" t="s">
        <v>1007</v>
      </c>
    </row>
    <row r="4465" spans="1:16" x14ac:dyDescent="0.35">
      <c r="A4465" t="s">
        <v>6565</v>
      </c>
      <c r="B4465" s="3" t="s">
        <v>14855</v>
      </c>
      <c r="C4465" s="4">
        <v>51.024689053099998</v>
      </c>
      <c r="D4465" s="4">
        <v>7.3627964239299999</v>
      </c>
      <c r="E4465" s="4">
        <f>Orte[[#This Row],[Lat_dez]]*PI()/180</f>
        <v>0.89054882378290268</v>
      </c>
      <c r="F4465" s="4">
        <f>Orte[[#This Row],[Lon_dez]]*PI()/180</f>
        <v>0.12850503975164271</v>
      </c>
      <c r="G4465" t="s">
        <v>504</v>
      </c>
      <c r="H4465" t="s">
        <v>1161</v>
      </c>
      <c r="I4465" s="4" t="b">
        <v>0</v>
      </c>
      <c r="J4465" s="4" t="str">
        <f>CONCATENATE(Orte[[#This Row],[Ort]]," - ",Orte[[#This Row],[Landkreis]])</f>
        <v>Lindlar - Kreis Oberbergischer Kreis</v>
      </c>
      <c r="L4465" s="3" t="s">
        <v>12432</v>
      </c>
      <c r="M4465" s="3"/>
      <c r="N4465" t="str">
        <f>Orte[[#This Row],[Ort]]</f>
        <v>Lindlar</v>
      </c>
      <c r="O4465" t="s">
        <v>3015</v>
      </c>
      <c r="P4465" t="s">
        <v>6694</v>
      </c>
    </row>
    <row r="4466" spans="1:16" x14ac:dyDescent="0.35">
      <c r="A4466" t="s">
        <v>2811</v>
      </c>
      <c r="B4466" s="3" t="s">
        <v>9957</v>
      </c>
      <c r="C4466" s="4">
        <v>52.952118008900001</v>
      </c>
      <c r="D4466" s="4">
        <v>12.9812664068</v>
      </c>
      <c r="E4466" s="4">
        <f>Orte[[#This Row],[Lat_dez]]*PI()/180</f>
        <v>0.92418880515988899</v>
      </c>
      <c r="F4466" s="4">
        <f>Orte[[#This Row],[Lon_dez]]*PI()/180</f>
        <v>0.22656583987719361</v>
      </c>
      <c r="G4466" t="s">
        <v>885</v>
      </c>
      <c r="H4466" t="s">
        <v>1417</v>
      </c>
      <c r="I4466" s="4" t="b">
        <v>0</v>
      </c>
      <c r="J4466" s="4" t="str">
        <f>CONCATENATE(Orte[[#This Row],[Ort]]," - ",Orte[[#This Row],[Landkreis]])</f>
        <v>Lindow u.a. - Landkreis Ostprignitz-Ruppin</v>
      </c>
      <c r="L4466" s="3" t="s">
        <v>12132</v>
      </c>
      <c r="M4466" s="3"/>
      <c r="N4466" t="str">
        <f>Orte[[#This Row],[Ort]]</f>
        <v>Lindow u.a.</v>
      </c>
      <c r="O4466" t="s">
        <v>778</v>
      </c>
      <c r="P4466" t="s">
        <v>3745</v>
      </c>
    </row>
    <row r="4467" spans="1:16" x14ac:dyDescent="0.35">
      <c r="A4467" t="s">
        <v>5255</v>
      </c>
      <c r="B4467" s="3" t="s">
        <v>13088</v>
      </c>
      <c r="C4467" s="4">
        <v>52.538907899000002</v>
      </c>
      <c r="D4467" s="4">
        <v>7.2820980931500001</v>
      </c>
      <c r="E4467" s="4">
        <f>Orte[[#This Row],[Lat_dez]]*PI()/180</f>
        <v>0.91697692823960641</v>
      </c>
      <c r="F4467" s="4">
        <f>Orte[[#This Row],[Lon_dez]]*PI()/180</f>
        <v>0.12709658817866823</v>
      </c>
      <c r="G4467" t="s">
        <v>554</v>
      </c>
      <c r="H4467" t="s">
        <v>626</v>
      </c>
      <c r="I4467" s="4" t="b">
        <v>0</v>
      </c>
      <c r="J4467" s="4" t="str">
        <f>CONCATENATE(Orte[[#This Row],[Ort]]," - ",Orte[[#This Row],[Landkreis]])</f>
        <v>Lingen - Landkreis Emsland</v>
      </c>
      <c r="L4467" s="3" t="s">
        <v>12423</v>
      </c>
      <c r="M4467" s="3"/>
      <c r="N4467" t="str">
        <f>Orte[[#This Row],[Ort]]</f>
        <v>Lingen</v>
      </c>
      <c r="O4467" t="s">
        <v>3593</v>
      </c>
      <c r="P4467" t="s">
        <v>4711</v>
      </c>
    </row>
    <row r="4468" spans="1:16" x14ac:dyDescent="0.35">
      <c r="A4468" t="s">
        <v>5255</v>
      </c>
      <c r="B4468" s="3" t="s">
        <v>15465</v>
      </c>
      <c r="C4468" s="4">
        <v>52.516761255600002</v>
      </c>
      <c r="D4468" s="4">
        <v>7.3314974382300004</v>
      </c>
      <c r="E4468" s="4">
        <f>Orte[[#This Row],[Lat_dez]]*PI()/180</f>
        <v>0.9165903963940113</v>
      </c>
      <c r="F4468" s="4">
        <f>Orte[[#This Row],[Lon_dez]]*PI()/180</f>
        <v>0.12795876939864309</v>
      </c>
      <c r="G4468" t="s">
        <v>554</v>
      </c>
      <c r="H4468" t="s">
        <v>626</v>
      </c>
      <c r="I4468" s="4" t="b">
        <v>0</v>
      </c>
      <c r="J4468" s="4" t="str">
        <f>CONCATENATE(Orte[[#This Row],[Ort]]," - ",Orte[[#This Row],[Landkreis]])</f>
        <v>Lingen - Landkreis Emsland</v>
      </c>
      <c r="L4468" s="3" t="s">
        <v>14575</v>
      </c>
      <c r="M4468" s="3"/>
      <c r="N4468" t="str">
        <f>Orte[[#This Row],[Ort]]</f>
        <v>Lingen</v>
      </c>
      <c r="O4468" t="s">
        <v>5032</v>
      </c>
      <c r="P4468" t="s">
        <v>6197</v>
      </c>
    </row>
    <row r="4469" spans="1:16" x14ac:dyDescent="0.35">
      <c r="A4469" t="s">
        <v>5255</v>
      </c>
      <c r="B4469" s="3" t="s">
        <v>14733</v>
      </c>
      <c r="C4469" s="4">
        <v>52.511007504299997</v>
      </c>
      <c r="D4469" s="4">
        <v>7.3763916930500004</v>
      </c>
      <c r="E4469" s="4">
        <f>Orte[[#This Row],[Lat_dez]]*PI()/180</f>
        <v>0.91648997448948533</v>
      </c>
      <c r="F4469" s="4">
        <f>Orte[[#This Row],[Lon_dez]]*PI()/180</f>
        <v>0.12874232196048144</v>
      </c>
      <c r="G4469" t="s">
        <v>554</v>
      </c>
      <c r="H4469" t="s">
        <v>626</v>
      </c>
      <c r="I4469" s="4" t="b">
        <v>0</v>
      </c>
      <c r="J4469" s="4" t="str">
        <f>CONCATENATE(Orte[[#This Row],[Ort]]," - ",Orte[[#This Row],[Landkreis]])</f>
        <v>Lingen - Landkreis Emsland</v>
      </c>
      <c r="L4469" s="3" t="s">
        <v>13288</v>
      </c>
      <c r="M4469" s="3"/>
      <c r="N4469" t="str">
        <f>Orte[[#This Row],[Ort]]</f>
        <v>Lingen</v>
      </c>
      <c r="O4469" t="s">
        <v>639</v>
      </c>
      <c r="P4469" t="s">
        <v>1034</v>
      </c>
    </row>
    <row r="4470" spans="1:16" x14ac:dyDescent="0.35">
      <c r="A4470" t="s">
        <v>4303</v>
      </c>
      <c r="B4470" s="3" t="s">
        <v>11845</v>
      </c>
      <c r="C4470" s="4">
        <v>49.2446853358</v>
      </c>
      <c r="D4470" s="4">
        <v>8.35792371352</v>
      </c>
      <c r="E4470" s="4">
        <f>Orte[[#This Row],[Lat_dez]]*PI()/180</f>
        <v>0.85948189821827947</v>
      </c>
      <c r="F4470" s="4">
        <f>Orte[[#This Row],[Lon_dez]]*PI()/180</f>
        <v>0.14587328743143529</v>
      </c>
      <c r="G4470" t="s">
        <v>514</v>
      </c>
      <c r="H4470" t="s">
        <v>565</v>
      </c>
      <c r="I4470" s="4" t="b">
        <v>0</v>
      </c>
      <c r="J4470" s="4" t="str">
        <f>CONCATENATE(Orte[[#This Row],[Ort]]," - ",Orte[[#This Row],[Landkreis]])</f>
        <v>Lingenfeld - Landkreis Germersheim</v>
      </c>
      <c r="L4470" s="3" t="s">
        <v>8593</v>
      </c>
      <c r="M4470" s="3"/>
      <c r="N4470" t="str">
        <f>Orte[[#This Row],[Ort]]</f>
        <v>Lingenfeld</v>
      </c>
      <c r="O4470" t="s">
        <v>3542</v>
      </c>
      <c r="P4470" t="s">
        <v>3298</v>
      </c>
    </row>
    <row r="4471" spans="1:16" x14ac:dyDescent="0.35">
      <c r="A4471" t="s">
        <v>7275</v>
      </c>
      <c r="B4471" s="3" t="s">
        <v>15808</v>
      </c>
      <c r="C4471" s="4">
        <v>49.127834755000002</v>
      </c>
      <c r="D4471" s="4">
        <v>8.4076427177999999</v>
      </c>
      <c r="E4471" s="4">
        <f>Orte[[#This Row],[Lat_dez]]*PI()/180</f>
        <v>0.85744247085045189</v>
      </c>
      <c r="F4471" s="4">
        <f>Orte[[#This Row],[Lon_dez]]*PI()/180</f>
        <v>0.14674104775693445</v>
      </c>
      <c r="G4471" t="s">
        <v>546</v>
      </c>
      <c r="H4471" t="s">
        <v>723</v>
      </c>
      <c r="I4471" s="4" t="b">
        <v>0</v>
      </c>
      <c r="J4471" s="4" t="str">
        <f>CONCATENATE(Orte[[#This Row],[Ort]]," - ",Orte[[#This Row],[Landkreis]])</f>
        <v>Linkenheim-Hochstetten - Landkreis Karlsruhe</v>
      </c>
      <c r="L4471" s="3" t="s">
        <v>15006</v>
      </c>
      <c r="M4471" s="3"/>
      <c r="N4471" t="str">
        <f>Orte[[#This Row],[Ort]]</f>
        <v>Linkenheim-Hochstetten</v>
      </c>
      <c r="O4471" t="s">
        <v>3809</v>
      </c>
      <c r="P4471" t="s">
        <v>5055</v>
      </c>
    </row>
    <row r="4472" spans="1:16" x14ac:dyDescent="0.35">
      <c r="A4472" t="s">
        <v>2953</v>
      </c>
      <c r="B4472" s="3" t="s">
        <v>10126</v>
      </c>
      <c r="C4472" s="4">
        <v>50.975947171500003</v>
      </c>
      <c r="D4472" s="4">
        <v>6.2822712592399998</v>
      </c>
      <c r="E4472" s="4">
        <f>Orte[[#This Row],[Lat_dez]]*PI()/180</f>
        <v>0.88969811746536565</v>
      </c>
      <c r="F4472" s="4">
        <f>Orte[[#This Row],[Lon_dez]]*PI()/180</f>
        <v>0.10964631797714824</v>
      </c>
      <c r="G4472" t="s">
        <v>504</v>
      </c>
      <c r="H4472" t="s">
        <v>512</v>
      </c>
      <c r="I4472" s="4" t="b">
        <v>0</v>
      </c>
      <c r="J4472" s="4" t="str">
        <f>CONCATENATE(Orte[[#This Row],[Ort]]," - ",Orte[[#This Row],[Landkreis]])</f>
        <v>Linnich - Kreis Düren</v>
      </c>
      <c r="L4472" s="3" t="s">
        <v>15156</v>
      </c>
      <c r="M4472" s="3"/>
      <c r="N4472" t="str">
        <f>Orte[[#This Row],[Ort]]</f>
        <v>Linnich</v>
      </c>
      <c r="O4472" t="s">
        <v>1384</v>
      </c>
      <c r="P4472" t="s">
        <v>4858</v>
      </c>
    </row>
    <row r="4473" spans="1:16" x14ac:dyDescent="0.35">
      <c r="A4473" t="s">
        <v>6599</v>
      </c>
      <c r="B4473" s="3" t="s">
        <v>14901</v>
      </c>
      <c r="C4473" s="4">
        <v>52.585402912299998</v>
      </c>
      <c r="D4473" s="4">
        <v>9.3204908059699996</v>
      </c>
      <c r="E4473" s="4">
        <f>Orte[[#This Row],[Lat_dez]]*PI()/180</f>
        <v>0.91778841930745003</v>
      </c>
      <c r="F4473" s="4">
        <f>Orte[[#This Row],[Lon_dez]]*PI()/180</f>
        <v>0.16267325246603645</v>
      </c>
      <c r="G4473" t="s">
        <v>554</v>
      </c>
      <c r="H4473" t="s">
        <v>747</v>
      </c>
      <c r="I4473" s="4" t="b">
        <v>0</v>
      </c>
      <c r="J4473" s="4" t="str">
        <f>CONCATENATE(Orte[[#This Row],[Ort]]," - ",Orte[[#This Row],[Landkreis]])</f>
        <v>Linsburg - Landkreis Nienburg (Weser)</v>
      </c>
      <c r="L4473" s="3" t="s">
        <v>10650</v>
      </c>
      <c r="M4473" s="3"/>
      <c r="N4473" t="str">
        <f>Orte[[#This Row],[Ort]]</f>
        <v>Linsburg</v>
      </c>
      <c r="O4473" t="s">
        <v>6211</v>
      </c>
      <c r="P4473" t="s">
        <v>6253</v>
      </c>
    </row>
    <row r="4474" spans="1:16" x14ac:dyDescent="0.35">
      <c r="A4474" t="s">
        <v>1748</v>
      </c>
      <c r="B4474" s="3" t="s">
        <v>8702</v>
      </c>
      <c r="C4474" s="4">
        <v>50.168266703299999</v>
      </c>
      <c r="D4474" s="4">
        <v>9.2170264942899998</v>
      </c>
      <c r="E4474" s="4">
        <f>Orte[[#This Row],[Lat_dez]]*PI()/180</f>
        <v>0.87560143399122614</v>
      </c>
      <c r="F4474" s="4">
        <f>Orte[[#This Row],[Lon_dez]]*PI()/180</f>
        <v>0.16086745956891083</v>
      </c>
      <c r="G4474" t="s">
        <v>549</v>
      </c>
      <c r="H4474" t="s">
        <v>1076</v>
      </c>
      <c r="I4474" s="4" t="b">
        <v>0</v>
      </c>
      <c r="J4474" s="4" t="str">
        <f>CONCATENATE(Orte[[#This Row],[Ort]]," - ",Orte[[#This Row],[Landkreis]])</f>
        <v>Linsengericht - Landkreis Main-Kinzig-Kreis</v>
      </c>
      <c r="L4474" s="3" t="s">
        <v>14034</v>
      </c>
      <c r="M4474" s="3"/>
      <c r="N4474" t="str">
        <f>Orte[[#This Row],[Ort]]</f>
        <v>Linsengericht</v>
      </c>
      <c r="O4474" t="s">
        <v>1865</v>
      </c>
      <c r="P4474" t="s">
        <v>2221</v>
      </c>
    </row>
    <row r="4475" spans="1:16" x14ac:dyDescent="0.35">
      <c r="A4475" t="s">
        <v>5258</v>
      </c>
      <c r="B4475" s="3" t="s">
        <v>13093</v>
      </c>
      <c r="C4475" s="4">
        <v>50.578441743799999</v>
      </c>
      <c r="D4475" s="4">
        <v>7.3028297427800002</v>
      </c>
      <c r="E4475" s="4">
        <f>Orte[[#This Row],[Lat_dez]]*PI()/180</f>
        <v>0.88276033895745221</v>
      </c>
      <c r="F4475" s="4">
        <f>Orte[[#This Row],[Lon_dez]]*PI()/180</f>
        <v>0.12745842372408159</v>
      </c>
      <c r="G4475" t="s">
        <v>514</v>
      </c>
      <c r="H4475" t="s">
        <v>584</v>
      </c>
      <c r="I4475" s="4" t="b">
        <v>0</v>
      </c>
      <c r="J4475" s="4" t="str">
        <f>CONCATENATE(Orte[[#This Row],[Ort]]," - ",Orte[[#This Row],[Landkreis]])</f>
        <v>Linz am Rhein, Ockenfels - Landkreis Neuwied</v>
      </c>
      <c r="L4475" s="3" t="s">
        <v>13809</v>
      </c>
      <c r="M4475" s="3"/>
      <c r="N4475" t="str">
        <f>Orte[[#This Row],[Ort]]</f>
        <v>Linz am Rhein, Ockenfels</v>
      </c>
      <c r="O4475" t="s">
        <v>2548</v>
      </c>
      <c r="P4475" t="s">
        <v>6141</v>
      </c>
    </row>
    <row r="4476" spans="1:16" x14ac:dyDescent="0.35">
      <c r="A4476" t="s">
        <v>6264</v>
      </c>
      <c r="B4476" s="3" t="s">
        <v>14423</v>
      </c>
      <c r="C4476" s="4">
        <v>51.674756833799997</v>
      </c>
      <c r="D4476" s="4">
        <v>8.0888431630300008</v>
      </c>
      <c r="E4476" s="4">
        <f>Orte[[#This Row],[Lat_dez]]*PI()/180</f>
        <v>0.90189464691725019</v>
      </c>
      <c r="F4476" s="4">
        <f>Orte[[#This Row],[Lon_dez]]*PI()/180</f>
        <v>0.14117694587230598</v>
      </c>
      <c r="G4476" t="s">
        <v>504</v>
      </c>
      <c r="H4476" t="s">
        <v>575</v>
      </c>
      <c r="I4476" s="4" t="b">
        <v>0</v>
      </c>
      <c r="J4476" s="4" t="str">
        <f>CONCATENATE(Orte[[#This Row],[Ort]]," - ",Orte[[#This Row],[Landkreis]])</f>
        <v>Lippetal - Kreis Soest</v>
      </c>
      <c r="L4476" s="3" t="s">
        <v>15806</v>
      </c>
      <c r="M4476" s="3"/>
      <c r="N4476" t="str">
        <f>Orte[[#This Row],[Ort]]</f>
        <v>Lippetal</v>
      </c>
      <c r="O4476" t="s">
        <v>2904</v>
      </c>
      <c r="P4476" t="s">
        <v>4653</v>
      </c>
    </row>
    <row r="4477" spans="1:16" x14ac:dyDescent="0.35">
      <c r="A4477" t="s">
        <v>574</v>
      </c>
      <c r="B4477" s="3" t="s">
        <v>13858</v>
      </c>
      <c r="C4477" s="4">
        <v>51.687561268099998</v>
      </c>
      <c r="D4477" s="4">
        <v>8.3384525134</v>
      </c>
      <c r="E4477" s="4">
        <f>Orte[[#This Row],[Lat_dez]]*PI()/180</f>
        <v>0.9021181264546404</v>
      </c>
      <c r="F4477" s="4">
        <f>Orte[[#This Row],[Lon_dez]]*PI()/180</f>
        <v>0.14553345088002659</v>
      </c>
      <c r="G4477" t="s">
        <v>504</v>
      </c>
      <c r="H4477" t="s">
        <v>575</v>
      </c>
      <c r="I4477" s="4" t="b">
        <v>0</v>
      </c>
      <c r="J4477" s="4" t="str">
        <f>CONCATENATE(Orte[[#This Row],[Ort]]," - ",Orte[[#This Row],[Landkreis]])</f>
        <v>Lippstadt - Kreis Soest</v>
      </c>
      <c r="L4477" s="3" t="s">
        <v>9473</v>
      </c>
      <c r="M4477" s="3"/>
      <c r="N4477" t="str">
        <f>Orte[[#This Row],[Ort]]</f>
        <v>Lippstadt</v>
      </c>
      <c r="O4477" t="s">
        <v>3057</v>
      </c>
      <c r="P4477" t="s">
        <v>1079</v>
      </c>
    </row>
    <row r="4478" spans="1:16" x14ac:dyDescent="0.35">
      <c r="A4478" t="s">
        <v>574</v>
      </c>
      <c r="B4478" s="3" t="s">
        <v>13282</v>
      </c>
      <c r="C4478" s="4">
        <v>51.667810038799999</v>
      </c>
      <c r="D4478" s="4">
        <v>8.27724669935</v>
      </c>
      <c r="E4478" s="4">
        <f>Orte[[#This Row],[Lat_dez]]*PI()/180</f>
        <v>0.90177340247203908</v>
      </c>
      <c r="F4478" s="4">
        <f>Orte[[#This Row],[Lon_dez]]*PI()/180</f>
        <v>0.14446520790349068</v>
      </c>
      <c r="G4478" t="s">
        <v>504</v>
      </c>
      <c r="H4478" t="s">
        <v>575</v>
      </c>
      <c r="I4478" s="4" t="b">
        <v>0</v>
      </c>
      <c r="J4478" s="4" t="str">
        <f>CONCATENATE(Orte[[#This Row],[Ort]]," - ",Orte[[#This Row],[Landkreis]])</f>
        <v>Lippstadt - Kreis Soest</v>
      </c>
      <c r="L4478" s="3" t="s">
        <v>8096</v>
      </c>
      <c r="M4478" s="3"/>
      <c r="N4478" t="str">
        <f>Orte[[#This Row],[Ort]]</f>
        <v>Lippstadt</v>
      </c>
      <c r="O4478" t="s">
        <v>7099</v>
      </c>
      <c r="P4478" t="s">
        <v>1477</v>
      </c>
    </row>
    <row r="4479" spans="1:16" x14ac:dyDescent="0.35">
      <c r="A4479" t="s">
        <v>574</v>
      </c>
      <c r="B4479" s="3" t="s">
        <v>7708</v>
      </c>
      <c r="C4479" s="4">
        <v>51.660170563500003</v>
      </c>
      <c r="D4479" s="4">
        <v>8.3483083446199995</v>
      </c>
      <c r="E4479" s="4">
        <f>Orte[[#This Row],[Lat_dez]]*PI()/180</f>
        <v>0.90164006847492939</v>
      </c>
      <c r="F4479" s="4">
        <f>Orte[[#This Row],[Lon_dez]]*PI()/180</f>
        <v>0.14570546758533645</v>
      </c>
      <c r="G4479" t="s">
        <v>504</v>
      </c>
      <c r="H4479" t="s">
        <v>575</v>
      </c>
      <c r="I4479" s="4" t="b">
        <v>0</v>
      </c>
      <c r="J4479" s="4" t="str">
        <f>CONCATENATE(Orte[[#This Row],[Ort]]," - ",Orte[[#This Row],[Landkreis]])</f>
        <v>Lippstadt - Kreis Soest</v>
      </c>
      <c r="L4479" s="3" t="s">
        <v>12591</v>
      </c>
      <c r="M4479" s="3"/>
      <c r="N4479" t="str">
        <f>Orte[[#This Row],[Ort]]</f>
        <v>Lippstadt</v>
      </c>
      <c r="O4479" t="s">
        <v>6925</v>
      </c>
      <c r="P4479" t="s">
        <v>6293</v>
      </c>
    </row>
    <row r="4480" spans="1:16" x14ac:dyDescent="0.35">
      <c r="A4480" t="s">
        <v>574</v>
      </c>
      <c r="B4480" s="3" t="s">
        <v>8817</v>
      </c>
      <c r="C4480" s="4">
        <v>51.685859595099998</v>
      </c>
      <c r="D4480" s="4">
        <v>8.4118232341500008</v>
      </c>
      <c r="E4480" s="4">
        <f>Orte[[#This Row],[Lat_dez]]*PI()/180</f>
        <v>0.90208842665799815</v>
      </c>
      <c r="F4480" s="4">
        <f>Orte[[#This Row],[Lon_dez]]*PI()/180</f>
        <v>0.14681401153167542</v>
      </c>
      <c r="G4480" t="s">
        <v>504</v>
      </c>
      <c r="H4480" t="s">
        <v>575</v>
      </c>
      <c r="I4480" s="4" t="b">
        <v>0</v>
      </c>
      <c r="J4480" s="4" t="str">
        <f>CONCATENATE(Orte[[#This Row],[Ort]]," - ",Orte[[#This Row],[Landkreis]])</f>
        <v>Lippstadt - Kreis Soest</v>
      </c>
      <c r="L4480" s="3" t="s">
        <v>15800</v>
      </c>
      <c r="M4480" s="3"/>
      <c r="N4480" t="str">
        <f>Orte[[#This Row],[Ort]]</f>
        <v>Lippstadt</v>
      </c>
      <c r="O4480" t="s">
        <v>1490</v>
      </c>
      <c r="P4480" t="s">
        <v>3783</v>
      </c>
    </row>
    <row r="4481" spans="1:16" x14ac:dyDescent="0.35">
      <c r="A4481" t="s">
        <v>1320</v>
      </c>
      <c r="B4481" s="3" t="s">
        <v>8259</v>
      </c>
      <c r="C4481" s="4">
        <v>49.896810160999998</v>
      </c>
      <c r="D4481" s="4">
        <v>10.7193677443</v>
      </c>
      <c r="E4481" s="4">
        <f>Orte[[#This Row],[Lat_dez]]*PI()/180</f>
        <v>0.87086362355201186</v>
      </c>
      <c r="F4481" s="4">
        <f>Orte[[#This Row],[Lon_dez]]*PI()/180</f>
        <v>0.1870882608701126</v>
      </c>
      <c r="G4481" t="s">
        <v>665</v>
      </c>
      <c r="H4481" t="s">
        <v>1321</v>
      </c>
      <c r="I4481" s="4" t="b">
        <v>0</v>
      </c>
      <c r="J4481" s="4" t="str">
        <f>CONCATENATE(Orte[[#This Row],[Ort]]," - ",Orte[[#This Row],[Landkreis]])</f>
        <v>Lisberg - Landkreis Bamberg</v>
      </c>
      <c r="L4481" s="3" t="s">
        <v>15358</v>
      </c>
      <c r="M4481" s="3"/>
      <c r="N4481" t="str">
        <f>Orte[[#This Row],[Ort]]</f>
        <v>Lisberg</v>
      </c>
      <c r="O4481" t="s">
        <v>6300</v>
      </c>
      <c r="P4481" t="s">
        <v>6640</v>
      </c>
    </row>
    <row r="4482" spans="1:16" x14ac:dyDescent="0.35">
      <c r="A4482" t="s">
        <v>4899</v>
      </c>
      <c r="B4482" s="3" t="s">
        <v>12612</v>
      </c>
      <c r="C4482" s="4">
        <v>50.3161009377</v>
      </c>
      <c r="D4482" s="4">
        <v>6.6033450839599999</v>
      </c>
      <c r="E4482" s="4">
        <f>Orte[[#This Row],[Lat_dez]]*PI()/180</f>
        <v>0.87818162812867118</v>
      </c>
      <c r="F4482" s="4">
        <f>Orte[[#This Row],[Lon_dez]]*PI()/180</f>
        <v>0.11525011336048339</v>
      </c>
      <c r="G4482" t="s">
        <v>514</v>
      </c>
      <c r="H4482" t="s">
        <v>527</v>
      </c>
      <c r="I4482" s="4" t="b">
        <v>0</v>
      </c>
      <c r="J4482" s="4" t="str">
        <f>CONCATENATE(Orte[[#This Row],[Ort]]," - ",Orte[[#This Row],[Landkreis]])</f>
        <v>Lissendorf - Landkreis Vulkaneifel</v>
      </c>
      <c r="L4482" s="3" t="s">
        <v>8095</v>
      </c>
      <c r="M4482" s="3"/>
      <c r="N4482" t="str">
        <f>Orte[[#This Row],[Ort]]</f>
        <v>Lissendorf</v>
      </c>
      <c r="O4482" t="s">
        <v>3772</v>
      </c>
      <c r="P4482" t="s">
        <v>2088</v>
      </c>
    </row>
    <row r="4483" spans="1:16" x14ac:dyDescent="0.35">
      <c r="A4483" t="s">
        <v>6466</v>
      </c>
      <c r="B4483" s="3" t="s">
        <v>14706</v>
      </c>
      <c r="C4483" s="4">
        <v>55.023776668799997</v>
      </c>
      <c r="D4483" s="4">
        <v>8.4015333938599994</v>
      </c>
      <c r="E4483" s="4">
        <f>Orte[[#This Row],[Lat_dez]]*PI()/180</f>
        <v>0.96034606975259729</v>
      </c>
      <c r="F4483" s="4">
        <f>Orte[[#This Row],[Lon_dez]]*PI()/180</f>
        <v>0.14663441993911053</v>
      </c>
      <c r="G4483" t="s">
        <v>641</v>
      </c>
      <c r="H4483" t="s">
        <v>765</v>
      </c>
      <c r="I4483" s="4" t="b">
        <v>0</v>
      </c>
      <c r="J4483" s="4" t="str">
        <f>CONCATENATE(Orte[[#This Row],[Ort]]," - ",Orte[[#This Row],[Landkreis]])</f>
        <v>List - Kreis Nordfriesland</v>
      </c>
      <c r="L4483" s="3" t="s">
        <v>11365</v>
      </c>
      <c r="M4483" s="3"/>
      <c r="N4483" t="str">
        <f>Orte[[#This Row],[Ort]]</f>
        <v>List</v>
      </c>
      <c r="O4483" t="s">
        <v>6053</v>
      </c>
      <c r="P4483" t="s">
        <v>918</v>
      </c>
    </row>
    <row r="4484" spans="1:16" x14ac:dyDescent="0.35">
      <c r="A4484" t="s">
        <v>3180</v>
      </c>
      <c r="B4484" s="3" t="s">
        <v>10410</v>
      </c>
      <c r="C4484" s="4">
        <v>49.915074615599998</v>
      </c>
      <c r="D4484" s="4">
        <v>11.039370870899999</v>
      </c>
      <c r="E4484" s="4">
        <f>Orte[[#This Row],[Lat_dez]]*PI()/180</f>
        <v>0.87118239842086287</v>
      </c>
      <c r="F4484" s="4">
        <f>Orte[[#This Row],[Lon_dez]]*PI()/180</f>
        <v>0.19267336904595886</v>
      </c>
      <c r="G4484" t="s">
        <v>665</v>
      </c>
      <c r="H4484" t="s">
        <v>1321</v>
      </c>
      <c r="I4484" s="4" t="b">
        <v>0</v>
      </c>
      <c r="J4484" s="4" t="str">
        <f>CONCATENATE(Orte[[#This Row],[Ort]]," - ",Orte[[#This Row],[Landkreis]])</f>
        <v>Litzendorf - Landkreis Bamberg</v>
      </c>
      <c r="L4484" s="3" t="s">
        <v>14051</v>
      </c>
      <c r="M4484" s="3"/>
      <c r="N4484" t="str">
        <f>Orte[[#This Row],[Ort]]</f>
        <v>Litzendorf</v>
      </c>
      <c r="O4484" t="s">
        <v>3389</v>
      </c>
      <c r="P4484" t="s">
        <v>2025</v>
      </c>
    </row>
    <row r="4485" spans="1:16" x14ac:dyDescent="0.35">
      <c r="A4485" t="s">
        <v>3889</v>
      </c>
      <c r="B4485" s="3" t="s">
        <v>11311</v>
      </c>
      <c r="C4485" s="4">
        <v>51.087525638199999</v>
      </c>
      <c r="D4485" s="4">
        <v>14.6644139916</v>
      </c>
      <c r="E4485" s="4">
        <f>Orte[[#This Row],[Lat_dez]]*PI()/180</f>
        <v>0.89164552908360739</v>
      </c>
      <c r="F4485" s="4">
        <f>Orte[[#This Row],[Lon_dez]]*PI()/180</f>
        <v>0.25594230702894405</v>
      </c>
      <c r="G4485" t="s">
        <v>869</v>
      </c>
      <c r="H4485" t="s">
        <v>979</v>
      </c>
      <c r="I4485" s="4" t="b">
        <v>0</v>
      </c>
      <c r="J4485" s="4" t="str">
        <f>CONCATENATE(Orte[[#This Row],[Ort]]," - ",Orte[[#This Row],[Landkreis]])</f>
        <v>Löbau, Kottmar u.a. - Landkreis Görlitz</v>
      </c>
      <c r="L4485" s="3" t="s">
        <v>9462</v>
      </c>
      <c r="M4485" s="3"/>
      <c r="N4485" t="str">
        <f>Orte[[#This Row],[Ort]]</f>
        <v>Löbau, Kottmar u.a.</v>
      </c>
      <c r="O4485" t="s">
        <v>4071</v>
      </c>
      <c r="P4485" t="s">
        <v>3453</v>
      </c>
    </row>
    <row r="4486" spans="1:16" x14ac:dyDescent="0.35">
      <c r="A4486" t="s">
        <v>1732</v>
      </c>
      <c r="B4486" s="3" t="s">
        <v>8687</v>
      </c>
      <c r="C4486" s="4">
        <v>49.374565888799999</v>
      </c>
      <c r="D4486" s="4">
        <v>8.8840258915099994</v>
      </c>
      <c r="E4486" s="4">
        <f>Orte[[#This Row],[Lat_dez]]*PI()/180</f>
        <v>0.86174874150244041</v>
      </c>
      <c r="F4486" s="4">
        <f>Orte[[#This Row],[Lon_dez]]*PI()/180</f>
        <v>0.15505550263927403</v>
      </c>
      <c r="G4486" t="s">
        <v>546</v>
      </c>
      <c r="H4486" t="s">
        <v>726</v>
      </c>
      <c r="I4486" s="4" t="b">
        <v>0</v>
      </c>
      <c r="J4486" s="4" t="str">
        <f>CONCATENATE(Orte[[#This Row],[Ort]]," - ",Orte[[#This Row],[Landkreis]])</f>
        <v>Lobbach - Landkreis Rhein-Neckar-Kreis</v>
      </c>
      <c r="L4486" s="3" t="s">
        <v>7733</v>
      </c>
      <c r="M4486" s="3"/>
      <c r="N4486" t="str">
        <f>Orte[[#This Row],[Ort]]</f>
        <v>Lobbach</v>
      </c>
      <c r="O4486" t="s">
        <v>926</v>
      </c>
      <c r="P4486" t="s">
        <v>16054</v>
      </c>
    </row>
    <row r="4487" spans="1:16" x14ac:dyDescent="0.35">
      <c r="A4487" t="s">
        <v>3773</v>
      </c>
      <c r="B4487" s="3" t="s">
        <v>11172</v>
      </c>
      <c r="C4487" s="4">
        <v>50.450275437899997</v>
      </c>
      <c r="D4487" s="4">
        <v>11.6334438612</v>
      </c>
      <c r="E4487" s="4">
        <f>Orte[[#This Row],[Lat_dez]]*PI()/180</f>
        <v>0.88052341492937891</v>
      </c>
      <c r="F4487" s="4">
        <f>Orte[[#This Row],[Lon_dez]]*PI()/180</f>
        <v>0.20304189872386222</v>
      </c>
      <c r="G4487" t="s">
        <v>678</v>
      </c>
      <c r="H4487" t="s">
        <v>1295</v>
      </c>
      <c r="I4487" s="4" t="b">
        <v>0</v>
      </c>
      <c r="J4487" s="4" t="str">
        <f>CONCATENATE(Orte[[#This Row],[Ort]]," - ",Orte[[#This Row],[Landkreis]])</f>
        <v>Lobenstein - Landkreis Saale-Orla-Kreis</v>
      </c>
      <c r="L4487" s="3" t="s">
        <v>8091</v>
      </c>
      <c r="M4487" s="3"/>
      <c r="N4487" t="str">
        <f>Orte[[#This Row],[Ort]]</f>
        <v>Lobenstein</v>
      </c>
      <c r="O4487" t="s">
        <v>6100</v>
      </c>
      <c r="P4487" t="s">
        <v>2347</v>
      </c>
    </row>
    <row r="4488" spans="1:16" x14ac:dyDescent="0.35">
      <c r="A4488" t="s">
        <v>3236</v>
      </c>
      <c r="B4488" s="3" t="s">
        <v>10477</v>
      </c>
      <c r="C4488" s="4">
        <v>54.315601271799999</v>
      </c>
      <c r="D4488" s="4">
        <v>12.701729870499999</v>
      </c>
      <c r="E4488" s="4">
        <f>Orte[[#This Row],[Lat_dez]]*PI()/180</f>
        <v>0.94798607739332952</v>
      </c>
      <c r="F4488" s="4">
        <f>Orte[[#This Row],[Lon_dez]]*PI()/180</f>
        <v>0.22168700693913795</v>
      </c>
      <c r="G4488" t="s">
        <v>834</v>
      </c>
      <c r="H4488" t="s">
        <v>923</v>
      </c>
      <c r="I4488" s="4" t="b">
        <v>0</v>
      </c>
      <c r="J4488" s="4" t="str">
        <f>CONCATENATE(Orte[[#This Row],[Ort]]," - ",Orte[[#This Row],[Landkreis]])</f>
        <v>Löbnitz - Landkreis Vorpommern-Rügen</v>
      </c>
      <c r="L4488" s="3" t="s">
        <v>10417</v>
      </c>
      <c r="M4488" s="3"/>
      <c r="N4488" t="str">
        <f>Orte[[#This Row],[Ort]]</f>
        <v>Löbnitz</v>
      </c>
      <c r="O4488" t="s">
        <v>3181</v>
      </c>
      <c r="P4488" t="s">
        <v>4882</v>
      </c>
    </row>
    <row r="4489" spans="1:16" x14ac:dyDescent="0.35">
      <c r="A4489" t="s">
        <v>6041</v>
      </c>
      <c r="B4489" s="3" t="s">
        <v>14127</v>
      </c>
      <c r="C4489" s="4">
        <v>52.102566166400003</v>
      </c>
      <c r="D4489" s="4">
        <v>12.0761374873</v>
      </c>
      <c r="E4489" s="4">
        <f>Orte[[#This Row],[Lat_dez]]*PI()/180</f>
        <v>0.90936132834187977</v>
      </c>
      <c r="F4489" s="4">
        <f>Orte[[#This Row],[Lon_dez]]*PI()/180</f>
        <v>0.21076836007689995</v>
      </c>
      <c r="G4489" t="s">
        <v>809</v>
      </c>
      <c r="H4489" t="s">
        <v>1206</v>
      </c>
      <c r="I4489" s="4" t="b">
        <v>0</v>
      </c>
      <c r="J4489" s="4" t="str">
        <f>CONCATENATE(Orte[[#This Row],[Ort]]," - ",Orte[[#This Row],[Landkreis]])</f>
        <v>Loburg, Leitzkau - Landkreis Jerichower Land</v>
      </c>
      <c r="L4489" s="3" t="s">
        <v>9805</v>
      </c>
      <c r="M4489" s="3"/>
      <c r="N4489" t="str">
        <f>Orte[[#This Row],[Ort]]</f>
        <v>Loburg, Leitzkau</v>
      </c>
      <c r="O4489" t="s">
        <v>5312</v>
      </c>
      <c r="P4489" t="s">
        <v>3565</v>
      </c>
    </row>
    <row r="4490" spans="1:16" x14ac:dyDescent="0.35">
      <c r="A4490" t="s">
        <v>1502</v>
      </c>
      <c r="B4490" s="3" t="s">
        <v>8440</v>
      </c>
      <c r="C4490" s="4">
        <v>48.996084080300001</v>
      </c>
      <c r="D4490" s="4">
        <v>9.0979474275900003</v>
      </c>
      <c r="E4490" s="4">
        <f>Orte[[#This Row],[Lat_dez]]*PI()/180</f>
        <v>0.8551429877852128</v>
      </c>
      <c r="F4490" s="4">
        <f>Orte[[#This Row],[Lon_dez]]*PI()/180</f>
        <v>0.15878913778479389</v>
      </c>
      <c r="G4490" t="s">
        <v>546</v>
      </c>
      <c r="H4490" t="s">
        <v>757</v>
      </c>
      <c r="I4490" s="4" t="b">
        <v>0</v>
      </c>
      <c r="J4490" s="4" t="str">
        <f>CONCATENATE(Orte[[#This Row],[Ort]]," - ",Orte[[#This Row],[Landkreis]])</f>
        <v>Löchgau - Landkreis Ludwigsburg</v>
      </c>
      <c r="L4490" s="3" t="s">
        <v>15268</v>
      </c>
      <c r="M4490" s="3"/>
      <c r="N4490" t="str">
        <f>Orte[[#This Row],[Ort]]</f>
        <v>Löchgau</v>
      </c>
      <c r="O4490" t="s">
        <v>6637</v>
      </c>
      <c r="P4490" t="s">
        <v>3561</v>
      </c>
    </row>
    <row r="4491" spans="1:16" x14ac:dyDescent="0.35">
      <c r="A4491" t="s">
        <v>1354</v>
      </c>
      <c r="B4491" s="3" t="s">
        <v>8286</v>
      </c>
      <c r="C4491" s="4">
        <v>53.481151244499998</v>
      </c>
      <c r="D4491" s="4">
        <v>14.241295322899999</v>
      </c>
      <c r="E4491" s="4">
        <f>Orte[[#This Row],[Lat_dez]]*PI()/180</f>
        <v>0.93342217697358776</v>
      </c>
      <c r="F4491" s="4">
        <f>Orte[[#This Row],[Lon_dez]]*PI()/180</f>
        <v>0.248557493133474</v>
      </c>
      <c r="G4491" t="s">
        <v>834</v>
      </c>
      <c r="H4491" t="s">
        <v>987</v>
      </c>
      <c r="I4491" s="4" t="b">
        <v>0</v>
      </c>
      <c r="J4491" s="4" t="str">
        <f>CONCATENATE(Orte[[#This Row],[Ort]]," - ",Orte[[#This Row],[Landkreis]])</f>
        <v>Löcknitz, Rothenklempenow - Landkreis Vorpommern-Greifswald</v>
      </c>
      <c r="L4491" s="3" t="s">
        <v>13821</v>
      </c>
      <c r="M4491" s="3"/>
      <c r="N4491" t="str">
        <f>Orte[[#This Row],[Ort]]</f>
        <v>Löcknitz, Rothenklempenow</v>
      </c>
      <c r="O4491" t="s">
        <v>5080</v>
      </c>
      <c r="P4491" t="s">
        <v>5037</v>
      </c>
    </row>
    <row r="4492" spans="1:16" x14ac:dyDescent="0.35">
      <c r="A4492" t="s">
        <v>1148</v>
      </c>
      <c r="B4492" s="3" t="s">
        <v>8110</v>
      </c>
      <c r="C4492" s="4">
        <v>48.775792532300002</v>
      </c>
      <c r="D4492" s="4">
        <v>8.4039231856200001</v>
      </c>
      <c r="E4492" s="4">
        <f>Orte[[#This Row],[Lat_dez]]*PI()/180</f>
        <v>0.85129817495829774</v>
      </c>
      <c r="F4492" s="4">
        <f>Orte[[#This Row],[Lon_dez]]*PI()/180</f>
        <v>0.14667612967375956</v>
      </c>
      <c r="G4492" t="s">
        <v>546</v>
      </c>
      <c r="H4492" t="s">
        <v>552</v>
      </c>
      <c r="I4492" s="4" t="b">
        <v>0</v>
      </c>
      <c r="J4492" s="4" t="str">
        <f>CONCATENATE(Orte[[#This Row],[Ort]]," - ",Orte[[#This Row],[Landkreis]])</f>
        <v>Loffenau - Landkreis Rastatt</v>
      </c>
      <c r="L4492" s="3" t="s">
        <v>9619</v>
      </c>
      <c r="M4492" s="3"/>
      <c r="N4492" t="str">
        <f>Orte[[#This Row],[Ort]]</f>
        <v>Loffenau</v>
      </c>
      <c r="O4492" t="s">
        <v>6968</v>
      </c>
      <c r="P4492" t="s">
        <v>4287</v>
      </c>
    </row>
    <row r="4493" spans="1:16" x14ac:dyDescent="0.35">
      <c r="A4493" t="s">
        <v>3200</v>
      </c>
      <c r="B4493" s="3" t="s">
        <v>10432</v>
      </c>
      <c r="C4493" s="4">
        <v>47.884146559199998</v>
      </c>
      <c r="D4493" s="4">
        <v>8.3531176363600004</v>
      </c>
      <c r="E4493" s="4">
        <f>Orte[[#This Row],[Lat_dez]]*PI()/180</f>
        <v>0.83573601696555377</v>
      </c>
      <c r="F4493" s="4">
        <f>Orte[[#This Row],[Lon_dez]]*PI()/180</f>
        <v>0.14578940556088843</v>
      </c>
      <c r="G4493" t="s">
        <v>546</v>
      </c>
      <c r="H4493" t="s">
        <v>547</v>
      </c>
      <c r="I4493" s="4" t="b">
        <v>0</v>
      </c>
      <c r="J4493" s="4" t="str">
        <f>CONCATENATE(Orte[[#This Row],[Ort]]," - ",Orte[[#This Row],[Landkreis]])</f>
        <v>Löffingen - Landkreis Breisgau-Hochschwarzwald</v>
      </c>
      <c r="L4493" s="3" t="s">
        <v>15223</v>
      </c>
      <c r="M4493" s="3"/>
      <c r="N4493" t="str">
        <f>Orte[[#This Row],[Ort]]</f>
        <v>Löffingen</v>
      </c>
      <c r="O4493" t="s">
        <v>4399</v>
      </c>
      <c r="P4493" t="s">
        <v>1258</v>
      </c>
    </row>
    <row r="4494" spans="1:16" x14ac:dyDescent="0.35">
      <c r="A4494" t="s">
        <v>2815</v>
      </c>
      <c r="B4494" s="3" t="s">
        <v>9961</v>
      </c>
      <c r="C4494" s="4">
        <v>49.159985474800003</v>
      </c>
      <c r="D4494" s="4">
        <v>13.1080192572</v>
      </c>
      <c r="E4494" s="4">
        <f>Orte[[#This Row],[Lat_dez]]*PI()/180</f>
        <v>0.85800360676784793</v>
      </c>
      <c r="F4494" s="4">
        <f>Orte[[#This Row],[Lon_dez]]*PI()/180</f>
        <v>0.22877809445296143</v>
      </c>
      <c r="G4494" t="s">
        <v>665</v>
      </c>
      <c r="H4494" t="s">
        <v>915</v>
      </c>
      <c r="I4494" s="4" t="b">
        <v>0</v>
      </c>
      <c r="J4494" s="4" t="str">
        <f>CONCATENATE(Orte[[#This Row],[Ort]]," - ",Orte[[#This Row],[Landkreis]])</f>
        <v>Lohberg - Landkreis Cham</v>
      </c>
      <c r="L4494" s="3" t="s">
        <v>9174</v>
      </c>
      <c r="M4494" s="3"/>
      <c r="N4494" t="str">
        <f>Orte[[#This Row],[Ort]]</f>
        <v>Lohberg</v>
      </c>
      <c r="O4494" t="s">
        <v>5132</v>
      </c>
      <c r="P4494" t="s">
        <v>2137</v>
      </c>
    </row>
    <row r="4495" spans="1:16" x14ac:dyDescent="0.35">
      <c r="A4495" t="s">
        <v>5581</v>
      </c>
      <c r="B4495" s="3" t="s">
        <v>13502</v>
      </c>
      <c r="C4495" s="4">
        <v>51.268833192199999</v>
      </c>
      <c r="D4495" s="4">
        <v>9.55307842675</v>
      </c>
      <c r="E4495" s="4">
        <f>Orte[[#This Row],[Lat_dez]]*PI()/180</f>
        <v>0.89480994285964488</v>
      </c>
      <c r="F4495" s="4">
        <f>Orte[[#This Row],[Lon_dez]]*PI()/180</f>
        <v>0.16673267224802743</v>
      </c>
      <c r="G4495" t="s">
        <v>549</v>
      </c>
      <c r="H4495" t="s">
        <v>1756</v>
      </c>
      <c r="I4495" s="4" t="b">
        <v>0</v>
      </c>
      <c r="J4495" s="4" t="str">
        <f>CONCATENATE(Orte[[#This Row],[Ort]]," - ",Orte[[#This Row],[Landkreis]])</f>
        <v>Lohfelden - Landkreis Kassel</v>
      </c>
      <c r="L4495" s="3" t="s">
        <v>10855</v>
      </c>
      <c r="M4495" s="3"/>
      <c r="N4495" t="str">
        <f>Orte[[#This Row],[Ort]]</f>
        <v>Lohfelden</v>
      </c>
      <c r="O4495" t="s">
        <v>5431</v>
      </c>
      <c r="P4495" t="s">
        <v>4388</v>
      </c>
    </row>
    <row r="4496" spans="1:16" x14ac:dyDescent="0.35">
      <c r="A4496" t="s">
        <v>1264</v>
      </c>
      <c r="B4496" s="3" t="s">
        <v>8212</v>
      </c>
      <c r="C4496" s="4">
        <v>50.865595921900002</v>
      </c>
      <c r="D4496" s="4">
        <v>7.2483058227299999</v>
      </c>
      <c r="E4496" s="4">
        <f>Orte[[#This Row],[Lat_dez]]*PI()/180</f>
        <v>0.88777212482615542</v>
      </c>
      <c r="F4496" s="4">
        <f>Orte[[#This Row],[Lon_dez]]*PI()/180</f>
        <v>0.12650680179811494</v>
      </c>
      <c r="G4496" t="s">
        <v>504</v>
      </c>
      <c r="H4496" t="s">
        <v>1265</v>
      </c>
      <c r="I4496" s="4" t="b">
        <v>0</v>
      </c>
      <c r="J4496" s="4" t="str">
        <f>CONCATENATE(Orte[[#This Row],[Ort]]," - ",Orte[[#This Row],[Landkreis]])</f>
        <v>Lohmar - Kreis Rhein-Sieg-Kreis</v>
      </c>
      <c r="L4496" s="3" t="s">
        <v>13082</v>
      </c>
      <c r="M4496" s="3"/>
      <c r="N4496" t="str">
        <f>Orte[[#This Row],[Ort]]</f>
        <v>Lohmar</v>
      </c>
      <c r="O4496" t="s">
        <v>4609</v>
      </c>
      <c r="P4496" t="s">
        <v>4616</v>
      </c>
    </row>
    <row r="4497" spans="1:16" x14ac:dyDescent="0.35">
      <c r="A4497" t="s">
        <v>5686</v>
      </c>
      <c r="B4497" s="3" t="s">
        <v>13649</v>
      </c>
      <c r="C4497" s="4">
        <v>50.984751029800002</v>
      </c>
      <c r="D4497" s="4">
        <v>14.015235515500001</v>
      </c>
      <c r="E4497" s="4">
        <f>Orte[[#This Row],[Lat_dez]]*PI()/180</f>
        <v>0.88985177377957969</v>
      </c>
      <c r="F4497" s="4">
        <f>Orte[[#This Row],[Lon_dez]]*PI()/180</f>
        <v>0.24461200518791976</v>
      </c>
      <c r="G4497" t="s">
        <v>869</v>
      </c>
      <c r="H4497" t="s">
        <v>968</v>
      </c>
      <c r="I4497" s="4" t="b">
        <v>0</v>
      </c>
      <c r="J4497" s="4" t="str">
        <f>CONCATENATE(Orte[[#This Row],[Ort]]," - ",Orte[[#This Row],[Landkreis]])</f>
        <v>Lohmen - Landkreis Sächsische Schweiz-Osterzgebirge</v>
      </c>
      <c r="L4497" s="3" t="s">
        <v>15797</v>
      </c>
      <c r="M4497" s="3"/>
      <c r="N4497" t="str">
        <f>Orte[[#This Row],[Ort]]</f>
        <v>Lohmen</v>
      </c>
      <c r="O4497" t="s">
        <v>4560</v>
      </c>
      <c r="P4497" t="s">
        <v>16055</v>
      </c>
    </row>
    <row r="4498" spans="1:16" x14ac:dyDescent="0.35">
      <c r="A4498" t="s">
        <v>5408</v>
      </c>
      <c r="B4498" s="3" t="s">
        <v>13283</v>
      </c>
      <c r="C4498" s="4">
        <v>50.537872020599998</v>
      </c>
      <c r="D4498" s="4">
        <v>8.2559491145199999</v>
      </c>
      <c r="E4498" s="4">
        <f>Orte[[#This Row],[Lat_dez]]*PI()/180</f>
        <v>0.88205226371098955</v>
      </c>
      <c r="F4498" s="4">
        <f>Orte[[#This Row],[Lon_dez]]*PI()/180</f>
        <v>0.14409349492548437</v>
      </c>
      <c r="G4498" t="s">
        <v>549</v>
      </c>
      <c r="H4498" t="s">
        <v>1130</v>
      </c>
      <c r="I4498" s="4" t="b">
        <v>0</v>
      </c>
      <c r="J4498" s="4" t="str">
        <f>CONCATENATE(Orte[[#This Row],[Ort]]," - ",Orte[[#This Row],[Landkreis]])</f>
        <v>Löhnberg - Landkreis Limburg-Weilburg</v>
      </c>
      <c r="L4498" s="3" t="s">
        <v>8089</v>
      </c>
      <c r="M4498" s="3"/>
      <c r="N4498" t="str">
        <f>Orte[[#This Row],[Ort]]</f>
        <v>Löhnberg</v>
      </c>
      <c r="O4498" t="s">
        <v>3432</v>
      </c>
      <c r="P4498" t="s">
        <v>1646</v>
      </c>
    </row>
    <row r="4499" spans="1:16" x14ac:dyDescent="0.35">
      <c r="A4499" t="s">
        <v>1637</v>
      </c>
      <c r="B4499" s="3" t="s">
        <v>8587</v>
      </c>
      <c r="C4499" s="4">
        <v>52.661567358100001</v>
      </c>
      <c r="D4499" s="4">
        <v>8.2315220314000008</v>
      </c>
      <c r="E4499" s="4">
        <f>Orte[[#This Row],[Lat_dez]]*PI()/180</f>
        <v>0.91911773965961685</v>
      </c>
      <c r="F4499" s="4">
        <f>Orte[[#This Row],[Lon_dez]]*PI()/180</f>
        <v>0.14366716189838208</v>
      </c>
      <c r="G4499" t="s">
        <v>554</v>
      </c>
      <c r="H4499" t="s">
        <v>1638</v>
      </c>
      <c r="I4499" s="4" t="b">
        <v>0</v>
      </c>
      <c r="J4499" s="4" t="str">
        <f>CONCATENATE(Orte[[#This Row],[Ort]]," - ",Orte[[#This Row],[Landkreis]])</f>
        <v>Lohne - Landkreis Vechta</v>
      </c>
      <c r="L4499" s="3" t="s">
        <v>7734</v>
      </c>
      <c r="M4499" s="3"/>
      <c r="N4499" t="str">
        <f>Orte[[#This Row],[Ort]]</f>
        <v>Lohne</v>
      </c>
      <c r="O4499" t="s">
        <v>3478</v>
      </c>
      <c r="P4499" t="s">
        <v>6550</v>
      </c>
    </row>
    <row r="4500" spans="1:16" x14ac:dyDescent="0.35">
      <c r="A4500" t="s">
        <v>1719</v>
      </c>
      <c r="B4500" s="3" t="s">
        <v>8677</v>
      </c>
      <c r="C4500" s="4">
        <v>52.199177384800002</v>
      </c>
      <c r="D4500" s="4">
        <v>8.7224436571700004</v>
      </c>
      <c r="E4500" s="4">
        <f>Orte[[#This Row],[Lat_dez]]*PI()/180</f>
        <v>0.91104751219732316</v>
      </c>
      <c r="F4500" s="4">
        <f>Orte[[#This Row],[Lon_dez]]*PI()/180</f>
        <v>0.15223536063731202</v>
      </c>
      <c r="G4500" t="s">
        <v>504</v>
      </c>
      <c r="H4500" t="s">
        <v>1711</v>
      </c>
      <c r="I4500" s="4" t="b">
        <v>0</v>
      </c>
      <c r="J4500" s="4" t="str">
        <f>CONCATENATE(Orte[[#This Row],[Ort]]," - ",Orte[[#This Row],[Landkreis]])</f>
        <v>Löhne - Kreis Herford</v>
      </c>
      <c r="L4500" s="3" t="s">
        <v>14693</v>
      </c>
      <c r="M4500" s="3"/>
      <c r="N4500" t="str">
        <f>Orte[[#This Row],[Ort]]</f>
        <v>Löhne</v>
      </c>
      <c r="O4500" t="s">
        <v>5556</v>
      </c>
      <c r="P4500" t="s">
        <v>6484</v>
      </c>
    </row>
    <row r="4501" spans="1:16" x14ac:dyDescent="0.35">
      <c r="A4501" t="s">
        <v>4309</v>
      </c>
      <c r="B4501" s="3" t="s">
        <v>11852</v>
      </c>
      <c r="C4501" s="4">
        <v>49.547118667500001</v>
      </c>
      <c r="D4501" s="4">
        <v>7.8485481740600003</v>
      </c>
      <c r="E4501" s="4">
        <f>Orte[[#This Row],[Lat_dez]]*PI()/180</f>
        <v>0.8647603556242206</v>
      </c>
      <c r="F4501" s="4">
        <f>Orte[[#This Row],[Lon_dez]]*PI()/180</f>
        <v>0.13698300713873601</v>
      </c>
      <c r="G4501" t="s">
        <v>514</v>
      </c>
      <c r="H4501" t="s">
        <v>595</v>
      </c>
      <c r="I4501" s="4" t="b">
        <v>0</v>
      </c>
      <c r="J4501" s="4" t="str">
        <f>CONCATENATE(Orte[[#This Row],[Ort]]," - ",Orte[[#This Row],[Landkreis]])</f>
        <v>Lohnsfeld - Landkreis Donnersbergkreis</v>
      </c>
      <c r="L4501" s="3" t="s">
        <v>8093</v>
      </c>
      <c r="M4501" s="3"/>
      <c r="N4501" t="str">
        <f>Orte[[#This Row],[Ort]]</f>
        <v>Lohnsfeld</v>
      </c>
      <c r="O4501" t="s">
        <v>2729</v>
      </c>
      <c r="P4501" t="s">
        <v>2112</v>
      </c>
    </row>
    <row r="4502" spans="1:16" x14ac:dyDescent="0.35">
      <c r="A4502" t="s">
        <v>6228</v>
      </c>
      <c r="B4502" s="3" t="s">
        <v>14364</v>
      </c>
      <c r="C4502" s="4">
        <v>50.026291258800001</v>
      </c>
      <c r="D4502" s="4">
        <v>9.5637001904000005</v>
      </c>
      <c r="E4502" s="4">
        <f>Orte[[#This Row],[Lat_dez]]*PI()/180</f>
        <v>0.87312349502771869</v>
      </c>
      <c r="F4502" s="4">
        <f>Orte[[#This Row],[Lon_dez]]*PI()/180</f>
        <v>0.16691805699608861</v>
      </c>
      <c r="G4502" t="s">
        <v>665</v>
      </c>
      <c r="H4502" t="s">
        <v>826</v>
      </c>
      <c r="I4502" s="4" t="b">
        <v>0</v>
      </c>
      <c r="J4502" s="4" t="str">
        <f>CONCATENATE(Orte[[#This Row],[Ort]]," - ",Orte[[#This Row],[Landkreis]])</f>
        <v>Lohr a. Main - Landkreis Main-Spessart</v>
      </c>
      <c r="L4502" s="3" t="s">
        <v>10860</v>
      </c>
      <c r="M4502" s="3"/>
      <c r="N4502" t="str">
        <f>Orte[[#This Row],[Ort]]</f>
        <v>Lohr a. Main</v>
      </c>
      <c r="O4502" t="s">
        <v>711</v>
      </c>
      <c r="P4502" t="s">
        <v>5391</v>
      </c>
    </row>
    <row r="4503" spans="1:16" x14ac:dyDescent="0.35">
      <c r="A4503" t="s">
        <v>3795</v>
      </c>
      <c r="B4503" s="3" t="s">
        <v>11200</v>
      </c>
      <c r="C4503" s="4">
        <v>50.718855423699999</v>
      </c>
      <c r="D4503" s="4">
        <v>8.6114908477099998</v>
      </c>
      <c r="E4503" s="4">
        <f>Orte[[#This Row],[Lat_dez]]*PI()/180</f>
        <v>0.88521101998654861</v>
      </c>
      <c r="F4503" s="4">
        <f>Orte[[#This Row],[Lon_dez]]*PI()/180</f>
        <v>0.15029886879789708</v>
      </c>
      <c r="G4503" t="s">
        <v>549</v>
      </c>
      <c r="H4503" t="s">
        <v>761</v>
      </c>
      <c r="I4503" s="4" t="b">
        <v>0</v>
      </c>
      <c r="J4503" s="4" t="str">
        <f>CONCATENATE(Orte[[#This Row],[Ort]]," - ",Orte[[#This Row],[Landkreis]])</f>
        <v>Lohra - Landkreis Marburg-Biedenkopf</v>
      </c>
      <c r="L4503" s="3" t="s">
        <v>13569</v>
      </c>
      <c r="M4503" s="3"/>
      <c r="N4503" t="str">
        <f>Orte[[#This Row],[Ort]]</f>
        <v>Lohra</v>
      </c>
      <c r="O4503" t="s">
        <v>961</v>
      </c>
      <c r="P4503" t="s">
        <v>1427</v>
      </c>
    </row>
    <row r="4504" spans="1:16" x14ac:dyDescent="0.35">
      <c r="A4504" t="s">
        <v>1599</v>
      </c>
      <c r="B4504" s="3" t="s">
        <v>8548</v>
      </c>
      <c r="C4504" s="4">
        <v>51.383774393800003</v>
      </c>
      <c r="D4504" s="4">
        <v>14.398140934400001</v>
      </c>
      <c r="E4504" s="4">
        <f>Orte[[#This Row],[Lat_dez]]*PI()/180</f>
        <v>0.89681604527376335</v>
      </c>
      <c r="F4504" s="4">
        <f>Orte[[#This Row],[Lon_dez]]*PI()/180</f>
        <v>0.25129496547145291</v>
      </c>
      <c r="G4504" t="s">
        <v>869</v>
      </c>
      <c r="H4504" t="s">
        <v>972</v>
      </c>
      <c r="I4504" s="4" t="b">
        <v>0</v>
      </c>
      <c r="J4504" s="4" t="str">
        <f>CONCATENATE(Orte[[#This Row],[Ort]]," - ",Orte[[#This Row],[Landkreis]])</f>
        <v>Lohsa - Landkreis Bautzen</v>
      </c>
      <c r="L4504" s="3" t="s">
        <v>14707</v>
      </c>
      <c r="M4504" s="3"/>
      <c r="N4504" t="str">
        <f>Orte[[#This Row],[Ort]]</f>
        <v>Lohsa</v>
      </c>
      <c r="O4504" t="s">
        <v>3760</v>
      </c>
      <c r="P4504" t="s">
        <v>3614</v>
      </c>
    </row>
    <row r="4505" spans="1:16" x14ac:dyDescent="0.35">
      <c r="A4505" t="s">
        <v>6060</v>
      </c>
      <c r="B4505" s="3" t="s">
        <v>14151</v>
      </c>
      <c r="C4505" s="4">
        <v>48.590666899399999</v>
      </c>
      <c r="D4505" s="4">
        <v>12.4284354504</v>
      </c>
      <c r="E4505" s="4">
        <f>Orte[[#This Row],[Lat_dez]]*PI()/180</f>
        <v>0.84806712313435417</v>
      </c>
      <c r="F4505" s="4">
        <f>Orte[[#This Row],[Lon_dez]]*PI()/180</f>
        <v>0.2169171194810644</v>
      </c>
      <c r="G4505" t="s">
        <v>665</v>
      </c>
      <c r="H4505" t="s">
        <v>1895</v>
      </c>
      <c r="I4505" s="4" t="b">
        <v>0</v>
      </c>
      <c r="J4505" s="4" t="str">
        <f>CONCATENATE(Orte[[#This Row],[Ort]]," - ",Orte[[#This Row],[Landkreis]])</f>
        <v>Loiching - Landkreis Dingolfing-Landau</v>
      </c>
      <c r="L4505" s="3" t="s">
        <v>8025</v>
      </c>
      <c r="M4505" s="3"/>
      <c r="N4505" t="str">
        <f>Orte[[#This Row],[Ort]]</f>
        <v>Loiching</v>
      </c>
      <c r="O4505" t="s">
        <v>6507</v>
      </c>
      <c r="P4505" t="s">
        <v>2639</v>
      </c>
    </row>
    <row r="4506" spans="1:16" x14ac:dyDescent="0.35">
      <c r="A4506" t="s">
        <v>6311</v>
      </c>
      <c r="B4506" s="3" t="s">
        <v>14488</v>
      </c>
      <c r="C4506" s="4">
        <v>53.991511909499998</v>
      </c>
      <c r="D4506" s="4">
        <v>13.165175976900001</v>
      </c>
      <c r="E4506" s="4">
        <f>Orte[[#This Row],[Lat_dez]]*PI()/180</f>
        <v>0.94232965095050569</v>
      </c>
      <c r="F4506" s="4">
        <f>Orte[[#This Row],[Lon_dez]]*PI()/180</f>
        <v>0.22977566740136596</v>
      </c>
      <c r="G4506" t="s">
        <v>834</v>
      </c>
      <c r="H4506" t="s">
        <v>987</v>
      </c>
      <c r="I4506" s="4" t="b">
        <v>0</v>
      </c>
      <c r="J4506" s="4" t="str">
        <f>CONCATENATE(Orte[[#This Row],[Ort]]," - ",Orte[[#This Row],[Landkreis]])</f>
        <v>Loitz - Landkreis Vorpommern-Greifswald</v>
      </c>
      <c r="L4506" s="3" t="s">
        <v>10309</v>
      </c>
      <c r="M4506" s="3"/>
      <c r="N4506" t="str">
        <f>Orte[[#This Row],[Ort]]</f>
        <v>Loitz</v>
      </c>
      <c r="O4506" t="s">
        <v>4461</v>
      </c>
      <c r="P4506" t="s">
        <v>4318</v>
      </c>
    </row>
    <row r="4507" spans="1:16" x14ac:dyDescent="0.35">
      <c r="A4507" t="s">
        <v>6911</v>
      </c>
      <c r="B4507" s="3" t="s">
        <v>15306</v>
      </c>
      <c r="C4507" s="4">
        <v>49.092909199300003</v>
      </c>
      <c r="D4507" s="4">
        <v>12.6552750466</v>
      </c>
      <c r="E4507" s="4">
        <f>Orte[[#This Row],[Lat_dez]]*PI()/180</f>
        <v>0.8568329049103981</v>
      </c>
      <c r="F4507" s="4">
        <f>Orte[[#This Row],[Lon_dez]]*PI()/180</f>
        <v>0.22087621730864881</v>
      </c>
      <c r="G4507" t="s">
        <v>665</v>
      </c>
      <c r="H4507" t="s">
        <v>1229</v>
      </c>
      <c r="I4507" s="4" t="b">
        <v>0</v>
      </c>
      <c r="J4507" s="4" t="str">
        <f>CONCATENATE(Orte[[#This Row],[Ort]]," - ",Orte[[#This Row],[Landkreis]])</f>
        <v>Loitzendorf - Landkreis Straubing-Bogen</v>
      </c>
      <c r="L4507" s="3" t="s">
        <v>14703</v>
      </c>
      <c r="M4507" s="3"/>
      <c r="N4507" t="str">
        <f>Orte[[#This Row],[Ort]]</f>
        <v>Loitzendorf</v>
      </c>
      <c r="O4507" t="s">
        <v>1336</v>
      </c>
      <c r="P4507" t="s">
        <v>6497</v>
      </c>
    </row>
    <row r="4508" spans="1:16" x14ac:dyDescent="0.35">
      <c r="A4508" t="s">
        <v>5631</v>
      </c>
      <c r="B4508" s="3" t="s">
        <v>13574</v>
      </c>
      <c r="C4508" s="4">
        <v>50.666610783700001</v>
      </c>
      <c r="D4508" s="4">
        <v>8.6951618165899998</v>
      </c>
      <c r="E4508" s="4">
        <f>Orte[[#This Row],[Lat_dez]]*PI()/180</f>
        <v>0.88429917900202959</v>
      </c>
      <c r="F4508" s="4">
        <f>Orte[[#This Row],[Lon_dez]]*PI()/180</f>
        <v>0.1517592026931868</v>
      </c>
      <c r="G4508" t="s">
        <v>549</v>
      </c>
      <c r="H4508" t="s">
        <v>1723</v>
      </c>
      <c r="I4508" s="4" t="b">
        <v>0</v>
      </c>
      <c r="J4508" s="4" t="str">
        <f>CONCATENATE(Orte[[#This Row],[Ort]]," - ",Orte[[#This Row],[Landkreis]])</f>
        <v>Lollar - Landkreis Gießen</v>
      </c>
      <c r="L4508" s="3" t="s">
        <v>13189</v>
      </c>
      <c r="M4508" s="3"/>
      <c r="N4508" t="str">
        <f>Orte[[#This Row],[Ort]]</f>
        <v>Lollar</v>
      </c>
      <c r="O4508" t="s">
        <v>6937</v>
      </c>
      <c r="P4508" t="s">
        <v>5608</v>
      </c>
    </row>
    <row r="4509" spans="1:16" x14ac:dyDescent="0.35">
      <c r="A4509" t="s">
        <v>1914</v>
      </c>
      <c r="B4509" s="3" t="s">
        <v>8885</v>
      </c>
      <c r="C4509" s="4">
        <v>51.204460189000002</v>
      </c>
      <c r="D4509" s="4">
        <v>13.2945647334</v>
      </c>
      <c r="E4509" s="4">
        <f>Orte[[#This Row],[Lat_dez]]*PI()/180</f>
        <v>0.89368642200440795</v>
      </c>
      <c r="F4509" s="4">
        <f>Orte[[#This Row],[Lon_dez]]*PI()/180</f>
        <v>0.23203392721735214</v>
      </c>
      <c r="G4509" t="s">
        <v>869</v>
      </c>
      <c r="H4509" t="s">
        <v>985</v>
      </c>
      <c r="I4509" s="4" t="b">
        <v>0</v>
      </c>
      <c r="J4509" s="4" t="str">
        <f>CONCATENATE(Orte[[#This Row],[Ort]]," - ",Orte[[#This Row],[Landkreis]])</f>
        <v>Lommatzsch - Landkreis Meißen</v>
      </c>
      <c r="L4509" s="3" t="s">
        <v>14297</v>
      </c>
      <c r="M4509" s="3"/>
      <c r="N4509" t="str">
        <f>Orte[[#This Row],[Ort]]</f>
        <v>Lommatzsch</v>
      </c>
      <c r="O4509" t="s">
        <v>3571</v>
      </c>
      <c r="P4509" t="s">
        <v>4639</v>
      </c>
    </row>
    <row r="4510" spans="1:16" x14ac:dyDescent="0.35">
      <c r="A4510" t="s">
        <v>5790</v>
      </c>
      <c r="B4510" s="3" t="s">
        <v>13790</v>
      </c>
      <c r="C4510" s="4">
        <v>52.738083600700001</v>
      </c>
      <c r="D4510" s="4">
        <v>7.7555543362500003</v>
      </c>
      <c r="E4510" s="4">
        <f>Orte[[#This Row],[Lat_dez]]*PI()/180</f>
        <v>0.92045320002424158</v>
      </c>
      <c r="F4510" s="4">
        <f>Orte[[#This Row],[Lon_dez]]*PI()/180</f>
        <v>0.13535995848488591</v>
      </c>
      <c r="G4510" t="s">
        <v>554</v>
      </c>
      <c r="H4510" t="s">
        <v>1173</v>
      </c>
      <c r="I4510" s="4" t="b">
        <v>0</v>
      </c>
      <c r="J4510" s="4" t="str">
        <f>CONCATENATE(Orte[[#This Row],[Ort]]," - ",Orte[[#This Row],[Landkreis]])</f>
        <v>Löningen - Landkreis Cloppenburg</v>
      </c>
      <c r="L4510" s="3" t="s">
        <v>12867</v>
      </c>
      <c r="M4510" s="3"/>
      <c r="N4510" t="str">
        <f>Orte[[#This Row],[Ort]]</f>
        <v>Löningen</v>
      </c>
      <c r="O4510" t="s">
        <v>3159</v>
      </c>
      <c r="P4510" t="s">
        <v>5291</v>
      </c>
    </row>
    <row r="4511" spans="1:16" x14ac:dyDescent="0.35">
      <c r="A4511" t="s">
        <v>5749</v>
      </c>
      <c r="B4511" s="3" t="s">
        <v>13728</v>
      </c>
      <c r="C4511" s="4">
        <v>49.707364955300001</v>
      </c>
      <c r="D4511" s="4">
        <v>10.745725783199999</v>
      </c>
      <c r="E4511" s="4">
        <f>Orte[[#This Row],[Lat_dez]]*PI()/180</f>
        <v>0.867557180960429</v>
      </c>
      <c r="F4511" s="4">
        <f>Orte[[#This Row],[Lon_dez]]*PI()/180</f>
        <v>0.18754829543328635</v>
      </c>
      <c r="G4511" t="s">
        <v>665</v>
      </c>
      <c r="H4511" t="s">
        <v>1329</v>
      </c>
      <c r="I4511" s="4" t="b">
        <v>0</v>
      </c>
      <c r="J4511" s="4" t="str">
        <f>CONCATENATE(Orte[[#This Row],[Ort]]," - ",Orte[[#This Row],[Landkreis]])</f>
        <v>Lonnerstadt - Landkreis Erlangen-Höchstadt</v>
      </c>
      <c r="L4511" s="3" t="s">
        <v>13568</v>
      </c>
      <c r="M4511" s="3"/>
      <c r="N4511" t="str">
        <f>Orte[[#This Row],[Ort]]</f>
        <v>Lonnerstadt</v>
      </c>
      <c r="O4511" t="s">
        <v>3244</v>
      </c>
      <c r="P4511" t="s">
        <v>3261</v>
      </c>
    </row>
    <row r="4512" spans="1:16" x14ac:dyDescent="0.35">
      <c r="A4512" t="s">
        <v>2160</v>
      </c>
      <c r="B4512" s="3" t="s">
        <v>9160</v>
      </c>
      <c r="C4512" s="4">
        <v>50.305958488000002</v>
      </c>
      <c r="D4512" s="4">
        <v>7.3846206867299999</v>
      </c>
      <c r="E4512" s="4">
        <f>Orte[[#This Row],[Lat_dez]]*PI()/180</f>
        <v>0.87800460898718835</v>
      </c>
      <c r="F4512" s="4">
        <f>Orte[[#This Row],[Lon_dez]]*PI()/180</f>
        <v>0.12888594499432324</v>
      </c>
      <c r="G4512" t="s">
        <v>514</v>
      </c>
      <c r="H4512" t="s">
        <v>631</v>
      </c>
      <c r="I4512" s="4" t="b">
        <v>0</v>
      </c>
      <c r="J4512" s="4" t="str">
        <f>CONCATENATE(Orte[[#This Row],[Ort]]," - ",Orte[[#This Row],[Landkreis]])</f>
        <v>Lonnig - Landkreis Mayen-Koblenz</v>
      </c>
      <c r="L4512" s="3" t="s">
        <v>11754</v>
      </c>
      <c r="M4512" s="3"/>
      <c r="N4512" t="str">
        <f>Orte[[#This Row],[Ort]]</f>
        <v>Lonnig</v>
      </c>
      <c r="O4512" t="s">
        <v>1658</v>
      </c>
      <c r="P4512" t="s">
        <v>3499</v>
      </c>
    </row>
    <row r="4513" spans="1:16" x14ac:dyDescent="0.35">
      <c r="A4513" t="s">
        <v>6108</v>
      </c>
      <c r="B4513" s="3" t="s">
        <v>14213</v>
      </c>
      <c r="C4513" s="4">
        <v>48.5436590021</v>
      </c>
      <c r="D4513" s="4">
        <v>9.9094818761500001</v>
      </c>
      <c r="E4513" s="4">
        <f>Orte[[#This Row],[Lat_dez]]*PI()/180</f>
        <v>0.84724668055203001</v>
      </c>
      <c r="F4513" s="4">
        <f>Orte[[#This Row],[Lon_dez]]*PI()/180</f>
        <v>0.17295308590552244</v>
      </c>
      <c r="G4513" t="s">
        <v>546</v>
      </c>
      <c r="H4513" t="s">
        <v>996</v>
      </c>
      <c r="I4513" s="4" t="b">
        <v>0</v>
      </c>
      <c r="J4513" s="4" t="str">
        <f>CONCATENATE(Orte[[#This Row],[Ort]]," - ",Orte[[#This Row],[Landkreis]])</f>
        <v>Lonsee - Landkreis Alb-Donau-Kreis</v>
      </c>
      <c r="L4513" s="3" t="s">
        <v>8666</v>
      </c>
      <c r="M4513" s="3"/>
      <c r="N4513" t="str">
        <f>Orte[[#This Row],[Ort]]</f>
        <v>Lonsee</v>
      </c>
      <c r="O4513" t="s">
        <v>1809</v>
      </c>
      <c r="P4513" t="s">
        <v>4836</v>
      </c>
    </row>
    <row r="4514" spans="1:16" x14ac:dyDescent="0.35">
      <c r="A4514" t="s">
        <v>1781</v>
      </c>
      <c r="B4514" s="3" t="s">
        <v>8737</v>
      </c>
      <c r="C4514" s="4">
        <v>54.5230748631</v>
      </c>
      <c r="D4514" s="4">
        <v>9.8851207742800007</v>
      </c>
      <c r="E4514" s="4">
        <f>Orte[[#This Row],[Lat_dez]]*PI()/180</f>
        <v>0.95160717467245159</v>
      </c>
      <c r="F4514" s="4">
        <f>Orte[[#This Row],[Lon_dez]]*PI()/180</f>
        <v>0.17252790446847721</v>
      </c>
      <c r="G4514" t="s">
        <v>641</v>
      </c>
      <c r="H4514" t="s">
        <v>642</v>
      </c>
      <c r="I4514" s="4" t="b">
        <v>0</v>
      </c>
      <c r="J4514" s="4" t="str">
        <f>CONCATENATE(Orte[[#This Row],[Ort]]," - ",Orte[[#This Row],[Landkreis]])</f>
        <v>Loose - Kreis Rendsburg-Eckernförde</v>
      </c>
      <c r="L4514" s="3" t="s">
        <v>14586</v>
      </c>
      <c r="M4514" s="3"/>
      <c r="N4514" t="str">
        <f>Orte[[#This Row],[Ort]]</f>
        <v>Loose</v>
      </c>
      <c r="O4514" t="s">
        <v>6733</v>
      </c>
      <c r="P4514" t="s">
        <v>7044</v>
      </c>
    </row>
    <row r="4515" spans="1:16" x14ac:dyDescent="0.35">
      <c r="A4515" t="s">
        <v>603</v>
      </c>
      <c r="B4515" s="3" t="s">
        <v>7725</v>
      </c>
      <c r="C4515" s="4">
        <v>50.075494061500002</v>
      </c>
      <c r="D4515" s="4">
        <v>7.8441890574700004</v>
      </c>
      <c r="E4515" s="4">
        <f>Orte[[#This Row],[Lat_dez]]*PI()/180</f>
        <v>0.8739822459360429</v>
      </c>
      <c r="F4515" s="4">
        <f>Orte[[#This Row],[Lon_dez]]*PI()/180</f>
        <v>0.1369069262017622</v>
      </c>
      <c r="G4515" t="s">
        <v>514</v>
      </c>
      <c r="H4515" t="s">
        <v>593</v>
      </c>
      <c r="I4515" s="4" t="b">
        <v>0</v>
      </c>
      <c r="J4515" s="4" t="str">
        <f>CONCATENATE(Orte[[#This Row],[Ort]]," - ",Orte[[#This Row],[Landkreis]])</f>
        <v>Lorch - Landkreis Rhein-Lahn-Kreis</v>
      </c>
      <c r="L4515" s="3" t="s">
        <v>8997</v>
      </c>
      <c r="M4515" s="3"/>
      <c r="N4515" t="str">
        <f>Orte[[#This Row],[Ort]]</f>
        <v>Lorch</v>
      </c>
      <c r="O4515" t="s">
        <v>3703</v>
      </c>
      <c r="P4515" t="s">
        <v>1110</v>
      </c>
    </row>
    <row r="4516" spans="1:16" x14ac:dyDescent="0.35">
      <c r="A4516" t="s">
        <v>603</v>
      </c>
      <c r="B4516" s="3" t="s">
        <v>11744</v>
      </c>
      <c r="C4516" s="4">
        <v>48.797293550500001</v>
      </c>
      <c r="D4516" s="4">
        <v>9.6778600071199996</v>
      </c>
      <c r="E4516" s="4">
        <f>Orte[[#This Row],[Lat_dez]]*PI()/180</f>
        <v>0.85167343851841892</v>
      </c>
      <c r="F4516" s="4">
        <f>Orte[[#This Row],[Lon_dez]]*PI()/180</f>
        <v>0.16891052167132586</v>
      </c>
      <c r="G4516" t="s">
        <v>546</v>
      </c>
      <c r="H4516" t="s">
        <v>644</v>
      </c>
      <c r="I4516" s="4" t="b">
        <v>0</v>
      </c>
      <c r="J4516" s="4" t="str">
        <f>CONCATENATE(Orte[[#This Row],[Ort]]," - ",Orte[[#This Row],[Landkreis]])</f>
        <v>Lorch - Landkreis Göppingen</v>
      </c>
      <c r="L4516" s="3" t="s">
        <v>8420</v>
      </c>
      <c r="M4516" s="3"/>
      <c r="N4516" t="str">
        <f>Orte[[#This Row],[Ort]]</f>
        <v>Lorch</v>
      </c>
      <c r="O4516" t="s">
        <v>1211</v>
      </c>
      <c r="P4516" t="s">
        <v>2635</v>
      </c>
    </row>
    <row r="4517" spans="1:16" x14ac:dyDescent="0.35">
      <c r="A4517" t="s">
        <v>4324</v>
      </c>
      <c r="B4517" s="3" t="s">
        <v>15251</v>
      </c>
      <c r="C4517" s="4">
        <v>47.616084961399999</v>
      </c>
      <c r="D4517" s="4">
        <v>7.6596395827699997</v>
      </c>
      <c r="E4517" s="4">
        <f>Orte[[#This Row],[Lat_dez]]*PI()/180</f>
        <v>0.83105745948578702</v>
      </c>
      <c r="F4517" s="4">
        <f>Orte[[#This Row],[Lon_dez]]*PI()/180</f>
        <v>0.13368593023542122</v>
      </c>
      <c r="G4517" t="s">
        <v>546</v>
      </c>
      <c r="H4517" t="s">
        <v>597</v>
      </c>
      <c r="I4517" s="4" t="b">
        <v>0</v>
      </c>
      <c r="J4517" s="4" t="str">
        <f>CONCATENATE(Orte[[#This Row],[Ort]]," - ",Orte[[#This Row],[Landkreis]])</f>
        <v>Lörrach - Landkreis Lörrach</v>
      </c>
      <c r="L4517" s="3" t="s">
        <v>12990</v>
      </c>
      <c r="M4517" s="3"/>
      <c r="N4517" t="str">
        <f>Orte[[#This Row],[Ort]]</f>
        <v>Lörrach</v>
      </c>
      <c r="O4517" t="s">
        <v>3855</v>
      </c>
      <c r="P4517" t="s">
        <v>1073</v>
      </c>
    </row>
    <row r="4518" spans="1:16" x14ac:dyDescent="0.35">
      <c r="A4518" t="s">
        <v>4324</v>
      </c>
      <c r="B4518" s="3" t="s">
        <v>11873</v>
      </c>
      <c r="C4518" s="4">
        <v>47.601265501900002</v>
      </c>
      <c r="D4518" s="4">
        <v>7.6693436595</v>
      </c>
      <c r="E4518" s="4">
        <f>Orte[[#This Row],[Lat_dez]]*PI()/180</f>
        <v>0.83079881112414611</v>
      </c>
      <c r="F4518" s="4">
        <f>Orte[[#This Row],[Lon_dez]]*PI()/180</f>
        <v>0.13385529832522589</v>
      </c>
      <c r="G4518" t="s">
        <v>546</v>
      </c>
      <c r="H4518" t="s">
        <v>597</v>
      </c>
      <c r="I4518" s="4" t="b">
        <v>0</v>
      </c>
      <c r="J4518" s="4" t="str">
        <f>CONCATENATE(Orte[[#This Row],[Ort]]," - ",Orte[[#This Row],[Landkreis]])</f>
        <v>Lörrach - Landkreis Lörrach</v>
      </c>
      <c r="L4518" s="3" t="s">
        <v>11339</v>
      </c>
      <c r="M4518" s="3"/>
      <c r="N4518" t="str">
        <f>Orte[[#This Row],[Ort]]</f>
        <v>Lörrach</v>
      </c>
      <c r="O4518" t="s">
        <v>4967</v>
      </c>
      <c r="P4518" t="s">
        <v>3194</v>
      </c>
    </row>
    <row r="4519" spans="1:16" x14ac:dyDescent="0.35">
      <c r="A4519" t="s">
        <v>4324</v>
      </c>
      <c r="B4519" s="3" t="s">
        <v>13876</v>
      </c>
      <c r="C4519" s="4">
        <v>47.637073789399999</v>
      </c>
      <c r="D4519" s="4">
        <v>7.6952199380100001</v>
      </c>
      <c r="E4519" s="4">
        <f>Orte[[#This Row],[Lat_dez]]*PI()/180</f>
        <v>0.83142378364052183</v>
      </c>
      <c r="F4519" s="4">
        <f>Orte[[#This Row],[Lon_dez]]*PI()/180</f>
        <v>0.13430692458338844</v>
      </c>
      <c r="G4519" t="s">
        <v>546</v>
      </c>
      <c r="H4519" t="s">
        <v>597</v>
      </c>
      <c r="I4519" s="4" t="b">
        <v>0</v>
      </c>
      <c r="J4519" s="4" t="str">
        <f>CONCATENATE(Orte[[#This Row],[Ort]]," - ",Orte[[#This Row],[Landkreis]])</f>
        <v>Lörrach - Landkreis Lörrach</v>
      </c>
      <c r="L4519" s="3" t="s">
        <v>14108</v>
      </c>
      <c r="M4519" s="3"/>
      <c r="N4519" t="str">
        <f>Orte[[#This Row],[Ort]]</f>
        <v>Lörrach</v>
      </c>
      <c r="O4519" t="s">
        <v>3715</v>
      </c>
      <c r="P4519" t="s">
        <v>6492</v>
      </c>
    </row>
    <row r="4520" spans="1:16" x14ac:dyDescent="0.35">
      <c r="A4520" t="s">
        <v>7130</v>
      </c>
      <c r="B4520" s="3" t="s">
        <v>15614</v>
      </c>
      <c r="C4520" s="4">
        <v>49.641859321600002</v>
      </c>
      <c r="D4520" s="4">
        <v>8.5629458024599998</v>
      </c>
      <c r="E4520" s="4">
        <f>Orte[[#This Row],[Lat_dez]]*PI()/180</f>
        <v>0.86641389197375862</v>
      </c>
      <c r="F4520" s="4">
        <f>Orte[[#This Row],[Lon_dez]]*PI()/180</f>
        <v>0.14945159792275495</v>
      </c>
      <c r="G4520" t="s">
        <v>549</v>
      </c>
      <c r="H4520" t="s">
        <v>717</v>
      </c>
      <c r="I4520" s="4" t="b">
        <v>0</v>
      </c>
      <c r="J4520" s="4" t="str">
        <f>CONCATENATE(Orte[[#This Row],[Ort]]," - ",Orte[[#This Row],[Landkreis]])</f>
        <v>Lorsch - Landkreis Bergstraße</v>
      </c>
      <c r="L4520" s="3" t="s">
        <v>7688</v>
      </c>
      <c r="M4520" s="3"/>
      <c r="N4520" t="str">
        <f>Orte[[#This Row],[Ort]]</f>
        <v>Lorsch</v>
      </c>
      <c r="O4520" t="s">
        <v>523</v>
      </c>
      <c r="P4520" t="s">
        <v>6308</v>
      </c>
    </row>
    <row r="4521" spans="1:16" x14ac:dyDescent="0.35">
      <c r="A4521" t="s">
        <v>3928</v>
      </c>
      <c r="B4521" s="3" t="s">
        <v>11367</v>
      </c>
      <c r="C4521" s="4">
        <v>52.931737308700001</v>
      </c>
      <c r="D4521" s="4">
        <v>7.6693977768900004</v>
      </c>
      <c r="E4521" s="4">
        <f>Orte[[#This Row],[Lat_dez]]*PI()/180</f>
        <v>0.92383309483753717</v>
      </c>
      <c r="F4521" s="4">
        <f>Orte[[#This Row],[Lon_dez]]*PI()/180</f>
        <v>0.13385624285186398</v>
      </c>
      <c r="G4521" t="s">
        <v>554</v>
      </c>
      <c r="H4521" t="s">
        <v>626</v>
      </c>
      <c r="I4521" s="4" t="b">
        <v>0</v>
      </c>
      <c r="J4521" s="4" t="str">
        <f>CONCATENATE(Orte[[#This Row],[Ort]]," - ",Orte[[#This Row],[Landkreis]])</f>
        <v>Lorup, Rastdorf - Landkreis Emsland</v>
      </c>
      <c r="L4521" s="3" t="s">
        <v>14109</v>
      </c>
      <c r="M4521" s="3"/>
      <c r="N4521" t="str">
        <f>Orte[[#This Row],[Ort]]</f>
        <v>Lorup, Rastdorf</v>
      </c>
      <c r="O4521" t="s">
        <v>4585</v>
      </c>
      <c r="P4521" t="s">
        <v>1829</v>
      </c>
    </row>
    <row r="4522" spans="1:16" x14ac:dyDescent="0.35">
      <c r="A4522" t="s">
        <v>2694</v>
      </c>
      <c r="B4522" s="3" t="s">
        <v>9812</v>
      </c>
      <c r="C4522" s="4">
        <v>49.508083747000001</v>
      </c>
      <c r="D4522" s="4">
        <v>6.7318940075200002</v>
      </c>
      <c r="E4522" s="4">
        <f>Orte[[#This Row],[Lat_dez]]*PI()/180</f>
        <v>0.86407906773824139</v>
      </c>
      <c r="F4522" s="4">
        <f>Orte[[#This Row],[Lon_dez]]*PI()/180</f>
        <v>0.11749371532649992</v>
      </c>
      <c r="G4522" t="s">
        <v>534</v>
      </c>
      <c r="H4522" t="s">
        <v>2695</v>
      </c>
      <c r="I4522" s="4" t="b">
        <v>0</v>
      </c>
      <c r="J4522" s="4" t="str">
        <f>CONCATENATE(Orte[[#This Row],[Ort]]," - ",Orte[[#This Row],[Landkreis]])</f>
        <v>Losheim - Landkreis Merzig-Wadern</v>
      </c>
      <c r="L4522" s="3" t="s">
        <v>12272</v>
      </c>
      <c r="M4522" s="3"/>
      <c r="N4522" t="str">
        <f>Orte[[#This Row],[Ort]]</f>
        <v>Losheim</v>
      </c>
      <c r="O4522" t="s">
        <v>3434</v>
      </c>
      <c r="P4522" t="s">
        <v>3994</v>
      </c>
    </row>
    <row r="4523" spans="1:16" x14ac:dyDescent="0.35">
      <c r="A4523" t="s">
        <v>6854</v>
      </c>
      <c r="B4523" s="3" t="s">
        <v>15232</v>
      </c>
      <c r="C4523" s="4">
        <v>48.3992338778</v>
      </c>
      <c r="D4523" s="4">
        <v>8.4483977108600001</v>
      </c>
      <c r="E4523" s="4">
        <f>Orte[[#This Row],[Lat_dez]]*PI()/180</f>
        <v>0.84472598661039278</v>
      </c>
      <c r="F4523" s="4">
        <f>Orte[[#This Row],[Lon_dez]]*PI()/180</f>
        <v>0.14745235657245889</v>
      </c>
      <c r="G4523" t="s">
        <v>546</v>
      </c>
      <c r="H4523" t="s">
        <v>2016</v>
      </c>
      <c r="I4523" s="4" t="b">
        <v>0</v>
      </c>
      <c r="J4523" s="4" t="str">
        <f>CONCATENATE(Orte[[#This Row],[Ort]]," - ",Orte[[#This Row],[Landkreis]])</f>
        <v>Loßburg - Landkreis Freudenstadt</v>
      </c>
      <c r="L4523" s="3" t="s">
        <v>13771</v>
      </c>
      <c r="M4523" s="3"/>
      <c r="N4523" t="str">
        <f>Orte[[#This Row],[Ort]]</f>
        <v>Loßburg</v>
      </c>
      <c r="O4523" t="s">
        <v>6941</v>
      </c>
      <c r="P4523" t="s">
        <v>2435</v>
      </c>
    </row>
    <row r="4524" spans="1:16" x14ac:dyDescent="0.35">
      <c r="A4524" t="s">
        <v>5205</v>
      </c>
      <c r="B4524" s="3" t="s">
        <v>13028</v>
      </c>
      <c r="C4524" s="4">
        <v>50.625266203300001</v>
      </c>
      <c r="D4524" s="4">
        <v>12.748423557300001</v>
      </c>
      <c r="E4524" s="4">
        <f>Orte[[#This Row],[Lat_dez]]*PI()/180</f>
        <v>0.88357757994619401</v>
      </c>
      <c r="F4524" s="4">
        <f>Orte[[#This Row],[Lon_dez]]*PI()/180</f>
        <v>0.222501965513693</v>
      </c>
      <c r="G4524" t="s">
        <v>869</v>
      </c>
      <c r="H4524" t="s">
        <v>910</v>
      </c>
      <c r="I4524" s="4" t="b">
        <v>0</v>
      </c>
      <c r="J4524" s="4" t="str">
        <f>CONCATENATE(Orte[[#This Row],[Ort]]," - ",Orte[[#This Row],[Landkreis]])</f>
        <v>Lößnitz - Landkreis Erzgebirgskreis</v>
      </c>
      <c r="L4524" s="3" t="s">
        <v>15775</v>
      </c>
      <c r="M4524" s="3"/>
      <c r="N4524" t="str">
        <f>Orte[[#This Row],[Ort]]</f>
        <v>Lößnitz</v>
      </c>
      <c r="O4524" t="s">
        <v>3426</v>
      </c>
      <c r="P4524" t="s">
        <v>4445</v>
      </c>
    </row>
    <row r="4525" spans="1:16" x14ac:dyDescent="0.35">
      <c r="A4525" t="s">
        <v>1828</v>
      </c>
      <c r="B4525" s="3" t="s">
        <v>8794</v>
      </c>
      <c r="C4525" s="4">
        <v>52.300393995299999</v>
      </c>
      <c r="D4525" s="4">
        <v>7.9288810006099997</v>
      </c>
      <c r="E4525" s="4">
        <f>Orte[[#This Row],[Lat_dez]]*PI()/180</f>
        <v>0.91281407530825664</v>
      </c>
      <c r="F4525" s="4">
        <f>Orte[[#This Row],[Lon_dez]]*PI()/180</f>
        <v>0.13838507945946701</v>
      </c>
      <c r="G4525" t="s">
        <v>504</v>
      </c>
      <c r="H4525" t="s">
        <v>601</v>
      </c>
      <c r="I4525" s="4" t="b">
        <v>0</v>
      </c>
      <c r="J4525" s="4" t="str">
        <f>CONCATENATE(Orte[[#This Row],[Ort]]," - ",Orte[[#This Row],[Landkreis]])</f>
        <v>Lotte - Kreis Steinfurt</v>
      </c>
      <c r="L4525" s="3" t="s">
        <v>14646</v>
      </c>
      <c r="M4525" s="3"/>
      <c r="N4525" t="str">
        <f>Orte[[#This Row],[Ort]]</f>
        <v>Lotte</v>
      </c>
      <c r="O4525" t="s">
        <v>3836</v>
      </c>
      <c r="P4525" t="s">
        <v>5846</v>
      </c>
    </row>
    <row r="4526" spans="1:16" x14ac:dyDescent="0.35">
      <c r="A4526" t="s">
        <v>3097</v>
      </c>
      <c r="B4526" s="3" t="s">
        <v>10313</v>
      </c>
      <c r="C4526" s="4">
        <v>47.621281104099999</v>
      </c>
      <c r="D4526" s="4">
        <v>8.5796409042100006</v>
      </c>
      <c r="E4526" s="4">
        <f>Orte[[#This Row],[Lat_dez]]*PI()/180</f>
        <v>0.83114814928430547</v>
      </c>
      <c r="F4526" s="4">
        <f>Orte[[#This Row],[Lon_dez]]*PI()/180</f>
        <v>0.14974298241724793</v>
      </c>
      <c r="G4526" t="s">
        <v>546</v>
      </c>
      <c r="H4526" t="s">
        <v>561</v>
      </c>
      <c r="I4526" s="4" t="b">
        <v>0</v>
      </c>
      <c r="J4526" s="4" t="str">
        <f>CONCATENATE(Orte[[#This Row],[Ort]]," - ",Orte[[#This Row],[Landkreis]])</f>
        <v>Lottstetten - Landkreis Waldshut</v>
      </c>
      <c r="L4526" s="3" t="s">
        <v>12619</v>
      </c>
      <c r="M4526" s="3"/>
      <c r="N4526" t="str">
        <f>Orte[[#This Row],[Ort]]</f>
        <v>Lottstetten</v>
      </c>
      <c r="O4526" t="s">
        <v>6660</v>
      </c>
      <c r="P4526" t="s">
        <v>2568</v>
      </c>
    </row>
    <row r="4527" spans="1:16" x14ac:dyDescent="0.35">
      <c r="A4527" t="s">
        <v>6404</v>
      </c>
      <c r="B4527" s="3" t="s">
        <v>14620</v>
      </c>
      <c r="C4527" s="4">
        <v>54.631306495300002</v>
      </c>
      <c r="D4527" s="4">
        <v>9.1824742077800003</v>
      </c>
      <c r="E4527" s="4">
        <f>Orte[[#This Row],[Lat_dez]]*PI()/180</f>
        <v>0.95349617300914913</v>
      </c>
      <c r="F4527" s="4">
        <f>Orte[[#This Row],[Lon_dez]]*PI()/180</f>
        <v>0.16026440840521891</v>
      </c>
      <c r="G4527" t="s">
        <v>641</v>
      </c>
      <c r="H4527" t="s">
        <v>765</v>
      </c>
      <c r="I4527" s="4" t="b">
        <v>0</v>
      </c>
      <c r="J4527" s="4" t="str">
        <f>CONCATENATE(Orte[[#This Row],[Ort]]," - ",Orte[[#This Row],[Landkreis]])</f>
        <v>Löwenstedt - Kreis Nordfriesland</v>
      </c>
      <c r="L4527" s="3" t="s">
        <v>11828</v>
      </c>
      <c r="M4527" s="3"/>
      <c r="N4527" t="str">
        <f>Orte[[#This Row],[Ort]]</f>
        <v>Löwenstedt</v>
      </c>
      <c r="O4527" t="s">
        <v>3393</v>
      </c>
      <c r="P4527" t="s">
        <v>4762</v>
      </c>
    </row>
    <row r="4528" spans="1:16" x14ac:dyDescent="0.35">
      <c r="A4528" t="s">
        <v>4457</v>
      </c>
      <c r="B4528" s="3" t="s">
        <v>12045</v>
      </c>
      <c r="C4528" s="4">
        <v>49.097168029199999</v>
      </c>
      <c r="D4528" s="4">
        <v>9.3899980621499992</v>
      </c>
      <c r="E4528" s="4">
        <f>Orte[[#This Row],[Lat_dez]]*PI()/180</f>
        <v>0.85690723551443537</v>
      </c>
      <c r="F4528" s="4">
        <f>Orte[[#This Row],[Lon_dez]]*PI()/180</f>
        <v>0.16388638294040461</v>
      </c>
      <c r="G4528" t="s">
        <v>546</v>
      </c>
      <c r="H4528" t="s">
        <v>759</v>
      </c>
      <c r="I4528" s="4" t="b">
        <v>0</v>
      </c>
      <c r="J4528" s="4" t="str">
        <f>CONCATENATE(Orte[[#This Row],[Ort]]," - ",Orte[[#This Row],[Landkreis]])</f>
        <v>Löwenstein - Landkreis Heilbronn</v>
      </c>
      <c r="L4528" s="3" t="s">
        <v>10851</v>
      </c>
      <c r="M4528" s="3"/>
      <c r="N4528" t="str">
        <f>Orte[[#This Row],[Ort]]</f>
        <v>Löwenstein</v>
      </c>
      <c r="O4528" t="s">
        <v>5774</v>
      </c>
      <c r="P4528" t="s">
        <v>4262</v>
      </c>
    </row>
    <row r="4529" spans="1:16" x14ac:dyDescent="0.35">
      <c r="A4529" t="s">
        <v>5626</v>
      </c>
      <c r="B4529" s="3" t="s">
        <v>13567</v>
      </c>
      <c r="C4529" s="4">
        <v>53.456217775900001</v>
      </c>
      <c r="D4529" s="4">
        <v>8.6181828925200001</v>
      </c>
      <c r="E4529" s="4">
        <f>Orte[[#This Row],[Lat_dez]]*PI()/180</f>
        <v>0.93298700585257532</v>
      </c>
      <c r="F4529" s="4">
        <f>Orte[[#This Row],[Lon_dez]]*PI()/180</f>
        <v>0.1504156670135226</v>
      </c>
      <c r="G4529" t="s">
        <v>554</v>
      </c>
      <c r="H4529" t="s">
        <v>729</v>
      </c>
      <c r="I4529" s="4" t="b">
        <v>0</v>
      </c>
      <c r="J4529" s="4" t="str">
        <f>CONCATENATE(Orte[[#This Row],[Ort]]," - ",Orte[[#This Row],[Landkreis]])</f>
        <v>Loxstedt - Landkreis Cuxhaven</v>
      </c>
      <c r="L4529" s="3" t="s">
        <v>9307</v>
      </c>
      <c r="M4529" s="3"/>
      <c r="N4529" t="str">
        <f>Orte[[#This Row],[Ort]]</f>
        <v>Loxstedt</v>
      </c>
      <c r="O4529" t="s">
        <v>6328</v>
      </c>
      <c r="P4529" t="s">
        <v>5297</v>
      </c>
    </row>
    <row r="4530" spans="1:16" x14ac:dyDescent="0.35">
      <c r="A4530" t="s">
        <v>1480</v>
      </c>
      <c r="B4530" s="3" t="s">
        <v>8419</v>
      </c>
      <c r="C4530" s="4">
        <v>52.3097905889</v>
      </c>
      <c r="D4530" s="4">
        <v>8.62160238415</v>
      </c>
      <c r="E4530" s="4">
        <f>Orte[[#This Row],[Lat_dez]]*PI()/180</f>
        <v>0.9129780768050485</v>
      </c>
      <c r="F4530" s="4">
        <f>Orte[[#This Row],[Lon_dez]]*PI()/180</f>
        <v>0.15047534840121049</v>
      </c>
      <c r="G4530" t="s">
        <v>504</v>
      </c>
      <c r="H4530" t="s">
        <v>712</v>
      </c>
      <c r="I4530" s="4" t="b">
        <v>0</v>
      </c>
      <c r="J4530" s="4" t="str">
        <f>CONCATENATE(Orte[[#This Row],[Ort]]," - ",Orte[[#This Row],[Landkreis]])</f>
        <v>Lübbecke - Kreis Minden-Lübbecke</v>
      </c>
      <c r="L4530" s="3" t="s">
        <v>8595</v>
      </c>
      <c r="M4530" s="3"/>
      <c r="N4530" t="str">
        <f>Orte[[#This Row],[Ort]]</f>
        <v>Lübbecke</v>
      </c>
      <c r="O4530" t="s">
        <v>3385</v>
      </c>
      <c r="P4530" t="s">
        <v>4286</v>
      </c>
    </row>
    <row r="4531" spans="1:16" x14ac:dyDescent="0.35">
      <c r="A4531" t="s">
        <v>3884</v>
      </c>
      <c r="B4531" s="3" t="s">
        <v>11306</v>
      </c>
      <c r="C4531" s="4">
        <v>51.9456652422</v>
      </c>
      <c r="D4531" s="4">
        <v>13.893088088400001</v>
      </c>
      <c r="E4531" s="4">
        <f>Orte[[#This Row],[Lat_dez]]*PI()/180</f>
        <v>0.90662289061516776</v>
      </c>
      <c r="F4531" s="4">
        <f>Orte[[#This Row],[Lon_dez]]*PI()/180</f>
        <v>0.24248013041218502</v>
      </c>
      <c r="G4531" t="s">
        <v>885</v>
      </c>
      <c r="H4531" t="s">
        <v>1352</v>
      </c>
      <c r="I4531" s="4" t="b">
        <v>0</v>
      </c>
      <c r="J4531" s="4" t="str">
        <f>CONCATENATE(Orte[[#This Row],[Ort]]," - ",Orte[[#This Row],[Landkreis]])</f>
        <v>Lübben (Spreewald) - Landkreis Dahme-Spreewald</v>
      </c>
      <c r="L4531" s="3" t="s">
        <v>10697</v>
      </c>
      <c r="M4531" s="3"/>
      <c r="N4531" t="str">
        <f>Orte[[#This Row],[Ort]]</f>
        <v>Lübben (Spreewald)</v>
      </c>
      <c r="O4531" t="s">
        <v>2136</v>
      </c>
      <c r="P4531" t="s">
        <v>4013</v>
      </c>
    </row>
    <row r="4532" spans="1:16" x14ac:dyDescent="0.35">
      <c r="A4532" t="s">
        <v>1921</v>
      </c>
      <c r="B4532" s="3" t="s">
        <v>8894</v>
      </c>
      <c r="C4532" s="4">
        <v>51.848925331399997</v>
      </c>
      <c r="D4532" s="4">
        <v>13.9513907037</v>
      </c>
      <c r="E4532" s="4">
        <f>Orte[[#This Row],[Lat_dez]]*PI()/180</f>
        <v>0.90493446065362204</v>
      </c>
      <c r="F4532" s="4">
        <f>Orte[[#This Row],[Lon_dez]]*PI()/180</f>
        <v>0.24349770301169366</v>
      </c>
      <c r="G4532" t="s">
        <v>885</v>
      </c>
      <c r="H4532" t="s">
        <v>989</v>
      </c>
      <c r="I4532" s="4" t="b">
        <v>0</v>
      </c>
      <c r="J4532" s="4" t="str">
        <f>CONCATENATE(Orte[[#This Row],[Ort]]," - ",Orte[[#This Row],[Landkreis]])</f>
        <v>Lübbenau/ Spreewald - Landkreis Oberspreewald-Lausitz</v>
      </c>
      <c r="L4532" s="3" t="s">
        <v>8228</v>
      </c>
      <c r="M4532" s="3"/>
      <c r="N4532" t="str">
        <f>Orte[[#This Row],[Ort]]</f>
        <v>Lübbenau/ Spreewald</v>
      </c>
      <c r="O4532" t="s">
        <v>1179</v>
      </c>
      <c r="P4532" t="s">
        <v>6318</v>
      </c>
    </row>
    <row r="4533" spans="1:16" x14ac:dyDescent="0.35">
      <c r="A4533" t="s">
        <v>6988</v>
      </c>
      <c r="B4533" s="3" t="s">
        <v>15409</v>
      </c>
      <c r="C4533" s="4">
        <v>52.9149263511</v>
      </c>
      <c r="D4533" s="4">
        <v>11.2068313078</v>
      </c>
      <c r="E4533" s="4">
        <f>Orte[[#This Row],[Lat_dez]]*PI()/180</f>
        <v>0.92353968827700395</v>
      </c>
      <c r="F4533" s="4">
        <f>Orte[[#This Row],[Lon_dez]]*PI()/180</f>
        <v>0.19559610503669206</v>
      </c>
      <c r="G4533" t="s">
        <v>554</v>
      </c>
      <c r="H4533" t="s">
        <v>962</v>
      </c>
      <c r="I4533" s="4" t="b">
        <v>0</v>
      </c>
      <c r="J4533" s="4" t="str">
        <f>CONCATENATE(Orte[[#This Row],[Ort]]," - ",Orte[[#This Row],[Landkreis]])</f>
        <v>Lübbow - Landkreis Lüchow-Dannenberg</v>
      </c>
      <c r="L4533" s="3" t="s">
        <v>14836</v>
      </c>
      <c r="M4533" s="3"/>
      <c r="N4533" t="str">
        <f>Orte[[#This Row],[Ort]]</f>
        <v>Lübbow</v>
      </c>
      <c r="O4533" t="s">
        <v>2723</v>
      </c>
      <c r="P4533" t="s">
        <v>5690</v>
      </c>
    </row>
    <row r="4534" spans="1:16" x14ac:dyDescent="0.35">
      <c r="A4534" t="s">
        <v>71</v>
      </c>
      <c r="B4534" s="3" t="s">
        <v>11716</v>
      </c>
      <c r="C4534" s="4">
        <v>53.866961600099998</v>
      </c>
      <c r="D4534" s="4">
        <v>10.6880618486</v>
      </c>
      <c r="E4534" s="4">
        <f>Orte[[#This Row],[Lat_dez]]*PI()/180</f>
        <v>0.94015583796709801</v>
      </c>
      <c r="F4534" s="4">
        <f>Orte[[#This Row],[Lon_dez]]*PI()/180</f>
        <v>0.18654186991486169</v>
      </c>
      <c r="G4534" t="s">
        <v>641</v>
      </c>
      <c r="H4534" t="s">
        <v>1315</v>
      </c>
      <c r="I4534" s="4" t="b">
        <v>0</v>
      </c>
      <c r="J4534" s="4" t="str">
        <f>CONCATENATE(Orte[[#This Row],[Ort]]," - ",Orte[[#This Row],[Landkreis]])</f>
        <v>Lübeck - Kreisfreie Stadt Lübeck</v>
      </c>
      <c r="L4534" s="3" t="s">
        <v>13774</v>
      </c>
      <c r="M4534" s="3"/>
      <c r="N4534" t="str">
        <f>Orte[[#This Row],[Ort]]</f>
        <v>Lübeck</v>
      </c>
      <c r="O4534" t="s">
        <v>2993</v>
      </c>
      <c r="P4534" t="s">
        <v>5098</v>
      </c>
    </row>
    <row r="4535" spans="1:16" x14ac:dyDescent="0.35">
      <c r="A4535" t="s">
        <v>71</v>
      </c>
      <c r="B4535" s="3" t="s">
        <v>9064</v>
      </c>
      <c r="C4535" s="4">
        <v>53.873537659999997</v>
      </c>
      <c r="D4535" s="4">
        <v>10.6153257627</v>
      </c>
      <c r="E4535" s="4">
        <f>Orte[[#This Row],[Lat_dez]]*PI()/180</f>
        <v>0.94027061186416128</v>
      </c>
      <c r="F4535" s="4">
        <f>Orte[[#This Row],[Lon_dez]]*PI()/180</f>
        <v>0.18527238573089327</v>
      </c>
      <c r="G4535" t="s">
        <v>641</v>
      </c>
      <c r="H4535" t="s">
        <v>1315</v>
      </c>
      <c r="I4535" s="4" t="b">
        <v>0</v>
      </c>
      <c r="J4535" s="4" t="str">
        <f>CONCATENATE(Orte[[#This Row],[Ort]]," - ",Orte[[#This Row],[Landkreis]])</f>
        <v>Lübeck - Kreisfreie Stadt Lübeck</v>
      </c>
      <c r="L4535" s="3" t="s">
        <v>9129</v>
      </c>
      <c r="M4535" s="3"/>
      <c r="N4535" t="str">
        <f>Orte[[#This Row],[Ort]]</f>
        <v>Lübeck</v>
      </c>
      <c r="O4535" t="s">
        <v>4111</v>
      </c>
      <c r="P4535" t="s">
        <v>3549</v>
      </c>
    </row>
    <row r="4536" spans="1:16" x14ac:dyDescent="0.35">
      <c r="A4536" t="s">
        <v>71</v>
      </c>
      <c r="B4536" s="3" t="s">
        <v>10393</v>
      </c>
      <c r="C4536" s="4">
        <v>53.856153727799999</v>
      </c>
      <c r="D4536" s="4">
        <v>10.657451517</v>
      </c>
      <c r="E4536" s="4">
        <f>Orte[[#This Row],[Lat_dez]]*PI()/180</f>
        <v>0.93996720501032804</v>
      </c>
      <c r="F4536" s="4">
        <f>Orte[[#This Row],[Lon_dez]]*PI()/180</f>
        <v>0.18600761884331443</v>
      </c>
      <c r="G4536" t="s">
        <v>641</v>
      </c>
      <c r="H4536" t="s">
        <v>1315</v>
      </c>
      <c r="I4536" s="4" t="b">
        <v>0</v>
      </c>
      <c r="J4536" s="4" t="str">
        <f>CONCATENATE(Orte[[#This Row],[Ort]]," - ",Orte[[#This Row],[Landkreis]])</f>
        <v>Lübeck - Kreisfreie Stadt Lübeck</v>
      </c>
      <c r="L4536" s="3" t="s">
        <v>13843</v>
      </c>
      <c r="M4536" s="3"/>
      <c r="N4536" t="str">
        <f>Orte[[#This Row],[Ort]]</f>
        <v>Lübeck</v>
      </c>
      <c r="O4536" t="s">
        <v>5830</v>
      </c>
      <c r="P4536" t="s">
        <v>556</v>
      </c>
    </row>
    <row r="4537" spans="1:16" x14ac:dyDescent="0.35">
      <c r="A4537" t="s">
        <v>71</v>
      </c>
      <c r="B4537" s="3" t="s">
        <v>8254</v>
      </c>
      <c r="C4537" s="4">
        <v>53.815723167999998</v>
      </c>
      <c r="D4537" s="4">
        <v>10.640232603999999</v>
      </c>
      <c r="E4537" s="4">
        <f>Orte[[#This Row],[Lat_dez]]*PI()/180</f>
        <v>0.93926155862339344</v>
      </c>
      <c r="F4537" s="4">
        <f>Orte[[#This Row],[Lon_dez]]*PI()/180</f>
        <v>0.18570709211784997</v>
      </c>
      <c r="G4537" t="s">
        <v>641</v>
      </c>
      <c r="H4537" t="s">
        <v>1315</v>
      </c>
      <c r="I4537" s="4" t="b">
        <v>0</v>
      </c>
      <c r="J4537" s="4" t="str">
        <f>CONCATENATE(Orte[[#This Row],[Ort]]," - ",Orte[[#This Row],[Landkreis]])</f>
        <v>Lübeck - Kreisfreie Stadt Lübeck</v>
      </c>
      <c r="L4537" s="3" t="s">
        <v>13273</v>
      </c>
      <c r="M4537" s="3"/>
      <c r="N4537" t="str">
        <f>Orte[[#This Row],[Ort]]</f>
        <v>Lübeck</v>
      </c>
      <c r="O4537" t="s">
        <v>4785</v>
      </c>
      <c r="P4537" t="s">
        <v>1140</v>
      </c>
    </row>
    <row r="4538" spans="1:16" x14ac:dyDescent="0.35">
      <c r="A4538" t="s">
        <v>71</v>
      </c>
      <c r="B4538" s="3" t="s">
        <v>15741</v>
      </c>
      <c r="C4538" s="4">
        <v>53.827029076700001</v>
      </c>
      <c r="D4538" s="4">
        <v>10.718658212899999</v>
      </c>
      <c r="E4538" s="4">
        <f>Orte[[#This Row],[Lat_dez]]*PI()/180</f>
        <v>0.93945888395513844</v>
      </c>
      <c r="F4538" s="4">
        <f>Orte[[#This Row],[Lon_dez]]*PI()/180</f>
        <v>0.18707587721103633</v>
      </c>
      <c r="G4538" t="s">
        <v>641</v>
      </c>
      <c r="H4538" t="s">
        <v>1315</v>
      </c>
      <c r="I4538" s="4" t="b">
        <v>0</v>
      </c>
      <c r="J4538" s="4" t="str">
        <f>CONCATENATE(Orte[[#This Row],[Ort]]," - ",Orte[[#This Row],[Landkreis]])</f>
        <v>Lübeck - Kreisfreie Stadt Lübeck</v>
      </c>
      <c r="L4538" s="3" t="s">
        <v>10145</v>
      </c>
      <c r="M4538" s="3"/>
      <c r="N4538" t="str">
        <f>Orte[[#This Row],[Ort]]</f>
        <v>Lübeck</v>
      </c>
      <c r="O4538" t="s">
        <v>6113</v>
      </c>
      <c r="P4538" t="s">
        <v>5130</v>
      </c>
    </row>
    <row r="4539" spans="1:16" x14ac:dyDescent="0.35">
      <c r="A4539" t="s">
        <v>71</v>
      </c>
      <c r="B4539" s="3" t="s">
        <v>12392</v>
      </c>
      <c r="C4539" s="4">
        <v>53.852340009700001</v>
      </c>
      <c r="D4539" s="4">
        <v>10.721553202899999</v>
      </c>
      <c r="E4539" s="4">
        <f>Orte[[#This Row],[Lat_dez]]*PI()/180</f>
        <v>0.93990064307274002</v>
      </c>
      <c r="F4539" s="4">
        <f>Orte[[#This Row],[Lon_dez]]*PI()/180</f>
        <v>0.18712640431834862</v>
      </c>
      <c r="G4539" t="s">
        <v>641</v>
      </c>
      <c r="H4539" t="s">
        <v>1315</v>
      </c>
      <c r="I4539" s="4" t="b">
        <v>0</v>
      </c>
      <c r="J4539" s="4" t="str">
        <f>CONCATENATE(Orte[[#This Row],[Ort]]," - ",Orte[[#This Row],[Landkreis]])</f>
        <v>Lübeck - Kreisfreie Stadt Lübeck</v>
      </c>
      <c r="L4539" s="3" t="s">
        <v>13833</v>
      </c>
      <c r="M4539" s="3"/>
      <c r="N4539" t="str">
        <f>Orte[[#This Row],[Ort]]</f>
        <v>Lübeck</v>
      </c>
      <c r="O4539" t="s">
        <v>1541</v>
      </c>
      <c r="P4539" t="s">
        <v>1525</v>
      </c>
    </row>
    <row r="4540" spans="1:16" x14ac:dyDescent="0.35">
      <c r="A4540" t="s">
        <v>71</v>
      </c>
      <c r="B4540" s="3" t="s">
        <v>8471</v>
      </c>
      <c r="C4540" s="4">
        <v>53.872486950000003</v>
      </c>
      <c r="D4540" s="4">
        <v>10.737298168300001</v>
      </c>
      <c r="E4540" s="4">
        <f>Orte[[#This Row],[Lat_dez]]*PI()/180</f>
        <v>0.94025227351517782</v>
      </c>
      <c r="F4540" s="4">
        <f>Orte[[#This Row],[Lon_dez]]*PI()/180</f>
        <v>0.18740120580519123</v>
      </c>
      <c r="G4540" t="s">
        <v>641</v>
      </c>
      <c r="H4540" t="s">
        <v>1315</v>
      </c>
      <c r="I4540" s="4" t="b">
        <v>0</v>
      </c>
      <c r="J4540" s="4" t="str">
        <f>CONCATENATE(Orte[[#This Row],[Ort]]," - ",Orte[[#This Row],[Landkreis]])</f>
        <v>Lübeck - Kreisfreie Stadt Lübeck</v>
      </c>
      <c r="L4540" s="3" t="s">
        <v>13762</v>
      </c>
      <c r="M4540" s="3"/>
      <c r="N4540" t="str">
        <f>Orte[[#This Row],[Ort]]</f>
        <v>Lübeck</v>
      </c>
      <c r="O4540" t="s">
        <v>2463</v>
      </c>
      <c r="P4540" t="s">
        <v>4473</v>
      </c>
    </row>
    <row r="4541" spans="1:16" x14ac:dyDescent="0.35">
      <c r="A4541" t="s">
        <v>71</v>
      </c>
      <c r="B4541" s="3" t="s">
        <v>8262</v>
      </c>
      <c r="C4541" s="4">
        <v>53.914234987</v>
      </c>
      <c r="D4541" s="4">
        <v>10.8090953096</v>
      </c>
      <c r="E4541" s="4">
        <f>Orte[[#This Row],[Lat_dez]]*PI()/180</f>
        <v>0.9409809142170722</v>
      </c>
      <c r="F4541" s="4">
        <f>Orte[[#This Row],[Lon_dez]]*PI()/180</f>
        <v>0.18865430231439584</v>
      </c>
      <c r="G4541" t="s">
        <v>641</v>
      </c>
      <c r="H4541" t="s">
        <v>1315</v>
      </c>
      <c r="I4541" s="4" t="b">
        <v>0</v>
      </c>
      <c r="J4541" s="4" t="str">
        <f>CONCATENATE(Orte[[#This Row],[Ort]]," - ",Orte[[#This Row],[Landkreis]])</f>
        <v>Lübeck - Kreisfreie Stadt Lübeck</v>
      </c>
      <c r="L4541" s="3" t="s">
        <v>9296</v>
      </c>
      <c r="M4541" s="3"/>
      <c r="N4541" t="str">
        <f>Orte[[#This Row],[Ort]]</f>
        <v>Lübeck</v>
      </c>
      <c r="O4541" t="s">
        <v>4482</v>
      </c>
      <c r="P4541" t="s">
        <v>1082</v>
      </c>
    </row>
    <row r="4542" spans="1:16" x14ac:dyDescent="0.35">
      <c r="A4542" t="s">
        <v>71</v>
      </c>
      <c r="B4542" s="3" t="s">
        <v>10633</v>
      </c>
      <c r="C4542" s="4">
        <v>53.945423620600003</v>
      </c>
      <c r="D4542" s="4">
        <v>10.8770947756</v>
      </c>
      <c r="E4542" s="4">
        <f>Orte[[#This Row],[Lat_dez]]*PI()/180</f>
        <v>0.94152525856259039</v>
      </c>
      <c r="F4542" s="4">
        <f>Orte[[#This Row],[Lon_dez]]*PI()/180</f>
        <v>0.18984111688569377</v>
      </c>
      <c r="G4542" t="s">
        <v>641</v>
      </c>
      <c r="H4542" t="s">
        <v>1315</v>
      </c>
      <c r="I4542" s="4" t="b">
        <v>0</v>
      </c>
      <c r="J4542" s="4" t="str">
        <f>CONCATENATE(Orte[[#This Row],[Ort]]," - ",Orte[[#This Row],[Landkreis]])</f>
        <v>Lübeck - Kreisfreie Stadt Lübeck</v>
      </c>
      <c r="L4542" s="3" t="s">
        <v>8619</v>
      </c>
      <c r="M4542" s="3"/>
      <c r="N4542" t="str">
        <f>Orte[[#This Row],[Ort]]</f>
        <v>Lübeck</v>
      </c>
      <c r="O4542" t="s">
        <v>4786</v>
      </c>
      <c r="P4542" t="s">
        <v>16056</v>
      </c>
    </row>
    <row r="4543" spans="1:16" x14ac:dyDescent="0.35">
      <c r="A4543" t="s">
        <v>6655</v>
      </c>
      <c r="B4543" s="3" t="s">
        <v>14968</v>
      </c>
      <c r="C4543" s="4">
        <v>53.891568445899999</v>
      </c>
      <c r="D4543" s="4">
        <v>10.750825352</v>
      </c>
      <c r="E4543" s="4">
        <f>Orte[[#This Row],[Lat_dez]]*PI()/180</f>
        <v>0.94058530844483856</v>
      </c>
      <c r="F4543" s="4">
        <f>Orte[[#This Row],[Lon_dez]]*PI()/180</f>
        <v>0.18763729969927831</v>
      </c>
      <c r="G4543" t="s">
        <v>641</v>
      </c>
      <c r="H4543" t="s">
        <v>1315</v>
      </c>
      <c r="I4543" s="4" t="b">
        <v>0</v>
      </c>
      <c r="J4543" s="4" t="str">
        <f>CONCATENATE(Orte[[#This Row],[Ort]]," - ",Orte[[#This Row],[Landkreis]])</f>
        <v>Lübeck Schlutup/St. Gertrud - Kreisfreie Stadt Lübeck</v>
      </c>
      <c r="L4543" s="3" t="s">
        <v>11387</v>
      </c>
      <c r="M4543" s="3"/>
      <c r="N4543" t="str">
        <f>Orte[[#This Row],[Ort]]</f>
        <v>Lübeck Schlutup/St. Gertrud</v>
      </c>
      <c r="O4543" t="s">
        <v>2484</v>
      </c>
      <c r="P4543" t="s">
        <v>2971</v>
      </c>
    </row>
    <row r="4544" spans="1:16" x14ac:dyDescent="0.35">
      <c r="A4544" t="s">
        <v>4082</v>
      </c>
      <c r="B4544" s="3" t="s">
        <v>11562</v>
      </c>
      <c r="C4544" s="4">
        <v>53.890504262</v>
      </c>
      <c r="D4544" s="4">
        <v>10.681699160699999</v>
      </c>
      <c r="E4544" s="4">
        <f>Orte[[#This Row],[Lat_dez]]*PI()/180</f>
        <v>0.94056673493193677</v>
      </c>
      <c r="F4544" s="4">
        <f>Orte[[#This Row],[Lon_dez]]*PI()/180</f>
        <v>0.18643082006172987</v>
      </c>
      <c r="G4544" t="s">
        <v>641</v>
      </c>
      <c r="H4544" t="s">
        <v>1315</v>
      </c>
      <c r="I4544" s="4" t="b">
        <v>0</v>
      </c>
      <c r="J4544" s="4" t="str">
        <f>CONCATENATE(Orte[[#This Row],[Ort]]," - ",Orte[[#This Row],[Landkreis]])</f>
        <v>Lübeck St. Lorenz Nord - Kreisfreie Stadt Lübeck</v>
      </c>
      <c r="L4544" s="3" t="s">
        <v>14849</v>
      </c>
      <c r="M4544" s="3"/>
      <c r="N4544" t="str">
        <f>Orte[[#This Row],[Ort]]</f>
        <v>Lübeck St. Lorenz Nord</v>
      </c>
      <c r="O4544" t="s">
        <v>1350</v>
      </c>
      <c r="P4544" t="s">
        <v>6258</v>
      </c>
    </row>
    <row r="4545" spans="1:16" x14ac:dyDescent="0.35">
      <c r="A4545" t="s">
        <v>6362</v>
      </c>
      <c r="B4545" s="3" t="s">
        <v>14564</v>
      </c>
      <c r="C4545" s="4">
        <v>54.088509162199998</v>
      </c>
      <c r="D4545" s="4">
        <v>13.6210823075</v>
      </c>
      <c r="E4545" s="4">
        <f>Orte[[#This Row],[Lat_dez]]*PI()/180</f>
        <v>0.94402257237550957</v>
      </c>
      <c r="F4545" s="4">
        <f>Orte[[#This Row],[Lon_dez]]*PI()/180</f>
        <v>0.23773273395102171</v>
      </c>
      <c r="G4545" t="s">
        <v>834</v>
      </c>
      <c r="H4545" t="s">
        <v>987</v>
      </c>
      <c r="I4545" s="4" t="b">
        <v>0</v>
      </c>
      <c r="J4545" s="4" t="str">
        <f>CONCATENATE(Orte[[#This Row],[Ort]]," - ",Orte[[#This Row],[Landkreis]])</f>
        <v>Lubmin - Landkreis Vorpommern-Greifswald</v>
      </c>
      <c r="L4545" s="3" t="s">
        <v>11115</v>
      </c>
      <c r="M4545" s="3"/>
      <c r="N4545" t="str">
        <f>Orte[[#This Row],[Ort]]</f>
        <v>Lubmin</v>
      </c>
      <c r="O4545" t="s">
        <v>7168</v>
      </c>
      <c r="P4545" t="s">
        <v>6567</v>
      </c>
    </row>
    <row r="4546" spans="1:16" x14ac:dyDescent="0.35">
      <c r="A4546" t="s">
        <v>3550</v>
      </c>
      <c r="B4546" s="3" t="s">
        <v>10891</v>
      </c>
      <c r="C4546" s="4">
        <v>53.724634325300002</v>
      </c>
      <c r="D4546" s="4">
        <v>11.396592893799999</v>
      </c>
      <c r="E4546" s="4">
        <f>Orte[[#This Row],[Lat_dez]]*PI()/180</f>
        <v>0.93767175840644734</v>
      </c>
      <c r="F4546" s="4">
        <f>Orte[[#This Row],[Lon_dez]]*PI()/180</f>
        <v>0.19890806950619846</v>
      </c>
      <c r="G4546" t="s">
        <v>834</v>
      </c>
      <c r="H4546" t="s">
        <v>1367</v>
      </c>
      <c r="I4546" s="4" t="b">
        <v>0</v>
      </c>
      <c r="J4546" s="4" t="str">
        <f>CONCATENATE(Orte[[#This Row],[Ort]]," - ",Orte[[#This Row],[Landkreis]])</f>
        <v>Lübstorf - Landkreis Nordwestmecklenburg</v>
      </c>
      <c r="L4546" s="3" t="s">
        <v>8653</v>
      </c>
      <c r="M4546" s="3"/>
      <c r="N4546" t="str">
        <f>Orte[[#This Row],[Ort]]</f>
        <v>Lübstorf</v>
      </c>
      <c r="O4546" t="s">
        <v>4411</v>
      </c>
      <c r="P4546" t="s">
        <v>2404</v>
      </c>
    </row>
    <row r="4547" spans="1:16" x14ac:dyDescent="0.35">
      <c r="A4547" t="s">
        <v>2671</v>
      </c>
      <c r="B4547" s="3" t="s">
        <v>9786</v>
      </c>
      <c r="C4547" s="4">
        <v>53.297784550000003</v>
      </c>
      <c r="D4547" s="4">
        <v>11.08777405</v>
      </c>
      <c r="E4547" s="4">
        <f>Orte[[#This Row],[Lat_dez]]*PI()/180</f>
        <v>0.93022182441606438</v>
      </c>
      <c r="F4547" s="4">
        <f>Orte[[#This Row],[Lon_dez]]*PI()/180</f>
        <v>0.1935181638896864</v>
      </c>
      <c r="G4547" t="s">
        <v>834</v>
      </c>
      <c r="H4547" t="s">
        <v>953</v>
      </c>
      <c r="I4547" s="4" t="b">
        <v>0</v>
      </c>
      <c r="J4547" s="4" t="str">
        <f>CONCATENATE(Orte[[#This Row],[Ort]]," - ",Orte[[#This Row],[Landkreis]])</f>
        <v>Lübtheen - Landkreis Ludwigslust-Parchim</v>
      </c>
      <c r="L4547" s="3" t="s">
        <v>8657</v>
      </c>
      <c r="M4547" s="3"/>
      <c r="N4547" t="str">
        <f>Orte[[#This Row],[Ort]]</f>
        <v>Lübtheen</v>
      </c>
      <c r="O4547" t="s">
        <v>5352</v>
      </c>
      <c r="P4547" t="s">
        <v>6607</v>
      </c>
    </row>
    <row r="4548" spans="1:16" x14ac:dyDescent="0.35">
      <c r="A4548" t="s">
        <v>4546</v>
      </c>
      <c r="B4548" s="3" t="s">
        <v>12157</v>
      </c>
      <c r="C4548" s="4">
        <v>53.459661778799997</v>
      </c>
      <c r="D4548" s="4">
        <v>12.0680379215</v>
      </c>
      <c r="E4548" s="4">
        <f>Orte[[#This Row],[Lat_dez]]*PI()/180</f>
        <v>0.93304711504262849</v>
      </c>
      <c r="F4548" s="4">
        <f>Orte[[#This Row],[Lon_dez]]*PI()/180</f>
        <v>0.21062699598570797</v>
      </c>
      <c r="G4548" t="s">
        <v>834</v>
      </c>
      <c r="H4548" t="s">
        <v>953</v>
      </c>
      <c r="I4548" s="4" t="b">
        <v>0</v>
      </c>
      <c r="J4548" s="4" t="str">
        <f>CONCATENATE(Orte[[#This Row],[Ort]]," - ",Orte[[#This Row],[Landkreis]])</f>
        <v>Lübz, Passow - Landkreis Ludwigslust-Parchim</v>
      </c>
      <c r="L4548" s="3" t="s">
        <v>14723</v>
      </c>
      <c r="M4548" s="3"/>
      <c r="N4548" t="str">
        <f>Orte[[#This Row],[Ort]]</f>
        <v>Lübz, Passow</v>
      </c>
      <c r="O4548" t="s">
        <v>1667</v>
      </c>
      <c r="P4548" t="s">
        <v>16057</v>
      </c>
    </row>
    <row r="4549" spans="1:16" x14ac:dyDescent="0.35">
      <c r="A4549" t="s">
        <v>6982</v>
      </c>
      <c r="B4549" s="3" t="s">
        <v>15403</v>
      </c>
      <c r="C4549" s="4">
        <v>52.984807897099998</v>
      </c>
      <c r="D4549" s="4">
        <v>11.159131394499999</v>
      </c>
      <c r="E4549" s="4">
        <f>Orte[[#This Row],[Lat_dez]]*PI()/180</f>
        <v>0.92475935134108778</v>
      </c>
      <c r="F4549" s="4">
        <f>Orte[[#This Row],[Lon_dez]]*PI()/180</f>
        <v>0.19476358449669123</v>
      </c>
      <c r="G4549" t="s">
        <v>554</v>
      </c>
      <c r="H4549" t="s">
        <v>962</v>
      </c>
      <c r="I4549" s="4" t="b">
        <v>0</v>
      </c>
      <c r="J4549" s="4" t="str">
        <f>CONCATENATE(Orte[[#This Row],[Ort]]," - ",Orte[[#This Row],[Landkreis]])</f>
        <v>Lüchow - Landkreis Lüchow-Dannenberg</v>
      </c>
      <c r="L4549" s="3" t="s">
        <v>8599</v>
      </c>
      <c r="M4549" s="3"/>
      <c r="N4549" t="str">
        <f>Orte[[#This Row],[Ort]]</f>
        <v>Lüchow</v>
      </c>
      <c r="O4549" t="s">
        <v>2180</v>
      </c>
      <c r="P4549" t="s">
        <v>4736</v>
      </c>
    </row>
    <row r="4550" spans="1:16" x14ac:dyDescent="0.35">
      <c r="A4550" t="s">
        <v>6905</v>
      </c>
      <c r="B4550" s="3" t="s">
        <v>15297</v>
      </c>
      <c r="C4550" s="4">
        <v>51.0835488556</v>
      </c>
      <c r="D4550" s="4">
        <v>12.329630400099999</v>
      </c>
      <c r="E4550" s="4">
        <f>Orte[[#This Row],[Lat_dez]]*PI()/180</f>
        <v>0.89157612113360141</v>
      </c>
      <c r="F4550" s="4">
        <f>Orte[[#This Row],[Lon_dez]]*PI()/180</f>
        <v>0.21519264603573077</v>
      </c>
      <c r="G4550" t="s">
        <v>678</v>
      </c>
      <c r="H4550" t="s">
        <v>898</v>
      </c>
      <c r="I4550" s="4" t="b">
        <v>0</v>
      </c>
      <c r="J4550" s="4" t="str">
        <f>CONCATENATE(Orte[[#This Row],[Ort]]," - ",Orte[[#This Row],[Landkreis]])</f>
        <v>Lucka - Landkreis Altenburger Land</v>
      </c>
      <c r="L4550" s="3" t="s">
        <v>11117</v>
      </c>
      <c r="M4550" s="3"/>
      <c r="N4550" t="str">
        <f>Orte[[#This Row],[Ort]]</f>
        <v>Lucka</v>
      </c>
      <c r="O4550" t="s">
        <v>1059</v>
      </c>
      <c r="P4550" t="s">
        <v>2709</v>
      </c>
    </row>
    <row r="4551" spans="1:16" x14ac:dyDescent="0.35">
      <c r="A4551" t="s">
        <v>5140</v>
      </c>
      <c r="B4551" s="3" t="s">
        <v>12934</v>
      </c>
      <c r="C4551" s="4">
        <v>52.934406259600003</v>
      </c>
      <c r="D4551" s="4">
        <v>11.0340995893</v>
      </c>
      <c r="E4551" s="4">
        <f>Orte[[#This Row],[Lat_dez]]*PI()/180</f>
        <v>0.92387967681831629</v>
      </c>
      <c r="F4551" s="4">
        <f>Orte[[#This Row],[Lon_dez]]*PI()/180</f>
        <v>0.19258136782623908</v>
      </c>
      <c r="G4551" t="s">
        <v>554</v>
      </c>
      <c r="H4551" t="s">
        <v>962</v>
      </c>
      <c r="I4551" s="4" t="b">
        <v>0</v>
      </c>
      <c r="J4551" s="4" t="str">
        <f>CONCATENATE(Orte[[#This Row],[Ort]]," - ",Orte[[#This Row],[Landkreis]])</f>
        <v>Luckau (Wendland) - Landkreis Lüchow-Dannenberg</v>
      </c>
      <c r="L4551" s="3" t="s">
        <v>8552</v>
      </c>
      <c r="M4551" s="3"/>
      <c r="N4551" t="str">
        <f>Orte[[#This Row],[Ort]]</f>
        <v>Luckau (Wendland)</v>
      </c>
      <c r="O4551" t="s">
        <v>4219</v>
      </c>
      <c r="P4551" t="s">
        <v>4695</v>
      </c>
    </row>
    <row r="4552" spans="1:16" x14ac:dyDescent="0.35">
      <c r="A4552" t="s">
        <v>3658</v>
      </c>
      <c r="B4552" s="3" t="s">
        <v>11021</v>
      </c>
      <c r="C4552" s="4">
        <v>51.827623774400003</v>
      </c>
      <c r="D4552" s="4">
        <v>13.6948811417</v>
      </c>
      <c r="E4552" s="4">
        <f>Orte[[#This Row],[Lat_dez]]*PI()/180</f>
        <v>0.90456267834817083</v>
      </c>
      <c r="F4552" s="4">
        <f>Orte[[#This Row],[Lon_dez]]*PI()/180</f>
        <v>0.2390207665919451</v>
      </c>
      <c r="G4552" t="s">
        <v>885</v>
      </c>
      <c r="H4552" t="s">
        <v>1352</v>
      </c>
      <c r="I4552" s="4" t="b">
        <v>0</v>
      </c>
      <c r="J4552" s="4" t="str">
        <f>CONCATENATE(Orte[[#This Row],[Ort]]," - ",Orte[[#This Row],[Landkreis]])</f>
        <v>Luckau, Waldrehna, Heideblick, Fürstlich Drehna - Landkreis Dahme-Spreewald</v>
      </c>
      <c r="L4552" s="3" t="s">
        <v>14429</v>
      </c>
      <c r="M4552" s="3"/>
      <c r="N4552" t="str">
        <f>Orte[[#This Row],[Ort]]</f>
        <v>Luckau, Waldrehna, Heideblick, Fürstlich Drehna</v>
      </c>
      <c r="O4552" t="s">
        <v>5474</v>
      </c>
      <c r="P4552" t="s">
        <v>16058</v>
      </c>
    </row>
    <row r="4553" spans="1:16" x14ac:dyDescent="0.35">
      <c r="A4553" t="s">
        <v>7124</v>
      </c>
      <c r="B4553" s="3" t="s">
        <v>15600</v>
      </c>
      <c r="C4553" s="4">
        <v>52.089428607000002</v>
      </c>
      <c r="D4553" s="4">
        <v>13.1516343094</v>
      </c>
      <c r="E4553" s="4">
        <f>Orte[[#This Row],[Lat_dez]]*PI()/180</f>
        <v>0.90913203467467352</v>
      </c>
      <c r="F4553" s="4">
        <f>Orte[[#This Row],[Lon_dez]]*PI()/180</f>
        <v>0.22953932071728064</v>
      </c>
      <c r="G4553" t="s">
        <v>885</v>
      </c>
      <c r="H4553" t="s">
        <v>1241</v>
      </c>
      <c r="I4553" s="4" t="b">
        <v>0</v>
      </c>
      <c r="J4553" s="4" t="str">
        <f>CONCATENATE(Orte[[#This Row],[Ort]]," - ",Orte[[#This Row],[Landkreis]])</f>
        <v>Luckenwalde - Landkreis Teltow-Fläming</v>
      </c>
      <c r="L4553" s="3" t="s">
        <v>12634</v>
      </c>
      <c r="M4553" s="3"/>
      <c r="N4553" t="str">
        <f>Orte[[#This Row],[Ort]]</f>
        <v>Luckenwalde</v>
      </c>
      <c r="O4553" t="s">
        <v>4194</v>
      </c>
      <c r="P4553" t="s">
        <v>3450</v>
      </c>
    </row>
    <row r="4554" spans="1:16" x14ac:dyDescent="0.35">
      <c r="A4554" t="s">
        <v>632</v>
      </c>
      <c r="B4554" s="3" t="s">
        <v>9836</v>
      </c>
      <c r="C4554" s="4">
        <v>51.230630058899997</v>
      </c>
      <c r="D4554" s="4">
        <v>7.6256197908100001</v>
      </c>
      <c r="E4554" s="4">
        <f>Orte[[#This Row],[Lat_dez]]*PI()/180</f>
        <v>0.89414317239898145</v>
      </c>
      <c r="F4554" s="4">
        <f>Orte[[#This Row],[Lon_dez]]*PI()/180</f>
        <v>0.13309217285487573</v>
      </c>
      <c r="G4554" t="s">
        <v>504</v>
      </c>
      <c r="H4554" t="s">
        <v>633</v>
      </c>
      <c r="I4554" s="4" t="b">
        <v>0</v>
      </c>
      <c r="J4554" s="4" t="str">
        <f>CONCATENATE(Orte[[#This Row],[Ort]]," - ",Orte[[#This Row],[Landkreis]])</f>
        <v>Lüdenscheid - Kreis Märkischer Kreis</v>
      </c>
      <c r="L4554" s="3" t="s">
        <v>14431</v>
      </c>
      <c r="M4554" s="3"/>
      <c r="N4554" t="str">
        <f>Orte[[#This Row],[Ort]]</f>
        <v>Lüdenscheid</v>
      </c>
      <c r="O4554" t="s">
        <v>922</v>
      </c>
      <c r="P4554" t="s">
        <v>2817</v>
      </c>
    </row>
    <row r="4555" spans="1:16" x14ac:dyDescent="0.35">
      <c r="A4555" t="s">
        <v>632</v>
      </c>
      <c r="B4555" s="3" t="s">
        <v>10701</v>
      </c>
      <c r="C4555" s="4">
        <v>51.219750619300001</v>
      </c>
      <c r="D4555" s="4">
        <v>7.6053116580199998</v>
      </c>
      <c r="E4555" s="4">
        <f>Orte[[#This Row],[Lat_dez]]*PI()/180</f>
        <v>0.89395329035718973</v>
      </c>
      <c r="F4555" s="4">
        <f>Orte[[#This Row],[Lon_dez]]*PI()/180</f>
        <v>0.13273772907275799</v>
      </c>
      <c r="G4555" t="s">
        <v>504</v>
      </c>
      <c r="H4555" t="s">
        <v>633</v>
      </c>
      <c r="I4555" s="4" t="b">
        <v>0</v>
      </c>
      <c r="J4555" s="4" t="str">
        <f>CONCATENATE(Orte[[#This Row],[Ort]]," - ",Orte[[#This Row],[Landkreis]])</f>
        <v>Lüdenscheid - Kreis Märkischer Kreis</v>
      </c>
      <c r="L4555" s="3" t="s">
        <v>12737</v>
      </c>
      <c r="M4555" s="3"/>
      <c r="N4555" t="str">
        <f>Orte[[#This Row],[Ort]]</f>
        <v>Lüdenscheid</v>
      </c>
      <c r="O4555" t="s">
        <v>5824</v>
      </c>
      <c r="P4555" t="s">
        <v>16174</v>
      </c>
    </row>
    <row r="4556" spans="1:16" x14ac:dyDescent="0.35">
      <c r="A4556" t="s">
        <v>632</v>
      </c>
      <c r="B4556" s="3" t="s">
        <v>8633</v>
      </c>
      <c r="C4556" s="4">
        <v>51.217273632199998</v>
      </c>
      <c r="D4556" s="4">
        <v>7.6494440713999996</v>
      </c>
      <c r="E4556" s="4">
        <f>Orte[[#This Row],[Lat_dez]]*PI()/180</f>
        <v>0.89391005877676522</v>
      </c>
      <c r="F4556" s="4">
        <f>Orte[[#This Row],[Lon_dez]]*PI()/180</f>
        <v>0.13350798499309019</v>
      </c>
      <c r="G4556" t="s">
        <v>504</v>
      </c>
      <c r="H4556" t="s">
        <v>633</v>
      </c>
      <c r="I4556" s="4" t="b">
        <v>0</v>
      </c>
      <c r="J4556" s="4" t="str">
        <f>CONCATENATE(Orte[[#This Row],[Ort]]," - ",Orte[[#This Row],[Landkreis]])</f>
        <v>Lüdenscheid - Kreis Märkischer Kreis</v>
      </c>
      <c r="L4556" s="3" t="s">
        <v>7745</v>
      </c>
      <c r="M4556" s="3"/>
      <c r="N4556" t="str">
        <f>Orte[[#This Row],[Ort]]</f>
        <v>Lüdenscheid</v>
      </c>
      <c r="O4556" t="s">
        <v>3441</v>
      </c>
      <c r="P4556" t="s">
        <v>16059</v>
      </c>
    </row>
    <row r="4557" spans="1:16" x14ac:dyDescent="0.35">
      <c r="A4557" t="s">
        <v>632</v>
      </c>
      <c r="B4557" s="3" t="s">
        <v>14411</v>
      </c>
      <c r="C4557" s="4">
        <v>51.234177316</v>
      </c>
      <c r="D4557" s="4">
        <v>7.6630763046699997</v>
      </c>
      <c r="E4557" s="4">
        <f>Orte[[#This Row],[Lat_dez]]*PI()/180</f>
        <v>0.89420508371479124</v>
      </c>
      <c r="F4557" s="4">
        <f>Orte[[#This Row],[Lon_dez]]*PI()/180</f>
        <v>0.13374591234805161</v>
      </c>
      <c r="G4557" t="s">
        <v>504</v>
      </c>
      <c r="H4557" t="s">
        <v>633</v>
      </c>
      <c r="I4557" s="4" t="b">
        <v>0</v>
      </c>
      <c r="J4557" s="4" t="str">
        <f>CONCATENATE(Orte[[#This Row],[Ort]]," - ",Orte[[#This Row],[Landkreis]])</f>
        <v>Lüdenscheid - Kreis Märkischer Kreis</v>
      </c>
      <c r="L4557" s="3" t="s">
        <v>15141</v>
      </c>
      <c r="M4557" s="3"/>
      <c r="N4557" t="str">
        <f>Orte[[#This Row],[Ort]]</f>
        <v>Lüdenscheid</v>
      </c>
      <c r="O4557" t="s">
        <v>3937</v>
      </c>
      <c r="P4557" t="s">
        <v>16060</v>
      </c>
    </row>
    <row r="4558" spans="1:16" x14ac:dyDescent="0.35">
      <c r="A4558" t="s">
        <v>632</v>
      </c>
      <c r="B4558" s="3" t="s">
        <v>7747</v>
      </c>
      <c r="C4558" s="4">
        <v>51.1965367341</v>
      </c>
      <c r="D4558" s="4">
        <v>7.6292234780900001</v>
      </c>
      <c r="E4558" s="4">
        <f>Orte[[#This Row],[Lat_dez]]*PI()/180</f>
        <v>0.89354813162826963</v>
      </c>
      <c r="F4558" s="4">
        <f>Orte[[#This Row],[Lon_dez]]*PI()/180</f>
        <v>0.13315506906312397</v>
      </c>
      <c r="G4558" t="s">
        <v>504</v>
      </c>
      <c r="H4558" t="s">
        <v>633</v>
      </c>
      <c r="I4558" s="4" t="b">
        <v>0</v>
      </c>
      <c r="J4558" s="4" t="str">
        <f>CONCATENATE(Orte[[#This Row],[Ort]]," - ",Orte[[#This Row],[Landkreis]])</f>
        <v>Lüdenscheid - Kreis Märkischer Kreis</v>
      </c>
      <c r="L4558" s="3" t="s">
        <v>10830</v>
      </c>
      <c r="M4558" s="3"/>
      <c r="N4558" t="str">
        <f>Orte[[#This Row],[Ort]]</f>
        <v>Lüdenscheid</v>
      </c>
      <c r="O4558" t="s">
        <v>2071</v>
      </c>
      <c r="P4558" t="s">
        <v>792</v>
      </c>
    </row>
    <row r="4559" spans="1:16" x14ac:dyDescent="0.35">
      <c r="A4559" t="s">
        <v>4839</v>
      </c>
      <c r="B4559" s="3" t="s">
        <v>12544</v>
      </c>
      <c r="C4559" s="4">
        <v>52.804305564000003</v>
      </c>
      <c r="D4559" s="4">
        <v>10.657025469900001</v>
      </c>
      <c r="E4559" s="4">
        <f>Orte[[#This Row],[Lat_dez]]*PI()/180</f>
        <v>0.9216089913209613</v>
      </c>
      <c r="F4559" s="4">
        <f>Orte[[#This Row],[Lon_dez]]*PI()/180</f>
        <v>0.18600018291865086</v>
      </c>
      <c r="G4559" t="s">
        <v>554</v>
      </c>
      <c r="H4559" t="s">
        <v>791</v>
      </c>
      <c r="I4559" s="4" t="b">
        <v>0</v>
      </c>
      <c r="J4559" s="4" t="str">
        <f>CONCATENATE(Orte[[#This Row],[Ort]]," - ",Orte[[#This Row],[Landkreis]])</f>
        <v>Lüder - Landkreis Uelzen</v>
      </c>
      <c r="L4559" s="3" t="s">
        <v>8124</v>
      </c>
      <c r="M4559" s="3"/>
      <c r="N4559" t="str">
        <f>Orte[[#This Row],[Ort]]</f>
        <v>Lüder</v>
      </c>
      <c r="O4559" t="s">
        <v>6521</v>
      </c>
      <c r="P4559" t="s">
        <v>4265</v>
      </c>
    </row>
    <row r="4560" spans="1:16" x14ac:dyDescent="0.35">
      <c r="A4560" t="s">
        <v>4686</v>
      </c>
      <c r="B4560" s="3" t="s">
        <v>12346</v>
      </c>
      <c r="C4560" s="4">
        <v>52.3556973317</v>
      </c>
      <c r="D4560" s="4">
        <v>9.2512412036500002</v>
      </c>
      <c r="E4560" s="4">
        <f>Orte[[#This Row],[Lat_dez]]*PI()/180</f>
        <v>0.91377930061577473</v>
      </c>
      <c r="F4560" s="4">
        <f>Orte[[#This Row],[Lon_dez]]*PI()/180</f>
        <v>0.16146461889985575</v>
      </c>
      <c r="G4560" t="s">
        <v>554</v>
      </c>
      <c r="H4560" t="s">
        <v>767</v>
      </c>
      <c r="I4560" s="4" t="b">
        <v>0</v>
      </c>
      <c r="J4560" s="4" t="str">
        <f>CONCATENATE(Orte[[#This Row],[Ort]]," - ",Orte[[#This Row],[Landkreis]])</f>
        <v>Lüdersfeld - Landkreis Schaumburg</v>
      </c>
      <c r="L4560" s="3" t="s">
        <v>11074</v>
      </c>
      <c r="M4560" s="3"/>
      <c r="N4560" t="str">
        <f>Orte[[#This Row],[Ort]]</f>
        <v>Lüdersfeld</v>
      </c>
      <c r="O4560" t="s">
        <v>5845</v>
      </c>
      <c r="P4560" t="s">
        <v>16061</v>
      </c>
    </row>
    <row r="4561" spans="1:16" x14ac:dyDescent="0.35">
      <c r="A4561" t="s">
        <v>5034</v>
      </c>
      <c r="B4561" s="3" t="s">
        <v>12790</v>
      </c>
      <c r="C4561" s="4">
        <v>51.774158591599999</v>
      </c>
      <c r="D4561" s="4">
        <v>7.4159221369699999</v>
      </c>
      <c r="E4561" s="4">
        <f>Orte[[#This Row],[Lat_dez]]*PI()/180</f>
        <v>0.90362953487313025</v>
      </c>
      <c r="F4561" s="4">
        <f>Orte[[#This Row],[Lon_dez]]*PI()/180</f>
        <v>0.12943225836166039</v>
      </c>
      <c r="G4561" t="s">
        <v>504</v>
      </c>
      <c r="H4561" t="s">
        <v>544</v>
      </c>
      <c r="I4561" s="4" t="b">
        <v>0</v>
      </c>
      <c r="J4561" s="4" t="str">
        <f>CONCATENATE(Orte[[#This Row],[Ort]]," - ",Orte[[#This Row],[Landkreis]])</f>
        <v>Lüdinghausen - Kreis Coesfeld</v>
      </c>
      <c r="L4561" s="3" t="s">
        <v>8655</v>
      </c>
      <c r="M4561" s="3"/>
      <c r="N4561" t="str">
        <f>Orte[[#This Row],[Ort]]</f>
        <v>Lüdinghausen</v>
      </c>
      <c r="O4561" t="s">
        <v>2284</v>
      </c>
      <c r="P4561" t="s">
        <v>3121</v>
      </c>
    </row>
    <row r="4562" spans="1:16" x14ac:dyDescent="0.35">
      <c r="A4562" t="s">
        <v>772</v>
      </c>
      <c r="B4562" s="3" t="s">
        <v>13431</v>
      </c>
      <c r="C4562" s="4">
        <v>48.910702461</v>
      </c>
      <c r="D4562" s="4">
        <v>9.1721435030199991</v>
      </c>
      <c r="E4562" s="4">
        <f>Orte[[#This Row],[Lat_dez]]*PI()/180</f>
        <v>0.85365279740774347</v>
      </c>
      <c r="F4562" s="4">
        <f>Orte[[#This Row],[Lon_dez]]*PI()/180</f>
        <v>0.16008410359310543</v>
      </c>
      <c r="G4562" t="s">
        <v>546</v>
      </c>
      <c r="H4562" t="s">
        <v>757</v>
      </c>
      <c r="I4562" s="4" t="b">
        <v>0</v>
      </c>
      <c r="J4562" s="4" t="str">
        <f>CONCATENATE(Orte[[#This Row],[Ort]]," - ",Orte[[#This Row],[Landkreis]])</f>
        <v>Ludwigsburg - Landkreis Ludwigsburg</v>
      </c>
      <c r="L4562" s="3" t="s">
        <v>15686</v>
      </c>
      <c r="M4562" s="3"/>
      <c r="N4562" t="str">
        <f>Orte[[#This Row],[Ort]]</f>
        <v>Ludwigsburg</v>
      </c>
      <c r="O4562" t="s">
        <v>7211</v>
      </c>
      <c r="P4562" t="s">
        <v>1242</v>
      </c>
    </row>
    <row r="4563" spans="1:16" x14ac:dyDescent="0.35">
      <c r="A4563" t="s">
        <v>772</v>
      </c>
      <c r="B4563" s="3" t="s">
        <v>10970</v>
      </c>
      <c r="C4563" s="4">
        <v>48.888387903900004</v>
      </c>
      <c r="D4563" s="4">
        <v>9.1667986083299997</v>
      </c>
      <c r="E4563" s="4">
        <f>Orte[[#This Row],[Lat_dez]]*PI()/180</f>
        <v>0.85326333491522433</v>
      </c>
      <c r="F4563" s="4">
        <f>Orte[[#This Row],[Lon_dez]]*PI()/180</f>
        <v>0.15999081758259259</v>
      </c>
      <c r="G4563" t="s">
        <v>546</v>
      </c>
      <c r="H4563" t="s">
        <v>757</v>
      </c>
      <c r="I4563" s="4" t="b">
        <v>0</v>
      </c>
      <c r="J4563" s="4" t="str">
        <f>CONCATENATE(Orte[[#This Row],[Ort]]," - ",Orte[[#This Row],[Landkreis]])</f>
        <v>Ludwigsburg - Landkreis Ludwigsburg</v>
      </c>
      <c r="L4563" s="3" t="s">
        <v>8520</v>
      </c>
      <c r="M4563" s="3"/>
      <c r="N4563" t="str">
        <f>Orte[[#This Row],[Ort]]</f>
        <v>Ludwigsburg</v>
      </c>
      <c r="O4563" t="s">
        <v>4470</v>
      </c>
      <c r="P4563" t="s">
        <v>5685</v>
      </c>
    </row>
    <row r="4564" spans="1:16" x14ac:dyDescent="0.35">
      <c r="A4564" t="s">
        <v>772</v>
      </c>
      <c r="B4564" s="3" t="s">
        <v>11798</v>
      </c>
      <c r="C4564" s="4">
        <v>48.887787665499999</v>
      </c>
      <c r="D4564" s="4">
        <v>9.2079782135299997</v>
      </c>
      <c r="E4564" s="4">
        <f>Orte[[#This Row],[Lat_dez]]*PI()/180</f>
        <v>0.85325285877884716</v>
      </c>
      <c r="F4564" s="4">
        <f>Orte[[#This Row],[Lon_dez]]*PI()/180</f>
        <v>0.16070953727800397</v>
      </c>
      <c r="G4564" t="s">
        <v>546</v>
      </c>
      <c r="H4564" t="s">
        <v>757</v>
      </c>
      <c r="I4564" s="4" t="b">
        <v>0</v>
      </c>
      <c r="J4564" s="4" t="str">
        <f>CONCATENATE(Orte[[#This Row],[Ort]]," - ",Orte[[#This Row],[Landkreis]])</f>
        <v>Ludwigsburg - Landkreis Ludwigsburg</v>
      </c>
      <c r="L4564" s="3" t="s">
        <v>9167</v>
      </c>
      <c r="M4564" s="3"/>
      <c r="N4564" t="str">
        <f>Orte[[#This Row],[Ort]]</f>
        <v>Ludwigsburg</v>
      </c>
      <c r="O4564" t="s">
        <v>5349</v>
      </c>
      <c r="P4564" t="s">
        <v>2511</v>
      </c>
    </row>
    <row r="4565" spans="1:16" x14ac:dyDescent="0.35">
      <c r="A4565" t="s">
        <v>772</v>
      </c>
      <c r="B4565" s="3" t="s">
        <v>7833</v>
      </c>
      <c r="C4565" s="4">
        <v>48.896155152600002</v>
      </c>
      <c r="D4565" s="4">
        <v>9.2256988986500001</v>
      </c>
      <c r="E4565" s="4">
        <f>Orte[[#This Row],[Lat_dez]]*PI()/180</f>
        <v>0.85339889897886045</v>
      </c>
      <c r="F4565" s="4">
        <f>Orte[[#This Row],[Lon_dez]]*PI()/180</f>
        <v>0.16101882157905714</v>
      </c>
      <c r="G4565" t="s">
        <v>546</v>
      </c>
      <c r="H4565" t="s">
        <v>757</v>
      </c>
      <c r="I4565" s="4" t="b">
        <v>0</v>
      </c>
      <c r="J4565" s="4" t="str">
        <f>CONCATENATE(Orte[[#This Row],[Ort]]," - ",Orte[[#This Row],[Landkreis]])</f>
        <v>Ludwigsburg - Landkreis Ludwigsburg</v>
      </c>
      <c r="L4565" s="3" t="s">
        <v>10694</v>
      </c>
      <c r="M4565" s="3"/>
      <c r="N4565" t="str">
        <f>Orte[[#This Row],[Ort]]</f>
        <v>Ludwigsburg</v>
      </c>
      <c r="O4565" t="s">
        <v>6716</v>
      </c>
      <c r="P4565" t="s">
        <v>5086</v>
      </c>
    </row>
    <row r="4566" spans="1:16" x14ac:dyDescent="0.35">
      <c r="A4566" t="s">
        <v>772</v>
      </c>
      <c r="B4566" s="3" t="s">
        <v>13436</v>
      </c>
      <c r="C4566" s="4">
        <v>48.911639302300003</v>
      </c>
      <c r="D4566" s="4">
        <v>9.2476162201100003</v>
      </c>
      <c r="E4566" s="4">
        <f>Orte[[#This Row],[Lat_dez]]*PI()/180</f>
        <v>0.85366914837299701</v>
      </c>
      <c r="F4566" s="4">
        <f>Orte[[#This Row],[Lon_dez]]*PI()/180</f>
        <v>0.16140135100175215</v>
      </c>
      <c r="G4566" t="s">
        <v>546</v>
      </c>
      <c r="H4566" t="s">
        <v>757</v>
      </c>
      <c r="I4566" s="4" t="b">
        <v>0</v>
      </c>
      <c r="J4566" s="4" t="str">
        <f>CONCATENATE(Orte[[#This Row],[Ort]]," - ",Orte[[#This Row],[Landkreis]])</f>
        <v>Ludwigsburg - Landkreis Ludwigsburg</v>
      </c>
      <c r="L4566" s="3" t="s">
        <v>13086</v>
      </c>
      <c r="M4566" s="3"/>
      <c r="N4566" t="str">
        <f>Orte[[#This Row],[Ort]]</f>
        <v>Ludwigsburg</v>
      </c>
      <c r="O4566" t="s">
        <v>1365</v>
      </c>
      <c r="P4566" t="s">
        <v>1929</v>
      </c>
    </row>
    <row r="4567" spans="1:16" x14ac:dyDescent="0.35">
      <c r="A4567" t="s">
        <v>4339</v>
      </c>
      <c r="B4567" s="3" t="s">
        <v>11890</v>
      </c>
      <c r="C4567" s="4">
        <v>50.123887638100001</v>
      </c>
      <c r="D4567" s="4">
        <v>11.5657246249</v>
      </c>
      <c r="E4567" s="4">
        <f>Orte[[#This Row],[Lat_dez]]*PI()/180</f>
        <v>0.8748268731845289</v>
      </c>
      <c r="F4567" s="4">
        <f>Orte[[#This Row],[Lon_dez]]*PI()/180</f>
        <v>0.20185997508349113</v>
      </c>
      <c r="G4567" t="s">
        <v>665</v>
      </c>
      <c r="H4567" t="s">
        <v>956</v>
      </c>
      <c r="I4567" s="4" t="b">
        <v>0</v>
      </c>
      <c r="J4567" s="4" t="str">
        <f>CONCATENATE(Orte[[#This Row],[Ort]]," - ",Orte[[#This Row],[Landkreis]])</f>
        <v>Ludwigschorgast - Landkreis Kulmbach</v>
      </c>
      <c r="L4567" s="3" t="s">
        <v>8649</v>
      </c>
      <c r="M4567" s="3"/>
      <c r="N4567" t="str">
        <f>Orte[[#This Row],[Ort]]</f>
        <v>Ludwigschorgast</v>
      </c>
      <c r="O4567" t="s">
        <v>3070</v>
      </c>
      <c r="P4567" t="s">
        <v>3062</v>
      </c>
    </row>
    <row r="4568" spans="1:16" x14ac:dyDescent="0.35">
      <c r="A4568" t="s">
        <v>1240</v>
      </c>
      <c r="B4568" s="3" t="s">
        <v>8187</v>
      </c>
      <c r="C4568" s="4">
        <v>52.291438664200001</v>
      </c>
      <c r="D4568" s="4">
        <v>13.263510543900001</v>
      </c>
      <c r="E4568" s="4">
        <f>Orte[[#This Row],[Lat_dez]]*PI()/180</f>
        <v>0.91265777529495551</v>
      </c>
      <c r="F4568" s="4">
        <f>Orte[[#This Row],[Lon_dez]]*PI()/180</f>
        <v>0.23149192936403892</v>
      </c>
      <c r="G4568" t="s">
        <v>885</v>
      </c>
      <c r="H4568" t="s">
        <v>1241</v>
      </c>
      <c r="I4568" s="4" t="b">
        <v>0</v>
      </c>
      <c r="J4568" s="4" t="str">
        <f>CONCATENATE(Orte[[#This Row],[Ort]]," - ",Orte[[#This Row],[Landkreis]])</f>
        <v>Ludwigsfelde - Landkreis Teltow-Fläming</v>
      </c>
      <c r="L4568" s="3" t="s">
        <v>11980</v>
      </c>
      <c r="M4568" s="3"/>
      <c r="N4568" t="str">
        <f>Orte[[#This Row],[Ort]]</f>
        <v>Ludwigsfelde</v>
      </c>
      <c r="O4568" t="s">
        <v>3932</v>
      </c>
      <c r="P4568" t="s">
        <v>325</v>
      </c>
    </row>
    <row r="4569" spans="1:16" x14ac:dyDescent="0.35">
      <c r="A4569" t="s">
        <v>709</v>
      </c>
      <c r="B4569" s="3" t="s">
        <v>11195</v>
      </c>
      <c r="C4569" s="4">
        <v>49.479502513100002</v>
      </c>
      <c r="D4569" s="4">
        <v>8.4293694793699991</v>
      </c>
      <c r="E4569" s="4">
        <f>Orte[[#This Row],[Lat_dez]]*PI()/180</f>
        <v>0.86358023110240367</v>
      </c>
      <c r="F4569" s="4">
        <f>Orte[[#This Row],[Lon_dez]]*PI()/180</f>
        <v>0.14712025128212672</v>
      </c>
      <c r="G4569" t="s">
        <v>514</v>
      </c>
      <c r="H4569" t="s">
        <v>710</v>
      </c>
      <c r="I4569" s="4" t="b">
        <v>0</v>
      </c>
      <c r="J4569" s="4" t="str">
        <f>CONCATENATE(Orte[[#This Row],[Ort]]," - ",Orte[[#This Row],[Landkreis]])</f>
        <v>Ludwigshafen am Rhein - Kreisfreie Stadt Ludwigshafen am Rhein</v>
      </c>
      <c r="L4569" s="3" t="s">
        <v>9166</v>
      </c>
      <c r="M4569" s="3"/>
      <c r="N4569" t="str">
        <f>Orte[[#This Row],[Ort]]</f>
        <v>Ludwigshafen am Rhein</v>
      </c>
      <c r="O4569" t="s">
        <v>3603</v>
      </c>
      <c r="P4569" t="s">
        <v>6209</v>
      </c>
    </row>
    <row r="4570" spans="1:16" x14ac:dyDescent="0.35">
      <c r="A4570" t="s">
        <v>709</v>
      </c>
      <c r="B4570" s="3" t="s">
        <v>7795</v>
      </c>
      <c r="C4570" s="4">
        <v>49.471197617500003</v>
      </c>
      <c r="D4570" s="4">
        <v>8.4471582396699993</v>
      </c>
      <c r="E4570" s="4">
        <f>Orte[[#This Row],[Lat_dez]]*PI()/180</f>
        <v>0.86343528333014929</v>
      </c>
      <c r="F4570" s="4">
        <f>Orte[[#This Row],[Lon_dez]]*PI()/180</f>
        <v>0.14743072371920976</v>
      </c>
      <c r="G4570" t="s">
        <v>514</v>
      </c>
      <c r="H4570" t="s">
        <v>710</v>
      </c>
      <c r="I4570" s="4" t="b">
        <v>0</v>
      </c>
      <c r="J4570" s="4" t="str">
        <f>CONCATENATE(Orte[[#This Row],[Ort]]," - ",Orte[[#This Row],[Landkreis]])</f>
        <v>Ludwigshafen am Rhein - Kreisfreie Stadt Ludwigshafen am Rhein</v>
      </c>
      <c r="L4570" s="3" t="s">
        <v>9300</v>
      </c>
      <c r="M4570" s="3"/>
      <c r="N4570" t="str">
        <f>Orte[[#This Row],[Ort]]</f>
        <v>Ludwigshafen am Rhein</v>
      </c>
      <c r="O4570" t="s">
        <v>1742</v>
      </c>
      <c r="P4570" t="s">
        <v>2138</v>
      </c>
    </row>
    <row r="4571" spans="1:16" x14ac:dyDescent="0.35">
      <c r="A4571" t="s">
        <v>709</v>
      </c>
      <c r="B4571" s="3" t="s">
        <v>12425</v>
      </c>
      <c r="C4571" s="4">
        <v>49.508479530599999</v>
      </c>
      <c r="D4571" s="4">
        <v>8.4183091820300007</v>
      </c>
      <c r="E4571" s="4">
        <f>Orte[[#This Row],[Lat_dez]]*PI()/180</f>
        <v>0.86408597546518673</v>
      </c>
      <c r="F4571" s="4">
        <f>Orte[[#This Row],[Lon_dez]]*PI()/180</f>
        <v>0.14692721267729417</v>
      </c>
      <c r="G4571" t="s">
        <v>514</v>
      </c>
      <c r="H4571" t="s">
        <v>710</v>
      </c>
      <c r="I4571" s="4" t="b">
        <v>0</v>
      </c>
      <c r="J4571" s="4" t="str">
        <f>CONCATENATE(Orte[[#This Row],[Ort]]," - ",Orte[[#This Row],[Landkreis]])</f>
        <v>Ludwigshafen am Rhein - Kreisfreie Stadt Ludwigshafen am Rhein</v>
      </c>
      <c r="L4571" s="3" t="s">
        <v>13278</v>
      </c>
      <c r="M4571" s="3"/>
      <c r="N4571" t="str">
        <f>Orte[[#This Row],[Ort]]</f>
        <v>Ludwigshafen am Rhein</v>
      </c>
      <c r="O4571" t="s">
        <v>6917</v>
      </c>
      <c r="P4571" t="s">
        <v>5961</v>
      </c>
    </row>
    <row r="4572" spans="1:16" x14ac:dyDescent="0.35">
      <c r="A4572" t="s">
        <v>709</v>
      </c>
      <c r="B4572" s="3" t="s">
        <v>8111</v>
      </c>
      <c r="C4572" s="4">
        <v>49.454213202299997</v>
      </c>
      <c r="D4572" s="4">
        <v>8.42634014239</v>
      </c>
      <c r="E4572" s="4">
        <f>Orte[[#This Row],[Lat_dez]]*PI()/180</f>
        <v>0.86313884936338359</v>
      </c>
      <c r="F4572" s="4">
        <f>Orte[[#This Row],[Lon_dez]]*PI()/180</f>
        <v>0.14706737937767331</v>
      </c>
      <c r="G4572" t="s">
        <v>514</v>
      </c>
      <c r="H4572" t="s">
        <v>710</v>
      </c>
      <c r="I4572" s="4" t="b">
        <v>0</v>
      </c>
      <c r="J4572" s="4" t="str">
        <f>CONCATENATE(Orte[[#This Row],[Ort]]," - ",Orte[[#This Row],[Landkreis]])</f>
        <v>Ludwigshafen am Rhein - Kreisfreie Stadt Ludwigshafen am Rhein</v>
      </c>
      <c r="L4572" s="3" t="s">
        <v>12637</v>
      </c>
      <c r="M4572" s="3"/>
      <c r="N4572" t="str">
        <f>Orte[[#This Row],[Ort]]</f>
        <v>Ludwigshafen am Rhein</v>
      </c>
      <c r="O4572" t="s">
        <v>4708</v>
      </c>
      <c r="P4572" t="s">
        <v>4670</v>
      </c>
    </row>
    <row r="4573" spans="1:16" x14ac:dyDescent="0.35">
      <c r="A4573" t="s">
        <v>709</v>
      </c>
      <c r="B4573" s="3" t="s">
        <v>12133</v>
      </c>
      <c r="C4573" s="4">
        <v>49.448512684100002</v>
      </c>
      <c r="D4573" s="4">
        <v>8.3969290059600006</v>
      </c>
      <c r="E4573" s="4">
        <f>Orte[[#This Row],[Lat_dez]]*PI()/180</f>
        <v>0.8630393565517237</v>
      </c>
      <c r="F4573" s="4">
        <f>Orte[[#This Row],[Lon_dez]]*PI()/180</f>
        <v>0.14655405821021658</v>
      </c>
      <c r="G4573" t="s">
        <v>514</v>
      </c>
      <c r="H4573" t="s">
        <v>710</v>
      </c>
      <c r="I4573" s="4" t="b">
        <v>0</v>
      </c>
      <c r="J4573" s="4" t="str">
        <f>CONCATENATE(Orte[[#This Row],[Ort]]," - ",Orte[[#This Row],[Landkreis]])</f>
        <v>Ludwigshafen am Rhein - Kreisfreie Stadt Ludwigshafen am Rhein</v>
      </c>
      <c r="L4573" s="3" t="s">
        <v>7687</v>
      </c>
      <c r="M4573" s="3"/>
      <c r="N4573" t="str">
        <f>Orte[[#This Row],[Ort]]</f>
        <v>Ludwigshafen am Rhein</v>
      </c>
      <c r="O4573" t="s">
        <v>551</v>
      </c>
      <c r="P4573" t="s">
        <v>1505</v>
      </c>
    </row>
    <row r="4574" spans="1:16" x14ac:dyDescent="0.35">
      <c r="A4574" t="s">
        <v>709</v>
      </c>
      <c r="B4574" s="3" t="s">
        <v>8818</v>
      </c>
      <c r="C4574" s="4">
        <v>49.524000348800001</v>
      </c>
      <c r="D4574" s="4">
        <v>8.3934242947800008</v>
      </c>
      <c r="E4574" s="4">
        <f>Orte[[#This Row],[Lat_dez]]*PI()/180</f>
        <v>0.86435686484538021</v>
      </c>
      <c r="F4574" s="4">
        <f>Orte[[#This Row],[Lon_dez]]*PI()/180</f>
        <v>0.14649288946079411</v>
      </c>
      <c r="G4574" t="s">
        <v>514</v>
      </c>
      <c r="H4574" t="s">
        <v>710</v>
      </c>
      <c r="I4574" s="4" t="b">
        <v>0</v>
      </c>
      <c r="J4574" s="4" t="str">
        <f>CONCATENATE(Orte[[#This Row],[Ort]]," - ",Orte[[#This Row],[Landkreis]])</f>
        <v>Ludwigshafen am Rhein - Kreisfreie Stadt Ludwigshafen am Rhein</v>
      </c>
      <c r="L4574" s="3" t="s">
        <v>13887</v>
      </c>
      <c r="M4574" s="3"/>
      <c r="N4574" t="str">
        <f>Orte[[#This Row],[Ort]]</f>
        <v>Ludwigshafen am Rhein</v>
      </c>
      <c r="O4574" t="s">
        <v>5831</v>
      </c>
      <c r="P4574" t="s">
        <v>2636</v>
      </c>
    </row>
    <row r="4575" spans="1:16" x14ac:dyDescent="0.35">
      <c r="A4575" t="s">
        <v>709</v>
      </c>
      <c r="B4575" s="3" t="s">
        <v>15548</v>
      </c>
      <c r="C4575" s="4">
        <v>49.480515965499997</v>
      </c>
      <c r="D4575" s="4">
        <v>8.3570667120100008</v>
      </c>
      <c r="E4575" s="4">
        <f>Orte[[#This Row],[Lat_dez]]*PI()/180</f>
        <v>0.86359791918359596</v>
      </c>
      <c r="F4575" s="4">
        <f>Orte[[#This Row],[Lon_dez]]*PI()/180</f>
        <v>0.14585832993339126</v>
      </c>
      <c r="G4575" t="s">
        <v>514</v>
      </c>
      <c r="H4575" t="s">
        <v>710</v>
      </c>
      <c r="I4575" s="4" t="b">
        <v>0</v>
      </c>
      <c r="J4575" s="4" t="str">
        <f>CONCATENATE(Orte[[#This Row],[Ort]]," - ",Orte[[#This Row],[Landkreis]])</f>
        <v>Ludwigshafen am Rhein - Kreisfreie Stadt Ludwigshafen am Rhein</v>
      </c>
      <c r="L4575" s="3" t="s">
        <v>8521</v>
      </c>
      <c r="M4575" s="3"/>
      <c r="N4575" t="str">
        <f>Orte[[#This Row],[Ort]]</f>
        <v>Ludwigshafen am Rhein</v>
      </c>
      <c r="O4575" t="s">
        <v>6099</v>
      </c>
      <c r="P4575" t="s">
        <v>6735</v>
      </c>
    </row>
    <row r="4576" spans="1:16" x14ac:dyDescent="0.35">
      <c r="A4576" t="s">
        <v>4393</v>
      </c>
      <c r="B4576" s="3" t="s">
        <v>11957</v>
      </c>
      <c r="C4576" s="4">
        <v>53.3327321127</v>
      </c>
      <c r="D4576" s="4">
        <v>11.417116999099999</v>
      </c>
      <c r="E4576" s="4">
        <f>Orte[[#This Row],[Lat_dez]]*PI()/180</f>
        <v>0.93083177445072651</v>
      </c>
      <c r="F4576" s="4">
        <f>Orte[[#This Row],[Lon_dez]]*PI()/180</f>
        <v>0.19926628271970945</v>
      </c>
      <c r="G4576" t="s">
        <v>834</v>
      </c>
      <c r="H4576" t="s">
        <v>953</v>
      </c>
      <c r="I4576" s="4" t="b">
        <v>0</v>
      </c>
      <c r="J4576" s="4" t="str">
        <f>CONCATENATE(Orte[[#This Row],[Ort]]," - ",Orte[[#This Row],[Landkreis]])</f>
        <v>Ludwigslust - Landkreis Ludwigslust-Parchim</v>
      </c>
      <c r="L4576" s="3" t="s">
        <v>14410</v>
      </c>
      <c r="M4576" s="3"/>
      <c r="N4576" t="str">
        <f>Orte[[#This Row],[Ort]]</f>
        <v>Ludwigslust</v>
      </c>
      <c r="O4576" t="s">
        <v>4202</v>
      </c>
      <c r="P4576" t="s">
        <v>3952</v>
      </c>
    </row>
    <row r="4577" spans="1:16" x14ac:dyDescent="0.35">
      <c r="A4577" t="s">
        <v>6344</v>
      </c>
      <c r="B4577" s="3" t="s">
        <v>14534</v>
      </c>
      <c r="C4577" s="4">
        <v>50.4824405564</v>
      </c>
      <c r="D4577" s="4">
        <v>11.374047619200001</v>
      </c>
      <c r="E4577" s="4">
        <f>Orte[[#This Row],[Lat_dez]]*PI()/180</f>
        <v>0.8810848021514982</v>
      </c>
      <c r="F4577" s="4">
        <f>Orte[[#This Row],[Lon_dez]]*PI()/180</f>
        <v>0.1985145802336622</v>
      </c>
      <c r="G4577" t="s">
        <v>665</v>
      </c>
      <c r="H4577" t="s">
        <v>1188</v>
      </c>
      <c r="I4577" s="4" t="b">
        <v>0</v>
      </c>
      <c r="J4577" s="4" t="str">
        <f>CONCATENATE(Orte[[#This Row],[Ort]]," - ",Orte[[#This Row],[Landkreis]])</f>
        <v>Ludwigsstadt - Landkreis Kronach</v>
      </c>
      <c r="L4577" s="3" t="s">
        <v>15204</v>
      </c>
      <c r="M4577" s="3"/>
      <c r="N4577" t="str">
        <f>Orte[[#This Row],[Ort]]</f>
        <v>Ludwigsstadt</v>
      </c>
      <c r="O4577" t="s">
        <v>2658</v>
      </c>
      <c r="P4577" t="s">
        <v>6831</v>
      </c>
    </row>
    <row r="4578" spans="1:16" x14ac:dyDescent="0.35">
      <c r="A4578" t="s">
        <v>2092</v>
      </c>
      <c r="B4578" s="3" t="s">
        <v>9085</v>
      </c>
      <c r="C4578" s="4">
        <v>51.955833282900002</v>
      </c>
      <c r="D4578" s="4">
        <v>9.6220571178899998</v>
      </c>
      <c r="E4578" s="4">
        <f>Orte[[#This Row],[Lat_dez]]*PI()/180</f>
        <v>0.90680035640385959</v>
      </c>
      <c r="F4578" s="4">
        <f>Orte[[#This Row],[Lon_dez]]*PI()/180</f>
        <v>0.16793657752213667</v>
      </c>
      <c r="G4578" t="s">
        <v>554</v>
      </c>
      <c r="H4578" t="s">
        <v>1519</v>
      </c>
      <c r="I4578" s="4" t="b">
        <v>0</v>
      </c>
      <c r="J4578" s="4" t="str">
        <f>CONCATENATE(Orte[[#This Row],[Ort]]," - ",Orte[[#This Row],[Landkreis]])</f>
        <v>Lüerdissen - Landkreis Holzminden</v>
      </c>
      <c r="L4578" s="3" t="s">
        <v>9812</v>
      </c>
      <c r="M4578" s="3"/>
      <c r="N4578" t="str">
        <f>Orte[[#This Row],[Ort]]</f>
        <v>Lüerdissen</v>
      </c>
      <c r="O4578" t="s">
        <v>4355</v>
      </c>
      <c r="P4578" t="s">
        <v>1000</v>
      </c>
    </row>
    <row r="4579" spans="1:16" x14ac:dyDescent="0.35">
      <c r="A4579" t="s">
        <v>1414</v>
      </c>
      <c r="B4579" s="3" t="s">
        <v>8349</v>
      </c>
      <c r="C4579" s="4">
        <v>50.758494574399997</v>
      </c>
      <c r="D4579" s="4">
        <v>12.751226302099999</v>
      </c>
      <c r="E4579" s="4">
        <f>Orte[[#This Row],[Lat_dez]]*PI()/180</f>
        <v>0.88590285367895782</v>
      </c>
      <c r="F4579" s="4">
        <f>Orte[[#This Row],[Lon_dez]]*PI()/180</f>
        <v>0.22255088263854614</v>
      </c>
      <c r="G4579" t="s">
        <v>869</v>
      </c>
      <c r="H4579" t="s">
        <v>910</v>
      </c>
      <c r="I4579" s="4" t="b">
        <v>0</v>
      </c>
      <c r="J4579" s="4" t="str">
        <f>CONCATENATE(Orte[[#This Row],[Ort]]," - ",Orte[[#This Row],[Landkreis]])</f>
        <v>Lugau/Erzgeb. - Landkreis Erzgebirgskreis</v>
      </c>
      <c r="L4579" s="3" t="s">
        <v>14103</v>
      </c>
      <c r="M4579" s="3"/>
      <c r="N4579" t="str">
        <f>Orte[[#This Row],[Ort]]</f>
        <v>Lugau/Erzgeb.</v>
      </c>
      <c r="O4579" t="s">
        <v>2959</v>
      </c>
      <c r="P4579" t="s">
        <v>1136</v>
      </c>
    </row>
    <row r="4580" spans="1:16" x14ac:dyDescent="0.35">
      <c r="A4580" t="s">
        <v>5921</v>
      </c>
      <c r="B4580" s="3" t="s">
        <v>13977</v>
      </c>
      <c r="C4580" s="4">
        <v>51.911404812000001</v>
      </c>
      <c r="D4580" s="4">
        <v>9.2653487552100007</v>
      </c>
      <c r="E4580" s="4">
        <f>Orte[[#This Row],[Lat_dez]]*PI()/180</f>
        <v>0.90602493330502798</v>
      </c>
      <c r="F4580" s="4">
        <f>Orte[[#This Row],[Lon_dez]]*PI()/180</f>
        <v>0.1617108421239726</v>
      </c>
      <c r="G4580" t="s">
        <v>504</v>
      </c>
      <c r="H4580" t="s">
        <v>1069</v>
      </c>
      <c r="I4580" s="4" t="b">
        <v>0</v>
      </c>
      <c r="J4580" s="4" t="str">
        <f>CONCATENATE(Orte[[#This Row],[Ort]]," - ",Orte[[#This Row],[Landkreis]])</f>
        <v>Lügde - Kreis Lippe</v>
      </c>
      <c r="L4580" s="3" t="s">
        <v>10130</v>
      </c>
      <c r="M4580" s="3"/>
      <c r="N4580" t="str">
        <f>Orte[[#This Row],[Ort]]</f>
        <v>Lügde</v>
      </c>
      <c r="O4580" t="s">
        <v>5636</v>
      </c>
      <c r="P4580" t="s">
        <v>919</v>
      </c>
    </row>
    <row r="4581" spans="1:16" x14ac:dyDescent="0.35">
      <c r="A4581" t="s">
        <v>2855</v>
      </c>
      <c r="B4581" s="3" t="s">
        <v>10013</v>
      </c>
      <c r="C4581" s="4">
        <v>52.227693869200003</v>
      </c>
      <c r="D4581" s="4">
        <v>9.0871901882999992</v>
      </c>
      <c r="E4581" s="4">
        <f>Orte[[#This Row],[Lat_dez]]*PI()/180</f>
        <v>0.91154521874119676</v>
      </c>
      <c r="F4581" s="4">
        <f>Orte[[#This Row],[Lon_dez]]*PI()/180</f>
        <v>0.15860138854075848</v>
      </c>
      <c r="G4581" t="s">
        <v>554</v>
      </c>
      <c r="H4581" t="s">
        <v>767</v>
      </c>
      <c r="I4581" s="4" t="b">
        <v>0</v>
      </c>
      <c r="J4581" s="4" t="str">
        <f>CONCATENATE(Orte[[#This Row],[Ort]]," - ",Orte[[#This Row],[Landkreis]])</f>
        <v>Luhden - Landkreis Schaumburg</v>
      </c>
      <c r="L4581" s="3" t="s">
        <v>14394</v>
      </c>
      <c r="M4581" s="3"/>
      <c r="N4581" t="str">
        <f>Orte[[#This Row],[Ort]]</f>
        <v>Luhden</v>
      </c>
      <c r="O4581" t="s">
        <v>1818</v>
      </c>
      <c r="P4581" t="s">
        <v>1066</v>
      </c>
    </row>
    <row r="4582" spans="1:16" x14ac:dyDescent="0.35">
      <c r="A4582" t="s">
        <v>7104</v>
      </c>
      <c r="B4582" s="3" t="s">
        <v>15574</v>
      </c>
      <c r="C4582" s="4">
        <v>49.584854251300001</v>
      </c>
      <c r="D4582" s="4">
        <v>12.1285183212</v>
      </c>
      <c r="E4582" s="4">
        <f>Orte[[#This Row],[Lat_dez]]*PI()/180</f>
        <v>0.86541896580669275</v>
      </c>
      <c r="F4582" s="4">
        <f>Orte[[#This Row],[Lon_dez]]*PI()/180</f>
        <v>0.21168257809339516</v>
      </c>
      <c r="G4582" t="s">
        <v>665</v>
      </c>
      <c r="H4582" t="s">
        <v>1224</v>
      </c>
      <c r="I4582" s="4" t="b">
        <v>0</v>
      </c>
      <c r="J4582" s="4" t="str">
        <f>CONCATENATE(Orte[[#This Row],[Ort]]," - ",Orte[[#This Row],[Landkreis]])</f>
        <v>Luhe-Wildenau - Landkreis Neustadt a.d. Waldnaab</v>
      </c>
      <c r="L4582" s="3" t="s">
        <v>12253</v>
      </c>
      <c r="M4582" s="3"/>
      <c r="N4582" t="str">
        <f>Orte[[#This Row],[Ort]]</f>
        <v>Luhe-Wildenau</v>
      </c>
      <c r="O4582" t="s">
        <v>3032</v>
      </c>
      <c r="P4582" t="s">
        <v>6760</v>
      </c>
    </row>
    <row r="4583" spans="1:16" x14ac:dyDescent="0.35">
      <c r="A4583" t="s">
        <v>4842</v>
      </c>
      <c r="B4583" s="3" t="s">
        <v>12547</v>
      </c>
      <c r="C4583" s="4">
        <v>50.797911283799998</v>
      </c>
      <c r="D4583" s="4">
        <v>10.740830312</v>
      </c>
      <c r="E4583" s="4">
        <f>Orte[[#This Row],[Lat_dez]]*PI()/180</f>
        <v>0.88659080503828958</v>
      </c>
      <c r="F4583" s="4">
        <f>Orte[[#This Row],[Lon_dez]]*PI()/180</f>
        <v>0.18746285334240981</v>
      </c>
      <c r="G4583" t="s">
        <v>678</v>
      </c>
      <c r="H4583" t="s">
        <v>800</v>
      </c>
      <c r="I4583" s="4" t="b">
        <v>0</v>
      </c>
      <c r="J4583" s="4" t="str">
        <f>CONCATENATE(Orte[[#This Row],[Ort]]," - ",Orte[[#This Row],[Landkreis]])</f>
        <v>Luisenthal, Ohrdruf, Wolfis - Landkreis Gotha</v>
      </c>
      <c r="L4583" s="3" t="s">
        <v>14835</v>
      </c>
      <c r="M4583" s="3"/>
      <c r="N4583" t="str">
        <f>Orte[[#This Row],[Ort]]</f>
        <v>Luisenthal, Ohrdruf, Wolfis</v>
      </c>
      <c r="O4583" t="s">
        <v>4564</v>
      </c>
      <c r="P4583" t="s">
        <v>4476</v>
      </c>
    </row>
    <row r="4584" spans="1:16" x14ac:dyDescent="0.35">
      <c r="A4584" t="s">
        <v>5171</v>
      </c>
      <c r="B4584" s="3" t="s">
        <v>12972</v>
      </c>
      <c r="C4584" s="4">
        <v>49.870102122699997</v>
      </c>
      <c r="D4584" s="4">
        <v>10.341077028200001</v>
      </c>
      <c r="E4584" s="4">
        <f>Orte[[#This Row],[Lat_dez]]*PI()/180</f>
        <v>0.8703974803469281</v>
      </c>
      <c r="F4584" s="4">
        <f>Orte[[#This Row],[Lon_dez]]*PI()/180</f>
        <v>0.18048584234444051</v>
      </c>
      <c r="G4584" t="s">
        <v>665</v>
      </c>
      <c r="H4584" t="s">
        <v>674</v>
      </c>
      <c r="I4584" s="4" t="b">
        <v>0</v>
      </c>
      <c r="J4584" s="4" t="str">
        <f>CONCATENATE(Orte[[#This Row],[Ort]]," - ",Orte[[#This Row],[Landkreis]])</f>
        <v>Lülsfeld - Landkreis Schweinfurt</v>
      </c>
      <c r="L4584" s="3" t="s">
        <v>10685</v>
      </c>
      <c r="M4584" s="3"/>
      <c r="N4584" t="str">
        <f>Orte[[#This Row],[Ort]]</f>
        <v>Lülsfeld</v>
      </c>
      <c r="O4584" t="s">
        <v>6654</v>
      </c>
      <c r="P4584" t="s">
        <v>640</v>
      </c>
    </row>
    <row r="4585" spans="1:16" x14ac:dyDescent="0.35">
      <c r="A4585" t="s">
        <v>750</v>
      </c>
      <c r="B4585" s="3" t="s">
        <v>7819</v>
      </c>
      <c r="C4585" s="4">
        <v>54.310518843099999</v>
      </c>
      <c r="D4585" s="4">
        <v>8.9988531738899997</v>
      </c>
      <c r="E4585" s="4">
        <f>Orte[[#This Row],[Lat_dez]]*PI()/180</f>
        <v>0.94789737227851656</v>
      </c>
      <c r="F4585" s="4">
        <f>Orte[[#This Row],[Lon_dez]]*PI()/180</f>
        <v>0.15705961678792232</v>
      </c>
      <c r="G4585" t="s">
        <v>641</v>
      </c>
      <c r="H4585" t="s">
        <v>751</v>
      </c>
      <c r="I4585" s="4" t="b">
        <v>0</v>
      </c>
      <c r="J4585" s="4" t="str">
        <f>CONCATENATE(Orte[[#This Row],[Ort]]," - ",Orte[[#This Row],[Landkreis]])</f>
        <v>Lunden - Kreis Dithmarschen</v>
      </c>
      <c r="L4585" s="3" t="s">
        <v>11824</v>
      </c>
      <c r="M4585" s="3"/>
      <c r="N4585" t="str">
        <f>Orte[[#This Row],[Ort]]</f>
        <v>Lunden</v>
      </c>
      <c r="O4585" t="s">
        <v>5745</v>
      </c>
      <c r="P4585" t="s">
        <v>6636</v>
      </c>
    </row>
    <row r="4586" spans="1:16" x14ac:dyDescent="0.35">
      <c r="A4586" t="s">
        <v>3078</v>
      </c>
      <c r="B4586" s="3" t="s">
        <v>11628</v>
      </c>
      <c r="C4586" s="4">
        <v>53.218361695600002</v>
      </c>
      <c r="D4586" s="4">
        <v>10.3867639579</v>
      </c>
      <c r="E4586" s="4">
        <f>Orte[[#This Row],[Lat_dez]]*PI()/180</f>
        <v>0.92883563410545233</v>
      </c>
      <c r="F4586" s="4">
        <f>Orte[[#This Row],[Lon_dez]]*PI()/180</f>
        <v>0.18128322969283267</v>
      </c>
      <c r="G4586" t="s">
        <v>554</v>
      </c>
      <c r="H4586" t="s">
        <v>1040</v>
      </c>
      <c r="I4586" s="4" t="b">
        <v>0</v>
      </c>
      <c r="J4586" s="4" t="str">
        <f>CONCATENATE(Orte[[#This Row],[Ort]]," - ",Orte[[#This Row],[Landkreis]])</f>
        <v>Lüneburg - Landkreis Lüneburg</v>
      </c>
      <c r="L4586" s="3" t="s">
        <v>13270</v>
      </c>
      <c r="M4586" s="3"/>
      <c r="N4586" t="str">
        <f>Orte[[#This Row],[Ort]]</f>
        <v>Lüneburg</v>
      </c>
      <c r="O4586" t="s">
        <v>4642</v>
      </c>
      <c r="P4586" t="s">
        <v>4099</v>
      </c>
    </row>
    <row r="4587" spans="1:16" x14ac:dyDescent="0.35">
      <c r="A4587" t="s">
        <v>3078</v>
      </c>
      <c r="B4587" s="3" t="s">
        <v>11457</v>
      </c>
      <c r="C4587" s="4">
        <v>53.243994930299998</v>
      </c>
      <c r="D4587" s="4">
        <v>10.4568594594</v>
      </c>
      <c r="E4587" s="4">
        <f>Orte[[#This Row],[Lat_dez]]*PI()/180</f>
        <v>0.92928301844890371</v>
      </c>
      <c r="F4587" s="4">
        <f>Orte[[#This Row],[Lon_dez]]*PI()/180</f>
        <v>0.18250662698484429</v>
      </c>
      <c r="G4587" t="s">
        <v>554</v>
      </c>
      <c r="H4587" t="s">
        <v>1040</v>
      </c>
      <c r="I4587" s="4" t="b">
        <v>0</v>
      </c>
      <c r="J4587" s="4" t="str">
        <f>CONCATENATE(Orte[[#This Row],[Ort]]," - ",Orte[[#This Row],[Landkreis]])</f>
        <v>Lüneburg - Landkreis Lüneburg</v>
      </c>
      <c r="L4587" s="3" t="s">
        <v>8219</v>
      </c>
      <c r="M4587" s="3"/>
      <c r="N4587" t="str">
        <f>Orte[[#This Row],[Ort]]</f>
        <v>Lüneburg</v>
      </c>
      <c r="O4587" t="s">
        <v>5850</v>
      </c>
      <c r="P4587" t="s">
        <v>4722</v>
      </c>
    </row>
    <row r="4588" spans="1:16" x14ac:dyDescent="0.35">
      <c r="A4588" t="s">
        <v>3078</v>
      </c>
      <c r="B4588" s="3" t="s">
        <v>10294</v>
      </c>
      <c r="C4588" s="4">
        <v>53.261341564600002</v>
      </c>
      <c r="D4588" s="4">
        <v>10.3869540044</v>
      </c>
      <c r="E4588" s="4">
        <f>Orte[[#This Row],[Lat_dez]]*PI()/180</f>
        <v>0.92958577433157819</v>
      </c>
      <c r="F4588" s="4">
        <f>Orte[[#This Row],[Lon_dez]]*PI()/180</f>
        <v>0.18128654662998958</v>
      </c>
      <c r="G4588" t="s">
        <v>554</v>
      </c>
      <c r="H4588" t="s">
        <v>1040</v>
      </c>
      <c r="I4588" s="4" t="b">
        <v>0</v>
      </c>
      <c r="J4588" s="4" t="str">
        <f>CONCATENATE(Orte[[#This Row],[Ort]]," - ",Orte[[#This Row],[Landkreis]])</f>
        <v>Lüneburg - Landkreis Lüneburg</v>
      </c>
      <c r="L4588" s="3" t="s">
        <v>13268</v>
      </c>
      <c r="M4588" s="3"/>
      <c r="N4588" t="str">
        <f>Orte[[#This Row],[Ort]]</f>
        <v>Lüneburg</v>
      </c>
      <c r="O4588" t="s">
        <v>2451</v>
      </c>
      <c r="P4588" t="s">
        <v>5923</v>
      </c>
    </row>
    <row r="4589" spans="1:16" x14ac:dyDescent="0.35">
      <c r="A4589" t="s">
        <v>2519</v>
      </c>
      <c r="B4589" s="3" t="s">
        <v>9598</v>
      </c>
      <c r="C4589" s="4">
        <v>51.597500691500002</v>
      </c>
      <c r="D4589" s="4">
        <v>7.5405820622400004</v>
      </c>
      <c r="E4589" s="4">
        <f>Orte[[#This Row],[Lat_dez]]*PI()/180</f>
        <v>0.90054627286672606</v>
      </c>
      <c r="F4589" s="4">
        <f>Orte[[#This Row],[Lon_dez]]*PI()/180</f>
        <v>0.131607984502912</v>
      </c>
      <c r="G4589" t="s">
        <v>504</v>
      </c>
      <c r="H4589" t="s">
        <v>1691</v>
      </c>
      <c r="I4589" s="4" t="b">
        <v>0</v>
      </c>
      <c r="J4589" s="4" t="str">
        <f>CONCATENATE(Orte[[#This Row],[Ort]]," - ",Orte[[#This Row],[Landkreis]])</f>
        <v>Lünen - Kreis Unna</v>
      </c>
      <c r="L4589" s="3" t="s">
        <v>14641</v>
      </c>
      <c r="M4589" s="3"/>
      <c r="N4589" t="str">
        <f>Orte[[#This Row],[Ort]]</f>
        <v>Lünen</v>
      </c>
      <c r="O4589" t="s">
        <v>6578</v>
      </c>
      <c r="P4589" t="s">
        <v>6732</v>
      </c>
    </row>
    <row r="4590" spans="1:16" x14ac:dyDescent="0.35">
      <c r="A4590" t="s">
        <v>2519</v>
      </c>
      <c r="B4590" s="3" t="s">
        <v>11814</v>
      </c>
      <c r="C4590" s="4">
        <v>51.631493427300001</v>
      </c>
      <c r="D4590" s="4">
        <v>7.5126742075299999</v>
      </c>
      <c r="E4590" s="4">
        <f>Orte[[#This Row],[Lat_dez]]*PI()/180</f>
        <v>0.90113955802819656</v>
      </c>
      <c r="F4590" s="4">
        <f>Orte[[#This Row],[Lon_dez]]*PI()/180</f>
        <v>0.13112090055105427</v>
      </c>
      <c r="G4590" t="s">
        <v>504</v>
      </c>
      <c r="H4590" t="s">
        <v>1691</v>
      </c>
      <c r="I4590" s="4" t="b">
        <v>0</v>
      </c>
      <c r="J4590" s="4" t="str">
        <f>CONCATENATE(Orte[[#This Row],[Ort]]," - ",Orte[[#This Row],[Landkreis]])</f>
        <v>Lünen - Kreis Unna</v>
      </c>
      <c r="L4590" s="3" t="s">
        <v>11329</v>
      </c>
      <c r="M4590" s="3"/>
      <c r="N4590" t="str">
        <f>Orte[[#This Row],[Ort]]</f>
        <v>Lünen</v>
      </c>
      <c r="O4590" t="s">
        <v>5893</v>
      </c>
      <c r="P4590" t="s">
        <v>7272</v>
      </c>
    </row>
    <row r="4591" spans="1:16" x14ac:dyDescent="0.35">
      <c r="A4591" t="s">
        <v>2519</v>
      </c>
      <c r="B4591" s="3" t="s">
        <v>12735</v>
      </c>
      <c r="C4591" s="4">
        <v>51.6022214941</v>
      </c>
      <c r="D4591" s="4">
        <v>7.4659057174800001</v>
      </c>
      <c r="E4591" s="4">
        <f>Orte[[#This Row],[Lat_dez]]*PI()/180</f>
        <v>0.9006286664154326</v>
      </c>
      <c r="F4591" s="4">
        <f>Orte[[#This Row],[Lon_dez]]*PI()/180</f>
        <v>0.13030463641349557</v>
      </c>
      <c r="G4591" t="s">
        <v>504</v>
      </c>
      <c r="H4591" t="s">
        <v>1691</v>
      </c>
      <c r="I4591" s="4" t="b">
        <v>0</v>
      </c>
      <c r="J4591" s="4" t="str">
        <f>CONCATENATE(Orte[[#This Row],[Ort]]," - ",Orte[[#This Row],[Landkreis]])</f>
        <v>Lünen - Kreis Unna</v>
      </c>
      <c r="L4591" s="3" t="s">
        <v>8506</v>
      </c>
      <c r="M4591" s="3"/>
      <c r="N4591" t="str">
        <f>Orte[[#This Row],[Ort]]</f>
        <v>Lünen</v>
      </c>
      <c r="O4591" t="s">
        <v>6800</v>
      </c>
      <c r="P4591" t="s">
        <v>5536</v>
      </c>
    </row>
    <row r="4592" spans="1:16" x14ac:dyDescent="0.35">
      <c r="A4592" t="s">
        <v>5862</v>
      </c>
      <c r="B4592" s="3" t="s">
        <v>13896</v>
      </c>
      <c r="C4592" s="4">
        <v>52.391657514800002</v>
      </c>
      <c r="D4592" s="4">
        <v>7.4804980247600001</v>
      </c>
      <c r="E4592" s="4">
        <f>Orte[[#This Row],[Lat_dez]]*PI()/180</f>
        <v>0.91440692421048986</v>
      </c>
      <c r="F4592" s="4">
        <f>Orte[[#This Row],[Lon_dez]]*PI()/180</f>
        <v>0.13055932022099431</v>
      </c>
      <c r="G4592" t="s">
        <v>554</v>
      </c>
      <c r="H4592" t="s">
        <v>626</v>
      </c>
      <c r="I4592" s="4" t="b">
        <v>0</v>
      </c>
      <c r="J4592" s="4" t="str">
        <f>CONCATENATE(Orte[[#This Row],[Ort]]," - ",Orte[[#This Row],[Landkreis]])</f>
        <v>Lünne, Schapen, Spelle - Landkreis Emsland</v>
      </c>
      <c r="L4592" s="3" t="s">
        <v>14400</v>
      </c>
      <c r="M4592" s="3"/>
      <c r="N4592" t="str">
        <f>Orte[[#This Row],[Ort]]</f>
        <v>Lünne, Schapen, Spelle</v>
      </c>
      <c r="O4592" t="s">
        <v>4439</v>
      </c>
      <c r="P4592" t="s">
        <v>4574</v>
      </c>
    </row>
    <row r="4593" spans="1:16" x14ac:dyDescent="0.35">
      <c r="A4593" t="s">
        <v>6513</v>
      </c>
      <c r="B4593" s="3" t="s">
        <v>14768</v>
      </c>
      <c r="C4593" s="4">
        <v>50.964580631300002</v>
      </c>
      <c r="D4593" s="4">
        <v>12.753033990900001</v>
      </c>
      <c r="E4593" s="4">
        <f>Orte[[#This Row],[Lat_dez]]*PI()/180</f>
        <v>0.88949973391431514</v>
      </c>
      <c r="F4593" s="4">
        <f>Orte[[#This Row],[Lon_dez]]*PI()/180</f>
        <v>0.22258243275995757</v>
      </c>
      <c r="G4593" t="s">
        <v>869</v>
      </c>
      <c r="H4593" t="s">
        <v>935</v>
      </c>
      <c r="I4593" s="4" t="b">
        <v>0</v>
      </c>
      <c r="J4593" s="4" t="str">
        <f>CONCATENATE(Orte[[#This Row],[Ort]]," - ",Orte[[#This Row],[Landkreis]])</f>
        <v>Lunzenau - Landkreis Mittelsachsen</v>
      </c>
      <c r="L4593" s="3" t="s">
        <v>12262</v>
      </c>
      <c r="M4593" s="3"/>
      <c r="N4593" t="str">
        <f>Orte[[#This Row],[Ort]]</f>
        <v>Lunzenau</v>
      </c>
      <c r="O4593" t="s">
        <v>1633</v>
      </c>
      <c r="P4593" t="s">
        <v>16062</v>
      </c>
    </row>
    <row r="4594" spans="1:16" x14ac:dyDescent="0.35">
      <c r="A4594" t="s">
        <v>3198</v>
      </c>
      <c r="B4594" s="3" t="s">
        <v>10430</v>
      </c>
      <c r="C4594" s="4">
        <v>49.234199683600004</v>
      </c>
      <c r="D4594" s="4">
        <v>8.2885305581100006</v>
      </c>
      <c r="E4594" s="4">
        <f>Orte[[#This Row],[Lat_dez]]*PI()/180</f>
        <v>0.85929888906317053</v>
      </c>
      <c r="F4594" s="4">
        <f>Orte[[#This Row],[Lon_dez]]*PI()/180</f>
        <v>0.14466214839118269</v>
      </c>
      <c r="G4594" t="s">
        <v>514</v>
      </c>
      <c r="H4594" t="s">
        <v>565</v>
      </c>
      <c r="I4594" s="4" t="b">
        <v>0</v>
      </c>
      <c r="J4594" s="4" t="str">
        <f>CONCATENATE(Orte[[#This Row],[Ort]]," - ",Orte[[#This Row],[Landkreis]])</f>
        <v>Lustadt - Landkreis Germersheim</v>
      </c>
      <c r="L4594" s="3" t="s">
        <v>13761</v>
      </c>
      <c r="M4594" s="3"/>
      <c r="N4594" t="str">
        <f>Orte[[#This Row],[Ort]]</f>
        <v>Lustadt</v>
      </c>
      <c r="O4594" t="s">
        <v>2425</v>
      </c>
      <c r="P4594" t="s">
        <v>5233</v>
      </c>
    </row>
    <row r="4595" spans="1:16" x14ac:dyDescent="0.35">
      <c r="A4595" t="s">
        <v>1807</v>
      </c>
      <c r="B4595" s="3" t="s">
        <v>8768</v>
      </c>
      <c r="C4595" s="4">
        <v>54.314467419499998</v>
      </c>
      <c r="D4595" s="4">
        <v>10.561509471300001</v>
      </c>
      <c r="E4595" s="4">
        <f>Orte[[#This Row],[Lat_dez]]*PI()/180</f>
        <v>0.94796628793746307</v>
      </c>
      <c r="F4595" s="4">
        <f>Orte[[#This Row],[Lon_dez]]*PI()/180</f>
        <v>0.18433311425475057</v>
      </c>
      <c r="G4595" t="s">
        <v>641</v>
      </c>
      <c r="H4595" t="s">
        <v>696</v>
      </c>
      <c r="I4595" s="4" t="b">
        <v>0</v>
      </c>
      <c r="J4595" s="4" t="str">
        <f>CONCATENATE(Orte[[#This Row],[Ort]]," - ",Orte[[#This Row],[Landkreis]])</f>
        <v>Lütjenburg - Kreis Plön</v>
      </c>
      <c r="L4595" s="3" t="s">
        <v>9118</v>
      </c>
      <c r="M4595" s="3"/>
      <c r="N4595" t="str">
        <f>Orte[[#This Row],[Ort]]</f>
        <v>Lütjenburg</v>
      </c>
      <c r="O4595" t="s">
        <v>5187</v>
      </c>
      <c r="P4595" t="s">
        <v>2836</v>
      </c>
    </row>
    <row r="4596" spans="1:16" x14ac:dyDescent="0.35">
      <c r="A4596" t="s">
        <v>4137</v>
      </c>
      <c r="B4596" s="3" t="s">
        <v>11627</v>
      </c>
      <c r="C4596" s="4">
        <v>53.652572692699998</v>
      </c>
      <c r="D4596" s="4">
        <v>10.3717348405</v>
      </c>
      <c r="E4596" s="4">
        <f>Orte[[#This Row],[Lat_dez]]*PI()/180</f>
        <v>0.93641404565321473</v>
      </c>
      <c r="F4596" s="4">
        <f>Orte[[#This Row],[Lon_dez]]*PI()/180</f>
        <v>0.18102092211053392</v>
      </c>
      <c r="G4596" t="s">
        <v>641</v>
      </c>
      <c r="H4596" t="s">
        <v>703</v>
      </c>
      <c r="I4596" s="4" t="b">
        <v>0</v>
      </c>
      <c r="J4596" s="4" t="str">
        <f>CONCATENATE(Orte[[#This Row],[Ort]]," - ",Orte[[#This Row],[Landkreis]])</f>
        <v>Lütjensee - Kreis Stormarn</v>
      </c>
      <c r="L4596" s="3" t="s">
        <v>13659</v>
      </c>
      <c r="M4596" s="3"/>
      <c r="N4596" t="str">
        <f>Orte[[#This Row],[Ort]]</f>
        <v>Lütjensee</v>
      </c>
      <c r="O4596" t="s">
        <v>84</v>
      </c>
      <c r="P4596" t="s">
        <v>4238</v>
      </c>
    </row>
    <row r="4597" spans="1:16" x14ac:dyDescent="0.35">
      <c r="A4597" t="s">
        <v>3648</v>
      </c>
      <c r="B4597" s="3" t="s">
        <v>11011</v>
      </c>
      <c r="C4597" s="4">
        <v>54.153325543599998</v>
      </c>
      <c r="D4597" s="4">
        <v>9.4875552909100005</v>
      </c>
      <c r="E4597" s="4">
        <f>Orte[[#This Row],[Lat_dez]]*PI()/180</f>
        <v>0.94515383164016797</v>
      </c>
      <c r="F4597" s="4">
        <f>Orte[[#This Row],[Lon_dez]]*PI()/180</f>
        <v>0.16558907779138796</v>
      </c>
      <c r="G4597" t="s">
        <v>641</v>
      </c>
      <c r="H4597" t="s">
        <v>642</v>
      </c>
      <c r="I4597" s="4" t="b">
        <v>0</v>
      </c>
      <c r="J4597" s="4" t="str">
        <f>CONCATENATE(Orte[[#This Row],[Ort]]," - ",Orte[[#This Row],[Landkreis]])</f>
        <v>Lütjenwestedt, Tackesdorf - Kreis Rendsburg-Eckernförde</v>
      </c>
      <c r="L4597" s="3" t="s">
        <v>9824</v>
      </c>
      <c r="M4597" s="3"/>
      <c r="N4597" t="str">
        <f>Orte[[#This Row],[Ort]]</f>
        <v>Lütjenwestedt, Tackesdorf</v>
      </c>
      <c r="O4597" t="s">
        <v>5218</v>
      </c>
      <c r="P4597" t="s">
        <v>2991</v>
      </c>
    </row>
    <row r="4598" spans="1:16" x14ac:dyDescent="0.35">
      <c r="A4598" t="s">
        <v>3122</v>
      </c>
      <c r="B4598" s="3" t="s">
        <v>10345</v>
      </c>
      <c r="C4598" s="4">
        <v>49.773521842599997</v>
      </c>
      <c r="D4598" s="4">
        <v>9.0779055099899999</v>
      </c>
      <c r="E4598" s="4">
        <f>Orte[[#This Row],[Lat_dez]]*PI()/180</f>
        <v>0.86871183646668471</v>
      </c>
      <c r="F4598" s="4">
        <f>Orte[[#This Row],[Lon_dez]]*PI()/180</f>
        <v>0.15843934033426049</v>
      </c>
      <c r="G4598" t="s">
        <v>549</v>
      </c>
      <c r="H4598" t="s">
        <v>743</v>
      </c>
      <c r="I4598" s="4" t="b">
        <v>0</v>
      </c>
      <c r="J4598" s="4" t="str">
        <f>CONCATENATE(Orte[[#This Row],[Ort]]," - ",Orte[[#This Row],[Landkreis]])</f>
        <v>Lützelbach - Landkreis Odenwaldkreis</v>
      </c>
      <c r="L4598" s="3" t="s">
        <v>7714</v>
      </c>
      <c r="M4598" s="3"/>
      <c r="N4598" t="str">
        <f>Orte[[#This Row],[Ort]]</f>
        <v>Lützelbach</v>
      </c>
      <c r="O4598" t="s">
        <v>2790</v>
      </c>
      <c r="P4598" t="s">
        <v>6849</v>
      </c>
    </row>
    <row r="4599" spans="1:16" x14ac:dyDescent="0.35">
      <c r="A4599" t="s">
        <v>1946</v>
      </c>
      <c r="B4599" s="3" t="s">
        <v>8920</v>
      </c>
      <c r="C4599" s="4">
        <v>51.223145555000002</v>
      </c>
      <c r="D4599" s="4">
        <v>12.1103544018</v>
      </c>
      <c r="E4599" s="4">
        <f>Orte[[#This Row],[Lat_dez]]*PI()/180</f>
        <v>0.89401254316304823</v>
      </c>
      <c r="F4599" s="4">
        <f>Orte[[#This Row],[Lon_dez]]*PI()/180</f>
        <v>0.2113655578947983</v>
      </c>
      <c r="G4599" t="s">
        <v>809</v>
      </c>
      <c r="H4599" t="s">
        <v>850</v>
      </c>
      <c r="I4599" s="4" t="b">
        <v>0</v>
      </c>
      <c r="J4599" s="4" t="str">
        <f>CONCATENATE(Orte[[#This Row],[Ort]]," - ",Orte[[#This Row],[Landkreis]])</f>
        <v>Lützen - Landkreis Burgenlandkreis</v>
      </c>
      <c r="L4599" s="3" t="s">
        <v>13672</v>
      </c>
      <c r="M4599" s="3"/>
      <c r="N4599" t="str">
        <f>Orte[[#This Row],[Ort]]</f>
        <v>Lützen</v>
      </c>
      <c r="O4599" t="s">
        <v>3929</v>
      </c>
      <c r="P4599" t="s">
        <v>3597</v>
      </c>
    </row>
    <row r="4600" spans="1:16" x14ac:dyDescent="0.35">
      <c r="A4600" t="s">
        <v>1673</v>
      </c>
      <c r="B4600" s="3" t="s">
        <v>8626</v>
      </c>
      <c r="C4600" s="4">
        <v>50.126611075900001</v>
      </c>
      <c r="D4600" s="4">
        <v>7.0056409246399998</v>
      </c>
      <c r="E4600" s="4">
        <f>Orte[[#This Row],[Lat_dez]]*PI()/180</f>
        <v>0.87487440614111223</v>
      </c>
      <c r="F4600" s="4">
        <f>Orte[[#This Row],[Lon_dez]]*PI()/180</f>
        <v>0.12227150034742794</v>
      </c>
      <c r="G4600" t="s">
        <v>514</v>
      </c>
      <c r="H4600" t="s">
        <v>538</v>
      </c>
      <c r="I4600" s="4" t="b">
        <v>0</v>
      </c>
      <c r="J4600" s="4" t="str">
        <f>CONCATENATE(Orte[[#This Row],[Ort]]," - ",Orte[[#This Row],[Landkreis]])</f>
        <v>Lutzerath - Landkreis Cochem-Zell</v>
      </c>
      <c r="L4600" s="3" t="s">
        <v>10714</v>
      </c>
      <c r="M4600" s="3"/>
      <c r="N4600" t="str">
        <f>Orte[[#This Row],[Ort]]</f>
        <v>Lutzerath</v>
      </c>
      <c r="O4600" t="s">
        <v>5566</v>
      </c>
      <c r="P4600" t="s">
        <v>645</v>
      </c>
    </row>
    <row r="4601" spans="1:16" x14ac:dyDescent="0.35">
      <c r="A4601" t="s">
        <v>4204</v>
      </c>
      <c r="B4601" s="3" t="s">
        <v>11710</v>
      </c>
      <c r="C4601" s="4">
        <v>48.6698617371</v>
      </c>
      <c r="D4601" s="4">
        <v>10.539150598100001</v>
      </c>
      <c r="E4601" s="4">
        <f>Orte[[#This Row],[Lat_dez]]*PI()/180</f>
        <v>0.84944933380280185</v>
      </c>
      <c r="F4601" s="4">
        <f>Orte[[#This Row],[Lon_dez]]*PI()/180</f>
        <v>0.18394287830037467</v>
      </c>
      <c r="G4601" t="s">
        <v>665</v>
      </c>
      <c r="H4601" t="s">
        <v>687</v>
      </c>
      <c r="I4601" s="4" t="b">
        <v>0</v>
      </c>
      <c r="J4601" s="4" t="str">
        <f>CONCATENATE(Orte[[#This Row],[Ort]]," - ",Orte[[#This Row],[Landkreis]])</f>
        <v>Lutzingen - Landkreis Dillingen a.d. Donau</v>
      </c>
      <c r="L4601" s="3" t="s">
        <v>9314</v>
      </c>
      <c r="M4601" s="3"/>
      <c r="N4601" t="str">
        <f>Orte[[#This Row],[Ort]]</f>
        <v>Lutzingen</v>
      </c>
      <c r="O4601" t="s">
        <v>1699</v>
      </c>
      <c r="P4601" t="s">
        <v>4094</v>
      </c>
    </row>
    <row r="4602" spans="1:16" x14ac:dyDescent="0.35">
      <c r="A4602" t="s">
        <v>1555</v>
      </c>
      <c r="B4602" s="3" t="s">
        <v>8494</v>
      </c>
      <c r="C4602" s="4">
        <v>50.145078413999997</v>
      </c>
      <c r="D4602" s="4">
        <v>6.1653207179600003</v>
      </c>
      <c r="E4602" s="4">
        <f>Orte[[#This Row],[Lat_dez]]*PI()/180</f>
        <v>0.87519672199503618</v>
      </c>
      <c r="F4602" s="4">
        <f>Orte[[#This Row],[Lon_dez]]*PI()/180</f>
        <v>0.10760514596982269</v>
      </c>
      <c r="G4602" t="s">
        <v>514</v>
      </c>
      <c r="H4602" t="s">
        <v>515</v>
      </c>
      <c r="I4602" s="4" t="b">
        <v>0</v>
      </c>
      <c r="J4602" s="4" t="str">
        <f>CONCATENATE(Orte[[#This Row],[Ort]]," - ",Orte[[#This Row],[Landkreis]])</f>
        <v>Lützkampen - Landkreis Eifelkreis Bitburg-Prüm</v>
      </c>
      <c r="L4602" s="3" t="s">
        <v>9597</v>
      </c>
      <c r="M4602" s="3"/>
      <c r="N4602" t="str">
        <f>Orte[[#This Row],[Ort]]</f>
        <v>Lützkampen</v>
      </c>
      <c r="O4602" t="s">
        <v>3151</v>
      </c>
      <c r="P4602" t="s">
        <v>4610</v>
      </c>
    </row>
    <row r="4603" spans="1:16" x14ac:dyDescent="0.35">
      <c r="A4603" t="s">
        <v>3382</v>
      </c>
      <c r="B4603" s="3" t="s">
        <v>10661</v>
      </c>
      <c r="C4603" s="4">
        <v>53.6291852365</v>
      </c>
      <c r="D4603" s="4">
        <v>11.1804023148</v>
      </c>
      <c r="E4603" s="4">
        <f>Orte[[#This Row],[Lat_dez]]*PI()/180</f>
        <v>0.9360058575388589</v>
      </c>
      <c r="F4603" s="4">
        <f>Orte[[#This Row],[Lon_dez]]*PI()/180</f>
        <v>0.19513483209085555</v>
      </c>
      <c r="G4603" t="s">
        <v>834</v>
      </c>
      <c r="H4603" t="s">
        <v>1367</v>
      </c>
      <c r="I4603" s="4" t="b">
        <v>0</v>
      </c>
      <c r="J4603" s="4" t="str">
        <f>CONCATENATE(Orte[[#This Row],[Ort]]," - ",Orte[[#This Row],[Landkreis]])</f>
        <v>Lützow - Landkreis Nordwestmecklenburg</v>
      </c>
      <c r="L4603" s="3" t="s">
        <v>13674</v>
      </c>
      <c r="M4603" s="3"/>
      <c r="N4603" t="str">
        <f>Orte[[#This Row],[Ort]]</f>
        <v>Lützow</v>
      </c>
      <c r="O4603" t="s">
        <v>2267</v>
      </c>
      <c r="P4603" t="s">
        <v>3680</v>
      </c>
    </row>
    <row r="4604" spans="1:16" x14ac:dyDescent="0.35">
      <c r="A4604" t="s">
        <v>3043</v>
      </c>
      <c r="B4604" s="3" t="s">
        <v>10249</v>
      </c>
      <c r="C4604" s="4">
        <v>53.215469558000002</v>
      </c>
      <c r="D4604" s="4">
        <v>13.325532924499999</v>
      </c>
      <c r="E4604" s="4">
        <f>Orte[[#This Row],[Lat_dez]]*PI()/180</f>
        <v>0.92878515678191165</v>
      </c>
      <c r="F4604" s="4">
        <f>Orte[[#This Row],[Lon_dez]]*PI()/180</f>
        <v>0.23257442411543394</v>
      </c>
      <c r="G4604" t="s">
        <v>885</v>
      </c>
      <c r="H4604" t="s">
        <v>970</v>
      </c>
      <c r="I4604" s="4" t="b">
        <v>0</v>
      </c>
      <c r="J4604" s="4" t="str">
        <f>CONCATENATE(Orte[[#This Row],[Ort]]," - ",Orte[[#This Row],[Landkreis]])</f>
        <v>Lychen - Landkreis Uckermark</v>
      </c>
      <c r="L4604" s="3" t="s">
        <v>12804</v>
      </c>
      <c r="M4604" s="3"/>
      <c r="N4604" t="str">
        <f>Orte[[#This Row],[Ort]]</f>
        <v>Lychen</v>
      </c>
      <c r="O4604" t="s">
        <v>3247</v>
      </c>
      <c r="P4604" t="s">
        <v>963</v>
      </c>
    </row>
    <row r="4605" spans="1:16" x14ac:dyDescent="0.35">
      <c r="A4605" t="s">
        <v>6584</v>
      </c>
      <c r="B4605" s="3" t="s">
        <v>14883</v>
      </c>
      <c r="C4605" s="4">
        <v>52.696777902599997</v>
      </c>
      <c r="D4605" s="4">
        <v>8.8972264615200007</v>
      </c>
      <c r="E4605" s="4">
        <f>Orte[[#This Row],[Lat_dez]]*PI()/180</f>
        <v>0.91973227959256165</v>
      </c>
      <c r="F4605" s="4">
        <f>Orte[[#This Row],[Lon_dez]]*PI()/180</f>
        <v>0.15528589604908857</v>
      </c>
      <c r="G4605" t="s">
        <v>554</v>
      </c>
      <c r="H4605" t="s">
        <v>737</v>
      </c>
      <c r="I4605" s="4" t="b">
        <v>0</v>
      </c>
      <c r="J4605" s="4" t="str">
        <f>CONCATENATE(Orte[[#This Row],[Ort]]," - ",Orte[[#This Row],[Landkreis]])</f>
        <v>Maasen, Mellinghausen - Landkreis Diepholz</v>
      </c>
      <c r="L4605" s="3" t="s">
        <v>11380</v>
      </c>
      <c r="M4605" s="3"/>
      <c r="N4605" t="str">
        <f>Orte[[#This Row],[Ort]]</f>
        <v>Maasen, Mellinghausen</v>
      </c>
      <c r="O4605" t="s">
        <v>2454</v>
      </c>
      <c r="P4605" t="s">
        <v>2648</v>
      </c>
    </row>
    <row r="4606" spans="1:16" x14ac:dyDescent="0.35">
      <c r="A4606" t="s">
        <v>3748</v>
      </c>
      <c r="B4606" s="3" t="s">
        <v>11144</v>
      </c>
      <c r="C4606" s="4">
        <v>54.690469585599999</v>
      </c>
      <c r="D4606" s="4">
        <v>10.0090431074</v>
      </c>
      <c r="E4606" s="4">
        <f>Orte[[#This Row],[Lat_dez]]*PI()/180</f>
        <v>0.95452876373053874</v>
      </c>
      <c r="F4606" s="4">
        <f>Orte[[#This Row],[Lon_dez]]*PI()/180</f>
        <v>0.17469075719817442</v>
      </c>
      <c r="G4606" t="s">
        <v>641</v>
      </c>
      <c r="H4606" t="s">
        <v>660</v>
      </c>
      <c r="I4606" s="4" t="b">
        <v>0</v>
      </c>
      <c r="J4606" s="4" t="str">
        <f>CONCATENATE(Orte[[#This Row],[Ort]]," - ",Orte[[#This Row],[Landkreis]])</f>
        <v>Maasholm, Schleimünde - Kreis Schleswig-Flensburg</v>
      </c>
      <c r="L4606" s="3" t="s">
        <v>12279</v>
      </c>
      <c r="M4606" s="3"/>
      <c r="N4606" t="str">
        <f>Orte[[#This Row],[Ort]]</f>
        <v>Maasholm, Schleimünde</v>
      </c>
      <c r="O4606" t="s">
        <v>6899</v>
      </c>
      <c r="P4606" t="s">
        <v>1436</v>
      </c>
    </row>
    <row r="4607" spans="1:16" x14ac:dyDescent="0.35">
      <c r="A4607" t="s">
        <v>4939</v>
      </c>
      <c r="B4607" s="3" t="s">
        <v>12666</v>
      </c>
      <c r="C4607" s="4">
        <v>51.363852313099997</v>
      </c>
      <c r="D4607" s="4">
        <v>12.612389994600001</v>
      </c>
      <c r="E4607" s="4">
        <f>Orte[[#This Row],[Lat_dez]]*PI()/180</f>
        <v>0.89646833937170023</v>
      </c>
      <c r="F4607" s="4">
        <f>Orte[[#This Row],[Lon_dez]]*PI()/180</f>
        <v>0.22012773195135987</v>
      </c>
      <c r="G4607" t="s">
        <v>869</v>
      </c>
      <c r="H4607" t="s">
        <v>1405</v>
      </c>
      <c r="I4607" s="4" t="b">
        <v>0</v>
      </c>
      <c r="J4607" s="4" t="str">
        <f>CONCATENATE(Orte[[#This Row],[Ort]]," - ",Orte[[#This Row],[Landkreis]])</f>
        <v>Machern - Landkreis Leipzig</v>
      </c>
      <c r="L4607" s="3" t="s">
        <v>11883</v>
      </c>
      <c r="M4607" s="3"/>
      <c r="N4607" t="str">
        <f>Orte[[#This Row],[Ort]]</f>
        <v>Machern</v>
      </c>
      <c r="O4607" t="s">
        <v>6474</v>
      </c>
      <c r="P4607" t="s">
        <v>3415</v>
      </c>
    </row>
    <row r="4608" spans="1:16" x14ac:dyDescent="0.35">
      <c r="A4608" t="s">
        <v>4409</v>
      </c>
      <c r="B4608" s="3" t="s">
        <v>11984</v>
      </c>
      <c r="C4608" s="4">
        <v>49.474660428</v>
      </c>
      <c r="D4608" s="4">
        <v>7.5834714893599999</v>
      </c>
      <c r="E4608" s="4">
        <f>Orte[[#This Row],[Lat_dez]]*PI()/180</f>
        <v>0.86349572077474701</v>
      </c>
      <c r="F4608" s="4">
        <f>Orte[[#This Row],[Lon_dez]]*PI()/180</f>
        <v>0.13235654622045012</v>
      </c>
      <c r="G4608" t="s">
        <v>514</v>
      </c>
      <c r="H4608" t="s">
        <v>586</v>
      </c>
      <c r="I4608" s="4" t="b">
        <v>0</v>
      </c>
      <c r="J4608" s="4" t="str">
        <f>CONCATENATE(Orte[[#This Row],[Ort]]," - ",Orte[[#This Row],[Landkreis]])</f>
        <v>Mackenbach - Landkreis Kaiserslautern</v>
      </c>
      <c r="L4608" s="3" t="s">
        <v>12792</v>
      </c>
      <c r="M4608" s="3"/>
      <c r="N4608" t="str">
        <f>Orte[[#This Row],[Ort]]</f>
        <v>Mackenbach</v>
      </c>
      <c r="O4608" t="s">
        <v>3024</v>
      </c>
      <c r="P4608" t="s">
        <v>599</v>
      </c>
    </row>
    <row r="4609" spans="1:16" x14ac:dyDescent="0.35">
      <c r="A4609" t="s">
        <v>847</v>
      </c>
      <c r="B4609" s="3" t="s">
        <v>10049</v>
      </c>
      <c r="C4609" s="4">
        <v>52.118714876399999</v>
      </c>
      <c r="D4609" s="4">
        <v>11.636478756600001</v>
      </c>
      <c r="E4609" s="4">
        <f>Orte[[#This Row],[Lat_dez]]*PI()/180</f>
        <v>0.90964317650132942</v>
      </c>
      <c r="F4609" s="4">
        <f>Orte[[#This Row],[Lon_dez]]*PI()/180</f>
        <v>0.20309486764104584</v>
      </c>
      <c r="G4609" t="s">
        <v>809</v>
      </c>
      <c r="H4609" t="s">
        <v>848</v>
      </c>
      <c r="I4609" s="4" t="b">
        <v>0</v>
      </c>
      <c r="J4609" s="4" t="str">
        <f>CONCATENATE(Orte[[#This Row],[Ort]]," - ",Orte[[#This Row],[Landkreis]])</f>
        <v>Magdeburg - Kreisfreie Stadt Magdeburg</v>
      </c>
      <c r="L4609" s="3" t="s">
        <v>12796</v>
      </c>
      <c r="M4609" s="3"/>
      <c r="N4609" t="str">
        <f>Orte[[#This Row],[Ort]]</f>
        <v>Magdeburg</v>
      </c>
      <c r="O4609" t="s">
        <v>2786</v>
      </c>
      <c r="P4609" t="s">
        <v>6083</v>
      </c>
    </row>
    <row r="4610" spans="1:16" x14ac:dyDescent="0.35">
      <c r="A4610" t="s">
        <v>847</v>
      </c>
      <c r="B4610" s="3" t="s">
        <v>15333</v>
      </c>
      <c r="C4610" s="4">
        <v>52.144806626200001</v>
      </c>
      <c r="D4610" s="4">
        <v>11.649739800000001</v>
      </c>
      <c r="E4610" s="4">
        <f>Orte[[#This Row],[Lat_dez]]*PI()/180</f>
        <v>0.91009856344294604</v>
      </c>
      <c r="F4610" s="4">
        <f>Orte[[#This Row],[Lon_dez]]*PI()/180</f>
        <v>0.20332631651062572</v>
      </c>
      <c r="G4610" t="s">
        <v>809</v>
      </c>
      <c r="H4610" t="s">
        <v>848</v>
      </c>
      <c r="I4610" s="4" t="b">
        <v>0</v>
      </c>
      <c r="J4610" s="4" t="str">
        <f>CONCATENATE(Orte[[#This Row],[Ort]]," - ",Orte[[#This Row],[Landkreis]])</f>
        <v>Magdeburg - Kreisfreie Stadt Magdeburg</v>
      </c>
      <c r="L4610" s="3" t="s">
        <v>14735</v>
      </c>
      <c r="M4610" s="3"/>
      <c r="N4610" t="str">
        <f>Orte[[#This Row],[Ort]]</f>
        <v>Magdeburg</v>
      </c>
      <c r="O4610" t="s">
        <v>6045</v>
      </c>
      <c r="P4610" t="s">
        <v>4021</v>
      </c>
    </row>
    <row r="4611" spans="1:16" x14ac:dyDescent="0.35">
      <c r="A4611" t="s">
        <v>847</v>
      </c>
      <c r="B4611" s="3" t="s">
        <v>13458</v>
      </c>
      <c r="C4611" s="4">
        <v>52.1326365384</v>
      </c>
      <c r="D4611" s="4">
        <v>11.613680436799999</v>
      </c>
      <c r="E4611" s="4">
        <f>Orte[[#This Row],[Lat_dez]]*PI()/180</f>
        <v>0.90988615534057926</v>
      </c>
      <c r="F4611" s="4">
        <f>Orte[[#This Row],[Lon_dez]]*PI()/180</f>
        <v>0.20269696189661321</v>
      </c>
      <c r="G4611" t="s">
        <v>809</v>
      </c>
      <c r="H4611" t="s">
        <v>848</v>
      </c>
      <c r="I4611" s="4" t="b">
        <v>0</v>
      </c>
      <c r="J4611" s="4" t="str">
        <f>CONCATENATE(Orte[[#This Row],[Ort]]," - ",Orte[[#This Row],[Landkreis]])</f>
        <v>Magdeburg - Kreisfreie Stadt Magdeburg</v>
      </c>
      <c r="L4611" s="3" t="s">
        <v>10160</v>
      </c>
      <c r="M4611" s="3"/>
      <c r="N4611" t="str">
        <f>Orte[[#This Row],[Ort]]</f>
        <v>Magdeburg</v>
      </c>
      <c r="O4611" t="s">
        <v>5954</v>
      </c>
      <c r="P4611" t="s">
        <v>4026</v>
      </c>
    </row>
    <row r="4612" spans="1:16" x14ac:dyDescent="0.35">
      <c r="A4612" t="s">
        <v>847</v>
      </c>
      <c r="B4612" s="3" t="s">
        <v>12717</v>
      </c>
      <c r="C4612" s="4">
        <v>52.125659314899998</v>
      </c>
      <c r="D4612" s="4">
        <v>11.5689649559</v>
      </c>
      <c r="E4612" s="4">
        <f>Orte[[#This Row],[Lat_dez]]*PI()/180</f>
        <v>0.90976437981785663</v>
      </c>
      <c r="F4612" s="4">
        <f>Orte[[#This Row],[Lon_dez]]*PI()/180</f>
        <v>0.20191652952829561</v>
      </c>
      <c r="G4612" t="s">
        <v>809</v>
      </c>
      <c r="H4612" t="s">
        <v>848</v>
      </c>
      <c r="I4612" s="4" t="b">
        <v>0</v>
      </c>
      <c r="J4612" s="4" t="str">
        <f>CONCATENATE(Orte[[#This Row],[Ort]]," - ",Orte[[#This Row],[Landkreis]])</f>
        <v>Magdeburg - Kreisfreie Stadt Magdeburg</v>
      </c>
      <c r="L4612" s="3" t="s">
        <v>8661</v>
      </c>
      <c r="M4612" s="3"/>
      <c r="N4612" t="str">
        <f>Orte[[#This Row],[Ort]]</f>
        <v>Magdeburg</v>
      </c>
      <c r="O4612" t="s">
        <v>6596</v>
      </c>
      <c r="P4612" t="s">
        <v>6568</v>
      </c>
    </row>
    <row r="4613" spans="1:16" x14ac:dyDescent="0.35">
      <c r="A4613" t="s">
        <v>847</v>
      </c>
      <c r="B4613" s="3" t="s">
        <v>7882</v>
      </c>
      <c r="C4613" s="4">
        <v>52.110600379099999</v>
      </c>
      <c r="D4613" s="4">
        <v>11.6110037056</v>
      </c>
      <c r="E4613" s="4">
        <f>Orte[[#This Row],[Lat_dez]]*PI()/180</f>
        <v>0.90950155180630032</v>
      </c>
      <c r="F4613" s="4">
        <f>Orte[[#This Row],[Lon_dez]]*PI()/180</f>
        <v>0.20265024412398236</v>
      </c>
      <c r="G4613" t="s">
        <v>809</v>
      </c>
      <c r="H4613" t="s">
        <v>848</v>
      </c>
      <c r="I4613" s="4" t="b">
        <v>0</v>
      </c>
      <c r="J4613" s="4" t="str">
        <f>CONCATENATE(Orte[[#This Row],[Ort]]," - ",Orte[[#This Row],[Landkreis]])</f>
        <v>Magdeburg - Kreisfreie Stadt Magdeburg</v>
      </c>
      <c r="L4613" s="3" t="s">
        <v>14123</v>
      </c>
      <c r="M4613" s="3"/>
      <c r="N4613" t="str">
        <f>Orte[[#This Row],[Ort]]</f>
        <v>Magdeburg</v>
      </c>
      <c r="O4613" t="s">
        <v>7257</v>
      </c>
      <c r="P4613" t="s">
        <v>1616</v>
      </c>
    </row>
    <row r="4614" spans="1:16" x14ac:dyDescent="0.35">
      <c r="A4614" t="s">
        <v>847</v>
      </c>
      <c r="B4614" s="3" t="s">
        <v>8980</v>
      </c>
      <c r="C4614" s="4">
        <v>52.088831707300002</v>
      </c>
      <c r="D4614" s="4">
        <v>11.7440802381</v>
      </c>
      <c r="E4614" s="4">
        <f>Orte[[#This Row],[Lat_dez]]*PI()/180</f>
        <v>0.90912161680960424</v>
      </c>
      <c r="F4614" s="4">
        <f>Orte[[#This Row],[Lon_dez]]*PI()/180</f>
        <v>0.20497286777324461</v>
      </c>
      <c r="G4614" t="s">
        <v>809</v>
      </c>
      <c r="H4614" t="s">
        <v>848</v>
      </c>
      <c r="I4614" s="4" t="b">
        <v>0</v>
      </c>
      <c r="J4614" s="4" t="str">
        <f>CONCATENATE(Orte[[#This Row],[Ort]]," - ",Orte[[#This Row],[Landkreis]])</f>
        <v>Magdeburg - Kreisfreie Stadt Magdeburg</v>
      </c>
      <c r="L4614" s="3" t="s">
        <v>13092</v>
      </c>
      <c r="M4614" s="3"/>
      <c r="N4614" t="str">
        <f>Orte[[#This Row],[Ort]]</f>
        <v>Magdeburg</v>
      </c>
      <c r="O4614" t="s">
        <v>3361</v>
      </c>
      <c r="P4614" t="s">
        <v>2663</v>
      </c>
    </row>
    <row r="4615" spans="1:16" x14ac:dyDescent="0.35">
      <c r="A4615" t="s">
        <v>847</v>
      </c>
      <c r="B4615" s="3" t="s">
        <v>13628</v>
      </c>
      <c r="C4615" s="4">
        <v>52.088680287499997</v>
      </c>
      <c r="D4615" s="4">
        <v>11.558476151800001</v>
      </c>
      <c r="E4615" s="4">
        <f>Orte[[#This Row],[Lat_dez]]*PI()/180</f>
        <v>0.90911897403554143</v>
      </c>
      <c r="F4615" s="4">
        <f>Orte[[#This Row],[Lon_dez]]*PI()/180</f>
        <v>0.20173346536215392</v>
      </c>
      <c r="G4615" t="s">
        <v>809</v>
      </c>
      <c r="H4615" t="s">
        <v>848</v>
      </c>
      <c r="I4615" s="4" t="b">
        <v>0</v>
      </c>
      <c r="J4615" s="4" t="str">
        <f>CONCATENATE(Orte[[#This Row],[Ort]]," - ",Orte[[#This Row],[Landkreis]])</f>
        <v>Magdeburg - Kreisfreie Stadt Magdeburg</v>
      </c>
      <c r="L4615" s="3" t="s">
        <v>15140</v>
      </c>
      <c r="M4615" s="3"/>
      <c r="N4615" t="str">
        <f>Orte[[#This Row],[Ort]]</f>
        <v>Magdeburg</v>
      </c>
      <c r="O4615" t="s">
        <v>1275</v>
      </c>
      <c r="P4615" t="s">
        <v>6126</v>
      </c>
    </row>
    <row r="4616" spans="1:16" x14ac:dyDescent="0.35">
      <c r="A4616" t="s">
        <v>847</v>
      </c>
      <c r="B4616" s="3" t="s">
        <v>14797</v>
      </c>
      <c r="C4616" s="4">
        <v>52.091885208999997</v>
      </c>
      <c r="D4616" s="4">
        <v>11.6059941674</v>
      </c>
      <c r="E4616" s="4">
        <f>Orte[[#This Row],[Lat_dez]]*PI()/180</f>
        <v>0.90917491046798438</v>
      </c>
      <c r="F4616" s="4">
        <f>Orte[[#This Row],[Lon_dez]]*PI()/180</f>
        <v>0.20256281118838793</v>
      </c>
      <c r="G4616" t="s">
        <v>809</v>
      </c>
      <c r="H4616" t="s">
        <v>848</v>
      </c>
      <c r="I4616" s="4" t="b">
        <v>0</v>
      </c>
      <c r="J4616" s="4" t="str">
        <f>CONCATENATE(Orte[[#This Row],[Ort]]," - ",Orte[[#This Row],[Landkreis]])</f>
        <v>Magdeburg - Kreisfreie Stadt Magdeburg</v>
      </c>
      <c r="L4616" s="3" t="s">
        <v>15675</v>
      </c>
      <c r="M4616" s="3"/>
      <c r="N4616" t="str">
        <f>Orte[[#This Row],[Ort]]</f>
        <v>Magdeburg</v>
      </c>
      <c r="O4616" t="s">
        <v>7049</v>
      </c>
      <c r="P4616" t="s">
        <v>6326</v>
      </c>
    </row>
    <row r="4617" spans="1:16" x14ac:dyDescent="0.35">
      <c r="A4617" t="s">
        <v>847</v>
      </c>
      <c r="B4617" s="3" t="s">
        <v>15330</v>
      </c>
      <c r="C4617" s="4">
        <v>52.080339371100003</v>
      </c>
      <c r="D4617" s="4">
        <v>11.6153632158</v>
      </c>
      <c r="E4617" s="4">
        <f>Orte[[#This Row],[Lat_dez]]*PI()/180</f>
        <v>0.90897339758172802</v>
      </c>
      <c r="F4617" s="4">
        <f>Orte[[#This Row],[Lon_dez]]*PI()/180</f>
        <v>0.20272633193074666</v>
      </c>
      <c r="G4617" t="s">
        <v>809</v>
      </c>
      <c r="H4617" t="s">
        <v>848</v>
      </c>
      <c r="I4617" s="4" t="b">
        <v>0</v>
      </c>
      <c r="J4617" s="4" t="str">
        <f>CONCATENATE(Orte[[#This Row],[Ort]]," - ",Orte[[#This Row],[Landkreis]])</f>
        <v>Magdeburg - Kreisfreie Stadt Magdeburg</v>
      </c>
      <c r="L4617" s="3" t="s">
        <v>8128</v>
      </c>
      <c r="M4617" s="3"/>
      <c r="N4617" t="str">
        <f>Orte[[#This Row],[Ort]]</f>
        <v>Magdeburg</v>
      </c>
      <c r="O4617" t="s">
        <v>3117</v>
      </c>
      <c r="P4617" t="s">
        <v>3138</v>
      </c>
    </row>
    <row r="4618" spans="1:16" x14ac:dyDescent="0.35">
      <c r="A4618" t="s">
        <v>847</v>
      </c>
      <c r="B4618" s="3" t="s">
        <v>13177</v>
      </c>
      <c r="C4618" s="4">
        <v>52.062565034000002</v>
      </c>
      <c r="D4618" s="4">
        <v>11.6526121353</v>
      </c>
      <c r="E4618" s="4">
        <f>Orte[[#This Row],[Lat_dez]]*PI()/180</f>
        <v>0.90866317687697362</v>
      </c>
      <c r="F4618" s="4">
        <f>Orte[[#This Row],[Lon_dez]]*PI()/180</f>
        <v>0.20337644821883197</v>
      </c>
      <c r="G4618" t="s">
        <v>809</v>
      </c>
      <c r="H4618" t="s">
        <v>848</v>
      </c>
      <c r="I4618" s="4" t="b">
        <v>0</v>
      </c>
      <c r="J4618" s="4" t="str">
        <f>CONCATENATE(Orte[[#This Row],[Ort]]," - ",Orte[[#This Row],[Landkreis]])</f>
        <v>Magdeburg - Kreisfreie Stadt Magdeburg</v>
      </c>
      <c r="L4618" s="3" t="s">
        <v>11099</v>
      </c>
      <c r="M4618" s="3"/>
      <c r="N4618" t="str">
        <f>Orte[[#This Row],[Ort]]</f>
        <v>Magdeburg</v>
      </c>
      <c r="O4618" t="s">
        <v>5347</v>
      </c>
      <c r="P4618" t="s">
        <v>2165</v>
      </c>
    </row>
    <row r="4619" spans="1:16" x14ac:dyDescent="0.35">
      <c r="A4619" t="s">
        <v>847</v>
      </c>
      <c r="B4619" s="3" t="s">
        <v>9650</v>
      </c>
      <c r="C4619" s="4">
        <v>52.157585705099997</v>
      </c>
      <c r="D4619" s="4">
        <v>11.641784510000001</v>
      </c>
      <c r="E4619" s="4">
        <f>Orte[[#This Row],[Lat_dez]]*PI()/180</f>
        <v>0.91032160044512311</v>
      </c>
      <c r="F4619" s="4">
        <f>Orte[[#This Row],[Lon_dez]]*PI()/180</f>
        <v>0.20318747050717473</v>
      </c>
      <c r="G4619" t="s">
        <v>809</v>
      </c>
      <c r="H4619" t="s">
        <v>848</v>
      </c>
      <c r="I4619" s="4" t="b">
        <v>0</v>
      </c>
      <c r="J4619" s="4" t="str">
        <f>CONCATENATE(Orte[[#This Row],[Ort]]," - ",Orte[[#This Row],[Landkreis]])</f>
        <v>Magdeburg - Kreisfreie Stadt Magdeburg</v>
      </c>
      <c r="L4619" s="3" t="s">
        <v>8558</v>
      </c>
      <c r="M4619" s="3"/>
      <c r="N4619" t="str">
        <f>Orte[[#This Row],[Ort]]</f>
        <v>Magdeburg</v>
      </c>
      <c r="O4619" t="s">
        <v>3270</v>
      </c>
      <c r="P4619" t="s">
        <v>744</v>
      </c>
    </row>
    <row r="4620" spans="1:16" x14ac:dyDescent="0.35">
      <c r="A4620" t="s">
        <v>847</v>
      </c>
      <c r="B4620" s="3" t="s">
        <v>10051</v>
      </c>
      <c r="C4620" s="4">
        <v>52.191927128700002</v>
      </c>
      <c r="D4620" s="4">
        <v>11.6610678062</v>
      </c>
      <c r="E4620" s="4">
        <f>Orte[[#This Row],[Lat_dez]]*PI()/180</f>
        <v>0.91092097135676531</v>
      </c>
      <c r="F4620" s="4">
        <f>Orte[[#This Row],[Lon_dez]]*PI()/180</f>
        <v>0.20352402751650203</v>
      </c>
      <c r="G4620" t="s">
        <v>809</v>
      </c>
      <c r="H4620" t="s">
        <v>848</v>
      </c>
      <c r="I4620" s="4" t="b">
        <v>0</v>
      </c>
      <c r="J4620" s="4" t="str">
        <f>CONCATENATE(Orte[[#This Row],[Ort]]," - ",Orte[[#This Row],[Landkreis]])</f>
        <v>Magdeburg - Kreisfreie Stadt Magdeburg</v>
      </c>
      <c r="L4620" s="3" t="s">
        <v>9839</v>
      </c>
      <c r="M4620" s="3"/>
      <c r="N4620" t="str">
        <f>Orte[[#This Row],[Ort]]</f>
        <v>Magdeburg</v>
      </c>
      <c r="O4620" t="s">
        <v>2036</v>
      </c>
      <c r="P4620" t="s">
        <v>3466</v>
      </c>
    </row>
    <row r="4621" spans="1:16" x14ac:dyDescent="0.35">
      <c r="A4621" t="s">
        <v>847</v>
      </c>
      <c r="B4621" s="3" t="s">
        <v>14077</v>
      </c>
      <c r="C4621" s="4">
        <v>52.163558911099997</v>
      </c>
      <c r="D4621" s="4">
        <v>11.610913869999999</v>
      </c>
      <c r="E4621" s="4">
        <f>Orte[[#This Row],[Lat_dez]]*PI()/180</f>
        <v>0.91042585255672304</v>
      </c>
      <c r="F4621" s="4">
        <f>Orte[[#This Row],[Lon_dez]]*PI()/180</f>
        <v>0.20264867619697682</v>
      </c>
      <c r="G4621" t="s">
        <v>809</v>
      </c>
      <c r="H4621" t="s">
        <v>848</v>
      </c>
      <c r="I4621" s="4" t="b">
        <v>0</v>
      </c>
      <c r="J4621" s="4" t="str">
        <f>CONCATENATE(Orte[[#This Row],[Ort]]," - ",Orte[[#This Row],[Landkreis]])</f>
        <v>Magdeburg - Kreisfreie Stadt Magdeburg</v>
      </c>
      <c r="L4621" s="3" t="s">
        <v>12938</v>
      </c>
      <c r="M4621" s="3"/>
      <c r="N4621" t="str">
        <f>Orte[[#This Row],[Ort]]</f>
        <v>Magdeburg</v>
      </c>
      <c r="O4621" t="s">
        <v>2181</v>
      </c>
      <c r="P4621" t="s">
        <v>111</v>
      </c>
    </row>
    <row r="4622" spans="1:16" x14ac:dyDescent="0.35">
      <c r="A4622" t="s">
        <v>847</v>
      </c>
      <c r="B4622" s="3" t="s">
        <v>15329</v>
      </c>
      <c r="C4622" s="4">
        <v>52.156806688700001</v>
      </c>
      <c r="D4622" s="4">
        <v>11.578067885899999</v>
      </c>
      <c r="E4622" s="4">
        <f>Orte[[#This Row],[Lat_dez]]*PI()/180</f>
        <v>0.91030800404401613</v>
      </c>
      <c r="F4622" s="4">
        <f>Orte[[#This Row],[Lon_dez]]*PI()/180</f>
        <v>0.20207540562837414</v>
      </c>
      <c r="G4622" t="s">
        <v>809</v>
      </c>
      <c r="H4622" t="s">
        <v>848</v>
      </c>
      <c r="I4622" s="4" t="b">
        <v>0</v>
      </c>
      <c r="J4622" s="4" t="str">
        <f>CONCATENATE(Orte[[#This Row],[Ort]]," - ",Orte[[#This Row],[Landkreis]])</f>
        <v>Magdeburg - Kreisfreie Stadt Magdeburg</v>
      </c>
      <c r="L4622" s="3" t="s">
        <v>15249</v>
      </c>
      <c r="M4622" s="3"/>
      <c r="N4622" t="str">
        <f>Orte[[#This Row],[Ort]]</f>
        <v>Magdeburg</v>
      </c>
      <c r="O4622" t="s">
        <v>813</v>
      </c>
      <c r="P4622" t="s">
        <v>16063</v>
      </c>
    </row>
    <row r="4623" spans="1:16" x14ac:dyDescent="0.35">
      <c r="A4623" t="s">
        <v>752</v>
      </c>
      <c r="B4623" s="3" t="s">
        <v>7820</v>
      </c>
      <c r="C4623" s="4">
        <v>48.7451244266</v>
      </c>
      <c r="D4623" s="4">
        <v>8.9796549635399998</v>
      </c>
      <c r="E4623" s="4">
        <f>Orte[[#This Row],[Lat_dez]]*PI()/180</f>
        <v>0.85076291553848304</v>
      </c>
      <c r="F4623" s="4">
        <f>Orte[[#This Row],[Lon_dez]]*PI()/180</f>
        <v>0.15672454480682435</v>
      </c>
      <c r="G4623" t="s">
        <v>546</v>
      </c>
      <c r="H4623" t="s">
        <v>749</v>
      </c>
      <c r="I4623" s="4" t="b">
        <v>0</v>
      </c>
      <c r="J4623" s="4" t="str">
        <f>CONCATENATE(Orte[[#This Row],[Ort]]," - ",Orte[[#This Row],[Landkreis]])</f>
        <v>Magstadt - Landkreis Böblingen</v>
      </c>
      <c r="L4623" s="3" t="s">
        <v>13063</v>
      </c>
      <c r="M4623" s="3"/>
      <c r="N4623" t="str">
        <f>Orte[[#This Row],[Ort]]</f>
        <v>Magstadt</v>
      </c>
      <c r="O4623" t="s">
        <v>1601</v>
      </c>
      <c r="P4623" t="s">
        <v>2174</v>
      </c>
    </row>
    <row r="4624" spans="1:16" x14ac:dyDescent="0.35">
      <c r="A4624" t="s">
        <v>5799</v>
      </c>
      <c r="B4624" s="3" t="s">
        <v>13800</v>
      </c>
      <c r="C4624" s="4">
        <v>48.294303259599999</v>
      </c>
      <c r="D4624" s="4">
        <v>7.79840733212</v>
      </c>
      <c r="E4624" s="4">
        <f>Orte[[#This Row],[Lat_dez]]*PI()/180</f>
        <v>0.84289460183664977</v>
      </c>
      <c r="F4624" s="4">
        <f>Orte[[#This Row],[Lon_dez]]*PI()/180</f>
        <v>0.13610788435716095</v>
      </c>
      <c r="G4624" t="s">
        <v>546</v>
      </c>
      <c r="H4624" t="s">
        <v>622</v>
      </c>
      <c r="I4624" s="4" t="b">
        <v>0</v>
      </c>
      <c r="J4624" s="4" t="str">
        <f>CONCATENATE(Orte[[#This Row],[Ort]]," - ",Orte[[#This Row],[Landkreis]])</f>
        <v>Mahlberg - Landkreis Ortenaukreis</v>
      </c>
      <c r="L4624" s="3" t="s">
        <v>14015</v>
      </c>
      <c r="M4624" s="3"/>
      <c r="N4624" t="str">
        <f>Orte[[#This Row],[Ort]]</f>
        <v>Mahlberg</v>
      </c>
      <c r="O4624" t="s">
        <v>2795</v>
      </c>
      <c r="P4624" t="s">
        <v>6894</v>
      </c>
    </row>
    <row r="4625" spans="1:16" x14ac:dyDescent="0.35">
      <c r="A4625" t="s">
        <v>2625</v>
      </c>
      <c r="B4625" s="3" t="s">
        <v>9737</v>
      </c>
      <c r="C4625" s="4">
        <v>48.069946749400003</v>
      </c>
      <c r="D4625" s="4">
        <v>8.8340269176799993</v>
      </c>
      <c r="E4625" s="4">
        <f>Orte[[#This Row],[Lat_dez]]*PI()/180</f>
        <v>0.83897884203537565</v>
      </c>
      <c r="F4625" s="4">
        <f>Orte[[#This Row],[Lon_dez]]*PI()/180</f>
        <v>0.15418285592332207</v>
      </c>
      <c r="G4625" t="s">
        <v>546</v>
      </c>
      <c r="H4625" t="s">
        <v>1084</v>
      </c>
      <c r="I4625" s="4" t="b">
        <v>0</v>
      </c>
      <c r="J4625" s="4" t="str">
        <f>CONCATENATE(Orte[[#This Row],[Ort]]," - ",Orte[[#This Row],[Landkreis]])</f>
        <v>Mahlstetten - Landkreis Tuttlingen</v>
      </c>
      <c r="L4625" s="3" t="s">
        <v>9315</v>
      </c>
      <c r="M4625" s="3"/>
      <c r="N4625" t="str">
        <f>Orte[[#This Row],[Ort]]</f>
        <v>Mahlstetten</v>
      </c>
      <c r="O4625" t="s">
        <v>5715</v>
      </c>
      <c r="P4625" t="s">
        <v>16064</v>
      </c>
    </row>
    <row r="4626" spans="1:16" x14ac:dyDescent="0.35">
      <c r="A4626" t="s">
        <v>6509</v>
      </c>
      <c r="B4626" s="3" t="s">
        <v>14763</v>
      </c>
      <c r="C4626" s="4">
        <v>49.891763819300003</v>
      </c>
      <c r="D4626" s="4">
        <v>12.4752590755</v>
      </c>
      <c r="E4626" s="4">
        <f>Orte[[#This Row],[Lat_dez]]*PI()/180</f>
        <v>0.87077554827416626</v>
      </c>
      <c r="F4626" s="4">
        <f>Orte[[#This Row],[Lon_dez]]*PI()/180</f>
        <v>0.21773434590677887</v>
      </c>
      <c r="G4626" t="s">
        <v>665</v>
      </c>
      <c r="H4626" t="s">
        <v>1307</v>
      </c>
      <c r="I4626" s="4" t="b">
        <v>0</v>
      </c>
      <c r="J4626" s="4" t="str">
        <f>CONCATENATE(Orte[[#This Row],[Ort]]," - ",Orte[[#This Row],[Landkreis]])</f>
        <v>Mähring - Landkreis Tirschenreuth</v>
      </c>
      <c r="L4626" s="3" t="s">
        <v>10832</v>
      </c>
      <c r="M4626" s="3"/>
      <c r="N4626" t="str">
        <f>Orte[[#This Row],[Ort]]</f>
        <v>Mähring</v>
      </c>
      <c r="O4626" t="s">
        <v>4968</v>
      </c>
      <c r="P4626" t="s">
        <v>1114</v>
      </c>
    </row>
    <row r="4627" spans="1:16" x14ac:dyDescent="0.35">
      <c r="A4627" t="s">
        <v>6447</v>
      </c>
      <c r="B4627" s="3" t="s">
        <v>14681</v>
      </c>
      <c r="C4627" s="4">
        <v>48.926873030899998</v>
      </c>
      <c r="D4627" s="4">
        <v>10.5087757314</v>
      </c>
      <c r="E4627" s="4">
        <f>Orte[[#This Row],[Lat_dez]]*PI()/180</f>
        <v>0.85393502709442226</v>
      </c>
      <c r="F4627" s="4">
        <f>Orte[[#This Row],[Lon_dez]]*PI()/180</f>
        <v>0.18341273686660525</v>
      </c>
      <c r="G4627" t="s">
        <v>665</v>
      </c>
      <c r="H4627" t="s">
        <v>698</v>
      </c>
      <c r="I4627" s="4" t="b">
        <v>0</v>
      </c>
      <c r="J4627" s="4" t="str">
        <f>CONCATENATE(Orte[[#This Row],[Ort]]," - ",Orte[[#This Row],[Landkreis]])</f>
        <v>Maihingen - Landkreis Donau-Ries</v>
      </c>
      <c r="L4627" s="3" t="s">
        <v>8536</v>
      </c>
      <c r="M4627" s="3"/>
      <c r="N4627" t="str">
        <f>Orte[[#This Row],[Ort]]</f>
        <v>Maihingen</v>
      </c>
      <c r="O4627" t="s">
        <v>4977</v>
      </c>
      <c r="P4627" t="s">
        <v>4795</v>
      </c>
    </row>
    <row r="4628" spans="1:16" x14ac:dyDescent="0.35">
      <c r="A4628" t="s">
        <v>2687</v>
      </c>
      <c r="B4628" s="3" t="s">
        <v>9803</v>
      </c>
      <c r="C4628" s="4">
        <v>49.307014463000002</v>
      </c>
      <c r="D4628" s="4">
        <v>8.0753142568099996</v>
      </c>
      <c r="E4628" s="4">
        <f>Orte[[#This Row],[Lat_dez]]*PI()/180</f>
        <v>0.86056974670781383</v>
      </c>
      <c r="F4628" s="4">
        <f>Orte[[#This Row],[Lon_dez]]*PI()/180</f>
        <v>0.14094082191457341</v>
      </c>
      <c r="G4628" t="s">
        <v>514</v>
      </c>
      <c r="H4628" t="s">
        <v>1124</v>
      </c>
      <c r="I4628" s="4" t="b">
        <v>0</v>
      </c>
      <c r="J4628" s="4" t="str">
        <f>CONCATENATE(Orte[[#This Row],[Ort]]," - ",Orte[[#This Row],[Landkreis]])</f>
        <v>Maikammer - Landkreis Südliche Weinstraße</v>
      </c>
      <c r="L4628" s="3" t="s">
        <v>11037</v>
      </c>
      <c r="M4628" s="3"/>
      <c r="N4628" t="str">
        <f>Orte[[#This Row],[Ort]]</f>
        <v>Maikammer</v>
      </c>
      <c r="O4628" t="s">
        <v>2289</v>
      </c>
      <c r="P4628" t="s">
        <v>6861</v>
      </c>
    </row>
    <row r="4629" spans="1:16" x14ac:dyDescent="0.35">
      <c r="A4629" t="s">
        <v>4677</v>
      </c>
      <c r="B4629" s="3" t="s">
        <v>12337</v>
      </c>
      <c r="C4629" s="4">
        <v>49.992146544299999</v>
      </c>
      <c r="D4629" s="4">
        <v>9.0878001857499999</v>
      </c>
      <c r="E4629" s="4">
        <f>Orte[[#This Row],[Lat_dez]]*PI()/180</f>
        <v>0.87252755733754017</v>
      </c>
      <c r="F4629" s="4">
        <f>Orte[[#This Row],[Lon_dez]]*PI()/180</f>
        <v>0.15861203500468976</v>
      </c>
      <c r="G4629" t="s">
        <v>665</v>
      </c>
      <c r="H4629" t="s">
        <v>771</v>
      </c>
      <c r="I4629" s="4" t="b">
        <v>0</v>
      </c>
      <c r="J4629" s="4" t="str">
        <f>CONCATENATE(Orte[[#This Row],[Ort]]," - ",Orte[[#This Row],[Landkreis]])</f>
        <v>Mainaschaff - Landkreis Aschaffenburg</v>
      </c>
      <c r="L4629" s="3" t="s">
        <v>9156</v>
      </c>
      <c r="M4629" s="3"/>
      <c r="N4629" t="str">
        <f>Orte[[#This Row],[Ort]]</f>
        <v>Mainaschaff</v>
      </c>
      <c r="O4629" t="s">
        <v>2793</v>
      </c>
      <c r="P4629" t="s">
        <v>16065</v>
      </c>
    </row>
    <row r="4630" spans="1:16" x14ac:dyDescent="0.35">
      <c r="A4630" t="s">
        <v>6739</v>
      </c>
      <c r="B4630" s="3" t="s">
        <v>15079</v>
      </c>
      <c r="C4630" s="4">
        <v>49.705052527500001</v>
      </c>
      <c r="D4630" s="4">
        <v>10.21229458</v>
      </c>
      <c r="E4630" s="4">
        <f>Orte[[#This Row],[Lat_dez]]*PI()/180</f>
        <v>0.86751682148160425</v>
      </c>
      <c r="F4630" s="4">
        <f>Orte[[#This Row],[Lon_dez]]*PI()/180</f>
        <v>0.17823816460457145</v>
      </c>
      <c r="G4630" t="s">
        <v>665</v>
      </c>
      <c r="H4630" t="s">
        <v>700</v>
      </c>
      <c r="I4630" s="4" t="b">
        <v>0</v>
      </c>
      <c r="J4630" s="4" t="str">
        <f>CONCATENATE(Orte[[#This Row],[Ort]]," - ",Orte[[#This Row],[Landkreis]])</f>
        <v>Mainbernheim - Landkreis Kitzingen</v>
      </c>
      <c r="L4630" s="3" t="s">
        <v>11195</v>
      </c>
      <c r="M4630" s="3"/>
      <c r="N4630" t="str">
        <f>Orte[[#This Row],[Ort]]</f>
        <v>Mainbernheim</v>
      </c>
      <c r="O4630" t="s">
        <v>2878</v>
      </c>
      <c r="P4630" t="s">
        <v>6244</v>
      </c>
    </row>
    <row r="4631" spans="1:16" x14ac:dyDescent="0.35">
      <c r="A4631" t="s">
        <v>1998</v>
      </c>
      <c r="B4631" s="3" t="s">
        <v>8977</v>
      </c>
      <c r="C4631" s="4">
        <v>48.641849938299998</v>
      </c>
      <c r="D4631" s="4">
        <v>11.765392868299999</v>
      </c>
      <c r="E4631" s="4">
        <f>Orte[[#This Row],[Lat_dez]]*PI()/180</f>
        <v>0.84896043568433555</v>
      </c>
      <c r="F4631" s="4">
        <f>Orte[[#This Row],[Lon_dez]]*PI()/180</f>
        <v>0.20534484334249459</v>
      </c>
      <c r="G4631" t="s">
        <v>665</v>
      </c>
      <c r="H4631" t="s">
        <v>864</v>
      </c>
      <c r="I4631" s="4" t="b">
        <v>0</v>
      </c>
      <c r="J4631" s="4" t="str">
        <f>CONCATENATE(Orte[[#This Row],[Ort]]," - ",Orte[[#This Row],[Landkreis]])</f>
        <v>Mainburg - Landkreis Kelheim</v>
      </c>
      <c r="L4631" s="3" t="s">
        <v>7795</v>
      </c>
      <c r="M4631" s="3"/>
      <c r="N4631" t="str">
        <f>Orte[[#This Row],[Ort]]</f>
        <v>Mainburg</v>
      </c>
      <c r="O4631" t="s">
        <v>4506</v>
      </c>
      <c r="P4631" t="s">
        <v>5304</v>
      </c>
    </row>
    <row r="4632" spans="1:16" x14ac:dyDescent="0.35">
      <c r="A4632" t="s">
        <v>7256</v>
      </c>
      <c r="B4632" s="3" t="s">
        <v>15783</v>
      </c>
      <c r="C4632" s="4">
        <v>49.087057756900002</v>
      </c>
      <c r="D4632" s="4">
        <v>9.5701656986099994</v>
      </c>
      <c r="E4632" s="4">
        <f>Orte[[#This Row],[Lat_dez]]*PI()/180</f>
        <v>0.85673077797452735</v>
      </c>
      <c r="F4632" s="4">
        <f>Orte[[#This Row],[Lon_dez]]*PI()/180</f>
        <v>0.16703090140216781</v>
      </c>
      <c r="G4632" t="s">
        <v>546</v>
      </c>
      <c r="H4632" t="s">
        <v>1008</v>
      </c>
      <c r="I4632" s="4" t="b">
        <v>0</v>
      </c>
      <c r="J4632" s="4" t="str">
        <f>CONCATENATE(Orte[[#This Row],[Ort]]," - ",Orte[[#This Row],[Landkreis]])</f>
        <v>Mainhardt - Landkreis Schwäbisch Hall</v>
      </c>
      <c r="L4632" s="3" t="s">
        <v>12425</v>
      </c>
      <c r="M4632" s="3"/>
      <c r="N4632" t="str">
        <f>Orte[[#This Row],[Ort]]</f>
        <v>Mainhardt</v>
      </c>
      <c r="O4632" t="s">
        <v>3411</v>
      </c>
      <c r="P4632" t="s">
        <v>5643</v>
      </c>
    </row>
    <row r="4633" spans="1:16" x14ac:dyDescent="0.35">
      <c r="A4633" t="s">
        <v>5519</v>
      </c>
      <c r="B4633" s="3" t="s">
        <v>13419</v>
      </c>
      <c r="C4633" s="4">
        <v>50.010116201000002</v>
      </c>
      <c r="D4633" s="4">
        <v>9.0087223203000004</v>
      </c>
      <c r="E4633" s="4">
        <f>Orte[[#This Row],[Lat_dez]]*PI()/180</f>
        <v>0.87284118701240831</v>
      </c>
      <c r="F4633" s="4">
        <f>Orte[[#This Row],[Lon_dez]]*PI()/180</f>
        <v>0.15723186588713819</v>
      </c>
      <c r="G4633" t="s">
        <v>549</v>
      </c>
      <c r="H4633" t="s">
        <v>739</v>
      </c>
      <c r="I4633" s="4" t="b">
        <v>0</v>
      </c>
      <c r="J4633" s="4" t="str">
        <f>CONCATENATE(Orte[[#This Row],[Ort]]," - ",Orte[[#This Row],[Landkreis]])</f>
        <v>Mainhausen - Landkreis Offenbach</v>
      </c>
      <c r="L4633" s="3" t="s">
        <v>8111</v>
      </c>
      <c r="M4633" s="3"/>
      <c r="N4633" t="str">
        <f>Orte[[#This Row],[Ort]]</f>
        <v>Mainhausen</v>
      </c>
      <c r="O4633" t="s">
        <v>3510</v>
      </c>
      <c r="P4633" t="s">
        <v>6723</v>
      </c>
    </row>
    <row r="4634" spans="1:16" x14ac:dyDescent="0.35">
      <c r="A4634" t="s">
        <v>4965</v>
      </c>
      <c r="B4634" s="3" t="s">
        <v>12704</v>
      </c>
      <c r="C4634" s="4">
        <v>50.1055188331</v>
      </c>
      <c r="D4634" s="4">
        <v>11.354304497799999</v>
      </c>
      <c r="E4634" s="4">
        <f>Orte[[#This Row],[Lat_dez]]*PI()/180</f>
        <v>0.87450627705762207</v>
      </c>
      <c r="F4634" s="4">
        <f>Orte[[#This Row],[Lon_dez]]*PI()/180</f>
        <v>0.19816999776061123</v>
      </c>
      <c r="G4634" t="s">
        <v>665</v>
      </c>
      <c r="H4634" t="s">
        <v>956</v>
      </c>
      <c r="I4634" s="4" t="b">
        <v>0</v>
      </c>
      <c r="J4634" s="4" t="str">
        <f>CONCATENATE(Orte[[#This Row],[Ort]]," - ",Orte[[#This Row],[Landkreis]])</f>
        <v>Mainleus - Landkreis Kulmbach</v>
      </c>
      <c r="L4634" s="3" t="s">
        <v>12133</v>
      </c>
      <c r="M4634" s="3"/>
      <c r="N4634" t="str">
        <f>Orte[[#This Row],[Ort]]</f>
        <v>Mainleus</v>
      </c>
      <c r="O4634" t="s">
        <v>2513</v>
      </c>
      <c r="P4634" t="s">
        <v>1070</v>
      </c>
    </row>
    <row r="4635" spans="1:16" x14ac:dyDescent="0.35">
      <c r="A4635" t="s">
        <v>4258</v>
      </c>
      <c r="B4635" s="3" t="s">
        <v>11778</v>
      </c>
      <c r="C4635" s="4">
        <v>50.1534540611</v>
      </c>
      <c r="D4635" s="4">
        <v>8.8355414089799993</v>
      </c>
      <c r="E4635" s="4">
        <f>Orte[[#This Row],[Lat_dez]]*PI()/180</f>
        <v>0.87534290461391639</v>
      </c>
      <c r="F4635" s="4">
        <f>Orte[[#This Row],[Lon_dez]]*PI()/180</f>
        <v>0.15420928878299986</v>
      </c>
      <c r="G4635" t="s">
        <v>549</v>
      </c>
      <c r="H4635" t="s">
        <v>1076</v>
      </c>
      <c r="I4635" s="4" t="b">
        <v>0</v>
      </c>
      <c r="J4635" s="4" t="str">
        <f>CONCATENATE(Orte[[#This Row],[Ort]]," - ",Orte[[#This Row],[Landkreis]])</f>
        <v>Maintal - Landkreis Main-Kinzig-Kreis</v>
      </c>
      <c r="L4635" s="3" t="s">
        <v>8818</v>
      </c>
      <c r="M4635" s="3"/>
      <c r="N4635" t="str">
        <f>Orte[[#This Row],[Ort]]</f>
        <v>Maintal</v>
      </c>
      <c r="O4635" t="s">
        <v>5253</v>
      </c>
      <c r="P4635" t="s">
        <v>16066</v>
      </c>
    </row>
    <row r="4636" spans="1:16" x14ac:dyDescent="0.35">
      <c r="A4636" t="s">
        <v>2172</v>
      </c>
      <c r="B4636" s="3" t="s">
        <v>10856</v>
      </c>
      <c r="C4636" s="4">
        <v>50.000643597500002</v>
      </c>
      <c r="D4636" s="4">
        <v>8.2721627105</v>
      </c>
      <c r="E4636" s="4">
        <f>Orte[[#This Row],[Lat_dez]]*PI()/180</f>
        <v>0.87267585889259736</v>
      </c>
      <c r="F4636" s="4">
        <f>Orte[[#This Row],[Lon_dez]]*PI()/180</f>
        <v>0.14437647555892349</v>
      </c>
      <c r="G4636" t="s">
        <v>514</v>
      </c>
      <c r="H4636" t="s">
        <v>2173</v>
      </c>
      <c r="I4636" s="4" t="b">
        <v>0</v>
      </c>
      <c r="J4636" s="4" t="str">
        <f>CONCATENATE(Orte[[#This Row],[Ort]]," - ",Orte[[#This Row],[Landkreis]])</f>
        <v>Mainz - Kreisfreie Stadt Mainz</v>
      </c>
      <c r="L4636" s="3" t="s">
        <v>15548</v>
      </c>
      <c r="M4636" s="3"/>
      <c r="N4636" t="str">
        <f>Orte[[#This Row],[Ort]]</f>
        <v>Mainz</v>
      </c>
      <c r="O4636" t="s">
        <v>5501</v>
      </c>
      <c r="P4636" t="s">
        <v>4389</v>
      </c>
    </row>
    <row r="4637" spans="1:16" x14ac:dyDescent="0.35">
      <c r="A4637" t="s">
        <v>2172</v>
      </c>
      <c r="B4637" s="3" t="s">
        <v>10656</v>
      </c>
      <c r="C4637" s="4">
        <v>50.0111147008</v>
      </c>
      <c r="D4637" s="4">
        <v>8.2567267829599995</v>
      </c>
      <c r="E4637" s="4">
        <f>Orte[[#This Row],[Lat_dez]]*PI()/180</f>
        <v>0.87285861412149879</v>
      </c>
      <c r="F4637" s="4">
        <f>Orte[[#This Row],[Lon_dez]]*PI()/180</f>
        <v>0.14410706780025123</v>
      </c>
      <c r="G4637" t="s">
        <v>514</v>
      </c>
      <c r="H4637" t="s">
        <v>2173</v>
      </c>
      <c r="I4637" s="4" t="b">
        <v>0</v>
      </c>
      <c r="J4637" s="4" t="str">
        <f>CONCATENATE(Orte[[#This Row],[Ort]]," - ",Orte[[#This Row],[Landkreis]])</f>
        <v>Mainz - Kreisfreie Stadt Mainz</v>
      </c>
      <c r="L4637" s="3" t="s">
        <v>9801</v>
      </c>
      <c r="M4637" s="3"/>
      <c r="N4637" t="str">
        <f>Orte[[#This Row],[Ort]]</f>
        <v>Mainz</v>
      </c>
      <c r="O4637" t="s">
        <v>6897</v>
      </c>
      <c r="P4637" t="s">
        <v>3816</v>
      </c>
    </row>
    <row r="4638" spans="1:16" x14ac:dyDescent="0.35">
      <c r="A4638" t="s">
        <v>2172</v>
      </c>
      <c r="B4638" s="3" t="s">
        <v>10426</v>
      </c>
      <c r="C4638" s="4">
        <v>50.022406420700001</v>
      </c>
      <c r="D4638" s="4">
        <v>8.2221798725799999</v>
      </c>
      <c r="E4638" s="4">
        <f>Orte[[#This Row],[Lat_dez]]*PI()/180</f>
        <v>0.87305569181196685</v>
      </c>
      <c r="F4638" s="4">
        <f>Orte[[#This Row],[Lon_dez]]*PI()/180</f>
        <v>0.14350411046772882</v>
      </c>
      <c r="G4638" t="s">
        <v>514</v>
      </c>
      <c r="H4638" t="s">
        <v>2173</v>
      </c>
      <c r="I4638" s="4" t="b">
        <v>0</v>
      </c>
      <c r="J4638" s="4" t="str">
        <f>CONCATENATE(Orte[[#This Row],[Ort]]," - ",Orte[[#This Row],[Landkreis]])</f>
        <v>Mainz - Kreisfreie Stadt Mainz</v>
      </c>
      <c r="L4638" s="3" t="s">
        <v>10859</v>
      </c>
      <c r="M4638" s="3"/>
      <c r="N4638" t="str">
        <f>Orte[[#This Row],[Ort]]</f>
        <v>Mainz</v>
      </c>
      <c r="O4638" t="s">
        <v>3626</v>
      </c>
      <c r="P4638" t="s">
        <v>4979</v>
      </c>
    </row>
    <row r="4639" spans="1:16" x14ac:dyDescent="0.35">
      <c r="A4639" t="s">
        <v>2172</v>
      </c>
      <c r="B4639" s="3" t="s">
        <v>9177</v>
      </c>
      <c r="C4639" s="4">
        <v>50.004351831999998</v>
      </c>
      <c r="D4639" s="4">
        <v>8.2360402175199994</v>
      </c>
      <c r="E4639" s="4">
        <f>Orte[[#This Row],[Lat_dez]]*PI()/180</f>
        <v>0.87274057979405828</v>
      </c>
      <c r="F4639" s="4">
        <f>Orte[[#This Row],[Lon_dez]]*PI()/180</f>
        <v>0.14374601912239396</v>
      </c>
      <c r="G4639" t="s">
        <v>514</v>
      </c>
      <c r="H4639" t="s">
        <v>2173</v>
      </c>
      <c r="I4639" s="4" t="b">
        <v>0</v>
      </c>
      <c r="J4639" s="4" t="str">
        <f>CONCATENATE(Orte[[#This Row],[Ort]]," - ",Orte[[#This Row],[Landkreis]])</f>
        <v>Mainz - Kreisfreie Stadt Mainz</v>
      </c>
      <c r="L4639" s="3" t="s">
        <v>15549</v>
      </c>
      <c r="M4639" s="3"/>
      <c r="N4639" t="str">
        <f>Orte[[#This Row],[Ort]]</f>
        <v>Mainz</v>
      </c>
      <c r="O4639" t="s">
        <v>5167</v>
      </c>
      <c r="P4639" t="s">
        <v>255</v>
      </c>
    </row>
    <row r="4640" spans="1:16" x14ac:dyDescent="0.35">
      <c r="A4640" t="s">
        <v>2172</v>
      </c>
      <c r="B4640" s="3" t="s">
        <v>13281</v>
      </c>
      <c r="C4640" s="4">
        <v>50.001036965899999</v>
      </c>
      <c r="D4640" s="4">
        <v>8.2023893382199997</v>
      </c>
      <c r="E4640" s="4">
        <f>Orte[[#This Row],[Lat_dez]]*PI()/180</f>
        <v>0.87268272446635065</v>
      </c>
      <c r="F4640" s="4">
        <f>Orte[[#This Row],[Lon_dez]]*PI()/180</f>
        <v>0.14315870048241777</v>
      </c>
      <c r="G4640" t="s">
        <v>514</v>
      </c>
      <c r="H4640" t="s">
        <v>2173</v>
      </c>
      <c r="I4640" s="4" t="b">
        <v>0</v>
      </c>
      <c r="J4640" s="4" t="str">
        <f>CONCATENATE(Orte[[#This Row],[Ort]]," - ",Orte[[#This Row],[Landkreis]])</f>
        <v>Mainz - Kreisfreie Stadt Mainz</v>
      </c>
      <c r="L4640" s="3" t="s">
        <v>7711</v>
      </c>
      <c r="M4640" s="3"/>
      <c r="N4640" t="str">
        <f>Orte[[#This Row],[Ort]]</f>
        <v>Mainz</v>
      </c>
      <c r="O4640" t="s">
        <v>3580</v>
      </c>
      <c r="P4640" t="s">
        <v>3028</v>
      </c>
    </row>
    <row r="4641" spans="1:16" x14ac:dyDescent="0.35">
      <c r="A4641" t="s">
        <v>2172</v>
      </c>
      <c r="B4641" s="3" t="s">
        <v>10651</v>
      </c>
      <c r="C4641" s="4">
        <v>49.984245375199997</v>
      </c>
      <c r="D4641" s="4">
        <v>8.1683532584900007</v>
      </c>
      <c r="E4641" s="4">
        <f>Orte[[#This Row],[Lat_dez]]*PI()/180</f>
        <v>0.87238965592198836</v>
      </c>
      <c r="F4641" s="4">
        <f>Orte[[#This Row],[Lon_dez]]*PI()/180</f>
        <v>0.14256465882665798</v>
      </c>
      <c r="G4641" t="s">
        <v>514</v>
      </c>
      <c r="H4641" t="s">
        <v>2173</v>
      </c>
      <c r="I4641" s="4" t="b">
        <v>0</v>
      </c>
      <c r="J4641" s="4" t="str">
        <f>CONCATENATE(Orte[[#This Row],[Ort]]," - ",Orte[[#This Row],[Landkreis]])</f>
        <v>Mainz - Kreisfreie Stadt Mainz</v>
      </c>
      <c r="L4641" s="3" t="s">
        <v>9361</v>
      </c>
      <c r="M4641" s="3"/>
      <c r="N4641" t="str">
        <f>Orte[[#This Row],[Ort]]</f>
        <v>Mainz</v>
      </c>
      <c r="O4641" t="s">
        <v>2677</v>
      </c>
      <c r="P4641" t="s">
        <v>16067</v>
      </c>
    </row>
    <row r="4642" spans="1:16" x14ac:dyDescent="0.35">
      <c r="A4642" t="s">
        <v>2172</v>
      </c>
      <c r="B4642" s="3" t="s">
        <v>11051</v>
      </c>
      <c r="C4642" s="4">
        <v>49.965047735299997</v>
      </c>
      <c r="D4642" s="4">
        <v>8.2076801872399994</v>
      </c>
      <c r="E4642" s="4">
        <f>Orte[[#This Row],[Lat_dez]]*PI()/180</f>
        <v>0.87205459389712114</v>
      </c>
      <c r="F4642" s="4">
        <f>Orte[[#This Row],[Lon_dez]]*PI()/180</f>
        <v>0.14325104321804266</v>
      </c>
      <c r="G4642" t="s">
        <v>514</v>
      </c>
      <c r="H4642" t="s">
        <v>2173</v>
      </c>
      <c r="I4642" s="4" t="b">
        <v>0</v>
      </c>
      <c r="J4642" s="4" t="str">
        <f>CONCATENATE(Orte[[#This Row],[Ort]]," - ",Orte[[#This Row],[Landkreis]])</f>
        <v>Mainz - Kreisfreie Stadt Mainz</v>
      </c>
      <c r="L4642" s="3" t="s">
        <v>12415</v>
      </c>
      <c r="M4642" s="3"/>
      <c r="N4642" t="str">
        <f>Orte[[#This Row],[Ort]]</f>
        <v>Mainz</v>
      </c>
      <c r="O4642" t="s">
        <v>2340</v>
      </c>
      <c r="P4642" t="s">
        <v>952</v>
      </c>
    </row>
    <row r="4643" spans="1:16" x14ac:dyDescent="0.35">
      <c r="A4643" t="s">
        <v>2172</v>
      </c>
      <c r="B4643" s="3" t="s">
        <v>9622</v>
      </c>
      <c r="C4643" s="4">
        <v>49.9799782873</v>
      </c>
      <c r="D4643" s="4">
        <v>8.23426009782</v>
      </c>
      <c r="E4643" s="4">
        <f>Orte[[#This Row],[Lat_dez]]*PI()/180</f>
        <v>0.87231518118866136</v>
      </c>
      <c r="F4643" s="4">
        <f>Orte[[#This Row],[Lon_dez]]*PI()/180</f>
        <v>0.14371495017254934</v>
      </c>
      <c r="G4643" t="s">
        <v>514</v>
      </c>
      <c r="H4643" t="s">
        <v>2173</v>
      </c>
      <c r="I4643" s="4" t="b">
        <v>0</v>
      </c>
      <c r="J4643" s="4" t="str">
        <f>CONCATENATE(Orte[[#This Row],[Ort]]," - ",Orte[[#This Row],[Landkreis]])</f>
        <v>Mainz - Kreisfreie Stadt Mainz</v>
      </c>
      <c r="L4643" s="3" t="s">
        <v>10431</v>
      </c>
      <c r="M4643" s="3"/>
      <c r="N4643" t="str">
        <f>Orte[[#This Row],[Ort]]</f>
        <v>Mainz</v>
      </c>
      <c r="O4643" t="s">
        <v>4577</v>
      </c>
      <c r="P4643" t="s">
        <v>16068</v>
      </c>
    </row>
    <row r="4644" spans="1:16" x14ac:dyDescent="0.35">
      <c r="A4644" t="s">
        <v>2172</v>
      </c>
      <c r="B4644" s="3" t="s">
        <v>13287</v>
      </c>
      <c r="C4644" s="4">
        <v>49.962509228999998</v>
      </c>
      <c r="D4644" s="4">
        <v>8.3123880446600005</v>
      </c>
      <c r="E4644" s="4">
        <f>Orte[[#This Row],[Lat_dez]]*PI()/180</f>
        <v>0.87201028860410346</v>
      </c>
      <c r="F4644" s="4">
        <f>Orte[[#This Row],[Lon_dez]]*PI()/180</f>
        <v>0.14507854008273047</v>
      </c>
      <c r="G4644" t="s">
        <v>514</v>
      </c>
      <c r="H4644" t="s">
        <v>2173</v>
      </c>
      <c r="I4644" s="4" t="b">
        <v>0</v>
      </c>
      <c r="J4644" s="4" t="str">
        <f>CONCATENATE(Orte[[#This Row],[Ort]]," - ",Orte[[#This Row],[Landkreis]])</f>
        <v>Mainz - Kreisfreie Stadt Mainz</v>
      </c>
      <c r="L4644" s="3" t="s">
        <v>12595</v>
      </c>
      <c r="M4644" s="3"/>
      <c r="N4644" t="str">
        <f>Orte[[#This Row],[Ort]]</f>
        <v>Mainz</v>
      </c>
      <c r="O4644" t="s">
        <v>6299</v>
      </c>
      <c r="P4644" t="s">
        <v>3891</v>
      </c>
    </row>
    <row r="4645" spans="1:16" x14ac:dyDescent="0.35">
      <c r="A4645" t="s">
        <v>2172</v>
      </c>
      <c r="B4645" s="3" t="s">
        <v>15001</v>
      </c>
      <c r="C4645" s="4">
        <v>49.988084643400001</v>
      </c>
      <c r="D4645" s="4">
        <v>8.2709245552000006</v>
      </c>
      <c r="E4645" s="4">
        <f>Orte[[#This Row],[Lat_dez]]*PI()/180</f>
        <v>0.87245666379294551</v>
      </c>
      <c r="F4645" s="4">
        <f>Orte[[#This Row],[Lon_dez]]*PI()/180</f>
        <v>0.1443548656722875</v>
      </c>
      <c r="G4645" t="s">
        <v>514</v>
      </c>
      <c r="H4645" t="s">
        <v>2173</v>
      </c>
      <c r="I4645" s="4" t="b">
        <v>0</v>
      </c>
      <c r="J4645" s="4" t="str">
        <f>CONCATENATE(Orte[[#This Row],[Ort]]," - ",Orte[[#This Row],[Landkreis]])</f>
        <v>Mainz - Kreisfreie Stadt Mainz</v>
      </c>
      <c r="L4645" s="3" t="s">
        <v>9494</v>
      </c>
      <c r="M4645" s="3"/>
      <c r="N4645" t="str">
        <f>Orte[[#This Row],[Ort]]</f>
        <v>Mainz</v>
      </c>
      <c r="O4645" t="s">
        <v>4902</v>
      </c>
      <c r="P4645" t="s">
        <v>4500</v>
      </c>
    </row>
    <row r="4646" spans="1:16" x14ac:dyDescent="0.35">
      <c r="A4646" t="s">
        <v>3917</v>
      </c>
      <c r="B4646" s="3" t="s">
        <v>11351</v>
      </c>
      <c r="C4646" s="4">
        <v>49.940480939300002</v>
      </c>
      <c r="D4646" s="4">
        <v>8.2605027629199999</v>
      </c>
      <c r="E4646" s="4">
        <f>Orte[[#This Row],[Lat_dez]]*PI()/180</f>
        <v>0.87162582242025544</v>
      </c>
      <c r="F4646" s="4">
        <f>Orte[[#This Row],[Lon_dez]]*PI()/180</f>
        <v>0.14417297108304256</v>
      </c>
      <c r="G4646" t="s">
        <v>514</v>
      </c>
      <c r="H4646" t="s">
        <v>2173</v>
      </c>
      <c r="I4646" s="4" t="b">
        <v>0</v>
      </c>
      <c r="J4646" s="4" t="str">
        <f>CONCATENATE(Orte[[#This Row],[Ort]]," - ",Orte[[#This Row],[Landkreis]])</f>
        <v>Mainz Ebersheim, Hechtsheim - Kreisfreie Stadt Mainz</v>
      </c>
      <c r="L4646" s="3" t="s">
        <v>15000</v>
      </c>
      <c r="M4646" s="3"/>
      <c r="N4646" t="str">
        <f>Orte[[#This Row],[Ort]]</f>
        <v>Mainz Ebersheim, Hechtsheim</v>
      </c>
      <c r="O4646" t="s">
        <v>3627</v>
      </c>
      <c r="P4646" t="s">
        <v>6267</v>
      </c>
    </row>
    <row r="4647" spans="1:16" x14ac:dyDescent="0.35">
      <c r="A4647" t="s">
        <v>562</v>
      </c>
      <c r="B4647" s="3" t="s">
        <v>7701</v>
      </c>
      <c r="C4647" s="4">
        <v>50.024048831499996</v>
      </c>
      <c r="D4647" s="4">
        <v>8.2854110244899992</v>
      </c>
      <c r="E4647" s="4">
        <f>Orte[[#This Row],[Lat_dez]]*PI()/180</f>
        <v>0.87308435728809697</v>
      </c>
      <c r="F4647" s="4">
        <f>Orte[[#This Row],[Lon_dez]]*PI()/180</f>
        <v>0.14460770225838701</v>
      </c>
      <c r="G4647" t="s">
        <v>549</v>
      </c>
      <c r="H4647" t="s">
        <v>563</v>
      </c>
      <c r="I4647" s="4" t="b">
        <v>0</v>
      </c>
      <c r="J4647" s="4" t="str">
        <f>CONCATENATE(Orte[[#This Row],[Ort]]," - ",Orte[[#This Row],[Landkreis]])</f>
        <v>Mainz-Kastel - Kreisfreie Stadt Wiesbaden</v>
      </c>
      <c r="L4647" s="3" t="s">
        <v>14436</v>
      </c>
      <c r="M4647" s="3"/>
      <c r="N4647" t="str">
        <f>Orte[[#This Row],[Ort]]</f>
        <v>Mainz-Kastel</v>
      </c>
      <c r="O4647" t="s">
        <v>6301</v>
      </c>
      <c r="P4647" t="s">
        <v>4851</v>
      </c>
    </row>
    <row r="4648" spans="1:16" x14ac:dyDescent="0.35">
      <c r="A4648" t="s">
        <v>2570</v>
      </c>
      <c r="B4648" s="3" t="s">
        <v>9663</v>
      </c>
      <c r="C4648" s="4">
        <v>48.2318934615</v>
      </c>
      <c r="D4648" s="4">
        <v>11.253749154299999</v>
      </c>
      <c r="E4648" s="4">
        <f>Orte[[#This Row],[Lat_dez]]*PI()/180</f>
        <v>0.84180534537429996</v>
      </c>
      <c r="F4648" s="4">
        <f>Orte[[#This Row],[Lon_dez]]*PI()/180</f>
        <v>0.19641497593606236</v>
      </c>
      <c r="G4648" t="s">
        <v>665</v>
      </c>
      <c r="H4648" t="s">
        <v>960</v>
      </c>
      <c r="I4648" s="4" t="b">
        <v>0</v>
      </c>
      <c r="J4648" s="4" t="str">
        <f>CONCATENATE(Orte[[#This Row],[Ort]]," - ",Orte[[#This Row],[Landkreis]])</f>
        <v>Maisach - Landkreis Fürstenfeldbruck</v>
      </c>
      <c r="L4648" s="3" t="s">
        <v>11194</v>
      </c>
      <c r="M4648" s="3"/>
      <c r="N4648" t="str">
        <f>Orte[[#This Row],[Ort]]</f>
        <v>Maisach</v>
      </c>
      <c r="O4648" t="s">
        <v>6153</v>
      </c>
      <c r="P4648" t="s">
        <v>5675</v>
      </c>
    </row>
    <row r="4649" spans="1:16" x14ac:dyDescent="0.35">
      <c r="A4649" t="s">
        <v>882</v>
      </c>
      <c r="B4649" s="3" t="s">
        <v>7902</v>
      </c>
      <c r="C4649" s="4">
        <v>48.1465155299</v>
      </c>
      <c r="D4649" s="4">
        <v>12.0916608206</v>
      </c>
      <c r="E4649" s="4">
        <f>Orte[[#This Row],[Lat_dez]]*PI()/180</f>
        <v>0.8403152193593374</v>
      </c>
      <c r="F4649" s="4">
        <f>Orte[[#This Row],[Lon_dez]]*PI()/180</f>
        <v>0.21103929335386937</v>
      </c>
      <c r="G4649" t="s">
        <v>665</v>
      </c>
      <c r="H4649" t="s">
        <v>883</v>
      </c>
      <c r="I4649" s="4" t="b">
        <v>0</v>
      </c>
      <c r="J4649" s="4" t="str">
        <f>CONCATENATE(Orte[[#This Row],[Ort]]," - ",Orte[[#This Row],[Landkreis]])</f>
        <v>Maitenbeth - Landkreis Mühldorf a. Inn</v>
      </c>
      <c r="L4649" s="3" t="s">
        <v>13804</v>
      </c>
      <c r="M4649" s="3"/>
      <c r="N4649" t="str">
        <f>Orte[[#This Row],[Ort]]</f>
        <v>Maitenbeth</v>
      </c>
      <c r="O4649" t="s">
        <v>2626</v>
      </c>
      <c r="P4649" t="s">
        <v>7604</v>
      </c>
    </row>
    <row r="4650" spans="1:16" x14ac:dyDescent="0.35">
      <c r="A4650" t="s">
        <v>2494</v>
      </c>
      <c r="B4650" s="3" t="s">
        <v>9560</v>
      </c>
      <c r="C4650" s="4">
        <v>50.6751047351</v>
      </c>
      <c r="D4650" s="4">
        <v>7.91430687142</v>
      </c>
      <c r="E4650" s="4">
        <f>Orte[[#This Row],[Lat_dez]]*PI()/180</f>
        <v>0.88444742642046381</v>
      </c>
      <c r="F4650" s="4">
        <f>Orte[[#This Row],[Lon_dez]]*PI()/180</f>
        <v>0.1381307129194905</v>
      </c>
      <c r="G4650" t="s">
        <v>514</v>
      </c>
      <c r="H4650" t="s">
        <v>590</v>
      </c>
      <c r="I4650" s="4" t="b">
        <v>0</v>
      </c>
      <c r="J4650" s="4" t="str">
        <f>CONCATENATE(Orte[[#This Row],[Ort]]," - ",Orte[[#This Row],[Landkreis]])</f>
        <v>Malberg, Norken, Höchstenbach u.a. - Landkreis Westerwaldkreis</v>
      </c>
      <c r="L4650" s="3" t="s">
        <v>14996</v>
      </c>
      <c r="M4650" s="3"/>
      <c r="N4650" t="str">
        <f>Orte[[#This Row],[Ort]]</f>
        <v>Malberg, Norken, Höchstenbach u.a.</v>
      </c>
      <c r="O4650" t="s">
        <v>4171</v>
      </c>
      <c r="P4650" t="s">
        <v>5593</v>
      </c>
    </row>
    <row r="4651" spans="1:16" x14ac:dyDescent="0.35">
      <c r="A4651" t="s">
        <v>1281</v>
      </c>
      <c r="B4651" s="3" t="s">
        <v>8225</v>
      </c>
      <c r="C4651" s="4">
        <v>49.7786940927</v>
      </c>
      <c r="D4651" s="4">
        <v>6.9368853390699998</v>
      </c>
      <c r="E4651" s="4">
        <f>Orte[[#This Row],[Lat_dez]]*PI()/180</f>
        <v>0.86880210926066637</v>
      </c>
      <c r="F4651" s="4">
        <f>Orte[[#This Row],[Lon_dez]]*PI()/180</f>
        <v>0.12107148900009473</v>
      </c>
      <c r="G4651" t="s">
        <v>514</v>
      </c>
      <c r="H4651" t="s">
        <v>520</v>
      </c>
      <c r="I4651" s="4" t="b">
        <v>0</v>
      </c>
      <c r="J4651" s="4" t="str">
        <f>CONCATENATE(Orte[[#This Row],[Ort]]," - ",Orte[[#This Row],[Landkreis]])</f>
        <v>Malborn - Landkreis Trier-Saarburg</v>
      </c>
      <c r="L4651" s="3" t="s">
        <v>14998</v>
      </c>
      <c r="M4651" s="3"/>
      <c r="N4651" t="str">
        <f>Orte[[#This Row],[Ort]]</f>
        <v>Malborn</v>
      </c>
      <c r="O4651" t="s">
        <v>1573</v>
      </c>
      <c r="P4651" t="s">
        <v>1228</v>
      </c>
    </row>
    <row r="4652" spans="1:16" x14ac:dyDescent="0.35">
      <c r="A4652" t="s">
        <v>7119</v>
      </c>
      <c r="B4652" s="3" t="s">
        <v>15592</v>
      </c>
      <c r="C4652" s="4">
        <v>53.721752992299997</v>
      </c>
      <c r="D4652" s="4">
        <v>12.763298153599999</v>
      </c>
      <c r="E4652" s="4">
        <f>Orte[[#This Row],[Lat_dez]]*PI()/180</f>
        <v>0.93762146965875093</v>
      </c>
      <c r="F4652" s="4">
        <f>Orte[[#This Row],[Lon_dez]]*PI()/180</f>
        <v>0.22276157619403295</v>
      </c>
      <c r="G4652" t="s">
        <v>834</v>
      </c>
      <c r="H4652" t="s">
        <v>921</v>
      </c>
      <c r="I4652" s="4" t="b">
        <v>0</v>
      </c>
      <c r="J4652" s="4" t="str">
        <f>CONCATENATE(Orte[[#This Row],[Ort]]," - ",Orte[[#This Row],[Landkreis]])</f>
        <v>Malchin - Landkreis Mecklenburgische Seenplatte</v>
      </c>
      <c r="L4652" s="3" t="s">
        <v>9833</v>
      </c>
      <c r="M4652" s="3"/>
      <c r="N4652" t="str">
        <f>Orte[[#This Row],[Ort]]</f>
        <v>Malchin</v>
      </c>
      <c r="O4652" t="s">
        <v>4465</v>
      </c>
      <c r="P4652" t="s">
        <v>16069</v>
      </c>
    </row>
    <row r="4653" spans="1:16" x14ac:dyDescent="0.35">
      <c r="A4653" t="s">
        <v>6292</v>
      </c>
      <c r="B4653" s="3" t="s">
        <v>14465</v>
      </c>
      <c r="C4653" s="4">
        <v>53.453942960900001</v>
      </c>
      <c r="D4653" s="4">
        <v>12.4386271011</v>
      </c>
      <c r="E4653" s="4">
        <f>Orte[[#This Row],[Lat_dez]]*PI()/180</f>
        <v>0.93294730284095162</v>
      </c>
      <c r="F4653" s="4">
        <f>Orte[[#This Row],[Lon_dez]]*PI()/180</f>
        <v>0.21709499734199258</v>
      </c>
      <c r="G4653" t="s">
        <v>834</v>
      </c>
      <c r="H4653" t="s">
        <v>921</v>
      </c>
      <c r="I4653" s="4" t="b">
        <v>0</v>
      </c>
      <c r="J4653" s="4" t="str">
        <f>CONCATENATE(Orte[[#This Row],[Ort]]," - ",Orte[[#This Row],[Landkreis]])</f>
        <v>Malchow u.a. - Landkreis Mecklenburgische Seenplatte</v>
      </c>
      <c r="L4653" s="3" t="s">
        <v>12126</v>
      </c>
      <c r="M4653" s="3"/>
      <c r="N4653" t="str">
        <f>Orte[[#This Row],[Ort]]</f>
        <v>Malchow u.a.</v>
      </c>
      <c r="O4653" t="s">
        <v>2719</v>
      </c>
      <c r="P4653" t="s">
        <v>16070</v>
      </c>
    </row>
    <row r="4654" spans="1:16" x14ac:dyDescent="0.35">
      <c r="A4654" t="s">
        <v>3768</v>
      </c>
      <c r="B4654" s="3" t="s">
        <v>11166</v>
      </c>
      <c r="C4654" s="4">
        <v>54.191270080400002</v>
      </c>
      <c r="D4654" s="4">
        <v>10.58692535</v>
      </c>
      <c r="E4654" s="4">
        <f>Orte[[#This Row],[Lat_dez]]*PI()/180</f>
        <v>0.94581608874047229</v>
      </c>
      <c r="F4654" s="4">
        <f>Orte[[#This Row],[Lon_dez]]*PI()/180</f>
        <v>0.18477670502035304</v>
      </c>
      <c r="G4654" t="s">
        <v>641</v>
      </c>
      <c r="H4654" t="s">
        <v>696</v>
      </c>
      <c r="I4654" s="4" t="b">
        <v>0</v>
      </c>
      <c r="J4654" s="4" t="str">
        <f>CONCATENATE(Orte[[#This Row],[Ort]]," - ",Orte[[#This Row],[Landkreis]])</f>
        <v>Malente, Kirchnüchel - Kreis Plön</v>
      </c>
      <c r="L4654" s="3" t="s">
        <v>7742</v>
      </c>
      <c r="M4654" s="3"/>
      <c r="N4654" t="str">
        <f>Orte[[#This Row],[Ort]]</f>
        <v>Malente, Kirchnüchel</v>
      </c>
      <c r="O4654" t="s">
        <v>720</v>
      </c>
      <c r="P4654" t="s">
        <v>1543</v>
      </c>
    </row>
    <row r="4655" spans="1:16" x14ac:dyDescent="0.35">
      <c r="A4655" t="s">
        <v>5078</v>
      </c>
      <c r="B4655" s="3" t="s">
        <v>12846</v>
      </c>
      <c r="C4655" s="4">
        <v>48.526069903500002</v>
      </c>
      <c r="D4655" s="4">
        <v>12.739736129800001</v>
      </c>
      <c r="E4655" s="4">
        <f>Orte[[#This Row],[Lat_dez]]*PI()/180</f>
        <v>0.84693969286900206</v>
      </c>
      <c r="F4655" s="4">
        <f>Orte[[#This Row],[Lon_dez]]*PI()/180</f>
        <v>0.22235034130028969</v>
      </c>
      <c r="G4655" t="s">
        <v>665</v>
      </c>
      <c r="H4655" t="s">
        <v>930</v>
      </c>
      <c r="I4655" s="4" t="b">
        <v>0</v>
      </c>
      <c r="J4655" s="4" t="str">
        <f>CONCATENATE(Orte[[#This Row],[Ort]]," - ",Orte[[#This Row],[Landkreis]])</f>
        <v>Malgersdorf - Landkreis Rottal-Inn</v>
      </c>
      <c r="L4655" s="3" t="s">
        <v>8591</v>
      </c>
      <c r="M4655" s="3"/>
      <c r="N4655" t="str">
        <f>Orte[[#This Row],[Ort]]</f>
        <v>Malgersdorf</v>
      </c>
      <c r="O4655" t="s">
        <v>787</v>
      </c>
      <c r="P4655" t="s">
        <v>6009</v>
      </c>
    </row>
    <row r="4656" spans="1:16" x14ac:dyDescent="0.35">
      <c r="A4656" t="s">
        <v>3228</v>
      </c>
      <c r="B4656" s="3" t="s">
        <v>10464</v>
      </c>
      <c r="C4656" s="4">
        <v>48.772573751800003</v>
      </c>
      <c r="D4656" s="4">
        <v>12.222263848800001</v>
      </c>
      <c r="E4656" s="4">
        <f>Orte[[#This Row],[Lat_dez]]*PI()/180</f>
        <v>0.85124199664067379</v>
      </c>
      <c r="F4656" s="4">
        <f>Orte[[#This Row],[Lon_dez]]*PI()/180</f>
        <v>0.2133187462090344</v>
      </c>
      <c r="G4656" t="s">
        <v>665</v>
      </c>
      <c r="H4656" t="s">
        <v>1229</v>
      </c>
      <c r="I4656" s="4" t="b">
        <v>0</v>
      </c>
      <c r="J4656" s="4" t="str">
        <f>CONCATENATE(Orte[[#This Row],[Ort]]," - ",Orte[[#This Row],[Landkreis]])</f>
        <v>Mallersdorf-Pfaffenberg - Landkreis Straubing-Bogen</v>
      </c>
      <c r="L4656" s="3" t="s">
        <v>9487</v>
      </c>
      <c r="M4656" s="3"/>
      <c r="N4656" t="str">
        <f>Orte[[#This Row],[Ort]]</f>
        <v>Mallersdorf-Pfaffenberg</v>
      </c>
      <c r="O4656" t="s">
        <v>3304</v>
      </c>
      <c r="P4656" t="s">
        <v>4980</v>
      </c>
    </row>
    <row r="4657" spans="1:16" x14ac:dyDescent="0.35">
      <c r="A4657" t="s">
        <v>596</v>
      </c>
      <c r="B4657" s="3" t="s">
        <v>7720</v>
      </c>
      <c r="C4657" s="4">
        <v>47.7542148422</v>
      </c>
      <c r="D4657" s="4">
        <v>7.7199239747200004</v>
      </c>
      <c r="E4657" s="4">
        <f>Orte[[#This Row],[Lat_dez]]*PI()/180</f>
        <v>0.83346828070113432</v>
      </c>
      <c r="F4657" s="4">
        <f>Orte[[#This Row],[Lon_dez]]*PI()/180</f>
        <v>0.1347380913625115</v>
      </c>
      <c r="G4657" t="s">
        <v>546</v>
      </c>
      <c r="H4657" t="s">
        <v>597</v>
      </c>
      <c r="I4657" s="4" t="b">
        <v>0</v>
      </c>
      <c r="J4657" s="4" t="str">
        <f>CONCATENATE(Orte[[#This Row],[Ort]]," - ",Orte[[#This Row],[Landkreis]])</f>
        <v>Malsburg-Marzell - Landkreis Lörrach</v>
      </c>
      <c r="L4657" s="3" t="s">
        <v>15545</v>
      </c>
      <c r="M4657" s="3"/>
      <c r="N4657" t="str">
        <f>Orte[[#This Row],[Ort]]</f>
        <v>Malsburg-Marzell</v>
      </c>
      <c r="O4657" t="s">
        <v>1262</v>
      </c>
      <c r="P4657" t="s">
        <v>1152</v>
      </c>
    </row>
    <row r="4658" spans="1:16" x14ac:dyDescent="0.35">
      <c r="A4658" t="s">
        <v>3690</v>
      </c>
      <c r="B4658" s="3" t="s">
        <v>14303</v>
      </c>
      <c r="C4658" s="4">
        <v>49.243879832300003</v>
      </c>
      <c r="D4658" s="4">
        <v>8.6721210426800006</v>
      </c>
      <c r="E4658" s="4">
        <f>Orte[[#This Row],[Lat_dez]]*PI()/180</f>
        <v>0.859467839530068</v>
      </c>
      <c r="F4658" s="4">
        <f>Orte[[#This Row],[Lon_dez]]*PI()/180</f>
        <v>0.15135706532624971</v>
      </c>
      <c r="G4658" t="s">
        <v>546</v>
      </c>
      <c r="H4658" t="s">
        <v>726</v>
      </c>
      <c r="I4658" s="4" t="b">
        <v>0</v>
      </c>
      <c r="J4658" s="4" t="str">
        <f>CONCATENATE(Orte[[#This Row],[Ort]]," - ",Orte[[#This Row],[Landkreis]])</f>
        <v>Malsch - Landkreis Rhein-Neckar-Kreis</v>
      </c>
      <c r="L4658" s="3" t="s">
        <v>11999</v>
      </c>
      <c r="M4658" s="3"/>
      <c r="N4658" t="str">
        <f>Orte[[#This Row],[Ort]]</f>
        <v>Malsch</v>
      </c>
      <c r="O4658" t="s">
        <v>4062</v>
      </c>
      <c r="P4658" t="s">
        <v>5001</v>
      </c>
    </row>
    <row r="4659" spans="1:16" x14ac:dyDescent="0.35">
      <c r="A4659" t="s">
        <v>3690</v>
      </c>
      <c r="B4659" s="3" t="s">
        <v>11061</v>
      </c>
      <c r="C4659" s="4">
        <v>48.8841358727</v>
      </c>
      <c r="D4659" s="4">
        <v>8.3471683224</v>
      </c>
      <c r="E4659" s="4">
        <f>Orte[[#This Row],[Lat_dez]]*PI()/180</f>
        <v>0.85318912297088667</v>
      </c>
      <c r="F4659" s="4">
        <f>Orte[[#This Row],[Lon_dez]]*PI()/180</f>
        <v>0.14568557044405156</v>
      </c>
      <c r="G4659" t="s">
        <v>546</v>
      </c>
      <c r="H4659" t="s">
        <v>723</v>
      </c>
      <c r="I4659" s="4" t="b">
        <v>0</v>
      </c>
      <c r="J4659" s="4" t="str">
        <f>CONCATENATE(Orte[[#This Row],[Ort]]," - ",Orte[[#This Row],[Landkreis]])</f>
        <v>Malsch - Landkreis Karlsruhe</v>
      </c>
      <c r="L4659" s="3" t="s">
        <v>14859</v>
      </c>
      <c r="M4659" s="3"/>
      <c r="N4659" t="str">
        <f>Orte[[#This Row],[Ort]]</f>
        <v>Malsch</v>
      </c>
      <c r="O4659" t="s">
        <v>1758</v>
      </c>
      <c r="P4659" t="s">
        <v>4188</v>
      </c>
    </row>
    <row r="4660" spans="1:16" x14ac:dyDescent="0.35">
      <c r="A4660" t="s">
        <v>5573</v>
      </c>
      <c r="B4660" s="3" t="s">
        <v>13494</v>
      </c>
      <c r="C4660" s="4">
        <v>51.081161039199998</v>
      </c>
      <c r="D4660" s="4">
        <v>9.5030320110099993</v>
      </c>
      <c r="E4660" s="4">
        <f>Orte[[#This Row],[Lat_dez]]*PI()/180</f>
        <v>0.89153444587548814</v>
      </c>
      <c r="F4660" s="4">
        <f>Orte[[#This Row],[Lon_dez]]*PI()/180</f>
        <v>0.16585919751454251</v>
      </c>
      <c r="G4660" t="s">
        <v>549</v>
      </c>
      <c r="H4660" t="s">
        <v>817</v>
      </c>
      <c r="I4660" s="4" t="b">
        <v>0</v>
      </c>
      <c r="J4660" s="4" t="str">
        <f>CONCATENATE(Orte[[#This Row],[Ort]]," - ",Orte[[#This Row],[Landkreis]])</f>
        <v>Malsfeld - Landkreis Schwalm-Eder-Kreis</v>
      </c>
      <c r="L4660" s="3" t="s">
        <v>9832</v>
      </c>
      <c r="M4660" s="3"/>
      <c r="N4660" t="str">
        <f>Orte[[#This Row],[Ort]]</f>
        <v>Malsfeld</v>
      </c>
      <c r="O4660" t="s">
        <v>6834</v>
      </c>
      <c r="P4660" t="s">
        <v>3431</v>
      </c>
    </row>
    <row r="4661" spans="1:16" x14ac:dyDescent="0.35">
      <c r="A4661" t="s">
        <v>4621</v>
      </c>
      <c r="B4661" s="3" t="s">
        <v>12250</v>
      </c>
      <c r="C4661" s="4">
        <v>48.160533560300003</v>
      </c>
      <c r="D4661" s="4">
        <v>7.7943185525400001</v>
      </c>
      <c r="E4661" s="4">
        <f>Orte[[#This Row],[Lat_dez]]*PI()/180</f>
        <v>0.84055988014446215</v>
      </c>
      <c r="F4661" s="4">
        <f>Orte[[#This Row],[Lon_dez]]*PI()/180</f>
        <v>0.13603652169110164</v>
      </c>
      <c r="G4661" t="s">
        <v>546</v>
      </c>
      <c r="H4661" t="s">
        <v>1583</v>
      </c>
      <c r="I4661" s="4" t="b">
        <v>0</v>
      </c>
      <c r="J4661" s="4" t="str">
        <f>CONCATENATE(Orte[[#This Row],[Ort]]," - ",Orte[[#This Row],[Landkreis]])</f>
        <v>Malterdingen - Landkreis Emmendingen</v>
      </c>
      <c r="L4661" s="3" t="s">
        <v>13849</v>
      </c>
      <c r="M4661" s="3"/>
      <c r="N4661" t="str">
        <f>Orte[[#This Row],[Ort]]</f>
        <v>Malterdingen</v>
      </c>
      <c r="O4661" t="s">
        <v>5250</v>
      </c>
      <c r="P4661" t="s">
        <v>4946</v>
      </c>
    </row>
    <row r="4662" spans="1:16" x14ac:dyDescent="0.35">
      <c r="A4662" t="s">
        <v>2527</v>
      </c>
      <c r="B4662" s="3" t="s">
        <v>9607</v>
      </c>
      <c r="C4662" s="4">
        <v>50.702185068799999</v>
      </c>
      <c r="D4662" s="4">
        <v>7.6781986557800002</v>
      </c>
      <c r="E4662" s="4">
        <f>Orte[[#This Row],[Lat_dez]]*PI()/180</f>
        <v>0.88492006740606766</v>
      </c>
      <c r="F4662" s="4">
        <f>Orte[[#This Row],[Lon_dez]]*PI()/180</f>
        <v>0.13400984716556374</v>
      </c>
      <c r="G4662" t="s">
        <v>514</v>
      </c>
      <c r="H4662" t="s">
        <v>582</v>
      </c>
      <c r="I4662" s="4" t="b">
        <v>0</v>
      </c>
      <c r="J4662" s="4" t="str">
        <f>CONCATENATE(Orte[[#This Row],[Ort]]," - ",Orte[[#This Row],[Landkreis]])</f>
        <v>Mammelzen - Landkreis Altenkirchen (Westerwald)</v>
      </c>
      <c r="L4662" s="3" t="s">
        <v>10437</v>
      </c>
      <c r="M4662" s="3"/>
      <c r="N4662" t="str">
        <f>Orte[[#This Row],[Ort]]</f>
        <v>Mammelzen</v>
      </c>
      <c r="O4662" t="s">
        <v>7076</v>
      </c>
      <c r="P4662" t="s">
        <v>3971</v>
      </c>
    </row>
    <row r="4663" spans="1:16" x14ac:dyDescent="0.35">
      <c r="A4663" t="s">
        <v>2727</v>
      </c>
      <c r="B4663" s="3" t="s">
        <v>9857</v>
      </c>
      <c r="C4663" s="4">
        <v>48.2075590062</v>
      </c>
      <c r="D4663" s="4">
        <v>11.1611193515</v>
      </c>
      <c r="E4663" s="4">
        <f>Orte[[#This Row],[Lat_dez]]*PI()/180</f>
        <v>0.84138062900763544</v>
      </c>
      <c r="F4663" s="4">
        <f>Orte[[#This Row],[Lon_dez]]*PI()/180</f>
        <v>0.19479828089172932</v>
      </c>
      <c r="G4663" t="s">
        <v>665</v>
      </c>
      <c r="H4663" t="s">
        <v>960</v>
      </c>
      <c r="I4663" s="4" t="b">
        <v>0</v>
      </c>
      <c r="J4663" s="4" t="str">
        <f>CONCATENATE(Orte[[#This Row],[Ort]]," - ",Orte[[#This Row],[Landkreis]])</f>
        <v>Mammendorf - Landkreis Fürstenfeldbruck</v>
      </c>
      <c r="L4663" s="3" t="s">
        <v>10427</v>
      </c>
      <c r="M4663" s="3"/>
      <c r="N4663" t="str">
        <f>Orte[[#This Row],[Ort]]</f>
        <v>Mammendorf</v>
      </c>
      <c r="O4663" t="s">
        <v>6281</v>
      </c>
      <c r="P4663" t="s">
        <v>843</v>
      </c>
    </row>
    <row r="4664" spans="1:16" x14ac:dyDescent="0.35">
      <c r="A4664" t="s">
        <v>4173</v>
      </c>
      <c r="B4664" s="3" t="s">
        <v>11674</v>
      </c>
      <c r="C4664" s="4">
        <v>48.642388089800001</v>
      </c>
      <c r="D4664" s="4">
        <v>12.6024889929</v>
      </c>
      <c r="E4664" s="4">
        <f>Orte[[#This Row],[Lat_dez]]*PI()/180</f>
        <v>0.8489698281998852</v>
      </c>
      <c r="F4664" s="4">
        <f>Orte[[#This Row],[Lon_dez]]*PI()/180</f>
        <v>0.21995492687244927</v>
      </c>
      <c r="G4664" t="s">
        <v>665</v>
      </c>
      <c r="H4664" t="s">
        <v>1895</v>
      </c>
      <c r="I4664" s="4" t="b">
        <v>0</v>
      </c>
      <c r="J4664" s="4" t="str">
        <f>CONCATENATE(Orte[[#This Row],[Ort]]," - ",Orte[[#This Row],[Landkreis]])</f>
        <v>Mamming - Landkreis Dingolfing-Landau</v>
      </c>
      <c r="L4664" s="3" t="s">
        <v>15807</v>
      </c>
      <c r="M4664" s="3"/>
      <c r="N4664" t="str">
        <f>Orte[[#This Row],[Ort]]</f>
        <v>Mamming</v>
      </c>
      <c r="O4664" t="s">
        <v>5947</v>
      </c>
      <c r="P4664" t="s">
        <v>3849</v>
      </c>
    </row>
    <row r="4665" spans="1:16" x14ac:dyDescent="0.35">
      <c r="A4665" t="s">
        <v>838</v>
      </c>
      <c r="B4665" s="3" t="s">
        <v>7875</v>
      </c>
      <c r="C4665" s="4">
        <v>48.715656923899999</v>
      </c>
      <c r="D4665" s="4">
        <v>11.5019762022</v>
      </c>
      <c r="E4665" s="4">
        <f>Orte[[#This Row],[Lat_dez]]*PI()/180</f>
        <v>0.85024861059402768</v>
      </c>
      <c r="F4665" s="4">
        <f>Orte[[#This Row],[Lon_dez]]*PI()/180</f>
        <v>0.20074735521442302</v>
      </c>
      <c r="G4665" t="s">
        <v>665</v>
      </c>
      <c r="H4665" t="s">
        <v>839</v>
      </c>
      <c r="I4665" s="4" t="b">
        <v>0</v>
      </c>
      <c r="J4665" s="4" t="str">
        <f>CONCATENATE(Orte[[#This Row],[Ort]]," - ",Orte[[#This Row],[Landkreis]])</f>
        <v>Manching - Landkreis Pfaffenhofen a.d. Ilm</v>
      </c>
      <c r="L4665" s="3" t="s">
        <v>9493</v>
      </c>
      <c r="M4665" s="3"/>
      <c r="N4665" t="str">
        <f>Orte[[#This Row],[Ort]]</f>
        <v>Manching</v>
      </c>
      <c r="O4665" t="s">
        <v>6266</v>
      </c>
      <c r="P4665" t="s">
        <v>5194</v>
      </c>
    </row>
    <row r="4666" spans="1:16" x14ac:dyDescent="0.35">
      <c r="A4666" t="s">
        <v>6564</v>
      </c>
      <c r="B4666" s="3" t="s">
        <v>14849</v>
      </c>
      <c r="C4666" s="4">
        <v>49.187482606700001</v>
      </c>
      <c r="D4666" s="4">
        <v>7.1514084740300001</v>
      </c>
      <c r="E4666" s="4">
        <f>Orte[[#This Row],[Lat_dez]]*PI()/180</f>
        <v>0.85848352225435809</v>
      </c>
      <c r="F4666" s="4">
        <f>Orte[[#This Row],[Lon_dez]]*PI()/180</f>
        <v>0.1248156240268469</v>
      </c>
      <c r="G4666" t="s">
        <v>534</v>
      </c>
      <c r="H4666" t="s">
        <v>1650</v>
      </c>
      <c r="I4666" s="4" t="b">
        <v>0</v>
      </c>
      <c r="J4666" s="4" t="str">
        <f>CONCATENATE(Orte[[#This Row],[Ort]]," - ",Orte[[#This Row],[Landkreis]])</f>
        <v>Mandelbachtal - Landkreis Saarpfalz-Kreis</v>
      </c>
      <c r="L4666" s="3" t="s">
        <v>11841</v>
      </c>
      <c r="M4666" s="3"/>
      <c r="N4666" t="str">
        <f>Orte[[#This Row],[Ort]]</f>
        <v>Mandelbachtal</v>
      </c>
      <c r="O4666" t="s">
        <v>3178</v>
      </c>
      <c r="P4666" t="s">
        <v>16082</v>
      </c>
    </row>
    <row r="4667" spans="1:16" x14ac:dyDescent="0.35">
      <c r="A4667" t="s">
        <v>6839</v>
      </c>
      <c r="B4667" s="3" t="s">
        <v>15212</v>
      </c>
      <c r="C4667" s="4">
        <v>50.098644065199998</v>
      </c>
      <c r="D4667" s="4">
        <v>6.81045477237</v>
      </c>
      <c r="E4667" s="4">
        <f>Orte[[#This Row],[Lat_dez]]*PI()/180</f>
        <v>0.8743862897224568</v>
      </c>
      <c r="F4667" s="4">
        <f>Orte[[#This Row],[Lon_dez]]*PI()/180</f>
        <v>0.11886485933601744</v>
      </c>
      <c r="G4667" t="s">
        <v>514</v>
      </c>
      <c r="H4667" t="s">
        <v>1254</v>
      </c>
      <c r="I4667" s="4" t="b">
        <v>0</v>
      </c>
      <c r="J4667" s="4" t="str">
        <f>CONCATENATE(Orte[[#This Row],[Ort]]," - ",Orte[[#This Row],[Landkreis]])</f>
        <v>Manderscheid - Landkreis Bernkastel-Wittlich</v>
      </c>
      <c r="L4667" s="3" t="s">
        <v>14433</v>
      </c>
      <c r="M4667" s="3"/>
      <c r="N4667" t="str">
        <f>Orte[[#This Row],[Ort]]</f>
        <v>Manderscheid</v>
      </c>
      <c r="O4667" t="s">
        <v>3801</v>
      </c>
      <c r="P4667" t="s">
        <v>5425</v>
      </c>
    </row>
    <row r="4668" spans="1:16" x14ac:dyDescent="0.35">
      <c r="A4668" t="s">
        <v>76</v>
      </c>
      <c r="B4668" s="3" t="s">
        <v>7654</v>
      </c>
      <c r="C4668" s="4">
        <v>49.494442977799999</v>
      </c>
      <c r="D4668" s="4">
        <v>8.4531981399399996</v>
      </c>
      <c r="E4668" s="4">
        <f>Orte[[#This Row],[Lat_dez]]*PI()/180</f>
        <v>0.86384099140319659</v>
      </c>
      <c r="F4668" s="4">
        <f>Orte[[#This Row],[Lon_dez]]*PI()/180</f>
        <v>0.14753613986541339</v>
      </c>
      <c r="G4668" t="s">
        <v>546</v>
      </c>
      <c r="H4668" t="s">
        <v>1056</v>
      </c>
      <c r="I4668" s="4" t="b">
        <v>0</v>
      </c>
      <c r="J4668" s="4" t="str">
        <f>CONCATENATE(Orte[[#This Row],[Ort]]," - ",Orte[[#This Row],[Landkreis]])</f>
        <v>Mannheim - Stadtkreis Mannheim</v>
      </c>
      <c r="L4668" s="3" t="s">
        <v>8810</v>
      </c>
      <c r="M4668" s="3"/>
      <c r="N4668" t="str">
        <f>Orte[[#This Row],[Ort]]</f>
        <v>Mannheim</v>
      </c>
      <c r="O4668" t="s">
        <v>2844</v>
      </c>
      <c r="P4668" t="s">
        <v>6753</v>
      </c>
    </row>
    <row r="4669" spans="1:16" x14ac:dyDescent="0.35">
      <c r="A4669" t="s">
        <v>76</v>
      </c>
      <c r="B4669" s="3" t="s">
        <v>7655</v>
      </c>
      <c r="C4669" s="4">
        <v>49.486769839700003</v>
      </c>
      <c r="D4669" s="4">
        <v>8.4723927559500005</v>
      </c>
      <c r="E4669" s="4">
        <f>Orte[[#This Row],[Lat_dez]]*PI()/180</f>
        <v>0.8637070698793915</v>
      </c>
      <c r="F4669" s="4">
        <f>Orte[[#This Row],[Lon_dez]]*PI()/180</f>
        <v>0.1478711491134439</v>
      </c>
      <c r="G4669" t="s">
        <v>546</v>
      </c>
      <c r="H4669" t="s">
        <v>1056</v>
      </c>
      <c r="I4669" s="4" t="b">
        <v>0</v>
      </c>
      <c r="J4669" s="4" t="str">
        <f>CONCATENATE(Orte[[#This Row],[Ort]]," - ",Orte[[#This Row],[Landkreis]])</f>
        <v>Mannheim - Stadtkreis Mannheim</v>
      </c>
      <c r="L4669" s="3" t="s">
        <v>12596</v>
      </c>
      <c r="M4669" s="3"/>
      <c r="N4669" t="str">
        <f>Orte[[#This Row],[Ort]]</f>
        <v>Mannheim</v>
      </c>
      <c r="O4669" t="s">
        <v>3168</v>
      </c>
      <c r="P4669" t="s">
        <v>1463</v>
      </c>
    </row>
    <row r="4670" spans="1:16" x14ac:dyDescent="0.35">
      <c r="A4670" t="s">
        <v>76</v>
      </c>
      <c r="B4670" s="3" t="s">
        <v>14863</v>
      </c>
      <c r="C4670" s="4">
        <v>49.469092944499998</v>
      </c>
      <c r="D4670" s="4">
        <v>8.5032234564099998</v>
      </c>
      <c r="E4670" s="4">
        <f>Orte[[#This Row],[Lat_dez]]*PI()/180</f>
        <v>0.86339854985662134</v>
      </c>
      <c r="F4670" s="4">
        <f>Orte[[#This Row],[Lon_dez]]*PI()/180</f>
        <v>0.14840924634716701</v>
      </c>
      <c r="G4670" t="s">
        <v>546</v>
      </c>
      <c r="H4670" t="s">
        <v>1056</v>
      </c>
      <c r="I4670" s="4" t="b">
        <v>0</v>
      </c>
      <c r="J4670" s="4" t="str">
        <f>CONCATENATE(Orte[[#This Row],[Ort]]," - ",Orte[[#This Row],[Landkreis]])</f>
        <v>Mannheim - Stadtkreis Mannheim</v>
      </c>
      <c r="L4670" s="3" t="s">
        <v>15002</v>
      </c>
      <c r="M4670" s="3"/>
      <c r="N4670" t="str">
        <f>Orte[[#This Row],[Ort]]</f>
        <v>Mannheim</v>
      </c>
      <c r="O4670" t="s">
        <v>1039</v>
      </c>
      <c r="P4670" t="s">
        <v>1345</v>
      </c>
    </row>
    <row r="4671" spans="1:16" x14ac:dyDescent="0.35">
      <c r="A4671" t="s">
        <v>76</v>
      </c>
      <c r="B4671" s="3" t="s">
        <v>8026</v>
      </c>
      <c r="C4671" s="4">
        <v>49.479954339899997</v>
      </c>
      <c r="D4671" s="4">
        <v>8.4899212613100001</v>
      </c>
      <c r="E4671" s="4">
        <f>Orte[[#This Row],[Lat_dez]]*PI()/180</f>
        <v>0.86358811696771243</v>
      </c>
      <c r="F4671" s="4">
        <f>Orte[[#This Row],[Lon_dez]]*PI()/180</f>
        <v>0.14817707924492937</v>
      </c>
      <c r="G4671" t="s">
        <v>546</v>
      </c>
      <c r="H4671" t="s">
        <v>1056</v>
      </c>
      <c r="I4671" s="4" t="b">
        <v>0</v>
      </c>
      <c r="J4671" s="4" t="str">
        <f>CONCATENATE(Orte[[#This Row],[Ort]]," - ",Orte[[#This Row],[Landkreis]])</f>
        <v>Mannheim - Stadtkreis Mannheim</v>
      </c>
      <c r="L4671" s="3" t="s">
        <v>12593</v>
      </c>
      <c r="M4671" s="3"/>
      <c r="N4671" t="str">
        <f>Orte[[#This Row],[Ort]]</f>
        <v>Mannheim</v>
      </c>
      <c r="O4671" t="s">
        <v>5325</v>
      </c>
      <c r="P4671" t="s">
        <v>4217</v>
      </c>
    </row>
    <row r="4672" spans="1:16" x14ac:dyDescent="0.35">
      <c r="A4672" t="s">
        <v>76</v>
      </c>
      <c r="B4672" s="3" t="s">
        <v>13566</v>
      </c>
      <c r="C4672" s="4">
        <v>49.496222713199998</v>
      </c>
      <c r="D4672" s="4">
        <v>8.4928576033599992</v>
      </c>
      <c r="E4672" s="4">
        <f>Orte[[#This Row],[Lat_dez]]*PI()/180</f>
        <v>0.86387205364574093</v>
      </c>
      <c r="F4672" s="4">
        <f>Orte[[#This Row],[Lon_dez]]*PI()/180</f>
        <v>0.14822832808166661</v>
      </c>
      <c r="G4672" t="s">
        <v>546</v>
      </c>
      <c r="H4672" t="s">
        <v>1056</v>
      </c>
      <c r="I4672" s="4" t="b">
        <v>0</v>
      </c>
      <c r="J4672" s="4" t="str">
        <f>CONCATENATE(Orte[[#This Row],[Ort]]," - ",Orte[[#This Row],[Landkreis]])</f>
        <v>Mannheim - Stadtkreis Mannheim</v>
      </c>
      <c r="L4672" s="3" t="s">
        <v>9176</v>
      </c>
      <c r="M4672" s="3"/>
      <c r="N4672" t="str">
        <f>Orte[[#This Row],[Ort]]</f>
        <v>Mannheim</v>
      </c>
      <c r="O4672" t="s">
        <v>1767</v>
      </c>
      <c r="P4672" t="s">
        <v>6366</v>
      </c>
    </row>
    <row r="4673" spans="1:16" x14ac:dyDescent="0.35">
      <c r="A4673" t="s">
        <v>76</v>
      </c>
      <c r="B4673" s="3" t="s">
        <v>12866</v>
      </c>
      <c r="C4673" s="4">
        <v>49.5166571643</v>
      </c>
      <c r="D4673" s="4">
        <v>8.4564206719699992</v>
      </c>
      <c r="E4673" s="4">
        <f>Orte[[#This Row],[Lat_dez]]*PI()/180</f>
        <v>0.86422870209827385</v>
      </c>
      <c r="F4673" s="4">
        <f>Orte[[#This Row],[Lon_dez]]*PI()/180</f>
        <v>0.14759238365958785</v>
      </c>
      <c r="G4673" t="s">
        <v>546</v>
      </c>
      <c r="H4673" t="s">
        <v>1056</v>
      </c>
      <c r="I4673" s="4" t="b">
        <v>0</v>
      </c>
      <c r="J4673" s="4" t="str">
        <f>CONCATENATE(Orte[[#This Row],[Ort]]," - ",Orte[[#This Row],[Landkreis]])</f>
        <v>Mannheim - Stadtkreis Mannheim</v>
      </c>
      <c r="L4673" s="3" t="s">
        <v>12767</v>
      </c>
      <c r="M4673" s="3"/>
      <c r="N4673" t="str">
        <f>Orte[[#This Row],[Ort]]</f>
        <v>Mannheim</v>
      </c>
      <c r="O4673" t="s">
        <v>6936</v>
      </c>
      <c r="P4673" t="s">
        <v>2271</v>
      </c>
    </row>
    <row r="4674" spans="1:16" x14ac:dyDescent="0.35">
      <c r="A4674" t="s">
        <v>76</v>
      </c>
      <c r="B4674" s="3" t="s">
        <v>11464</v>
      </c>
      <c r="C4674" s="4">
        <v>49.453373472700001</v>
      </c>
      <c r="D4674" s="4">
        <v>8.4796414849299993</v>
      </c>
      <c r="E4674" s="4">
        <f>Orte[[#This Row],[Lat_dez]]*PI()/180</f>
        <v>0.86312419331703705</v>
      </c>
      <c r="F4674" s="4">
        <f>Orte[[#This Row],[Lon_dez]]*PI()/180</f>
        <v>0.14799766330072961</v>
      </c>
      <c r="G4674" t="s">
        <v>546</v>
      </c>
      <c r="H4674" t="s">
        <v>1056</v>
      </c>
      <c r="I4674" s="4" t="b">
        <v>0</v>
      </c>
      <c r="J4674" s="4" t="str">
        <f>CONCATENATE(Orte[[#This Row],[Ort]]," - ",Orte[[#This Row],[Landkreis]])</f>
        <v>Mannheim - Stadtkreis Mannheim</v>
      </c>
      <c r="L4674" s="3" t="s">
        <v>11048</v>
      </c>
      <c r="M4674" s="3"/>
      <c r="N4674" t="str">
        <f>Orte[[#This Row],[Ort]]</f>
        <v>Mannheim</v>
      </c>
      <c r="O4674" t="s">
        <v>1221</v>
      </c>
      <c r="P4674" t="s">
        <v>2118</v>
      </c>
    </row>
    <row r="4675" spans="1:16" x14ac:dyDescent="0.35">
      <c r="A4675" t="s">
        <v>76</v>
      </c>
      <c r="B4675" s="3" t="s">
        <v>13188</v>
      </c>
      <c r="C4675" s="4">
        <v>49.4313420776</v>
      </c>
      <c r="D4675" s="4">
        <v>8.5313157660000005</v>
      </c>
      <c r="E4675" s="4">
        <f>Orte[[#This Row],[Lat_dez]]*PI()/180</f>
        <v>0.86273967293373444</v>
      </c>
      <c r="F4675" s="4">
        <f>Orte[[#This Row],[Lon_dez]]*PI()/180</f>
        <v>0.14889954964400212</v>
      </c>
      <c r="G4675" t="s">
        <v>546</v>
      </c>
      <c r="H4675" t="s">
        <v>1056</v>
      </c>
      <c r="I4675" s="4" t="b">
        <v>0</v>
      </c>
      <c r="J4675" s="4" t="str">
        <f>CONCATENATE(Orte[[#This Row],[Ort]]," - ",Orte[[#This Row],[Landkreis]])</f>
        <v>Mannheim - Stadtkreis Mannheim</v>
      </c>
      <c r="L4675" s="3" t="s">
        <v>12405</v>
      </c>
      <c r="M4675" s="3"/>
      <c r="N4675" t="str">
        <f>Orte[[#This Row],[Ort]]</f>
        <v>Mannheim</v>
      </c>
      <c r="O4675" t="s">
        <v>2251</v>
      </c>
      <c r="P4675" t="s">
        <v>4362</v>
      </c>
    </row>
    <row r="4676" spans="1:16" x14ac:dyDescent="0.35">
      <c r="A4676" t="s">
        <v>76</v>
      </c>
      <c r="B4676" s="3" t="s">
        <v>9726</v>
      </c>
      <c r="C4676" s="4">
        <v>49.4363126143</v>
      </c>
      <c r="D4676" s="4">
        <v>8.5712540863999997</v>
      </c>
      <c r="E4676" s="4">
        <f>Orte[[#This Row],[Lat_dez]]*PI()/180</f>
        <v>0.86282642516474051</v>
      </c>
      <c r="F4676" s="4">
        <f>Orte[[#This Row],[Lon_dez]]*PI()/180</f>
        <v>0.14959660483269852</v>
      </c>
      <c r="G4676" t="s">
        <v>546</v>
      </c>
      <c r="H4676" t="s">
        <v>1056</v>
      </c>
      <c r="I4676" s="4" t="b">
        <v>0</v>
      </c>
      <c r="J4676" s="4" t="str">
        <f>CONCATENATE(Orte[[#This Row],[Ort]]," - ",Orte[[#This Row],[Landkreis]])</f>
        <v>Mannheim - Stadtkreis Mannheim</v>
      </c>
      <c r="L4676" s="3" t="s">
        <v>11049</v>
      </c>
      <c r="M4676" s="3"/>
      <c r="N4676" t="str">
        <f>Orte[[#This Row],[Ort]]</f>
        <v>Mannheim</v>
      </c>
      <c r="O4676" t="s">
        <v>6841</v>
      </c>
      <c r="P4676" t="s">
        <v>1231</v>
      </c>
    </row>
    <row r="4677" spans="1:16" x14ac:dyDescent="0.35">
      <c r="A4677" t="s">
        <v>76</v>
      </c>
      <c r="B4677" s="3" t="s">
        <v>9983</v>
      </c>
      <c r="C4677" s="4">
        <v>49.458744579200001</v>
      </c>
      <c r="D4677" s="4">
        <v>8.55557755317</v>
      </c>
      <c r="E4677" s="4">
        <f>Orte[[#This Row],[Lat_dez]]*PI()/180</f>
        <v>0.86321793680993741</v>
      </c>
      <c r="F4677" s="4">
        <f>Orte[[#This Row],[Lon_dez]]*PI()/180</f>
        <v>0.14932299771253671</v>
      </c>
      <c r="G4677" t="s">
        <v>546</v>
      </c>
      <c r="H4677" t="s">
        <v>1056</v>
      </c>
      <c r="I4677" s="4" t="b">
        <v>0</v>
      </c>
      <c r="J4677" s="4" t="str">
        <f>CONCATENATE(Orte[[#This Row],[Ort]]," - ",Orte[[#This Row],[Landkreis]])</f>
        <v>Mannheim - Stadtkreis Mannheim</v>
      </c>
      <c r="L4677" s="3" t="s">
        <v>12594</v>
      </c>
      <c r="M4677" s="3"/>
      <c r="N4677" t="str">
        <f>Orte[[#This Row],[Ort]]</f>
        <v>Mannheim</v>
      </c>
      <c r="O4677" t="s">
        <v>3560</v>
      </c>
      <c r="P4677" t="s">
        <v>6943</v>
      </c>
    </row>
    <row r="4678" spans="1:16" x14ac:dyDescent="0.35">
      <c r="A4678" t="s">
        <v>76</v>
      </c>
      <c r="B4678" s="3" t="s">
        <v>8028</v>
      </c>
      <c r="C4678" s="4">
        <v>49.497744228099997</v>
      </c>
      <c r="D4678" s="4">
        <v>8.5469758987199995</v>
      </c>
      <c r="E4678" s="4">
        <f>Orte[[#This Row],[Lat_dez]]*PI()/180</f>
        <v>0.86389860909036409</v>
      </c>
      <c r="F4678" s="4">
        <f>Orte[[#This Row],[Lon_dez]]*PI()/180</f>
        <v>0.14917287052126538</v>
      </c>
      <c r="G4678" t="s">
        <v>546</v>
      </c>
      <c r="H4678" t="s">
        <v>1056</v>
      </c>
      <c r="I4678" s="4" t="b">
        <v>0</v>
      </c>
      <c r="J4678" s="4" t="str">
        <f>CONCATENATE(Orte[[#This Row],[Ort]]," - ",Orte[[#This Row],[Landkreis]])</f>
        <v>Mannheim - Stadtkreis Mannheim</v>
      </c>
      <c r="L4678" s="3" t="s">
        <v>12603</v>
      </c>
      <c r="M4678" s="3"/>
      <c r="N4678" t="str">
        <f>Orte[[#This Row],[Ort]]</f>
        <v>Mannheim</v>
      </c>
      <c r="O4678" t="s">
        <v>4622</v>
      </c>
      <c r="P4678" t="s">
        <v>2851</v>
      </c>
    </row>
    <row r="4679" spans="1:16" x14ac:dyDescent="0.35">
      <c r="A4679" t="s">
        <v>76</v>
      </c>
      <c r="B4679" s="3" t="s">
        <v>14574</v>
      </c>
      <c r="C4679" s="4">
        <v>49.534256465699997</v>
      </c>
      <c r="D4679" s="4">
        <v>8.4951849890600002</v>
      </c>
      <c r="E4679" s="4">
        <f>Orte[[#This Row],[Lat_dez]]*PI()/180</f>
        <v>0.86453586785375458</v>
      </c>
      <c r="F4679" s="4">
        <f>Orte[[#This Row],[Lon_dez]]*PI()/180</f>
        <v>0.14826894862509546</v>
      </c>
      <c r="G4679" t="s">
        <v>546</v>
      </c>
      <c r="H4679" t="s">
        <v>1056</v>
      </c>
      <c r="I4679" s="4" t="b">
        <v>0</v>
      </c>
      <c r="J4679" s="4" t="str">
        <f>CONCATENATE(Orte[[#This Row],[Ort]]," - ",Orte[[#This Row],[Landkreis]])</f>
        <v>Mannheim - Stadtkreis Mannheim</v>
      </c>
      <c r="L4679" s="3" t="s">
        <v>12604</v>
      </c>
      <c r="M4679" s="3"/>
      <c r="N4679" t="str">
        <f>Orte[[#This Row],[Ort]]</f>
        <v>Mannheim</v>
      </c>
      <c r="O4679" t="s">
        <v>6287</v>
      </c>
      <c r="P4679" t="s">
        <v>5322</v>
      </c>
    </row>
    <row r="4680" spans="1:16" x14ac:dyDescent="0.35">
      <c r="A4680" t="s">
        <v>76</v>
      </c>
      <c r="B4680" s="3" t="s">
        <v>12864</v>
      </c>
      <c r="C4680" s="4">
        <v>49.561433493999999</v>
      </c>
      <c r="D4680" s="4">
        <v>8.4561355247699996</v>
      </c>
      <c r="E4680" s="4">
        <f>Orte[[#This Row],[Lat_dez]]*PI()/180</f>
        <v>0.8650101964784972</v>
      </c>
      <c r="F4680" s="4">
        <f>Orte[[#This Row],[Lon_dez]]*PI()/180</f>
        <v>0.14758740690209499</v>
      </c>
      <c r="G4680" t="s">
        <v>546</v>
      </c>
      <c r="H4680" t="s">
        <v>1056</v>
      </c>
      <c r="I4680" s="4" t="b">
        <v>0</v>
      </c>
      <c r="J4680" s="4" t="str">
        <f>CONCATENATE(Orte[[#This Row],[Ort]]," - ",Orte[[#This Row],[Landkreis]])</f>
        <v>Mannheim - Stadtkreis Mannheim</v>
      </c>
      <c r="L4680" s="3" t="s">
        <v>13078</v>
      </c>
      <c r="M4680" s="3"/>
      <c r="N4680" t="str">
        <f>Orte[[#This Row],[Ort]]</f>
        <v>Mannheim</v>
      </c>
      <c r="O4680" t="s">
        <v>1750</v>
      </c>
      <c r="P4680" t="s">
        <v>6898</v>
      </c>
    </row>
    <row r="4681" spans="1:16" x14ac:dyDescent="0.35">
      <c r="A4681" t="s">
        <v>76</v>
      </c>
      <c r="B4681" s="3" t="s">
        <v>12004</v>
      </c>
      <c r="C4681" s="4">
        <v>49.5168370556</v>
      </c>
      <c r="D4681" s="4">
        <v>8.5286152765400001</v>
      </c>
      <c r="E4681" s="4">
        <f>Orte[[#This Row],[Lat_dez]]*PI()/180</f>
        <v>0.86423184179375434</v>
      </c>
      <c r="F4681" s="4">
        <f>Orte[[#This Row],[Lon_dez]]*PI()/180</f>
        <v>0.14885241721150971</v>
      </c>
      <c r="G4681" t="s">
        <v>546</v>
      </c>
      <c r="H4681" t="s">
        <v>1056</v>
      </c>
      <c r="I4681" s="4" t="b">
        <v>0</v>
      </c>
      <c r="J4681" s="4" t="str">
        <f>CONCATENATE(Orte[[#This Row],[Ort]]," - ",Orte[[#This Row],[Landkreis]])</f>
        <v>Mannheim - Stadtkreis Mannheim</v>
      </c>
      <c r="L4681" s="3" t="s">
        <v>15796</v>
      </c>
      <c r="M4681" s="3"/>
      <c r="N4681" t="str">
        <f>Orte[[#This Row],[Ort]]</f>
        <v>Mannheim</v>
      </c>
      <c r="O4681" t="s">
        <v>6035</v>
      </c>
      <c r="P4681" t="s">
        <v>1941</v>
      </c>
    </row>
    <row r="4682" spans="1:16" x14ac:dyDescent="0.35">
      <c r="A4682" t="s">
        <v>3548</v>
      </c>
      <c r="B4682" s="3" t="s">
        <v>10889</v>
      </c>
      <c r="C4682" s="4">
        <v>51.597519216800002</v>
      </c>
      <c r="D4682" s="4">
        <v>11.3649495656</v>
      </c>
      <c r="E4682" s="4">
        <f>Orte[[#This Row],[Lat_dez]]*PI()/180</f>
        <v>0.90054659619420585</v>
      </c>
      <c r="F4682" s="4">
        <f>Orte[[#This Row],[Lon_dez]]*PI()/180</f>
        <v>0.19835578924281927</v>
      </c>
      <c r="G4682" t="s">
        <v>809</v>
      </c>
      <c r="H4682" t="s">
        <v>966</v>
      </c>
      <c r="I4682" s="4" t="b">
        <v>0</v>
      </c>
      <c r="J4682" s="4" t="str">
        <f>CONCATENATE(Orte[[#This Row],[Ort]]," - ",Orte[[#This Row],[Landkreis]])</f>
        <v>Mansfeld - Landkreis Mansfeld-Südharz</v>
      </c>
      <c r="L4682" s="3" t="s">
        <v>13820</v>
      </c>
      <c r="M4682" s="3"/>
      <c r="N4682" t="str">
        <f>Orte[[#This Row],[Ort]]</f>
        <v>Mansfeld</v>
      </c>
      <c r="O4682" t="s">
        <v>2158</v>
      </c>
      <c r="P4682" t="s">
        <v>5572</v>
      </c>
    </row>
    <row r="4683" spans="1:16" x14ac:dyDescent="0.35">
      <c r="A4683" t="s">
        <v>5060</v>
      </c>
      <c r="B4683" s="3" t="s">
        <v>12826</v>
      </c>
      <c r="C4683" s="4">
        <v>49.678409788899998</v>
      </c>
      <c r="D4683" s="4">
        <v>12.0304045692</v>
      </c>
      <c r="E4683" s="4">
        <f>Orte[[#This Row],[Lat_dez]]*PI()/180</f>
        <v>0.86705181797128605</v>
      </c>
      <c r="F4683" s="4">
        <f>Orte[[#This Row],[Lon_dez]]*PI()/180</f>
        <v>0.20997017007950999</v>
      </c>
      <c r="G4683" t="s">
        <v>665</v>
      </c>
      <c r="H4683" t="s">
        <v>1224</v>
      </c>
      <c r="I4683" s="4" t="b">
        <v>0</v>
      </c>
      <c r="J4683" s="4" t="str">
        <f>CONCATENATE(Orte[[#This Row],[Ort]]," - ",Orte[[#This Row],[Landkreis]])</f>
        <v>Mantel - Landkreis Neustadt a.d. Waldnaab</v>
      </c>
      <c r="L4683" s="3" t="s">
        <v>13869</v>
      </c>
      <c r="M4683" s="3"/>
      <c r="N4683" t="str">
        <f>Orte[[#This Row],[Ort]]</f>
        <v>Mantel</v>
      </c>
      <c r="O4683" t="s">
        <v>3684</v>
      </c>
      <c r="P4683" t="s">
        <v>1973</v>
      </c>
    </row>
    <row r="4684" spans="1:16" x14ac:dyDescent="0.35">
      <c r="A4684" t="s">
        <v>3136</v>
      </c>
      <c r="B4684" s="3" t="s">
        <v>10359</v>
      </c>
      <c r="C4684" s="4">
        <v>48.967656874399999</v>
      </c>
      <c r="D4684" s="4">
        <v>9.3384044353100002</v>
      </c>
      <c r="E4684" s="4">
        <f>Orte[[#This Row],[Lat_dez]]*PI()/180</f>
        <v>0.85464683944511532</v>
      </c>
      <c r="F4684" s="4">
        <f>Orte[[#This Row],[Lon_dez]]*PI()/180</f>
        <v>0.16298590427900134</v>
      </c>
      <c r="G4684" t="s">
        <v>546</v>
      </c>
      <c r="H4684" t="s">
        <v>757</v>
      </c>
      <c r="I4684" s="4" t="b">
        <v>0</v>
      </c>
      <c r="J4684" s="4" t="str">
        <f>CONCATENATE(Orte[[#This Row],[Ort]]," - ",Orte[[#This Row],[Landkreis]])</f>
        <v>Marbach am Neckar - Landkreis Ludwigsburg</v>
      </c>
      <c r="L4684" s="3" t="s">
        <v>11109</v>
      </c>
      <c r="M4684" s="3"/>
      <c r="N4684" t="str">
        <f>Orte[[#This Row],[Ort]]</f>
        <v>Marbach am Neckar</v>
      </c>
      <c r="O4684" t="s">
        <v>6555</v>
      </c>
      <c r="P4684" t="s">
        <v>4566</v>
      </c>
    </row>
    <row r="4685" spans="1:16" x14ac:dyDescent="0.35">
      <c r="A4685" t="s">
        <v>3266</v>
      </c>
      <c r="B4685" s="3" t="s">
        <v>10518</v>
      </c>
      <c r="C4685" s="4">
        <v>50.802755798100002</v>
      </c>
      <c r="D4685" s="4">
        <v>8.7516404249399997</v>
      </c>
      <c r="E4685" s="4">
        <f>Orte[[#This Row],[Lat_dez]]*PI()/180</f>
        <v>0.88667535776348472</v>
      </c>
      <c r="F4685" s="4">
        <f>Orte[[#This Row],[Lon_dez]]*PI()/180</f>
        <v>0.15274494036583866</v>
      </c>
      <c r="G4685" t="s">
        <v>549</v>
      </c>
      <c r="H4685" t="s">
        <v>761</v>
      </c>
      <c r="I4685" s="4" t="b">
        <v>0</v>
      </c>
      <c r="J4685" s="4" t="str">
        <f>CONCATENATE(Orte[[#This Row],[Ort]]," - ",Orte[[#This Row],[Landkreis]])</f>
        <v>Marburg - Landkreis Marburg-Biedenkopf</v>
      </c>
      <c r="L4685" s="3" t="s">
        <v>7740</v>
      </c>
      <c r="M4685" s="3"/>
      <c r="N4685" t="str">
        <f>Orte[[#This Row],[Ort]]</f>
        <v>Marburg</v>
      </c>
      <c r="O4685" t="s">
        <v>4914</v>
      </c>
      <c r="P4685" t="s">
        <v>16071</v>
      </c>
    </row>
    <row r="4686" spans="1:16" x14ac:dyDescent="0.35">
      <c r="A4686" t="s">
        <v>3266</v>
      </c>
      <c r="B4686" s="3" t="s">
        <v>10519</v>
      </c>
      <c r="C4686" s="4">
        <v>50.810772871899999</v>
      </c>
      <c r="D4686" s="4">
        <v>8.7811675255400008</v>
      </c>
      <c r="E4686" s="4">
        <f>Orte[[#This Row],[Lat_dez]]*PI()/180</f>
        <v>0.88681528209766991</v>
      </c>
      <c r="F4686" s="4">
        <f>Orte[[#This Row],[Lon_dez]]*PI()/180</f>
        <v>0.15326028548987627</v>
      </c>
      <c r="G4686" t="s">
        <v>549</v>
      </c>
      <c r="H4686" t="s">
        <v>761</v>
      </c>
      <c r="I4686" s="4" t="b">
        <v>0</v>
      </c>
      <c r="J4686" s="4" t="str">
        <f>CONCATENATE(Orte[[#This Row],[Ort]]," - ",Orte[[#This Row],[Landkreis]])</f>
        <v>Marburg - Landkreis Marburg-Biedenkopf</v>
      </c>
      <c r="L4686" s="3" t="s">
        <v>14054</v>
      </c>
      <c r="M4686" s="3"/>
      <c r="N4686" t="str">
        <f>Orte[[#This Row],[Ort]]</f>
        <v>Marburg</v>
      </c>
      <c r="O4686" t="s">
        <v>5247</v>
      </c>
      <c r="P4686" t="s">
        <v>2183</v>
      </c>
    </row>
    <row r="4687" spans="1:16" x14ac:dyDescent="0.35">
      <c r="A4687" t="s">
        <v>3266</v>
      </c>
      <c r="B4687" s="3" t="s">
        <v>15161</v>
      </c>
      <c r="C4687" s="4">
        <v>50.819881442099998</v>
      </c>
      <c r="D4687" s="4">
        <v>8.7039983862499994</v>
      </c>
      <c r="E4687" s="4">
        <f>Orte[[#This Row],[Lat_dez]]*PI()/180</f>
        <v>0.88697425663780904</v>
      </c>
      <c r="F4687" s="4">
        <f>Orte[[#This Row],[Lon_dez]]*PI()/180</f>
        <v>0.15191342992833562</v>
      </c>
      <c r="G4687" t="s">
        <v>549</v>
      </c>
      <c r="H4687" t="s">
        <v>761</v>
      </c>
      <c r="I4687" s="4" t="b">
        <v>0</v>
      </c>
      <c r="J4687" s="4" t="str">
        <f>CONCATENATE(Orte[[#This Row],[Ort]]," - ",Orte[[#This Row],[Landkreis]])</f>
        <v>Marburg - Landkreis Marburg-Biedenkopf</v>
      </c>
      <c r="L4687" s="3" t="s">
        <v>15540</v>
      </c>
      <c r="M4687" s="3"/>
      <c r="N4687" t="str">
        <f>Orte[[#This Row],[Ort]]</f>
        <v>Marburg</v>
      </c>
      <c r="O4687" t="s">
        <v>5177</v>
      </c>
      <c r="P4687" t="s">
        <v>4623</v>
      </c>
    </row>
    <row r="4688" spans="1:16" x14ac:dyDescent="0.35">
      <c r="A4688" t="s">
        <v>3266</v>
      </c>
      <c r="B4688" s="3" t="s">
        <v>12018</v>
      </c>
      <c r="C4688" s="4">
        <v>50.789344560499998</v>
      </c>
      <c r="D4688" s="4">
        <v>8.7954286774600003</v>
      </c>
      <c r="E4688" s="4">
        <f>Orte[[#This Row],[Lat_dez]]*PI()/180</f>
        <v>0.88644128751059725</v>
      </c>
      <c r="F4688" s="4">
        <f>Orte[[#This Row],[Lon_dez]]*PI()/180</f>
        <v>0.15350918954600737</v>
      </c>
      <c r="G4688" t="s">
        <v>549</v>
      </c>
      <c r="H4688" t="s">
        <v>761</v>
      </c>
      <c r="I4688" s="4" t="b">
        <v>0</v>
      </c>
      <c r="J4688" s="4" t="str">
        <f>CONCATENATE(Orte[[#This Row],[Ort]]," - ",Orte[[#This Row],[Landkreis]])</f>
        <v>Marburg - Landkreis Marburg-Biedenkopf</v>
      </c>
      <c r="L4688" s="3" t="s">
        <v>11858</v>
      </c>
      <c r="M4688" s="3"/>
      <c r="N4688" t="str">
        <f>Orte[[#This Row],[Ort]]</f>
        <v>Marburg</v>
      </c>
      <c r="O4688" t="s">
        <v>1274</v>
      </c>
      <c r="P4688" t="s">
        <v>4597</v>
      </c>
    </row>
    <row r="4689" spans="1:16" x14ac:dyDescent="0.35">
      <c r="A4689" t="s">
        <v>7185</v>
      </c>
      <c r="B4689" s="3" t="s">
        <v>15680</v>
      </c>
      <c r="C4689" s="4">
        <v>48.063838166499998</v>
      </c>
      <c r="D4689" s="4">
        <v>7.77724399463</v>
      </c>
      <c r="E4689" s="4">
        <f>Orte[[#This Row],[Lat_dez]]*PI()/180</f>
        <v>0.83887222715113952</v>
      </c>
      <c r="F4689" s="4">
        <f>Orte[[#This Row],[Lon_dez]]*PI()/180</f>
        <v>0.13573851443724969</v>
      </c>
      <c r="G4689" t="s">
        <v>546</v>
      </c>
      <c r="H4689" t="s">
        <v>547</v>
      </c>
      <c r="I4689" s="4" t="b">
        <v>0</v>
      </c>
      <c r="J4689" s="4" t="str">
        <f>CONCATENATE(Orte[[#This Row],[Ort]]," - ",Orte[[#This Row],[Landkreis]])</f>
        <v>March - Landkreis Breisgau-Hochschwarzwald</v>
      </c>
      <c r="L4689" s="3" t="s">
        <v>11364</v>
      </c>
      <c r="M4689" s="3"/>
      <c r="N4689" t="str">
        <f>Orte[[#This Row],[Ort]]</f>
        <v>March</v>
      </c>
      <c r="O4689" t="s">
        <v>4614</v>
      </c>
      <c r="P4689" t="s">
        <v>4953</v>
      </c>
    </row>
    <row r="4690" spans="1:16" x14ac:dyDescent="0.35">
      <c r="A4690" t="s">
        <v>6107</v>
      </c>
      <c r="B4690" s="3" t="s">
        <v>14212</v>
      </c>
      <c r="C4690" s="4">
        <v>49.836290583199997</v>
      </c>
      <c r="D4690" s="4">
        <v>9.8509720949599995</v>
      </c>
      <c r="E4690" s="4">
        <f>Orte[[#This Row],[Lat_dez]]*PI()/180</f>
        <v>0.86980735765748496</v>
      </c>
      <c r="F4690" s="4">
        <f>Orte[[#This Row],[Lon_dez]]*PI()/180</f>
        <v>0.17193189757913549</v>
      </c>
      <c r="G4690" t="s">
        <v>665</v>
      </c>
      <c r="H4690" t="s">
        <v>1003</v>
      </c>
      <c r="I4690" s="4" t="b">
        <v>0</v>
      </c>
      <c r="J4690" s="4" t="str">
        <f>CONCATENATE(Orte[[#This Row],[Ort]]," - ",Orte[[#This Row],[Landkreis]])</f>
        <v>Margetshöchheim - Landkreis Würzburg</v>
      </c>
      <c r="L4690" s="3" t="s">
        <v>13819</v>
      </c>
      <c r="M4690" s="3"/>
      <c r="N4690" t="str">
        <f>Orte[[#This Row],[Ort]]</f>
        <v>Margetshöchheim</v>
      </c>
      <c r="O4690" t="s">
        <v>4640</v>
      </c>
      <c r="P4690" t="s">
        <v>16072</v>
      </c>
    </row>
    <row r="4691" spans="1:16" x14ac:dyDescent="0.35">
      <c r="A4691" t="s">
        <v>2808</v>
      </c>
      <c r="B4691" s="3" t="s">
        <v>9954</v>
      </c>
      <c r="C4691" s="4">
        <v>48.845736865200003</v>
      </c>
      <c r="D4691" s="4">
        <v>12.816366415699999</v>
      </c>
      <c r="E4691" s="4">
        <f>Orte[[#This Row],[Lat_dez]]*PI()/180</f>
        <v>0.85251893386051369</v>
      </c>
      <c r="F4691" s="4">
        <f>Orte[[#This Row],[Lon_dez]]*PI()/180</f>
        <v>0.22368779209598924</v>
      </c>
      <c r="G4691" t="s">
        <v>665</v>
      </c>
      <c r="H4691" t="s">
        <v>1229</v>
      </c>
      <c r="I4691" s="4" t="b">
        <v>0</v>
      </c>
      <c r="J4691" s="4" t="str">
        <f>CONCATENATE(Orte[[#This Row],[Ort]]," - ",Orte[[#This Row],[Landkreis]])</f>
        <v>Mariaposching - Landkreis Straubing-Bogen</v>
      </c>
      <c r="L4691" s="3" t="s">
        <v>12760</v>
      </c>
      <c r="M4691" s="3"/>
      <c r="N4691" t="str">
        <f>Orte[[#This Row],[Ort]]</f>
        <v>Mariaposching</v>
      </c>
      <c r="O4691" t="s">
        <v>1176</v>
      </c>
      <c r="P4691" t="s">
        <v>16073</v>
      </c>
    </row>
    <row r="4692" spans="1:16" x14ac:dyDescent="0.35">
      <c r="A4692" t="s">
        <v>6074</v>
      </c>
      <c r="B4692" s="3" t="s">
        <v>14167</v>
      </c>
      <c r="C4692" s="4">
        <v>50.620505232600003</v>
      </c>
      <c r="D4692" s="4">
        <v>13.2068508013</v>
      </c>
      <c r="E4692" s="4">
        <f>Orte[[#This Row],[Lat_dez]]*PI()/180</f>
        <v>0.88349448533188812</v>
      </c>
      <c r="F4692" s="4">
        <f>Orte[[#This Row],[Lon_dez]]*PI()/180</f>
        <v>0.23050303030233643</v>
      </c>
      <c r="G4692" t="s">
        <v>869</v>
      </c>
      <c r="H4692" t="s">
        <v>910</v>
      </c>
      <c r="I4692" s="4" t="b">
        <v>0</v>
      </c>
      <c r="J4692" s="4" t="str">
        <f>CONCATENATE(Orte[[#This Row],[Ort]]," - ",Orte[[#This Row],[Landkreis]])</f>
        <v>Marienberg - Landkreis Erzgebirgskreis</v>
      </c>
      <c r="L4692" s="3" t="s">
        <v>10441</v>
      </c>
      <c r="M4692" s="3"/>
      <c r="N4692" t="str">
        <f>Orte[[#This Row],[Ort]]</f>
        <v>Marienberg</v>
      </c>
      <c r="O4692" t="s">
        <v>5263</v>
      </c>
      <c r="P4692" t="s">
        <v>253</v>
      </c>
    </row>
    <row r="4693" spans="1:16" x14ac:dyDescent="0.35">
      <c r="A4693" t="s">
        <v>1160</v>
      </c>
      <c r="B4693" s="3" t="s">
        <v>8122</v>
      </c>
      <c r="C4693" s="4">
        <v>51.075970183700001</v>
      </c>
      <c r="D4693" s="4">
        <v>7.5369023802899999</v>
      </c>
      <c r="E4693" s="4">
        <f>Orte[[#This Row],[Lat_dez]]*PI()/180</f>
        <v>0.89144384835601798</v>
      </c>
      <c r="F4693" s="4">
        <f>Orte[[#This Row],[Lon_dez]]*PI()/180</f>
        <v>0.13154376193745826</v>
      </c>
      <c r="G4693" t="s">
        <v>504</v>
      </c>
      <c r="H4693" t="s">
        <v>1161</v>
      </c>
      <c r="I4693" s="4" t="b">
        <v>0</v>
      </c>
      <c r="J4693" s="4" t="str">
        <f>CONCATENATE(Orte[[#This Row],[Ort]]," - ",Orte[[#This Row],[Landkreis]])</f>
        <v>Marienheide - Kreis Oberbergischer Kreis</v>
      </c>
      <c r="L4693" s="3" t="s">
        <v>11845</v>
      </c>
      <c r="M4693" s="3"/>
      <c r="N4693" t="str">
        <f>Orte[[#This Row],[Ort]]</f>
        <v>Marienheide</v>
      </c>
      <c r="O4693" t="s">
        <v>5798</v>
      </c>
      <c r="P4693" t="s">
        <v>259</v>
      </c>
    </row>
    <row r="4694" spans="1:16" x14ac:dyDescent="0.35">
      <c r="A4694" t="s">
        <v>3286</v>
      </c>
      <c r="B4694" s="3" t="s">
        <v>10543</v>
      </c>
      <c r="C4694" s="4">
        <v>51.8234798549</v>
      </c>
      <c r="D4694" s="4">
        <v>9.23232455536</v>
      </c>
      <c r="E4694" s="4">
        <f>Orte[[#This Row],[Lat_dez]]*PI()/180</f>
        <v>0.90449035330895822</v>
      </c>
      <c r="F4694" s="4">
        <f>Orte[[#This Row],[Lon_dez]]*PI()/180</f>
        <v>0.16113446110375351</v>
      </c>
      <c r="G4694" t="s">
        <v>504</v>
      </c>
      <c r="H4694" t="s">
        <v>3120</v>
      </c>
      <c r="I4694" s="4" t="b">
        <v>0</v>
      </c>
      <c r="J4694" s="4" t="str">
        <f>CONCATENATE(Orte[[#This Row],[Ort]]," - ",Orte[[#This Row],[Landkreis]])</f>
        <v>Marienmünster - Kreis Höxter</v>
      </c>
      <c r="L4694" s="3" t="s">
        <v>12412</v>
      </c>
      <c r="M4694" s="3"/>
      <c r="N4694" t="str">
        <f>Orte[[#This Row],[Ort]]</f>
        <v>Marienmünster</v>
      </c>
      <c r="O4694" t="s">
        <v>1589</v>
      </c>
      <c r="P4694" t="s">
        <v>16074</v>
      </c>
    </row>
    <row r="4695" spans="1:16" x14ac:dyDescent="0.35">
      <c r="A4695" t="s">
        <v>2278</v>
      </c>
      <c r="B4695" s="3" t="s">
        <v>9303</v>
      </c>
      <c r="C4695" s="4">
        <v>49.932790726100002</v>
      </c>
      <c r="D4695" s="4">
        <v>6.98197452392</v>
      </c>
      <c r="E4695" s="4">
        <f>Orte[[#This Row],[Lat_dez]]*PI()/180</f>
        <v>0.87149160287973504</v>
      </c>
      <c r="F4695" s="4">
        <f>Orte[[#This Row],[Lon_dez]]*PI()/180</f>
        <v>0.12185844373276758</v>
      </c>
      <c r="G4695" t="s">
        <v>514</v>
      </c>
      <c r="H4695" t="s">
        <v>1254</v>
      </c>
      <c r="I4695" s="4" t="b">
        <v>0</v>
      </c>
      <c r="J4695" s="4" t="str">
        <f>CONCATENATE(Orte[[#This Row],[Ort]]," - ",Orte[[#This Row],[Landkreis]])</f>
        <v>Maring-Noviand - Landkreis Bernkastel-Wittlich</v>
      </c>
      <c r="L4695" s="3" t="s">
        <v>10430</v>
      </c>
      <c r="M4695" s="3"/>
      <c r="N4695" t="str">
        <f>Orte[[#This Row],[Ort]]</f>
        <v>Maring-Noviand</v>
      </c>
      <c r="O4695" t="s">
        <v>7265</v>
      </c>
      <c r="P4695" t="s">
        <v>6767</v>
      </c>
    </row>
    <row r="4696" spans="1:16" x14ac:dyDescent="0.35">
      <c r="A4696" t="s">
        <v>7161</v>
      </c>
      <c r="B4696" s="3" t="s">
        <v>15649</v>
      </c>
      <c r="C4696" s="4">
        <v>47.712691347099998</v>
      </c>
      <c r="D4696" s="4">
        <v>9.3866111375799992</v>
      </c>
      <c r="E4696" s="4">
        <f>Orte[[#This Row],[Lat_dez]]*PI()/180</f>
        <v>0.83274355899470354</v>
      </c>
      <c r="F4696" s="4">
        <f>Orte[[#This Row],[Lon_dez]]*PI()/180</f>
        <v>0.16382726995514141</v>
      </c>
      <c r="G4696" t="s">
        <v>546</v>
      </c>
      <c r="H4696" t="s">
        <v>1154</v>
      </c>
      <c r="I4696" s="4" t="b">
        <v>0</v>
      </c>
      <c r="J4696" s="4" t="str">
        <f>CONCATENATE(Orte[[#This Row],[Ort]]," - ",Orte[[#This Row],[Landkreis]])</f>
        <v>Markdorf - Landkreis Bodenseekreis</v>
      </c>
      <c r="L4696" s="3" t="s">
        <v>7707</v>
      </c>
      <c r="M4696" s="3"/>
      <c r="N4696" t="str">
        <f>Orte[[#This Row],[Ort]]</f>
        <v>Markdorf</v>
      </c>
      <c r="O4696" t="s">
        <v>1967</v>
      </c>
      <c r="P4696" t="s">
        <v>4600</v>
      </c>
    </row>
    <row r="4697" spans="1:16" x14ac:dyDescent="0.35">
      <c r="A4697" t="s">
        <v>5023</v>
      </c>
      <c r="B4697" s="3" t="s">
        <v>12773</v>
      </c>
      <c r="C4697" s="4">
        <v>51.182528175000002</v>
      </c>
      <c r="D4697" s="4">
        <v>14.9182909803</v>
      </c>
      <c r="E4697" s="4">
        <f>Orte[[#This Row],[Lat_dez]]*PI()/180</f>
        <v>0.89330363614851449</v>
      </c>
      <c r="F4697" s="4">
        <f>Orte[[#This Row],[Lon_dez]]*PI()/180</f>
        <v>0.26037329637680756</v>
      </c>
      <c r="G4697" t="s">
        <v>869</v>
      </c>
      <c r="H4697" t="s">
        <v>979</v>
      </c>
      <c r="I4697" s="4" t="b">
        <v>0</v>
      </c>
      <c r="J4697" s="4" t="str">
        <f>CONCATENATE(Orte[[#This Row],[Ort]]," - ",Orte[[#This Row],[Landkreis]])</f>
        <v>Markersdorf, Neißeaue u.a. - Landkreis Görlitz</v>
      </c>
      <c r="L4697" s="3" t="s">
        <v>14036</v>
      </c>
      <c r="M4697" s="3"/>
      <c r="N4697" t="str">
        <f>Orte[[#This Row],[Ort]]</f>
        <v>Markersdorf, Neißeaue u.a.</v>
      </c>
      <c r="O4697" t="s">
        <v>3523</v>
      </c>
      <c r="P4697" t="s">
        <v>1552</v>
      </c>
    </row>
    <row r="4698" spans="1:16" x14ac:dyDescent="0.35">
      <c r="A4698" t="s">
        <v>5357</v>
      </c>
      <c r="B4698" s="3" t="s">
        <v>13217</v>
      </c>
      <c r="C4698" s="4">
        <v>48.910371894400001</v>
      </c>
      <c r="D4698" s="4">
        <v>9.0687380826799995</v>
      </c>
      <c r="E4698" s="4">
        <f>Orte[[#This Row],[Lat_dez]]*PI()/180</f>
        <v>0.85364702793217628</v>
      </c>
      <c r="F4698" s="4">
        <f>Orte[[#This Row],[Lon_dez]]*PI()/180</f>
        <v>0.15827933854376372</v>
      </c>
      <c r="G4698" t="s">
        <v>546</v>
      </c>
      <c r="H4698" t="s">
        <v>757</v>
      </c>
      <c r="I4698" s="4" t="b">
        <v>0</v>
      </c>
      <c r="J4698" s="4" t="str">
        <f>CONCATENATE(Orte[[#This Row],[Ort]]," - ",Orte[[#This Row],[Landkreis]])</f>
        <v>Markgröningen - Landkreis Ludwigsburg</v>
      </c>
      <c r="L4698" s="3" t="s">
        <v>11844</v>
      </c>
      <c r="M4698" s="3"/>
      <c r="N4698" t="str">
        <f>Orte[[#This Row],[Ort]]</f>
        <v>Markgröningen</v>
      </c>
      <c r="O4698" t="s">
        <v>564</v>
      </c>
      <c r="P4698" t="s">
        <v>4257</v>
      </c>
    </row>
    <row r="4699" spans="1:16" x14ac:dyDescent="0.35">
      <c r="A4699" t="s">
        <v>1351</v>
      </c>
      <c r="B4699" s="3" t="s">
        <v>8283</v>
      </c>
      <c r="C4699" s="4">
        <v>52.131408822600001</v>
      </c>
      <c r="D4699" s="4">
        <v>13.8117307049</v>
      </c>
      <c r="E4699" s="4">
        <f>Orte[[#This Row],[Lat_dez]]*PI()/180</f>
        <v>0.90986472765759052</v>
      </c>
      <c r="F4699" s="4">
        <f>Orte[[#This Row],[Lon_dez]]*PI()/180</f>
        <v>0.24106017619930234</v>
      </c>
      <c r="G4699" t="s">
        <v>885</v>
      </c>
      <c r="H4699" t="s">
        <v>1352</v>
      </c>
      <c r="I4699" s="4" t="b">
        <v>0</v>
      </c>
      <c r="J4699" s="4" t="str">
        <f>CONCATENATE(Orte[[#This Row],[Ort]]," - ",Orte[[#This Row],[Landkreis]])</f>
        <v>Märkisch Buchholz - Landkreis Dahme-Spreewald</v>
      </c>
      <c r="L4699" s="3" t="s">
        <v>13860</v>
      </c>
      <c r="M4699" s="3"/>
      <c r="N4699" t="str">
        <f>Orte[[#This Row],[Ort]]</f>
        <v>Märkisch Buchholz</v>
      </c>
      <c r="O4699" t="s">
        <v>6794</v>
      </c>
      <c r="P4699" t="s">
        <v>4335</v>
      </c>
    </row>
    <row r="4700" spans="1:16" x14ac:dyDescent="0.35">
      <c r="A4700" t="s">
        <v>1404</v>
      </c>
      <c r="B4700" s="3" t="s">
        <v>8339</v>
      </c>
      <c r="C4700" s="4">
        <v>51.266334073899998</v>
      </c>
      <c r="D4700" s="4">
        <v>12.387267148099999</v>
      </c>
      <c r="E4700" s="4">
        <f>Orte[[#This Row],[Lat_dez]]*PI()/180</f>
        <v>0.89476632501691289</v>
      </c>
      <c r="F4700" s="4">
        <f>Orte[[#This Row],[Lon_dez]]*PI()/180</f>
        <v>0.21619859705847305</v>
      </c>
      <c r="G4700" t="s">
        <v>869</v>
      </c>
      <c r="H4700" t="s">
        <v>1405</v>
      </c>
      <c r="I4700" s="4" t="b">
        <v>0</v>
      </c>
      <c r="J4700" s="4" t="str">
        <f>CONCATENATE(Orte[[#This Row],[Ort]]," - ",Orte[[#This Row],[Landkreis]])</f>
        <v>Markkleeberg - Landkreis Leipzig</v>
      </c>
      <c r="L4700" s="3" t="s">
        <v>10438</v>
      </c>
      <c r="M4700" s="3"/>
      <c r="N4700" t="str">
        <f>Orte[[#This Row],[Ort]]</f>
        <v>Markkleeberg</v>
      </c>
      <c r="O4700" t="s">
        <v>3515</v>
      </c>
      <c r="P4700" t="s">
        <v>2547</v>
      </c>
    </row>
    <row r="4701" spans="1:16" x14ac:dyDescent="0.35">
      <c r="A4701" t="s">
        <v>5070</v>
      </c>
      <c r="B4701" s="3" t="s">
        <v>12837</v>
      </c>
      <c r="C4701" s="4">
        <v>48.560162327999997</v>
      </c>
      <c r="D4701" s="4">
        <v>12.555467867200001</v>
      </c>
      <c r="E4701" s="4">
        <f>Orte[[#This Row],[Lat_dez]]*PI()/180</f>
        <v>0.84753471792651458</v>
      </c>
      <c r="F4701" s="4">
        <f>Orte[[#This Row],[Lon_dez]]*PI()/180</f>
        <v>0.21913425341099016</v>
      </c>
      <c r="G4701" t="s">
        <v>665</v>
      </c>
      <c r="H4701" t="s">
        <v>1895</v>
      </c>
      <c r="I4701" s="4" t="b">
        <v>0</v>
      </c>
      <c r="J4701" s="4" t="str">
        <f>CONCATENATE(Orte[[#This Row],[Ort]]," - ",Orte[[#This Row],[Landkreis]])</f>
        <v>Marklkofen - Landkreis Dingolfing-Landau</v>
      </c>
      <c r="L4701" s="3" t="s">
        <v>12418</v>
      </c>
      <c r="M4701" s="3"/>
      <c r="N4701" t="str">
        <f>Orte[[#This Row],[Ort]]</f>
        <v>Marklkofen</v>
      </c>
      <c r="O4701" t="s">
        <v>893</v>
      </c>
      <c r="P4701" t="s">
        <v>2448</v>
      </c>
    </row>
    <row r="4702" spans="1:16" x14ac:dyDescent="0.35">
      <c r="A4702" t="s">
        <v>2856</v>
      </c>
      <c r="B4702" s="3" t="s">
        <v>10014</v>
      </c>
      <c r="C4702" s="4">
        <v>52.662267084</v>
      </c>
      <c r="D4702" s="4">
        <v>9.1370311616399995</v>
      </c>
      <c r="E4702" s="4">
        <f>Orte[[#This Row],[Lat_dez]]*PI()/180</f>
        <v>0.91912995218043314</v>
      </c>
      <c r="F4702" s="4">
        <f>Orte[[#This Row],[Lon_dez]]*PI()/180</f>
        <v>0.15947127762794019</v>
      </c>
      <c r="G4702" t="s">
        <v>554</v>
      </c>
      <c r="H4702" t="s">
        <v>747</v>
      </c>
      <c r="I4702" s="4" t="b">
        <v>0</v>
      </c>
      <c r="J4702" s="4" t="str">
        <f>CONCATENATE(Orte[[#This Row],[Ort]]," - ",Orte[[#This Row],[Landkreis]])</f>
        <v>Marklohe - Landkreis Nienburg (Weser)</v>
      </c>
      <c r="L4702" s="3" t="s">
        <v>9804</v>
      </c>
      <c r="M4702" s="3"/>
      <c r="N4702" t="str">
        <f>Orte[[#This Row],[Ort]]</f>
        <v>Marklohe</v>
      </c>
      <c r="O4702" t="s">
        <v>1837</v>
      </c>
      <c r="P4702" t="s">
        <v>6519</v>
      </c>
    </row>
    <row r="4703" spans="1:16" x14ac:dyDescent="0.35">
      <c r="A4703" t="s">
        <v>3449</v>
      </c>
      <c r="B4703" s="3" t="s">
        <v>10749</v>
      </c>
      <c r="C4703" s="4">
        <v>50.309058802400003</v>
      </c>
      <c r="D4703" s="4">
        <v>12.348507269100001</v>
      </c>
      <c r="E4703" s="4">
        <f>Orte[[#This Row],[Lat_dez]]*PI()/180</f>
        <v>0.87805871968131533</v>
      </c>
      <c r="F4703" s="4">
        <f>Orte[[#This Row],[Lon_dez]]*PI()/180</f>
        <v>0.21552210955224843</v>
      </c>
      <c r="G4703" t="s">
        <v>869</v>
      </c>
      <c r="H4703" t="s">
        <v>870</v>
      </c>
      <c r="I4703" s="4" t="b">
        <v>0</v>
      </c>
      <c r="J4703" s="4" t="str">
        <f>CONCATENATE(Orte[[#This Row],[Ort]]," - ",Orte[[#This Row],[Landkreis]])</f>
        <v>Markneukirchen - Landkreis Vogtlandkreis</v>
      </c>
      <c r="L4703" s="3" t="s">
        <v>14698</v>
      </c>
      <c r="M4703" s="3"/>
      <c r="N4703" t="str">
        <f>Orte[[#This Row],[Ort]]</f>
        <v>Markneukirchen</v>
      </c>
      <c r="O4703" t="s">
        <v>5495</v>
      </c>
      <c r="P4703" t="s">
        <v>6222</v>
      </c>
    </row>
    <row r="4704" spans="1:16" x14ac:dyDescent="0.35">
      <c r="A4704" t="s">
        <v>5065</v>
      </c>
      <c r="B4704" s="3" t="s">
        <v>12831</v>
      </c>
      <c r="C4704" s="4">
        <v>51.293097948800003</v>
      </c>
      <c r="D4704" s="4">
        <v>12.2099267846</v>
      </c>
      <c r="E4704" s="4">
        <f>Orte[[#This Row],[Lat_dez]]*PI()/180</f>
        <v>0.89523344275450978</v>
      </c>
      <c r="F4704" s="4">
        <f>Orte[[#This Row],[Lon_dez]]*PI()/180</f>
        <v>0.21310342381871447</v>
      </c>
      <c r="G4704" t="s">
        <v>869</v>
      </c>
      <c r="H4704" t="s">
        <v>1405</v>
      </c>
      <c r="I4704" s="4" t="b">
        <v>0</v>
      </c>
      <c r="J4704" s="4" t="str">
        <f>CONCATENATE(Orte[[#This Row],[Ort]]," - ",Orte[[#This Row],[Landkreis]])</f>
        <v>Markranstädt - Landkreis Leipzig</v>
      </c>
      <c r="L4704" s="3" t="s">
        <v>8805</v>
      </c>
      <c r="M4704" s="3"/>
      <c r="N4704" t="str">
        <f>Orte[[#This Row],[Ort]]</f>
        <v>Markranstädt</v>
      </c>
      <c r="O4704" t="s">
        <v>5598</v>
      </c>
      <c r="P4704" t="s">
        <v>3350</v>
      </c>
    </row>
    <row r="4705" spans="1:16" x14ac:dyDescent="0.35">
      <c r="A4705" t="s">
        <v>677</v>
      </c>
      <c r="B4705" s="3" t="s">
        <v>7776</v>
      </c>
      <c r="C4705" s="4">
        <v>50.9088551436</v>
      </c>
      <c r="D4705" s="4">
        <v>10.2339991672</v>
      </c>
      <c r="E4705" s="4">
        <f>Orte[[#This Row],[Lat_dez]]*PI()/180</f>
        <v>0.88852714067667071</v>
      </c>
      <c r="F4705" s="4">
        <f>Orte[[#This Row],[Lon_dez]]*PI()/180</f>
        <v>0.17861698111399768</v>
      </c>
      <c r="G4705" t="s">
        <v>678</v>
      </c>
      <c r="H4705" t="s">
        <v>679</v>
      </c>
      <c r="I4705" s="4" t="b">
        <v>0</v>
      </c>
      <c r="J4705" s="4" t="str">
        <f>CONCATENATE(Orte[[#This Row],[Ort]]," - ",Orte[[#This Row],[Landkreis]])</f>
        <v>Marksuhl, Krauthausen u.a. - Landkreis Wartburgkreis</v>
      </c>
      <c r="L4705" s="3" t="s">
        <v>14053</v>
      </c>
      <c r="M4705" s="3"/>
      <c r="N4705" t="str">
        <f>Orte[[#This Row],[Ort]]</f>
        <v>Marksuhl, Krauthausen u.a.</v>
      </c>
      <c r="O4705" t="s">
        <v>3924</v>
      </c>
      <c r="P4705" t="s">
        <v>6590</v>
      </c>
    </row>
    <row r="4706" spans="1:16" x14ac:dyDescent="0.35">
      <c r="A4706" t="s">
        <v>6217</v>
      </c>
      <c r="B4706" s="3" t="s">
        <v>14352</v>
      </c>
      <c r="C4706" s="4">
        <v>49.006913847600003</v>
      </c>
      <c r="D4706" s="4">
        <v>10.836558946</v>
      </c>
      <c r="E4706" s="4">
        <f>Orte[[#This Row],[Lat_dez]]*PI()/180</f>
        <v>0.85533200288182265</v>
      </c>
      <c r="F4706" s="4">
        <f>Orte[[#This Row],[Lon_dez]]*PI()/180</f>
        <v>0.18913363319414639</v>
      </c>
      <c r="G4706" t="s">
        <v>665</v>
      </c>
      <c r="H4706" t="s">
        <v>1551</v>
      </c>
      <c r="I4706" s="4" t="b">
        <v>0</v>
      </c>
      <c r="J4706" s="4" t="str">
        <f>CONCATENATE(Orte[[#This Row],[Ort]]," - ",Orte[[#This Row],[Landkreis]])</f>
        <v>Markt Berolzheim - Landkreis Weißenburg-Gunzenhausen</v>
      </c>
      <c r="L4706" s="3" t="s">
        <v>9173</v>
      </c>
      <c r="M4706" s="3"/>
      <c r="N4706" t="str">
        <f>Orte[[#This Row],[Ort]]</f>
        <v>Markt Berolzheim</v>
      </c>
      <c r="O4706" t="s">
        <v>5475</v>
      </c>
      <c r="P4706" t="s">
        <v>2287</v>
      </c>
    </row>
    <row r="4707" spans="1:16" x14ac:dyDescent="0.35">
      <c r="A4707" t="s">
        <v>2773</v>
      </c>
      <c r="B4707" s="3" t="s">
        <v>9918</v>
      </c>
      <c r="C4707" s="4">
        <v>49.6995055107</v>
      </c>
      <c r="D4707" s="4">
        <v>10.3622781734</v>
      </c>
      <c r="E4707" s="4">
        <f>Orte[[#This Row],[Lat_dez]]*PI()/180</f>
        <v>0.8674200077747809</v>
      </c>
      <c r="F4707" s="4">
        <f>Orte[[#This Row],[Lon_dez]]*PI()/180</f>
        <v>0.1808558721333739</v>
      </c>
      <c r="G4707" t="s">
        <v>665</v>
      </c>
      <c r="H4707" t="s">
        <v>706</v>
      </c>
      <c r="I4707" s="4" t="b">
        <v>0</v>
      </c>
      <c r="J4707" s="4" t="str">
        <f>CONCATENATE(Orte[[#This Row],[Ort]]," - ",Orte[[#This Row],[Landkreis]])</f>
        <v>Markt Bibart - Landkreis Neustadt a.d. Aisch-Bad Windsheim</v>
      </c>
      <c r="L4707" s="3" t="s">
        <v>11349</v>
      </c>
      <c r="M4707" s="3"/>
      <c r="N4707" t="str">
        <f>Orte[[#This Row],[Ort]]</f>
        <v>Markt Bibart</v>
      </c>
      <c r="O4707" t="s">
        <v>4091</v>
      </c>
      <c r="P4707" t="s">
        <v>7213</v>
      </c>
    </row>
    <row r="4708" spans="1:16" x14ac:dyDescent="0.35">
      <c r="A4708" t="s">
        <v>782</v>
      </c>
      <c r="B4708" s="3" t="s">
        <v>7840</v>
      </c>
      <c r="C4708" s="4">
        <v>49.500804319899999</v>
      </c>
      <c r="D4708" s="4">
        <v>10.6242227074</v>
      </c>
      <c r="E4708" s="4">
        <f>Orte[[#This Row],[Lat_dez]]*PI()/180</f>
        <v>0.86395201776768749</v>
      </c>
      <c r="F4708" s="4">
        <f>Orte[[#This Row],[Lon_dez]]*PI()/180</f>
        <v>0.18542766670927613</v>
      </c>
      <c r="G4708" t="s">
        <v>665</v>
      </c>
      <c r="H4708" t="s">
        <v>706</v>
      </c>
      <c r="I4708" s="4" t="b">
        <v>0</v>
      </c>
      <c r="J4708" s="4" t="str">
        <f>CONCATENATE(Orte[[#This Row],[Ort]]," - ",Orte[[#This Row],[Landkreis]])</f>
        <v>Markt Erlbach - Landkreis Neustadt a.d. Aisch-Bad Windsheim</v>
      </c>
      <c r="L4708" s="3" t="s">
        <v>14701</v>
      </c>
      <c r="M4708" s="3"/>
      <c r="N4708" t="str">
        <f>Orte[[#This Row],[Ort]]</f>
        <v>Markt Erlbach</v>
      </c>
      <c r="O4708" t="s">
        <v>6744</v>
      </c>
      <c r="P4708" t="s">
        <v>5857</v>
      </c>
    </row>
    <row r="4709" spans="1:16" x14ac:dyDescent="0.35">
      <c r="A4709" t="s">
        <v>6543</v>
      </c>
      <c r="B4709" s="3" t="s">
        <v>14814</v>
      </c>
      <c r="C4709" s="4">
        <v>48.369782464300002</v>
      </c>
      <c r="D4709" s="4">
        <v>11.359767160500001</v>
      </c>
      <c r="E4709" s="4">
        <f>Orte[[#This Row],[Lat_dez]]*PI()/180</f>
        <v>0.8442119624754516</v>
      </c>
      <c r="F4709" s="4">
        <f>Orte[[#This Row],[Lon_dez]]*PI()/180</f>
        <v>0.19826533921065215</v>
      </c>
      <c r="G4709" t="s">
        <v>665</v>
      </c>
      <c r="H4709" t="s">
        <v>841</v>
      </c>
      <c r="I4709" s="4" t="b">
        <v>0</v>
      </c>
      <c r="J4709" s="4" t="str">
        <f>CONCATENATE(Orte[[#This Row],[Ort]]," - ",Orte[[#This Row],[Landkreis]])</f>
        <v>Markt Indersdorf - Landkreis Dachau</v>
      </c>
      <c r="L4709" s="3" t="s">
        <v>13822</v>
      </c>
      <c r="M4709" s="3"/>
      <c r="N4709" t="str">
        <f>Orte[[#This Row],[Ort]]</f>
        <v>Markt Indersdorf</v>
      </c>
      <c r="O4709" t="s">
        <v>6586</v>
      </c>
      <c r="P4709" t="s">
        <v>6285</v>
      </c>
    </row>
    <row r="4710" spans="1:16" x14ac:dyDescent="0.35">
      <c r="A4710" t="s">
        <v>3756</v>
      </c>
      <c r="B4710" s="3" t="s">
        <v>11154</v>
      </c>
      <c r="C4710" s="4">
        <v>49.570244242199998</v>
      </c>
      <c r="D4710" s="4">
        <v>10.3312032086</v>
      </c>
      <c r="E4710" s="4">
        <f>Orte[[#This Row],[Lat_dez]]*PI()/180</f>
        <v>0.86516397304415149</v>
      </c>
      <c r="F4710" s="4">
        <f>Orte[[#This Row],[Lon_dez]]*PI()/180</f>
        <v>0.18031351168267257</v>
      </c>
      <c r="G4710" t="s">
        <v>665</v>
      </c>
      <c r="H4710" t="s">
        <v>706</v>
      </c>
      <c r="I4710" s="4" t="b">
        <v>0</v>
      </c>
      <c r="J4710" s="4" t="str">
        <f>CONCATENATE(Orte[[#This Row],[Ort]]," - ",Orte[[#This Row],[Landkreis]])</f>
        <v>Markt Nordheim - Landkreis Neustadt a.d. Aisch-Bad Windsheim</v>
      </c>
      <c r="L4710" s="3" t="s">
        <v>7735</v>
      </c>
      <c r="M4710" s="3"/>
      <c r="N4710" t="str">
        <f>Orte[[#This Row],[Ort]]</f>
        <v>Markt Nordheim</v>
      </c>
      <c r="O4710" t="s">
        <v>867</v>
      </c>
      <c r="P4710" t="s">
        <v>5068</v>
      </c>
    </row>
    <row r="4711" spans="1:16" x14ac:dyDescent="0.35">
      <c r="A4711" t="s">
        <v>4487</v>
      </c>
      <c r="B4711" s="3" t="s">
        <v>12087</v>
      </c>
      <c r="C4711" s="4">
        <v>47.954666887099997</v>
      </c>
      <c r="D4711" s="4">
        <v>10.3997667813</v>
      </c>
      <c r="E4711" s="4">
        <f>Orte[[#This Row],[Lat_dez]]*PI()/180</f>
        <v>0.83696682887699481</v>
      </c>
      <c r="F4711" s="4">
        <f>Orte[[#This Row],[Lon_dez]]*PI()/180</f>
        <v>0.18151017177321804</v>
      </c>
      <c r="G4711" t="s">
        <v>665</v>
      </c>
      <c r="H4711" t="s">
        <v>683</v>
      </c>
      <c r="I4711" s="4" t="b">
        <v>0</v>
      </c>
      <c r="J4711" s="4" t="str">
        <f>CONCATENATE(Orte[[#This Row],[Ort]]," - ",Orte[[#This Row],[Landkreis]])</f>
        <v>Markt Rettenbach - Landkreis Unterallgäu</v>
      </c>
      <c r="L4711" s="3" t="s">
        <v>13816</v>
      </c>
      <c r="M4711" s="3"/>
      <c r="N4711" t="str">
        <f>Orte[[#This Row],[Ort]]</f>
        <v>Markt Rettenbach</v>
      </c>
      <c r="O4711" t="s">
        <v>4501</v>
      </c>
      <c r="P4711" t="s">
        <v>4424</v>
      </c>
    </row>
    <row r="4712" spans="1:16" x14ac:dyDescent="0.35">
      <c r="A4712" t="s">
        <v>4605</v>
      </c>
      <c r="B4712" s="3" t="s">
        <v>12230</v>
      </c>
      <c r="C4712" s="4">
        <v>48.201335307299999</v>
      </c>
      <c r="D4712" s="4">
        <v>11.873291331100001</v>
      </c>
      <c r="E4712" s="4">
        <f>Orte[[#This Row],[Lat_dez]]*PI()/180</f>
        <v>0.84127200497017773</v>
      </c>
      <c r="F4712" s="4">
        <f>Orte[[#This Row],[Lon_dez]]*PI()/180</f>
        <v>0.2072280267761952</v>
      </c>
      <c r="G4712" t="s">
        <v>665</v>
      </c>
      <c r="H4712" t="s">
        <v>879</v>
      </c>
      <c r="I4712" s="4" t="b">
        <v>0</v>
      </c>
      <c r="J4712" s="4" t="str">
        <f>CONCATENATE(Orte[[#This Row],[Ort]]," - ",Orte[[#This Row],[Landkreis]])</f>
        <v>Markt Schwaben - Landkreis Erding</v>
      </c>
      <c r="L4712" s="3" t="s">
        <v>10820</v>
      </c>
      <c r="M4712" s="3"/>
      <c r="N4712" t="str">
        <f>Orte[[#This Row],[Ort]]</f>
        <v>Markt Schwaben</v>
      </c>
      <c r="O4712" t="s">
        <v>1782</v>
      </c>
      <c r="P4712" t="s">
        <v>4180</v>
      </c>
    </row>
    <row r="4713" spans="1:16" x14ac:dyDescent="0.35">
      <c r="A4713" t="s">
        <v>5937</v>
      </c>
      <c r="B4713" s="3" t="s">
        <v>13993</v>
      </c>
      <c r="C4713" s="4">
        <v>49.689641774999998</v>
      </c>
      <c r="D4713" s="4">
        <v>10.548302787700001</v>
      </c>
      <c r="E4713" s="4">
        <f>Orte[[#This Row],[Lat_dez]]*PI()/180</f>
        <v>0.86724785311026931</v>
      </c>
      <c r="F4713" s="4">
        <f>Orte[[#This Row],[Lon_dez]]*PI()/180</f>
        <v>0.18410261414266141</v>
      </c>
      <c r="G4713" t="s">
        <v>665</v>
      </c>
      <c r="H4713" t="s">
        <v>706</v>
      </c>
      <c r="I4713" s="4" t="b">
        <v>0</v>
      </c>
      <c r="J4713" s="4" t="str">
        <f>CONCATENATE(Orte[[#This Row],[Ort]]," - ",Orte[[#This Row],[Landkreis]])</f>
        <v>Markt Taschendorf - Landkreis Neustadt a.d. Aisch-Bad Windsheim</v>
      </c>
      <c r="L4713" s="3" t="s">
        <v>9147</v>
      </c>
      <c r="M4713" s="3"/>
      <c r="N4713" t="str">
        <f>Orte[[#This Row],[Ort]]</f>
        <v>Markt Taschendorf</v>
      </c>
      <c r="O4713" t="s">
        <v>2885</v>
      </c>
      <c r="P4713" t="s">
        <v>5129</v>
      </c>
    </row>
    <row r="4714" spans="1:16" x14ac:dyDescent="0.35">
      <c r="A4714" t="s">
        <v>6650</v>
      </c>
      <c r="B4714" s="3" t="s">
        <v>14963</v>
      </c>
      <c r="C4714" s="4">
        <v>48.147433239900003</v>
      </c>
      <c r="D4714" s="4">
        <v>10.5939842718</v>
      </c>
      <c r="E4714" s="4">
        <f>Orte[[#This Row],[Lat_dez]]*PI()/180</f>
        <v>0.84033123642041596</v>
      </c>
      <c r="F4714" s="4">
        <f>Orte[[#This Row],[Lon_dez]]*PI()/180</f>
        <v>0.18489990644740387</v>
      </c>
      <c r="G4714" t="s">
        <v>665</v>
      </c>
      <c r="H4714" t="s">
        <v>683</v>
      </c>
      <c r="I4714" s="4" t="b">
        <v>0</v>
      </c>
      <c r="J4714" s="4" t="str">
        <f>CONCATENATE(Orte[[#This Row],[Ort]]," - ",Orte[[#This Row],[Landkreis]])</f>
        <v>Markt Wald - Landkreis Unterallgäu</v>
      </c>
      <c r="L4714" s="3" t="s">
        <v>10117</v>
      </c>
      <c r="M4714" s="3"/>
      <c r="N4714" t="str">
        <f>Orte[[#This Row],[Ort]]</f>
        <v>Markt Wald</v>
      </c>
      <c r="O4714" t="s">
        <v>6615</v>
      </c>
      <c r="P4714" t="s">
        <v>5429</v>
      </c>
    </row>
    <row r="4715" spans="1:16" x14ac:dyDescent="0.35">
      <c r="A4715" t="s">
        <v>2064</v>
      </c>
      <c r="B4715" s="3" t="s">
        <v>9056</v>
      </c>
      <c r="C4715" s="4">
        <v>49.4422358558</v>
      </c>
      <c r="D4715" s="4">
        <v>10.366122903300001</v>
      </c>
      <c r="E4715" s="4">
        <f>Orte[[#This Row],[Lat_dez]]*PI()/180</f>
        <v>0.86292980523130625</v>
      </c>
      <c r="F4715" s="4">
        <f>Orte[[#This Row],[Lon_dez]]*PI()/180</f>
        <v>0.18092297532897877</v>
      </c>
      <c r="G4715" t="s">
        <v>665</v>
      </c>
      <c r="H4715" t="s">
        <v>706</v>
      </c>
      <c r="I4715" s="4" t="b">
        <v>0</v>
      </c>
      <c r="J4715" s="4" t="str">
        <f>CONCATENATE(Orte[[#This Row],[Ort]]," - ",Orte[[#This Row],[Landkreis]])</f>
        <v>Marktbergel - Landkreis Neustadt a.d. Aisch-Bad Windsheim</v>
      </c>
      <c r="L4715" s="3" t="s">
        <v>12605</v>
      </c>
      <c r="M4715" s="3"/>
      <c r="N4715" t="str">
        <f>Orte[[#This Row],[Ort]]</f>
        <v>Marktbergel</v>
      </c>
      <c r="O4715" t="s">
        <v>4688</v>
      </c>
      <c r="P4715" t="s">
        <v>5576</v>
      </c>
    </row>
    <row r="4716" spans="1:16" x14ac:dyDescent="0.35">
      <c r="A4716" t="s">
        <v>3337</v>
      </c>
      <c r="B4716" s="3" t="s">
        <v>10608</v>
      </c>
      <c r="C4716" s="4">
        <v>49.638688081200002</v>
      </c>
      <c r="D4716" s="4">
        <v>10.142530644300001</v>
      </c>
      <c r="E4716" s="4">
        <f>Orte[[#This Row],[Lat_dez]]*PI()/180</f>
        <v>0.86635854338740648</v>
      </c>
      <c r="F4716" s="4">
        <f>Orte[[#This Row],[Lon_dez]]*PI()/180</f>
        <v>0.17702055422745686</v>
      </c>
      <c r="G4716" t="s">
        <v>665</v>
      </c>
      <c r="H4716" t="s">
        <v>700</v>
      </c>
      <c r="I4716" s="4" t="b">
        <v>0</v>
      </c>
      <c r="J4716" s="4" t="str">
        <f>CONCATENATE(Orte[[#This Row],[Ort]]," - ",Orte[[#This Row],[Landkreis]])</f>
        <v>Marktbreit - Landkreis Kitzingen</v>
      </c>
      <c r="L4716" s="3" t="s">
        <v>8588</v>
      </c>
      <c r="M4716" s="3"/>
      <c r="N4716" t="str">
        <f>Orte[[#This Row],[Ort]]</f>
        <v>Marktbreit</v>
      </c>
      <c r="O4716" t="s">
        <v>4165</v>
      </c>
      <c r="P4716" t="s">
        <v>3421</v>
      </c>
    </row>
    <row r="4717" spans="1:16" x14ac:dyDescent="0.35">
      <c r="A4717" t="s">
        <v>7074</v>
      </c>
      <c r="B4717" s="3" t="s">
        <v>15532</v>
      </c>
      <c r="C4717" s="4">
        <v>49.841207542200003</v>
      </c>
      <c r="D4717" s="4">
        <v>9.5683133759299999</v>
      </c>
      <c r="E4717" s="4">
        <f>Orte[[#This Row],[Lat_dez]]*PI()/180</f>
        <v>0.86989317478122075</v>
      </c>
      <c r="F4717" s="4">
        <f>Orte[[#This Row],[Lon_dez]]*PI()/180</f>
        <v>0.16699857227259243</v>
      </c>
      <c r="G4717" t="s">
        <v>665</v>
      </c>
      <c r="H4717" t="s">
        <v>826</v>
      </c>
      <c r="I4717" s="4" t="b">
        <v>0</v>
      </c>
      <c r="J4717" s="4" t="str">
        <f>CONCATENATE(Orte[[#This Row],[Ort]]," - ",Orte[[#This Row],[Landkreis]])</f>
        <v>Marktheidenfeld - Landkreis Main-Spessart</v>
      </c>
      <c r="L4717" s="3" t="s">
        <v>11835</v>
      </c>
      <c r="M4717" s="3"/>
      <c r="N4717" t="str">
        <f>Orte[[#This Row],[Ort]]</f>
        <v>Marktheidenfeld</v>
      </c>
      <c r="O4717" t="s">
        <v>3821</v>
      </c>
      <c r="P4717" t="s">
        <v>5591</v>
      </c>
    </row>
    <row r="4718" spans="1:16" x14ac:dyDescent="0.35">
      <c r="A4718" t="s">
        <v>5443</v>
      </c>
      <c r="B4718" s="3" t="s">
        <v>13326</v>
      </c>
      <c r="C4718" s="4">
        <v>48.2384852231</v>
      </c>
      <c r="D4718" s="4">
        <v>12.8539267802</v>
      </c>
      <c r="E4718" s="4">
        <f>Orte[[#This Row],[Lat_dez]]*PI()/180</f>
        <v>0.84192039331772639</v>
      </c>
      <c r="F4718" s="4">
        <f>Orte[[#This Row],[Lon_dez]]*PI()/180</f>
        <v>0.22434334412476345</v>
      </c>
      <c r="G4718" t="s">
        <v>665</v>
      </c>
      <c r="H4718" t="s">
        <v>908</v>
      </c>
      <c r="I4718" s="4" t="b">
        <v>0</v>
      </c>
      <c r="J4718" s="4" t="str">
        <f>CONCATENATE(Orte[[#This Row],[Ort]]," - ",Orte[[#This Row],[Landkreis]])</f>
        <v>Marktl - Landkreis Altötting</v>
      </c>
      <c r="L4718" s="3" t="s">
        <v>9803</v>
      </c>
      <c r="M4718" s="3"/>
      <c r="N4718" t="str">
        <f>Orte[[#This Row],[Ort]]</f>
        <v>Marktl</v>
      </c>
      <c r="O4718" t="s">
        <v>2822</v>
      </c>
      <c r="P4718" t="s">
        <v>6372</v>
      </c>
    </row>
    <row r="4719" spans="1:16" x14ac:dyDescent="0.35">
      <c r="A4719" t="s">
        <v>2884</v>
      </c>
      <c r="B4719" s="3" t="s">
        <v>10046</v>
      </c>
      <c r="C4719" s="4">
        <v>50.170007130599998</v>
      </c>
      <c r="D4719" s="4">
        <v>11.636986865000001</v>
      </c>
      <c r="E4719" s="4">
        <f>Orte[[#This Row],[Lat_dez]]*PI()/180</f>
        <v>0.87563181017800273</v>
      </c>
      <c r="F4719" s="4">
        <f>Orte[[#This Row],[Lon_dez]]*PI()/180</f>
        <v>0.20310373580558291</v>
      </c>
      <c r="G4719" t="s">
        <v>665</v>
      </c>
      <c r="H4719" t="s">
        <v>956</v>
      </c>
      <c r="I4719" s="4" t="b">
        <v>0</v>
      </c>
      <c r="J4719" s="4" t="str">
        <f>CONCATENATE(Orte[[#This Row],[Ort]]," - ",Orte[[#This Row],[Landkreis]])</f>
        <v>Marktleugast - Landkreis Kulmbach</v>
      </c>
      <c r="L4719" s="3" t="s">
        <v>9484</v>
      </c>
      <c r="M4719" s="3"/>
      <c r="N4719" t="str">
        <f>Orte[[#This Row],[Ort]]</f>
        <v>Marktleugast</v>
      </c>
      <c r="O4719" t="s">
        <v>2649</v>
      </c>
      <c r="P4719" t="s">
        <v>3835</v>
      </c>
    </row>
    <row r="4720" spans="1:16" x14ac:dyDescent="0.35">
      <c r="A4720" t="s">
        <v>2446</v>
      </c>
      <c r="B4720" s="3" t="s">
        <v>9499</v>
      </c>
      <c r="C4720" s="4">
        <v>50.1227360006</v>
      </c>
      <c r="D4720" s="4">
        <v>12.0178085112</v>
      </c>
      <c r="E4720" s="4">
        <f>Orte[[#This Row],[Lat_dez]]*PI()/180</f>
        <v>0.87480677331836443</v>
      </c>
      <c r="F4720" s="4">
        <f>Orte[[#This Row],[Lon_dez]]*PI()/180</f>
        <v>0.20975032739463784</v>
      </c>
      <c r="G4720" t="s">
        <v>665</v>
      </c>
      <c r="H4720" t="s">
        <v>1945</v>
      </c>
      <c r="I4720" s="4" t="b">
        <v>0</v>
      </c>
      <c r="J4720" s="4" t="str">
        <f>CONCATENATE(Orte[[#This Row],[Ort]]," - ",Orte[[#This Row],[Landkreis]])</f>
        <v>Marktleuthen - Landkreis Wunsiedel i. Fichtelgebirge</v>
      </c>
      <c r="L4720" s="3" t="s">
        <v>12421</v>
      </c>
      <c r="M4720" s="3"/>
      <c r="N4720" t="str">
        <f>Orte[[#This Row],[Ort]]</f>
        <v>Marktleuthen</v>
      </c>
      <c r="O4720" t="s">
        <v>4751</v>
      </c>
      <c r="P4720" t="s">
        <v>6758</v>
      </c>
    </row>
    <row r="4721" spans="1:16" x14ac:dyDescent="0.35">
      <c r="A4721" t="s">
        <v>5373</v>
      </c>
      <c r="B4721" s="3" t="s">
        <v>13236</v>
      </c>
      <c r="C4721" s="4">
        <v>47.749433079900001</v>
      </c>
      <c r="D4721" s="4">
        <v>10.6087080265</v>
      </c>
      <c r="E4721" s="4">
        <f>Orte[[#This Row],[Lat_dez]]*PI()/180</f>
        <v>0.83338482320495155</v>
      </c>
      <c r="F4721" s="4">
        <f>Orte[[#This Row],[Lon_dez]]*PI()/180</f>
        <v>0.18515688444517484</v>
      </c>
      <c r="G4721" t="s">
        <v>665</v>
      </c>
      <c r="H4721" t="s">
        <v>1051</v>
      </c>
      <c r="I4721" s="4" t="b">
        <v>0</v>
      </c>
      <c r="J4721" s="4" t="str">
        <f>CONCATENATE(Orte[[#This Row],[Ort]]," - ",Orte[[#This Row],[Landkreis]])</f>
        <v>Marktoberdorf - Landkreis Ostallgäu</v>
      </c>
      <c r="L4721" s="3" t="s">
        <v>13289</v>
      </c>
      <c r="M4721" s="3"/>
      <c r="N4721" t="str">
        <f>Orte[[#This Row],[Ort]]</f>
        <v>Marktoberdorf</v>
      </c>
      <c r="O4721" t="s">
        <v>3536</v>
      </c>
      <c r="P4721" t="s">
        <v>7041</v>
      </c>
    </row>
    <row r="4722" spans="1:16" x14ac:dyDescent="0.35">
      <c r="A4722" t="s">
        <v>5891</v>
      </c>
      <c r="B4722" s="3" t="s">
        <v>13932</v>
      </c>
      <c r="C4722" s="4">
        <v>48.928850318899997</v>
      </c>
      <c r="D4722" s="4">
        <v>10.467298355700001</v>
      </c>
      <c r="E4722" s="4">
        <f>Orte[[#This Row],[Lat_dez]]*PI()/180</f>
        <v>0.85396953728028235</v>
      </c>
      <c r="F4722" s="4">
        <f>Orte[[#This Row],[Lon_dez]]*PI()/180</f>
        <v>0.18268882009555357</v>
      </c>
      <c r="G4722" t="s">
        <v>665</v>
      </c>
      <c r="H4722" t="s">
        <v>698</v>
      </c>
      <c r="I4722" s="4" t="b">
        <v>0</v>
      </c>
      <c r="J4722" s="4" t="str">
        <f>CONCATENATE(Orte[[#This Row],[Ort]]," - ",Orte[[#This Row],[Landkreis]])</f>
        <v>Marktoffingen - Landkreis Donau-Ries</v>
      </c>
      <c r="L4722" s="3" t="s">
        <v>9624</v>
      </c>
      <c r="M4722" s="3"/>
      <c r="N4722" t="str">
        <f>Orte[[#This Row],[Ort]]</f>
        <v>Marktoffingen</v>
      </c>
      <c r="O4722" t="s">
        <v>5403</v>
      </c>
      <c r="P4722" t="s">
        <v>1720</v>
      </c>
    </row>
    <row r="4723" spans="1:16" x14ac:dyDescent="0.35">
      <c r="A4723" t="s">
        <v>6284</v>
      </c>
      <c r="B4723" s="3" t="s">
        <v>14456</v>
      </c>
      <c r="C4723" s="4">
        <v>50.010323225100002</v>
      </c>
      <c r="D4723" s="4">
        <v>12.1014727605</v>
      </c>
      <c r="E4723" s="4">
        <f>Orte[[#This Row],[Lat_dez]]*PI()/180</f>
        <v>0.87284480026458433</v>
      </c>
      <c r="F4723" s="4">
        <f>Orte[[#This Row],[Lon_dez]]*PI()/180</f>
        <v>0.21121054401113221</v>
      </c>
      <c r="G4723" t="s">
        <v>665</v>
      </c>
      <c r="H4723" t="s">
        <v>1945</v>
      </c>
      <c r="I4723" s="4" t="b">
        <v>0</v>
      </c>
      <c r="J4723" s="4" t="str">
        <f>CONCATENATE(Orte[[#This Row],[Ort]]," - ",Orte[[#This Row],[Landkreis]])</f>
        <v>Marktredwitz - Landkreis Wunsiedel i. Fichtelgebirge</v>
      </c>
      <c r="L4723" s="3" t="s">
        <v>8592</v>
      </c>
      <c r="M4723" s="3"/>
      <c r="N4723" t="str">
        <f>Orte[[#This Row],[Ort]]</f>
        <v>Marktredwitz</v>
      </c>
      <c r="O4723" t="s">
        <v>5906</v>
      </c>
      <c r="P4723" t="s">
        <v>5064</v>
      </c>
    </row>
    <row r="4724" spans="1:16" x14ac:dyDescent="0.35">
      <c r="A4724" t="s">
        <v>4203</v>
      </c>
      <c r="B4724" s="3" t="s">
        <v>11709</v>
      </c>
      <c r="C4724" s="4">
        <v>50.2455373198</v>
      </c>
      <c r="D4724" s="4">
        <v>11.4126038255</v>
      </c>
      <c r="E4724" s="4">
        <f>Orte[[#This Row],[Lat_dez]]*PI()/180</f>
        <v>0.87695006066419712</v>
      </c>
      <c r="F4724" s="4">
        <f>Orte[[#This Row],[Lon_dez]]*PI()/180</f>
        <v>0.19918751298067536</v>
      </c>
      <c r="G4724" t="s">
        <v>665</v>
      </c>
      <c r="H4724" t="s">
        <v>1188</v>
      </c>
      <c r="I4724" s="4" t="b">
        <v>0</v>
      </c>
      <c r="J4724" s="4" t="str">
        <f>CONCATENATE(Orte[[#This Row],[Ort]]," - ",Orte[[#This Row],[Landkreis]])</f>
        <v>Marktrodach - Landkreis Kronach</v>
      </c>
      <c r="L4724" s="3" t="s">
        <v>15805</v>
      </c>
      <c r="M4724" s="3"/>
      <c r="N4724" t="str">
        <f>Orte[[#This Row],[Ort]]</f>
        <v>Marktrodach</v>
      </c>
      <c r="O4724" t="s">
        <v>2923</v>
      </c>
      <c r="P4724" t="s">
        <v>5656</v>
      </c>
    </row>
    <row r="4725" spans="1:16" x14ac:dyDescent="0.35">
      <c r="A4725" t="s">
        <v>3246</v>
      </c>
      <c r="B4725" s="3" t="s">
        <v>10488</v>
      </c>
      <c r="C4725" s="4">
        <v>47.683085398400003</v>
      </c>
      <c r="D4725" s="4">
        <v>13.0441954864</v>
      </c>
      <c r="E4725" s="4">
        <f>Orte[[#This Row],[Lat_dez]]*PI()/180</f>
        <v>0.83222683771171213</v>
      </c>
      <c r="F4725" s="4">
        <f>Orte[[#This Row],[Lon_dez]]*PI()/180</f>
        <v>0.22766415951146321</v>
      </c>
      <c r="G4725" t="s">
        <v>665</v>
      </c>
      <c r="H4725" t="s">
        <v>2813</v>
      </c>
      <c r="I4725" s="4" t="b">
        <v>0</v>
      </c>
      <c r="J4725" s="4" t="str">
        <f>CONCATENATE(Orte[[#This Row],[Ort]]," - ",Orte[[#This Row],[Landkreis]])</f>
        <v>Marktschellenberg - Landkreis Berchtesgadener Land</v>
      </c>
      <c r="L4725" s="3" t="s">
        <v>13292</v>
      </c>
      <c r="M4725" s="3"/>
      <c r="N4725" t="str">
        <f>Orte[[#This Row],[Ort]]</f>
        <v>Marktschellenberg</v>
      </c>
      <c r="O4725" t="s">
        <v>1915</v>
      </c>
      <c r="P4725" t="s">
        <v>3089</v>
      </c>
    </row>
    <row r="4726" spans="1:16" x14ac:dyDescent="0.35">
      <c r="A4726" t="s">
        <v>4591</v>
      </c>
      <c r="B4726" s="3" t="s">
        <v>12216</v>
      </c>
      <c r="C4726" s="4">
        <v>50.096898848999999</v>
      </c>
      <c r="D4726" s="4">
        <v>11.6535337956</v>
      </c>
      <c r="E4726" s="4">
        <f>Orte[[#This Row],[Lat_dez]]*PI()/180</f>
        <v>0.87435582995360761</v>
      </c>
      <c r="F4726" s="4">
        <f>Orte[[#This Row],[Lon_dez]]*PI()/180</f>
        <v>0.20339253422565187</v>
      </c>
      <c r="G4726" t="s">
        <v>665</v>
      </c>
      <c r="H4726" t="s">
        <v>956</v>
      </c>
      <c r="I4726" s="4" t="b">
        <v>0</v>
      </c>
      <c r="J4726" s="4" t="str">
        <f>CONCATENATE(Orte[[#This Row],[Ort]]," - ",Orte[[#This Row],[Landkreis]])</f>
        <v>Marktschorgast - Landkreis Kulmbach</v>
      </c>
      <c r="L4726" s="3" t="s">
        <v>7705</v>
      </c>
      <c r="M4726" s="3"/>
      <c r="N4726" t="str">
        <f>Orte[[#This Row],[Ort]]</f>
        <v>Marktschorgast</v>
      </c>
      <c r="O4726" t="s">
        <v>6921</v>
      </c>
      <c r="P4726" t="s">
        <v>2039</v>
      </c>
    </row>
    <row r="4727" spans="1:16" x14ac:dyDescent="0.35">
      <c r="A4727" t="s">
        <v>4197</v>
      </c>
      <c r="B4727" s="3" t="s">
        <v>11703</v>
      </c>
      <c r="C4727" s="4">
        <v>50.1651383604</v>
      </c>
      <c r="D4727" s="4">
        <v>11.177691685599999</v>
      </c>
      <c r="E4727" s="4">
        <f>Orte[[#This Row],[Lat_dez]]*PI()/180</f>
        <v>0.87554683410748979</v>
      </c>
      <c r="F4727" s="4">
        <f>Orte[[#This Row],[Lon_dez]]*PI()/180</f>
        <v>0.19508752268651483</v>
      </c>
      <c r="G4727" t="s">
        <v>665</v>
      </c>
      <c r="H4727" t="s">
        <v>1340</v>
      </c>
      <c r="I4727" s="4" t="b">
        <v>0</v>
      </c>
      <c r="J4727" s="4" t="str">
        <f>CONCATENATE(Orte[[#This Row],[Ort]]," - ",Orte[[#This Row],[Landkreis]])</f>
        <v>Marktzeuln - Landkreis Lichtenfels</v>
      </c>
      <c r="L4727" s="3" t="s">
        <v>9496</v>
      </c>
      <c r="M4727" s="3"/>
      <c r="N4727" t="str">
        <f>Orte[[#This Row],[Ort]]</f>
        <v>Marktzeuln</v>
      </c>
      <c r="O4727" t="s">
        <v>2777</v>
      </c>
      <c r="P4727" t="s">
        <v>5920</v>
      </c>
    </row>
    <row r="4728" spans="1:16" x14ac:dyDescent="0.35">
      <c r="A4728" t="s">
        <v>1676</v>
      </c>
      <c r="B4728" s="3" t="s">
        <v>8630</v>
      </c>
      <c r="C4728" s="4">
        <v>51.655381807399998</v>
      </c>
      <c r="D4728" s="4">
        <v>7.0608060479499999</v>
      </c>
      <c r="E4728" s="4">
        <f>Orte[[#This Row],[Lat_dez]]*PI()/180</f>
        <v>0.90155648891390938</v>
      </c>
      <c r="F4728" s="4">
        <f>Orte[[#This Row],[Lon_dez]]*PI()/180</f>
        <v>0.12323431338145611</v>
      </c>
      <c r="G4728" t="s">
        <v>504</v>
      </c>
      <c r="H4728" t="s">
        <v>1677</v>
      </c>
      <c r="I4728" s="4" t="b">
        <v>0</v>
      </c>
      <c r="J4728" s="4" t="str">
        <f>CONCATENATE(Orte[[#This Row],[Ort]]," - ",Orte[[#This Row],[Landkreis]])</f>
        <v>Marl - Kreis Recklinghausen</v>
      </c>
      <c r="L4728" s="3" t="s">
        <v>14573</v>
      </c>
      <c r="M4728" s="3"/>
      <c r="N4728" t="str">
        <f>Orte[[#This Row],[Ort]]</f>
        <v>Marl</v>
      </c>
      <c r="O4728" t="s">
        <v>1163</v>
      </c>
      <c r="P4728" t="s">
        <v>4009</v>
      </c>
    </row>
    <row r="4729" spans="1:16" x14ac:dyDescent="0.35">
      <c r="A4729" t="s">
        <v>1676</v>
      </c>
      <c r="B4729" s="3" t="s">
        <v>14444</v>
      </c>
      <c r="C4729" s="4">
        <v>51.659177692100002</v>
      </c>
      <c r="D4729" s="4">
        <v>7.1447516177799999</v>
      </c>
      <c r="E4729" s="4">
        <f>Orte[[#This Row],[Lat_dez]]*PI()/180</f>
        <v>0.90162273959995043</v>
      </c>
      <c r="F4729" s="4">
        <f>Orte[[#This Row],[Lon_dez]]*PI()/180</f>
        <v>0.12469943996745242</v>
      </c>
      <c r="G4729" t="s">
        <v>504</v>
      </c>
      <c r="H4729" t="s">
        <v>1677</v>
      </c>
      <c r="I4729" s="4" t="b">
        <v>0</v>
      </c>
      <c r="J4729" s="4" t="str">
        <f>CONCATENATE(Orte[[#This Row],[Ort]]," - ",Orte[[#This Row],[Landkreis]])</f>
        <v>Marl - Kreis Recklinghausen</v>
      </c>
      <c r="L4729" s="3" t="s">
        <v>13812</v>
      </c>
      <c r="M4729" s="3"/>
      <c r="N4729" t="str">
        <f>Orte[[#This Row],[Ort]]</f>
        <v>Marl</v>
      </c>
      <c r="O4729" t="s">
        <v>3721</v>
      </c>
      <c r="P4729" t="s">
        <v>5013</v>
      </c>
    </row>
    <row r="4730" spans="1:16" x14ac:dyDescent="0.35">
      <c r="A4730" t="s">
        <v>1676</v>
      </c>
      <c r="B4730" s="3" t="s">
        <v>13664</v>
      </c>
      <c r="C4730" s="4">
        <v>51.686687289200002</v>
      </c>
      <c r="D4730" s="4">
        <v>7.1195823637200002</v>
      </c>
      <c r="E4730" s="4">
        <f>Orte[[#This Row],[Lat_dez]]*PI()/180</f>
        <v>0.90210287264524247</v>
      </c>
      <c r="F4730" s="4">
        <f>Orte[[#This Row],[Lon_dez]]*PI()/180</f>
        <v>0.1242601536138345</v>
      </c>
      <c r="G4730" t="s">
        <v>504</v>
      </c>
      <c r="H4730" t="s">
        <v>1677</v>
      </c>
      <c r="I4730" s="4" t="b">
        <v>0</v>
      </c>
      <c r="J4730" s="4" t="str">
        <f>CONCATENATE(Orte[[#This Row],[Ort]]," - ",Orte[[#This Row],[Landkreis]])</f>
        <v>Marl - Kreis Recklinghausen</v>
      </c>
      <c r="L4730" s="3" t="s">
        <v>15005</v>
      </c>
      <c r="M4730" s="3"/>
      <c r="N4730" t="str">
        <f>Orte[[#This Row],[Ort]]</f>
        <v>Marl</v>
      </c>
      <c r="O4730" t="s">
        <v>1689</v>
      </c>
      <c r="P4730" t="s">
        <v>3662</v>
      </c>
    </row>
    <row r="4731" spans="1:16" x14ac:dyDescent="0.35">
      <c r="A4731" t="s">
        <v>3455</v>
      </c>
      <c r="B4731" s="3" t="s">
        <v>10756</v>
      </c>
      <c r="C4731" s="4">
        <v>54.163414299300001</v>
      </c>
      <c r="D4731" s="4">
        <v>12.4938831904</v>
      </c>
      <c r="E4731" s="4">
        <f>Orte[[#This Row],[Lat_dez]]*PI()/180</f>
        <v>0.94532991364456243</v>
      </c>
      <c r="F4731" s="4">
        <f>Orte[[#This Row],[Lon_dez]]*PI()/180</f>
        <v>0.2180593980320536</v>
      </c>
      <c r="G4731" t="s">
        <v>834</v>
      </c>
      <c r="H4731" t="s">
        <v>923</v>
      </c>
      <c r="I4731" s="4" t="b">
        <v>0</v>
      </c>
      <c r="J4731" s="4" t="str">
        <f>CONCATENATE(Orte[[#This Row],[Ort]]," - ",Orte[[#This Row],[Landkreis]])</f>
        <v>Marlow - Landkreis Vorpommern-Rügen</v>
      </c>
      <c r="L4731" s="3" t="s">
        <v>9492</v>
      </c>
      <c r="M4731" s="3"/>
      <c r="N4731" t="str">
        <f>Orte[[#This Row],[Ort]]</f>
        <v>Marlow</v>
      </c>
      <c r="O4731" t="s">
        <v>6276</v>
      </c>
      <c r="P4731" t="s">
        <v>2743</v>
      </c>
    </row>
    <row r="4732" spans="1:16" x14ac:dyDescent="0.35">
      <c r="A4732" t="s">
        <v>7267</v>
      </c>
      <c r="B4732" s="3" t="s">
        <v>15796</v>
      </c>
      <c r="C4732" s="4">
        <v>49.622007228400001</v>
      </c>
      <c r="D4732" s="4">
        <v>8.0430769628400007</v>
      </c>
      <c r="E4732" s="4">
        <f>Orte[[#This Row],[Lat_dez]]*PI()/180</f>
        <v>0.86606740758400591</v>
      </c>
      <c r="F4732" s="4">
        <f>Orte[[#This Row],[Lon_dez]]*PI()/180</f>
        <v>0.14037817499286362</v>
      </c>
      <c r="G4732" t="s">
        <v>514</v>
      </c>
      <c r="H4732" t="s">
        <v>595</v>
      </c>
      <c r="I4732" s="4" t="b">
        <v>0</v>
      </c>
      <c r="J4732" s="4" t="str">
        <f>CONCATENATE(Orte[[#This Row],[Ort]]," - ",Orte[[#This Row],[Landkreis]])</f>
        <v>Marnheim - Landkreis Donnersbergkreis</v>
      </c>
      <c r="L4732" s="3" t="s">
        <v>8811</v>
      </c>
      <c r="M4732" s="3"/>
      <c r="N4732" t="str">
        <f>Orte[[#This Row],[Ort]]</f>
        <v>Marnheim</v>
      </c>
      <c r="O4732" t="s">
        <v>7005</v>
      </c>
      <c r="P4732" t="s">
        <v>16075</v>
      </c>
    </row>
    <row r="4733" spans="1:16" x14ac:dyDescent="0.35">
      <c r="A4733" t="s">
        <v>1382</v>
      </c>
      <c r="B4733" s="3" t="s">
        <v>8314</v>
      </c>
      <c r="C4733" s="4">
        <v>53.346434436199999</v>
      </c>
      <c r="D4733" s="4">
        <v>11.9442220706</v>
      </c>
      <c r="E4733" s="4">
        <f>Orte[[#This Row],[Lat_dez]]*PI()/180</f>
        <v>0.93107092511097478</v>
      </c>
      <c r="F4733" s="4">
        <f>Orte[[#This Row],[Lon_dez]]*PI()/180</f>
        <v>0.20846600172134461</v>
      </c>
      <c r="G4733" t="s">
        <v>834</v>
      </c>
      <c r="H4733" t="s">
        <v>953</v>
      </c>
      <c r="I4733" s="4" t="b">
        <v>0</v>
      </c>
      <c r="J4733" s="4" t="str">
        <f>CONCATENATE(Orte[[#This Row],[Ort]]," - ",Orte[[#This Row],[Landkreis]])</f>
        <v>Marnitz, Siggelkow - Landkreis Ludwigslust-Parchim</v>
      </c>
      <c r="L4733" s="3" t="s">
        <v>13855</v>
      </c>
      <c r="M4733" s="3"/>
      <c r="N4733" t="str">
        <f>Orte[[#This Row],[Ort]]</f>
        <v>Marnitz, Siggelkow</v>
      </c>
      <c r="O4733" t="s">
        <v>6243</v>
      </c>
      <c r="P4733" t="s">
        <v>7122</v>
      </c>
    </row>
    <row r="4734" spans="1:16" x14ac:dyDescent="0.35">
      <c r="A4734" t="s">
        <v>6204</v>
      </c>
      <c r="B4734" s="3" t="s">
        <v>14339</v>
      </c>
      <c r="C4734" s="4">
        <v>50.1928732991</v>
      </c>
      <c r="D4734" s="4">
        <v>10.679693482599999</v>
      </c>
      <c r="E4734" s="4">
        <f>Orte[[#This Row],[Lat_dez]]*PI()/180</f>
        <v>0.87603090010564355</v>
      </c>
      <c r="F4734" s="4">
        <f>Orte[[#This Row],[Lon_dez]]*PI()/180</f>
        <v>0.18639581437514974</v>
      </c>
      <c r="G4734" t="s">
        <v>665</v>
      </c>
      <c r="H4734" t="s">
        <v>796</v>
      </c>
      <c r="I4734" s="4" t="b">
        <v>0</v>
      </c>
      <c r="J4734" s="4" t="str">
        <f>CONCATENATE(Orte[[#This Row],[Ort]]," - ",Orte[[#This Row],[Landkreis]])</f>
        <v>Maroldsweisach - Landkreis Haßberge</v>
      </c>
      <c r="L4734" s="3" t="s">
        <v>10425</v>
      </c>
      <c r="M4734" s="3"/>
      <c r="N4734" t="str">
        <f>Orte[[#This Row],[Ort]]</f>
        <v>Maroldsweisach</v>
      </c>
      <c r="O4734" t="s">
        <v>4070</v>
      </c>
      <c r="P4734" t="s">
        <v>5188</v>
      </c>
    </row>
    <row r="4735" spans="1:16" x14ac:dyDescent="0.35">
      <c r="A4735" t="s">
        <v>1576</v>
      </c>
      <c r="B4735" s="3" t="s">
        <v>8521</v>
      </c>
      <c r="C4735" s="4">
        <v>49.448236846999997</v>
      </c>
      <c r="D4735" s="4">
        <v>7.06016020643</v>
      </c>
      <c r="E4735" s="4">
        <f>Orte[[#This Row],[Lat_dez]]*PI()/180</f>
        <v>0.86303454228612952</v>
      </c>
      <c r="F4735" s="4">
        <f>Orte[[#This Row],[Lon_dez]]*PI()/180</f>
        <v>0.12322304132048602</v>
      </c>
      <c r="G4735" t="s">
        <v>534</v>
      </c>
      <c r="H4735" t="s">
        <v>535</v>
      </c>
      <c r="I4735" s="4" t="b">
        <v>0</v>
      </c>
      <c r="J4735" s="4" t="str">
        <f>CONCATENATE(Orte[[#This Row],[Ort]]," - ",Orte[[#This Row],[Landkreis]])</f>
        <v>Marpingen - Landkreis St. Wendel</v>
      </c>
      <c r="L4735" s="3" t="s">
        <v>9485</v>
      </c>
      <c r="M4735" s="3"/>
      <c r="N4735" t="str">
        <f>Orte[[#This Row],[Ort]]</f>
        <v>Marpingen</v>
      </c>
      <c r="O4735" t="s">
        <v>7205</v>
      </c>
      <c r="P4735" t="s">
        <v>3407</v>
      </c>
    </row>
    <row r="4736" spans="1:16" x14ac:dyDescent="0.35">
      <c r="A4736" t="s">
        <v>1407</v>
      </c>
      <c r="B4736" s="3" t="s">
        <v>8341</v>
      </c>
      <c r="C4736" s="4">
        <v>47.757729107099998</v>
      </c>
      <c r="D4736" s="4">
        <v>12.4514177971</v>
      </c>
      <c r="E4736" s="4">
        <f>Orte[[#This Row],[Lat_dez]]*PI()/180</f>
        <v>0.83352961619442667</v>
      </c>
      <c r="F4736" s="4">
        <f>Orte[[#This Row],[Lon_dez]]*PI()/180</f>
        <v>0.21731823710081424</v>
      </c>
      <c r="G4736" t="s">
        <v>665</v>
      </c>
      <c r="H4736" t="s">
        <v>913</v>
      </c>
      <c r="I4736" s="4" t="b">
        <v>0</v>
      </c>
      <c r="J4736" s="4" t="str">
        <f>CONCATENATE(Orte[[#This Row],[Ort]]," - ",Orte[[#This Row],[Landkreis]])</f>
        <v>Marquartstein - Landkreis Traunstein</v>
      </c>
      <c r="L4736" s="3" t="s">
        <v>9621</v>
      </c>
      <c r="M4736" s="3"/>
      <c r="N4736" t="str">
        <f>Orte[[#This Row],[Ort]]</f>
        <v>Marquartstein</v>
      </c>
      <c r="O4736" t="s">
        <v>3023</v>
      </c>
      <c r="P4736" t="s">
        <v>1991</v>
      </c>
    </row>
    <row r="4737" spans="1:16" x14ac:dyDescent="0.35">
      <c r="A4737" t="s">
        <v>6808</v>
      </c>
      <c r="B4737" s="3" t="s">
        <v>15166</v>
      </c>
      <c r="C4737" s="4">
        <v>51.447051594900003</v>
      </c>
      <c r="D4737" s="4">
        <v>8.8399280364799999</v>
      </c>
      <c r="E4737" s="4">
        <f>Orte[[#This Row],[Lat_dez]]*PI()/180</f>
        <v>0.89792044077440492</v>
      </c>
      <c r="F4737" s="4">
        <f>Orte[[#This Row],[Lon_dez]]*PI()/180</f>
        <v>0.15428584987593341</v>
      </c>
      <c r="G4737" t="s">
        <v>504</v>
      </c>
      <c r="H4737" t="s">
        <v>617</v>
      </c>
      <c r="I4737" s="4" t="b">
        <v>0</v>
      </c>
      <c r="J4737" s="4" t="str">
        <f>CONCATENATE(Orte[[#This Row],[Ort]]," - ",Orte[[#This Row],[Landkreis]])</f>
        <v>Marsberg - Kreis Hochsauerlandkreis</v>
      </c>
      <c r="L4737" s="3" t="s">
        <v>11348</v>
      </c>
      <c r="M4737" s="3"/>
      <c r="N4737" t="str">
        <f>Orte[[#This Row],[Ort]]</f>
        <v>Marsberg</v>
      </c>
      <c r="O4737" t="s">
        <v>1428</v>
      </c>
      <c r="P4737" t="s">
        <v>16076</v>
      </c>
    </row>
    <row r="4738" spans="1:16" x14ac:dyDescent="0.35">
      <c r="A4738" t="s">
        <v>5733</v>
      </c>
      <c r="B4738" s="3" t="s">
        <v>13710</v>
      </c>
      <c r="C4738" s="4">
        <v>53.393859119600002</v>
      </c>
      <c r="D4738" s="4">
        <v>10.3517042563</v>
      </c>
      <c r="E4738" s="4">
        <f>Orte[[#This Row],[Lat_dez]]*PI()/180</f>
        <v>0.93189864198302086</v>
      </c>
      <c r="F4738" s="4">
        <f>Orte[[#This Row],[Lon_dez]]*PI()/180</f>
        <v>0.18067132246514594</v>
      </c>
      <c r="G4738" t="s">
        <v>554</v>
      </c>
      <c r="H4738" t="s">
        <v>821</v>
      </c>
      <c r="I4738" s="4" t="b">
        <v>0</v>
      </c>
      <c r="J4738" s="4" t="str">
        <f>CONCATENATE(Orte[[#This Row],[Ort]]," - ",Orte[[#This Row],[Landkreis]])</f>
        <v>Marschacht - Landkreis Harburg</v>
      </c>
      <c r="L4738" s="3" t="s">
        <v>9490</v>
      </c>
      <c r="M4738" s="3"/>
      <c r="N4738" t="str">
        <f>Orte[[#This Row],[Ort]]</f>
        <v>Marschacht</v>
      </c>
      <c r="O4738" t="s">
        <v>3906</v>
      </c>
      <c r="P4738" t="s">
        <v>4361</v>
      </c>
    </row>
    <row r="4739" spans="1:16" x14ac:dyDescent="0.35">
      <c r="A4739" t="s">
        <v>6817</v>
      </c>
      <c r="B4739" s="3" t="s">
        <v>15182</v>
      </c>
      <c r="C4739" s="4">
        <v>52.884571693799998</v>
      </c>
      <c r="D4739" s="4">
        <v>9.0445938830300001</v>
      </c>
      <c r="E4739" s="4">
        <f>Orte[[#This Row],[Lat_dez]]*PI()/180</f>
        <v>0.92300989956380453</v>
      </c>
      <c r="F4739" s="4">
        <f>Orte[[#This Row],[Lon_dez]]*PI()/180</f>
        <v>0.15785794276461237</v>
      </c>
      <c r="G4739" t="s">
        <v>554</v>
      </c>
      <c r="H4739" t="s">
        <v>737</v>
      </c>
      <c r="I4739" s="4" t="b">
        <v>0</v>
      </c>
      <c r="J4739" s="4" t="str">
        <f>CONCATENATE(Orte[[#This Row],[Ort]]," - ",Orte[[#This Row],[Landkreis]])</f>
        <v>Martfeld, Schwarme - Landkreis Diepholz</v>
      </c>
      <c r="L4739" s="3" t="s">
        <v>11839</v>
      </c>
      <c r="M4739" s="3"/>
      <c r="N4739" t="str">
        <f>Orte[[#This Row],[Ort]]</f>
        <v>Martfeld, Schwarme</v>
      </c>
      <c r="O4739" t="s">
        <v>4580</v>
      </c>
      <c r="P4739" t="s">
        <v>6606</v>
      </c>
    </row>
    <row r="4740" spans="1:16" x14ac:dyDescent="0.35">
      <c r="A4740" t="s">
        <v>6622</v>
      </c>
      <c r="B4740" s="3" t="s">
        <v>14930</v>
      </c>
      <c r="C4740" s="4">
        <v>53.310888114500003</v>
      </c>
      <c r="D4740" s="4">
        <v>10.0089036204</v>
      </c>
      <c r="E4740" s="4">
        <f>Orte[[#This Row],[Lat_dez]]*PI()/180</f>
        <v>0.93045052476033685</v>
      </c>
      <c r="F4740" s="4">
        <f>Orte[[#This Row],[Lon_dez]]*PI()/180</f>
        <v>0.17468832269076068</v>
      </c>
      <c r="G4740" t="s">
        <v>554</v>
      </c>
      <c r="H4740" t="s">
        <v>821</v>
      </c>
      <c r="I4740" s="4" t="b">
        <v>0</v>
      </c>
      <c r="J4740" s="4" t="str">
        <f>CONCATENATE(Orte[[#This Row],[Ort]]," - ",Orte[[#This Row],[Landkreis]])</f>
        <v>Marxen - Landkreis Harburg</v>
      </c>
      <c r="L4740" s="3" t="s">
        <v>9486</v>
      </c>
      <c r="M4740" s="3"/>
      <c r="N4740" t="str">
        <f>Orte[[#This Row],[Ort]]</f>
        <v>Marxen</v>
      </c>
      <c r="O4740" t="s">
        <v>6728</v>
      </c>
      <c r="P4740" t="s">
        <v>4149</v>
      </c>
    </row>
    <row r="4741" spans="1:16" x14ac:dyDescent="0.35">
      <c r="A4741" t="s">
        <v>6355</v>
      </c>
      <c r="B4741" s="3" t="s">
        <v>14551</v>
      </c>
      <c r="C4741" s="4">
        <v>48.760595547100003</v>
      </c>
      <c r="D4741" s="4">
        <v>10.9456704145</v>
      </c>
      <c r="E4741" s="4">
        <f>Orte[[#This Row],[Lat_dez]]*PI()/180</f>
        <v>0.85103293753018083</v>
      </c>
      <c r="F4741" s="4">
        <f>Orte[[#This Row],[Lon_dez]]*PI()/180</f>
        <v>0.19103798757115747</v>
      </c>
      <c r="G4741" t="s">
        <v>665</v>
      </c>
      <c r="H4741" t="s">
        <v>698</v>
      </c>
      <c r="I4741" s="4" t="b">
        <v>0</v>
      </c>
      <c r="J4741" s="4" t="str">
        <f>CONCATENATE(Orte[[#This Row],[Ort]]," - ",Orte[[#This Row],[Landkreis]])</f>
        <v>Marxheim - Landkreis Donau-Ries</v>
      </c>
      <c r="L4741" s="3" t="s">
        <v>9489</v>
      </c>
      <c r="M4741" s="3"/>
      <c r="N4741" t="str">
        <f>Orte[[#This Row],[Ort]]</f>
        <v>Marxheim</v>
      </c>
      <c r="O4741" t="s">
        <v>7184</v>
      </c>
      <c r="P4741" t="s">
        <v>3784</v>
      </c>
    </row>
    <row r="4742" spans="1:16" x14ac:dyDescent="0.35">
      <c r="A4742" t="s">
        <v>2614</v>
      </c>
      <c r="B4742" s="3" t="s">
        <v>9722</v>
      </c>
      <c r="C4742" s="4">
        <v>48.852685735500003</v>
      </c>
      <c r="D4742" s="4">
        <v>8.4484091964499992</v>
      </c>
      <c r="E4742" s="4">
        <f>Orte[[#This Row],[Lat_dez]]*PI()/180</f>
        <v>0.85264021452654271</v>
      </c>
      <c r="F4742" s="4">
        <f>Orte[[#This Row],[Lon_dez]]*PI()/180</f>
        <v>0.1474525570338209</v>
      </c>
      <c r="G4742" t="s">
        <v>546</v>
      </c>
      <c r="H4742" t="s">
        <v>723</v>
      </c>
      <c r="I4742" s="4" t="b">
        <v>0</v>
      </c>
      <c r="J4742" s="4" t="str">
        <f>CONCATENATE(Orte[[#This Row],[Ort]]," - ",Orte[[#This Row],[Landkreis]])</f>
        <v>Marxzell - Landkreis Karlsruhe</v>
      </c>
      <c r="L4742" s="3" t="s">
        <v>11878</v>
      </c>
      <c r="M4742" s="3"/>
      <c r="N4742" t="str">
        <f>Orte[[#This Row],[Ort]]</f>
        <v>Marxzell</v>
      </c>
      <c r="O4742" t="s">
        <v>3279</v>
      </c>
      <c r="P4742" t="s">
        <v>6052</v>
      </c>
    </row>
    <row r="4743" spans="1:16" x14ac:dyDescent="0.35">
      <c r="A4743" t="s">
        <v>1299</v>
      </c>
      <c r="B4743" s="3" t="s">
        <v>8242</v>
      </c>
      <c r="C4743" s="4">
        <v>48.405478916600003</v>
      </c>
      <c r="D4743" s="4">
        <v>11.8064295866</v>
      </c>
      <c r="E4743" s="4">
        <f>Orte[[#This Row],[Lat_dez]]*PI()/180</f>
        <v>0.84483498309936778</v>
      </c>
      <c r="F4743" s="4">
        <f>Orte[[#This Row],[Lon_dez]]*PI()/180</f>
        <v>0.206061069191043</v>
      </c>
      <c r="G4743" t="s">
        <v>665</v>
      </c>
      <c r="H4743" t="s">
        <v>845</v>
      </c>
      <c r="I4743" s="4" t="b">
        <v>0</v>
      </c>
      <c r="J4743" s="4" t="str">
        <f>CONCATENATE(Orte[[#This Row],[Ort]]," - ",Orte[[#This Row],[Landkreis]])</f>
        <v>Marzling - Landkreis Freising</v>
      </c>
      <c r="L4743" s="3" t="s">
        <v>10708</v>
      </c>
      <c r="M4743" s="3"/>
      <c r="N4743" t="str">
        <f>Orte[[#This Row],[Ort]]</f>
        <v>Marzling</v>
      </c>
      <c r="O4743" t="s">
        <v>4259</v>
      </c>
      <c r="P4743" t="s">
        <v>1169</v>
      </c>
    </row>
    <row r="4744" spans="1:16" x14ac:dyDescent="0.35">
      <c r="A4744" t="s">
        <v>6610</v>
      </c>
      <c r="B4744" s="3" t="s">
        <v>14914</v>
      </c>
      <c r="C4744" s="4">
        <v>48.135766352600001</v>
      </c>
      <c r="D4744" s="4">
        <v>9.8730942851200005</v>
      </c>
      <c r="E4744" s="4">
        <f>Orte[[#This Row],[Lat_dez]]*PI()/180</f>
        <v>0.84012761082357168</v>
      </c>
      <c r="F4744" s="4">
        <f>Orte[[#This Row],[Lon_dez]]*PI()/180</f>
        <v>0.1723180026351798</v>
      </c>
      <c r="G4744" t="s">
        <v>546</v>
      </c>
      <c r="H4744" t="s">
        <v>649</v>
      </c>
      <c r="I4744" s="4" t="b">
        <v>0</v>
      </c>
      <c r="J4744" s="4" t="str">
        <f>CONCATENATE(Orte[[#This Row],[Ort]]," - ",Orte[[#This Row],[Landkreis]])</f>
        <v>Maselheim - Landkreis Biberach</v>
      </c>
      <c r="L4744" s="3" t="s">
        <v>11373</v>
      </c>
      <c r="M4744" s="3"/>
      <c r="N4744" t="str">
        <f>Orte[[#This Row],[Ort]]</f>
        <v>Maselheim</v>
      </c>
      <c r="O4744" t="s">
        <v>2021</v>
      </c>
      <c r="P4744" t="s">
        <v>2485</v>
      </c>
    </row>
    <row r="4745" spans="1:16" x14ac:dyDescent="0.35">
      <c r="A4745" t="s">
        <v>2594</v>
      </c>
      <c r="B4745" s="3" t="s">
        <v>9701</v>
      </c>
      <c r="C4745" s="4">
        <v>50.195342182499999</v>
      </c>
      <c r="D4745" s="4">
        <v>10.2719050604</v>
      </c>
      <c r="E4745" s="4">
        <f>Orte[[#This Row],[Lat_dez]]*PI()/180</f>
        <v>0.87607399024982147</v>
      </c>
      <c r="F4745" s="4">
        <f>Orte[[#This Row],[Lon_dez]]*PI()/180</f>
        <v>0.17927856375624698</v>
      </c>
      <c r="G4745" t="s">
        <v>665</v>
      </c>
      <c r="H4745" t="s">
        <v>998</v>
      </c>
      <c r="I4745" s="4" t="b">
        <v>0</v>
      </c>
      <c r="J4745" s="4" t="str">
        <f>CONCATENATE(Orte[[#This Row],[Ort]]," - ",Orte[[#This Row],[Landkreis]])</f>
        <v>Maßbach - Landkreis Bad Kissingen</v>
      </c>
      <c r="L4745" s="3" t="s">
        <v>9610</v>
      </c>
      <c r="M4745" s="3"/>
      <c r="N4745" t="str">
        <f>Orte[[#This Row],[Ort]]</f>
        <v>Maßbach</v>
      </c>
      <c r="O4745" t="s">
        <v>2268</v>
      </c>
      <c r="P4745" t="s">
        <v>3860</v>
      </c>
    </row>
    <row r="4746" spans="1:16" x14ac:dyDescent="0.35">
      <c r="A4746" t="s">
        <v>758</v>
      </c>
      <c r="B4746" s="3" t="s">
        <v>7825</v>
      </c>
      <c r="C4746" s="4">
        <v>49.181212437900001</v>
      </c>
      <c r="D4746" s="4">
        <v>9.0337242752200009</v>
      </c>
      <c r="E4746" s="4">
        <f>Orte[[#This Row],[Lat_dez]]*PI()/180</f>
        <v>0.85837408716414232</v>
      </c>
      <c r="F4746" s="4">
        <f>Orte[[#This Row],[Lon_dez]]*PI()/180</f>
        <v>0.15766823231992741</v>
      </c>
      <c r="G4746" t="s">
        <v>546</v>
      </c>
      <c r="H4746" t="s">
        <v>759</v>
      </c>
      <c r="I4746" s="4" t="b">
        <v>0</v>
      </c>
      <c r="J4746" s="4" t="str">
        <f>CONCATENATE(Orte[[#This Row],[Ort]]," - ",Orte[[#This Row],[Landkreis]])</f>
        <v>Massenbachhausen - Landkreis Heilbronn</v>
      </c>
      <c r="L4746" s="3" t="s">
        <v>11375</v>
      </c>
      <c r="M4746" s="3"/>
      <c r="N4746" t="str">
        <f>Orte[[#This Row],[Ort]]</f>
        <v>Massenbachhausen</v>
      </c>
      <c r="O4746" t="s">
        <v>4938</v>
      </c>
      <c r="P4746" t="s">
        <v>1656</v>
      </c>
    </row>
    <row r="4747" spans="1:16" x14ac:dyDescent="0.35">
      <c r="A4747" t="s">
        <v>1230</v>
      </c>
      <c r="B4747" s="3" t="s">
        <v>8177</v>
      </c>
      <c r="C4747" s="4">
        <v>48.400544254000003</v>
      </c>
      <c r="D4747" s="4">
        <v>12.6174907702</v>
      </c>
      <c r="E4747" s="4">
        <f>Orte[[#This Row],[Lat_dez]]*PI()/180</f>
        <v>0.84474885698952262</v>
      </c>
      <c r="F4747" s="4">
        <f>Orte[[#This Row],[Lon_dez]]*PI()/180</f>
        <v>0.22021675727998521</v>
      </c>
      <c r="G4747" t="s">
        <v>665</v>
      </c>
      <c r="H4747" t="s">
        <v>930</v>
      </c>
      <c r="I4747" s="4" t="b">
        <v>0</v>
      </c>
      <c r="J4747" s="4" t="str">
        <f>CONCATENATE(Orte[[#This Row],[Ort]]," - ",Orte[[#This Row],[Landkreis]])</f>
        <v>Massing - Landkreis Rottal-Inn</v>
      </c>
      <c r="L4747" s="3" t="s">
        <v>9558</v>
      </c>
      <c r="M4747" s="3"/>
      <c r="N4747" t="str">
        <f>Orte[[#This Row],[Ort]]</f>
        <v>Massing</v>
      </c>
      <c r="O4747" t="s">
        <v>1374</v>
      </c>
      <c r="P4747" t="s">
        <v>1199</v>
      </c>
    </row>
    <row r="4748" spans="1:16" x14ac:dyDescent="0.35">
      <c r="A4748" t="s">
        <v>6792</v>
      </c>
      <c r="B4748" s="3" t="s">
        <v>15141</v>
      </c>
      <c r="C4748" s="4">
        <v>49.270078172200002</v>
      </c>
      <c r="D4748" s="4">
        <v>7.52911416239</v>
      </c>
      <c r="E4748" s="4">
        <f>Orte[[#This Row],[Lat_dez]]*PI()/180</f>
        <v>0.85992508681987978</v>
      </c>
      <c r="F4748" s="4">
        <f>Orte[[#This Row],[Lon_dez]]*PI()/180</f>
        <v>0.13140783189224053</v>
      </c>
      <c r="G4748" t="s">
        <v>514</v>
      </c>
      <c r="H4748" t="s">
        <v>629</v>
      </c>
      <c r="I4748" s="4" t="b">
        <v>0</v>
      </c>
      <c r="J4748" s="4" t="str">
        <f>CONCATENATE(Orte[[#This Row],[Ort]]," - ",Orte[[#This Row],[Landkreis]])</f>
        <v>Maßweiler - Landkreis Südwestpfalz</v>
      </c>
      <c r="L4748" s="3" t="s">
        <v>11851</v>
      </c>
      <c r="M4748" s="3"/>
      <c r="N4748" t="str">
        <f>Orte[[#This Row],[Ort]]</f>
        <v>Maßweiler</v>
      </c>
      <c r="O4748" t="s">
        <v>5609</v>
      </c>
      <c r="P4748" t="s">
        <v>3789</v>
      </c>
    </row>
    <row r="4749" spans="1:16" x14ac:dyDescent="0.35">
      <c r="A4749" t="s">
        <v>5702</v>
      </c>
      <c r="B4749" s="3" t="s">
        <v>13671</v>
      </c>
      <c r="C4749" s="4">
        <v>50.056936831000002</v>
      </c>
      <c r="D4749" s="4">
        <v>7.3506229706699999</v>
      </c>
      <c r="E4749" s="4">
        <f>Orte[[#This Row],[Lat_dez]]*PI()/180</f>
        <v>0.87365836116376638</v>
      </c>
      <c r="F4749" s="4">
        <f>Orte[[#This Row],[Lon_dez]]*PI()/180</f>
        <v>0.12829257291091806</v>
      </c>
      <c r="G4749" t="s">
        <v>514</v>
      </c>
      <c r="H4749" t="s">
        <v>1165</v>
      </c>
      <c r="I4749" s="4" t="b">
        <v>0</v>
      </c>
      <c r="J4749" s="4" t="str">
        <f>CONCATENATE(Orte[[#This Row],[Ort]]," - ",Orte[[#This Row],[Landkreis]])</f>
        <v>Mastershausen - Landkreis Rhein-Hunsrück-Kreis</v>
      </c>
      <c r="L4749" s="3" t="s">
        <v>12601</v>
      </c>
      <c r="M4749" s="3"/>
      <c r="N4749" t="str">
        <f>Orte[[#This Row],[Ort]]</f>
        <v>Mastershausen</v>
      </c>
      <c r="O4749" t="s">
        <v>4780</v>
      </c>
      <c r="P4749" t="s">
        <v>5324</v>
      </c>
    </row>
    <row r="4750" spans="1:16" x14ac:dyDescent="0.35">
      <c r="A4750" t="s">
        <v>2338</v>
      </c>
      <c r="B4750" s="3" t="s">
        <v>9382</v>
      </c>
      <c r="C4750" s="4">
        <v>49.338036287199998</v>
      </c>
      <c r="D4750" s="4">
        <v>8.7953692429100006</v>
      </c>
      <c r="E4750" s="4">
        <f>Orte[[#This Row],[Lat_dez]]*PI()/180</f>
        <v>0.86111117968007866</v>
      </c>
      <c r="F4750" s="4">
        <f>Orte[[#This Row],[Lon_dez]]*PI()/180</f>
        <v>0.15350815221742045</v>
      </c>
      <c r="G4750" t="s">
        <v>546</v>
      </c>
      <c r="H4750" t="s">
        <v>726</v>
      </c>
      <c r="I4750" s="4" t="b">
        <v>0</v>
      </c>
      <c r="J4750" s="4" t="str">
        <f>CONCATENATE(Orte[[#This Row],[Ort]]," - ",Orte[[#This Row],[Landkreis]])</f>
        <v>Mauer - Landkreis Rhein-Neckar-Kreis</v>
      </c>
      <c r="L4750" s="3" t="s">
        <v>12600</v>
      </c>
      <c r="M4750" s="3"/>
      <c r="N4750" t="str">
        <f>Orte[[#This Row],[Ort]]</f>
        <v>Mauer</v>
      </c>
      <c r="O4750" t="s">
        <v>5855</v>
      </c>
      <c r="P4750" t="s">
        <v>4155</v>
      </c>
    </row>
    <row r="4751" spans="1:16" x14ac:dyDescent="0.35">
      <c r="A4751" t="s">
        <v>2002</v>
      </c>
      <c r="B4751" s="3" t="s">
        <v>8982</v>
      </c>
      <c r="C4751" s="4">
        <v>48.524200545799999</v>
      </c>
      <c r="D4751" s="4">
        <v>11.902197708899999</v>
      </c>
      <c r="E4751" s="4">
        <f>Orte[[#This Row],[Lat_dez]]*PI()/180</f>
        <v>0.84690706642223956</v>
      </c>
      <c r="F4751" s="4">
        <f>Orte[[#This Row],[Lon_dez]]*PI()/180</f>
        <v>0.20773253824363058</v>
      </c>
      <c r="G4751" t="s">
        <v>665</v>
      </c>
      <c r="H4751" t="s">
        <v>845</v>
      </c>
      <c r="I4751" s="4" t="b">
        <v>0</v>
      </c>
      <c r="J4751" s="4" t="str">
        <f>CONCATENATE(Orte[[#This Row],[Ort]]," - ",Orte[[#This Row],[Landkreis]])</f>
        <v>Mauern - Landkreis Freising</v>
      </c>
      <c r="L4751" s="3" t="s">
        <v>9317</v>
      </c>
      <c r="M4751" s="3"/>
      <c r="N4751" t="str">
        <f>Orte[[#This Row],[Ort]]</f>
        <v>Mauern</v>
      </c>
      <c r="O4751" t="s">
        <v>2402</v>
      </c>
      <c r="P4751" t="s">
        <v>916</v>
      </c>
    </row>
    <row r="4752" spans="1:16" x14ac:dyDescent="0.35">
      <c r="A4752" t="s">
        <v>2899</v>
      </c>
      <c r="B4752" s="3" t="s">
        <v>10064</v>
      </c>
      <c r="C4752" s="4">
        <v>47.874126350799997</v>
      </c>
      <c r="D4752" s="4">
        <v>10.6715037138</v>
      </c>
      <c r="E4752" s="4">
        <f>Orte[[#This Row],[Lat_dez]]*PI()/180</f>
        <v>0.83556113133723786</v>
      </c>
      <c r="F4752" s="4">
        <f>Orte[[#This Row],[Lon_dez]]*PI()/180</f>
        <v>0.18625287594461265</v>
      </c>
      <c r="G4752" t="s">
        <v>665</v>
      </c>
      <c r="H4752" t="s">
        <v>1051</v>
      </c>
      <c r="I4752" s="4" t="b">
        <v>0</v>
      </c>
      <c r="J4752" s="4" t="str">
        <f>CONCATENATE(Orte[[#This Row],[Ort]]," - ",Orte[[#This Row],[Landkreis]])</f>
        <v>Mauerstetten - Landkreis Ostallgäu</v>
      </c>
      <c r="L4752" s="3" t="s">
        <v>11984</v>
      </c>
      <c r="M4752" s="3"/>
      <c r="N4752" t="str">
        <f>Orte[[#This Row],[Ort]]</f>
        <v>Mauerstetten</v>
      </c>
      <c r="O4752" t="s">
        <v>4078</v>
      </c>
      <c r="P4752" t="s">
        <v>6288</v>
      </c>
    </row>
    <row r="4753" spans="1:16" x14ac:dyDescent="0.35">
      <c r="A4753" t="s">
        <v>5904</v>
      </c>
      <c r="B4753" s="3" t="s">
        <v>13957</v>
      </c>
      <c r="C4753" s="4">
        <v>48.999064634</v>
      </c>
      <c r="D4753" s="4">
        <v>8.8183367311499996</v>
      </c>
      <c r="E4753" s="4">
        <f>Orte[[#This Row],[Lat_dez]]*PI()/180</f>
        <v>0.8551950082608103</v>
      </c>
      <c r="F4753" s="4">
        <f>Orte[[#This Row],[Lon_dez]]*PI()/180</f>
        <v>0.1539090105081215</v>
      </c>
      <c r="G4753" t="s">
        <v>546</v>
      </c>
      <c r="H4753" t="s">
        <v>721</v>
      </c>
      <c r="I4753" s="4" t="b">
        <v>0</v>
      </c>
      <c r="J4753" s="4" t="str">
        <f>CONCATENATE(Orte[[#This Row],[Ort]]," - ",Orte[[#This Row],[Landkreis]])</f>
        <v>Maulbronn - Landkreis Enzkreis</v>
      </c>
      <c r="L4753" s="3" t="s">
        <v>8533</v>
      </c>
      <c r="M4753" s="3"/>
      <c r="N4753" t="str">
        <f>Orte[[#This Row],[Ort]]</f>
        <v>Maulbronn</v>
      </c>
      <c r="O4753" t="s">
        <v>6212</v>
      </c>
      <c r="P4753" t="s">
        <v>1880</v>
      </c>
    </row>
    <row r="4754" spans="1:16" x14ac:dyDescent="0.35">
      <c r="A4754" t="s">
        <v>5963</v>
      </c>
      <c r="B4754" s="3" t="s">
        <v>14022</v>
      </c>
      <c r="C4754" s="4">
        <v>47.643238994800001</v>
      </c>
      <c r="D4754" s="4">
        <v>7.7782830273899997</v>
      </c>
      <c r="E4754" s="4">
        <f>Orte[[#This Row],[Lat_dez]]*PI()/180</f>
        <v>0.83153138677381355</v>
      </c>
      <c r="F4754" s="4">
        <f>Orte[[#This Row],[Lon_dez]]*PI()/180</f>
        <v>0.13575664897994777</v>
      </c>
      <c r="G4754" t="s">
        <v>546</v>
      </c>
      <c r="H4754" t="s">
        <v>597</v>
      </c>
      <c r="I4754" s="4" t="b">
        <v>0</v>
      </c>
      <c r="J4754" s="4" t="str">
        <f>CONCATENATE(Orte[[#This Row],[Ort]]," - ",Orte[[#This Row],[Landkreis]])</f>
        <v>Maulburg - Landkreis Lörrach</v>
      </c>
      <c r="L4754" s="3" t="s">
        <v>12765</v>
      </c>
      <c r="M4754" s="3"/>
      <c r="N4754" t="str">
        <f>Orte[[#This Row],[Ort]]</f>
        <v>Maulburg</v>
      </c>
      <c r="O4754" t="s">
        <v>6869</v>
      </c>
      <c r="P4754" t="s">
        <v>3852</v>
      </c>
    </row>
    <row r="4755" spans="1:16" x14ac:dyDescent="0.35">
      <c r="A4755" t="s">
        <v>4998</v>
      </c>
      <c r="B4755" s="3" t="s">
        <v>12743</v>
      </c>
      <c r="C4755" s="4">
        <v>48.919688212899999</v>
      </c>
      <c r="D4755" s="4">
        <v>13.572173471999999</v>
      </c>
      <c r="E4755" s="4">
        <f>Orte[[#This Row],[Lat_dez]]*PI()/180</f>
        <v>0.85380962836416585</v>
      </c>
      <c r="F4755" s="4">
        <f>Orte[[#This Row],[Lon_dez]]*PI()/180</f>
        <v>0.2368791137382304</v>
      </c>
      <c r="G4755" t="s">
        <v>665</v>
      </c>
      <c r="H4755" t="s">
        <v>937</v>
      </c>
      <c r="I4755" s="4" t="b">
        <v>0</v>
      </c>
      <c r="J4755" s="4" t="str">
        <f>CONCATENATE(Orte[[#This Row],[Ort]]," - ",Orte[[#This Row],[Landkreis]])</f>
        <v>Mauth - Landkreis Freyung-Grafenau</v>
      </c>
      <c r="L4755" s="3" t="s">
        <v>7730</v>
      </c>
      <c r="M4755" s="3"/>
      <c r="N4755" t="str">
        <f>Orte[[#This Row],[Ort]]</f>
        <v>Mauth</v>
      </c>
      <c r="O4755" t="s">
        <v>2595</v>
      </c>
      <c r="P4755" t="s">
        <v>4336</v>
      </c>
    </row>
    <row r="4756" spans="1:16" x14ac:dyDescent="0.35">
      <c r="A4756" t="s">
        <v>2443</v>
      </c>
      <c r="B4756" s="3" t="s">
        <v>9494</v>
      </c>
      <c r="C4756" s="4">
        <v>49.488189451899999</v>
      </c>
      <c r="D4756" s="4">
        <v>8.2913353002699992</v>
      </c>
      <c r="E4756" s="4">
        <f>Orte[[#This Row],[Lat_dez]]*PI()/180</f>
        <v>0.86373184678638293</v>
      </c>
      <c r="F4756" s="4">
        <f>Orte[[#This Row],[Lon_dez]]*PI()/180</f>
        <v>0.14471110037654417</v>
      </c>
      <c r="G4756" t="s">
        <v>514</v>
      </c>
      <c r="H4756" t="s">
        <v>580</v>
      </c>
      <c r="I4756" s="4" t="b">
        <v>0</v>
      </c>
      <c r="J4756" s="4" t="str">
        <f>CONCATENATE(Orte[[#This Row],[Ort]]," - ",Orte[[#This Row],[Landkreis]])</f>
        <v>Maxdorf - Landkreis Rhein-Pfalz-Kreis</v>
      </c>
      <c r="L4756" s="3" t="s">
        <v>7722</v>
      </c>
      <c r="M4756" s="3"/>
      <c r="N4756" t="str">
        <f>Orte[[#This Row],[Ort]]</f>
        <v>Maxdorf</v>
      </c>
      <c r="O4756" t="s">
        <v>1032</v>
      </c>
      <c r="P4756" t="s">
        <v>3288</v>
      </c>
    </row>
    <row r="4757" spans="1:16" x14ac:dyDescent="0.35">
      <c r="A4757" t="s">
        <v>2788</v>
      </c>
      <c r="B4757" s="3" t="s">
        <v>9934</v>
      </c>
      <c r="C4757" s="4">
        <v>49.182464753399998</v>
      </c>
      <c r="D4757" s="4">
        <v>12.1009445347</v>
      </c>
      <c r="E4757" s="4">
        <f>Orte[[#This Row],[Lat_dez]]*PI()/180</f>
        <v>0.858395944192891</v>
      </c>
      <c r="F4757" s="4">
        <f>Orte[[#This Row],[Lon_dez]]*PI()/180</f>
        <v>0.2112013247317282</v>
      </c>
      <c r="G4757" t="s">
        <v>665</v>
      </c>
      <c r="H4757" t="s">
        <v>906</v>
      </c>
      <c r="I4757" s="4" t="b">
        <v>0</v>
      </c>
      <c r="J4757" s="4" t="str">
        <f>CONCATENATE(Orte[[#This Row],[Ort]]," - ",Orte[[#This Row],[Landkreis]])</f>
        <v>Maxhütte-Haidhof - Landkreis Schwandorf</v>
      </c>
      <c r="L4757" s="3" t="s">
        <v>12246</v>
      </c>
      <c r="M4757" s="3"/>
      <c r="N4757" t="str">
        <f>Orte[[#This Row],[Ort]]</f>
        <v>Maxhütte-Haidhof</v>
      </c>
      <c r="O4757" t="s">
        <v>2922</v>
      </c>
      <c r="P4757" t="s">
        <v>4849</v>
      </c>
    </row>
    <row r="4758" spans="1:16" x14ac:dyDescent="0.35">
      <c r="A4758" t="s">
        <v>6477</v>
      </c>
      <c r="B4758" s="3" t="s">
        <v>14720</v>
      </c>
      <c r="C4758" s="4">
        <v>50.326298934699999</v>
      </c>
      <c r="D4758" s="4">
        <v>7.1918005734300001</v>
      </c>
      <c r="E4758" s="4">
        <f>Orte[[#This Row],[Lat_dez]]*PI()/180</f>
        <v>0.87835961675342966</v>
      </c>
      <c r="F4758" s="4">
        <f>Orte[[#This Row],[Lon_dez]]*PI()/180</f>
        <v>0.12552059915316971</v>
      </c>
      <c r="G4758" t="s">
        <v>514</v>
      </c>
      <c r="H4758" t="s">
        <v>631</v>
      </c>
      <c r="I4758" s="4" t="b">
        <v>0</v>
      </c>
      <c r="J4758" s="4" t="str">
        <f>CONCATENATE(Orte[[#This Row],[Ort]]," - ",Orte[[#This Row],[Landkreis]])</f>
        <v>Mayen - Landkreis Mayen-Koblenz</v>
      </c>
      <c r="L4758" s="3" t="s">
        <v>10869</v>
      </c>
      <c r="M4758" s="3"/>
      <c r="N4758" t="str">
        <f>Orte[[#This Row],[Ort]]</f>
        <v>Mayen</v>
      </c>
      <c r="O4758" t="s">
        <v>6377</v>
      </c>
      <c r="P4758" t="s">
        <v>4174</v>
      </c>
    </row>
    <row r="4759" spans="1:16" x14ac:dyDescent="0.35">
      <c r="A4759" t="s">
        <v>7252</v>
      </c>
      <c r="B4759" s="3" t="s">
        <v>15777</v>
      </c>
      <c r="C4759" s="4">
        <v>50.5197207163</v>
      </c>
      <c r="D4759" s="4">
        <v>7.0180201070599999</v>
      </c>
      <c r="E4759" s="4">
        <f>Orte[[#This Row],[Lat_dez]]*PI()/180</f>
        <v>0.88173546368742306</v>
      </c>
      <c r="F4759" s="4">
        <f>Orte[[#This Row],[Lon_dez]]*PI()/180</f>
        <v>0.12248755783936195</v>
      </c>
      <c r="G4759" t="s">
        <v>514</v>
      </c>
      <c r="H4759" t="s">
        <v>1271</v>
      </c>
      <c r="I4759" s="4" t="b">
        <v>0</v>
      </c>
      <c r="J4759" s="4" t="str">
        <f>CONCATENATE(Orte[[#This Row],[Ort]]," - ",Orte[[#This Row],[Landkreis]])</f>
        <v>Mayschoß - Landkreis Ahrweiler</v>
      </c>
      <c r="L4759" s="3" t="s">
        <v>10163</v>
      </c>
      <c r="M4759" s="3"/>
      <c r="N4759" t="str">
        <f>Orte[[#This Row],[Ort]]</f>
        <v>Mayschoß</v>
      </c>
      <c r="O4759" t="s">
        <v>1587</v>
      </c>
      <c r="P4759" t="s">
        <v>5478</v>
      </c>
    </row>
    <row r="4760" spans="1:16" x14ac:dyDescent="0.35">
      <c r="A4760" t="s">
        <v>3903</v>
      </c>
      <c r="B4760" s="3" t="s">
        <v>11327</v>
      </c>
      <c r="C4760" s="4">
        <v>50.591216233600001</v>
      </c>
      <c r="D4760" s="4">
        <v>6.6478031495299996</v>
      </c>
      <c r="E4760" s="4">
        <f>Orte[[#This Row],[Lat_dez]]*PI()/180</f>
        <v>0.88298329586472468</v>
      </c>
      <c r="F4760" s="4">
        <f>Orte[[#This Row],[Lon_dez]]*PI()/180</f>
        <v>0.11602605298374742</v>
      </c>
      <c r="G4760" t="s">
        <v>504</v>
      </c>
      <c r="H4760" t="s">
        <v>2121</v>
      </c>
      <c r="I4760" s="4" t="b">
        <v>0</v>
      </c>
      <c r="J4760" s="4" t="str">
        <f>CONCATENATE(Orte[[#This Row],[Ort]]," - ",Orte[[#This Row],[Landkreis]])</f>
        <v>Mechernich - Kreis Euskirchen</v>
      </c>
      <c r="L4760" s="3" t="s">
        <v>14018</v>
      </c>
      <c r="M4760" s="3"/>
      <c r="N4760" t="str">
        <f>Orte[[#This Row],[Ort]]</f>
        <v>Mechernich</v>
      </c>
      <c r="O4760" t="s">
        <v>5950</v>
      </c>
      <c r="P4760" t="s">
        <v>3394</v>
      </c>
    </row>
    <row r="4761" spans="1:16" x14ac:dyDescent="0.35">
      <c r="A4761" t="s">
        <v>4715</v>
      </c>
      <c r="B4761" s="3" t="s">
        <v>12381</v>
      </c>
      <c r="C4761" s="4">
        <v>53.280138997800002</v>
      </c>
      <c r="D4761" s="4">
        <v>10.299841457399999</v>
      </c>
      <c r="E4761" s="4">
        <f>Orte[[#This Row],[Lat_dez]]*PI()/180</f>
        <v>0.9299138514318418</v>
      </c>
      <c r="F4761" s="4">
        <f>Orte[[#This Row],[Lon_dez]]*PI()/180</f>
        <v>0.17976614586504125</v>
      </c>
      <c r="G4761" t="s">
        <v>554</v>
      </c>
      <c r="H4761" t="s">
        <v>1040</v>
      </c>
      <c r="I4761" s="4" t="b">
        <v>0</v>
      </c>
      <c r="J4761" s="4" t="str">
        <f>CONCATENATE(Orte[[#This Row],[Ort]]," - ",Orte[[#This Row],[Landkreis]])</f>
        <v>Mechtersen - Landkreis Lüneburg</v>
      </c>
      <c r="L4761" s="3" t="s">
        <v>9606</v>
      </c>
      <c r="M4761" s="3"/>
      <c r="N4761" t="str">
        <f>Orte[[#This Row],[Ort]]</f>
        <v>Mechtersen</v>
      </c>
      <c r="O4761" t="s">
        <v>4376</v>
      </c>
      <c r="P4761" t="s">
        <v>2982</v>
      </c>
    </row>
    <row r="4762" spans="1:16" x14ac:dyDescent="0.35">
      <c r="A4762" t="s">
        <v>3367</v>
      </c>
      <c r="B4762" s="3" t="s">
        <v>10643</v>
      </c>
      <c r="C4762" s="4">
        <v>47.6991942585</v>
      </c>
      <c r="D4762" s="4">
        <v>9.5649580869600008</v>
      </c>
      <c r="E4762" s="4">
        <f>Orte[[#This Row],[Lat_dez]]*PI()/180</f>
        <v>0.83250799035920031</v>
      </c>
      <c r="F4762" s="4">
        <f>Orte[[#This Row],[Lon_dez]]*PI()/180</f>
        <v>0.16694001143271012</v>
      </c>
      <c r="G4762" t="s">
        <v>546</v>
      </c>
      <c r="H4762" t="s">
        <v>1154</v>
      </c>
      <c r="I4762" s="4" t="b">
        <v>0</v>
      </c>
      <c r="J4762" s="4" t="str">
        <f>CONCATENATE(Orte[[#This Row],[Ort]]," - ",Orte[[#This Row],[Landkreis]])</f>
        <v>Meckenbeuren - Landkreis Bodenseekreis</v>
      </c>
      <c r="L4762" s="3" t="s">
        <v>9609</v>
      </c>
      <c r="M4762" s="3"/>
      <c r="N4762" t="str">
        <f>Orte[[#This Row],[Ort]]</f>
        <v>Meckenbeuren</v>
      </c>
      <c r="O4762" t="s">
        <v>4253</v>
      </c>
      <c r="P4762" t="s">
        <v>4931</v>
      </c>
    </row>
    <row r="4763" spans="1:16" x14ac:dyDescent="0.35">
      <c r="A4763" t="s">
        <v>2279</v>
      </c>
      <c r="B4763" s="3" t="s">
        <v>9304</v>
      </c>
      <c r="C4763" s="4">
        <v>50.613106534899998</v>
      </c>
      <c r="D4763" s="4">
        <v>7.0151130445599996</v>
      </c>
      <c r="E4763" s="4">
        <f>Orte[[#This Row],[Lat_dez]]*PI()/180</f>
        <v>0.88336535369666314</v>
      </c>
      <c r="F4763" s="4">
        <f>Orte[[#This Row],[Lon_dez]]*PI()/180</f>
        <v>0.12243682002717568</v>
      </c>
      <c r="G4763" t="s">
        <v>504</v>
      </c>
      <c r="H4763" t="s">
        <v>1265</v>
      </c>
      <c r="I4763" s="4" t="b">
        <v>0</v>
      </c>
      <c r="J4763" s="4" t="str">
        <f>CONCATENATE(Orte[[#This Row],[Ort]]," - ",Orte[[#This Row],[Landkreis]])</f>
        <v>Meckenheim - Kreis Rhein-Sieg-Kreis</v>
      </c>
      <c r="L4763" s="3" t="s">
        <v>8531</v>
      </c>
      <c r="M4763" s="3"/>
      <c r="N4763" t="str">
        <f>Orte[[#This Row],[Ort]]</f>
        <v>Meckenheim</v>
      </c>
      <c r="O4763" t="s">
        <v>4883</v>
      </c>
      <c r="P4763" t="s">
        <v>3491</v>
      </c>
    </row>
    <row r="4764" spans="1:16" x14ac:dyDescent="0.35">
      <c r="A4764" t="s">
        <v>2279</v>
      </c>
      <c r="B4764" s="3" t="s">
        <v>14998</v>
      </c>
      <c r="C4764" s="4">
        <v>49.397285928899997</v>
      </c>
      <c r="D4764" s="4">
        <v>8.2386416278100008</v>
      </c>
      <c r="E4764" s="4">
        <f>Orte[[#This Row],[Lat_dez]]*PI()/180</f>
        <v>0.86214528100837051</v>
      </c>
      <c r="F4764" s="4">
        <f>Orte[[#This Row],[Lon_dez]]*PI()/180</f>
        <v>0.14379142229714972</v>
      </c>
      <c r="G4764" t="s">
        <v>514</v>
      </c>
      <c r="H4764" t="s">
        <v>624</v>
      </c>
      <c r="I4764" s="4" t="b">
        <v>0</v>
      </c>
      <c r="J4764" s="4" t="str">
        <f>CONCATENATE(Orte[[#This Row],[Ort]]," - ",Orte[[#This Row],[Landkreis]])</f>
        <v>Meckenheim - Landkreis Bad Dürkheim</v>
      </c>
      <c r="L4764" s="3" t="s">
        <v>13067</v>
      </c>
      <c r="M4764" s="3"/>
      <c r="N4764" t="str">
        <f>Orte[[#This Row],[Ort]]</f>
        <v>Meckenheim</v>
      </c>
      <c r="O4764" t="s">
        <v>1772</v>
      </c>
      <c r="P4764" t="s">
        <v>2034</v>
      </c>
    </row>
    <row r="4765" spans="1:16" x14ac:dyDescent="0.35">
      <c r="A4765" t="s">
        <v>6387</v>
      </c>
      <c r="B4765" s="3" t="s">
        <v>14600</v>
      </c>
      <c r="C4765" s="4">
        <v>49.328656062100002</v>
      </c>
      <c r="D4765" s="4">
        <v>8.8225038165799994</v>
      </c>
      <c r="E4765" s="4">
        <f>Orte[[#This Row],[Lat_dez]]*PI()/180</f>
        <v>0.86094746386750542</v>
      </c>
      <c r="F4765" s="4">
        <f>Orte[[#This Row],[Lon_dez]]*PI()/180</f>
        <v>0.15398173986908686</v>
      </c>
      <c r="G4765" t="s">
        <v>546</v>
      </c>
      <c r="H4765" t="s">
        <v>726</v>
      </c>
      <c r="I4765" s="4" t="b">
        <v>0</v>
      </c>
      <c r="J4765" s="4" t="str">
        <f>CONCATENATE(Orte[[#This Row],[Ort]]," - ",Orte[[#This Row],[Landkreis]])</f>
        <v>Meckesheim - Landkreis Rhein-Neckar-Kreis</v>
      </c>
      <c r="L4765" s="3" t="s">
        <v>14017</v>
      </c>
      <c r="M4765" s="3"/>
      <c r="N4765" t="str">
        <f>Orte[[#This Row],[Ort]]</f>
        <v>Meckesheim</v>
      </c>
      <c r="O4765" t="s">
        <v>5434</v>
      </c>
      <c r="P4765" t="s">
        <v>1523</v>
      </c>
    </row>
    <row r="4766" spans="1:16" x14ac:dyDescent="0.35">
      <c r="A4766" t="s">
        <v>1166</v>
      </c>
      <c r="B4766" s="3" t="s">
        <v>8126</v>
      </c>
      <c r="C4766" s="4">
        <v>49.6684700474</v>
      </c>
      <c r="D4766" s="4">
        <v>7.5834456981300002</v>
      </c>
      <c r="E4766" s="4">
        <f>Orte[[#This Row],[Lat_dez]]*PI()/180</f>
        <v>0.86687833675531401</v>
      </c>
      <c r="F4766" s="4">
        <f>Orte[[#This Row],[Lon_dez]]*PI()/180</f>
        <v>0.13235609607856849</v>
      </c>
      <c r="G4766" t="s">
        <v>514</v>
      </c>
      <c r="H4766" t="s">
        <v>588</v>
      </c>
      <c r="I4766" s="4" t="b">
        <v>0</v>
      </c>
      <c r="J4766" s="4" t="str">
        <f>CONCATENATE(Orte[[#This Row],[Ort]]," - ",Orte[[#This Row],[Landkreis]])</f>
        <v>Medard, Rathskirchen u.a. - Landkreis Bad Kreuznach</v>
      </c>
      <c r="L4766" s="3" t="s">
        <v>15678</v>
      </c>
      <c r="M4766" s="3"/>
      <c r="N4766" t="str">
        <f>Orte[[#This Row],[Ort]]</f>
        <v>Medard, Rathskirchen u.a.</v>
      </c>
      <c r="O4766" t="s">
        <v>6178</v>
      </c>
      <c r="P4766" t="s">
        <v>16083</v>
      </c>
    </row>
    <row r="4767" spans="1:16" x14ac:dyDescent="0.35">
      <c r="A4767" t="s">
        <v>5341</v>
      </c>
      <c r="B4767" s="3" t="s">
        <v>13194</v>
      </c>
      <c r="C4767" s="4">
        <v>51.2078282258</v>
      </c>
      <c r="D4767" s="4">
        <v>8.6753795910200004</v>
      </c>
      <c r="E4767" s="4">
        <f>Orte[[#This Row],[Lat_dez]]*PI()/180</f>
        <v>0.8937452053358963</v>
      </c>
      <c r="F4767" s="4">
        <f>Orte[[#This Row],[Lon_dez]]*PI()/180</f>
        <v>0.15141393772361811</v>
      </c>
      <c r="G4767" t="s">
        <v>504</v>
      </c>
      <c r="H4767" t="s">
        <v>617</v>
      </c>
      <c r="I4767" s="4" t="b">
        <v>0</v>
      </c>
      <c r="J4767" s="4" t="str">
        <f>CONCATENATE(Orte[[#This Row],[Ort]]," - ",Orte[[#This Row],[Landkreis]])</f>
        <v>Medebach - Kreis Hochsauerlandkreis</v>
      </c>
      <c r="L4767" s="3" t="s">
        <v>14682</v>
      </c>
      <c r="M4767" s="3"/>
      <c r="N4767" t="str">
        <f>Orte[[#This Row],[Ort]]</f>
        <v>Medebach</v>
      </c>
      <c r="O4767" t="s">
        <v>1409</v>
      </c>
      <c r="P4767" t="s">
        <v>3077</v>
      </c>
    </row>
    <row r="4768" spans="1:16" x14ac:dyDescent="0.35">
      <c r="A4768" t="s">
        <v>5360</v>
      </c>
      <c r="B4768" s="3" t="s">
        <v>13220</v>
      </c>
      <c r="C4768" s="4">
        <v>54.824356854500003</v>
      </c>
      <c r="D4768" s="4">
        <v>9.1706590669699999</v>
      </c>
      <c r="E4768" s="4">
        <f>Orte[[#This Row],[Lat_dez]]*PI()/180</f>
        <v>0.95686553739934688</v>
      </c>
      <c r="F4768" s="4">
        <f>Orte[[#This Row],[Lon_dez]]*PI()/180</f>
        <v>0.16005819529649765</v>
      </c>
      <c r="G4768" t="s">
        <v>641</v>
      </c>
      <c r="H4768" t="s">
        <v>660</v>
      </c>
      <c r="I4768" s="4" t="b">
        <v>0</v>
      </c>
      <c r="J4768" s="4" t="str">
        <f>CONCATENATE(Orte[[#This Row],[Ort]]," - ",Orte[[#This Row],[Landkreis]])</f>
        <v>Medelby - Kreis Schleswig-Flensburg</v>
      </c>
      <c r="L4768" s="3" t="s">
        <v>11107</v>
      </c>
      <c r="M4768" s="3"/>
      <c r="N4768" t="str">
        <f>Orte[[#This Row],[Ort]]</f>
        <v>Medelby</v>
      </c>
      <c r="O4768" t="s">
        <v>5335</v>
      </c>
      <c r="P4768" t="s">
        <v>6501</v>
      </c>
    </row>
    <row r="4769" spans="1:16" x14ac:dyDescent="0.35">
      <c r="A4769" t="s">
        <v>5170</v>
      </c>
      <c r="B4769" s="3" t="s">
        <v>12971</v>
      </c>
      <c r="C4769" s="4">
        <v>48.578299239899998</v>
      </c>
      <c r="D4769" s="4">
        <v>10.3263100955</v>
      </c>
      <c r="E4769" s="4">
        <f>Orte[[#This Row],[Lat_dez]]*PI()/180</f>
        <v>0.84785126675531364</v>
      </c>
      <c r="F4769" s="4">
        <f>Orte[[#This Row],[Lon_dez]]*PI()/180</f>
        <v>0.18022811074840511</v>
      </c>
      <c r="G4769" t="s">
        <v>665</v>
      </c>
      <c r="H4769" t="s">
        <v>687</v>
      </c>
      <c r="I4769" s="4" t="b">
        <v>0</v>
      </c>
      <c r="J4769" s="4" t="str">
        <f>CONCATENATE(Orte[[#This Row],[Ort]]," - ",Orte[[#This Row],[Landkreis]])</f>
        <v>Medlingen - Landkreis Dillingen a.d. Donau</v>
      </c>
      <c r="L4769" s="3" t="s">
        <v>14421</v>
      </c>
      <c r="M4769" s="3"/>
      <c r="N4769" t="str">
        <f>Orte[[#This Row],[Ort]]</f>
        <v>Medlingen</v>
      </c>
      <c r="O4769" t="s">
        <v>508</v>
      </c>
      <c r="P4769" t="s">
        <v>4765</v>
      </c>
    </row>
    <row r="4770" spans="1:16" x14ac:dyDescent="0.35">
      <c r="A4770" t="s">
        <v>1539</v>
      </c>
      <c r="B4770" s="3" t="s">
        <v>8477</v>
      </c>
      <c r="C4770" s="4">
        <v>50.333720621099999</v>
      </c>
      <c r="D4770" s="4">
        <v>10.894852013</v>
      </c>
      <c r="E4770" s="4">
        <f>Orte[[#This Row],[Lat_dez]]*PI()/180</f>
        <v>0.87848914961716029</v>
      </c>
      <c r="F4770" s="4">
        <f>Orte[[#This Row],[Lon_dez]]*PI()/180</f>
        <v>0.19015103914438206</v>
      </c>
      <c r="G4770" t="s">
        <v>665</v>
      </c>
      <c r="H4770" t="s">
        <v>1540</v>
      </c>
      <c r="I4770" s="4" t="b">
        <v>0</v>
      </c>
      <c r="J4770" s="4" t="str">
        <f>CONCATENATE(Orte[[#This Row],[Ort]]," - ",Orte[[#This Row],[Landkreis]])</f>
        <v>Meeder - Landkreis Coburg</v>
      </c>
      <c r="L4770" s="3" t="s">
        <v>11852</v>
      </c>
      <c r="M4770" s="3"/>
      <c r="N4770" t="str">
        <f>Orte[[#This Row],[Ort]]</f>
        <v>Meeder</v>
      </c>
      <c r="O4770" t="s">
        <v>701</v>
      </c>
      <c r="P4770" t="s">
        <v>519</v>
      </c>
    </row>
    <row r="4771" spans="1:16" x14ac:dyDescent="0.35">
      <c r="A4771" t="s">
        <v>4059</v>
      </c>
      <c r="B4771" s="3" t="s">
        <v>11531</v>
      </c>
      <c r="C4771" s="4">
        <v>50.844424707199998</v>
      </c>
      <c r="D4771" s="4">
        <v>12.477602360900001</v>
      </c>
      <c r="E4771" s="4">
        <f>Orte[[#This Row],[Lat_dez]]*PI()/180</f>
        <v>0.88740261742299376</v>
      </c>
      <c r="F4771" s="4">
        <f>Orte[[#This Row],[Lon_dez]]*PI()/180</f>
        <v>0.21777524395232281</v>
      </c>
      <c r="G4771" t="s">
        <v>869</v>
      </c>
      <c r="H4771" t="s">
        <v>901</v>
      </c>
      <c r="I4771" s="4" t="b">
        <v>0</v>
      </c>
      <c r="J4771" s="4" t="str">
        <f>CONCATENATE(Orte[[#This Row],[Ort]]," - ",Orte[[#This Row],[Landkreis]])</f>
        <v>Meerane - Landkreis Zwickau</v>
      </c>
      <c r="L4771" s="3" t="s">
        <v>7731</v>
      </c>
      <c r="M4771" s="3"/>
      <c r="N4771" t="str">
        <f>Orte[[#This Row],[Ort]]</f>
        <v>Meerane</v>
      </c>
      <c r="O4771" t="s">
        <v>6740</v>
      </c>
      <c r="P4771" t="s">
        <v>16077</v>
      </c>
    </row>
    <row r="4772" spans="1:16" x14ac:dyDescent="0.35">
      <c r="A4772" t="s">
        <v>3123</v>
      </c>
      <c r="B4772" s="3" t="s">
        <v>10346</v>
      </c>
      <c r="C4772" s="4">
        <v>52.347450720700003</v>
      </c>
      <c r="D4772" s="4">
        <v>9.1209475706200003</v>
      </c>
      <c r="E4772" s="4">
        <f>Orte[[#This Row],[Lat_dez]]*PI()/180</f>
        <v>0.9136353701016936</v>
      </c>
      <c r="F4772" s="4">
        <f>Orte[[#This Row],[Lon_dez]]*PI()/180</f>
        <v>0.15919056600909701</v>
      </c>
      <c r="G4772" t="s">
        <v>554</v>
      </c>
      <c r="H4772" t="s">
        <v>767</v>
      </c>
      <c r="I4772" s="4" t="b">
        <v>0</v>
      </c>
      <c r="J4772" s="4" t="str">
        <f>CONCATENATE(Orte[[#This Row],[Ort]]," - ",Orte[[#This Row],[Landkreis]])</f>
        <v>Meerbeck - Landkreis Schaumburg</v>
      </c>
      <c r="L4772" s="3" t="s">
        <v>9465</v>
      </c>
      <c r="M4772" s="3"/>
      <c r="N4772" t="str">
        <f>Orte[[#This Row],[Ort]]</f>
        <v>Meerbeck</v>
      </c>
      <c r="O4772" t="s">
        <v>1954</v>
      </c>
      <c r="P4772" t="s">
        <v>931</v>
      </c>
    </row>
    <row r="4773" spans="1:16" x14ac:dyDescent="0.35">
      <c r="A4773" t="s">
        <v>1665</v>
      </c>
      <c r="B4773" s="3" t="s">
        <v>12979</v>
      </c>
      <c r="C4773" s="4">
        <v>51.258784827500001</v>
      </c>
      <c r="D4773" s="4">
        <v>6.6843738267699999</v>
      </c>
      <c r="E4773" s="4">
        <f>Orte[[#This Row],[Lat_dez]]*PI()/180</f>
        <v>0.89463456581118872</v>
      </c>
      <c r="F4773" s="4">
        <f>Orte[[#This Row],[Lon_dez]]*PI()/180</f>
        <v>0.11666433171126958</v>
      </c>
      <c r="G4773" t="s">
        <v>504</v>
      </c>
      <c r="H4773" t="s">
        <v>1278</v>
      </c>
      <c r="I4773" s="4" t="b">
        <v>0</v>
      </c>
      <c r="J4773" s="4" t="str">
        <f>CONCATENATE(Orte[[#This Row],[Ort]]," - ",Orte[[#This Row],[Landkreis]])</f>
        <v>Meerbusch - Kreis Rhein-Kreis Neuss</v>
      </c>
      <c r="L4773" s="3" t="s">
        <v>10706</v>
      </c>
      <c r="M4773" s="3"/>
      <c r="N4773" t="str">
        <f>Orte[[#This Row],[Ort]]</f>
        <v>Meerbusch</v>
      </c>
      <c r="O4773" t="s">
        <v>6666</v>
      </c>
      <c r="P4773" t="s">
        <v>3251</v>
      </c>
    </row>
    <row r="4774" spans="1:16" x14ac:dyDescent="0.35">
      <c r="A4774" t="s">
        <v>1665</v>
      </c>
      <c r="B4774" s="3" t="s">
        <v>8613</v>
      </c>
      <c r="C4774" s="4">
        <v>51.305736253699997</v>
      </c>
      <c r="D4774" s="4">
        <v>6.6869546244300002</v>
      </c>
      <c r="E4774" s="4">
        <f>Orte[[#This Row],[Lat_dez]]*PI()/180</f>
        <v>0.89545402278688568</v>
      </c>
      <c r="F4774" s="4">
        <f>Orte[[#This Row],[Lon_dez]]*PI()/180</f>
        <v>0.11670937512776434</v>
      </c>
      <c r="G4774" t="s">
        <v>504</v>
      </c>
      <c r="H4774" t="s">
        <v>1278</v>
      </c>
      <c r="I4774" s="4" t="b">
        <v>0</v>
      </c>
      <c r="J4774" s="4" t="str">
        <f>CONCATENATE(Orte[[#This Row],[Ort]]," - ",Orte[[#This Row],[Landkreis]])</f>
        <v>Meerbusch - Kreis Rhein-Kreis Neuss</v>
      </c>
      <c r="L4774" s="3" t="s">
        <v>7717</v>
      </c>
      <c r="M4774" s="3"/>
      <c r="N4774" t="str">
        <f>Orte[[#This Row],[Ort]]</f>
        <v>Meerbusch</v>
      </c>
      <c r="O4774" t="s">
        <v>5306</v>
      </c>
      <c r="P4774" t="s">
        <v>6317</v>
      </c>
    </row>
    <row r="4775" spans="1:16" x14ac:dyDescent="0.35">
      <c r="A4775" t="s">
        <v>1665</v>
      </c>
      <c r="B4775" s="3" t="s">
        <v>13264</v>
      </c>
      <c r="C4775" s="4">
        <v>51.275137836399999</v>
      </c>
      <c r="D4775" s="4">
        <v>6.6286713209299997</v>
      </c>
      <c r="E4775" s="4">
        <f>Orte[[#This Row],[Lat_dez]]*PI()/180</f>
        <v>0.89491997965910153</v>
      </c>
      <c r="F4775" s="4">
        <f>Orte[[#This Row],[Lon_dez]]*PI()/180</f>
        <v>0.11569213958275021</v>
      </c>
      <c r="G4775" t="s">
        <v>504</v>
      </c>
      <c r="H4775" t="s">
        <v>1278</v>
      </c>
      <c r="I4775" s="4" t="b">
        <v>0</v>
      </c>
      <c r="J4775" s="4" t="str">
        <f>CONCATENATE(Orte[[#This Row],[Ort]]," - ",Orte[[#This Row],[Landkreis]])</f>
        <v>Meerbusch - Kreis Rhein-Kreis Neuss</v>
      </c>
      <c r="L4775" s="3" t="s">
        <v>13788</v>
      </c>
      <c r="M4775" s="3"/>
      <c r="N4775" t="str">
        <f>Orte[[#This Row],[Ort]]</f>
        <v>Meerbusch</v>
      </c>
      <c r="O4775" t="s">
        <v>4848</v>
      </c>
      <c r="P4775" t="s">
        <v>2008</v>
      </c>
    </row>
    <row r="4776" spans="1:16" x14ac:dyDescent="0.35">
      <c r="A4776" t="s">
        <v>3295</v>
      </c>
      <c r="B4776" s="3" t="s">
        <v>10555</v>
      </c>
      <c r="C4776" s="4">
        <v>47.679012706199998</v>
      </c>
      <c r="D4776" s="4">
        <v>9.3200112757699998</v>
      </c>
      <c r="E4776" s="4">
        <f>Orte[[#This Row],[Lat_dez]]*PI()/180</f>
        <v>0.83215575582340173</v>
      </c>
      <c r="F4776" s="4">
        <f>Orte[[#This Row],[Lon_dez]]*PI()/180</f>
        <v>0.1626648830851837</v>
      </c>
      <c r="G4776" t="s">
        <v>546</v>
      </c>
      <c r="H4776" t="s">
        <v>1154</v>
      </c>
      <c r="I4776" s="4" t="b">
        <v>0</v>
      </c>
      <c r="J4776" s="4" t="str">
        <f>CONCATENATE(Orte[[#This Row],[Ort]]," - ",Orte[[#This Row],[Landkreis]])</f>
        <v>Meersburg - Landkreis Bodenseekreis</v>
      </c>
      <c r="L4776" s="3" t="s">
        <v>11372</v>
      </c>
      <c r="M4776" s="3"/>
      <c r="N4776" t="str">
        <f>Orte[[#This Row],[Ort]]</f>
        <v>Meersburg</v>
      </c>
      <c r="O4776" t="s">
        <v>4547</v>
      </c>
      <c r="P4776" t="s">
        <v>7605</v>
      </c>
    </row>
    <row r="4777" spans="1:16" x14ac:dyDescent="0.35">
      <c r="A4777" t="s">
        <v>5379</v>
      </c>
      <c r="B4777" s="3" t="s">
        <v>13241</v>
      </c>
      <c r="C4777" s="4">
        <v>48.937793925699999</v>
      </c>
      <c r="D4777" s="4">
        <v>10.6642772727</v>
      </c>
      <c r="E4777" s="4">
        <f>Orte[[#This Row],[Lat_dez]]*PI()/180</f>
        <v>0.85412563266594632</v>
      </c>
      <c r="F4777" s="4">
        <f>Orte[[#This Row],[Lon_dez]]*PI()/180</f>
        <v>0.1861267507542162</v>
      </c>
      <c r="G4777" t="s">
        <v>665</v>
      </c>
      <c r="H4777" t="s">
        <v>698</v>
      </c>
      <c r="I4777" s="4" t="b">
        <v>0</v>
      </c>
      <c r="J4777" s="4" t="str">
        <f>CONCATENATE(Orte[[#This Row],[Ort]]," - ",Orte[[#This Row],[Landkreis]])</f>
        <v>Megesheim - Landkreis Donau-Ries</v>
      </c>
      <c r="L4777" s="3" t="s">
        <v>9452</v>
      </c>
      <c r="M4777" s="3"/>
      <c r="N4777" t="str">
        <f>Orte[[#This Row],[Ort]]</f>
        <v>Megesheim</v>
      </c>
      <c r="O4777" t="s">
        <v>6004</v>
      </c>
      <c r="P4777" t="s">
        <v>16078</v>
      </c>
    </row>
    <row r="4778" spans="1:16" x14ac:dyDescent="0.35">
      <c r="A4778" t="s">
        <v>2876</v>
      </c>
      <c r="B4778" s="3" t="s">
        <v>10036</v>
      </c>
      <c r="C4778" s="4">
        <v>54.277706218900001</v>
      </c>
      <c r="D4778" s="4">
        <v>9.4180248747299995</v>
      </c>
      <c r="E4778" s="4">
        <f>Orte[[#This Row],[Lat_dez]]*PI()/180</f>
        <v>0.94732468395000702</v>
      </c>
      <c r="F4778" s="4">
        <f>Orte[[#This Row],[Lon_dez]]*PI()/180</f>
        <v>0.16437554309876498</v>
      </c>
      <c r="G4778" t="s">
        <v>641</v>
      </c>
      <c r="H4778" t="s">
        <v>642</v>
      </c>
      <c r="I4778" s="4" t="b">
        <v>0</v>
      </c>
      <c r="J4778" s="4" t="str">
        <f>CONCATENATE(Orte[[#This Row],[Ort]]," - ",Orte[[#This Row],[Landkreis]])</f>
        <v>Meggerdorf, Friedrichsholm, Friedrichsgraben u.a. - Kreis Rendsburg-Eckernförde</v>
      </c>
      <c r="L4778" s="3" t="s">
        <v>12146</v>
      </c>
      <c r="M4778" s="3"/>
      <c r="N4778" t="str">
        <f>Orte[[#This Row],[Ort]]</f>
        <v>Meggerdorf, Friedrichsholm, Friedrichsgraben u.a.</v>
      </c>
      <c r="O4778" t="s">
        <v>5507</v>
      </c>
      <c r="P4778" t="s">
        <v>3015</v>
      </c>
    </row>
    <row r="4779" spans="1:16" x14ac:dyDescent="0.35">
      <c r="A4779" t="s">
        <v>3931</v>
      </c>
      <c r="B4779" s="3" t="s">
        <v>11372</v>
      </c>
      <c r="C4779" s="4">
        <v>49.524225868999999</v>
      </c>
      <c r="D4779" s="4">
        <v>7.7211312443900004</v>
      </c>
      <c r="E4779" s="4">
        <f>Orte[[#This Row],[Lat_dez]]*PI()/180</f>
        <v>0.86436080091540002</v>
      </c>
      <c r="F4779" s="4">
        <f>Orte[[#This Row],[Lon_dez]]*PI()/180</f>
        <v>0.13475916219321246</v>
      </c>
      <c r="G4779" t="s">
        <v>514</v>
      </c>
      <c r="H4779" t="s">
        <v>586</v>
      </c>
      <c r="I4779" s="4" t="b">
        <v>0</v>
      </c>
      <c r="J4779" s="4" t="str">
        <f>CONCATENATE(Orte[[#This Row],[Ort]]," - ",Orte[[#This Row],[Landkreis]])</f>
        <v>Mehlbach - Landkreis Kaiserslautern</v>
      </c>
      <c r="L4779" s="3" t="s">
        <v>8126</v>
      </c>
      <c r="M4779" s="3"/>
      <c r="N4779" t="str">
        <f>Orte[[#This Row],[Ort]]</f>
        <v>Mehlbach</v>
      </c>
      <c r="O4779" t="s">
        <v>950</v>
      </c>
      <c r="P4779" t="s">
        <v>778</v>
      </c>
    </row>
    <row r="4780" spans="1:16" x14ac:dyDescent="0.35">
      <c r="A4780" t="s">
        <v>4308</v>
      </c>
      <c r="B4780" s="3" t="s">
        <v>11851</v>
      </c>
      <c r="C4780" s="4">
        <v>49.4887896826</v>
      </c>
      <c r="D4780" s="4">
        <v>7.8475401621599996</v>
      </c>
      <c r="E4780" s="4">
        <f>Orte[[#This Row],[Lat_dez]]*PI()/180</f>
        <v>0.86374232278836949</v>
      </c>
      <c r="F4780" s="4">
        <f>Orte[[#This Row],[Lon_dez]]*PI()/180</f>
        <v>0.13696541401218171</v>
      </c>
      <c r="G4780" t="s">
        <v>514</v>
      </c>
      <c r="H4780" t="s">
        <v>586</v>
      </c>
      <c r="I4780" s="4" t="b">
        <v>0</v>
      </c>
      <c r="J4780" s="4" t="str">
        <f>CONCATENATE(Orte[[#This Row],[Ort]]," - ",Orte[[#This Row],[Landkreis]])</f>
        <v>Mehlingen - Landkreis Kaiserslautern</v>
      </c>
      <c r="L4780" s="3" t="s">
        <v>11386</v>
      </c>
      <c r="M4780" s="3"/>
      <c r="N4780" t="str">
        <f>Orte[[#This Row],[Ort]]</f>
        <v>Mehlingen</v>
      </c>
      <c r="O4780" t="s">
        <v>5540</v>
      </c>
      <c r="P4780" t="s">
        <v>3593</v>
      </c>
    </row>
    <row r="4781" spans="1:16" x14ac:dyDescent="0.35">
      <c r="A4781" t="s">
        <v>3009</v>
      </c>
      <c r="B4781" s="3" t="s">
        <v>10206</v>
      </c>
      <c r="C4781" s="4">
        <v>49.978906153200001</v>
      </c>
      <c r="D4781" s="4">
        <v>11.8692898089</v>
      </c>
      <c r="E4781" s="4">
        <f>Orte[[#This Row],[Lat_dez]]*PI()/180</f>
        <v>0.87229646891859347</v>
      </c>
      <c r="F4781" s="4">
        <f>Orte[[#This Row],[Lon_dez]]*PI()/180</f>
        <v>0.20715818703871353</v>
      </c>
      <c r="G4781" t="s">
        <v>665</v>
      </c>
      <c r="H4781" t="s">
        <v>837</v>
      </c>
      <c r="I4781" s="4" t="b">
        <v>0</v>
      </c>
      <c r="J4781" s="4" t="str">
        <f>CONCATENATE(Orte[[#This Row],[Ort]]," - ",Orte[[#This Row],[Landkreis]])</f>
        <v>Mehlmeisel - Landkreis Bayreuth</v>
      </c>
      <c r="L4781" s="3" t="s">
        <v>14737</v>
      </c>
      <c r="M4781" s="3"/>
      <c r="N4781" t="str">
        <f>Orte[[#This Row],[Ort]]</f>
        <v>Mehlmeisel</v>
      </c>
      <c r="O4781" t="s">
        <v>5586</v>
      </c>
      <c r="P4781" t="s">
        <v>5032</v>
      </c>
    </row>
    <row r="4782" spans="1:16" x14ac:dyDescent="0.35">
      <c r="A4782" t="s">
        <v>526</v>
      </c>
      <c r="B4782" s="3" t="s">
        <v>7681</v>
      </c>
      <c r="C4782" s="4">
        <v>50.204861148900001</v>
      </c>
      <c r="D4782" s="4">
        <v>6.8712440970399999</v>
      </c>
      <c r="E4782" s="4">
        <f>Orte[[#This Row],[Lat_dez]]*PI()/180</f>
        <v>0.87624012755488823</v>
      </c>
      <c r="F4782" s="4">
        <f>Orte[[#This Row],[Lon_dez]]*PI()/180</f>
        <v>0.11992583320157275</v>
      </c>
      <c r="G4782" t="s">
        <v>514</v>
      </c>
      <c r="H4782" t="s">
        <v>527</v>
      </c>
      <c r="I4782" s="4" t="b">
        <v>0</v>
      </c>
      <c r="J4782" s="4" t="str">
        <f>CONCATENATE(Orte[[#This Row],[Ort]]," - ",Orte[[#This Row],[Landkreis]])</f>
        <v>Mehren u.a. - Landkreis Vulkaneifel</v>
      </c>
      <c r="L4782" s="3" t="s">
        <v>12243</v>
      </c>
      <c r="M4782" s="3"/>
      <c r="N4782" t="str">
        <f>Orte[[#This Row],[Ort]]</f>
        <v>Mehren u.a.</v>
      </c>
      <c r="O4782" t="s">
        <v>3240</v>
      </c>
      <c r="P4782" t="s">
        <v>639</v>
      </c>
    </row>
    <row r="4783" spans="1:16" x14ac:dyDescent="0.35">
      <c r="A4783" t="s">
        <v>6068</v>
      </c>
      <c r="B4783" s="3" t="s">
        <v>15214</v>
      </c>
      <c r="C4783" s="4">
        <v>49.787849833700001</v>
      </c>
      <c r="D4783" s="4">
        <v>6.8294422731799997</v>
      </c>
      <c r="E4783" s="4">
        <f>Orte[[#This Row],[Lat_dez]]*PI()/180</f>
        <v>0.86896190708657628</v>
      </c>
      <c r="F4783" s="4">
        <f>Orte[[#This Row],[Lon_dez]]*PI()/180</f>
        <v>0.11919625374187702</v>
      </c>
      <c r="G4783" t="s">
        <v>514</v>
      </c>
      <c r="H4783" t="s">
        <v>520</v>
      </c>
      <c r="I4783" s="4" t="b">
        <v>0</v>
      </c>
      <c r="J4783" s="4" t="str">
        <f>CONCATENATE(Orte[[#This Row],[Ort]]," - ",Orte[[#This Row],[Landkreis]])</f>
        <v>Mehring - Landkreis Trier-Saarburg</v>
      </c>
      <c r="L4783" s="3" t="s">
        <v>14739</v>
      </c>
      <c r="M4783" s="3"/>
      <c r="N4783" t="str">
        <f>Orte[[#This Row],[Ort]]</f>
        <v>Mehring</v>
      </c>
      <c r="O4783" t="s">
        <v>1513</v>
      </c>
      <c r="P4783" t="s">
        <v>3542</v>
      </c>
    </row>
    <row r="4784" spans="1:16" x14ac:dyDescent="0.35">
      <c r="A4784" t="s">
        <v>6068</v>
      </c>
      <c r="B4784" s="3" t="s">
        <v>14159</v>
      </c>
      <c r="C4784" s="4">
        <v>48.184780975599999</v>
      </c>
      <c r="D4784" s="4">
        <v>12.790931308399999</v>
      </c>
      <c r="E4784" s="4">
        <f>Orte[[#This Row],[Lat_dez]]*PI()/180</f>
        <v>0.84098307737654543</v>
      </c>
      <c r="F4784" s="4">
        <f>Orte[[#This Row],[Lon_dez]]*PI()/180</f>
        <v>0.22324386572800622</v>
      </c>
      <c r="G4784" t="s">
        <v>665</v>
      </c>
      <c r="H4784" t="s">
        <v>908</v>
      </c>
      <c r="I4784" s="4" t="b">
        <v>0</v>
      </c>
      <c r="J4784" s="4" t="str">
        <f>CONCATENATE(Orte[[#This Row],[Ort]]," - ",Orte[[#This Row],[Landkreis]])</f>
        <v>Mehring - Landkreis Altötting</v>
      </c>
      <c r="L4784" s="3" t="s">
        <v>8632</v>
      </c>
      <c r="M4784" s="3"/>
      <c r="N4784" t="str">
        <f>Orte[[#This Row],[Ort]]</f>
        <v>Mehring</v>
      </c>
      <c r="O4784" t="s">
        <v>3137</v>
      </c>
      <c r="P4784" t="s">
        <v>3809</v>
      </c>
    </row>
    <row r="4785" spans="1:16" x14ac:dyDescent="0.35">
      <c r="A4785" t="s">
        <v>6689</v>
      </c>
      <c r="B4785" s="3" t="s">
        <v>15010</v>
      </c>
      <c r="C4785" s="4">
        <v>48.374837729100001</v>
      </c>
      <c r="D4785" s="4">
        <v>9.5621875199899993</v>
      </c>
      <c r="E4785" s="4">
        <f>Orte[[#This Row],[Lat_dez]]*PI()/180</f>
        <v>0.84430019349077179</v>
      </c>
      <c r="F4785" s="4">
        <f>Orte[[#This Row],[Lon_dez]]*PI()/180</f>
        <v>0.16689165591693658</v>
      </c>
      <c r="G4785" t="s">
        <v>546</v>
      </c>
      <c r="H4785" t="s">
        <v>1098</v>
      </c>
      <c r="I4785" s="4" t="b">
        <v>0</v>
      </c>
      <c r="J4785" s="4" t="str">
        <f>CONCATENATE(Orte[[#This Row],[Ort]]," - ",Orte[[#This Row],[Landkreis]])</f>
        <v>Mehrstetten - Landkreis Reutlingen</v>
      </c>
      <c r="L4785" s="3" t="s">
        <v>14013</v>
      </c>
      <c r="M4785" s="3"/>
      <c r="N4785" t="str">
        <f>Orte[[#This Row],[Ort]]</f>
        <v>Mehrstetten</v>
      </c>
      <c r="O4785" t="s">
        <v>6502</v>
      </c>
      <c r="P4785" t="s">
        <v>1384</v>
      </c>
    </row>
    <row r="4786" spans="1:16" x14ac:dyDescent="0.35">
      <c r="A4786" t="s">
        <v>2895</v>
      </c>
      <c r="B4786" s="3" t="s">
        <v>10060</v>
      </c>
      <c r="C4786" s="4">
        <v>52.376963863900002</v>
      </c>
      <c r="D4786" s="4">
        <v>10.5702861972</v>
      </c>
      <c r="E4786" s="4">
        <f>Orte[[#This Row],[Lat_dez]]*PI()/180</f>
        <v>0.91415047162314622</v>
      </c>
      <c r="F4786" s="4">
        <f>Orte[[#This Row],[Lon_dez]]*PI()/180</f>
        <v>0.18448629701925062</v>
      </c>
      <c r="G4786" t="s">
        <v>554</v>
      </c>
      <c r="H4786" t="s">
        <v>1314</v>
      </c>
      <c r="I4786" s="4" t="b">
        <v>0</v>
      </c>
      <c r="J4786" s="4" t="str">
        <f>CONCATENATE(Orte[[#This Row],[Ort]]," - ",Orte[[#This Row],[Landkreis]])</f>
        <v>Meine - Landkreis Gifhorn</v>
      </c>
      <c r="L4786" s="3" t="s">
        <v>14118</v>
      </c>
      <c r="M4786" s="3"/>
      <c r="N4786" t="str">
        <f>Orte[[#This Row],[Ort]]</f>
        <v>Meine</v>
      </c>
      <c r="O4786" t="s">
        <v>2902</v>
      </c>
      <c r="P4786" t="s">
        <v>6211</v>
      </c>
    </row>
    <row r="4787" spans="1:16" x14ac:dyDescent="0.35">
      <c r="A4787" t="s">
        <v>3757</v>
      </c>
      <c r="B4787" s="3" t="s">
        <v>11155</v>
      </c>
      <c r="C4787" s="4">
        <v>52.478401450200003</v>
      </c>
      <c r="D4787" s="4">
        <v>10.331053171300001</v>
      </c>
      <c r="E4787" s="4">
        <f>Orte[[#This Row],[Lat_dez]]*PI()/180</f>
        <v>0.91592089148935718</v>
      </c>
      <c r="F4787" s="4">
        <f>Orte[[#This Row],[Lon_dez]]*PI()/180</f>
        <v>0.18031089303778675</v>
      </c>
      <c r="G4787" t="s">
        <v>554</v>
      </c>
      <c r="H4787" t="s">
        <v>1314</v>
      </c>
      <c r="I4787" s="4" t="b">
        <v>0</v>
      </c>
      <c r="J4787" s="4" t="str">
        <f>CONCATENATE(Orte[[#This Row],[Ort]]," - ",Orte[[#This Row],[Landkreis]])</f>
        <v>Meinersen - Landkreis Gifhorn</v>
      </c>
      <c r="L4787" s="3" t="s">
        <v>11385</v>
      </c>
      <c r="M4787" s="3"/>
      <c r="N4787" t="str">
        <f>Orte[[#This Row],[Ort]]</f>
        <v>Meinersen</v>
      </c>
      <c r="O4787" t="s">
        <v>5653</v>
      </c>
      <c r="P4787" t="s">
        <v>1865</v>
      </c>
    </row>
    <row r="4788" spans="1:16" x14ac:dyDescent="0.35">
      <c r="A4788" t="s">
        <v>7181</v>
      </c>
      <c r="B4788" s="3" t="s">
        <v>15676</v>
      </c>
      <c r="C4788" s="4">
        <v>51.110038049800004</v>
      </c>
      <c r="D4788" s="4">
        <v>7.7183833785199996</v>
      </c>
      <c r="E4788" s="4">
        <f>Orte[[#This Row],[Lat_dez]]*PI()/180</f>
        <v>0.89203844478859162</v>
      </c>
      <c r="F4788" s="4">
        <f>Orte[[#This Row],[Lon_dez]]*PI()/180</f>
        <v>0.13471120288637778</v>
      </c>
      <c r="G4788" t="s">
        <v>504</v>
      </c>
      <c r="H4788" t="s">
        <v>633</v>
      </c>
      <c r="I4788" s="4" t="b">
        <v>0</v>
      </c>
      <c r="J4788" s="4" t="str">
        <f>CONCATENATE(Orte[[#This Row],[Ort]]," - ",Orte[[#This Row],[Landkreis]])</f>
        <v>Meinerzhagen - Kreis Märkischer Kreis</v>
      </c>
      <c r="L4788" s="3" t="s">
        <v>13064</v>
      </c>
      <c r="M4788" s="3"/>
      <c r="N4788" t="str">
        <f>Orte[[#This Row],[Ort]]</f>
        <v>Meinerzhagen</v>
      </c>
      <c r="O4788" t="s">
        <v>3207</v>
      </c>
      <c r="P4788" t="s">
        <v>2548</v>
      </c>
    </row>
    <row r="4789" spans="1:16" x14ac:dyDescent="0.35">
      <c r="A4789" t="s">
        <v>6938</v>
      </c>
      <c r="B4789" s="3" t="s">
        <v>15342</v>
      </c>
      <c r="C4789" s="4">
        <v>51.066850726399998</v>
      </c>
      <c r="D4789" s="4">
        <v>11.9522548857</v>
      </c>
      <c r="E4789" s="4">
        <f>Orte[[#This Row],[Lat_dez]]*PI()/180</f>
        <v>0.89128468380013792</v>
      </c>
      <c r="F4789" s="4">
        <f>Orte[[#This Row],[Lon_dez]]*PI()/180</f>
        <v>0.20860620079304354</v>
      </c>
      <c r="G4789" t="s">
        <v>809</v>
      </c>
      <c r="H4789" t="s">
        <v>850</v>
      </c>
      <c r="I4789" s="4" t="b">
        <v>0</v>
      </c>
      <c r="J4789" s="4" t="str">
        <f>CONCATENATE(Orte[[#This Row],[Ort]]," - ",Orte[[#This Row],[Landkreis]])</f>
        <v>Meineweh, Osterfeld - Landkreis Burgenlandkreis</v>
      </c>
      <c r="L4789" s="3" t="s">
        <v>7719</v>
      </c>
      <c r="M4789" s="3"/>
      <c r="N4789" t="str">
        <f>Orte[[#This Row],[Ort]]</f>
        <v>Meineweh, Osterfeld</v>
      </c>
      <c r="O4789" t="s">
        <v>4759</v>
      </c>
      <c r="P4789" t="s">
        <v>2904</v>
      </c>
    </row>
    <row r="4790" spans="1:16" x14ac:dyDescent="0.35">
      <c r="A4790" t="s">
        <v>6730</v>
      </c>
      <c r="B4790" s="3" t="s">
        <v>15066</v>
      </c>
      <c r="C4790" s="4">
        <v>51.216445521200001</v>
      </c>
      <c r="D4790" s="4">
        <v>10.070870573400001</v>
      </c>
      <c r="E4790" s="4">
        <f>Orte[[#This Row],[Lat_dez]]*PI()/180</f>
        <v>0.89389560551324321</v>
      </c>
      <c r="F4790" s="4">
        <f>Orte[[#This Row],[Lon_dez]]*PI()/180</f>
        <v>0.17576985004803927</v>
      </c>
      <c r="G4790" t="s">
        <v>549</v>
      </c>
      <c r="H4790" t="s">
        <v>1453</v>
      </c>
      <c r="I4790" s="4" t="b">
        <v>0</v>
      </c>
      <c r="J4790" s="4" t="str">
        <f>CONCATENATE(Orte[[#This Row],[Ort]]," - ",Orte[[#This Row],[Landkreis]])</f>
        <v>Meinhard - Landkreis Werra-Meißner-Kreis</v>
      </c>
      <c r="L4790" s="3" t="s">
        <v>13882</v>
      </c>
      <c r="M4790" s="3"/>
      <c r="N4790" t="str">
        <f>Orte[[#This Row],[Ort]]</f>
        <v>Meinhard</v>
      </c>
      <c r="O4790" t="s">
        <v>2259</v>
      </c>
      <c r="P4790" t="s">
        <v>16079</v>
      </c>
    </row>
    <row r="4791" spans="1:16" x14ac:dyDescent="0.35">
      <c r="A4791" t="s">
        <v>3359</v>
      </c>
      <c r="B4791" s="3" t="s">
        <v>10632</v>
      </c>
      <c r="C4791" s="4">
        <v>49.025747292699997</v>
      </c>
      <c r="D4791" s="4">
        <v>10.8035677209</v>
      </c>
      <c r="E4791" s="4">
        <f>Orte[[#This Row],[Lat_dez]]*PI()/180</f>
        <v>0.85566070850831111</v>
      </c>
      <c r="F4791" s="4">
        <f>Orte[[#This Row],[Lon_dez]]*PI()/180</f>
        <v>0.18855782769188481</v>
      </c>
      <c r="G4791" t="s">
        <v>665</v>
      </c>
      <c r="H4791" t="s">
        <v>1551</v>
      </c>
      <c r="I4791" s="4" t="b">
        <v>0</v>
      </c>
      <c r="J4791" s="4" t="str">
        <f>CONCATENATE(Orte[[#This Row],[Ort]]," - ",Orte[[#This Row],[Landkreis]])</f>
        <v>Meinheim - Landkreis Weißenburg-Gunzenhausen</v>
      </c>
      <c r="L4791" s="3" t="s">
        <v>7729</v>
      </c>
      <c r="M4791" s="3"/>
      <c r="N4791" t="str">
        <f>Orte[[#This Row],[Ort]]</f>
        <v>Meinheim</v>
      </c>
      <c r="O4791" t="s">
        <v>4627</v>
      </c>
      <c r="P4791" t="s">
        <v>3057</v>
      </c>
    </row>
    <row r="4792" spans="1:16" x14ac:dyDescent="0.35">
      <c r="A4792" t="s">
        <v>1461</v>
      </c>
      <c r="B4792" s="3" t="s">
        <v>8399</v>
      </c>
      <c r="C4792" s="4">
        <v>50.5462243638</v>
      </c>
      <c r="D4792" s="4">
        <v>10.3725715546</v>
      </c>
      <c r="E4792" s="4">
        <f>Orte[[#This Row],[Lat_dez]]*PI()/180</f>
        <v>0.88219803960008614</v>
      </c>
      <c r="F4792" s="4">
        <f>Orte[[#This Row],[Lon_dez]]*PI()/180</f>
        <v>0.18103552552647678</v>
      </c>
      <c r="G4792" t="s">
        <v>678</v>
      </c>
      <c r="H4792" t="s">
        <v>690</v>
      </c>
      <c r="I4792" s="4" t="b">
        <v>0</v>
      </c>
      <c r="J4792" s="4" t="str">
        <f>CONCATENATE(Orte[[#This Row],[Ort]]," - ",Orte[[#This Row],[Landkreis]])</f>
        <v>Meiningen - Landkreis Schmalkalden-Meiningen</v>
      </c>
      <c r="L4792" s="3" t="s">
        <v>13072</v>
      </c>
      <c r="M4792" s="3"/>
      <c r="N4792" t="str">
        <f>Orte[[#This Row],[Ort]]</f>
        <v>Meiningen</v>
      </c>
      <c r="O4792" t="s">
        <v>3810</v>
      </c>
      <c r="P4792" t="s">
        <v>7099</v>
      </c>
    </row>
    <row r="4793" spans="1:16" x14ac:dyDescent="0.35">
      <c r="A4793" t="s">
        <v>5146</v>
      </c>
      <c r="B4793" s="3" t="s">
        <v>12945</v>
      </c>
      <c r="C4793" s="4">
        <v>49.710099853800003</v>
      </c>
      <c r="D4793" s="4">
        <v>7.6714613807100003</v>
      </c>
      <c r="E4793" s="4">
        <f>Orte[[#This Row],[Lat_dez]]*PI()/180</f>
        <v>0.86760491394396189</v>
      </c>
      <c r="F4793" s="4">
        <f>Orte[[#This Row],[Lon_dez]]*PI()/180</f>
        <v>0.1338922595329797</v>
      </c>
      <c r="G4793" t="s">
        <v>514</v>
      </c>
      <c r="H4793" t="s">
        <v>588</v>
      </c>
      <c r="I4793" s="4" t="b">
        <v>0</v>
      </c>
      <c r="J4793" s="4" t="str">
        <f>CONCATENATE(Orte[[#This Row],[Ort]]," - ",Orte[[#This Row],[Landkreis]])</f>
        <v>Meisenheim - Landkreis Bad Kreuznach</v>
      </c>
      <c r="L4793" s="3" t="s">
        <v>8792</v>
      </c>
      <c r="M4793" s="3"/>
      <c r="N4793" t="str">
        <f>Orte[[#This Row],[Ort]]</f>
        <v>Meisenheim</v>
      </c>
      <c r="O4793" t="s">
        <v>4723</v>
      </c>
      <c r="P4793" t="s">
        <v>6925</v>
      </c>
    </row>
    <row r="4794" spans="1:16" x14ac:dyDescent="0.35">
      <c r="A4794" t="s">
        <v>6079</v>
      </c>
      <c r="B4794" s="3" t="s">
        <v>14173</v>
      </c>
      <c r="C4794" s="4">
        <v>51.162291848999999</v>
      </c>
      <c r="D4794" s="4">
        <v>13.4783648917</v>
      </c>
      <c r="E4794" s="4">
        <f>Orte[[#This Row],[Lat_dez]]*PI()/180</f>
        <v>0.89295044563130754</v>
      </c>
      <c r="F4794" s="4">
        <f>Orte[[#This Row],[Lon_dez]]*PI()/180</f>
        <v>0.23524184514537394</v>
      </c>
      <c r="G4794" t="s">
        <v>869</v>
      </c>
      <c r="H4794" t="s">
        <v>985</v>
      </c>
      <c r="I4794" s="4" t="b">
        <v>0</v>
      </c>
      <c r="J4794" s="4" t="str">
        <f>CONCATENATE(Orte[[#This Row],[Ort]]," - ",Orte[[#This Row],[Landkreis]])</f>
        <v>Meißen - Landkreis Meißen</v>
      </c>
      <c r="L4794" s="3" t="s">
        <v>15793</v>
      </c>
      <c r="M4794" s="3"/>
      <c r="N4794" t="str">
        <f>Orte[[#This Row],[Ort]]</f>
        <v>Meißen</v>
      </c>
      <c r="O4794" t="s">
        <v>4793</v>
      </c>
      <c r="P4794" t="s">
        <v>1490</v>
      </c>
    </row>
    <row r="4795" spans="1:16" x14ac:dyDescent="0.35">
      <c r="A4795" t="s">
        <v>6645</v>
      </c>
      <c r="B4795" s="3" t="s">
        <v>14957</v>
      </c>
      <c r="C4795" s="4">
        <v>48.404134755100003</v>
      </c>
      <c r="D4795" s="4">
        <v>7.7905348661599998</v>
      </c>
      <c r="E4795" s="4">
        <f>Orte[[#This Row],[Lat_dez]]*PI()/180</f>
        <v>0.8448115230555141</v>
      </c>
      <c r="F4795" s="4">
        <f>Orte[[#This Row],[Lon_dez]]*PI()/180</f>
        <v>0.13597048390590777</v>
      </c>
      <c r="G4795" t="s">
        <v>546</v>
      </c>
      <c r="H4795" t="s">
        <v>622</v>
      </c>
      <c r="I4795" s="4" t="b">
        <v>0</v>
      </c>
      <c r="J4795" s="4" t="str">
        <f>CONCATENATE(Orte[[#This Row],[Ort]]," - ",Orte[[#This Row],[Landkreis]])</f>
        <v>Meißenheim - Landkreis Ortenaukreis</v>
      </c>
      <c r="L4795" s="3" t="s">
        <v>13080</v>
      </c>
      <c r="M4795" s="3"/>
      <c r="N4795" t="str">
        <f>Orte[[#This Row],[Ort]]</f>
        <v>Meißenheim</v>
      </c>
      <c r="O4795" t="s">
        <v>4353</v>
      </c>
      <c r="P4795" t="s">
        <v>7607</v>
      </c>
    </row>
    <row r="4796" spans="1:16" x14ac:dyDescent="0.35">
      <c r="A4796" t="s">
        <v>4816</v>
      </c>
      <c r="B4796" s="3" t="s">
        <v>12513</v>
      </c>
      <c r="C4796" s="4">
        <v>51.202290731799998</v>
      </c>
      <c r="D4796" s="4">
        <v>9.9152879550000002</v>
      </c>
      <c r="E4796" s="4">
        <f>Orte[[#This Row],[Lat_dez]]*PI()/180</f>
        <v>0.89364855783328678</v>
      </c>
      <c r="F4796" s="4">
        <f>Orte[[#This Row],[Lon_dez]]*PI()/180</f>
        <v>0.17305442109808536</v>
      </c>
      <c r="G4796" t="s">
        <v>549</v>
      </c>
      <c r="H4796" t="s">
        <v>1453</v>
      </c>
      <c r="I4796" s="4" t="b">
        <v>0</v>
      </c>
      <c r="J4796" s="4" t="str">
        <f>CONCATENATE(Orte[[#This Row],[Ort]]," - ",Orte[[#This Row],[Landkreis]])</f>
        <v>Meißner - Landkreis Werra-Meißner-Kreis</v>
      </c>
      <c r="L4796" s="3" t="s">
        <v>11105</v>
      </c>
      <c r="M4796" s="3"/>
      <c r="N4796" t="str">
        <f>Orte[[#This Row],[Ort]]</f>
        <v>Meißner</v>
      </c>
      <c r="O4796" t="s">
        <v>6233</v>
      </c>
      <c r="P4796" t="s">
        <v>16080</v>
      </c>
    </row>
    <row r="4797" spans="1:16" x14ac:dyDescent="0.35">
      <c r="A4797" t="s">
        <v>6353</v>
      </c>
      <c r="B4797" s="3" t="s">
        <v>14546</v>
      </c>
      <c r="C4797" s="4">
        <v>48.544791243299997</v>
      </c>
      <c r="D4797" s="4">
        <v>10.8335963631</v>
      </c>
      <c r="E4797" s="4">
        <f>Orte[[#This Row],[Lat_dez]]*PI()/180</f>
        <v>0.84726644188889666</v>
      </c>
      <c r="F4797" s="4">
        <f>Orte[[#This Row],[Lon_dez]]*PI()/180</f>
        <v>0.18908192636817814</v>
      </c>
      <c r="G4797" t="s">
        <v>665</v>
      </c>
      <c r="H4797" t="s">
        <v>798</v>
      </c>
      <c r="I4797" s="4" t="b">
        <v>0</v>
      </c>
      <c r="J4797" s="4" t="str">
        <f>CONCATENATE(Orte[[#This Row],[Ort]]," - ",Orte[[#This Row],[Landkreis]])</f>
        <v>Meitingen - Landkreis Augsburg</v>
      </c>
      <c r="L4797" s="3" t="s">
        <v>10115</v>
      </c>
      <c r="M4797" s="3"/>
      <c r="N4797" t="str">
        <f>Orte[[#This Row],[Ort]]</f>
        <v>Meitingen</v>
      </c>
      <c r="O4797" t="s">
        <v>3080</v>
      </c>
      <c r="P4797" t="s">
        <v>7608</v>
      </c>
    </row>
    <row r="4798" spans="1:16" x14ac:dyDescent="0.35">
      <c r="A4798" t="s">
        <v>5305</v>
      </c>
      <c r="B4798" s="3" t="s">
        <v>13151</v>
      </c>
      <c r="C4798" s="4">
        <v>53.156439003700001</v>
      </c>
      <c r="D4798" s="4">
        <v>10.3861978857</v>
      </c>
      <c r="E4798" s="4">
        <f>Orte[[#This Row],[Lat_dez]]*PI()/180</f>
        <v>0.92775487925009925</v>
      </c>
      <c r="F4798" s="4">
        <f>Orte[[#This Row],[Lon_dez]]*PI()/180</f>
        <v>0.18127334986913865</v>
      </c>
      <c r="G4798" t="s">
        <v>554</v>
      </c>
      <c r="H4798" t="s">
        <v>1040</v>
      </c>
      <c r="I4798" s="4" t="b">
        <v>0</v>
      </c>
      <c r="J4798" s="4" t="str">
        <f>CONCATENATE(Orte[[#This Row],[Ort]]," - ",Orte[[#This Row],[Landkreis]])</f>
        <v>Melbeck, Barnstedt - Landkreis Lüneburg</v>
      </c>
      <c r="L4798" s="3" t="s">
        <v>9614</v>
      </c>
      <c r="M4798" s="3"/>
      <c r="N4798" t="str">
        <f>Orte[[#This Row],[Ort]]</f>
        <v>Melbeck, Barnstedt</v>
      </c>
      <c r="O4798" t="s">
        <v>5271</v>
      </c>
      <c r="P4798" t="s">
        <v>6300</v>
      </c>
    </row>
    <row r="4799" spans="1:16" x14ac:dyDescent="0.35">
      <c r="A4799" t="s">
        <v>2934</v>
      </c>
      <c r="B4799" s="3" t="s">
        <v>10103</v>
      </c>
      <c r="C4799" s="4">
        <v>52.757393278199999</v>
      </c>
      <c r="D4799" s="4">
        <v>13.760485342500001</v>
      </c>
      <c r="E4799" s="4">
        <f>Orte[[#This Row],[Lat_dez]]*PI()/180</f>
        <v>0.92079021747411471</v>
      </c>
      <c r="F4799" s="4">
        <f>Orte[[#This Row],[Lon_dez]]*PI()/180</f>
        <v>0.24016577589904461</v>
      </c>
      <c r="G4799" t="s">
        <v>885</v>
      </c>
      <c r="H4799" t="s">
        <v>2099</v>
      </c>
      <c r="I4799" s="4" t="b">
        <v>0</v>
      </c>
      <c r="J4799" s="4" t="str">
        <f>CONCATENATE(Orte[[#This Row],[Ort]]," - ",Orte[[#This Row],[Landkreis]])</f>
        <v>Melchow, Chorin u.a. - Landkreis Barnim</v>
      </c>
      <c r="L4799" s="3" t="s">
        <v>11042</v>
      </c>
      <c r="M4799" s="3"/>
      <c r="N4799" t="str">
        <f>Orte[[#This Row],[Ort]]</f>
        <v>Melchow, Chorin u.a.</v>
      </c>
      <c r="O4799" t="s">
        <v>6577</v>
      </c>
      <c r="P4799" t="s">
        <v>3772</v>
      </c>
    </row>
    <row r="4800" spans="1:16" x14ac:dyDescent="0.35">
      <c r="A4800" t="s">
        <v>3802</v>
      </c>
      <c r="B4800" s="3" t="s">
        <v>11215</v>
      </c>
      <c r="C4800" s="4">
        <v>54.096586673799997</v>
      </c>
      <c r="D4800" s="4">
        <v>9.0548945089000004</v>
      </c>
      <c r="E4800" s="4">
        <f>Orte[[#This Row],[Lat_dez]]*PI()/180</f>
        <v>0.94416355154829767</v>
      </c>
      <c r="F4800" s="4">
        <f>Orte[[#This Row],[Lon_dez]]*PI()/180</f>
        <v>0.15803772260105997</v>
      </c>
      <c r="G4800" t="s">
        <v>641</v>
      </c>
      <c r="H4800" t="s">
        <v>751</v>
      </c>
      <c r="I4800" s="4" t="b">
        <v>0</v>
      </c>
      <c r="J4800" s="4" t="str">
        <f>CONCATENATE(Orte[[#This Row],[Ort]]," - ",Orte[[#This Row],[Landkreis]])</f>
        <v>Meldorf - Kreis Dithmarschen</v>
      </c>
      <c r="L4800" s="3" t="s">
        <v>8537</v>
      </c>
      <c r="M4800" s="3"/>
      <c r="N4800" t="str">
        <f>Orte[[#This Row],[Ort]]</f>
        <v>Meldorf</v>
      </c>
      <c r="O4800" t="s">
        <v>5131</v>
      </c>
      <c r="P4800" t="s">
        <v>6053</v>
      </c>
    </row>
    <row r="4801" spans="1:16" x14ac:dyDescent="0.35">
      <c r="A4801" t="s">
        <v>1142</v>
      </c>
      <c r="B4801" s="3" t="s">
        <v>8105</v>
      </c>
      <c r="C4801" s="4">
        <v>52.211539809999998</v>
      </c>
      <c r="D4801" s="4">
        <v>8.3327072095499997</v>
      </c>
      <c r="E4801" s="4">
        <f>Orte[[#This Row],[Lat_dez]]*PI()/180</f>
        <v>0.91126327722059441</v>
      </c>
      <c r="F4801" s="4">
        <f>Orte[[#This Row],[Lon_dez]]*PI()/180</f>
        <v>0.14543317641131659</v>
      </c>
      <c r="G4801" t="s">
        <v>554</v>
      </c>
      <c r="H4801" t="s">
        <v>555</v>
      </c>
      <c r="I4801" s="4" t="b">
        <v>0</v>
      </c>
      <c r="J4801" s="4" t="str">
        <f>CONCATENATE(Orte[[#This Row],[Ort]]," - ",Orte[[#This Row],[Landkreis]])</f>
        <v>Melle - Landkreis Osnabrück</v>
      </c>
      <c r="L4801" s="3" t="s">
        <v>11879</v>
      </c>
      <c r="M4801" s="3"/>
      <c r="N4801" t="str">
        <f>Orte[[#This Row],[Ort]]</f>
        <v>Melle</v>
      </c>
      <c r="O4801" t="s">
        <v>1001</v>
      </c>
      <c r="P4801" t="s">
        <v>3389</v>
      </c>
    </row>
    <row r="4802" spans="1:16" x14ac:dyDescent="0.35">
      <c r="A4802" t="s">
        <v>1142</v>
      </c>
      <c r="B4802" s="3" t="s">
        <v>11054</v>
      </c>
      <c r="C4802" s="4">
        <v>52.1641407782</v>
      </c>
      <c r="D4802" s="4">
        <v>8.3068466678299995</v>
      </c>
      <c r="E4802" s="4">
        <f>Orte[[#This Row],[Lat_dez]]*PI()/180</f>
        <v>0.91043600805342717</v>
      </c>
      <c r="F4802" s="4">
        <f>Orte[[#This Row],[Lon_dez]]*PI()/180</f>
        <v>0.14498182481195321</v>
      </c>
      <c r="G4802" t="s">
        <v>554</v>
      </c>
      <c r="H4802" t="s">
        <v>555</v>
      </c>
      <c r="I4802" s="4" t="b">
        <v>0</v>
      </c>
      <c r="J4802" s="4" t="str">
        <f>CONCATENATE(Orte[[#This Row],[Ort]]," - ",Orte[[#This Row],[Landkreis]])</f>
        <v>Melle - Landkreis Osnabrück</v>
      </c>
      <c r="L4802" s="3" t="s">
        <v>14958</v>
      </c>
      <c r="M4802" s="3"/>
      <c r="N4802" t="str">
        <f>Orte[[#This Row],[Ort]]</f>
        <v>Melle</v>
      </c>
      <c r="O4802" t="s">
        <v>5421</v>
      </c>
      <c r="P4802" t="s">
        <v>4071</v>
      </c>
    </row>
    <row r="4803" spans="1:16" x14ac:dyDescent="0.35">
      <c r="A4803" t="s">
        <v>1142</v>
      </c>
      <c r="B4803" s="3" t="s">
        <v>13291</v>
      </c>
      <c r="C4803" s="4">
        <v>52.220975154400001</v>
      </c>
      <c r="D4803" s="4">
        <v>8.4197330663399992</v>
      </c>
      <c r="E4803" s="4">
        <f>Orte[[#This Row],[Lat_dez]]*PI()/180</f>
        <v>0.91142795504643426</v>
      </c>
      <c r="F4803" s="4">
        <f>Orte[[#This Row],[Lon_dez]]*PI()/180</f>
        <v>0.14695206414667114</v>
      </c>
      <c r="G4803" t="s">
        <v>554</v>
      </c>
      <c r="H4803" t="s">
        <v>555</v>
      </c>
      <c r="I4803" s="4" t="b">
        <v>0</v>
      </c>
      <c r="J4803" s="4" t="str">
        <f>CONCATENATE(Orte[[#This Row],[Ort]]," - ",Orte[[#This Row],[Landkreis]])</f>
        <v>Melle - Landkreis Osnabrück</v>
      </c>
      <c r="L4803" s="3" t="s">
        <v>13065</v>
      </c>
      <c r="M4803" s="3"/>
      <c r="N4803" t="str">
        <f>Orte[[#This Row],[Ort]]</f>
        <v>Melle</v>
      </c>
      <c r="O4803" t="s">
        <v>3208</v>
      </c>
      <c r="P4803" t="s">
        <v>926</v>
      </c>
    </row>
    <row r="4804" spans="1:16" x14ac:dyDescent="0.35">
      <c r="A4804" t="s">
        <v>5482</v>
      </c>
      <c r="B4804" s="3" t="s">
        <v>13374</v>
      </c>
      <c r="C4804" s="4">
        <v>50.437538537499996</v>
      </c>
      <c r="D4804" s="4">
        <v>10.317255382700001</v>
      </c>
      <c r="E4804" s="4">
        <f>Orte[[#This Row],[Lat_dez]]*PI()/180</f>
        <v>0.88030111408090039</v>
      </c>
      <c r="F4804" s="4">
        <f>Orte[[#This Row],[Lon_dez]]*PI()/180</f>
        <v>0.18007007619722262</v>
      </c>
      <c r="G4804" t="s">
        <v>665</v>
      </c>
      <c r="H4804" t="s">
        <v>666</v>
      </c>
      <c r="I4804" s="4" t="b">
        <v>0</v>
      </c>
      <c r="J4804" s="4" t="str">
        <f>CONCATENATE(Orte[[#This Row],[Ort]]," - ",Orte[[#This Row],[Landkreis]])</f>
        <v>Mellrichstadt - Landkreis Rhön-Grabfeld</v>
      </c>
      <c r="L4804" s="3" t="s">
        <v>15252</v>
      </c>
      <c r="M4804" s="3"/>
      <c r="N4804" t="str">
        <f>Orte[[#This Row],[Ort]]</f>
        <v>Mellrichstadt</v>
      </c>
      <c r="O4804" t="s">
        <v>543</v>
      </c>
      <c r="P4804" t="s">
        <v>6100</v>
      </c>
    </row>
    <row r="4805" spans="1:16" x14ac:dyDescent="0.35">
      <c r="A4805" t="s">
        <v>3507</v>
      </c>
      <c r="B4805" s="3" t="s">
        <v>10826</v>
      </c>
      <c r="C4805" s="4">
        <v>50.516260101999997</v>
      </c>
      <c r="D4805" s="4">
        <v>7.4635671493400002</v>
      </c>
      <c r="E4805" s="4">
        <f>Orte[[#This Row],[Lat_dez]]*PI()/180</f>
        <v>0.88167506457374656</v>
      </c>
      <c r="F4805" s="4">
        <f>Orte[[#This Row],[Lon_dez]]*PI()/180</f>
        <v>0.13026382069967032</v>
      </c>
      <c r="G4805" t="s">
        <v>514</v>
      </c>
      <c r="H4805" t="s">
        <v>584</v>
      </c>
      <c r="I4805" s="4" t="b">
        <v>0</v>
      </c>
      <c r="J4805" s="4" t="str">
        <f>CONCATENATE(Orte[[#This Row],[Ort]]," - ",Orte[[#This Row],[Landkreis]])</f>
        <v>Melsbach - Landkreis Neuwied</v>
      </c>
      <c r="L4805" s="3" t="s">
        <v>7654</v>
      </c>
      <c r="M4805" s="3"/>
      <c r="N4805" t="str">
        <f>Orte[[#This Row],[Ort]]</f>
        <v>Melsbach</v>
      </c>
      <c r="O4805" t="s">
        <v>4012</v>
      </c>
      <c r="P4805" t="s">
        <v>3181</v>
      </c>
    </row>
    <row r="4806" spans="1:16" x14ac:dyDescent="0.35">
      <c r="A4806" t="s">
        <v>1785</v>
      </c>
      <c r="B4806" s="3" t="s">
        <v>8743</v>
      </c>
      <c r="C4806" s="4">
        <v>54.317862640999998</v>
      </c>
      <c r="D4806" s="4">
        <v>10.049664137900001</v>
      </c>
      <c r="E4806" s="4">
        <f>Orte[[#This Row],[Lat_dez]]*PI()/180</f>
        <v>0.94802554573147257</v>
      </c>
      <c r="F4806" s="4">
        <f>Orte[[#This Row],[Lon_dez]]*PI()/180</f>
        <v>0.17539972792595246</v>
      </c>
      <c r="G4806" t="s">
        <v>641</v>
      </c>
      <c r="H4806" t="s">
        <v>642</v>
      </c>
      <c r="I4806" s="4" t="b">
        <v>0</v>
      </c>
      <c r="J4806" s="4" t="str">
        <f>CONCATENATE(Orte[[#This Row],[Ort]]," - ",Orte[[#This Row],[Landkreis]])</f>
        <v>Melsdorf - Kreis Rendsburg-Eckernförde</v>
      </c>
      <c r="L4806" s="3" t="s">
        <v>7655</v>
      </c>
      <c r="M4806" s="3"/>
      <c r="N4806" t="str">
        <f>Orte[[#This Row],[Ort]]</f>
        <v>Melsdorf</v>
      </c>
      <c r="O4806" t="s">
        <v>1775</v>
      </c>
      <c r="P4806" t="s">
        <v>5312</v>
      </c>
    </row>
    <row r="4807" spans="1:16" x14ac:dyDescent="0.35">
      <c r="A4807" t="s">
        <v>1627</v>
      </c>
      <c r="B4807" s="3" t="s">
        <v>8576</v>
      </c>
      <c r="C4807" s="4">
        <v>51.141757402800003</v>
      </c>
      <c r="D4807" s="4">
        <v>9.5850205868800007</v>
      </c>
      <c r="E4807" s="4">
        <f>Orte[[#This Row],[Lat_dez]]*PI()/180</f>
        <v>0.89259205193504398</v>
      </c>
      <c r="F4807" s="4">
        <f>Orte[[#This Row],[Lon_dez]]*PI()/180</f>
        <v>0.16729016811249522</v>
      </c>
      <c r="G4807" t="s">
        <v>549</v>
      </c>
      <c r="H4807" t="s">
        <v>817</v>
      </c>
      <c r="I4807" s="4" t="b">
        <v>0</v>
      </c>
      <c r="J4807" s="4" t="str">
        <f>CONCATENATE(Orte[[#This Row],[Ort]]," - ",Orte[[#This Row],[Landkreis]])</f>
        <v>Melsungen - Landkreis Schwalm-Eder-Kreis</v>
      </c>
      <c r="L4807" s="3" t="s">
        <v>14863</v>
      </c>
      <c r="M4807" s="3"/>
      <c r="N4807" t="str">
        <f>Orte[[#This Row],[Ort]]</f>
        <v>Melsungen</v>
      </c>
      <c r="O4807" t="s">
        <v>5192</v>
      </c>
      <c r="P4807" t="s">
        <v>6637</v>
      </c>
    </row>
    <row r="4808" spans="1:16" x14ac:dyDescent="0.35">
      <c r="A4808" t="s">
        <v>5758</v>
      </c>
      <c r="B4808" s="3" t="s">
        <v>13738</v>
      </c>
      <c r="C4808" s="4">
        <v>49.942512576600002</v>
      </c>
      <c r="D4808" s="4">
        <v>10.9713669443</v>
      </c>
      <c r="E4808" s="4">
        <f>Orte[[#This Row],[Lat_dez]]*PI()/180</f>
        <v>0.87166128118034669</v>
      </c>
      <c r="F4808" s="4">
        <f>Orte[[#This Row],[Lon_dez]]*PI()/180</f>
        <v>0.19148647662250431</v>
      </c>
      <c r="G4808" t="s">
        <v>665</v>
      </c>
      <c r="H4808" t="s">
        <v>1321</v>
      </c>
      <c r="I4808" s="4" t="b">
        <v>0</v>
      </c>
      <c r="J4808" s="4" t="str">
        <f>CONCATENATE(Orte[[#This Row],[Ort]]," - ",Orte[[#This Row],[Landkreis]])</f>
        <v>Memmelsdorf - Landkreis Bamberg</v>
      </c>
      <c r="L4808" s="3" t="s">
        <v>8026</v>
      </c>
      <c r="M4808" s="3"/>
      <c r="N4808" t="str">
        <f>Orte[[#This Row],[Ort]]</f>
        <v>Memmelsdorf</v>
      </c>
      <c r="O4808" t="s">
        <v>5613</v>
      </c>
      <c r="P4808" t="s">
        <v>5080</v>
      </c>
    </row>
    <row r="4809" spans="1:16" x14ac:dyDescent="0.35">
      <c r="A4809" t="s">
        <v>52</v>
      </c>
      <c r="B4809" s="3" t="s">
        <v>13919</v>
      </c>
      <c r="C4809" s="4">
        <v>47.9788220509</v>
      </c>
      <c r="D4809" s="4">
        <v>10.1630717484</v>
      </c>
      <c r="E4809" s="4">
        <f>Orte[[#This Row],[Lat_dez]]*PI()/180</f>
        <v>0.83738841601666347</v>
      </c>
      <c r="F4809" s="4">
        <f>Orte[[#This Row],[Lon_dez]]*PI()/180</f>
        <v>0.17737906412599674</v>
      </c>
      <c r="G4809" t="s">
        <v>665</v>
      </c>
      <c r="H4809" t="s">
        <v>5879</v>
      </c>
      <c r="I4809" s="4" t="b">
        <v>0</v>
      </c>
      <c r="J4809" s="4" t="str">
        <f>CONCATENATE(Orte[[#This Row],[Ort]]," - ",Orte[[#This Row],[Landkreis]])</f>
        <v>Memmingen - Kreisfreie Stadt Memmingen</v>
      </c>
      <c r="L4809" s="3" t="s">
        <v>13566</v>
      </c>
      <c r="M4809" s="3"/>
      <c r="N4809" t="str">
        <f>Orte[[#This Row],[Ort]]</f>
        <v>Memmingen</v>
      </c>
      <c r="O4809" t="s">
        <v>1487</v>
      </c>
      <c r="P4809" t="s">
        <v>448</v>
      </c>
    </row>
    <row r="4810" spans="1:16" x14ac:dyDescent="0.35">
      <c r="A4810" t="s">
        <v>6629</v>
      </c>
      <c r="B4810" s="3" t="s">
        <v>14939</v>
      </c>
      <c r="C4810" s="4">
        <v>47.991310877499998</v>
      </c>
      <c r="D4810" s="4">
        <v>10.2232590173</v>
      </c>
      <c r="E4810" s="4">
        <f>Orte[[#This Row],[Lat_dez]]*PI()/180</f>
        <v>0.83760638716054403</v>
      </c>
      <c r="F4810" s="4">
        <f>Orte[[#This Row],[Lon_dez]]*PI()/180</f>
        <v>0.17842953013608492</v>
      </c>
      <c r="G4810" t="s">
        <v>665</v>
      </c>
      <c r="H4810" t="s">
        <v>683</v>
      </c>
      <c r="I4810" s="4" t="b">
        <v>0</v>
      </c>
      <c r="J4810" s="4" t="str">
        <f>CONCATENATE(Orte[[#This Row],[Ort]]," - ",Orte[[#This Row],[Landkreis]])</f>
        <v>Memmingerberg - Landkreis Unterallgäu</v>
      </c>
      <c r="L4810" s="3" t="s">
        <v>12866</v>
      </c>
      <c r="M4810" s="3"/>
      <c r="N4810" t="str">
        <f>Orte[[#This Row],[Ort]]</f>
        <v>Memmingerberg</v>
      </c>
      <c r="O4810" t="s">
        <v>4586</v>
      </c>
      <c r="P4810" t="s">
        <v>16081</v>
      </c>
    </row>
    <row r="4811" spans="1:16" x14ac:dyDescent="0.35">
      <c r="A4811" t="s">
        <v>5241</v>
      </c>
      <c r="B4811" s="3" t="s">
        <v>13070</v>
      </c>
      <c r="C4811" s="4">
        <v>51.4317093859</v>
      </c>
      <c r="D4811" s="4">
        <v>7.79321657763</v>
      </c>
      <c r="E4811" s="4">
        <f>Orte[[#This Row],[Lat_dez]]*PI()/180</f>
        <v>0.89765266871282579</v>
      </c>
      <c r="F4811" s="4">
        <f>Orte[[#This Row],[Lon_dez]]*PI()/180</f>
        <v>0.13601728860064777</v>
      </c>
      <c r="G4811" t="s">
        <v>504</v>
      </c>
      <c r="H4811" t="s">
        <v>633</v>
      </c>
      <c r="I4811" s="4" t="b">
        <v>0</v>
      </c>
      <c r="J4811" s="4" t="str">
        <f>CONCATENATE(Orte[[#This Row],[Ort]]," - ",Orte[[#This Row],[Landkreis]])</f>
        <v>Menden - Kreis Märkischer Kreis</v>
      </c>
      <c r="L4811" s="3" t="s">
        <v>11464</v>
      </c>
      <c r="M4811" s="3"/>
      <c r="N4811" t="str">
        <f>Orte[[#This Row],[Ort]]</f>
        <v>Menden</v>
      </c>
      <c r="O4811" t="s">
        <v>3456</v>
      </c>
      <c r="P4811" t="s">
        <v>6968</v>
      </c>
    </row>
    <row r="4812" spans="1:16" x14ac:dyDescent="0.35">
      <c r="A4812" t="s">
        <v>5241</v>
      </c>
      <c r="B4812" s="3" t="s">
        <v>14414</v>
      </c>
      <c r="C4812" s="4">
        <v>51.441383009200003</v>
      </c>
      <c r="D4812" s="4">
        <v>7.8021064464899998</v>
      </c>
      <c r="E4812" s="4">
        <f>Orte[[#This Row],[Lat_dez]]*PI()/180</f>
        <v>0.89782150529000848</v>
      </c>
      <c r="F4812" s="4">
        <f>Orte[[#This Row],[Lon_dez]]*PI()/180</f>
        <v>0.13617244608232529</v>
      </c>
      <c r="G4812" t="s">
        <v>504</v>
      </c>
      <c r="H4812" t="s">
        <v>633</v>
      </c>
      <c r="I4812" s="4" t="b">
        <v>0</v>
      </c>
      <c r="J4812" s="4" t="str">
        <f>CONCATENATE(Orte[[#This Row],[Ort]]," - ",Orte[[#This Row],[Landkreis]])</f>
        <v>Menden - Kreis Märkischer Kreis</v>
      </c>
      <c r="L4812" s="3" t="s">
        <v>13188</v>
      </c>
      <c r="M4812" s="3"/>
      <c r="N4812" t="str">
        <f>Orte[[#This Row],[Ort]]</f>
        <v>Menden</v>
      </c>
      <c r="O4812" t="s">
        <v>3433</v>
      </c>
      <c r="P4812" t="s">
        <v>4399</v>
      </c>
    </row>
    <row r="4813" spans="1:16" x14ac:dyDescent="0.35">
      <c r="A4813" t="s">
        <v>5241</v>
      </c>
      <c r="B4813" s="3" t="s">
        <v>14983</v>
      </c>
      <c r="C4813" s="4">
        <v>51.411316723500001</v>
      </c>
      <c r="D4813" s="4">
        <v>7.82958556099</v>
      </c>
      <c r="E4813" s="4">
        <f>Orte[[#This Row],[Lat_dez]]*PI()/180</f>
        <v>0.89729674961069827</v>
      </c>
      <c r="F4813" s="4">
        <f>Orte[[#This Row],[Lon_dez]]*PI()/180</f>
        <v>0.1366520471058828</v>
      </c>
      <c r="G4813" t="s">
        <v>504</v>
      </c>
      <c r="H4813" t="s">
        <v>633</v>
      </c>
      <c r="I4813" s="4" t="b">
        <v>0</v>
      </c>
      <c r="J4813" s="4" t="str">
        <f>CONCATENATE(Orte[[#This Row],[Ort]]," - ",Orte[[#This Row],[Landkreis]])</f>
        <v>Menden - Kreis Märkischer Kreis</v>
      </c>
      <c r="L4813" s="3" t="s">
        <v>9726</v>
      </c>
      <c r="M4813" s="3"/>
      <c r="N4813" t="str">
        <f>Orte[[#This Row],[Ort]]</f>
        <v>Menden</v>
      </c>
      <c r="O4813" t="s">
        <v>6479</v>
      </c>
      <c r="P4813" t="s">
        <v>5132</v>
      </c>
    </row>
    <row r="4814" spans="1:16" x14ac:dyDescent="0.35">
      <c r="A4814" t="s">
        <v>636</v>
      </c>
      <c r="B4814" s="3" t="s">
        <v>7749</v>
      </c>
      <c r="C4814" s="4">
        <v>50.368786481900003</v>
      </c>
      <c r="D4814" s="4">
        <v>7.2734020702800004</v>
      </c>
      <c r="E4814" s="4">
        <f>Orte[[#This Row],[Lat_dez]]*PI()/180</f>
        <v>0.87910116434316621</v>
      </c>
      <c r="F4814" s="4">
        <f>Orte[[#This Row],[Lon_dez]]*PI()/180</f>
        <v>0.126944813947758</v>
      </c>
      <c r="G4814" t="s">
        <v>514</v>
      </c>
      <c r="H4814" t="s">
        <v>631</v>
      </c>
      <c r="I4814" s="4" t="b">
        <v>0</v>
      </c>
      <c r="J4814" s="4" t="str">
        <f>CONCATENATE(Orte[[#This Row],[Ort]]," - ",Orte[[#This Row],[Landkreis]])</f>
        <v>Mendig - Landkreis Mayen-Koblenz</v>
      </c>
      <c r="L4814" s="3" t="s">
        <v>9983</v>
      </c>
      <c r="M4814" s="3"/>
      <c r="N4814" t="str">
        <f>Orte[[#This Row],[Ort]]</f>
        <v>Mendig</v>
      </c>
      <c r="O4814" t="s">
        <v>5211</v>
      </c>
      <c r="P4814" t="s">
        <v>5431</v>
      </c>
    </row>
    <row r="4815" spans="1:16" x14ac:dyDescent="0.35">
      <c r="A4815" t="s">
        <v>3291</v>
      </c>
      <c r="B4815" s="3" t="s">
        <v>10551</v>
      </c>
      <c r="C4815" s="4">
        <v>48.045037453600003</v>
      </c>
      <c r="D4815" s="4">
        <v>9.32417359023</v>
      </c>
      <c r="E4815" s="4">
        <f>Orte[[#This Row],[Lat_dez]]*PI()/180</f>
        <v>0.83854409280931241</v>
      </c>
      <c r="F4815" s="4">
        <f>Orte[[#This Row],[Lon_dez]]*PI()/180</f>
        <v>0.16273752917701409</v>
      </c>
      <c r="G4815" t="s">
        <v>546</v>
      </c>
      <c r="H4815" t="s">
        <v>1495</v>
      </c>
      <c r="I4815" s="4" t="b">
        <v>0</v>
      </c>
      <c r="J4815" s="4" t="str">
        <f>CONCATENATE(Orte[[#This Row],[Ort]]," - ",Orte[[#This Row],[Landkreis]])</f>
        <v>Mengen - Landkreis Sigmaringen</v>
      </c>
      <c r="L4815" s="3" t="s">
        <v>8028</v>
      </c>
      <c r="M4815" s="3"/>
      <c r="N4815" t="str">
        <f>Orte[[#This Row],[Ort]]</f>
        <v>Mengen</v>
      </c>
      <c r="O4815" t="s">
        <v>6175</v>
      </c>
      <c r="P4815" t="s">
        <v>4609</v>
      </c>
    </row>
    <row r="4816" spans="1:16" x14ac:dyDescent="0.35">
      <c r="A4816" t="s">
        <v>2537</v>
      </c>
      <c r="B4816" s="3" t="s">
        <v>9618</v>
      </c>
      <c r="C4816" s="4">
        <v>50.552439547399999</v>
      </c>
      <c r="D4816" s="4">
        <v>8.1724128638700009</v>
      </c>
      <c r="E4816" s="4">
        <f>Orte[[#This Row],[Lat_dez]]*PI()/180</f>
        <v>0.882306515017522</v>
      </c>
      <c r="F4816" s="4">
        <f>Orte[[#This Row],[Lon_dez]]*PI()/180</f>
        <v>0.14263551230687066</v>
      </c>
      <c r="G4816" t="s">
        <v>549</v>
      </c>
      <c r="H4816" t="s">
        <v>1130</v>
      </c>
      <c r="I4816" s="4" t="b">
        <v>0</v>
      </c>
      <c r="J4816" s="4" t="str">
        <f>CONCATENATE(Orte[[#This Row],[Ort]]," - ",Orte[[#This Row],[Landkreis]])</f>
        <v>Mengerskirchen - Landkreis Limburg-Weilburg</v>
      </c>
      <c r="L4816" s="3" t="s">
        <v>14574</v>
      </c>
      <c r="M4816" s="3"/>
      <c r="N4816" t="str">
        <f>Orte[[#This Row],[Ort]]</f>
        <v>Mengerskirchen</v>
      </c>
      <c r="O4816" t="s">
        <v>4725</v>
      </c>
      <c r="P4816" t="s">
        <v>4560</v>
      </c>
    </row>
    <row r="4817" spans="1:16" x14ac:dyDescent="0.35">
      <c r="A4817" t="s">
        <v>4557</v>
      </c>
      <c r="B4817" s="3" t="s">
        <v>12170</v>
      </c>
      <c r="C4817" s="4">
        <v>48.724956604200003</v>
      </c>
      <c r="D4817" s="4">
        <v>12.429403046099999</v>
      </c>
      <c r="E4817" s="4">
        <f>Orte[[#This Row],[Lat_dez]]*PI()/180</f>
        <v>0.85041092063464563</v>
      </c>
      <c r="F4817" s="4">
        <f>Orte[[#This Row],[Lon_dez]]*PI()/180</f>
        <v>0.21693400721185752</v>
      </c>
      <c r="G4817" t="s">
        <v>665</v>
      </c>
      <c r="H4817" t="s">
        <v>1895</v>
      </c>
      <c r="I4817" s="4" t="b">
        <v>0</v>
      </c>
      <c r="J4817" s="4" t="str">
        <f>CONCATENATE(Orte[[#This Row],[Ort]]," - ",Orte[[#This Row],[Landkreis]])</f>
        <v>Mengkofen - Landkreis Dingolfing-Landau</v>
      </c>
      <c r="L4817" s="3" t="s">
        <v>12864</v>
      </c>
      <c r="M4817" s="3"/>
      <c r="N4817" t="str">
        <f>Orte[[#This Row],[Ort]]</f>
        <v>Mengkofen</v>
      </c>
      <c r="O4817" t="s">
        <v>957</v>
      </c>
      <c r="P4817" t="s">
        <v>3432</v>
      </c>
    </row>
    <row r="4818" spans="1:16" x14ac:dyDescent="0.35">
      <c r="A4818" t="s">
        <v>6485</v>
      </c>
      <c r="B4818" s="3" t="s">
        <v>14730</v>
      </c>
      <c r="C4818" s="4">
        <v>52.6719274672</v>
      </c>
      <c r="D4818" s="4">
        <v>7.8164141807999998</v>
      </c>
      <c r="E4818" s="4">
        <f>Orte[[#This Row],[Lat_dez]]*PI()/180</f>
        <v>0.91929855767427759</v>
      </c>
      <c r="F4818" s="4">
        <f>Orte[[#This Row],[Lon_dez]]*PI()/180</f>
        <v>0.13642216315453531</v>
      </c>
      <c r="G4818" t="s">
        <v>554</v>
      </c>
      <c r="H4818" t="s">
        <v>555</v>
      </c>
      <c r="I4818" s="4" t="b">
        <v>0</v>
      </c>
      <c r="J4818" s="4" t="str">
        <f>CONCATENATE(Orte[[#This Row],[Ort]]," - ",Orte[[#This Row],[Landkreis]])</f>
        <v>Menslage - Landkreis Osnabrück</v>
      </c>
      <c r="L4818" s="3" t="s">
        <v>12004</v>
      </c>
      <c r="M4818" s="3"/>
      <c r="N4818" t="str">
        <f>Orte[[#This Row],[Ort]]</f>
        <v>Menslage</v>
      </c>
      <c r="O4818" t="s">
        <v>3634</v>
      </c>
      <c r="P4818" t="s">
        <v>3478</v>
      </c>
    </row>
    <row r="4819" spans="1:16" x14ac:dyDescent="0.35">
      <c r="A4819" t="s">
        <v>2893</v>
      </c>
      <c r="B4819" s="3" t="s">
        <v>10058</v>
      </c>
      <c r="C4819" s="4">
        <v>51.288958472300003</v>
      </c>
      <c r="D4819" s="4">
        <v>10.5903912983</v>
      </c>
      <c r="E4819" s="4">
        <f>Orte[[#This Row],[Lat_dez]]*PI()/180</f>
        <v>0.89516119526027593</v>
      </c>
      <c r="F4819" s="4">
        <f>Orte[[#This Row],[Lon_dez]]*PI()/180</f>
        <v>0.18483719722989195</v>
      </c>
      <c r="G4819" t="s">
        <v>678</v>
      </c>
      <c r="H4819" t="s">
        <v>1046</v>
      </c>
      <c r="I4819" s="4" t="b">
        <v>0</v>
      </c>
      <c r="J4819" s="4" t="str">
        <f>CONCATENATE(Orte[[#This Row],[Ort]]," - ",Orte[[#This Row],[Landkreis]])</f>
        <v>Menteroda, Obermehler - Landkreis Unstrut-Hainich-Kreis</v>
      </c>
      <c r="L4819" s="3" t="s">
        <v>15159</v>
      </c>
      <c r="M4819" s="3"/>
      <c r="N4819" t="str">
        <f>Orte[[#This Row],[Ort]]</f>
        <v>Menteroda, Obermehler</v>
      </c>
      <c r="O4819" t="s">
        <v>2816</v>
      </c>
      <c r="P4819" t="s">
        <v>5556</v>
      </c>
    </row>
    <row r="4820" spans="1:16" x14ac:dyDescent="0.35">
      <c r="A4820" t="s">
        <v>3427</v>
      </c>
      <c r="B4820" s="3" t="s">
        <v>10722</v>
      </c>
      <c r="C4820" s="4">
        <v>52.703059505900001</v>
      </c>
      <c r="D4820" s="4">
        <v>7.2861348168599998</v>
      </c>
      <c r="E4820" s="4">
        <f>Orte[[#This Row],[Lat_dez]]*PI()/180</f>
        <v>0.91984191425245077</v>
      </c>
      <c r="F4820" s="4">
        <f>Orte[[#This Row],[Lon_dez]]*PI()/180</f>
        <v>0.12716704229840103</v>
      </c>
      <c r="G4820" t="s">
        <v>554</v>
      </c>
      <c r="H4820" t="s">
        <v>626</v>
      </c>
      <c r="I4820" s="4" t="b">
        <v>0</v>
      </c>
      <c r="J4820" s="4" t="str">
        <f>CONCATENATE(Orte[[#This Row],[Ort]]," - ",Orte[[#This Row],[Landkreis]])</f>
        <v>Meppen - Landkreis Emsland</v>
      </c>
      <c r="L4820" s="3" t="s">
        <v>12313</v>
      </c>
      <c r="M4820" s="3"/>
      <c r="N4820" t="str">
        <f>Orte[[#This Row],[Ort]]</f>
        <v>Meppen</v>
      </c>
      <c r="O4820" t="s">
        <v>85</v>
      </c>
      <c r="P4820" t="s">
        <v>2729</v>
      </c>
    </row>
    <row r="4821" spans="1:16" x14ac:dyDescent="0.35">
      <c r="A4821" t="s">
        <v>1546</v>
      </c>
      <c r="B4821" s="3" t="s">
        <v>8485</v>
      </c>
      <c r="C4821" s="4">
        <v>48.244030128799999</v>
      </c>
      <c r="D4821" s="4">
        <v>10.982875530199999</v>
      </c>
      <c r="E4821" s="4">
        <f>Orte[[#This Row],[Lat_dez]]*PI()/180</f>
        <v>0.84201717017890398</v>
      </c>
      <c r="F4821" s="4">
        <f>Orte[[#This Row],[Lon_dez]]*PI()/180</f>
        <v>0.19168733933870791</v>
      </c>
      <c r="G4821" t="s">
        <v>665</v>
      </c>
      <c r="H4821" t="s">
        <v>947</v>
      </c>
      <c r="I4821" s="4" t="b">
        <v>0</v>
      </c>
      <c r="J4821" s="4" t="str">
        <f>CONCATENATE(Orte[[#This Row],[Ort]]," - ",Orte[[#This Row],[Landkreis]])</f>
        <v>Merching - Landkreis Aichach-Friedberg</v>
      </c>
      <c r="L4821" s="3" t="s">
        <v>8032</v>
      </c>
      <c r="M4821" s="3"/>
      <c r="N4821" t="str">
        <f>Orte[[#This Row],[Ort]]</f>
        <v>Merching</v>
      </c>
      <c r="O4821" t="s">
        <v>1398</v>
      </c>
      <c r="P4821" t="s">
        <v>711</v>
      </c>
    </row>
    <row r="4822" spans="1:16" x14ac:dyDescent="0.35">
      <c r="A4822" t="s">
        <v>4407</v>
      </c>
      <c r="B4822" s="3" t="s">
        <v>11980</v>
      </c>
      <c r="C4822" s="4">
        <v>49.3570937434</v>
      </c>
      <c r="D4822" s="4">
        <v>7.0685580898399998</v>
      </c>
      <c r="E4822" s="4">
        <f>Orte[[#This Row],[Lat_dez]]*PI()/180</f>
        <v>0.8614437950378232</v>
      </c>
      <c r="F4822" s="4">
        <f>Orte[[#This Row],[Lon_dez]]*PI()/180</f>
        <v>0.12336961203618912</v>
      </c>
      <c r="G4822" t="s">
        <v>534</v>
      </c>
      <c r="H4822" t="s">
        <v>1575</v>
      </c>
      <c r="I4822" s="4" t="b">
        <v>0</v>
      </c>
      <c r="J4822" s="4" t="str">
        <f>CONCATENATE(Orte[[#This Row],[Ort]]," - ",Orte[[#This Row],[Landkreis]])</f>
        <v>Merchweiler - Landkreis Neunkirchen</v>
      </c>
      <c r="L4822" s="3" t="s">
        <v>10315</v>
      </c>
      <c r="M4822" s="3"/>
      <c r="N4822" t="str">
        <f>Orte[[#This Row],[Ort]]</f>
        <v>Merchweiler</v>
      </c>
      <c r="O4822" t="s">
        <v>3018</v>
      </c>
      <c r="P4822" t="s">
        <v>961</v>
      </c>
    </row>
    <row r="4823" spans="1:16" x14ac:dyDescent="0.35">
      <c r="A4823" t="s">
        <v>5792</v>
      </c>
      <c r="B4823" s="3" t="s">
        <v>13792</v>
      </c>
      <c r="C4823" s="4">
        <v>48.023253150499997</v>
      </c>
      <c r="D4823" s="4">
        <v>7.6837239288400001</v>
      </c>
      <c r="E4823" s="4">
        <f>Orte[[#This Row],[Lat_dez]]*PI()/180</f>
        <v>0.83816388499496497</v>
      </c>
      <c r="F4823" s="4">
        <f>Orte[[#This Row],[Lon_dez]]*PI()/180</f>
        <v>0.13410628137253247</v>
      </c>
      <c r="G4823" t="s">
        <v>546</v>
      </c>
      <c r="H4823" t="s">
        <v>547</v>
      </c>
      <c r="I4823" s="4" t="b">
        <v>0</v>
      </c>
      <c r="J4823" s="4" t="str">
        <f>CONCATENATE(Orte[[#This Row],[Ort]]," - ",Orte[[#This Row],[Landkreis]])</f>
        <v>Merdingen - Landkreis Breisgau-Hochschwarzwald</v>
      </c>
      <c r="L4823" s="3" t="s">
        <v>8670</v>
      </c>
      <c r="M4823" s="3"/>
      <c r="N4823" t="str">
        <f>Orte[[#This Row],[Ort]]</f>
        <v>Merdingen</v>
      </c>
      <c r="O4823" t="s">
        <v>3851</v>
      </c>
      <c r="P4823" t="s">
        <v>3760</v>
      </c>
    </row>
    <row r="4824" spans="1:16" x14ac:dyDescent="0.35">
      <c r="A4824" t="s">
        <v>6848</v>
      </c>
      <c r="B4824" s="3" t="s">
        <v>15225</v>
      </c>
      <c r="C4824" s="4">
        <v>50.514243112300001</v>
      </c>
      <c r="D4824" s="4">
        <v>8.1905081474599992</v>
      </c>
      <c r="E4824" s="4">
        <f>Orte[[#This Row],[Lat_dez]]*PI()/180</f>
        <v>0.88163986146250284</v>
      </c>
      <c r="F4824" s="4">
        <f>Orte[[#This Row],[Lon_dez]]*PI()/180</f>
        <v>0.14295133458459822</v>
      </c>
      <c r="G4824" t="s">
        <v>549</v>
      </c>
      <c r="H4824" t="s">
        <v>1130</v>
      </c>
      <c r="I4824" s="4" t="b">
        <v>0</v>
      </c>
      <c r="J4824" s="4" t="str">
        <f>CONCATENATE(Orte[[#This Row],[Ort]]," - ",Orte[[#This Row],[Landkreis]])</f>
        <v>Merenberg - Landkreis Limburg-Weilburg</v>
      </c>
      <c r="L4824" s="3" t="s">
        <v>13861</v>
      </c>
      <c r="M4824" s="3"/>
      <c r="N4824" t="str">
        <f>Orte[[#This Row],[Ort]]</f>
        <v>Merenberg</v>
      </c>
      <c r="O4824" t="s">
        <v>2450</v>
      </c>
      <c r="P4824" t="s">
        <v>6507</v>
      </c>
    </row>
    <row r="4825" spans="1:16" x14ac:dyDescent="0.35">
      <c r="A4825" t="s">
        <v>6667</v>
      </c>
      <c r="B4825" s="3" t="s">
        <v>14981</v>
      </c>
      <c r="C4825" s="4">
        <v>48.266592276399997</v>
      </c>
      <c r="D4825" s="4">
        <v>11.0028727714</v>
      </c>
      <c r="E4825" s="4">
        <f>Orte[[#This Row],[Lat_dez]]*PI()/180</f>
        <v>0.84241095394084486</v>
      </c>
      <c r="F4825" s="4">
        <f>Orte[[#This Row],[Lon_dez]]*PI()/180</f>
        <v>0.19203635703896335</v>
      </c>
      <c r="G4825" t="s">
        <v>665</v>
      </c>
      <c r="H4825" t="s">
        <v>947</v>
      </c>
      <c r="I4825" s="4" t="b">
        <v>0</v>
      </c>
      <c r="J4825" s="4" t="str">
        <f>CONCATENATE(Orte[[#This Row],[Ort]]," - ",Orte[[#This Row],[Landkreis]])</f>
        <v>Mering - Landkreis Aichach-Friedberg</v>
      </c>
      <c r="L4825" s="3" t="s">
        <v>8991</v>
      </c>
      <c r="M4825" s="3"/>
      <c r="N4825" t="str">
        <f>Orte[[#This Row],[Ort]]</f>
        <v>Mering</v>
      </c>
      <c r="O4825" t="s">
        <v>3564</v>
      </c>
      <c r="P4825" t="s">
        <v>4461</v>
      </c>
    </row>
    <row r="4826" spans="1:16" x14ac:dyDescent="0.35">
      <c r="A4826" t="s">
        <v>5380</v>
      </c>
      <c r="B4826" s="3" t="s">
        <v>13242</v>
      </c>
      <c r="C4826" s="4">
        <v>49.203083562800003</v>
      </c>
      <c r="D4826" s="4">
        <v>10.6898531852</v>
      </c>
      <c r="E4826" s="4">
        <f>Orte[[#This Row],[Lat_dez]]*PI()/180</f>
        <v>0.85875581030476222</v>
      </c>
      <c r="F4826" s="4">
        <f>Orte[[#This Row],[Lon_dez]]*PI()/180</f>
        <v>0.18657313463654318</v>
      </c>
      <c r="G4826" t="s">
        <v>665</v>
      </c>
      <c r="H4826" t="s">
        <v>784</v>
      </c>
      <c r="I4826" s="4" t="b">
        <v>0</v>
      </c>
      <c r="J4826" s="4" t="str">
        <f>CONCATENATE(Orte[[#This Row],[Ort]]," - ",Orte[[#This Row],[Landkreis]])</f>
        <v>Merkendorf - Landkreis Ansbach</v>
      </c>
      <c r="L4826" s="3" t="s">
        <v>11848</v>
      </c>
      <c r="M4826" s="3"/>
      <c r="N4826" t="str">
        <f>Orte[[#This Row],[Ort]]</f>
        <v>Merkendorf</v>
      </c>
      <c r="O4826" t="s">
        <v>3333</v>
      </c>
      <c r="P4826" t="s">
        <v>280</v>
      </c>
    </row>
    <row r="4827" spans="1:16" x14ac:dyDescent="0.35">
      <c r="A4827" t="s">
        <v>995</v>
      </c>
      <c r="B4827" s="3" t="s">
        <v>7978</v>
      </c>
      <c r="C4827" s="4">
        <v>48.518506193599997</v>
      </c>
      <c r="D4827" s="4">
        <v>9.7501124674700002</v>
      </c>
      <c r="E4827" s="4">
        <f>Orte[[#This Row],[Lat_dez]]*PI()/180</f>
        <v>0.84680768122758121</v>
      </c>
      <c r="F4827" s="4">
        <f>Orte[[#This Row],[Lon_dez]]*PI()/180</f>
        <v>0.17017156499710001</v>
      </c>
      <c r="G4827" t="s">
        <v>546</v>
      </c>
      <c r="H4827" t="s">
        <v>996</v>
      </c>
      <c r="I4827" s="4" t="b">
        <v>0</v>
      </c>
      <c r="J4827" s="4" t="str">
        <f>CONCATENATE(Orte[[#This Row],[Ort]]," - ",Orte[[#This Row],[Landkreis]])</f>
        <v>Merklingen - Landkreis Alb-Donau-Kreis</v>
      </c>
      <c r="L4827" s="3" t="s">
        <v>13184</v>
      </c>
      <c r="M4827" s="3"/>
      <c r="N4827" t="str">
        <f>Orte[[#This Row],[Ort]]</f>
        <v>Merklingen</v>
      </c>
      <c r="O4827" t="s">
        <v>3618</v>
      </c>
      <c r="P4827" t="s">
        <v>1336</v>
      </c>
    </row>
    <row r="4828" spans="1:16" x14ac:dyDescent="0.35">
      <c r="A4828" t="s">
        <v>5056</v>
      </c>
      <c r="B4828" s="3" t="s">
        <v>12821</v>
      </c>
      <c r="C4828" s="4">
        <v>51.3450374373</v>
      </c>
      <c r="D4828" s="4">
        <v>11.974404162800001</v>
      </c>
      <c r="E4828" s="4">
        <f>Orte[[#This Row],[Lat_dez]]*PI()/180</f>
        <v>0.8961399578406366</v>
      </c>
      <c r="F4828" s="4">
        <f>Orte[[#This Row],[Lon_dez]]*PI()/180</f>
        <v>0.2089927786053751</v>
      </c>
      <c r="G4828" t="s">
        <v>809</v>
      </c>
      <c r="H4828" t="s">
        <v>861</v>
      </c>
      <c r="I4828" s="4" t="b">
        <v>0</v>
      </c>
      <c r="J4828" s="4" t="str">
        <f>CONCATENATE(Orte[[#This Row],[Ort]]," - ",Orte[[#This Row],[Landkreis]])</f>
        <v>Merseburg - Landkreis Saalekreis</v>
      </c>
      <c r="L4828" s="3" t="s">
        <v>14870</v>
      </c>
      <c r="M4828" s="3"/>
      <c r="N4828" t="str">
        <f>Orte[[#This Row],[Ort]]</f>
        <v>Merseburg</v>
      </c>
      <c r="O4828" t="s">
        <v>6951</v>
      </c>
      <c r="P4828" t="s">
        <v>6937</v>
      </c>
    </row>
    <row r="4829" spans="1:16" x14ac:dyDescent="0.35">
      <c r="A4829" t="s">
        <v>7069</v>
      </c>
      <c r="B4829" s="3" t="s">
        <v>15517</v>
      </c>
      <c r="C4829" s="4">
        <v>49.7703014537</v>
      </c>
      <c r="D4829" s="4">
        <v>6.7244593146499998</v>
      </c>
      <c r="E4829" s="4">
        <f>Orte[[#This Row],[Lat_dez]]*PI()/180</f>
        <v>0.86865563007718516</v>
      </c>
      <c r="F4829" s="4">
        <f>Orte[[#This Row],[Lon_dez]]*PI()/180</f>
        <v>0.11736395545704387</v>
      </c>
      <c r="G4829" t="s">
        <v>514</v>
      </c>
      <c r="H4829" t="s">
        <v>520</v>
      </c>
      <c r="I4829" s="4" t="b">
        <v>0</v>
      </c>
      <c r="J4829" s="4" t="str">
        <f>CONCATENATE(Orte[[#This Row],[Ort]]," - ",Orte[[#This Row],[Landkreis]])</f>
        <v>Mertesdorf - Landkreis Trier-Saarburg</v>
      </c>
      <c r="L4829" s="3" t="s">
        <v>8667</v>
      </c>
      <c r="M4829" s="3"/>
      <c r="N4829" t="str">
        <f>Orte[[#This Row],[Ort]]</f>
        <v>Mertesdorf</v>
      </c>
      <c r="O4829" t="s">
        <v>4491</v>
      </c>
      <c r="P4829" t="s">
        <v>3571</v>
      </c>
    </row>
    <row r="4830" spans="1:16" x14ac:dyDescent="0.35">
      <c r="A4830" t="s">
        <v>4846</v>
      </c>
      <c r="B4830" s="3" t="s">
        <v>12551</v>
      </c>
      <c r="C4830" s="4">
        <v>48.651507521100001</v>
      </c>
      <c r="D4830" s="4">
        <v>10.7918167797</v>
      </c>
      <c r="E4830" s="4">
        <f>Orte[[#This Row],[Lat_dez]]*PI()/180</f>
        <v>0.84912899230197958</v>
      </c>
      <c r="F4830" s="4">
        <f>Orte[[#This Row],[Lon_dez]]*PI()/180</f>
        <v>0.18835273507773656</v>
      </c>
      <c r="G4830" t="s">
        <v>665</v>
      </c>
      <c r="H4830" t="s">
        <v>698</v>
      </c>
      <c r="I4830" s="4" t="b">
        <v>0</v>
      </c>
      <c r="J4830" s="4" t="str">
        <f>CONCATENATE(Orte[[#This Row],[Ort]]," - ",Orte[[#This Row],[Landkreis]])</f>
        <v>Mertingen - Landkreis Donau-Ries</v>
      </c>
      <c r="L4830" s="3" t="s">
        <v>15158</v>
      </c>
      <c r="M4830" s="3"/>
      <c r="N4830" t="str">
        <f>Orte[[#This Row],[Ort]]</f>
        <v>Mertingen</v>
      </c>
      <c r="O4830" t="s">
        <v>2309</v>
      </c>
      <c r="P4830" t="s">
        <v>3159</v>
      </c>
    </row>
    <row r="4831" spans="1:16" x14ac:dyDescent="0.35">
      <c r="A4831" t="s">
        <v>1175</v>
      </c>
      <c r="B4831" s="3" t="s">
        <v>8132</v>
      </c>
      <c r="C4831" s="4">
        <v>50.3329625939</v>
      </c>
      <c r="D4831" s="4">
        <v>7.3163664914100002</v>
      </c>
      <c r="E4831" s="4">
        <f>Orte[[#This Row],[Lat_dez]]*PI()/180</f>
        <v>0.87847591954670057</v>
      </c>
      <c r="F4831" s="4">
        <f>Orte[[#This Row],[Lon_dez]]*PI()/180</f>
        <v>0.12769468455768992</v>
      </c>
      <c r="G4831" t="s">
        <v>514</v>
      </c>
      <c r="H4831" t="s">
        <v>631</v>
      </c>
      <c r="I4831" s="4" t="b">
        <v>0</v>
      </c>
      <c r="J4831" s="4" t="str">
        <f>CONCATENATE(Orte[[#This Row],[Ort]]," - ",Orte[[#This Row],[Landkreis]])</f>
        <v>Mertloch, Welling u.a. - Landkreis Mayen-Koblenz</v>
      </c>
      <c r="L4831" s="3" t="s">
        <v>10935</v>
      </c>
      <c r="M4831" s="3"/>
      <c r="N4831" t="str">
        <f>Orte[[#This Row],[Ort]]</f>
        <v>Mertloch, Welling u.a.</v>
      </c>
      <c r="O4831" t="s">
        <v>4057</v>
      </c>
      <c r="P4831" t="s">
        <v>3244</v>
      </c>
    </row>
    <row r="4832" spans="1:16" x14ac:dyDescent="0.35">
      <c r="A4832" t="s">
        <v>3940</v>
      </c>
      <c r="B4832" s="3" t="s">
        <v>11383</v>
      </c>
      <c r="C4832" s="4">
        <v>49.790351151599999</v>
      </c>
      <c r="D4832" s="4">
        <v>7.5511664767699997</v>
      </c>
      <c r="E4832" s="4">
        <f>Orte[[#This Row],[Lat_dez]]*PI()/180</f>
        <v>0.86900556331957024</v>
      </c>
      <c r="F4832" s="4">
        <f>Orte[[#This Row],[Lon_dez]]*PI()/180</f>
        <v>0.13179271738585641</v>
      </c>
      <c r="G4832" t="s">
        <v>514</v>
      </c>
      <c r="H4832" t="s">
        <v>588</v>
      </c>
      <c r="I4832" s="4" t="b">
        <v>0</v>
      </c>
      <c r="J4832" s="4" t="str">
        <f>CONCATENATE(Orte[[#This Row],[Ort]]," - ",Orte[[#This Row],[Landkreis]])</f>
        <v>Merxheim - Landkreis Bad Kreuznach</v>
      </c>
      <c r="L4832" s="3" t="s">
        <v>13565</v>
      </c>
      <c r="M4832" s="3"/>
      <c r="N4832" t="str">
        <f>Orte[[#This Row],[Ort]]</f>
        <v>Merxheim</v>
      </c>
      <c r="O4832" t="s">
        <v>4117</v>
      </c>
      <c r="P4832" t="s">
        <v>1658</v>
      </c>
    </row>
    <row r="4833" spans="1:16" x14ac:dyDescent="0.35">
      <c r="A4833" t="s">
        <v>2155</v>
      </c>
      <c r="B4833" s="3" t="s">
        <v>9154</v>
      </c>
      <c r="C4833" s="4">
        <v>52.443217288200003</v>
      </c>
      <c r="D4833" s="4">
        <v>7.8124273032899998</v>
      </c>
      <c r="E4833" s="4">
        <f>Orte[[#This Row],[Lat_dez]]*PI()/180</f>
        <v>0.91530681201790209</v>
      </c>
      <c r="F4833" s="4">
        <f>Orte[[#This Row],[Lon_dez]]*PI()/180</f>
        <v>0.13635257901511214</v>
      </c>
      <c r="G4833" t="s">
        <v>554</v>
      </c>
      <c r="H4833" t="s">
        <v>555</v>
      </c>
      <c r="I4833" s="4" t="b">
        <v>0</v>
      </c>
      <c r="J4833" s="4" t="str">
        <f>CONCATENATE(Orte[[#This Row],[Ort]]," - ",Orte[[#This Row],[Landkreis]])</f>
        <v>Merzen, Neuenkirchen - Landkreis Osnabrück</v>
      </c>
      <c r="L4833" s="3" t="s">
        <v>9369</v>
      </c>
      <c r="M4833" s="3"/>
      <c r="N4833" t="str">
        <f>Orte[[#This Row],[Ort]]</f>
        <v>Merzen, Neuenkirchen</v>
      </c>
      <c r="O4833" t="s">
        <v>6542</v>
      </c>
      <c r="P4833" t="s">
        <v>1809</v>
      </c>
    </row>
    <row r="4834" spans="1:16" x14ac:dyDescent="0.35">
      <c r="A4834" t="s">
        <v>7065</v>
      </c>
      <c r="B4834" s="3" t="s">
        <v>15513</v>
      </c>
      <c r="C4834" s="4">
        <v>50.842729335599998</v>
      </c>
      <c r="D4834" s="4">
        <v>6.5501196304600002</v>
      </c>
      <c r="E4834" s="4">
        <f>Orte[[#This Row],[Lat_dez]]*PI()/180</f>
        <v>0.88737302760652892</v>
      </c>
      <c r="F4834" s="4">
        <f>Orte[[#This Row],[Lon_dez]]*PI()/180</f>
        <v>0.11432115395104127</v>
      </c>
      <c r="G4834" t="s">
        <v>504</v>
      </c>
      <c r="H4834" t="s">
        <v>512</v>
      </c>
      <c r="I4834" s="4" t="b">
        <v>0</v>
      </c>
      <c r="J4834" s="4" t="str">
        <f>CONCATENATE(Orte[[#This Row],[Ort]]," - ",Orte[[#This Row],[Landkreis]])</f>
        <v>Merzenich - Kreis Düren</v>
      </c>
      <c r="L4834" s="3" t="s">
        <v>13937</v>
      </c>
      <c r="M4834" s="3"/>
      <c r="N4834" t="str">
        <f>Orte[[#This Row],[Ort]]</f>
        <v>Merzenich</v>
      </c>
      <c r="O4834" t="s">
        <v>5366</v>
      </c>
      <c r="P4834" t="s">
        <v>6733</v>
      </c>
    </row>
    <row r="4835" spans="1:16" x14ac:dyDescent="0.35">
      <c r="A4835" t="s">
        <v>3495</v>
      </c>
      <c r="B4835" s="3" t="s">
        <v>10813</v>
      </c>
      <c r="C4835" s="4">
        <v>47.965081179000002</v>
      </c>
      <c r="D4835" s="4">
        <v>7.8254266072299998</v>
      </c>
      <c r="E4835" s="4">
        <f>Orte[[#This Row],[Lat_dez]]*PI()/180</f>
        <v>0.83714859255991358</v>
      </c>
      <c r="F4835" s="4">
        <f>Orte[[#This Row],[Lon_dez]]*PI()/180</f>
        <v>0.1365794596693326</v>
      </c>
      <c r="G4835" t="s">
        <v>546</v>
      </c>
      <c r="H4835" t="s">
        <v>547</v>
      </c>
      <c r="I4835" s="4" t="b">
        <v>0</v>
      </c>
      <c r="J4835" s="4" t="str">
        <f>CONCATENATE(Orte[[#This Row],[Ort]]," - ",Orte[[#This Row],[Landkreis]])</f>
        <v>Merzhausen - Landkreis Breisgau-Hochschwarzwald</v>
      </c>
      <c r="L4835" s="3" t="s">
        <v>13395</v>
      </c>
      <c r="M4835" s="3"/>
      <c r="N4835" t="str">
        <f>Orte[[#This Row],[Ort]]</f>
        <v>Merzhausen</v>
      </c>
      <c r="O4835" t="s">
        <v>2756</v>
      </c>
      <c r="P4835" t="s">
        <v>3703</v>
      </c>
    </row>
    <row r="4836" spans="1:16" x14ac:dyDescent="0.35">
      <c r="A4836" t="s">
        <v>6836</v>
      </c>
      <c r="B4836" s="3" t="s">
        <v>15204</v>
      </c>
      <c r="C4836" s="4">
        <v>49.446522363900002</v>
      </c>
      <c r="D4836" s="4">
        <v>6.6269672485399997</v>
      </c>
      <c r="E4836" s="4">
        <f>Orte[[#This Row],[Lat_dez]]*PI()/180</f>
        <v>0.86300461891106472</v>
      </c>
      <c r="F4836" s="4">
        <f>Orte[[#This Row],[Lon_dez]]*PI()/180</f>
        <v>0.11566239790885238</v>
      </c>
      <c r="G4836" t="s">
        <v>534</v>
      </c>
      <c r="H4836" t="s">
        <v>2695</v>
      </c>
      <c r="I4836" s="4" t="b">
        <v>0</v>
      </c>
      <c r="J4836" s="4" t="str">
        <f>CONCATENATE(Orte[[#This Row],[Ort]]," - ",Orte[[#This Row],[Landkreis]])</f>
        <v>Merzig - Landkreis Merzig-Wadern</v>
      </c>
      <c r="L4836" s="3" t="s">
        <v>8415</v>
      </c>
      <c r="M4836" s="3"/>
      <c r="N4836" t="str">
        <f>Orte[[#This Row],[Ort]]</f>
        <v>Merzig</v>
      </c>
      <c r="O4836" t="s">
        <v>3667</v>
      </c>
      <c r="P4836" t="s">
        <v>1211</v>
      </c>
    </row>
    <row r="4837" spans="1:16" x14ac:dyDescent="0.35">
      <c r="A4837" t="s">
        <v>4295</v>
      </c>
      <c r="B4837" s="3" t="s">
        <v>11834</v>
      </c>
      <c r="C4837" s="4">
        <v>51.338143795400001</v>
      </c>
      <c r="D4837" s="4">
        <v>8.2476652834999999</v>
      </c>
      <c r="E4837" s="4">
        <f>Orte[[#This Row],[Lat_dez]]*PI()/180</f>
        <v>0.89601964109202814</v>
      </c>
      <c r="F4837" s="4">
        <f>Orte[[#This Row],[Lon_dez]]*PI()/180</f>
        <v>0.14394891479950656</v>
      </c>
      <c r="G4837" t="s">
        <v>504</v>
      </c>
      <c r="H4837" t="s">
        <v>617</v>
      </c>
      <c r="I4837" s="4" t="b">
        <v>0</v>
      </c>
      <c r="J4837" s="4" t="str">
        <f>CONCATENATE(Orte[[#This Row],[Ort]]," - ",Orte[[#This Row],[Landkreis]])</f>
        <v>Meschede - Kreis Hochsauerlandkreis</v>
      </c>
      <c r="L4837" s="3" t="s">
        <v>11469</v>
      </c>
      <c r="M4837" s="3"/>
      <c r="N4837" t="str">
        <f>Orte[[#This Row],[Ort]]</f>
        <v>Meschede</v>
      </c>
      <c r="O4837" t="s">
        <v>2919</v>
      </c>
      <c r="P4837" t="s">
        <v>3855</v>
      </c>
    </row>
    <row r="4838" spans="1:16" x14ac:dyDescent="0.35">
      <c r="A4838" t="s">
        <v>5535</v>
      </c>
      <c r="B4838" s="3" t="s">
        <v>13439</v>
      </c>
      <c r="C4838" s="4">
        <v>49.919265283199998</v>
      </c>
      <c r="D4838" s="4">
        <v>9.3006995746900003</v>
      </c>
      <c r="E4838" s="4">
        <f>Orte[[#This Row],[Lat_dez]]*PI()/180</f>
        <v>0.87125553936833966</v>
      </c>
      <c r="F4838" s="4">
        <f>Orte[[#This Row],[Lon_dez]]*PI()/180</f>
        <v>0.16232783031717676</v>
      </c>
      <c r="G4838" t="s">
        <v>665</v>
      </c>
      <c r="H4838" t="s">
        <v>771</v>
      </c>
      <c r="I4838" s="4" t="b">
        <v>0</v>
      </c>
      <c r="J4838" s="4" t="str">
        <f>CONCATENATE(Orte[[#This Row],[Ort]]," - ",Orte[[#This Row],[Landkreis]])</f>
        <v>Mespelbrunn - Landkreis Aschaffenburg</v>
      </c>
      <c r="L4838" s="3" t="s">
        <v>11205</v>
      </c>
      <c r="M4838" s="3"/>
      <c r="N4838" t="str">
        <f>Orte[[#This Row],[Ort]]</f>
        <v>Mespelbrunn</v>
      </c>
      <c r="O4838" t="s">
        <v>2761</v>
      </c>
      <c r="P4838" t="s">
        <v>4967</v>
      </c>
    </row>
    <row r="4839" spans="1:16" x14ac:dyDescent="0.35">
      <c r="A4839" t="s">
        <v>6809</v>
      </c>
      <c r="B4839" s="3" t="s">
        <v>15168</v>
      </c>
      <c r="C4839" s="4">
        <v>49.930013152100003</v>
      </c>
      <c r="D4839" s="4">
        <v>8.7560604556400001</v>
      </c>
      <c r="E4839" s="4">
        <f>Orte[[#This Row],[Lat_dez]]*PI()/180</f>
        <v>0.87144312506821719</v>
      </c>
      <c r="F4839" s="4">
        <f>Orte[[#This Row],[Lon_dez]]*PI()/180</f>
        <v>0.15282208445459289</v>
      </c>
      <c r="G4839" t="s">
        <v>549</v>
      </c>
      <c r="H4839" t="s">
        <v>745</v>
      </c>
      <c r="I4839" s="4" t="b">
        <v>0</v>
      </c>
      <c r="J4839" s="4" t="str">
        <f>CONCATENATE(Orte[[#This Row],[Ort]]," - ",Orte[[#This Row],[Landkreis]])</f>
        <v>Messel - Landkreis Darmstadt-Dieburg</v>
      </c>
      <c r="L4839" s="3" t="s">
        <v>13200</v>
      </c>
      <c r="M4839" s="3"/>
      <c r="N4839" t="str">
        <f>Orte[[#This Row],[Ort]]</f>
        <v>Messel</v>
      </c>
      <c r="O4839" t="s">
        <v>5955</v>
      </c>
      <c r="P4839" t="s">
        <v>3715</v>
      </c>
    </row>
    <row r="4840" spans="1:16" x14ac:dyDescent="0.35">
      <c r="A4840" t="s">
        <v>7145</v>
      </c>
      <c r="B4840" s="3" t="s">
        <v>15631</v>
      </c>
      <c r="C4840" s="4">
        <v>47.981838077299997</v>
      </c>
      <c r="D4840" s="4">
        <v>9.1033659708699997</v>
      </c>
      <c r="E4840" s="4">
        <f>Orte[[#This Row],[Lat_dez]]*PI()/180</f>
        <v>0.83744105560767046</v>
      </c>
      <c r="F4840" s="4">
        <f>Orte[[#This Row],[Lon_dez]]*PI()/180</f>
        <v>0.1588837092056917</v>
      </c>
      <c r="G4840" t="s">
        <v>546</v>
      </c>
      <c r="H4840" t="s">
        <v>1495</v>
      </c>
      <c r="I4840" s="4" t="b">
        <v>0</v>
      </c>
      <c r="J4840" s="4" t="str">
        <f>CONCATENATE(Orte[[#This Row],[Ort]]," - ",Orte[[#This Row],[Landkreis]])</f>
        <v>Meßkirch, Sauldorf - Landkreis Sigmaringen</v>
      </c>
      <c r="L4840" s="3" t="s">
        <v>13201</v>
      </c>
      <c r="M4840" s="3"/>
      <c r="N4840" t="str">
        <f>Orte[[#This Row],[Ort]]</f>
        <v>Meßkirch, Sauldorf</v>
      </c>
      <c r="O4840" t="s">
        <v>7244</v>
      </c>
      <c r="P4840" t="s">
        <v>523</v>
      </c>
    </row>
    <row r="4841" spans="1:16" x14ac:dyDescent="0.35">
      <c r="A4841" t="s">
        <v>1491</v>
      </c>
      <c r="B4841" s="3" t="s">
        <v>8432</v>
      </c>
      <c r="C4841" s="4">
        <v>48.1700422567</v>
      </c>
      <c r="D4841" s="4">
        <v>8.9319047665099998</v>
      </c>
      <c r="E4841" s="4">
        <f>Orte[[#This Row],[Lat_dez]]*PI()/180</f>
        <v>0.84072583820421454</v>
      </c>
      <c r="F4841" s="4">
        <f>Orte[[#This Row],[Lon_dez]]*PI()/180</f>
        <v>0.15589114665017484</v>
      </c>
      <c r="G4841" t="s">
        <v>546</v>
      </c>
      <c r="H4841" t="s">
        <v>1492</v>
      </c>
      <c r="I4841" s="4" t="b">
        <v>0</v>
      </c>
      <c r="J4841" s="4" t="str">
        <f>CONCATENATE(Orte[[#This Row],[Ort]]," - ",Orte[[#This Row],[Landkreis]])</f>
        <v>Meßstetten - Landkreis Zollernalbkreis</v>
      </c>
      <c r="L4841" s="3" t="s">
        <v>15430</v>
      </c>
      <c r="M4841" s="3"/>
      <c r="N4841" t="str">
        <f>Orte[[#This Row],[Ort]]</f>
        <v>Meßstetten</v>
      </c>
      <c r="O4841" t="s">
        <v>1397</v>
      </c>
      <c r="P4841" t="s">
        <v>4585</v>
      </c>
    </row>
    <row r="4842" spans="1:16" x14ac:dyDescent="0.35">
      <c r="A4842" t="s">
        <v>3946</v>
      </c>
      <c r="B4842" s="3" t="s">
        <v>11390</v>
      </c>
      <c r="C4842" s="4">
        <v>52.148066811299998</v>
      </c>
      <c r="D4842" s="4">
        <v>7.2073424697100004</v>
      </c>
      <c r="E4842" s="4">
        <f>Orte[[#This Row],[Lat_dez]]*PI()/180</f>
        <v>0.91015546440716544</v>
      </c>
      <c r="F4842" s="4">
        <f>Orte[[#This Row],[Lon_dez]]*PI()/180</f>
        <v>0.12579185641525917</v>
      </c>
      <c r="G4842" t="s">
        <v>504</v>
      </c>
      <c r="H4842" t="s">
        <v>601</v>
      </c>
      <c r="I4842" s="4" t="b">
        <v>0</v>
      </c>
      <c r="J4842" s="4" t="str">
        <f>CONCATENATE(Orte[[#This Row],[Ort]]," - ",Orte[[#This Row],[Landkreis]])</f>
        <v>Metelen - Kreis Steinfurt</v>
      </c>
      <c r="L4842" s="3" t="s">
        <v>10322</v>
      </c>
      <c r="M4842" s="3"/>
      <c r="N4842" t="str">
        <f>Orte[[#This Row],[Ort]]</f>
        <v>Metelen</v>
      </c>
      <c r="O4842" t="s">
        <v>6330</v>
      </c>
      <c r="P4842" t="s">
        <v>3434</v>
      </c>
    </row>
    <row r="4843" spans="1:16" x14ac:dyDescent="0.35">
      <c r="A4843" t="s">
        <v>3036</v>
      </c>
      <c r="B4843" s="3" t="s">
        <v>10240</v>
      </c>
      <c r="C4843" s="4">
        <v>48.856262128899999</v>
      </c>
      <c r="D4843" s="4">
        <v>12.9119956299</v>
      </c>
      <c r="E4843" s="4">
        <f>Orte[[#This Row],[Lat_dez]]*PI()/180</f>
        <v>0.85270263436671934</v>
      </c>
      <c r="F4843" s="4">
        <f>Orte[[#This Row],[Lon_dez]]*PI()/180</f>
        <v>0.22535683674487419</v>
      </c>
      <c r="G4843" t="s">
        <v>665</v>
      </c>
      <c r="H4843" t="s">
        <v>917</v>
      </c>
      <c r="I4843" s="4" t="b">
        <v>0</v>
      </c>
      <c r="J4843" s="4" t="str">
        <f>CONCATENATE(Orte[[#This Row],[Ort]]," - ",Orte[[#This Row],[Landkreis]])</f>
        <v>Metten - Landkreis Deggendorf</v>
      </c>
      <c r="L4843" s="3" t="s">
        <v>11472</v>
      </c>
      <c r="M4843" s="3"/>
      <c r="N4843" t="str">
        <f>Orte[[#This Row],[Ort]]</f>
        <v>Metten</v>
      </c>
      <c r="O4843" t="s">
        <v>3048</v>
      </c>
      <c r="P4843" t="s">
        <v>6941</v>
      </c>
    </row>
    <row r="4844" spans="1:16" x14ac:dyDescent="0.35">
      <c r="A4844" t="s">
        <v>4559</v>
      </c>
      <c r="B4844" s="3" t="s">
        <v>13812</v>
      </c>
      <c r="C4844" s="4">
        <v>49.740523548100001</v>
      </c>
      <c r="D4844" s="4">
        <v>8.3252045364700002</v>
      </c>
      <c r="E4844" s="4">
        <f>Orte[[#This Row],[Lat_dez]]*PI()/180</f>
        <v>0.86813590758011705</v>
      </c>
      <c r="F4844" s="4">
        <f>Orte[[#This Row],[Lon_dez]]*PI()/180</f>
        <v>0.14530223006336984</v>
      </c>
      <c r="G4844" t="s">
        <v>514</v>
      </c>
      <c r="H4844" t="s">
        <v>570</v>
      </c>
      <c r="I4844" s="4" t="b">
        <v>0</v>
      </c>
      <c r="J4844" s="4" t="str">
        <f>CONCATENATE(Orte[[#This Row],[Ort]]," - ",Orte[[#This Row],[Landkreis]])</f>
        <v>Mettenheim - Landkreis Alzey-Worms</v>
      </c>
      <c r="L4844" s="3" t="s">
        <v>13947</v>
      </c>
      <c r="M4844" s="3"/>
      <c r="N4844" t="str">
        <f>Orte[[#This Row],[Ort]]</f>
        <v>Mettenheim</v>
      </c>
      <c r="O4844" t="s">
        <v>2668</v>
      </c>
      <c r="P4844" t="s">
        <v>3426</v>
      </c>
    </row>
    <row r="4845" spans="1:16" x14ac:dyDescent="0.35">
      <c r="A4845" t="s">
        <v>4559</v>
      </c>
      <c r="B4845" s="3" t="s">
        <v>12172</v>
      </c>
      <c r="C4845" s="4">
        <v>48.272381645099998</v>
      </c>
      <c r="D4845" s="4">
        <v>12.473674901700001</v>
      </c>
      <c r="E4845" s="4">
        <f>Orte[[#This Row],[Lat_dez]]*PI()/180</f>
        <v>0.84251199748627181</v>
      </c>
      <c r="F4845" s="4">
        <f>Orte[[#This Row],[Lon_dez]]*PI()/180</f>
        <v>0.21770669685804506</v>
      </c>
      <c r="G4845" t="s">
        <v>665</v>
      </c>
      <c r="H4845" t="s">
        <v>883</v>
      </c>
      <c r="I4845" s="4" t="b">
        <v>0</v>
      </c>
      <c r="J4845" s="4" t="str">
        <f>CONCATENATE(Orte[[#This Row],[Ort]]," - ",Orte[[#This Row],[Landkreis]])</f>
        <v>Mettenheim - Landkreis Mühldorf a. Inn</v>
      </c>
      <c r="L4845" s="3" t="s">
        <v>14876</v>
      </c>
      <c r="M4845" s="3"/>
      <c r="N4845" t="str">
        <f>Orte[[#This Row],[Ort]]</f>
        <v>Mettenheim</v>
      </c>
      <c r="O4845" t="s">
        <v>4729</v>
      </c>
      <c r="P4845" t="s">
        <v>3836</v>
      </c>
    </row>
    <row r="4846" spans="1:16" x14ac:dyDescent="0.35">
      <c r="A4846" t="s">
        <v>600</v>
      </c>
      <c r="B4846" s="3" t="s">
        <v>7723</v>
      </c>
      <c r="C4846" s="4">
        <v>52.3251318967</v>
      </c>
      <c r="D4846" s="4">
        <v>7.77960329234</v>
      </c>
      <c r="E4846" s="4">
        <f>Orte[[#This Row],[Lat_dez]]*PI()/180</f>
        <v>0.91324583313772045</v>
      </c>
      <c r="F4846" s="4">
        <f>Orte[[#This Row],[Lon_dez]]*PI()/180</f>
        <v>0.13577969195032397</v>
      </c>
      <c r="G4846" t="s">
        <v>504</v>
      </c>
      <c r="H4846" t="s">
        <v>601</v>
      </c>
      <c r="I4846" s="4" t="b">
        <v>0</v>
      </c>
      <c r="J4846" s="4" t="str">
        <f>CONCATENATE(Orte[[#This Row],[Ort]]," - ",Orte[[#This Row],[Landkreis]])</f>
        <v>Mettingen - Kreis Steinfurt</v>
      </c>
      <c r="L4846" s="3" t="s">
        <v>12469</v>
      </c>
      <c r="M4846" s="3"/>
      <c r="N4846" t="str">
        <f>Orte[[#This Row],[Ort]]</f>
        <v>Mettingen</v>
      </c>
      <c r="O4846" t="s">
        <v>5418</v>
      </c>
      <c r="P4846" t="s">
        <v>6660</v>
      </c>
    </row>
    <row r="4847" spans="1:16" x14ac:dyDescent="0.35">
      <c r="A4847" t="s">
        <v>2956</v>
      </c>
      <c r="B4847" s="3" t="s">
        <v>10130</v>
      </c>
      <c r="C4847" s="4">
        <v>49.501878173400002</v>
      </c>
      <c r="D4847" s="4">
        <v>6.5520607314900001</v>
      </c>
      <c r="E4847" s="4">
        <f>Orte[[#This Row],[Lat_dez]]*PI()/180</f>
        <v>0.86397076004694651</v>
      </c>
      <c r="F4847" s="4">
        <f>Orte[[#This Row],[Lon_dez]]*PI()/180</f>
        <v>0.11435503255512861</v>
      </c>
      <c r="G4847" t="s">
        <v>534</v>
      </c>
      <c r="H4847" t="s">
        <v>2695</v>
      </c>
      <c r="I4847" s="4" t="b">
        <v>0</v>
      </c>
      <c r="J4847" s="4" t="str">
        <f>CONCATENATE(Orte[[#This Row],[Ort]]," - ",Orte[[#This Row],[Landkreis]])</f>
        <v>Mettlach - Landkreis Merzig-Wadern</v>
      </c>
      <c r="L4847" s="3" t="s">
        <v>9005</v>
      </c>
      <c r="M4847" s="3"/>
      <c r="N4847" t="str">
        <f>Orte[[#This Row],[Ort]]</f>
        <v>Mettlach</v>
      </c>
      <c r="O4847" t="s">
        <v>1498</v>
      </c>
      <c r="P4847" t="s">
        <v>3393</v>
      </c>
    </row>
    <row r="4848" spans="1:16" x14ac:dyDescent="0.35">
      <c r="A4848" t="s">
        <v>6840</v>
      </c>
      <c r="B4848" s="3" t="s">
        <v>15216</v>
      </c>
      <c r="C4848" s="4">
        <v>51.257085414999999</v>
      </c>
      <c r="D4848" s="4">
        <v>6.9777827542799997</v>
      </c>
      <c r="E4848" s="4">
        <f>Orte[[#This Row],[Lat_dez]]*PI()/180</f>
        <v>0.8946049054677141</v>
      </c>
      <c r="F4848" s="4">
        <f>Orte[[#This Row],[Lon_dez]]*PI()/180</f>
        <v>0.12178528355106444</v>
      </c>
      <c r="G4848" t="s">
        <v>504</v>
      </c>
      <c r="H4848" t="s">
        <v>1578</v>
      </c>
      <c r="I4848" s="4" t="b">
        <v>0</v>
      </c>
      <c r="J4848" s="4" t="str">
        <f>CONCATENATE(Orte[[#This Row],[Ort]]," - ",Orte[[#This Row],[Landkreis]])</f>
        <v>Mettmann - Kreis Mettmann</v>
      </c>
      <c r="L4848" s="3" t="s">
        <v>10324</v>
      </c>
      <c r="M4848" s="3"/>
      <c r="N4848" t="str">
        <f>Orte[[#This Row],[Ort]]</f>
        <v>Mettmann</v>
      </c>
      <c r="O4848" t="s">
        <v>2231</v>
      </c>
      <c r="P4848" t="s">
        <v>5774</v>
      </c>
    </row>
    <row r="4849" spans="1:16" x14ac:dyDescent="0.35">
      <c r="A4849" t="s">
        <v>5654</v>
      </c>
      <c r="B4849" s="3" t="s">
        <v>13605</v>
      </c>
      <c r="C4849" s="4">
        <v>48.528279940200001</v>
      </c>
      <c r="D4849" s="4">
        <v>9.2894172084100006</v>
      </c>
      <c r="E4849" s="4">
        <f>Orte[[#This Row],[Lat_dez]]*PI()/180</f>
        <v>0.84697826528600695</v>
      </c>
      <c r="F4849" s="4">
        <f>Orte[[#This Row],[Lon_dez]]*PI()/180</f>
        <v>0.1621309158781748</v>
      </c>
      <c r="G4849" t="s">
        <v>546</v>
      </c>
      <c r="H4849" t="s">
        <v>1098</v>
      </c>
      <c r="I4849" s="4" t="b">
        <v>0</v>
      </c>
      <c r="J4849" s="4" t="str">
        <f>CONCATENATE(Orte[[#This Row],[Ort]]," - ",Orte[[#This Row],[Landkreis]])</f>
        <v>Metzingen - Landkreis Reutlingen</v>
      </c>
      <c r="L4849" s="3" t="s">
        <v>12316</v>
      </c>
      <c r="M4849" s="3"/>
      <c r="N4849" t="str">
        <f>Orte[[#This Row],[Ort]]</f>
        <v>Metzingen</v>
      </c>
      <c r="O4849" t="s">
        <v>3873</v>
      </c>
      <c r="P4849" t="s">
        <v>6328</v>
      </c>
    </row>
    <row r="4850" spans="1:16" x14ac:dyDescent="0.35">
      <c r="A4850" t="s">
        <v>4753</v>
      </c>
      <c r="B4850" s="3" t="s">
        <v>12427</v>
      </c>
      <c r="C4850" s="4">
        <v>50.482670793099999</v>
      </c>
      <c r="D4850" s="4">
        <v>7.9312479589100002</v>
      </c>
      <c r="E4850" s="4">
        <f>Orte[[#This Row],[Lat_dez]]*PI()/180</f>
        <v>0.88108882053997206</v>
      </c>
      <c r="F4850" s="4">
        <f>Orte[[#This Row],[Lon_dez]]*PI()/180</f>
        <v>0.13842639067505944</v>
      </c>
      <c r="G4850" t="s">
        <v>514</v>
      </c>
      <c r="H4850" t="s">
        <v>590</v>
      </c>
      <c r="I4850" s="4" t="b">
        <v>0</v>
      </c>
      <c r="J4850" s="4" t="str">
        <f>CONCATENATE(Orte[[#This Row],[Ort]]," - ",Orte[[#This Row],[Landkreis]])</f>
        <v>Meudt, Molsberg, Hundsangen, Niederahr u.a. - Landkreis Westerwaldkreis</v>
      </c>
      <c r="L4850" s="3" t="s">
        <v>9003</v>
      </c>
      <c r="M4850" s="3"/>
      <c r="N4850" t="str">
        <f>Orte[[#This Row],[Ort]]</f>
        <v>Meudt, Molsberg, Hundsangen, Niederahr u.a.</v>
      </c>
      <c r="O4850" t="s">
        <v>7206</v>
      </c>
      <c r="P4850" t="s">
        <v>3385</v>
      </c>
    </row>
    <row r="4851" spans="1:16" x14ac:dyDescent="0.35">
      <c r="A4851" t="s">
        <v>1401</v>
      </c>
      <c r="B4851" s="3" t="s">
        <v>8336</v>
      </c>
      <c r="C4851" s="4">
        <v>51.055019919599999</v>
      </c>
      <c r="D4851" s="4">
        <v>12.340647045300001</v>
      </c>
      <c r="E4851" s="4">
        <f>Orte[[#This Row],[Lat_dez]]*PI()/180</f>
        <v>0.89107819726831061</v>
      </c>
      <c r="F4851" s="4">
        <f>Orte[[#This Row],[Lon_dez]]*PI()/180</f>
        <v>0.21538492276699484</v>
      </c>
      <c r="G4851" t="s">
        <v>678</v>
      </c>
      <c r="H4851" t="s">
        <v>898</v>
      </c>
      <c r="I4851" s="4" t="b">
        <v>0</v>
      </c>
      <c r="J4851" s="4" t="str">
        <f>CONCATENATE(Orte[[#This Row],[Ort]]," - ",Orte[[#This Row],[Landkreis]])</f>
        <v>Meuselwitz - Landkreis Altenburger Land</v>
      </c>
      <c r="L4851" s="3" t="s">
        <v>14589</v>
      </c>
      <c r="M4851" s="3"/>
      <c r="N4851" t="str">
        <f>Orte[[#This Row],[Ort]]</f>
        <v>Meuselwitz</v>
      </c>
      <c r="O4851" t="s">
        <v>5503</v>
      </c>
      <c r="P4851" t="s">
        <v>2136</v>
      </c>
    </row>
    <row r="4852" spans="1:16" x14ac:dyDescent="0.35">
      <c r="A4852" t="s">
        <v>4920</v>
      </c>
      <c r="B4852" s="3" t="s">
        <v>12645</v>
      </c>
      <c r="C4852" s="4">
        <v>53.290437039700002</v>
      </c>
      <c r="D4852" s="4">
        <v>12.2035376396</v>
      </c>
      <c r="E4852" s="4">
        <f>Orte[[#This Row],[Lat_dez]]*PI()/180</f>
        <v>0.93009358616950522</v>
      </c>
      <c r="F4852" s="4">
        <f>Orte[[#This Row],[Lon_dez]]*PI()/180</f>
        <v>0.21299191220207717</v>
      </c>
      <c r="G4852" t="s">
        <v>885</v>
      </c>
      <c r="H4852" t="s">
        <v>886</v>
      </c>
      <c r="I4852" s="4" t="b">
        <v>0</v>
      </c>
      <c r="J4852" s="4" t="str">
        <f>CONCATENATE(Orte[[#This Row],[Ort]]," - ",Orte[[#This Row],[Landkreis]])</f>
        <v>Meyenburg, Kümmernitztal u.a. - Landkreis Prignitz</v>
      </c>
      <c r="L4852" s="3" t="s">
        <v>13401</v>
      </c>
      <c r="M4852" s="3"/>
      <c r="N4852" t="str">
        <f>Orte[[#This Row],[Ort]]</f>
        <v>Meyenburg, Kümmernitztal u.a.</v>
      </c>
      <c r="O4852" t="s">
        <v>4935</v>
      </c>
      <c r="P4852" t="s">
        <v>1179</v>
      </c>
    </row>
    <row r="4853" spans="1:16" x14ac:dyDescent="0.35">
      <c r="A4853" t="s">
        <v>6336</v>
      </c>
      <c r="B4853" s="3" t="s">
        <v>14524</v>
      </c>
      <c r="C4853" s="4">
        <v>50.179188644299998</v>
      </c>
      <c r="D4853" s="4">
        <v>11.1217016948</v>
      </c>
      <c r="E4853" s="4">
        <f>Orte[[#This Row],[Lat_dez]]*PI()/180</f>
        <v>0.87579205782238478</v>
      </c>
      <c r="F4853" s="4">
        <f>Orte[[#This Row],[Lon_dez]]*PI()/180</f>
        <v>0.19411031299889353</v>
      </c>
      <c r="G4853" t="s">
        <v>665</v>
      </c>
      <c r="H4853" t="s">
        <v>1340</v>
      </c>
      <c r="I4853" s="4" t="b">
        <v>0</v>
      </c>
      <c r="J4853" s="4" t="str">
        <f>CONCATENATE(Orte[[#This Row],[Ort]]," - ",Orte[[#This Row],[Landkreis]])</f>
        <v>Michelau i. OFr. - Landkreis Lichtenfels</v>
      </c>
      <c r="L4853" s="3" t="s">
        <v>12873</v>
      </c>
      <c r="M4853" s="3"/>
      <c r="N4853" t="str">
        <f>Orte[[#This Row],[Ort]]</f>
        <v>Michelau i. OFr.</v>
      </c>
      <c r="O4853" t="s">
        <v>3387</v>
      </c>
      <c r="P4853" t="s">
        <v>2723</v>
      </c>
    </row>
    <row r="4854" spans="1:16" x14ac:dyDescent="0.35">
      <c r="A4854" t="s">
        <v>6128</v>
      </c>
      <c r="B4854" s="3" t="s">
        <v>14242</v>
      </c>
      <c r="C4854" s="4">
        <v>49.915035349900002</v>
      </c>
      <c r="D4854" s="4">
        <v>10.4542696262</v>
      </c>
      <c r="E4854" s="4">
        <f>Orte[[#This Row],[Lat_dez]]*PI()/180</f>
        <v>0.87118171310511483</v>
      </c>
      <c r="F4854" s="4">
        <f>Orte[[#This Row],[Lon_dez]]*PI()/180</f>
        <v>0.18246142586842684</v>
      </c>
      <c r="G4854" t="s">
        <v>665</v>
      </c>
      <c r="H4854" t="s">
        <v>674</v>
      </c>
      <c r="I4854" s="4" t="b">
        <v>0</v>
      </c>
      <c r="J4854" s="4" t="str">
        <f>CONCATENATE(Orte[[#This Row],[Ort]]," - ",Orte[[#This Row],[Landkreis]])</f>
        <v>Michelau i. Steigerwald, Hundelshausen - Landkreis Schweinfurt</v>
      </c>
      <c r="L4854" s="3" t="s">
        <v>9729</v>
      </c>
      <c r="M4854" s="3"/>
      <c r="N4854" t="str">
        <f>Orte[[#This Row],[Ort]]</f>
        <v>Michelau i. Steigerwald, Hundelshausen</v>
      </c>
      <c r="O4854" t="s">
        <v>6761</v>
      </c>
      <c r="P4854" t="s">
        <v>2993</v>
      </c>
    </row>
    <row r="4855" spans="1:16" x14ac:dyDescent="0.35">
      <c r="A4855" t="s">
        <v>6428</v>
      </c>
      <c r="B4855" s="3" t="s">
        <v>14657</v>
      </c>
      <c r="C4855" s="4">
        <v>49.0683313161</v>
      </c>
      <c r="D4855" s="4">
        <v>9.7674549362299992</v>
      </c>
      <c r="E4855" s="4">
        <f>Orte[[#This Row],[Lat_dez]]*PI()/180</f>
        <v>0.85640393992538755</v>
      </c>
      <c r="F4855" s="4">
        <f>Orte[[#This Row],[Lon_dez]]*PI()/180</f>
        <v>0.17047424817738627</v>
      </c>
      <c r="G4855" t="s">
        <v>546</v>
      </c>
      <c r="H4855" t="s">
        <v>1008</v>
      </c>
      <c r="I4855" s="4" t="b">
        <v>0</v>
      </c>
      <c r="J4855" s="4" t="str">
        <f>CONCATENATE(Orte[[#This Row],[Ort]]," - ",Orte[[#This Row],[Landkreis]])</f>
        <v>Michelbach an der Bilz - Landkreis Schwäbisch Hall</v>
      </c>
      <c r="L4855" s="3" t="s">
        <v>14874</v>
      </c>
      <c r="M4855" s="3"/>
      <c r="N4855" t="str">
        <f>Orte[[#This Row],[Ort]]</f>
        <v>Michelbach an der Bilz</v>
      </c>
      <c r="O4855" t="s">
        <v>1375</v>
      </c>
      <c r="P4855" t="s">
        <v>4111</v>
      </c>
    </row>
    <row r="4856" spans="1:16" x14ac:dyDescent="0.35">
      <c r="A4856" t="s">
        <v>4100</v>
      </c>
      <c r="B4856" s="3" t="s">
        <v>11582</v>
      </c>
      <c r="C4856" s="4">
        <v>49.115095891000003</v>
      </c>
      <c r="D4856" s="4">
        <v>9.6466853195999995</v>
      </c>
      <c r="E4856" s="4">
        <f>Orte[[#This Row],[Lat_dez]]*PI()/180</f>
        <v>0.85722013573068812</v>
      </c>
      <c r="F4856" s="4">
        <f>Orte[[#This Row],[Lon_dez]]*PI()/180</f>
        <v>0.16836642073082148</v>
      </c>
      <c r="G4856" t="s">
        <v>546</v>
      </c>
      <c r="H4856" t="s">
        <v>1008</v>
      </c>
      <c r="I4856" s="4" t="b">
        <v>0</v>
      </c>
      <c r="J4856" s="4" t="str">
        <f>CONCATENATE(Orte[[#This Row],[Ort]]," - ",Orte[[#This Row],[Landkreis]])</f>
        <v>Michelfeld - Landkreis Schwäbisch Hall</v>
      </c>
      <c r="L4856" s="3" t="s">
        <v>15433</v>
      </c>
      <c r="M4856" s="3"/>
      <c r="N4856" t="str">
        <f>Orte[[#This Row],[Ort]]</f>
        <v>Michelfeld</v>
      </c>
      <c r="O4856" t="s">
        <v>6762</v>
      </c>
      <c r="P4856" t="s">
        <v>5830</v>
      </c>
    </row>
    <row r="4857" spans="1:16" x14ac:dyDescent="0.35">
      <c r="A4857" t="s">
        <v>2184</v>
      </c>
      <c r="B4857" s="3" t="s">
        <v>9190</v>
      </c>
      <c r="C4857" s="4">
        <v>49.121807497399999</v>
      </c>
      <c r="D4857" s="4">
        <v>12.541324063599999</v>
      </c>
      <c r="E4857" s="4">
        <f>Orte[[#This Row],[Lat_dez]]*PI()/180</f>
        <v>0.85733727536046589</v>
      </c>
      <c r="F4857" s="4">
        <f>Orte[[#This Row],[Lon_dez]]*PI()/180</f>
        <v>0.21888739746941471</v>
      </c>
      <c r="G4857" t="s">
        <v>665</v>
      </c>
      <c r="H4857" t="s">
        <v>915</v>
      </c>
      <c r="I4857" s="4" t="b">
        <v>0</v>
      </c>
      <c r="J4857" s="4" t="str">
        <f>CONCATENATE(Orte[[#This Row],[Ort]]," - ",Orte[[#This Row],[Landkreis]])</f>
        <v>Michelsneukirchen - Landkreis Cham</v>
      </c>
      <c r="L4857" s="3" t="s">
        <v>12025</v>
      </c>
      <c r="M4857" s="3"/>
      <c r="N4857" t="str">
        <f>Orte[[#This Row],[Ort]]</f>
        <v>Michelsneukirchen</v>
      </c>
      <c r="O4857" t="s">
        <v>5783</v>
      </c>
      <c r="P4857" t="s">
        <v>4785</v>
      </c>
    </row>
    <row r="4858" spans="1:16" x14ac:dyDescent="0.35">
      <c r="A4858" t="s">
        <v>4024</v>
      </c>
      <c r="B4858" s="3" t="s">
        <v>11491</v>
      </c>
      <c r="C4858" s="4">
        <v>49.693600998599997</v>
      </c>
      <c r="D4858" s="4">
        <v>9.0443799435799992</v>
      </c>
      <c r="E4858" s="4">
        <f>Orte[[#This Row],[Lat_dez]]*PI()/180</f>
        <v>0.86731695459791192</v>
      </c>
      <c r="F4858" s="4">
        <f>Orte[[#This Row],[Lon_dez]]*PI()/180</f>
        <v>0.15785420881680995</v>
      </c>
      <c r="G4858" t="s">
        <v>549</v>
      </c>
      <c r="H4858" t="s">
        <v>743</v>
      </c>
      <c r="I4858" s="4" t="b">
        <v>0</v>
      </c>
      <c r="J4858" s="4" t="str">
        <f>CONCATENATE(Orte[[#This Row],[Ort]]," - ",Orte[[#This Row],[Landkreis]])</f>
        <v>Michelstadt - Landkreis Odenwaldkreis</v>
      </c>
      <c r="L4858" s="3" t="s">
        <v>12878</v>
      </c>
      <c r="M4858" s="3"/>
      <c r="N4858" t="str">
        <f>Orte[[#This Row],[Ort]]</f>
        <v>Michelstadt</v>
      </c>
      <c r="O4858" t="s">
        <v>2990</v>
      </c>
      <c r="P4858" t="s">
        <v>6113</v>
      </c>
    </row>
    <row r="4859" spans="1:16" x14ac:dyDescent="0.35">
      <c r="A4859" t="s">
        <v>3870</v>
      </c>
      <c r="B4859" s="3" t="s">
        <v>11291</v>
      </c>
      <c r="C4859" s="4">
        <v>52.2936576695</v>
      </c>
      <c r="D4859" s="4">
        <v>13.057609578399999</v>
      </c>
      <c r="E4859" s="4">
        <f>Orte[[#This Row],[Lat_dez]]*PI()/180</f>
        <v>0.91269650424355975</v>
      </c>
      <c r="F4859" s="4">
        <f>Orte[[#This Row],[Lon_dez]]*PI()/180</f>
        <v>0.22789827958302863</v>
      </c>
      <c r="G4859" t="s">
        <v>885</v>
      </c>
      <c r="H4859" t="s">
        <v>904</v>
      </c>
      <c r="I4859" s="4" t="b">
        <v>0</v>
      </c>
      <c r="J4859" s="4" t="str">
        <f>CONCATENATE(Orte[[#This Row],[Ort]]," - ",Orte[[#This Row],[Landkreis]])</f>
        <v>Michendorf - Landkreis Potsdam-Mittelmark</v>
      </c>
      <c r="L4859" s="3" t="s">
        <v>12884</v>
      </c>
      <c r="M4859" s="3"/>
      <c r="N4859" t="str">
        <f>Orte[[#This Row],[Ort]]</f>
        <v>Michendorf</v>
      </c>
      <c r="O4859" t="s">
        <v>1431</v>
      </c>
      <c r="P4859" t="s">
        <v>1541</v>
      </c>
    </row>
    <row r="4860" spans="1:16" x14ac:dyDescent="0.35">
      <c r="A4860" t="s">
        <v>3825</v>
      </c>
      <c r="B4860" s="3" t="s">
        <v>11240</v>
      </c>
      <c r="C4860" s="4">
        <v>48.226000710800001</v>
      </c>
      <c r="D4860" s="4">
        <v>10.6303306812</v>
      </c>
      <c r="E4860" s="4">
        <f>Orte[[#This Row],[Lat_dez]]*PI()/180</f>
        <v>0.84170249747258574</v>
      </c>
      <c r="F4860" s="4">
        <f>Orte[[#This Row],[Lon_dez]]*PI()/180</f>
        <v>0.18553427096271169</v>
      </c>
      <c r="G4860" t="s">
        <v>665</v>
      </c>
      <c r="H4860" t="s">
        <v>798</v>
      </c>
      <c r="I4860" s="4" t="b">
        <v>0</v>
      </c>
      <c r="J4860" s="4" t="str">
        <f>CONCATENATE(Orte[[#This Row],[Ort]]," - ",Orte[[#This Row],[Landkreis]])</f>
        <v>Mickhausen - Landkreis Augsburg</v>
      </c>
      <c r="L4860" s="3" t="s">
        <v>8039</v>
      </c>
      <c r="M4860" s="3"/>
      <c r="N4860" t="str">
        <f>Orte[[#This Row],[Ort]]</f>
        <v>Mickhausen</v>
      </c>
      <c r="O4860" t="s">
        <v>5800</v>
      </c>
      <c r="P4860" t="s">
        <v>2463</v>
      </c>
    </row>
    <row r="4861" spans="1:16" x14ac:dyDescent="0.35">
      <c r="A4861" t="s">
        <v>3676</v>
      </c>
      <c r="B4861" s="3" t="s">
        <v>11041</v>
      </c>
      <c r="C4861" s="4">
        <v>50.200632084200002</v>
      </c>
      <c r="D4861" s="4">
        <v>7.8161503579699998</v>
      </c>
      <c r="E4861" s="4">
        <f>Orte[[#This Row],[Lat_dez]]*PI()/180</f>
        <v>0.87616631645159326</v>
      </c>
      <c r="F4861" s="4">
        <f>Orte[[#This Row],[Lon_dez]]*PI()/180</f>
        <v>0.1364175585775099</v>
      </c>
      <c r="G4861" t="s">
        <v>514</v>
      </c>
      <c r="H4861" t="s">
        <v>593</v>
      </c>
      <c r="I4861" s="4" t="b">
        <v>0</v>
      </c>
      <c r="J4861" s="4" t="str">
        <f>CONCATENATE(Orte[[#This Row],[Ort]]," - ",Orte[[#This Row],[Landkreis]])</f>
        <v>Miehlen u.a. - Landkreis Rhein-Lahn-Kreis</v>
      </c>
      <c r="L4861" s="3" t="s">
        <v>8683</v>
      </c>
      <c r="M4861" s="3"/>
      <c r="N4861" t="str">
        <f>Orte[[#This Row],[Ort]]</f>
        <v>Miehlen u.a.</v>
      </c>
      <c r="O4861" t="s">
        <v>3496</v>
      </c>
      <c r="P4861" t="s">
        <v>4482</v>
      </c>
    </row>
    <row r="4862" spans="1:16" x14ac:dyDescent="0.35">
      <c r="A4862" t="s">
        <v>2228</v>
      </c>
      <c r="B4862" s="3" t="s">
        <v>9245</v>
      </c>
      <c r="C4862" s="4">
        <v>54.282936729699998</v>
      </c>
      <c r="D4862" s="4">
        <v>10.0209546073</v>
      </c>
      <c r="E4862" s="4">
        <f>Orte[[#This Row],[Lat_dez]]*PI()/180</f>
        <v>0.94741597358502816</v>
      </c>
      <c r="F4862" s="4">
        <f>Orte[[#This Row],[Lon_dez]]*PI()/180</f>
        <v>0.17489865209028038</v>
      </c>
      <c r="G4862" t="s">
        <v>641</v>
      </c>
      <c r="H4862" t="s">
        <v>642</v>
      </c>
      <c r="I4862" s="4" t="b">
        <v>0</v>
      </c>
      <c r="J4862" s="4" t="str">
        <f>CONCATENATE(Orte[[#This Row],[Ort]]," - ",Orte[[#This Row],[Landkreis]])</f>
        <v>Mielkendorf - Kreis Rendsburg-Eckernförde</v>
      </c>
      <c r="L4862" s="3" t="s">
        <v>14597</v>
      </c>
      <c r="M4862" s="3"/>
      <c r="N4862" t="str">
        <f>Orte[[#This Row],[Ort]]</f>
        <v>Mielkendorf</v>
      </c>
      <c r="O4862" t="s">
        <v>1185</v>
      </c>
      <c r="P4862" t="s">
        <v>4786</v>
      </c>
    </row>
    <row r="4863" spans="1:16" x14ac:dyDescent="0.35">
      <c r="A4863" t="s">
        <v>4341</v>
      </c>
      <c r="B4863" s="3" t="s">
        <v>11893</v>
      </c>
      <c r="C4863" s="4">
        <v>47.787562194700001</v>
      </c>
      <c r="D4863" s="4">
        <v>11.8352890263</v>
      </c>
      <c r="E4863" s="4">
        <f>Orte[[#This Row],[Lat_dez]]*PI()/180</f>
        <v>0.83405030179908246</v>
      </c>
      <c r="F4863" s="4">
        <f>Orte[[#This Row],[Lon_dez]]*PI()/180</f>
        <v>0.20656476143408875</v>
      </c>
      <c r="G4863" t="s">
        <v>665</v>
      </c>
      <c r="H4863" t="s">
        <v>859</v>
      </c>
      <c r="I4863" s="4" t="b">
        <v>0</v>
      </c>
      <c r="J4863" s="4" t="str">
        <f>CONCATENATE(Orte[[#This Row],[Ort]]," - ",Orte[[#This Row],[Landkreis]])</f>
        <v>Miesbach - Landkreis Miesbach</v>
      </c>
      <c r="L4863" s="3" t="s">
        <v>14303</v>
      </c>
      <c r="M4863" s="3"/>
      <c r="N4863" t="str">
        <f>Orte[[#This Row],[Ort]]</f>
        <v>Miesbach</v>
      </c>
      <c r="O4863" t="s">
        <v>2288</v>
      </c>
      <c r="P4863" t="s">
        <v>2484</v>
      </c>
    </row>
    <row r="4864" spans="1:16" x14ac:dyDescent="0.35">
      <c r="A4864" t="s">
        <v>6109</v>
      </c>
      <c r="B4864" s="3" t="s">
        <v>14214</v>
      </c>
      <c r="C4864" s="4">
        <v>48.179546877999996</v>
      </c>
      <c r="D4864" s="4">
        <v>9.8957380551899998</v>
      </c>
      <c r="E4864" s="4">
        <f>Orte[[#This Row],[Lat_dez]]*PI()/180</f>
        <v>0.84089172514005461</v>
      </c>
      <c r="F4864" s="4">
        <f>Orte[[#This Row],[Lon_dez]]*PI()/180</f>
        <v>0.17271321097796583</v>
      </c>
      <c r="G4864" t="s">
        <v>546</v>
      </c>
      <c r="H4864" t="s">
        <v>649</v>
      </c>
      <c r="I4864" s="4" t="b">
        <v>0</v>
      </c>
      <c r="J4864" s="4" t="str">
        <f>CONCATENATE(Orte[[#This Row],[Ort]]," - ",Orte[[#This Row],[Landkreis]])</f>
        <v>Mietingen - Landkreis Biberach</v>
      </c>
      <c r="L4864" s="3" t="s">
        <v>9382</v>
      </c>
      <c r="M4864" s="3"/>
      <c r="N4864" t="str">
        <f>Orte[[#This Row],[Ort]]</f>
        <v>Mietingen</v>
      </c>
      <c r="O4864" t="s">
        <v>783</v>
      </c>
      <c r="P4864" t="s">
        <v>1350</v>
      </c>
    </row>
    <row r="4865" spans="1:16" x14ac:dyDescent="0.35">
      <c r="A4865" t="s">
        <v>4133</v>
      </c>
      <c r="B4865" s="3" t="s">
        <v>11622</v>
      </c>
      <c r="C4865" s="4">
        <v>51.078903327799999</v>
      </c>
      <c r="D4865" s="4">
        <v>10.344558623399999</v>
      </c>
      <c r="E4865" s="4">
        <f>Orte[[#This Row],[Lat_dez]]*PI()/180</f>
        <v>0.89149504137799851</v>
      </c>
      <c r="F4865" s="4">
        <f>Orte[[#This Row],[Lon_dez]]*PI()/180</f>
        <v>0.18054660764390212</v>
      </c>
      <c r="G4865" t="s">
        <v>678</v>
      </c>
      <c r="H4865" t="s">
        <v>679</v>
      </c>
      <c r="I4865" s="4" t="b">
        <v>0</v>
      </c>
      <c r="J4865" s="4" t="str">
        <f>CONCATENATE(Orte[[#This Row],[Ort]]," - ",Orte[[#This Row],[Landkreis]])</f>
        <v>Mihla - Landkreis Wartburgkreis</v>
      </c>
      <c r="L4865" s="3" t="s">
        <v>10523</v>
      </c>
      <c r="M4865" s="3"/>
      <c r="N4865" t="str">
        <f>Orte[[#This Row],[Ort]]</f>
        <v>Mihla</v>
      </c>
      <c r="O4865" t="s">
        <v>2666</v>
      </c>
      <c r="P4865" t="s">
        <v>7168</v>
      </c>
    </row>
    <row r="4866" spans="1:16" x14ac:dyDescent="0.35">
      <c r="A4866" t="s">
        <v>764</v>
      </c>
      <c r="B4866" s="3" t="s">
        <v>7828</v>
      </c>
      <c r="C4866" s="4">
        <v>54.469002015400001</v>
      </c>
      <c r="D4866" s="4">
        <v>9.1123327833599994</v>
      </c>
      <c r="E4866" s="4">
        <f>Orte[[#This Row],[Lat_dez]]*PI()/180</f>
        <v>0.95066342544415705</v>
      </c>
      <c r="F4866" s="4">
        <f>Orte[[#This Row],[Lon_dez]]*PI()/180</f>
        <v>0.15904020960705115</v>
      </c>
      <c r="G4866" t="s">
        <v>641</v>
      </c>
      <c r="H4866" t="s">
        <v>765</v>
      </c>
      <c r="I4866" s="4" t="b">
        <v>0</v>
      </c>
      <c r="J4866" s="4" t="str">
        <f>CONCATENATE(Orte[[#This Row],[Ort]]," - ",Orte[[#This Row],[Landkreis]])</f>
        <v>Mildstedt - Kreis Nordfriesland</v>
      </c>
      <c r="L4866" s="3" t="s">
        <v>12885</v>
      </c>
      <c r="M4866" s="3"/>
      <c r="N4866" t="str">
        <f>Orte[[#This Row],[Ort]]</f>
        <v>Mildstedt</v>
      </c>
      <c r="O4866" t="s">
        <v>1470</v>
      </c>
      <c r="P4866" t="s">
        <v>4411</v>
      </c>
    </row>
    <row r="4867" spans="1:16" x14ac:dyDescent="0.35">
      <c r="A4867" t="s">
        <v>888</v>
      </c>
      <c r="B4867" s="3" t="s">
        <v>7905</v>
      </c>
      <c r="C4867" s="4">
        <v>52.614248203599999</v>
      </c>
      <c r="D4867" s="4">
        <v>12.376959599799999</v>
      </c>
      <c r="E4867" s="4">
        <f>Orte[[#This Row],[Lat_dez]]*PI()/180</f>
        <v>0.91829186461433177</v>
      </c>
      <c r="F4867" s="4">
        <f>Orte[[#This Row],[Lon_dez]]*PI()/180</f>
        <v>0.2160186964028297</v>
      </c>
      <c r="G4867" t="s">
        <v>809</v>
      </c>
      <c r="H4867" t="s">
        <v>872</v>
      </c>
      <c r="I4867" s="4" t="b">
        <v>0</v>
      </c>
      <c r="J4867" s="4" t="str">
        <f>CONCATENATE(Orte[[#This Row],[Ort]]," - ",Orte[[#This Row],[Landkreis]])</f>
        <v>Milower Land, Schollene, Nennhausen u.a. - Landkreis Stendal</v>
      </c>
      <c r="L4867" s="3" t="s">
        <v>8051</v>
      </c>
      <c r="M4867" s="3"/>
      <c r="N4867" t="str">
        <f>Orte[[#This Row],[Ort]]</f>
        <v>Milower Land, Schollene, Nennhausen u.a.</v>
      </c>
      <c r="O4867" t="s">
        <v>988</v>
      </c>
      <c r="P4867" t="s">
        <v>5352</v>
      </c>
    </row>
    <row r="4868" spans="1:16" x14ac:dyDescent="0.35">
      <c r="A4868" t="s">
        <v>6914</v>
      </c>
      <c r="B4868" s="3" t="s">
        <v>15309</v>
      </c>
      <c r="C4868" s="4">
        <v>49.145743555899998</v>
      </c>
      <c r="D4868" s="4">
        <v>12.774625919</v>
      </c>
      <c r="E4868" s="4">
        <f>Orte[[#This Row],[Lat_dez]]*PI()/180</f>
        <v>0.85775503839124079</v>
      </c>
      <c r="F4868" s="4">
        <f>Orte[[#This Row],[Lon_dez]]*PI()/180</f>
        <v>0.22295928299715642</v>
      </c>
      <c r="G4868" t="s">
        <v>665</v>
      </c>
      <c r="H4868" t="s">
        <v>915</v>
      </c>
      <c r="I4868" s="4" t="b">
        <v>0</v>
      </c>
      <c r="J4868" s="4" t="str">
        <f>CONCATENATE(Orte[[#This Row],[Ort]]," - ",Orte[[#This Row],[Landkreis]])</f>
        <v>Miltach - Landkreis Cham</v>
      </c>
      <c r="L4868" s="3" t="s">
        <v>15443</v>
      </c>
      <c r="M4868" s="3"/>
      <c r="N4868" t="str">
        <f>Orte[[#This Row],[Ort]]</f>
        <v>Miltach</v>
      </c>
      <c r="O4868" t="s">
        <v>1410</v>
      </c>
      <c r="P4868" t="s">
        <v>16084</v>
      </c>
    </row>
    <row r="4869" spans="1:16" x14ac:dyDescent="0.35">
      <c r="A4869" t="s">
        <v>5527</v>
      </c>
      <c r="B4869" s="3" t="s">
        <v>13429</v>
      </c>
      <c r="C4869" s="4">
        <v>49.689383143000001</v>
      </c>
      <c r="D4869" s="4">
        <v>9.2448680787599997</v>
      </c>
      <c r="E4869" s="4">
        <f>Orte[[#This Row],[Lat_dez]]*PI()/180</f>
        <v>0.86724333913031837</v>
      </c>
      <c r="F4869" s="4">
        <f>Orte[[#This Row],[Lon_dez]]*PI()/180</f>
        <v>0.16135338688688444</v>
      </c>
      <c r="G4869" t="s">
        <v>665</v>
      </c>
      <c r="H4869" t="s">
        <v>1095</v>
      </c>
      <c r="I4869" s="4" t="b">
        <v>0</v>
      </c>
      <c r="J4869" s="4" t="str">
        <f>CONCATENATE(Orte[[#This Row],[Ort]]," - ",Orte[[#This Row],[Landkreis]])</f>
        <v>Miltenberg - Landkreis Miltenberg</v>
      </c>
      <c r="L4869" s="3" t="s">
        <v>12335</v>
      </c>
      <c r="M4869" s="3"/>
      <c r="N4869" t="str">
        <f>Orte[[#This Row],[Ort]]</f>
        <v>Miltenberg</v>
      </c>
      <c r="O4869" t="s">
        <v>4950</v>
      </c>
      <c r="P4869" t="s">
        <v>1667</v>
      </c>
    </row>
    <row r="4870" spans="1:16" x14ac:dyDescent="0.35">
      <c r="A4870" t="s">
        <v>4371</v>
      </c>
      <c r="B4870" s="3" t="s">
        <v>11928</v>
      </c>
      <c r="C4870" s="4">
        <v>54.188542813399998</v>
      </c>
      <c r="D4870" s="4">
        <v>13.2046437886</v>
      </c>
      <c r="E4870" s="4">
        <f>Orte[[#This Row],[Lat_dez]]*PI()/180</f>
        <v>0.94576848895174115</v>
      </c>
      <c r="F4870" s="4">
        <f>Orte[[#This Row],[Lon_dez]]*PI()/180</f>
        <v>0.23046451066408807</v>
      </c>
      <c r="G4870" t="s">
        <v>834</v>
      </c>
      <c r="H4870" t="s">
        <v>923</v>
      </c>
      <c r="I4870" s="4" t="b">
        <v>0</v>
      </c>
      <c r="J4870" s="4" t="str">
        <f>CONCATENATE(Orte[[#This Row],[Ort]]," - ",Orte[[#This Row],[Landkreis]])</f>
        <v>Miltzow u.a. - Landkreis Vorpommern-Rügen</v>
      </c>
      <c r="L4870" s="3" t="s">
        <v>12326</v>
      </c>
      <c r="M4870" s="3"/>
      <c r="N4870" t="str">
        <f>Orte[[#This Row],[Ort]]</f>
        <v>Miltzow u.a.</v>
      </c>
      <c r="O4870" t="s">
        <v>1848</v>
      </c>
      <c r="P4870" t="s">
        <v>2180</v>
      </c>
    </row>
    <row r="4871" spans="1:16" x14ac:dyDescent="0.35">
      <c r="A4871" t="s">
        <v>6445</v>
      </c>
      <c r="B4871" s="3" t="s">
        <v>14679</v>
      </c>
      <c r="C4871" s="4">
        <v>48.054642033</v>
      </c>
      <c r="D4871" s="4">
        <v>10.495740297699999</v>
      </c>
      <c r="E4871" s="4">
        <f>Orte[[#This Row],[Lat_dez]]*PI()/180</f>
        <v>0.83871172434311159</v>
      </c>
      <c r="F4871" s="4">
        <f>Orte[[#This Row],[Lon_dez]]*PI()/180</f>
        <v>0.18318522562911482</v>
      </c>
      <c r="G4871" t="s">
        <v>665</v>
      </c>
      <c r="H4871" t="s">
        <v>683</v>
      </c>
      <c r="I4871" s="4" t="b">
        <v>0</v>
      </c>
      <c r="J4871" s="4" t="str">
        <f>CONCATENATE(Orte[[#This Row],[Ort]]," - ",Orte[[#This Row],[Landkreis]])</f>
        <v>Mindelheim - Landkreis Unterallgäu</v>
      </c>
      <c r="L4871" s="3" t="s">
        <v>9386</v>
      </c>
      <c r="M4871" s="3"/>
      <c r="N4871" t="str">
        <f>Orte[[#This Row],[Ort]]</f>
        <v>Mindelheim</v>
      </c>
      <c r="O4871" t="s">
        <v>5145</v>
      </c>
      <c r="P4871" t="s">
        <v>1059</v>
      </c>
    </row>
    <row r="4872" spans="1:16" x14ac:dyDescent="0.35">
      <c r="A4872" t="s">
        <v>4588</v>
      </c>
      <c r="B4872" s="3" t="s">
        <v>12213</v>
      </c>
      <c r="C4872" s="4">
        <v>48.854037844600001</v>
      </c>
      <c r="D4872" s="4">
        <v>11.636568753500001</v>
      </c>
      <c r="E4872" s="4">
        <f>Orte[[#This Row],[Lat_dez]]*PI()/180</f>
        <v>0.85266381328218377</v>
      </c>
      <c r="F4872" s="4">
        <f>Orte[[#This Row],[Lon_dez]]*PI()/180</f>
        <v>0.20309643838326741</v>
      </c>
      <c r="G4872" t="s">
        <v>665</v>
      </c>
      <c r="H4872" t="s">
        <v>1867</v>
      </c>
      <c r="I4872" s="4" t="b">
        <v>0</v>
      </c>
      <c r="J4872" s="4" t="str">
        <f>CONCATENATE(Orte[[#This Row],[Ort]]," - ",Orte[[#This Row],[Landkreis]])</f>
        <v>Mindelstetten - Landkreis Eichstätt</v>
      </c>
      <c r="L4872" s="3" t="s">
        <v>11792</v>
      </c>
      <c r="M4872" s="3"/>
      <c r="N4872" t="str">
        <f>Orte[[#This Row],[Ort]]</f>
        <v>Mindelstetten</v>
      </c>
      <c r="O4872" t="s">
        <v>3980</v>
      </c>
      <c r="P4872" t="s">
        <v>4219</v>
      </c>
    </row>
    <row r="4873" spans="1:16" x14ac:dyDescent="0.35">
      <c r="A4873" t="s">
        <v>740</v>
      </c>
      <c r="B4873" s="3" t="s">
        <v>9013</v>
      </c>
      <c r="C4873" s="4">
        <v>52.2949581755</v>
      </c>
      <c r="D4873" s="4">
        <v>8.9503370471999997</v>
      </c>
      <c r="E4873" s="4">
        <f>Orte[[#This Row],[Lat_dez]]*PI()/180</f>
        <v>0.91271920235520154</v>
      </c>
      <c r="F4873" s="4">
        <f>Orte[[#This Row],[Lon_dez]]*PI()/180</f>
        <v>0.15621285063686713</v>
      </c>
      <c r="G4873" t="s">
        <v>504</v>
      </c>
      <c r="H4873" t="s">
        <v>712</v>
      </c>
      <c r="I4873" s="4" t="b">
        <v>0</v>
      </c>
      <c r="J4873" s="4" t="str">
        <f>CONCATENATE(Orte[[#This Row],[Ort]]," - ",Orte[[#This Row],[Landkreis]])</f>
        <v>Minden - Kreis Minden-Lübbecke</v>
      </c>
      <c r="L4873" s="3" t="s">
        <v>13422</v>
      </c>
      <c r="M4873" s="3"/>
      <c r="N4873" t="str">
        <f>Orte[[#This Row],[Ort]]</f>
        <v>Minden</v>
      </c>
      <c r="O4873" t="s">
        <v>1903</v>
      </c>
      <c r="P4873" t="s">
        <v>5474</v>
      </c>
    </row>
    <row r="4874" spans="1:16" x14ac:dyDescent="0.35">
      <c r="A4874" t="s">
        <v>740</v>
      </c>
      <c r="B4874" s="3" t="s">
        <v>12887</v>
      </c>
      <c r="C4874" s="4">
        <v>52.332282680399999</v>
      </c>
      <c r="D4874" s="4">
        <v>8.8973449624200001</v>
      </c>
      <c r="E4874" s="4">
        <f>Orte[[#This Row],[Lat_dez]]*PI()/180</f>
        <v>0.91337063785738337</v>
      </c>
      <c r="F4874" s="4">
        <f>Orte[[#This Row],[Lon_dez]]*PI()/180</f>
        <v>0.15528796427996014</v>
      </c>
      <c r="G4874" t="s">
        <v>504</v>
      </c>
      <c r="H4874" t="s">
        <v>712</v>
      </c>
      <c r="I4874" s="4" t="b">
        <v>0</v>
      </c>
      <c r="J4874" s="4" t="str">
        <f>CONCATENATE(Orte[[#This Row],[Ort]]," - ",Orte[[#This Row],[Landkreis]])</f>
        <v>Minden - Kreis Minden-Lübbecke</v>
      </c>
      <c r="L4874" s="3" t="s">
        <v>7804</v>
      </c>
      <c r="M4874" s="3"/>
      <c r="N4874" t="str">
        <f>Orte[[#This Row],[Ort]]</f>
        <v>Minden</v>
      </c>
      <c r="O4874" t="s">
        <v>3186</v>
      </c>
      <c r="P4874" t="s">
        <v>4194</v>
      </c>
    </row>
    <row r="4875" spans="1:16" x14ac:dyDescent="0.35">
      <c r="A4875" t="s">
        <v>740</v>
      </c>
      <c r="B4875" s="3" t="s">
        <v>15438</v>
      </c>
      <c r="C4875" s="4">
        <v>52.298034004500003</v>
      </c>
      <c r="D4875" s="4">
        <v>8.8670830215399992</v>
      </c>
      <c r="E4875" s="4">
        <f>Orte[[#This Row],[Lat_dez]]*PI()/180</f>
        <v>0.91277288569847992</v>
      </c>
      <c r="F4875" s="4">
        <f>Orte[[#This Row],[Lon_dez]]*PI()/180</f>
        <v>0.15475979377356025</v>
      </c>
      <c r="G4875" t="s">
        <v>504</v>
      </c>
      <c r="H4875" t="s">
        <v>712</v>
      </c>
      <c r="I4875" s="4" t="b">
        <v>0</v>
      </c>
      <c r="J4875" s="4" t="str">
        <f>CONCATENATE(Orte[[#This Row],[Ort]]," - ",Orte[[#This Row],[Landkreis]])</f>
        <v>Minden - Kreis Minden-Lübbecke</v>
      </c>
      <c r="L4875" s="3" t="s">
        <v>15624</v>
      </c>
      <c r="M4875" s="3"/>
      <c r="N4875" t="str">
        <f>Orte[[#This Row],[Ort]]</f>
        <v>Minden</v>
      </c>
      <c r="O4875" t="s">
        <v>4520</v>
      </c>
      <c r="P4875" t="s">
        <v>922</v>
      </c>
    </row>
    <row r="4876" spans="1:16" x14ac:dyDescent="0.35">
      <c r="A4876" t="s">
        <v>740</v>
      </c>
      <c r="B4876" s="3" t="s">
        <v>7813</v>
      </c>
      <c r="C4876" s="4">
        <v>52.270400413899999</v>
      </c>
      <c r="D4876" s="4">
        <v>8.8514275396700004</v>
      </c>
      <c r="E4876" s="4">
        <f>Orte[[#This Row],[Lat_dez]]*PI()/180</f>
        <v>0.91229058855836187</v>
      </c>
      <c r="F4876" s="4">
        <f>Orte[[#This Row],[Lon_dez]]*PI()/180</f>
        <v>0.15448655406894249</v>
      </c>
      <c r="G4876" t="s">
        <v>504</v>
      </c>
      <c r="H4876" t="s">
        <v>712</v>
      </c>
      <c r="I4876" s="4" t="b">
        <v>0</v>
      </c>
      <c r="J4876" s="4" t="str">
        <f>CONCATENATE(Orte[[#This Row],[Ort]]," - ",Orte[[#This Row],[Landkreis]])</f>
        <v>Minden - Kreis Minden-Lübbecke</v>
      </c>
      <c r="L4876" s="3" t="s">
        <v>10517</v>
      </c>
      <c r="M4876" s="3"/>
      <c r="N4876" t="str">
        <f>Orte[[#This Row],[Ort]]</f>
        <v>Minden</v>
      </c>
      <c r="O4876" t="s">
        <v>4463</v>
      </c>
      <c r="P4876" t="s">
        <v>5824</v>
      </c>
    </row>
    <row r="4877" spans="1:16" x14ac:dyDescent="0.35">
      <c r="A4877" t="s">
        <v>3856</v>
      </c>
      <c r="B4877" s="3" t="s">
        <v>11275</v>
      </c>
      <c r="C4877" s="4">
        <v>48.948561522699997</v>
      </c>
      <c r="D4877" s="4">
        <v>12.2618120383</v>
      </c>
      <c r="E4877" s="4">
        <f>Orte[[#This Row],[Lat_dez]]*PI()/180</f>
        <v>0.85431356268612402</v>
      </c>
      <c r="F4877" s="4">
        <f>Orte[[#This Row],[Lon_dez]]*PI()/180</f>
        <v>0.21400899232901205</v>
      </c>
      <c r="G4877" t="s">
        <v>665</v>
      </c>
      <c r="H4877" t="s">
        <v>874</v>
      </c>
      <c r="I4877" s="4" t="b">
        <v>0</v>
      </c>
      <c r="J4877" s="4" t="str">
        <f>CONCATENATE(Orte[[#This Row],[Ort]]," - ",Orte[[#This Row],[Landkreis]])</f>
        <v>Mintraching - Landkreis Regensburg</v>
      </c>
      <c r="L4877" s="3" t="s">
        <v>15160</v>
      </c>
      <c r="M4877" s="3"/>
      <c r="N4877" t="str">
        <f>Orte[[#This Row],[Ort]]</f>
        <v>Mintraching</v>
      </c>
      <c r="O4877" t="s">
        <v>4634</v>
      </c>
      <c r="P4877" t="s">
        <v>3441</v>
      </c>
    </row>
    <row r="4878" spans="1:16" x14ac:dyDescent="0.35">
      <c r="A4878" t="s">
        <v>3030</v>
      </c>
      <c r="B4878" s="3" t="s">
        <v>10232</v>
      </c>
      <c r="C4878" s="4">
        <v>53.281541093400001</v>
      </c>
      <c r="D4878" s="4">
        <v>12.8437466522</v>
      </c>
      <c r="E4878" s="4">
        <f>Orte[[#This Row],[Lat_dez]]*PI()/180</f>
        <v>0.92993832261648945</v>
      </c>
      <c r="F4878" s="4">
        <f>Orte[[#This Row],[Lon_dez]]*PI()/180</f>
        <v>0.22416566737288898</v>
      </c>
      <c r="G4878" t="s">
        <v>834</v>
      </c>
      <c r="H4878" t="s">
        <v>921</v>
      </c>
      <c r="I4878" s="4" t="b">
        <v>0</v>
      </c>
      <c r="J4878" s="4" t="str">
        <f>CONCATENATE(Orte[[#This Row],[Ort]]," - ",Orte[[#This Row],[Landkreis]])</f>
        <v>Mirow - Landkreis Mecklenburgische Seenplatte</v>
      </c>
      <c r="L4878" s="3" t="s">
        <v>12315</v>
      </c>
      <c r="M4878" s="3"/>
      <c r="N4878" t="str">
        <f>Orte[[#This Row],[Ort]]</f>
        <v>Mirow</v>
      </c>
      <c r="O4878" t="s">
        <v>4525</v>
      </c>
      <c r="P4878" t="s">
        <v>3937</v>
      </c>
    </row>
    <row r="4879" spans="1:16" x14ac:dyDescent="0.35">
      <c r="A4879" t="s">
        <v>5164</v>
      </c>
      <c r="B4879" s="3" t="s">
        <v>12964</v>
      </c>
      <c r="C4879" s="4">
        <v>47.598420027499998</v>
      </c>
      <c r="D4879" s="4">
        <v>10.111302222300001</v>
      </c>
      <c r="E4879" s="4">
        <f>Orte[[#This Row],[Lat_dez]]*PI()/180</f>
        <v>0.83074914822708479</v>
      </c>
      <c r="F4879" s="4">
        <f>Orte[[#This Row],[Lon_dez]]*PI()/180</f>
        <v>0.17647551544335463</v>
      </c>
      <c r="G4879" t="s">
        <v>665</v>
      </c>
      <c r="H4879" t="s">
        <v>1457</v>
      </c>
      <c r="I4879" s="4" t="b">
        <v>0</v>
      </c>
      <c r="J4879" s="4" t="str">
        <f>CONCATENATE(Orte[[#This Row],[Ort]]," - ",Orte[[#This Row],[Landkreis]])</f>
        <v>Missen-Wilhams - Landkreis Oberallgäu</v>
      </c>
      <c r="L4879" s="3" t="s">
        <v>12015</v>
      </c>
      <c r="M4879" s="3"/>
      <c r="N4879" t="str">
        <f>Orte[[#This Row],[Ort]]</f>
        <v>Missen-Wilhams</v>
      </c>
      <c r="O4879" t="s">
        <v>6255</v>
      </c>
      <c r="P4879" t="s">
        <v>2071</v>
      </c>
    </row>
    <row r="4880" spans="1:16" x14ac:dyDescent="0.35">
      <c r="A4880" t="s">
        <v>3953</v>
      </c>
      <c r="B4880" s="3" t="s">
        <v>11399</v>
      </c>
      <c r="C4880" s="4">
        <v>49.9122512163</v>
      </c>
      <c r="D4880" s="4">
        <v>11.507635540600001</v>
      </c>
      <c r="E4880" s="4">
        <f>Orte[[#This Row],[Lat_dez]]*PI()/180</f>
        <v>0.87113312080697936</v>
      </c>
      <c r="F4880" s="4">
        <f>Orte[[#This Row],[Lon_dez]]*PI()/180</f>
        <v>0.20084612930298762</v>
      </c>
      <c r="G4880" t="s">
        <v>665</v>
      </c>
      <c r="H4880" t="s">
        <v>837</v>
      </c>
      <c r="I4880" s="4" t="b">
        <v>0</v>
      </c>
      <c r="J4880" s="4" t="str">
        <f>CONCATENATE(Orte[[#This Row],[Ort]]," - ",Orte[[#This Row],[Landkreis]])</f>
        <v>Mistelbach - Landkreis Bayreuth</v>
      </c>
      <c r="L4880" s="3" t="s">
        <v>10317</v>
      </c>
      <c r="M4880" s="3"/>
      <c r="N4880" t="str">
        <f>Orte[[#This Row],[Ort]]</f>
        <v>Mistelbach</v>
      </c>
      <c r="O4880" t="s">
        <v>5911</v>
      </c>
      <c r="P4880" t="s">
        <v>16098</v>
      </c>
    </row>
    <row r="4881" spans="1:16" x14ac:dyDescent="0.35">
      <c r="A4881" t="s">
        <v>3968</v>
      </c>
      <c r="B4881" s="3" t="s">
        <v>11418</v>
      </c>
      <c r="C4881" s="4">
        <v>49.907078563600002</v>
      </c>
      <c r="D4881" s="4">
        <v>11.4194519846</v>
      </c>
      <c r="E4881" s="4">
        <f>Orte[[#This Row],[Lat_dez]]*PI()/180</f>
        <v>0.87104284098630225</v>
      </c>
      <c r="F4881" s="4">
        <f>Orte[[#This Row],[Lon_dez]]*PI()/180</f>
        <v>0.19930703590467078</v>
      </c>
      <c r="G4881" t="s">
        <v>665</v>
      </c>
      <c r="H4881" t="s">
        <v>837</v>
      </c>
      <c r="I4881" s="4" t="b">
        <v>0</v>
      </c>
      <c r="J4881" s="4" t="str">
        <f>CONCATENATE(Orte[[#This Row],[Ort]]," - ",Orte[[#This Row],[Landkreis]])</f>
        <v>Mistelgau - Landkreis Bayreuth</v>
      </c>
      <c r="L4881" s="3" t="s">
        <v>11479</v>
      </c>
      <c r="M4881" s="3"/>
      <c r="N4881" t="str">
        <f>Orte[[#This Row],[Ort]]</f>
        <v>Mistelgau</v>
      </c>
      <c r="O4881" t="s">
        <v>578</v>
      </c>
      <c r="P4881" t="s">
        <v>6521</v>
      </c>
    </row>
    <row r="4882" spans="1:16" x14ac:dyDescent="0.35">
      <c r="A4882" t="s">
        <v>4231</v>
      </c>
      <c r="B4882" s="3" t="s">
        <v>11740</v>
      </c>
      <c r="C4882" s="4">
        <v>54.678295254200002</v>
      </c>
      <c r="D4882" s="4">
        <v>9.5933456914500006</v>
      </c>
      <c r="E4882" s="4">
        <f>Orte[[#This Row],[Lat_dez]]*PI()/180</f>
        <v>0.95431628156337989</v>
      </c>
      <c r="F4882" s="4">
        <f>Orte[[#This Row],[Lon_dez]]*PI()/180</f>
        <v>0.16743546859781455</v>
      </c>
      <c r="G4882" t="s">
        <v>641</v>
      </c>
      <c r="H4882" t="s">
        <v>660</v>
      </c>
      <c r="I4882" s="4" t="b">
        <v>0</v>
      </c>
      <c r="J4882" s="4" t="str">
        <f>CONCATENATE(Orte[[#This Row],[Ort]]," - ",Orte[[#This Row],[Landkreis]])</f>
        <v>Mittelangeln - Kreis Schleswig-Flensburg</v>
      </c>
      <c r="L4882" s="3" t="s">
        <v>12325</v>
      </c>
      <c r="M4882" s="3"/>
      <c r="N4882" t="str">
        <f>Orte[[#This Row],[Ort]]</f>
        <v>Mittelangeln</v>
      </c>
      <c r="O4882" t="s">
        <v>2803</v>
      </c>
      <c r="P4882" t="s">
        <v>5845</v>
      </c>
    </row>
    <row r="4883" spans="1:16" x14ac:dyDescent="0.35">
      <c r="A4883" t="s">
        <v>6103</v>
      </c>
      <c r="B4883" s="3" t="s">
        <v>14206</v>
      </c>
      <c r="C4883" s="4">
        <v>48.077534720499997</v>
      </c>
      <c r="D4883" s="4">
        <v>9.7416889278000003</v>
      </c>
      <c r="E4883" s="4">
        <f>Orte[[#This Row],[Lat_dez]]*PI()/180</f>
        <v>0.83911127711461675</v>
      </c>
      <c r="F4883" s="4">
        <f>Orte[[#This Row],[Lon_dez]]*PI()/180</f>
        <v>0.17002454649518617</v>
      </c>
      <c r="G4883" t="s">
        <v>546</v>
      </c>
      <c r="H4883" t="s">
        <v>649</v>
      </c>
      <c r="I4883" s="4" t="b">
        <v>0</v>
      </c>
      <c r="J4883" s="4" t="str">
        <f>CONCATENATE(Orte[[#This Row],[Ort]]," - ",Orte[[#This Row],[Landkreis]])</f>
        <v>Mittelbiberach - Landkreis Biberach</v>
      </c>
      <c r="L4883" s="3" t="s">
        <v>14622</v>
      </c>
      <c r="M4883" s="3"/>
      <c r="N4883" t="str">
        <f>Orte[[#This Row],[Ort]]</f>
        <v>Mittelbiberach</v>
      </c>
      <c r="O4883" t="s">
        <v>1310</v>
      </c>
      <c r="P4883" t="s">
        <v>2284</v>
      </c>
    </row>
    <row r="4884" spans="1:16" x14ac:dyDescent="0.35">
      <c r="A4884" t="s">
        <v>2700</v>
      </c>
      <c r="B4884" s="3" t="s">
        <v>9824</v>
      </c>
      <c r="C4884" s="4">
        <v>49.372498737000001</v>
      </c>
      <c r="D4884" s="4">
        <v>7.6214696286399999</v>
      </c>
      <c r="E4884" s="4">
        <f>Orte[[#This Row],[Lat_dez]]*PI()/180</f>
        <v>0.8617126628973919</v>
      </c>
      <c r="F4884" s="4">
        <f>Orte[[#This Row],[Lon_dez]]*PI()/180</f>
        <v>0.13301973886051752</v>
      </c>
      <c r="G4884" t="s">
        <v>514</v>
      </c>
      <c r="H4884" t="s">
        <v>586</v>
      </c>
      <c r="I4884" s="4" t="b">
        <v>0</v>
      </c>
      <c r="J4884" s="4" t="str">
        <f>CONCATENATE(Orte[[#This Row],[Ort]]," - ",Orte[[#This Row],[Landkreis]])</f>
        <v>Mittelbrunn, Queidersbach u.a. - Landkreis Kaiserslautern</v>
      </c>
      <c r="L4884" s="3" t="s">
        <v>10544</v>
      </c>
      <c r="M4884" s="3"/>
      <c r="N4884" t="str">
        <f>Orte[[#This Row],[Ort]]</f>
        <v>Mittelbrunn, Queidersbach u.a.</v>
      </c>
      <c r="O4884" t="s">
        <v>6324</v>
      </c>
      <c r="P4884" t="s">
        <v>7211</v>
      </c>
    </row>
    <row r="4885" spans="1:16" x14ac:dyDescent="0.35">
      <c r="A4885" t="s">
        <v>4213</v>
      </c>
      <c r="B4885" s="3" t="s">
        <v>11721</v>
      </c>
      <c r="C4885" s="4">
        <v>49.212097319199998</v>
      </c>
      <c r="D4885" s="4">
        <v>10.8025623064</v>
      </c>
      <c r="E4885" s="4">
        <f>Orte[[#This Row],[Lat_dez]]*PI()/180</f>
        <v>0.85891313003191483</v>
      </c>
      <c r="F4885" s="4">
        <f>Orte[[#This Row],[Lon_dez]]*PI()/180</f>
        <v>0.18854027989851252</v>
      </c>
      <c r="G4885" t="s">
        <v>665</v>
      </c>
      <c r="H4885" t="s">
        <v>784</v>
      </c>
      <c r="I4885" s="4" t="b">
        <v>0</v>
      </c>
      <c r="J4885" s="4" t="str">
        <f>CONCATENATE(Orte[[#This Row],[Ort]]," - ",Orte[[#This Row],[Landkreis]])</f>
        <v>Mitteleschenbach - Landkreis Ansbach</v>
      </c>
      <c r="L4885" s="3" t="s">
        <v>8703</v>
      </c>
      <c r="M4885" s="3"/>
      <c r="N4885" t="str">
        <f>Orte[[#This Row],[Ort]]</f>
        <v>Mitteleschenbach</v>
      </c>
      <c r="O4885" t="s">
        <v>4568</v>
      </c>
      <c r="P4885" t="s">
        <v>4470</v>
      </c>
    </row>
    <row r="4886" spans="1:16" x14ac:dyDescent="0.35">
      <c r="A4886" t="s">
        <v>5743</v>
      </c>
      <c r="B4886" s="3" t="s">
        <v>13721</v>
      </c>
      <c r="C4886" s="4">
        <v>48.181558840900003</v>
      </c>
      <c r="D4886" s="4">
        <v>10.5967744255</v>
      </c>
      <c r="E4886" s="4">
        <f>Orte[[#This Row],[Lat_dez]]*PI()/180</f>
        <v>0.84092684051708777</v>
      </c>
      <c r="F4886" s="4">
        <f>Orte[[#This Row],[Lon_dez]]*PI()/180</f>
        <v>0.18494860381610556</v>
      </c>
      <c r="G4886" t="s">
        <v>665</v>
      </c>
      <c r="H4886" t="s">
        <v>798</v>
      </c>
      <c r="I4886" s="4" t="b">
        <v>0</v>
      </c>
      <c r="J4886" s="4" t="str">
        <f>CONCATENATE(Orte[[#This Row],[Ort]]," - ",Orte[[#This Row],[Landkreis]])</f>
        <v>Mittelneufnach - Landkreis Augsburg</v>
      </c>
      <c r="L4886" s="3" t="s">
        <v>7640</v>
      </c>
      <c r="M4886" s="3"/>
      <c r="N4886" t="str">
        <f>Orte[[#This Row],[Ort]]</f>
        <v>Mittelneufnach</v>
      </c>
      <c r="O4886" t="s">
        <v>6095</v>
      </c>
      <c r="P4886" t="s">
        <v>5349</v>
      </c>
    </row>
    <row r="4887" spans="1:16" x14ac:dyDescent="0.35">
      <c r="A4887" t="s">
        <v>6232</v>
      </c>
      <c r="B4887" s="3" t="s">
        <v>14369</v>
      </c>
      <c r="C4887" s="4">
        <v>50.191642703399999</v>
      </c>
      <c r="D4887" s="4">
        <v>9.6360867525099998</v>
      </c>
      <c r="E4887" s="4">
        <f>Orte[[#This Row],[Lat_dez]]*PI()/180</f>
        <v>0.87600942215891764</v>
      </c>
      <c r="F4887" s="4">
        <f>Orte[[#This Row],[Lon_dez]]*PI()/180</f>
        <v>0.16818144083910744</v>
      </c>
      <c r="G4887" t="s">
        <v>665</v>
      </c>
      <c r="H4887" t="s">
        <v>826</v>
      </c>
      <c r="I4887" s="4" t="b">
        <v>0</v>
      </c>
      <c r="J4887" s="4" t="str">
        <f>CONCATENATE(Orte[[#This Row],[Ort]]," - ",Orte[[#This Row],[Landkreis]])</f>
        <v>Mittelsinn - Landkreis Main-Spessart</v>
      </c>
      <c r="L4887" s="3" t="s">
        <v>15452</v>
      </c>
      <c r="M4887" s="3"/>
      <c r="N4887" t="str">
        <f>Orte[[#This Row],[Ort]]</f>
        <v>Mittelsinn</v>
      </c>
      <c r="O4887" t="s">
        <v>86</v>
      </c>
      <c r="P4887" t="s">
        <v>6716</v>
      </c>
    </row>
    <row r="4888" spans="1:16" x14ac:dyDescent="0.35">
      <c r="A4888" t="s">
        <v>6591</v>
      </c>
      <c r="B4888" s="3" t="s">
        <v>14890</v>
      </c>
      <c r="C4888" s="4">
        <v>53.661014436499997</v>
      </c>
      <c r="D4888" s="4">
        <v>9.0328678255600003</v>
      </c>
      <c r="E4888" s="4">
        <f>Orte[[#This Row],[Lat_dez]]*PI()/180</f>
        <v>0.93656138187713467</v>
      </c>
      <c r="F4888" s="4">
        <f>Orte[[#This Row],[Lon_dez]]*PI()/180</f>
        <v>0.15765328445348281</v>
      </c>
      <c r="G4888" t="s">
        <v>554</v>
      </c>
      <c r="H4888" t="s">
        <v>729</v>
      </c>
      <c r="I4888" s="4" t="b">
        <v>0</v>
      </c>
      <c r="J4888" s="4" t="str">
        <f>CONCATENATE(Orte[[#This Row],[Ort]]," - ",Orte[[#This Row],[Landkreis]])</f>
        <v>Mittelstenahe - Landkreis Cuxhaven</v>
      </c>
      <c r="L4888" s="3" t="s">
        <v>15453</v>
      </c>
      <c r="M4888" s="3"/>
      <c r="N4888" t="str">
        <f>Orte[[#This Row],[Ort]]</f>
        <v>Mittelstenahe</v>
      </c>
      <c r="O4888" t="s">
        <v>2114</v>
      </c>
      <c r="P4888" t="s">
        <v>1365</v>
      </c>
    </row>
    <row r="4889" spans="1:16" x14ac:dyDescent="0.35">
      <c r="A4889" t="s">
        <v>5313</v>
      </c>
      <c r="B4889" s="3" t="s">
        <v>13159</v>
      </c>
      <c r="C4889" s="4">
        <v>48.2547709742</v>
      </c>
      <c r="D4889" s="4">
        <v>11.099317750799999</v>
      </c>
      <c r="E4889" s="4">
        <f>Orte[[#This Row],[Lat_dez]]*PI()/180</f>
        <v>0.84220463329558171</v>
      </c>
      <c r="F4889" s="4">
        <f>Orte[[#This Row],[Lon_dez]]*PI()/180</f>
        <v>0.19371963947651147</v>
      </c>
      <c r="G4889" t="s">
        <v>665</v>
      </c>
      <c r="H4889" t="s">
        <v>960</v>
      </c>
      <c r="I4889" s="4" t="b">
        <v>0</v>
      </c>
      <c r="J4889" s="4" t="str">
        <f>CONCATENATE(Orte[[#This Row],[Ort]]," - ",Orte[[#This Row],[Landkreis]])</f>
        <v>Mittelstetten - Landkreis Fürstenfeldbruck</v>
      </c>
      <c r="L4889" s="3" t="s">
        <v>11507</v>
      </c>
      <c r="M4889" s="3"/>
      <c r="N4889" t="str">
        <f>Orte[[#This Row],[Ort]]</f>
        <v>Mittelstetten</v>
      </c>
      <c r="O4889" t="s">
        <v>3403</v>
      </c>
      <c r="P4889" t="s">
        <v>3070</v>
      </c>
    </row>
    <row r="4890" spans="1:16" x14ac:dyDescent="0.35">
      <c r="A4890" t="s">
        <v>3693</v>
      </c>
      <c r="B4890" s="3" t="s">
        <v>11065</v>
      </c>
      <c r="C4890" s="4">
        <v>50.686039474499999</v>
      </c>
      <c r="D4890" s="4">
        <v>8.3894055611600002</v>
      </c>
      <c r="E4890" s="4">
        <f>Orte[[#This Row],[Lat_dez]]*PI()/180</f>
        <v>0.88463827362584135</v>
      </c>
      <c r="F4890" s="4">
        <f>Orte[[#This Row],[Lon_dez]]*PI()/180</f>
        <v>0.14642274932736452</v>
      </c>
      <c r="G4890" t="s">
        <v>549</v>
      </c>
      <c r="H4890" t="s">
        <v>550</v>
      </c>
      <c r="I4890" s="4" t="b">
        <v>0</v>
      </c>
      <c r="J4890" s="4" t="str">
        <f>CONCATENATE(Orte[[#This Row],[Ort]]," - ",Orte[[#This Row],[Landkreis]])</f>
        <v>Mittenaar - Landkreis Lahn-Dill-Kreis</v>
      </c>
      <c r="L4890" s="3" t="s">
        <v>12490</v>
      </c>
      <c r="M4890" s="3"/>
      <c r="N4890" t="str">
        <f>Orte[[#This Row],[Ort]]</f>
        <v>Mittenaar</v>
      </c>
      <c r="O4890" t="s">
        <v>6418</v>
      </c>
      <c r="P4890" t="s">
        <v>3932</v>
      </c>
    </row>
    <row r="4891" spans="1:16" x14ac:dyDescent="0.35">
      <c r="A4891" t="s">
        <v>2007</v>
      </c>
      <c r="B4891" s="3" t="s">
        <v>8987</v>
      </c>
      <c r="C4891" s="4">
        <v>47.463725897499998</v>
      </c>
      <c r="D4891" s="4">
        <v>11.295486113899999</v>
      </c>
      <c r="E4891" s="4">
        <f>Orte[[#This Row],[Lat_dez]]*PI()/180</f>
        <v>0.82839829217547556</v>
      </c>
      <c r="F4891" s="4">
        <f>Orte[[#This Row],[Lon_dez]]*PI()/180</f>
        <v>0.19714342330085419</v>
      </c>
      <c r="G4891" t="s">
        <v>665</v>
      </c>
      <c r="H4891" t="s">
        <v>949</v>
      </c>
      <c r="I4891" s="4" t="b">
        <v>0</v>
      </c>
      <c r="J4891" s="4" t="str">
        <f>CONCATENATE(Orte[[#This Row],[Ort]]," - ",Orte[[#This Row],[Landkreis]])</f>
        <v>Mittenwald - Landkreis Garmisch-Partenkirchen</v>
      </c>
      <c r="L4891" s="3" t="s">
        <v>9752</v>
      </c>
      <c r="M4891" s="3"/>
      <c r="N4891" t="str">
        <f>Orte[[#This Row],[Ort]]</f>
        <v>Mittenwald</v>
      </c>
      <c r="O4891" t="s">
        <v>2897</v>
      </c>
      <c r="P4891" t="s">
        <v>3603</v>
      </c>
    </row>
    <row r="4892" spans="1:16" x14ac:dyDescent="0.35">
      <c r="A4892" t="s">
        <v>5226</v>
      </c>
      <c r="B4892" s="3" t="s">
        <v>13053</v>
      </c>
      <c r="C4892" s="4">
        <v>52.248981444800002</v>
      </c>
      <c r="D4892" s="4">
        <v>13.550007814800001</v>
      </c>
      <c r="E4892" s="4">
        <f>Orte[[#This Row],[Lat_dez]]*PI()/180</f>
        <v>0.91191675702518382</v>
      </c>
      <c r="F4892" s="4">
        <f>Orte[[#This Row],[Lon_dez]]*PI()/180</f>
        <v>0.23649225003922203</v>
      </c>
      <c r="G4892" t="s">
        <v>885</v>
      </c>
      <c r="H4892" t="s">
        <v>1352</v>
      </c>
      <c r="I4892" s="4" t="b">
        <v>0</v>
      </c>
      <c r="J4892" s="4" t="str">
        <f>CONCATENATE(Orte[[#This Row],[Ort]]," - ",Orte[[#This Row],[Landkreis]])</f>
        <v>Mittenwalde - Landkreis Dahme-Spreewald</v>
      </c>
      <c r="L4892" s="3" t="s">
        <v>9026</v>
      </c>
      <c r="M4892" s="3"/>
      <c r="N4892" t="str">
        <f>Orte[[#This Row],[Ort]]</f>
        <v>Mittenwalde</v>
      </c>
      <c r="O4892" t="s">
        <v>3274</v>
      </c>
      <c r="P4892" t="s">
        <v>1742</v>
      </c>
    </row>
    <row r="4893" spans="1:16" x14ac:dyDescent="0.35">
      <c r="A4893" t="s">
        <v>7120</v>
      </c>
      <c r="B4893" s="3" t="s">
        <v>15593</v>
      </c>
      <c r="C4893" s="4">
        <v>48.969106632200003</v>
      </c>
      <c r="D4893" s="4">
        <v>12.6683150439</v>
      </c>
      <c r="E4893" s="4">
        <f>Orte[[#This Row],[Lat_dez]]*PI()/180</f>
        <v>0.85467214249208179</v>
      </c>
      <c r="F4893" s="4">
        <f>Orte[[#This Row],[Lon_dez]]*PI()/180</f>
        <v>0.22110380819598496</v>
      </c>
      <c r="G4893" t="s">
        <v>665</v>
      </c>
      <c r="H4893" t="s">
        <v>1229</v>
      </c>
      <c r="I4893" s="4" t="b">
        <v>0</v>
      </c>
      <c r="J4893" s="4" t="str">
        <f>CONCATENATE(Orte[[#This Row],[Ort]]," - ",Orte[[#This Row],[Landkreis]])</f>
        <v>Mitterfels - Landkreis Straubing-Bogen</v>
      </c>
      <c r="L4893" s="3" t="s">
        <v>7639</v>
      </c>
      <c r="M4893" s="3"/>
      <c r="N4893" t="str">
        <f>Orte[[#This Row],[Ort]]</f>
        <v>Mitterfels</v>
      </c>
      <c r="O4893" t="s">
        <v>3002</v>
      </c>
      <c r="P4893" t="s">
        <v>6917</v>
      </c>
    </row>
    <row r="4894" spans="1:16" x14ac:dyDescent="0.35">
      <c r="A4894" t="s">
        <v>6154</v>
      </c>
      <c r="B4894" s="3" t="s">
        <v>14276</v>
      </c>
      <c r="C4894" s="4">
        <v>48.347318919700001</v>
      </c>
      <c r="D4894" s="4">
        <v>12.729112048099999</v>
      </c>
      <c r="E4894" s="4">
        <f>Orte[[#This Row],[Lat_dez]]*PI()/180</f>
        <v>0.84381989966051296</v>
      </c>
      <c r="F4894" s="4">
        <f>Orte[[#This Row],[Lon_dez]]*PI()/180</f>
        <v>0.2221649160946238</v>
      </c>
      <c r="G4894" t="s">
        <v>665</v>
      </c>
      <c r="H4894" t="s">
        <v>930</v>
      </c>
      <c r="I4894" s="4" t="b">
        <v>0</v>
      </c>
      <c r="J4894" s="4" t="str">
        <f>CONCATENATE(Orte[[#This Row],[Ort]]," - ",Orte[[#This Row],[Landkreis]])</f>
        <v>Mitterskirchen - Landkreis Rottal-Inn</v>
      </c>
      <c r="L4894" s="3" t="s">
        <v>10541</v>
      </c>
      <c r="M4894" s="3"/>
      <c r="N4894" t="str">
        <f>Orte[[#This Row],[Ort]]</f>
        <v>Mitterskirchen</v>
      </c>
      <c r="O4894" t="s">
        <v>1693</v>
      </c>
      <c r="P4894" t="s">
        <v>4708</v>
      </c>
    </row>
    <row r="4895" spans="1:16" x14ac:dyDescent="0.35">
      <c r="A4895" t="s">
        <v>4052</v>
      </c>
      <c r="B4895" s="3" t="s">
        <v>11522</v>
      </c>
      <c r="C4895" s="4">
        <v>49.944730294000003</v>
      </c>
      <c r="D4895" s="4">
        <v>12.2773094838</v>
      </c>
      <c r="E4895" s="4">
        <f>Orte[[#This Row],[Lat_dez]]*PI()/180</f>
        <v>0.87169998765085555</v>
      </c>
      <c r="F4895" s="4">
        <f>Orte[[#This Row],[Lon_dez]]*PI()/180</f>
        <v>0.2142794737786354</v>
      </c>
      <c r="G4895" t="s">
        <v>665</v>
      </c>
      <c r="H4895" t="s">
        <v>1307</v>
      </c>
      <c r="I4895" s="4" t="b">
        <v>0</v>
      </c>
      <c r="J4895" s="4" t="str">
        <f>CONCATENATE(Orte[[#This Row],[Ort]]," - ",Orte[[#This Row],[Landkreis]])</f>
        <v>Mitterteich - Landkreis Tirschenreuth</v>
      </c>
      <c r="L4895" s="3" t="s">
        <v>7636</v>
      </c>
      <c r="M4895" s="3"/>
      <c r="N4895" t="str">
        <f>Orte[[#This Row],[Ort]]</f>
        <v>Mitterteich</v>
      </c>
      <c r="O4895" t="s">
        <v>4912</v>
      </c>
      <c r="P4895" t="s">
        <v>551</v>
      </c>
    </row>
    <row r="4896" spans="1:16" x14ac:dyDescent="0.35">
      <c r="A4896" t="s">
        <v>2810</v>
      </c>
      <c r="B4896" s="3" t="s">
        <v>9956</v>
      </c>
      <c r="C4896" s="4">
        <v>51.0057411891</v>
      </c>
      <c r="D4896" s="4">
        <v>12.990360725</v>
      </c>
      <c r="E4896" s="4">
        <f>Orte[[#This Row],[Lat_dez]]*PI()/180</f>
        <v>0.89021812116988264</v>
      </c>
      <c r="F4896" s="4">
        <f>Orte[[#This Row],[Lon_dez]]*PI()/180</f>
        <v>0.22672456567300767</v>
      </c>
      <c r="G4896" t="s">
        <v>869</v>
      </c>
      <c r="H4896" t="s">
        <v>935</v>
      </c>
      <c r="I4896" s="4" t="b">
        <v>0</v>
      </c>
      <c r="J4896" s="4" t="str">
        <f>CONCATENATE(Orte[[#This Row],[Ort]]," - ",Orte[[#This Row],[Landkreis]])</f>
        <v>Mittweida, Kriebstein - Landkreis Mittelsachsen</v>
      </c>
      <c r="L4896" s="3" t="s">
        <v>15447</v>
      </c>
      <c r="M4896" s="3"/>
      <c r="N4896" t="str">
        <f>Orte[[#This Row],[Ort]]</f>
        <v>Mittweida, Kriebstein</v>
      </c>
      <c r="O4896" t="s">
        <v>5088</v>
      </c>
      <c r="P4896" t="s">
        <v>5831</v>
      </c>
    </row>
    <row r="4897" spans="1:16" x14ac:dyDescent="0.35">
      <c r="A4897" t="s">
        <v>1187</v>
      </c>
      <c r="B4897" s="3" t="s">
        <v>8141</v>
      </c>
      <c r="C4897" s="4">
        <v>50.250654506499998</v>
      </c>
      <c r="D4897" s="4">
        <v>11.2262667032</v>
      </c>
      <c r="E4897" s="4">
        <f>Orte[[#This Row],[Lat_dez]]*PI()/180</f>
        <v>0.8770393724205513</v>
      </c>
      <c r="F4897" s="4">
        <f>Orte[[#This Row],[Lon_dez]]*PI()/180</f>
        <v>0.19593531667784905</v>
      </c>
      <c r="G4897" t="s">
        <v>665</v>
      </c>
      <c r="H4897" t="s">
        <v>1188</v>
      </c>
      <c r="I4897" s="4" t="b">
        <v>0</v>
      </c>
      <c r="J4897" s="4" t="str">
        <f>CONCATENATE(Orte[[#This Row],[Ort]]," - ",Orte[[#This Row],[Landkreis]])</f>
        <v>Mitwitz - Landkreis Kronach</v>
      </c>
      <c r="L4897" s="3" t="s">
        <v>8056</v>
      </c>
      <c r="M4897" s="3"/>
      <c r="N4897" t="str">
        <f>Orte[[#This Row],[Ort]]</f>
        <v>Mitwitz</v>
      </c>
      <c r="O4897" t="s">
        <v>3289</v>
      </c>
      <c r="P4897" t="s">
        <v>6099</v>
      </c>
    </row>
    <row r="4898" spans="1:16" x14ac:dyDescent="0.35">
      <c r="A4898" t="s">
        <v>1872</v>
      </c>
      <c r="B4898" s="3" t="s">
        <v>8842</v>
      </c>
      <c r="C4898" s="4">
        <v>52.195852329200001</v>
      </c>
      <c r="D4898" s="4">
        <v>11.9899270498</v>
      </c>
      <c r="E4898" s="4">
        <f>Orte[[#This Row],[Lat_dez]]*PI()/180</f>
        <v>0.91098947902929128</v>
      </c>
      <c r="F4898" s="4">
        <f>Orte[[#This Row],[Lon_dez]]*PI()/180</f>
        <v>0.20926370409294012</v>
      </c>
      <c r="G4898" t="s">
        <v>809</v>
      </c>
      <c r="H4898" t="s">
        <v>1206</v>
      </c>
      <c r="I4898" s="4" t="b">
        <v>0</v>
      </c>
      <c r="J4898" s="4" t="str">
        <f>CONCATENATE(Orte[[#This Row],[Ort]]," - ",Orte[[#This Row],[Landkreis]])</f>
        <v>Möckern, Schermen, Nedlitz u.a. - Landkreis Jerichower Land</v>
      </c>
      <c r="L4898" s="3" t="s">
        <v>10018</v>
      </c>
      <c r="M4898" s="3"/>
      <c r="N4898" t="str">
        <f>Orte[[#This Row],[Ort]]</f>
        <v>Möckern, Schermen, Nedlitz u.a.</v>
      </c>
      <c r="O4898" t="s">
        <v>3738</v>
      </c>
      <c r="P4898" t="s">
        <v>4202</v>
      </c>
    </row>
    <row r="4899" spans="1:16" x14ac:dyDescent="0.35">
      <c r="A4899" t="s">
        <v>2868</v>
      </c>
      <c r="B4899" s="3" t="s">
        <v>10027</v>
      </c>
      <c r="C4899" s="4">
        <v>49.324836222000002</v>
      </c>
      <c r="D4899" s="4">
        <v>9.3552296095800003</v>
      </c>
      <c r="E4899" s="4">
        <f>Orte[[#This Row],[Lat_dez]]*PI()/180</f>
        <v>0.86088079508086079</v>
      </c>
      <c r="F4899" s="4">
        <f>Orte[[#This Row],[Lon_dez]]*PI()/180</f>
        <v>0.16327955896723464</v>
      </c>
      <c r="G4899" t="s">
        <v>546</v>
      </c>
      <c r="H4899" t="s">
        <v>759</v>
      </c>
      <c r="I4899" s="4" t="b">
        <v>0</v>
      </c>
      <c r="J4899" s="4" t="str">
        <f>CONCATENATE(Orte[[#This Row],[Ort]]," - ",Orte[[#This Row],[Landkreis]])</f>
        <v>Möckmühl - Landkreis Heilbronn</v>
      </c>
      <c r="L4899" s="3" t="s">
        <v>10973</v>
      </c>
      <c r="M4899" s="3"/>
      <c r="N4899" t="str">
        <f>Orte[[#This Row],[Ort]]</f>
        <v>Möckmühl</v>
      </c>
      <c r="O4899" t="s">
        <v>6923</v>
      </c>
      <c r="P4899" t="s">
        <v>2658</v>
      </c>
    </row>
    <row r="4900" spans="1:16" x14ac:dyDescent="0.35">
      <c r="A4900" t="s">
        <v>5442</v>
      </c>
      <c r="B4900" s="3" t="s">
        <v>13325</v>
      </c>
      <c r="C4900" s="4">
        <v>51.511071295599997</v>
      </c>
      <c r="D4900" s="4">
        <v>12.8310626118</v>
      </c>
      <c r="E4900" s="4">
        <f>Orte[[#This Row],[Lat_dez]]*PI()/180</f>
        <v>0.89903779533776129</v>
      </c>
      <c r="F4900" s="4">
        <f>Orte[[#This Row],[Lon_dez]]*PI()/180</f>
        <v>0.223944289105453</v>
      </c>
      <c r="G4900" t="s">
        <v>869</v>
      </c>
      <c r="H4900" t="s">
        <v>1237</v>
      </c>
      <c r="I4900" s="4" t="b">
        <v>0</v>
      </c>
      <c r="J4900" s="4" t="str">
        <f>CONCATENATE(Orte[[#This Row],[Ort]]," - ",Orte[[#This Row],[Landkreis]])</f>
        <v>Mockrehna - Landkreis Nordsachsen</v>
      </c>
      <c r="L4900" s="3" t="s">
        <v>15456</v>
      </c>
      <c r="M4900" s="3"/>
      <c r="N4900" t="str">
        <f>Orte[[#This Row],[Ort]]</f>
        <v>Mockrehna</v>
      </c>
      <c r="O4900" t="s">
        <v>2359</v>
      </c>
      <c r="P4900" t="s">
        <v>4355</v>
      </c>
    </row>
    <row r="4901" spans="1:16" x14ac:dyDescent="0.35">
      <c r="A4901" t="s">
        <v>3109</v>
      </c>
      <c r="B4901" s="3" t="s">
        <v>10327</v>
      </c>
      <c r="C4901" s="4">
        <v>49.755373495599997</v>
      </c>
      <c r="D4901" s="4">
        <v>8.7454402419600008</v>
      </c>
      <c r="E4901" s="4">
        <f>Orte[[#This Row],[Lat_dez]]*PI()/180</f>
        <v>0.86839508805774035</v>
      </c>
      <c r="F4901" s="4">
        <f>Orte[[#This Row],[Lon_dez]]*PI()/180</f>
        <v>0.15263672675861156</v>
      </c>
      <c r="G4901" t="s">
        <v>549</v>
      </c>
      <c r="H4901" t="s">
        <v>745</v>
      </c>
      <c r="I4901" s="4" t="b">
        <v>0</v>
      </c>
      <c r="J4901" s="4" t="str">
        <f>CONCATENATE(Orte[[#This Row],[Ort]]," - ",Orte[[#This Row],[Landkreis]])</f>
        <v>Modautal - Landkreis Darmstadt-Dieburg</v>
      </c>
      <c r="L4901" s="3" t="s">
        <v>12907</v>
      </c>
      <c r="M4901" s="3"/>
      <c r="N4901" t="str">
        <f>Orte[[#This Row],[Ort]]</f>
        <v>Modautal</v>
      </c>
      <c r="O4901" t="s">
        <v>5494</v>
      </c>
      <c r="P4901" t="s">
        <v>2959</v>
      </c>
    </row>
    <row r="4902" spans="1:16" x14ac:dyDescent="0.35">
      <c r="A4902" t="s">
        <v>3519</v>
      </c>
      <c r="B4902" s="3" t="s">
        <v>11328</v>
      </c>
      <c r="C4902" s="4">
        <v>51.448048575900003</v>
      </c>
      <c r="D4902" s="4">
        <v>6.6232885352800004</v>
      </c>
      <c r="E4902" s="4">
        <f>Orte[[#This Row],[Lat_dez]]*PI()/180</f>
        <v>0.89793784137543486</v>
      </c>
      <c r="F4902" s="4">
        <f>Orte[[#This Row],[Lon_dez]]*PI()/180</f>
        <v>0.11559819225022862</v>
      </c>
      <c r="G4902" t="s">
        <v>504</v>
      </c>
      <c r="H4902" t="s">
        <v>517</v>
      </c>
      <c r="I4902" s="4" t="b">
        <v>0</v>
      </c>
      <c r="J4902" s="4" t="str">
        <f>CONCATENATE(Orte[[#This Row],[Ort]]," - ",Orte[[#This Row],[Landkreis]])</f>
        <v>Moers - Kreis Wesel</v>
      </c>
      <c r="L4902" s="3" t="s">
        <v>8712</v>
      </c>
      <c r="M4902" s="3"/>
      <c r="N4902" t="str">
        <f>Orte[[#This Row],[Ort]]</f>
        <v>Moers</v>
      </c>
      <c r="O4902" t="s">
        <v>3405</v>
      </c>
      <c r="P4902" t="s">
        <v>5636</v>
      </c>
    </row>
    <row r="4903" spans="1:16" x14ac:dyDescent="0.35">
      <c r="A4903" t="s">
        <v>3519</v>
      </c>
      <c r="B4903" s="3" t="s">
        <v>14101</v>
      </c>
      <c r="C4903" s="4">
        <v>51.463391626700002</v>
      </c>
      <c r="D4903" s="4">
        <v>6.6559141744700003</v>
      </c>
      <c r="E4903" s="4">
        <f>Orte[[#This Row],[Lat_dez]]*PI()/180</f>
        <v>0.89820562812919558</v>
      </c>
      <c r="F4903" s="4">
        <f>Orte[[#This Row],[Lon_dez]]*PI()/180</f>
        <v>0.11616761707466182</v>
      </c>
      <c r="G4903" t="s">
        <v>504</v>
      </c>
      <c r="H4903" t="s">
        <v>517</v>
      </c>
      <c r="I4903" s="4" t="b">
        <v>0</v>
      </c>
      <c r="J4903" s="4" t="str">
        <f>CONCATENATE(Orte[[#This Row],[Ort]]," - ",Orte[[#This Row],[Landkreis]])</f>
        <v>Moers - Kreis Wesel</v>
      </c>
      <c r="L4903" s="3" t="s">
        <v>10546</v>
      </c>
      <c r="M4903" s="3"/>
      <c r="N4903" t="str">
        <f>Orte[[#This Row],[Ort]]</f>
        <v>Moers</v>
      </c>
      <c r="O4903" t="s">
        <v>860</v>
      </c>
      <c r="P4903" t="s">
        <v>1818</v>
      </c>
    </row>
    <row r="4904" spans="1:16" x14ac:dyDescent="0.35">
      <c r="A4904" t="s">
        <v>3519</v>
      </c>
      <c r="B4904" s="3" t="s">
        <v>13263</v>
      </c>
      <c r="C4904" s="4">
        <v>51.490820159899997</v>
      </c>
      <c r="D4904" s="4">
        <v>6.6085312813000003</v>
      </c>
      <c r="E4904" s="4">
        <f>Orte[[#This Row],[Lat_dez]]*PI()/180</f>
        <v>0.89868434634252803</v>
      </c>
      <c r="F4904" s="4">
        <f>Orte[[#This Row],[Lon_dez]]*PI()/180</f>
        <v>0.11534062957972459</v>
      </c>
      <c r="G4904" t="s">
        <v>504</v>
      </c>
      <c r="H4904" t="s">
        <v>517</v>
      </c>
      <c r="I4904" s="4" t="b">
        <v>0</v>
      </c>
      <c r="J4904" s="4" t="str">
        <f>CONCATENATE(Orte[[#This Row],[Ort]]," - ",Orte[[#This Row],[Landkreis]])</f>
        <v>Moers - Kreis Wesel</v>
      </c>
      <c r="L4904" s="3" t="s">
        <v>12493</v>
      </c>
      <c r="M4904" s="3"/>
      <c r="N4904" t="str">
        <f>Orte[[#This Row],[Ort]]</f>
        <v>Moers</v>
      </c>
      <c r="O4904" t="s">
        <v>4330</v>
      </c>
      <c r="P4904" t="s">
        <v>3032</v>
      </c>
    </row>
    <row r="4905" spans="1:16" x14ac:dyDescent="0.35">
      <c r="A4905" t="s">
        <v>3519</v>
      </c>
      <c r="B4905" s="3" t="s">
        <v>10840</v>
      </c>
      <c r="C4905" s="4">
        <v>51.417517580499997</v>
      </c>
      <c r="D4905" s="4">
        <v>6.6158172224499996</v>
      </c>
      <c r="E4905" s="4">
        <f>Orte[[#This Row],[Lat_dez]]*PI()/180</f>
        <v>0.8974049749817935</v>
      </c>
      <c r="F4905" s="4">
        <f>Orte[[#This Row],[Lon_dez]]*PI()/180</f>
        <v>0.1154677932418986</v>
      </c>
      <c r="G4905" t="s">
        <v>504</v>
      </c>
      <c r="H4905" t="s">
        <v>517</v>
      </c>
      <c r="I4905" s="4" t="b">
        <v>0</v>
      </c>
      <c r="J4905" s="4" t="str">
        <f>CONCATENATE(Orte[[#This Row],[Ort]]," - ",Orte[[#This Row],[Landkreis]])</f>
        <v>Moers - Kreis Wesel</v>
      </c>
      <c r="L4905" s="3" t="s">
        <v>14321</v>
      </c>
      <c r="M4905" s="3"/>
      <c r="N4905" t="str">
        <f>Orte[[#This Row],[Ort]]</f>
        <v>Moers</v>
      </c>
      <c r="O4905" t="s">
        <v>3082</v>
      </c>
      <c r="P4905" t="s">
        <v>4564</v>
      </c>
    </row>
    <row r="4906" spans="1:16" x14ac:dyDescent="0.35">
      <c r="A4906" t="s">
        <v>3934</v>
      </c>
      <c r="B4906" s="3" t="s">
        <v>11377</v>
      </c>
      <c r="C4906" s="4">
        <v>50.490611275799999</v>
      </c>
      <c r="D4906" s="4">
        <v>7.7493751419799999</v>
      </c>
      <c r="E4906" s="4">
        <f>Orte[[#This Row],[Lat_dez]]*PI()/180</f>
        <v>0.88122740810728473</v>
      </c>
      <c r="F4906" s="4">
        <f>Orte[[#This Row],[Lon_dez]]*PI()/180</f>
        <v>0.13525211119975403</v>
      </c>
      <c r="G4906" t="s">
        <v>514</v>
      </c>
      <c r="H4906" t="s">
        <v>590</v>
      </c>
      <c r="I4906" s="4" t="b">
        <v>0</v>
      </c>
      <c r="J4906" s="4" t="str">
        <f>CONCATENATE(Orte[[#This Row],[Ort]]," - ",Orte[[#This Row],[Landkreis]])</f>
        <v>Mogendorf, Ebernhahn, Staudt u.a. - Landkreis Westerwaldkreis</v>
      </c>
      <c r="L4906" s="3" t="s">
        <v>12489</v>
      </c>
      <c r="M4906" s="3"/>
      <c r="N4906" t="str">
        <f>Orte[[#This Row],[Ort]]</f>
        <v>Mogendorf, Ebernhahn, Staudt u.a.</v>
      </c>
      <c r="O4906" t="s">
        <v>5469</v>
      </c>
      <c r="P4906" t="s">
        <v>6654</v>
      </c>
    </row>
    <row r="4907" spans="1:16" x14ac:dyDescent="0.35">
      <c r="A4907" t="s">
        <v>6619</v>
      </c>
      <c r="B4907" s="3" t="s">
        <v>14926</v>
      </c>
      <c r="C4907" s="4">
        <v>48.8273192228</v>
      </c>
      <c r="D4907" s="4">
        <v>9.9654186542499996</v>
      </c>
      <c r="E4907" s="4">
        <f>Orte[[#This Row],[Lat_dez]]*PI()/180</f>
        <v>0.8521974853601787</v>
      </c>
      <c r="F4907" s="4">
        <f>Orte[[#This Row],[Lon_dez]]*PI()/180</f>
        <v>0.1739293668563249</v>
      </c>
      <c r="G4907" t="s">
        <v>546</v>
      </c>
      <c r="H4907" t="s">
        <v>662</v>
      </c>
      <c r="I4907" s="4" t="b">
        <v>0</v>
      </c>
      <c r="J4907" s="4" t="str">
        <f>CONCATENATE(Orte[[#This Row],[Ort]]," - ",Orte[[#This Row],[Landkreis]])</f>
        <v>Mögglingen - Landkreis Ostalbkreis</v>
      </c>
      <c r="L4907" s="3" t="s">
        <v>8063</v>
      </c>
      <c r="M4907" s="3"/>
      <c r="N4907" t="str">
        <f>Orte[[#This Row],[Ort]]</f>
        <v>Mögglingen</v>
      </c>
      <c r="O4907" t="s">
        <v>2675</v>
      </c>
      <c r="P4907" t="s">
        <v>5745</v>
      </c>
    </row>
    <row r="4908" spans="1:16" x14ac:dyDescent="0.35">
      <c r="A4908" t="s">
        <v>6822</v>
      </c>
      <c r="B4908" s="3" t="s">
        <v>15187</v>
      </c>
      <c r="C4908" s="4">
        <v>48.879054688399997</v>
      </c>
      <c r="D4908" s="4">
        <v>9.1333473759199997</v>
      </c>
      <c r="E4908" s="4">
        <f>Orte[[#This Row],[Lat_dez]]*PI()/180</f>
        <v>0.85310043957495085</v>
      </c>
      <c r="F4908" s="4">
        <f>Orte[[#This Row],[Lon_dez]]*PI()/180</f>
        <v>0.15940698343818827</v>
      </c>
      <c r="G4908" t="s">
        <v>546</v>
      </c>
      <c r="H4908" t="s">
        <v>757</v>
      </c>
      <c r="I4908" s="4" t="b">
        <v>0</v>
      </c>
      <c r="J4908" s="4" t="str">
        <f>CONCATENATE(Orte[[#This Row],[Ort]]," - ",Orte[[#This Row],[Landkreis]])</f>
        <v>Möglingen - Landkreis Ludwigsburg</v>
      </c>
      <c r="L4908" s="3" t="s">
        <v>8062</v>
      </c>
      <c r="M4908" s="3"/>
      <c r="N4908" t="str">
        <f>Orte[[#This Row],[Ort]]</f>
        <v>Möglingen</v>
      </c>
      <c r="O4908" t="s">
        <v>713</v>
      </c>
      <c r="P4908" t="s">
        <v>4642</v>
      </c>
    </row>
    <row r="4909" spans="1:16" x14ac:dyDescent="0.35">
      <c r="A4909" t="s">
        <v>3016</v>
      </c>
      <c r="B4909" s="3" t="s">
        <v>10214</v>
      </c>
      <c r="C4909" s="4">
        <v>50.700983149400003</v>
      </c>
      <c r="D4909" s="4">
        <v>12.241997763100001</v>
      </c>
      <c r="E4909" s="4">
        <f>Orte[[#This Row],[Lat_dez]]*PI()/180</f>
        <v>0.88489908995519406</v>
      </c>
      <c r="F4909" s="4">
        <f>Orte[[#This Row],[Lon_dez]]*PI()/180</f>
        <v>0.2136631679878758</v>
      </c>
      <c r="G4909" t="s">
        <v>678</v>
      </c>
      <c r="H4909" t="s">
        <v>2176</v>
      </c>
      <c r="I4909" s="4" t="b">
        <v>0</v>
      </c>
      <c r="J4909" s="4" t="str">
        <f>CONCATENATE(Orte[[#This Row],[Ort]]," - ",Orte[[#This Row],[Landkreis]])</f>
        <v>Mohlsdorf-Teichwolframsdorf - Landkreis Greiz</v>
      </c>
      <c r="L4909" s="3" t="s">
        <v>14320</v>
      </c>
      <c r="M4909" s="3"/>
      <c r="N4909" t="str">
        <f>Orte[[#This Row],[Ort]]</f>
        <v>Mohlsdorf-Teichwolframsdorf</v>
      </c>
      <c r="O4909" t="s">
        <v>3176</v>
      </c>
      <c r="P4909" t="s">
        <v>5850</v>
      </c>
    </row>
    <row r="4910" spans="1:16" x14ac:dyDescent="0.35">
      <c r="A4910" t="s">
        <v>615</v>
      </c>
      <c r="B4910" s="3" t="s">
        <v>7737</v>
      </c>
      <c r="C4910" s="4">
        <v>51.484929235499997</v>
      </c>
      <c r="D4910" s="4">
        <v>8.1234293206900006</v>
      </c>
      <c r="E4910" s="4">
        <f>Orte[[#This Row],[Lat_dez]]*PI()/180</f>
        <v>0.89858153031576193</v>
      </c>
      <c r="F4910" s="4">
        <f>Orte[[#This Row],[Lon_dez]]*PI()/180</f>
        <v>0.14178058819908682</v>
      </c>
      <c r="G4910" t="s">
        <v>504</v>
      </c>
      <c r="H4910" t="s">
        <v>575</v>
      </c>
      <c r="I4910" s="4" t="b">
        <v>0</v>
      </c>
      <c r="J4910" s="4" t="str">
        <f>CONCATENATE(Orte[[#This Row],[Ort]]," - ",Orte[[#This Row],[Landkreis]])</f>
        <v>Möhnesee - Kreis Soest</v>
      </c>
      <c r="L4910" s="3" t="s">
        <v>9746</v>
      </c>
      <c r="M4910" s="3"/>
      <c r="N4910" t="str">
        <f>Orte[[#This Row],[Ort]]</f>
        <v>Möhnesee</v>
      </c>
      <c r="O4910" t="s">
        <v>980</v>
      </c>
      <c r="P4910" t="s">
        <v>2451</v>
      </c>
    </row>
    <row r="4911" spans="1:16" x14ac:dyDescent="0.35">
      <c r="A4911" t="s">
        <v>6359</v>
      </c>
      <c r="B4911" s="3" t="s">
        <v>14557</v>
      </c>
      <c r="C4911" s="4">
        <v>49.652342690099999</v>
      </c>
      <c r="D4911" s="4">
        <v>10.975716161599999</v>
      </c>
      <c r="E4911" s="4">
        <f>Orte[[#This Row],[Lat_dez]]*PI()/180</f>
        <v>0.8665968612707835</v>
      </c>
      <c r="F4911" s="4">
        <f>Orte[[#This Row],[Lon_dez]]*PI()/180</f>
        <v>0.19156238478427398</v>
      </c>
      <c r="G4911" t="s">
        <v>665</v>
      </c>
      <c r="H4911" t="s">
        <v>1329</v>
      </c>
      <c r="I4911" s="4" t="b">
        <v>0</v>
      </c>
      <c r="J4911" s="4" t="str">
        <f>CONCATENATE(Orte[[#This Row],[Ort]]," - ",Orte[[#This Row],[Landkreis]])</f>
        <v>Möhrendorf/Mark - Landkreis Erlangen-Höchstadt</v>
      </c>
      <c r="L4911" s="3" t="s">
        <v>11794</v>
      </c>
      <c r="M4911" s="3"/>
      <c r="N4911" t="str">
        <f>Orte[[#This Row],[Ort]]</f>
        <v>Möhrendorf/Mark</v>
      </c>
      <c r="O4911" t="s">
        <v>7107</v>
      </c>
      <c r="P4911" t="s">
        <v>6578</v>
      </c>
    </row>
    <row r="4912" spans="1:16" x14ac:dyDescent="0.35">
      <c r="A4912" t="s">
        <v>5863</v>
      </c>
      <c r="B4912" s="3" t="s">
        <v>13897</v>
      </c>
      <c r="C4912" s="4">
        <v>54.680608736400004</v>
      </c>
      <c r="D4912" s="4">
        <v>9.7226926982799995</v>
      </c>
      <c r="E4912" s="4">
        <f>Orte[[#This Row],[Lat_dez]]*PI()/180</f>
        <v>0.95435665944495618</v>
      </c>
      <c r="F4912" s="4">
        <f>Orte[[#This Row],[Lon_dez]]*PI()/180</f>
        <v>0.16969299974459762</v>
      </c>
      <c r="G4912" t="s">
        <v>641</v>
      </c>
      <c r="H4912" t="s">
        <v>660</v>
      </c>
      <c r="I4912" s="4" t="b">
        <v>0</v>
      </c>
      <c r="J4912" s="4" t="str">
        <f>CONCATENATE(Orte[[#This Row],[Ort]]," - ",Orte[[#This Row],[Landkreis]])</f>
        <v>Mohrkirch, Rügge - Kreis Schleswig-Flensburg</v>
      </c>
      <c r="L4912" s="3" t="s">
        <v>15449</v>
      </c>
      <c r="M4912" s="3"/>
      <c r="N4912" t="str">
        <f>Orte[[#This Row],[Ort]]</f>
        <v>Mohrkirch, Rügge</v>
      </c>
      <c r="O4912" t="s">
        <v>1239</v>
      </c>
      <c r="P4912" t="s">
        <v>5893</v>
      </c>
    </row>
    <row r="4913" spans="1:16" x14ac:dyDescent="0.35">
      <c r="A4913" t="s">
        <v>4698</v>
      </c>
      <c r="B4913" s="3" t="s">
        <v>12359</v>
      </c>
      <c r="C4913" s="4">
        <v>53.403876587299997</v>
      </c>
      <c r="D4913" s="4">
        <v>9.7106037597999997</v>
      </c>
      <c r="E4913" s="4">
        <f>Orte[[#This Row],[Lat_dez]]*PI()/180</f>
        <v>0.93207347977709787</v>
      </c>
      <c r="F4913" s="4">
        <f>Orte[[#This Row],[Lon_dez]]*PI()/180</f>
        <v>0.16948200796505056</v>
      </c>
      <c r="G4913" t="s">
        <v>554</v>
      </c>
      <c r="H4913" t="s">
        <v>821</v>
      </c>
      <c r="I4913" s="4" t="b">
        <v>0</v>
      </c>
      <c r="J4913" s="4" t="str">
        <f>CONCATENATE(Orte[[#This Row],[Ort]]," - ",Orte[[#This Row],[Landkreis]])</f>
        <v>Moisburg - Landkreis Harburg</v>
      </c>
      <c r="L4913" s="3" t="s">
        <v>13424</v>
      </c>
      <c r="M4913" s="3"/>
      <c r="N4913" t="str">
        <f>Orte[[#This Row],[Ort]]</f>
        <v>Moisburg</v>
      </c>
      <c r="O4913" t="s">
        <v>1530</v>
      </c>
      <c r="P4913" t="s">
        <v>6800</v>
      </c>
    </row>
    <row r="4914" spans="1:16" x14ac:dyDescent="0.35">
      <c r="A4914" t="s">
        <v>6876</v>
      </c>
      <c r="B4914" s="3" t="s">
        <v>15257</v>
      </c>
      <c r="C4914" s="4">
        <v>52.875085133100001</v>
      </c>
      <c r="D4914" s="4">
        <v>7.9039739142399998</v>
      </c>
      <c r="E4914" s="4">
        <f>Orte[[#This Row],[Lat_dez]]*PI()/180</f>
        <v>0.92284432784489923</v>
      </c>
      <c r="F4914" s="4">
        <f>Orte[[#This Row],[Lon_dez]]*PI()/180</f>
        <v>0.13795036879523193</v>
      </c>
      <c r="G4914" t="s">
        <v>554</v>
      </c>
      <c r="H4914" t="s">
        <v>1173</v>
      </c>
      <c r="I4914" s="4" t="b">
        <v>0</v>
      </c>
      <c r="J4914" s="4" t="str">
        <f>CONCATENATE(Orte[[#This Row],[Ort]]," - ",Orte[[#This Row],[Landkreis]])</f>
        <v>Molbergen - Landkreis Cloppenburg</v>
      </c>
      <c r="L4914" s="3" t="s">
        <v>7667</v>
      </c>
      <c r="M4914" s="3"/>
      <c r="N4914" t="str">
        <f>Orte[[#This Row],[Ort]]</f>
        <v>Molbergen</v>
      </c>
      <c r="O4914" t="s">
        <v>6140</v>
      </c>
      <c r="P4914" t="s">
        <v>4439</v>
      </c>
    </row>
    <row r="4915" spans="1:16" x14ac:dyDescent="0.35">
      <c r="A4915" t="s">
        <v>2472</v>
      </c>
      <c r="B4915" s="3" t="s">
        <v>9527</v>
      </c>
      <c r="C4915" s="4">
        <v>53.382223099299999</v>
      </c>
      <c r="D4915" s="4">
        <v>13.1566026988</v>
      </c>
      <c r="E4915" s="4">
        <f>Orte[[#This Row],[Lat_dez]]*PI()/180</f>
        <v>0.9316955551169569</v>
      </c>
      <c r="F4915" s="4">
        <f>Orte[[#This Row],[Lon_dez]]*PI()/180</f>
        <v>0.22962603547083182</v>
      </c>
      <c r="G4915" t="s">
        <v>834</v>
      </c>
      <c r="H4915" t="s">
        <v>921</v>
      </c>
      <c r="I4915" s="4" t="b">
        <v>0</v>
      </c>
      <c r="J4915" s="4" t="str">
        <f>CONCATENATE(Orte[[#This Row],[Ort]]," - ",Orte[[#This Row],[Landkreis]])</f>
        <v>Möllenbeck - Landkreis Mecklenburgische Seenplatte</v>
      </c>
      <c r="L4915" s="3" t="s">
        <v>7638</v>
      </c>
      <c r="M4915" s="3"/>
      <c r="N4915" t="str">
        <f>Orte[[#This Row],[Ort]]</f>
        <v>Möllenbeck</v>
      </c>
      <c r="O4915" t="s">
        <v>664</v>
      </c>
      <c r="P4915" t="s">
        <v>16085</v>
      </c>
    </row>
    <row r="4916" spans="1:16" x14ac:dyDescent="0.35">
      <c r="A4916" t="s">
        <v>6523</v>
      </c>
      <c r="B4916" s="3" t="s">
        <v>14779</v>
      </c>
      <c r="C4916" s="4">
        <v>53.525493364200003</v>
      </c>
      <c r="D4916" s="4">
        <v>12.938727069700001</v>
      </c>
      <c r="E4916" s="4">
        <f>Orte[[#This Row],[Lat_dez]]*PI()/180</f>
        <v>0.93419609295966632</v>
      </c>
      <c r="F4916" s="4">
        <f>Orte[[#This Row],[Lon_dez]]*PI()/180</f>
        <v>0.22582338838318286</v>
      </c>
      <c r="G4916" t="s">
        <v>834</v>
      </c>
      <c r="H4916" t="s">
        <v>921</v>
      </c>
      <c r="I4916" s="4" t="b">
        <v>0</v>
      </c>
      <c r="J4916" s="4" t="str">
        <f>CONCATENATE(Orte[[#This Row],[Ort]]," - ",Orte[[#This Row],[Landkreis]])</f>
        <v>Möllenhagen - Landkreis Mecklenburgische Seenplatte</v>
      </c>
      <c r="L4916" s="3" t="s">
        <v>15641</v>
      </c>
      <c r="M4916" s="3"/>
      <c r="N4916" t="str">
        <f>Orte[[#This Row],[Ort]]</f>
        <v>Möllenhagen</v>
      </c>
      <c r="O4916" t="s">
        <v>4756</v>
      </c>
      <c r="P4916" t="s">
        <v>1633</v>
      </c>
    </row>
    <row r="4917" spans="1:16" x14ac:dyDescent="0.35">
      <c r="A4917" t="s">
        <v>6350</v>
      </c>
      <c r="B4917" s="3" t="s">
        <v>14543</v>
      </c>
      <c r="C4917" s="4">
        <v>53.618317160700002</v>
      </c>
      <c r="D4917" s="4">
        <v>10.7001315022</v>
      </c>
      <c r="E4917" s="4">
        <f>Orte[[#This Row],[Lat_dez]]*PI()/180</f>
        <v>0.93581617383279259</v>
      </c>
      <c r="F4917" s="4">
        <f>Orte[[#This Row],[Lon_dez]]*PI()/180</f>
        <v>0.18675252510975685</v>
      </c>
      <c r="G4917" t="s">
        <v>641</v>
      </c>
      <c r="H4917" t="s">
        <v>1043</v>
      </c>
      <c r="I4917" s="4" t="b">
        <v>0</v>
      </c>
      <c r="J4917" s="4" t="str">
        <f>CONCATENATE(Orte[[#This Row],[Ort]]," - ",Orte[[#This Row],[Landkreis]])</f>
        <v>Mölln - Kreis Herzogtum Lauenburg</v>
      </c>
      <c r="L4917" s="3" t="s">
        <v>8706</v>
      </c>
      <c r="M4917" s="3"/>
      <c r="N4917" t="str">
        <f>Orte[[#This Row],[Ort]]</f>
        <v>Mölln</v>
      </c>
      <c r="O4917" t="s">
        <v>4164</v>
      </c>
      <c r="P4917" t="s">
        <v>2425</v>
      </c>
    </row>
    <row r="4918" spans="1:16" x14ac:dyDescent="0.35">
      <c r="A4918" t="s">
        <v>4037</v>
      </c>
      <c r="B4918" s="3" t="s">
        <v>11504</v>
      </c>
      <c r="C4918" s="4">
        <v>50.064342772300002</v>
      </c>
      <c r="D4918" s="4">
        <v>9.1566442218299997</v>
      </c>
      <c r="E4918" s="4">
        <f>Orte[[#This Row],[Lat_dez]]*PI()/180</f>
        <v>0.87378761922366077</v>
      </c>
      <c r="F4918" s="4">
        <f>Orte[[#This Row],[Lon_dez]]*PI()/180</f>
        <v>0.15981359010464755</v>
      </c>
      <c r="G4918" t="s">
        <v>665</v>
      </c>
      <c r="H4918" t="s">
        <v>771</v>
      </c>
      <c r="I4918" s="4" t="b">
        <v>0</v>
      </c>
      <c r="J4918" s="4" t="str">
        <f>CONCATENATE(Orte[[#This Row],[Ort]]," - ",Orte[[#This Row],[Landkreis]])</f>
        <v>Mömbris - Landkreis Aschaffenburg</v>
      </c>
      <c r="L4918" s="3" t="s">
        <v>10550</v>
      </c>
      <c r="M4918" s="3"/>
      <c r="N4918" t="str">
        <f>Orte[[#This Row],[Ort]]</f>
        <v>Mömbris</v>
      </c>
      <c r="O4918" t="s">
        <v>2780</v>
      </c>
      <c r="P4918" t="s">
        <v>16086</v>
      </c>
    </row>
    <row r="4919" spans="1:16" x14ac:dyDescent="0.35">
      <c r="A4919" t="s">
        <v>5112</v>
      </c>
      <c r="B4919" s="3" t="s">
        <v>12896</v>
      </c>
      <c r="C4919" s="4">
        <v>49.858244066700003</v>
      </c>
      <c r="D4919" s="4">
        <v>9.0747681581999995</v>
      </c>
      <c r="E4919" s="4">
        <f>Orte[[#This Row],[Lat_dez]]*PI()/180</f>
        <v>0.87019051822684235</v>
      </c>
      <c r="F4919" s="4">
        <f>Orte[[#This Row],[Lon_dez]]*PI()/180</f>
        <v>0.15838458321573165</v>
      </c>
      <c r="G4919" t="s">
        <v>665</v>
      </c>
      <c r="H4919" t="s">
        <v>1095</v>
      </c>
      <c r="I4919" s="4" t="b">
        <v>0</v>
      </c>
      <c r="J4919" s="4" t="str">
        <f>CONCATENATE(Orte[[#This Row],[Ort]]," - ",Orte[[#This Row],[Landkreis]])</f>
        <v>Mömlingen - Landkreis Miltenberg</v>
      </c>
      <c r="L4919" s="3" t="s">
        <v>14899</v>
      </c>
      <c r="M4919" s="3"/>
      <c r="N4919" t="str">
        <f>Orte[[#This Row],[Ort]]</f>
        <v>Mömlingen</v>
      </c>
      <c r="O4919" t="s">
        <v>6378</v>
      </c>
      <c r="P4919" t="s">
        <v>5187</v>
      </c>
    </row>
    <row r="4920" spans="1:16" x14ac:dyDescent="0.35">
      <c r="A4920" t="s">
        <v>6277</v>
      </c>
      <c r="B4920" s="3" t="s">
        <v>14439</v>
      </c>
      <c r="C4920" s="4">
        <v>49.817054352299998</v>
      </c>
      <c r="D4920" s="4">
        <v>8.3607146742499996</v>
      </c>
      <c r="E4920" s="4">
        <f>Orte[[#This Row],[Lat_dez]]*PI()/180</f>
        <v>0.8694716220926062</v>
      </c>
      <c r="F4920" s="4">
        <f>Orte[[#This Row],[Lon_dez]]*PI()/180</f>
        <v>0.14592199888546767</v>
      </c>
      <c r="G4920" t="s">
        <v>514</v>
      </c>
      <c r="H4920" t="s">
        <v>1682</v>
      </c>
      <c r="I4920" s="4" t="b">
        <v>0</v>
      </c>
      <c r="J4920" s="4" t="str">
        <f>CONCATENATE(Orte[[#This Row],[Ort]]," - ",Orte[[#This Row],[Landkreis]])</f>
        <v>Mommenheim - Landkreis Mainz-Bingen</v>
      </c>
      <c r="L4920" s="3" t="s">
        <v>11499</v>
      </c>
      <c r="M4920" s="3"/>
      <c r="N4920" t="str">
        <f>Orte[[#This Row],[Ort]]</f>
        <v>Mommenheim</v>
      </c>
      <c r="O4920" t="s">
        <v>5314</v>
      </c>
      <c r="P4920" t="s">
        <v>84</v>
      </c>
    </row>
    <row r="4921" spans="1:16" x14ac:dyDescent="0.35">
      <c r="A4921" t="s">
        <v>4685</v>
      </c>
      <c r="B4921" s="3" t="s">
        <v>12345</v>
      </c>
      <c r="C4921" s="4">
        <v>49.792235048199998</v>
      </c>
      <c r="D4921" s="4">
        <v>9.2635027049800005</v>
      </c>
      <c r="E4921" s="4">
        <f>Orte[[#This Row],[Lat_dez]]*PI()/180</f>
        <v>0.86903844351800741</v>
      </c>
      <c r="F4921" s="4">
        <f>Orte[[#This Row],[Lon_dez]]*PI()/180</f>
        <v>0.16167862246930192</v>
      </c>
      <c r="G4921" t="s">
        <v>665</v>
      </c>
      <c r="H4921" t="s">
        <v>1095</v>
      </c>
      <c r="I4921" s="4" t="b">
        <v>0</v>
      </c>
      <c r="J4921" s="4" t="str">
        <f>CONCATENATE(Orte[[#This Row],[Ort]]," - ",Orte[[#This Row],[Landkreis]])</f>
        <v>Mönchberg - Landkreis Miltenberg</v>
      </c>
      <c r="L4921" s="3" t="s">
        <v>7644</v>
      </c>
      <c r="M4921" s="3"/>
      <c r="N4921" t="str">
        <f>Orte[[#This Row],[Ort]]</f>
        <v>Mönchberg</v>
      </c>
      <c r="O4921" t="s">
        <v>2462</v>
      </c>
      <c r="P4921" t="s">
        <v>5218</v>
      </c>
    </row>
    <row r="4922" spans="1:16" x14ac:dyDescent="0.35">
      <c r="A4922" t="s">
        <v>75</v>
      </c>
      <c r="B4922" s="3" t="s">
        <v>11964</v>
      </c>
      <c r="C4922" s="4">
        <v>51.201493558999999</v>
      </c>
      <c r="D4922" s="4">
        <v>6.4198451955399998</v>
      </c>
      <c r="E4922" s="4">
        <f>Orte[[#This Row],[Lat_dez]]*PI()/180</f>
        <v>0.89363464454321939</v>
      </c>
      <c r="F4922" s="4">
        <f>Orte[[#This Row],[Lon_dez]]*PI()/180</f>
        <v>0.11204743613051218</v>
      </c>
      <c r="G4922" t="s">
        <v>504</v>
      </c>
      <c r="H4922" t="s">
        <v>2113</v>
      </c>
      <c r="I4922" s="4" t="b">
        <v>0</v>
      </c>
      <c r="J4922" s="4" t="str">
        <f>CONCATENATE(Orte[[#This Row],[Ort]]," - ",Orte[[#This Row],[Landkreis]])</f>
        <v>Mönchengladbach - Kreisfreie Stadt Mönchengladbach</v>
      </c>
      <c r="L4922" s="3" t="s">
        <v>7831</v>
      </c>
      <c r="M4922" s="3"/>
      <c r="N4922" t="str">
        <f>Orte[[#This Row],[Ort]]</f>
        <v>Mönchengladbach</v>
      </c>
      <c r="O4922" t="s">
        <v>4030</v>
      </c>
      <c r="P4922" t="s">
        <v>2790</v>
      </c>
    </row>
    <row r="4923" spans="1:16" x14ac:dyDescent="0.35">
      <c r="A4923" t="s">
        <v>75</v>
      </c>
      <c r="B4923" s="3" t="s">
        <v>9810</v>
      </c>
      <c r="C4923" s="4">
        <v>51.2023192662</v>
      </c>
      <c r="D4923" s="4">
        <v>6.4451515870399998</v>
      </c>
      <c r="E4923" s="4">
        <f>Orte[[#This Row],[Lat_dez]]*PI()/180</f>
        <v>0.89364905585251697</v>
      </c>
      <c r="F4923" s="4">
        <f>Orte[[#This Row],[Lon_dez]]*PI()/180</f>
        <v>0.11248911598398589</v>
      </c>
      <c r="G4923" t="s">
        <v>504</v>
      </c>
      <c r="H4923" t="s">
        <v>2113</v>
      </c>
      <c r="I4923" s="4" t="b">
        <v>0</v>
      </c>
      <c r="J4923" s="4" t="str">
        <f>CONCATENATE(Orte[[#This Row],[Ort]]," - ",Orte[[#This Row],[Landkreis]])</f>
        <v>Mönchengladbach - Kreisfreie Stadt Mönchengladbach</v>
      </c>
      <c r="L4923" s="3" t="s">
        <v>13219</v>
      </c>
      <c r="M4923" s="3"/>
      <c r="N4923" t="str">
        <f>Orte[[#This Row],[Ort]]</f>
        <v>Mönchengladbach</v>
      </c>
      <c r="O4923" t="s">
        <v>6279</v>
      </c>
      <c r="P4923" t="s">
        <v>3929</v>
      </c>
    </row>
    <row r="4924" spans="1:16" x14ac:dyDescent="0.35">
      <c r="A4924" t="s">
        <v>75</v>
      </c>
      <c r="B4924" s="3" t="s">
        <v>15761</v>
      </c>
      <c r="C4924" s="4">
        <v>51.195738668600001</v>
      </c>
      <c r="D4924" s="4">
        <v>6.4662593701300004</v>
      </c>
      <c r="E4924" s="4">
        <f>Orte[[#This Row],[Lat_dez]]*PI()/180</f>
        <v>0.89353420275764806</v>
      </c>
      <c r="F4924" s="4">
        <f>Orte[[#This Row],[Lon_dez]]*PI()/180</f>
        <v>0.11285751629670317</v>
      </c>
      <c r="G4924" t="s">
        <v>504</v>
      </c>
      <c r="H4924" t="s">
        <v>2113</v>
      </c>
      <c r="I4924" s="4" t="b">
        <v>0</v>
      </c>
      <c r="J4924" s="4" t="str">
        <f>CONCATENATE(Orte[[#This Row],[Ort]]," - ",Orte[[#This Row],[Landkreis]])</f>
        <v>Mönchengladbach - Kreisfreie Stadt Mönchengladbach</v>
      </c>
      <c r="L4924" s="3" t="s">
        <v>12336</v>
      </c>
      <c r="M4924" s="3"/>
      <c r="N4924" t="str">
        <f>Orte[[#This Row],[Ort]]</f>
        <v>Mönchengladbach</v>
      </c>
      <c r="O4924" t="s">
        <v>6155</v>
      </c>
      <c r="P4924" t="s">
        <v>5566</v>
      </c>
    </row>
    <row r="4925" spans="1:16" x14ac:dyDescent="0.35">
      <c r="A4925" t="s">
        <v>75</v>
      </c>
      <c r="B4925" s="3" t="s">
        <v>13751</v>
      </c>
      <c r="C4925" s="4">
        <v>51.2269005088</v>
      </c>
      <c r="D4925" s="4">
        <v>6.4696153084299999</v>
      </c>
      <c r="E4925" s="4">
        <f>Orte[[#This Row],[Lat_dez]]*PI()/180</f>
        <v>0.89407807947011853</v>
      </c>
      <c r="F4925" s="4">
        <f>Orte[[#This Row],[Lon_dez]]*PI()/180</f>
        <v>0.11291608846953195</v>
      </c>
      <c r="G4925" t="s">
        <v>504</v>
      </c>
      <c r="H4925" t="s">
        <v>2113</v>
      </c>
      <c r="I4925" s="4" t="b">
        <v>0</v>
      </c>
      <c r="J4925" s="4" t="str">
        <f>CONCATENATE(Orte[[#This Row],[Ort]]," - ",Orte[[#This Row],[Landkreis]])</f>
        <v>Mönchengladbach - Kreisfreie Stadt Mönchengladbach</v>
      </c>
      <c r="L4925" s="3" t="s">
        <v>14891</v>
      </c>
      <c r="M4925" s="3"/>
      <c r="N4925" t="str">
        <f>Orte[[#This Row],[Ort]]</f>
        <v>Mönchengladbach</v>
      </c>
      <c r="O4925" t="s">
        <v>3412</v>
      </c>
      <c r="P4925" t="s">
        <v>1699</v>
      </c>
    </row>
    <row r="4926" spans="1:16" x14ac:dyDescent="0.35">
      <c r="A4926" t="s">
        <v>75</v>
      </c>
      <c r="B4926" s="3" t="s">
        <v>14636</v>
      </c>
      <c r="C4926" s="4">
        <v>51.202477179100001</v>
      </c>
      <c r="D4926" s="4">
        <v>6.3907765836500001</v>
      </c>
      <c r="E4926" s="4">
        <f>Orte[[#This Row],[Lat_dez]]*PI()/180</f>
        <v>0.89365181195255339</v>
      </c>
      <c r="F4926" s="4">
        <f>Orte[[#This Row],[Lon_dez]]*PI()/180</f>
        <v>0.11154009314404731</v>
      </c>
      <c r="G4926" t="s">
        <v>504</v>
      </c>
      <c r="H4926" t="s">
        <v>2113</v>
      </c>
      <c r="I4926" s="4" t="b">
        <v>0</v>
      </c>
      <c r="J4926" s="4" t="str">
        <f>CONCATENATE(Orte[[#This Row],[Ort]]," - ",Orte[[#This Row],[Landkreis]])</f>
        <v>Mönchengladbach - Kreisfreie Stadt Mönchengladbach</v>
      </c>
      <c r="L4926" s="3" t="s">
        <v>9016</v>
      </c>
      <c r="M4926" s="3"/>
      <c r="N4926" t="str">
        <f>Orte[[#This Row],[Ort]]</f>
        <v>Mönchengladbach</v>
      </c>
      <c r="O4926" t="s">
        <v>2408</v>
      </c>
      <c r="P4926" t="s">
        <v>3151</v>
      </c>
    </row>
    <row r="4927" spans="1:16" x14ac:dyDescent="0.35">
      <c r="A4927" t="s">
        <v>75</v>
      </c>
      <c r="B4927" s="3" t="s">
        <v>10835</v>
      </c>
      <c r="C4927" s="4">
        <v>51.189900877699998</v>
      </c>
      <c r="D4927" s="4">
        <v>6.4163520680500001</v>
      </c>
      <c r="E4927" s="4">
        <f>Orte[[#This Row],[Lat_dez]]*PI()/180</f>
        <v>0.89343231408540003</v>
      </c>
      <c r="F4927" s="4">
        <f>Orte[[#This Row],[Lon_dez]]*PI()/180</f>
        <v>0.11198646955461976</v>
      </c>
      <c r="G4927" t="s">
        <v>504</v>
      </c>
      <c r="H4927" t="s">
        <v>2113</v>
      </c>
      <c r="I4927" s="4" t="b">
        <v>0</v>
      </c>
      <c r="J4927" s="4" t="str">
        <f>CONCATENATE(Orte[[#This Row],[Ort]]," - ",Orte[[#This Row],[Landkreis]])</f>
        <v>Mönchengladbach - Kreisfreie Stadt Mönchengladbach</v>
      </c>
      <c r="L4927" s="3" t="s">
        <v>9744</v>
      </c>
      <c r="M4927" s="3"/>
      <c r="N4927" t="str">
        <f>Orte[[#This Row],[Ort]]</f>
        <v>Mönchengladbach</v>
      </c>
      <c r="O4927" t="s">
        <v>3944</v>
      </c>
      <c r="P4927" t="s">
        <v>2267</v>
      </c>
    </row>
    <row r="4928" spans="1:16" x14ac:dyDescent="0.35">
      <c r="A4928" t="s">
        <v>75</v>
      </c>
      <c r="B4928" s="3" t="s">
        <v>9106</v>
      </c>
      <c r="C4928" s="4">
        <v>51.203068754199997</v>
      </c>
      <c r="D4928" s="4">
        <v>6.3452116460200001</v>
      </c>
      <c r="E4928" s="4">
        <f>Orte[[#This Row],[Lat_dez]]*PI()/180</f>
        <v>0.89366213688582108</v>
      </c>
      <c r="F4928" s="4">
        <f>Orte[[#This Row],[Lon_dez]]*PI()/180</f>
        <v>0.11074483495893794</v>
      </c>
      <c r="G4928" t="s">
        <v>504</v>
      </c>
      <c r="H4928" t="s">
        <v>2113</v>
      </c>
      <c r="I4928" s="4" t="b">
        <v>0</v>
      </c>
      <c r="J4928" s="4" t="str">
        <f>CONCATENATE(Orte[[#This Row],[Ort]]," - ",Orte[[#This Row],[Landkreis]])</f>
        <v>Mönchengladbach - Kreisfreie Stadt Mönchengladbach</v>
      </c>
      <c r="L4928" s="3" t="s">
        <v>10344</v>
      </c>
      <c r="M4928" s="3"/>
      <c r="N4928" t="str">
        <f>Orte[[#This Row],[Ort]]</f>
        <v>Mönchengladbach</v>
      </c>
      <c r="O4928" t="s">
        <v>5261</v>
      </c>
      <c r="P4928" t="s">
        <v>3247</v>
      </c>
    </row>
    <row r="4929" spans="1:16" x14ac:dyDescent="0.35">
      <c r="A4929" t="s">
        <v>75</v>
      </c>
      <c r="B4929" s="3" t="s">
        <v>12252</v>
      </c>
      <c r="C4929" s="4">
        <v>51.157715726299998</v>
      </c>
      <c r="D4929" s="4">
        <v>6.3525378483599999</v>
      </c>
      <c r="E4929" s="4">
        <f>Orte[[#This Row],[Lat_dez]]*PI()/180</f>
        <v>0.89287057722321728</v>
      </c>
      <c r="F4929" s="4">
        <f>Orte[[#This Row],[Lon_dez]]*PI()/180</f>
        <v>0.11087270131143827</v>
      </c>
      <c r="G4929" t="s">
        <v>504</v>
      </c>
      <c r="H4929" t="s">
        <v>2113</v>
      </c>
      <c r="I4929" s="4" t="b">
        <v>0</v>
      </c>
      <c r="J4929" s="4" t="str">
        <f>CONCATENATE(Orte[[#This Row],[Ort]]," - ",Orte[[#This Row],[Landkreis]])</f>
        <v>Mönchengladbach - Kreisfreie Stadt Mönchengladbach</v>
      </c>
      <c r="L4929" s="3" t="s">
        <v>15181</v>
      </c>
      <c r="M4929" s="3"/>
      <c r="N4929" t="str">
        <f>Orte[[#This Row],[Ort]]</f>
        <v>Mönchengladbach</v>
      </c>
      <c r="O4929" t="s">
        <v>2330</v>
      </c>
      <c r="P4929" t="s">
        <v>2454</v>
      </c>
    </row>
    <row r="4930" spans="1:16" x14ac:dyDescent="0.35">
      <c r="A4930" t="s">
        <v>75</v>
      </c>
      <c r="B4930" s="3" t="s">
        <v>11082</v>
      </c>
      <c r="C4930" s="4">
        <v>51.113962135100003</v>
      </c>
      <c r="D4930" s="4">
        <v>6.3985703792299997</v>
      </c>
      <c r="E4930" s="4">
        <f>Orte[[#This Row],[Lat_dez]]*PI()/180</f>
        <v>0.89210693299720578</v>
      </c>
      <c r="F4930" s="4">
        <f>Orte[[#This Row],[Lon_dez]]*PI()/180</f>
        <v>0.1116761205381457</v>
      </c>
      <c r="G4930" t="s">
        <v>504</v>
      </c>
      <c r="H4930" t="s">
        <v>2113</v>
      </c>
      <c r="I4930" s="4" t="b">
        <v>0</v>
      </c>
      <c r="J4930" s="4" t="str">
        <f>CONCATENATE(Orte[[#This Row],[Ort]]," - ",Orte[[#This Row],[Landkreis]])</f>
        <v>Mönchengladbach - Kreisfreie Stadt Mönchengladbach</v>
      </c>
      <c r="L4930" s="3" t="s">
        <v>7818</v>
      </c>
      <c r="M4930" s="3"/>
      <c r="N4930" t="str">
        <f>Orte[[#This Row],[Ort]]</f>
        <v>Mönchengladbach</v>
      </c>
      <c r="O4930" t="s">
        <v>3615</v>
      </c>
      <c r="P4930" t="s">
        <v>6899</v>
      </c>
    </row>
    <row r="4931" spans="1:16" x14ac:dyDescent="0.35">
      <c r="A4931" t="s">
        <v>75</v>
      </c>
      <c r="B4931" s="3" t="s">
        <v>14828</v>
      </c>
      <c r="C4931" s="4">
        <v>51.130319345499998</v>
      </c>
      <c r="D4931" s="4">
        <v>6.4483157690999997</v>
      </c>
      <c r="E4931" s="4">
        <f>Orte[[#This Row],[Lat_dez]]*PI()/180</f>
        <v>0.89239242017512699</v>
      </c>
      <c r="F4931" s="4">
        <f>Orte[[#This Row],[Lon_dez]]*PI()/180</f>
        <v>0.11254434137906541</v>
      </c>
      <c r="G4931" t="s">
        <v>504</v>
      </c>
      <c r="H4931" t="s">
        <v>2113</v>
      </c>
      <c r="I4931" s="4" t="b">
        <v>0</v>
      </c>
      <c r="J4931" s="4" t="str">
        <f>CONCATENATE(Orte[[#This Row],[Ort]]," - ",Orte[[#This Row],[Landkreis]])</f>
        <v>Mönchengladbach - Kreisfreie Stadt Mönchengladbach</v>
      </c>
      <c r="L4931" s="3" t="s">
        <v>10951</v>
      </c>
      <c r="M4931" s="3"/>
      <c r="N4931" t="str">
        <f>Orte[[#This Row],[Ort]]</f>
        <v>Mönchengladbach</v>
      </c>
      <c r="O4931" t="s">
        <v>7144</v>
      </c>
      <c r="P4931" t="s">
        <v>6474</v>
      </c>
    </row>
    <row r="4932" spans="1:16" x14ac:dyDescent="0.35">
      <c r="A4932" t="s">
        <v>75</v>
      </c>
      <c r="B4932" s="3" t="s">
        <v>10129</v>
      </c>
      <c r="C4932" s="4">
        <v>51.164886287999998</v>
      </c>
      <c r="D4932" s="4">
        <v>6.4462302192500003</v>
      </c>
      <c r="E4932" s="4">
        <f>Orte[[#This Row],[Lat_dez]]*PI()/180</f>
        <v>0.89299572713409958</v>
      </c>
      <c r="F4932" s="4">
        <f>Orte[[#This Row],[Lon_dez]]*PI()/180</f>
        <v>0.11250794166746846</v>
      </c>
      <c r="G4932" t="s">
        <v>504</v>
      </c>
      <c r="H4932" t="s">
        <v>2113</v>
      </c>
      <c r="I4932" s="4" t="b">
        <v>0</v>
      </c>
      <c r="J4932" s="4" t="str">
        <f>CONCATENATE(Orte[[#This Row],[Ort]]," - ",Orte[[#This Row],[Landkreis]])</f>
        <v>Mönchengladbach - Kreisfreie Stadt Mönchengladbach</v>
      </c>
      <c r="L4932" s="3" t="s">
        <v>11494</v>
      </c>
      <c r="M4932" s="3"/>
      <c r="N4932" t="str">
        <f>Orte[[#This Row],[Ort]]</f>
        <v>Mönchengladbach</v>
      </c>
      <c r="O4932" t="s">
        <v>6167</v>
      </c>
      <c r="P4932" t="s">
        <v>16087</v>
      </c>
    </row>
    <row r="4933" spans="1:16" x14ac:dyDescent="0.35">
      <c r="A4933" t="s">
        <v>75</v>
      </c>
      <c r="B4933" s="3" t="s">
        <v>9578</v>
      </c>
      <c r="C4933" s="4">
        <v>51.163428920900003</v>
      </c>
      <c r="D4933" s="4">
        <v>6.4889358532500001</v>
      </c>
      <c r="E4933" s="4">
        <f>Orte[[#This Row],[Lat_dez]]*PI()/180</f>
        <v>0.89297029127979455</v>
      </c>
      <c r="F4933" s="4">
        <f>Orte[[#This Row],[Lon_dez]]*PI()/180</f>
        <v>0.11325329558992007</v>
      </c>
      <c r="G4933" t="s">
        <v>504</v>
      </c>
      <c r="H4933" t="s">
        <v>2113</v>
      </c>
      <c r="I4933" s="4" t="b">
        <v>0</v>
      </c>
      <c r="J4933" s="4" t="str">
        <f>CONCATENATE(Orte[[#This Row],[Ort]]," - ",Orte[[#This Row],[Landkreis]])</f>
        <v>Mönchengladbach - Kreisfreie Stadt Mönchengladbach</v>
      </c>
      <c r="L4933" s="3" t="s">
        <v>9017</v>
      </c>
      <c r="M4933" s="3"/>
      <c r="N4933" t="str">
        <f>Orte[[#This Row],[Ort]]</f>
        <v>Mönchengladbach</v>
      </c>
      <c r="O4933" t="s">
        <v>2423</v>
      </c>
      <c r="P4933" t="s">
        <v>16088</v>
      </c>
    </row>
    <row r="4934" spans="1:16" x14ac:dyDescent="0.35">
      <c r="A4934" t="s">
        <v>75</v>
      </c>
      <c r="B4934" s="3" t="s">
        <v>15512</v>
      </c>
      <c r="C4934" s="4">
        <v>51.161510236700003</v>
      </c>
      <c r="D4934" s="4">
        <v>6.4208490678099999</v>
      </c>
      <c r="E4934" s="4">
        <f>Orte[[#This Row],[Lat_dez]]*PI()/180</f>
        <v>0.89293680392319852</v>
      </c>
      <c r="F4934" s="4">
        <f>Orte[[#This Row],[Lon_dez]]*PI()/180</f>
        <v>0.11206495700689316</v>
      </c>
      <c r="G4934" t="s">
        <v>504</v>
      </c>
      <c r="H4934" t="s">
        <v>2113</v>
      </c>
      <c r="I4934" s="4" t="b">
        <v>0</v>
      </c>
      <c r="J4934" s="4" t="str">
        <f>CONCATENATE(Orte[[#This Row],[Ort]]," - ",Orte[[#This Row],[Landkreis]])</f>
        <v>Mönchengladbach - Kreisfreie Stadt Mönchengladbach</v>
      </c>
      <c r="L4934" s="3" t="s">
        <v>14893</v>
      </c>
      <c r="M4934" s="3"/>
      <c r="N4934" t="str">
        <f>Orte[[#This Row],[Ort]]</f>
        <v>Mönchengladbach</v>
      </c>
      <c r="O4934" t="s">
        <v>6997</v>
      </c>
      <c r="P4934" t="s">
        <v>3024</v>
      </c>
    </row>
    <row r="4935" spans="1:16" x14ac:dyDescent="0.35">
      <c r="A4935" t="s">
        <v>4837</v>
      </c>
      <c r="B4935" s="3" t="s">
        <v>12542</v>
      </c>
      <c r="C4935" s="4">
        <v>48.7646948808</v>
      </c>
      <c r="D4935" s="4">
        <v>10.595706440200001</v>
      </c>
      <c r="E4935" s="4">
        <f>Orte[[#This Row],[Lat_dez]]*PI()/180</f>
        <v>0.85110448440038367</v>
      </c>
      <c r="F4935" s="4">
        <f>Orte[[#This Row],[Lon_dez]]*PI()/180</f>
        <v>0.18492996395625766</v>
      </c>
      <c r="G4935" t="s">
        <v>665</v>
      </c>
      <c r="H4935" t="s">
        <v>698</v>
      </c>
      <c r="I4935" s="4" t="b">
        <v>0</v>
      </c>
      <c r="J4935" s="4" t="str">
        <f>CONCATENATE(Orte[[#This Row],[Ort]]," - ",Orte[[#This Row],[Landkreis]])</f>
        <v>Mönchsdeggingen - Landkreis Donau-Ries</v>
      </c>
      <c r="L4935" s="3" t="s">
        <v>7820</v>
      </c>
      <c r="M4935" s="3"/>
      <c r="N4935" t="str">
        <f>Orte[[#This Row],[Ort]]</f>
        <v>Mönchsdeggingen</v>
      </c>
      <c r="O4935" t="s">
        <v>2164</v>
      </c>
      <c r="P4935" t="s">
        <v>2786</v>
      </c>
    </row>
    <row r="4936" spans="1:16" x14ac:dyDescent="0.35">
      <c r="A4936" t="s">
        <v>1469</v>
      </c>
      <c r="B4936" s="3" t="s">
        <v>8407</v>
      </c>
      <c r="C4936" s="4">
        <v>49.026080458899997</v>
      </c>
      <c r="D4936" s="4">
        <v>10.356489032300001</v>
      </c>
      <c r="E4936" s="4">
        <f>Orte[[#This Row],[Lat_dez]]*PI()/180</f>
        <v>0.85566652335545745</v>
      </c>
      <c r="F4936" s="4">
        <f>Orte[[#This Row],[Lon_dez]]*PI()/180</f>
        <v>0.18075483256031638</v>
      </c>
      <c r="G4936" t="s">
        <v>665</v>
      </c>
      <c r="H4936" t="s">
        <v>784</v>
      </c>
      <c r="I4936" s="4" t="b">
        <v>0</v>
      </c>
      <c r="J4936" s="4" t="str">
        <f>CONCATENATE(Orte[[#This Row],[Ort]]," - ",Orte[[#This Row],[Landkreis]])</f>
        <v>Mönchsroth - Landkreis Ansbach</v>
      </c>
      <c r="L4936" s="3" t="s">
        <v>8058</v>
      </c>
      <c r="M4936" s="3"/>
      <c r="N4936" t="str">
        <f>Orte[[#This Row],[Ort]]</f>
        <v>Mönchsroth</v>
      </c>
      <c r="O4936" t="s">
        <v>5595</v>
      </c>
      <c r="P4936" t="s">
        <v>6045</v>
      </c>
    </row>
    <row r="4937" spans="1:16" x14ac:dyDescent="0.35">
      <c r="A4937" t="s">
        <v>2322</v>
      </c>
      <c r="B4937" s="3" t="s">
        <v>9360</v>
      </c>
      <c r="C4937" s="4">
        <v>48.108680726700001</v>
      </c>
      <c r="D4937" s="4">
        <v>8.4192091656199999</v>
      </c>
      <c r="E4937" s="4">
        <f>Orte[[#This Row],[Lat_dez]]*PI()/180</f>
        <v>0.83965487747165324</v>
      </c>
      <c r="F4937" s="4">
        <f>Orte[[#This Row],[Lon_dez]]*PI()/180</f>
        <v>0.14694292035415357</v>
      </c>
      <c r="G4937" t="s">
        <v>546</v>
      </c>
      <c r="H4937" t="s">
        <v>1147</v>
      </c>
      <c r="I4937" s="4" t="b">
        <v>0</v>
      </c>
      <c r="J4937" s="4" t="str">
        <f>CONCATENATE(Orte[[#This Row],[Ort]]," - ",Orte[[#This Row],[Landkreis]])</f>
        <v>Mönchweiler - Landkreis Schwarzwald-Baar-Kreis</v>
      </c>
      <c r="L4937" s="3" t="s">
        <v>9999</v>
      </c>
      <c r="M4937" s="3"/>
      <c r="N4937" t="str">
        <f>Orte[[#This Row],[Ort]]</f>
        <v>Mönchweiler</v>
      </c>
      <c r="O4937" t="s">
        <v>2376</v>
      </c>
      <c r="P4937" t="s">
        <v>5954</v>
      </c>
    </row>
    <row r="4938" spans="1:16" x14ac:dyDescent="0.35">
      <c r="A4938" t="s">
        <v>5385</v>
      </c>
      <c r="B4938" s="3" t="s">
        <v>13248</v>
      </c>
      <c r="C4938" s="4">
        <v>48.8331563391</v>
      </c>
      <c r="D4938" s="4">
        <v>10.8715344488</v>
      </c>
      <c r="E4938" s="4">
        <f>Orte[[#This Row],[Lat_dez]]*PI()/180</f>
        <v>0.8522993622584355</v>
      </c>
      <c r="F4938" s="4">
        <f>Orte[[#This Row],[Lon_dez]]*PI()/180</f>
        <v>0.1897440708755469</v>
      </c>
      <c r="G4938" t="s">
        <v>665</v>
      </c>
      <c r="H4938" t="s">
        <v>698</v>
      </c>
      <c r="I4938" s="4" t="b">
        <v>0</v>
      </c>
      <c r="J4938" s="4" t="str">
        <f>CONCATENATE(Orte[[#This Row],[Ort]]," - ",Orte[[#This Row],[Landkreis]])</f>
        <v>Monheim - Landkreis Donau-Ries</v>
      </c>
      <c r="L4938" s="3" t="s">
        <v>9009</v>
      </c>
      <c r="M4938" s="3"/>
      <c r="N4938" t="str">
        <f>Orte[[#This Row],[Ort]]</f>
        <v>Monheim</v>
      </c>
      <c r="O4938" t="s">
        <v>4811</v>
      </c>
      <c r="P4938" t="s">
        <v>6596</v>
      </c>
    </row>
    <row r="4939" spans="1:16" x14ac:dyDescent="0.35">
      <c r="A4939" t="s">
        <v>6252</v>
      </c>
      <c r="B4939" s="3" t="s">
        <v>14403</v>
      </c>
      <c r="C4939" s="4">
        <v>51.095929472999998</v>
      </c>
      <c r="D4939" s="4">
        <v>6.89269538952</v>
      </c>
      <c r="E4939" s="4">
        <f>Orte[[#This Row],[Lat_dez]]*PI()/180</f>
        <v>0.89179220367066103</v>
      </c>
      <c r="F4939" s="4">
        <f>Orte[[#This Row],[Lon_dez]]*PI()/180</f>
        <v>0.12030022888415706</v>
      </c>
      <c r="G4939" t="s">
        <v>504</v>
      </c>
      <c r="H4939" t="s">
        <v>1578</v>
      </c>
      <c r="I4939" s="4" t="b">
        <v>0</v>
      </c>
      <c r="J4939" s="4" t="str">
        <f>CONCATENATE(Orte[[#This Row],[Ort]]," - ",Orte[[#This Row],[Landkreis]])</f>
        <v>Monheim am Rhein - Kreis Mettmann</v>
      </c>
      <c r="L4939" s="3" t="s">
        <v>14601</v>
      </c>
      <c r="M4939" s="3"/>
      <c r="N4939" t="str">
        <f>Orte[[#This Row],[Ort]]</f>
        <v>Monheim am Rhein</v>
      </c>
      <c r="O4939" t="s">
        <v>1640</v>
      </c>
      <c r="P4939" t="s">
        <v>7257</v>
      </c>
    </row>
    <row r="4940" spans="1:16" x14ac:dyDescent="0.35">
      <c r="A4940" t="s">
        <v>6738</v>
      </c>
      <c r="B4940" s="3" t="s">
        <v>15078</v>
      </c>
      <c r="C4940" s="4">
        <v>54.348063968699996</v>
      </c>
      <c r="D4940" s="4">
        <v>10.1948647398</v>
      </c>
      <c r="E4940" s="4">
        <f>Orte[[#This Row],[Lat_dez]]*PI()/180</f>
        <v>0.94855265833831137</v>
      </c>
      <c r="F4940" s="4">
        <f>Orte[[#This Row],[Lon_dez]]*PI()/180</f>
        <v>0.17793395650498497</v>
      </c>
      <c r="G4940" t="s">
        <v>641</v>
      </c>
      <c r="H4940" t="s">
        <v>696</v>
      </c>
      <c r="I4940" s="4" t="b">
        <v>0</v>
      </c>
      <c r="J4940" s="4" t="str">
        <f>CONCATENATE(Orte[[#This Row],[Ort]]," - ",Orte[[#This Row],[Landkreis]])</f>
        <v>Mönkeberg - Kreis Plön</v>
      </c>
      <c r="L4940" s="3" t="s">
        <v>13202</v>
      </c>
      <c r="M4940" s="3"/>
      <c r="N4940" t="str">
        <f>Orte[[#This Row],[Ort]]</f>
        <v>Mönkeberg</v>
      </c>
      <c r="O4940" t="s">
        <v>1582</v>
      </c>
      <c r="P4940" t="s">
        <v>3361</v>
      </c>
    </row>
    <row r="4941" spans="1:16" x14ac:dyDescent="0.35">
      <c r="A4941" t="s">
        <v>509</v>
      </c>
      <c r="B4941" s="3" t="s">
        <v>7671</v>
      </c>
      <c r="C4941" s="4">
        <v>50.563070417500001</v>
      </c>
      <c r="D4941" s="4">
        <v>6.2086329936600002</v>
      </c>
      <c r="E4941" s="4">
        <f>Orte[[#This Row],[Lat_dez]]*PI()/180</f>
        <v>0.88249205870311886</v>
      </c>
      <c r="F4941" s="4">
        <f>Orte[[#This Row],[Lon_dez]]*PI()/180</f>
        <v>0.10836108778731922</v>
      </c>
      <c r="G4941" t="s">
        <v>504</v>
      </c>
      <c r="H4941" t="s">
        <v>507</v>
      </c>
      <c r="I4941" s="4" t="b">
        <v>0</v>
      </c>
      <c r="J4941" s="4" t="str">
        <f>CONCATENATE(Orte[[#This Row],[Ort]]," - ",Orte[[#This Row],[Landkreis]])</f>
        <v>Monschau - Kreis Städteregion Aachen</v>
      </c>
      <c r="L4941" s="3" t="s">
        <v>12329</v>
      </c>
      <c r="M4941" s="3"/>
      <c r="N4941" t="str">
        <f>Orte[[#This Row],[Ort]]</f>
        <v>Monschau</v>
      </c>
      <c r="O4941" t="s">
        <v>6843</v>
      </c>
      <c r="P4941" t="s">
        <v>1275</v>
      </c>
    </row>
    <row r="4942" spans="1:16" x14ac:dyDescent="0.35">
      <c r="A4942" t="s">
        <v>3195</v>
      </c>
      <c r="B4942" s="3" t="s">
        <v>10425</v>
      </c>
      <c r="C4942" s="4">
        <v>49.634764890900001</v>
      </c>
      <c r="D4942" s="4">
        <v>8.2107440170100006</v>
      </c>
      <c r="E4942" s="4">
        <f>Orte[[#This Row],[Lat_dez]]*PI()/180</f>
        <v>0.86629007079948905</v>
      </c>
      <c r="F4942" s="4">
        <f>Orte[[#This Row],[Lon_dez]]*PI()/180</f>
        <v>0.1433045171352498</v>
      </c>
      <c r="G4942" t="s">
        <v>514</v>
      </c>
      <c r="H4942" t="s">
        <v>570</v>
      </c>
      <c r="I4942" s="4" t="b">
        <v>0</v>
      </c>
      <c r="J4942" s="4" t="str">
        <f>CONCATENATE(Orte[[#This Row],[Ort]]," - ",Orte[[#This Row],[Landkreis]])</f>
        <v>Monsheim - Landkreis Alzey-Worms</v>
      </c>
      <c r="L4942" s="3" t="s">
        <v>13211</v>
      </c>
      <c r="M4942" s="3"/>
      <c r="N4942" t="str">
        <f>Orte[[#This Row],[Ort]]</f>
        <v>Monsheim</v>
      </c>
      <c r="O4942" t="s">
        <v>2141</v>
      </c>
      <c r="P4942" t="s">
        <v>7049</v>
      </c>
    </row>
    <row r="4943" spans="1:16" x14ac:dyDescent="0.35">
      <c r="A4943" t="s">
        <v>4260</v>
      </c>
      <c r="B4943" s="3" t="s">
        <v>11780</v>
      </c>
      <c r="C4943" s="4">
        <v>48.858422419100002</v>
      </c>
      <c r="D4943" s="4">
        <v>8.8682021386900001</v>
      </c>
      <c r="E4943" s="4">
        <f>Orte[[#This Row],[Lat_dez]]*PI()/180</f>
        <v>0.85274033854350795</v>
      </c>
      <c r="F4943" s="4">
        <f>Orte[[#This Row],[Lon_dez]]*PI()/180</f>
        <v>0.15477932605254333</v>
      </c>
      <c r="G4943" t="s">
        <v>546</v>
      </c>
      <c r="H4943" t="s">
        <v>721</v>
      </c>
      <c r="I4943" s="4" t="b">
        <v>0</v>
      </c>
      <c r="J4943" s="4" t="str">
        <f>CONCATENATE(Orte[[#This Row],[Ort]]," - ",Orte[[#This Row],[Landkreis]])</f>
        <v>Mönsheim - Landkreis Enzkreis</v>
      </c>
      <c r="L4943" s="3" t="s">
        <v>12341</v>
      </c>
      <c r="M4943" s="3"/>
      <c r="N4943" t="str">
        <f>Orte[[#This Row],[Ort]]</f>
        <v>Mönsheim</v>
      </c>
      <c r="O4943" t="s">
        <v>1313</v>
      </c>
      <c r="P4943" t="s">
        <v>3117</v>
      </c>
    </row>
    <row r="4944" spans="1:16" x14ac:dyDescent="0.35">
      <c r="A4944" t="s">
        <v>5856</v>
      </c>
      <c r="B4944" s="3" t="s">
        <v>13883</v>
      </c>
      <c r="C4944" s="4">
        <v>50.4274559439</v>
      </c>
      <c r="D4944" s="4">
        <v>7.8057839159500002</v>
      </c>
      <c r="E4944" s="4">
        <f>Orte[[#This Row],[Lat_dez]]*PI()/180</f>
        <v>0.88012513962543992</v>
      </c>
      <c r="F4944" s="4">
        <f>Orte[[#This Row],[Lon_dez]]*PI()/180</f>
        <v>0.13623663003254383</v>
      </c>
      <c r="G4944" t="s">
        <v>514</v>
      </c>
      <c r="H4944" t="s">
        <v>590</v>
      </c>
      <c r="I4944" s="4" t="b">
        <v>0</v>
      </c>
      <c r="J4944" s="4" t="str">
        <f>CONCATENATE(Orte[[#This Row],[Ort]]," - ",Orte[[#This Row],[Landkreis]])</f>
        <v>Montabaur - Landkreis Westerwaldkreis</v>
      </c>
      <c r="L4944" s="3" t="s">
        <v>12023</v>
      </c>
      <c r="M4944" s="3"/>
      <c r="N4944" t="str">
        <f>Orte[[#This Row],[Ort]]</f>
        <v>Montabaur</v>
      </c>
      <c r="O4944" t="s">
        <v>1918</v>
      </c>
      <c r="P4944" t="s">
        <v>5347</v>
      </c>
    </row>
    <row r="4945" spans="1:16" x14ac:dyDescent="0.35">
      <c r="A4945" t="s">
        <v>7031</v>
      </c>
      <c r="B4945" s="3" t="s">
        <v>15475</v>
      </c>
      <c r="C4945" s="4">
        <v>49.859891662300001</v>
      </c>
      <c r="D4945" s="4">
        <v>7.2253492673600004</v>
      </c>
      <c r="E4945" s="4">
        <f>Orte[[#This Row],[Lat_dez]]*PI()/180</f>
        <v>0.8702192741948036</v>
      </c>
      <c r="F4945" s="4">
        <f>Orte[[#This Row],[Lon_dez]]*PI()/180</f>
        <v>0.12610613432199205</v>
      </c>
      <c r="G4945" t="s">
        <v>514</v>
      </c>
      <c r="H4945" t="s">
        <v>1254</v>
      </c>
      <c r="I4945" s="4" t="b">
        <v>0</v>
      </c>
      <c r="J4945" s="4" t="str">
        <f>CONCATENATE(Orte[[#This Row],[Ort]]," - ",Orte[[#This Row],[Landkreis]])</f>
        <v>Monzelfeld, Hochscheid u.a. - Landkreis Bernkastel-Wittlich</v>
      </c>
      <c r="L4945" s="3" t="s">
        <v>13209</v>
      </c>
      <c r="M4945" s="3"/>
      <c r="N4945" t="str">
        <f>Orte[[#This Row],[Ort]]</f>
        <v>Monzelfeld, Hochscheid u.a.</v>
      </c>
      <c r="O4945" t="s">
        <v>2405</v>
      </c>
      <c r="P4945" t="s">
        <v>3270</v>
      </c>
    </row>
    <row r="4946" spans="1:16" x14ac:dyDescent="0.35">
      <c r="A4946" t="s">
        <v>5045</v>
      </c>
      <c r="B4946" s="3" t="s">
        <v>12808</v>
      </c>
      <c r="C4946" s="4">
        <v>49.814396644299997</v>
      </c>
      <c r="D4946" s="4">
        <v>7.60007749653</v>
      </c>
      <c r="E4946" s="4">
        <f>Orte[[#This Row],[Lat_dez]]*PI()/180</f>
        <v>0.8694252363374495</v>
      </c>
      <c r="F4946" s="4">
        <f>Orte[[#This Row],[Lon_dez]]*PI()/180</f>
        <v>0.13264637572117641</v>
      </c>
      <c r="G4946" t="s">
        <v>514</v>
      </c>
      <c r="H4946" t="s">
        <v>588</v>
      </c>
      <c r="I4946" s="4" t="b">
        <v>0</v>
      </c>
      <c r="J4946" s="4" t="str">
        <f>CONCATENATE(Orte[[#This Row],[Ort]]," - ",Orte[[#This Row],[Landkreis]])</f>
        <v>Monzingen - Landkreis Bad Kreuznach</v>
      </c>
      <c r="L4946" s="3" t="s">
        <v>8689</v>
      </c>
      <c r="M4946" s="3"/>
      <c r="N4946" t="str">
        <f>Orte[[#This Row],[Ort]]</f>
        <v>Monzingen</v>
      </c>
      <c r="O4946" t="s">
        <v>1301</v>
      </c>
      <c r="P4946" t="s">
        <v>2036</v>
      </c>
    </row>
    <row r="4947" spans="1:16" x14ac:dyDescent="0.35">
      <c r="A4947" t="s">
        <v>2085</v>
      </c>
      <c r="B4947" s="3" t="s">
        <v>9077</v>
      </c>
      <c r="C4947" s="4">
        <v>48.1615810905</v>
      </c>
      <c r="D4947" s="4">
        <v>11.064262450999999</v>
      </c>
      <c r="E4947" s="4">
        <f>Orte[[#This Row],[Lat_dez]]*PI()/180</f>
        <v>0.84057816299546617</v>
      </c>
      <c r="F4947" s="4">
        <f>Orte[[#This Row],[Lon_dez]]*PI()/180</f>
        <v>0.19310780907472774</v>
      </c>
      <c r="G4947" t="s">
        <v>665</v>
      </c>
      <c r="H4947" t="s">
        <v>960</v>
      </c>
      <c r="I4947" s="4" t="b">
        <v>0</v>
      </c>
      <c r="J4947" s="4" t="str">
        <f>CONCATENATE(Orte[[#This Row],[Ort]]," - ",Orte[[#This Row],[Landkreis]])</f>
        <v>Moorenweis - Landkreis Fürstenfeldbruck</v>
      </c>
      <c r="L4947" s="3" t="s">
        <v>12475</v>
      </c>
      <c r="M4947" s="3"/>
      <c r="N4947" t="str">
        <f>Orte[[#This Row],[Ort]]</f>
        <v>Moorenweis</v>
      </c>
      <c r="O4947" t="s">
        <v>2234</v>
      </c>
      <c r="P4947" t="s">
        <v>2181</v>
      </c>
    </row>
    <row r="4948" spans="1:16" x14ac:dyDescent="0.35">
      <c r="A4948" t="s">
        <v>7027</v>
      </c>
      <c r="B4948" s="3" t="s">
        <v>15464</v>
      </c>
      <c r="C4948" s="4">
        <v>53.322137182600002</v>
      </c>
      <c r="D4948" s="4">
        <v>7.4368017919799998</v>
      </c>
      <c r="E4948" s="4">
        <f>Orte[[#This Row],[Lat_dez]]*PI()/180</f>
        <v>0.93064685803646285</v>
      </c>
      <c r="F4948" s="4">
        <f>Orte[[#This Row],[Lon_dez]]*PI()/180</f>
        <v>0.12979667708826542</v>
      </c>
      <c r="G4948" t="s">
        <v>554</v>
      </c>
      <c r="H4948" t="s">
        <v>2151</v>
      </c>
      <c r="I4948" s="4" t="b">
        <v>0</v>
      </c>
      <c r="J4948" s="4" t="str">
        <f>CONCATENATE(Orte[[#This Row],[Ort]]," - ",Orte[[#This Row],[Landkreis]])</f>
        <v>Moormerland - Landkreis Leer</v>
      </c>
      <c r="L4948" s="3" t="s">
        <v>12470</v>
      </c>
      <c r="M4948" s="3"/>
      <c r="N4948" t="str">
        <f>Orte[[#This Row],[Ort]]</f>
        <v>Moormerland</v>
      </c>
      <c r="O4948" t="s">
        <v>3653</v>
      </c>
      <c r="P4948" t="s">
        <v>813</v>
      </c>
    </row>
    <row r="4949" spans="1:16" x14ac:dyDescent="0.35">
      <c r="A4949" t="s">
        <v>5517</v>
      </c>
      <c r="B4949" s="3" t="s">
        <v>13417</v>
      </c>
      <c r="C4949" s="4">
        <v>47.711611886599997</v>
      </c>
      <c r="D4949" s="4">
        <v>8.9390348801799995</v>
      </c>
      <c r="E4949" s="4">
        <f>Orte[[#This Row],[Lat_dez]]*PI()/180</f>
        <v>0.83272471885483335</v>
      </c>
      <c r="F4949" s="4">
        <f>Orte[[#This Row],[Lon_dez]]*PI()/180</f>
        <v>0.15601559060975781</v>
      </c>
      <c r="G4949" t="s">
        <v>546</v>
      </c>
      <c r="H4949" t="s">
        <v>1065</v>
      </c>
      <c r="I4949" s="4" t="b">
        <v>0</v>
      </c>
      <c r="J4949" s="4" t="str">
        <f>CONCATENATE(Orte[[#This Row],[Ort]]," - ",Orte[[#This Row],[Landkreis]])</f>
        <v>Moos - Landkreis Konstanz</v>
      </c>
      <c r="L4949" s="3" t="s">
        <v>12031</v>
      </c>
      <c r="M4949" s="3"/>
      <c r="N4949" t="str">
        <f>Orte[[#This Row],[Ort]]</f>
        <v>Moos</v>
      </c>
      <c r="O4949" t="s">
        <v>3487</v>
      </c>
      <c r="P4949" t="s">
        <v>1601</v>
      </c>
    </row>
    <row r="4950" spans="1:16" x14ac:dyDescent="0.35">
      <c r="A4950" t="s">
        <v>5517</v>
      </c>
      <c r="B4950" s="3" t="s">
        <v>15598</v>
      </c>
      <c r="C4950" s="4">
        <v>48.760016503099997</v>
      </c>
      <c r="D4950" s="4">
        <v>12.966537005399999</v>
      </c>
      <c r="E4950" s="4">
        <f>Orte[[#This Row],[Lat_dez]]*PI()/180</f>
        <v>0.85102283130586676</v>
      </c>
      <c r="F4950" s="4">
        <f>Orte[[#This Row],[Lon_dez]]*PI()/180</f>
        <v>0.22630876332591573</v>
      </c>
      <c r="G4950" t="s">
        <v>665</v>
      </c>
      <c r="H4950" t="s">
        <v>917</v>
      </c>
      <c r="I4950" s="4" t="b">
        <v>0</v>
      </c>
      <c r="J4950" s="4" t="str">
        <f>CONCATENATE(Orte[[#This Row],[Ort]]," - ",Orte[[#This Row],[Landkreis]])</f>
        <v>Moos - Landkreis Deggendorf</v>
      </c>
      <c r="L4950" s="3" t="s">
        <v>7642</v>
      </c>
      <c r="M4950" s="3"/>
      <c r="N4950" t="str">
        <f>Orte[[#This Row],[Ort]]</f>
        <v>Moos</v>
      </c>
      <c r="O4950" t="s">
        <v>3177</v>
      </c>
      <c r="P4950" t="s">
        <v>2795</v>
      </c>
    </row>
    <row r="4951" spans="1:16" x14ac:dyDescent="0.35">
      <c r="A4951" t="s">
        <v>2001</v>
      </c>
      <c r="B4951" s="3" t="s">
        <v>8981</v>
      </c>
      <c r="C4951" s="4">
        <v>48.037693449099997</v>
      </c>
      <c r="D4951" s="4">
        <v>11.8730152931</v>
      </c>
      <c r="E4951" s="4">
        <f>Orte[[#This Row],[Lat_dez]]*PI()/180</f>
        <v>0.83841591575050611</v>
      </c>
      <c r="F4951" s="4">
        <f>Orte[[#This Row],[Lon_dez]]*PI()/180</f>
        <v>0.2072232090042346</v>
      </c>
      <c r="G4951" t="s">
        <v>665</v>
      </c>
      <c r="H4951" t="s">
        <v>1203</v>
      </c>
      <c r="I4951" s="4" t="b">
        <v>0</v>
      </c>
      <c r="J4951" s="4" t="str">
        <f>CONCATENATE(Orte[[#This Row],[Ort]]," - ",Orte[[#This Row],[Landkreis]])</f>
        <v>Moosach - Landkreis Ebersberg</v>
      </c>
      <c r="L4951" s="3" t="s">
        <v>13958</v>
      </c>
      <c r="M4951" s="3"/>
      <c r="N4951" t="str">
        <f>Orte[[#This Row],[Ort]]</f>
        <v>Moosach</v>
      </c>
      <c r="O4951" t="s">
        <v>7269</v>
      </c>
      <c r="P4951" t="s">
        <v>5715</v>
      </c>
    </row>
    <row r="4952" spans="1:16" x14ac:dyDescent="0.35">
      <c r="A4952" t="s">
        <v>2798</v>
      </c>
      <c r="B4952" s="3" t="s">
        <v>9945</v>
      </c>
      <c r="C4952" s="4">
        <v>49.573325374600003</v>
      </c>
      <c r="D4952" s="4">
        <v>12.4246789692</v>
      </c>
      <c r="E4952" s="4">
        <f>Orte[[#This Row],[Lat_dez]]*PI()/180</f>
        <v>0.86521774894922143</v>
      </c>
      <c r="F4952" s="4">
        <f>Orte[[#This Row],[Lon_dez]]*PI()/180</f>
        <v>0.21685155651583515</v>
      </c>
      <c r="G4952" t="s">
        <v>665</v>
      </c>
      <c r="H4952" t="s">
        <v>1224</v>
      </c>
      <c r="I4952" s="4" t="b">
        <v>0</v>
      </c>
      <c r="J4952" s="4" t="str">
        <f>CONCATENATE(Orte[[#This Row],[Ort]]," - ",Orte[[#This Row],[Landkreis]])</f>
        <v>Moosbach - Landkreis Neustadt a.d. Waldnaab</v>
      </c>
      <c r="L4952" s="3" t="s">
        <v>11214</v>
      </c>
      <c r="M4952" s="3"/>
      <c r="N4952" t="str">
        <f>Orte[[#This Row],[Ort]]</f>
        <v>Moosbach</v>
      </c>
      <c r="O4952" t="s">
        <v>3607</v>
      </c>
      <c r="P4952" t="s">
        <v>4968</v>
      </c>
    </row>
    <row r="4953" spans="1:16" x14ac:dyDescent="0.35">
      <c r="A4953" t="s">
        <v>866</v>
      </c>
      <c r="B4953" s="3" t="s">
        <v>7893</v>
      </c>
      <c r="C4953" s="4">
        <v>48.476651156700001</v>
      </c>
      <c r="D4953" s="4">
        <v>11.9306818611</v>
      </c>
      <c r="E4953" s="4">
        <f>Orte[[#This Row],[Lat_dez]]*PI()/180</f>
        <v>0.84607717302513263</v>
      </c>
      <c r="F4953" s="4">
        <f>Orte[[#This Row],[Lon_dez]]*PI()/180</f>
        <v>0.20822968048415977</v>
      </c>
      <c r="G4953" t="s">
        <v>665</v>
      </c>
      <c r="H4953" t="s">
        <v>845</v>
      </c>
      <c r="I4953" s="4" t="b">
        <v>0</v>
      </c>
      <c r="J4953" s="4" t="str">
        <f>CONCATENATE(Orte[[#This Row],[Ort]]," - ",Orte[[#This Row],[Landkreis]])</f>
        <v>Moosburg a.d. Isar - Landkreis Freising</v>
      </c>
      <c r="L4953" s="3" t="s">
        <v>13967</v>
      </c>
      <c r="M4953" s="3"/>
      <c r="N4953" t="str">
        <f>Orte[[#This Row],[Ort]]</f>
        <v>Moosburg a.d. Isar</v>
      </c>
      <c r="O4953" t="s">
        <v>2678</v>
      </c>
      <c r="P4953" t="s">
        <v>4977</v>
      </c>
    </row>
    <row r="4954" spans="1:16" x14ac:dyDescent="0.35">
      <c r="A4954" t="s">
        <v>5548</v>
      </c>
      <c r="B4954" s="3" t="s">
        <v>13462</v>
      </c>
      <c r="C4954" s="4">
        <v>48.277450889199997</v>
      </c>
      <c r="D4954" s="4">
        <v>11.807930560000001</v>
      </c>
      <c r="E4954" s="4">
        <f>Orte[[#This Row],[Lat_dez]]*PI()/180</f>
        <v>0.84260047248640402</v>
      </c>
      <c r="F4954" s="4">
        <f>Orte[[#This Row],[Lon_dez]]*PI()/180</f>
        <v>0.20608726611885786</v>
      </c>
      <c r="G4954" t="s">
        <v>665</v>
      </c>
      <c r="H4954" t="s">
        <v>879</v>
      </c>
      <c r="I4954" s="4" t="b">
        <v>0</v>
      </c>
      <c r="J4954" s="4" t="str">
        <f>CONCATENATE(Orte[[#This Row],[Ort]]," - ",Orte[[#This Row],[Landkreis]])</f>
        <v>Moosinning - Landkreis Erding</v>
      </c>
      <c r="L4954" s="3" t="s">
        <v>8436</v>
      </c>
      <c r="M4954" s="3"/>
      <c r="N4954" t="str">
        <f>Orte[[#This Row],[Ort]]</f>
        <v>Moosinning</v>
      </c>
      <c r="O4954" t="s">
        <v>4700</v>
      </c>
      <c r="P4954" t="s">
        <v>2289</v>
      </c>
    </row>
    <row r="4955" spans="1:16" x14ac:dyDescent="0.35">
      <c r="A4955" t="s">
        <v>3025</v>
      </c>
      <c r="B4955" s="3" t="s">
        <v>10224</v>
      </c>
      <c r="C4955" s="4">
        <v>48.682705384499997</v>
      </c>
      <c r="D4955" s="4">
        <v>12.480169768</v>
      </c>
      <c r="E4955" s="4">
        <f>Orte[[#This Row],[Lat_dez]]*PI()/180</f>
        <v>0.84967349773789702</v>
      </c>
      <c r="F4955" s="4">
        <f>Orte[[#This Row],[Lon_dez]]*PI()/180</f>
        <v>0.21782005365945684</v>
      </c>
      <c r="G4955" t="s">
        <v>665</v>
      </c>
      <c r="H4955" t="s">
        <v>1895</v>
      </c>
      <c r="I4955" s="4" t="b">
        <v>0</v>
      </c>
      <c r="J4955" s="4" t="str">
        <f>CONCATENATE(Orte[[#This Row],[Ort]]," - ",Orte[[#This Row],[Landkreis]])</f>
        <v>Moosthenning - Landkreis Dingolfing-Landau</v>
      </c>
      <c r="L4955" s="3" t="s">
        <v>14608</v>
      </c>
      <c r="M4955" s="3"/>
      <c r="N4955" t="str">
        <f>Orte[[#This Row],[Ort]]</f>
        <v>Moosthenning</v>
      </c>
      <c r="O4955" t="s">
        <v>7012</v>
      </c>
      <c r="P4955" t="s">
        <v>2793</v>
      </c>
    </row>
    <row r="4956" spans="1:16" x14ac:dyDescent="0.35">
      <c r="A4956" t="s">
        <v>3521</v>
      </c>
      <c r="B4956" s="3" t="s">
        <v>10848</v>
      </c>
      <c r="C4956" s="4">
        <v>49.815518232099997</v>
      </c>
      <c r="D4956" s="4">
        <v>7.0991748756000002</v>
      </c>
      <c r="E4956" s="4">
        <f>Orte[[#This Row],[Lat_dez]]*PI()/180</f>
        <v>0.86944481173740973</v>
      </c>
      <c r="F4956" s="4">
        <f>Orte[[#This Row],[Lon_dez]]*PI()/180</f>
        <v>0.12390397575407887</v>
      </c>
      <c r="G4956" t="s">
        <v>514</v>
      </c>
      <c r="H4956" t="s">
        <v>1254</v>
      </c>
      <c r="I4956" s="4" t="b">
        <v>0</v>
      </c>
      <c r="J4956" s="4" t="str">
        <f>CONCATENATE(Orte[[#This Row],[Ort]]," - ",Orte[[#This Row],[Landkreis]])</f>
        <v>Morbach - Landkreis Bernkastel-Wittlich</v>
      </c>
      <c r="L4956" s="3" t="s">
        <v>12471</v>
      </c>
      <c r="M4956" s="3"/>
      <c r="N4956" t="str">
        <f>Orte[[#This Row],[Ort]]</f>
        <v>Morbach</v>
      </c>
      <c r="O4956" t="s">
        <v>6195</v>
      </c>
      <c r="P4956" t="s">
        <v>2878</v>
      </c>
    </row>
    <row r="4957" spans="1:16" x14ac:dyDescent="0.35">
      <c r="A4957" t="s">
        <v>6373</v>
      </c>
      <c r="B4957" s="3" t="s">
        <v>14579</v>
      </c>
      <c r="C4957" s="4">
        <v>49.984539197399997</v>
      </c>
      <c r="D4957" s="4">
        <v>8.5699453326199997</v>
      </c>
      <c r="E4957" s="4">
        <f>Orte[[#This Row],[Lat_dez]]*PI()/180</f>
        <v>0.87239478408679372</v>
      </c>
      <c r="F4957" s="4">
        <f>Orte[[#This Row],[Lon_dez]]*PI()/180</f>
        <v>0.14957376277013959</v>
      </c>
      <c r="G4957" t="s">
        <v>549</v>
      </c>
      <c r="H4957" t="s">
        <v>1053</v>
      </c>
      <c r="I4957" s="4" t="b">
        <v>0</v>
      </c>
      <c r="J4957" s="4" t="str">
        <f>CONCATENATE(Orte[[#This Row],[Ort]]," - ",Orte[[#This Row],[Landkreis]])</f>
        <v>Mörfelden-Walldorf - Landkreis Groß-Gerau</v>
      </c>
      <c r="L4957" s="3" t="s">
        <v>12027</v>
      </c>
      <c r="M4957" s="3"/>
      <c r="N4957" t="str">
        <f>Orte[[#This Row],[Ort]]</f>
        <v>Mörfelden-Walldorf</v>
      </c>
      <c r="O4957" t="s">
        <v>1863</v>
      </c>
      <c r="P4957" t="s">
        <v>4506</v>
      </c>
    </row>
    <row r="4958" spans="1:16" x14ac:dyDescent="0.35">
      <c r="A4958" t="s">
        <v>1439</v>
      </c>
      <c r="B4958" s="3" t="s">
        <v>8375</v>
      </c>
      <c r="C4958" s="4">
        <v>51.707030726699998</v>
      </c>
      <c r="D4958" s="4">
        <v>9.83316604999</v>
      </c>
      <c r="E4958" s="4">
        <f>Orte[[#This Row],[Lat_dez]]*PI()/180</f>
        <v>0.9024579326107911</v>
      </c>
      <c r="F4958" s="4">
        <f>Orte[[#This Row],[Lon_dez]]*PI()/180</f>
        <v>0.17162112346765082</v>
      </c>
      <c r="G4958" t="s">
        <v>554</v>
      </c>
      <c r="H4958" t="s">
        <v>1440</v>
      </c>
      <c r="I4958" s="4" t="b">
        <v>0</v>
      </c>
      <c r="J4958" s="4" t="str">
        <f>CONCATENATE(Orte[[#This Row],[Ort]]," - ",Orte[[#This Row],[Landkreis]])</f>
        <v>Moringen - Landkreis Northeim</v>
      </c>
      <c r="L4958" s="3" t="s">
        <v>11780</v>
      </c>
      <c r="M4958" s="3"/>
      <c r="N4958" t="str">
        <f>Orte[[#This Row],[Ort]]</f>
        <v>Moringen</v>
      </c>
      <c r="O4958" t="s">
        <v>2718</v>
      </c>
      <c r="P4958" t="s">
        <v>3411</v>
      </c>
    </row>
    <row r="4959" spans="1:16" x14ac:dyDescent="0.35">
      <c r="A4959" t="s">
        <v>984</v>
      </c>
      <c r="B4959" s="3" t="s">
        <v>7968</v>
      </c>
      <c r="C4959" s="4">
        <v>51.1621019731</v>
      </c>
      <c r="D4959" s="4">
        <v>13.666298531500001</v>
      </c>
      <c r="E4959" s="4">
        <f>Orte[[#This Row],[Lat_dez]]*PI()/180</f>
        <v>0.89294713167168238</v>
      </c>
      <c r="F4959" s="4">
        <f>Orte[[#This Row],[Lon_dez]]*PI()/180</f>
        <v>0.23852190593514097</v>
      </c>
      <c r="G4959" t="s">
        <v>869</v>
      </c>
      <c r="H4959" t="s">
        <v>985</v>
      </c>
      <c r="I4959" s="4" t="b">
        <v>0</v>
      </c>
      <c r="J4959" s="4" t="str">
        <f>CONCATENATE(Orte[[#This Row],[Ort]]," - ",Orte[[#This Row],[Landkreis]])</f>
        <v>Moritzburg - Landkreis Meißen</v>
      </c>
      <c r="L4959" s="3" t="s">
        <v>14881</v>
      </c>
      <c r="M4959" s="3"/>
      <c r="N4959" t="str">
        <f>Orte[[#This Row],[Ort]]</f>
        <v>Moritzburg</v>
      </c>
      <c r="O4959" t="s">
        <v>2130</v>
      </c>
      <c r="P4959" t="s">
        <v>3510</v>
      </c>
    </row>
    <row r="4960" spans="1:16" x14ac:dyDescent="0.35">
      <c r="A4960" t="s">
        <v>4432</v>
      </c>
      <c r="B4960" s="3" t="s">
        <v>12015</v>
      </c>
      <c r="C4960" s="4">
        <v>49.594290146600002</v>
      </c>
      <c r="D4960" s="4">
        <v>8.7408224395800005</v>
      </c>
      <c r="E4960" s="4">
        <f>Orte[[#This Row],[Lat_dez]]*PI()/180</f>
        <v>0.86558365324755127</v>
      </c>
      <c r="F4960" s="4">
        <f>Orte[[#This Row],[Lon_dez]]*PI()/180</f>
        <v>0.15255613090287412</v>
      </c>
      <c r="G4960" t="s">
        <v>549</v>
      </c>
      <c r="H4960" t="s">
        <v>717</v>
      </c>
      <c r="I4960" s="4" t="b">
        <v>0</v>
      </c>
      <c r="J4960" s="4" t="str">
        <f>CONCATENATE(Orte[[#This Row],[Ort]]," - ",Orte[[#This Row],[Landkreis]])</f>
        <v>Mörlenbach - Landkreis Bergstraße</v>
      </c>
      <c r="L4960" s="3" t="s">
        <v>7836</v>
      </c>
      <c r="M4960" s="3"/>
      <c r="N4960" t="str">
        <f>Orte[[#This Row],[Ort]]</f>
        <v>Mörlenbach</v>
      </c>
      <c r="O4960" t="s">
        <v>2523</v>
      </c>
      <c r="P4960" t="s">
        <v>2513</v>
      </c>
    </row>
    <row r="4961" spans="1:16" x14ac:dyDescent="0.35">
      <c r="A4961" t="s">
        <v>2399</v>
      </c>
      <c r="B4961" s="3" t="s">
        <v>9446</v>
      </c>
      <c r="C4961" s="4">
        <v>48.856332670999997</v>
      </c>
      <c r="D4961" s="4">
        <v>11.011684992899999</v>
      </c>
      <c r="E4961" s="4">
        <f>Orte[[#This Row],[Lat_dez]]*PI()/180</f>
        <v>0.85270386555862543</v>
      </c>
      <c r="F4961" s="4">
        <f>Orte[[#This Row],[Lon_dez]]*PI()/180</f>
        <v>0.19219015931855338</v>
      </c>
      <c r="G4961" t="s">
        <v>665</v>
      </c>
      <c r="H4961" t="s">
        <v>1867</v>
      </c>
      <c r="I4961" s="4" t="b">
        <v>0</v>
      </c>
      <c r="J4961" s="4" t="str">
        <f>CONCATENATE(Orte[[#This Row],[Ort]]," - ",Orte[[#This Row],[Landkreis]])</f>
        <v>Mörnsheim - Landkreis Eichstätt</v>
      </c>
      <c r="L4961" s="3" t="s">
        <v>13440</v>
      </c>
      <c r="M4961" s="3"/>
      <c r="N4961" t="str">
        <f>Orte[[#This Row],[Ort]]</f>
        <v>Mörnsheim</v>
      </c>
      <c r="O4961" t="s">
        <v>2976</v>
      </c>
      <c r="P4961" t="s">
        <v>5253</v>
      </c>
    </row>
    <row r="4962" spans="1:16" x14ac:dyDescent="0.35">
      <c r="A4962" t="s">
        <v>4537</v>
      </c>
      <c r="B4962" s="3" t="s">
        <v>12147</v>
      </c>
      <c r="C4962" s="4">
        <v>50.868514279899998</v>
      </c>
      <c r="D4962" s="4">
        <v>7.70590143105</v>
      </c>
      <c r="E4962" s="4">
        <f>Orte[[#This Row],[Lat_dez]]*PI()/180</f>
        <v>0.88782305978200737</v>
      </c>
      <c r="F4962" s="4">
        <f>Orte[[#This Row],[Lon_dez]]*PI()/180</f>
        <v>0.13449335180596528</v>
      </c>
      <c r="G4962" t="s">
        <v>504</v>
      </c>
      <c r="H4962" t="s">
        <v>1161</v>
      </c>
      <c r="I4962" s="4" t="b">
        <v>0</v>
      </c>
      <c r="J4962" s="4" t="str">
        <f>CONCATENATE(Orte[[#This Row],[Ort]]," - ",Orte[[#This Row],[Landkreis]])</f>
        <v>Morsbach - Kreis Oberbergischer Kreis</v>
      </c>
      <c r="L4962" s="3" t="s">
        <v>10028</v>
      </c>
      <c r="M4962" s="3"/>
      <c r="N4962" t="str">
        <f>Orte[[#This Row],[Ort]]</f>
        <v>Morsbach</v>
      </c>
      <c r="O4962" t="s">
        <v>3533</v>
      </c>
      <c r="P4962" t="s">
        <v>5501</v>
      </c>
    </row>
    <row r="4963" spans="1:16" x14ac:dyDescent="0.35">
      <c r="A4963" t="s">
        <v>6690</v>
      </c>
      <c r="B4963" s="3" t="s">
        <v>15011</v>
      </c>
      <c r="C4963" s="4">
        <v>51.062809874300001</v>
      </c>
      <c r="D4963" s="4">
        <v>9.6109589242499993</v>
      </c>
      <c r="E4963" s="4">
        <f>Orte[[#This Row],[Lat_dez]]*PI()/180</f>
        <v>0.89121415762640688</v>
      </c>
      <c r="F4963" s="4">
        <f>Orte[[#This Row],[Lon_dez]]*PI()/180</f>
        <v>0.16774287750209477</v>
      </c>
      <c r="G4963" t="s">
        <v>549</v>
      </c>
      <c r="H4963" t="s">
        <v>817</v>
      </c>
      <c r="I4963" s="4" t="b">
        <v>0</v>
      </c>
      <c r="J4963" s="4" t="str">
        <f>CONCATENATE(Orte[[#This Row],[Ort]]," - ",Orte[[#This Row],[Landkreis]])</f>
        <v>Morschen - Landkreis Schwalm-Eder-Kreis</v>
      </c>
      <c r="L4963" s="3" t="s">
        <v>11234</v>
      </c>
      <c r="M4963" s="3"/>
      <c r="N4963" t="str">
        <f>Orte[[#This Row],[Ort]]</f>
        <v>Morschen</v>
      </c>
      <c r="O4963" t="s">
        <v>7232</v>
      </c>
      <c r="P4963" t="s">
        <v>6897</v>
      </c>
    </row>
    <row r="4964" spans="1:16" x14ac:dyDescent="0.35">
      <c r="A4964" t="s">
        <v>4034</v>
      </c>
      <c r="B4964" s="3" t="s">
        <v>11501</v>
      </c>
      <c r="C4964" s="4">
        <v>49.3812699502</v>
      </c>
      <c r="D4964" s="4">
        <v>9.1339847966000001</v>
      </c>
      <c r="E4964" s="4">
        <f>Orte[[#This Row],[Lat_dez]]*PI()/180</f>
        <v>0.86186574944712635</v>
      </c>
      <c r="F4964" s="4">
        <f>Orte[[#This Row],[Lon_dez]]*PI()/180</f>
        <v>0.15941810852777458</v>
      </c>
      <c r="G4964" t="s">
        <v>546</v>
      </c>
      <c r="H4964" t="s">
        <v>774</v>
      </c>
      <c r="I4964" s="4" t="b">
        <v>0</v>
      </c>
      <c r="J4964" s="4" t="str">
        <f>CONCATENATE(Orte[[#This Row],[Ort]]," - ",Orte[[#This Row],[Landkreis]])</f>
        <v>Mosbach - Landkreis Neckar-Odenwald-Kreis</v>
      </c>
      <c r="L4964" s="3" t="s">
        <v>15650</v>
      </c>
      <c r="M4964" s="3"/>
      <c r="N4964" t="str">
        <f>Orte[[#This Row],[Ort]]</f>
        <v>Mosbach</v>
      </c>
      <c r="O4964" t="s">
        <v>5744</v>
      </c>
      <c r="P4964" t="s">
        <v>3626</v>
      </c>
    </row>
    <row r="4965" spans="1:16" x14ac:dyDescent="0.35">
      <c r="A4965" t="s">
        <v>4264</v>
      </c>
      <c r="B4965" s="3" t="s">
        <v>11784</v>
      </c>
      <c r="C4965" s="4">
        <v>49.644659406700001</v>
      </c>
      <c r="D4965" s="4">
        <v>8.9158248000599993</v>
      </c>
      <c r="E4965" s="4">
        <f>Orte[[#This Row],[Lat_dez]]*PI()/180</f>
        <v>0.86646276267808975</v>
      </c>
      <c r="F4965" s="4">
        <f>Orte[[#This Row],[Lon_dez]]*PI()/180</f>
        <v>0.15561049829201209</v>
      </c>
      <c r="G4965" t="s">
        <v>549</v>
      </c>
      <c r="H4965" t="s">
        <v>743</v>
      </c>
      <c r="I4965" s="4" t="b">
        <v>0</v>
      </c>
      <c r="J4965" s="4" t="str">
        <f>CONCATENATE(Orte[[#This Row],[Ort]]," - ",Orte[[#This Row],[Landkreis]])</f>
        <v>Mossautal - Landkreis Odenwaldkreis</v>
      </c>
      <c r="L4965" s="3" t="s">
        <v>11805</v>
      </c>
      <c r="M4965" s="3"/>
      <c r="N4965" t="str">
        <f>Orte[[#This Row],[Ort]]</f>
        <v>Mossautal</v>
      </c>
      <c r="O4965" t="s">
        <v>1810</v>
      </c>
      <c r="P4965" t="s">
        <v>16089</v>
      </c>
    </row>
    <row r="4966" spans="1:16" x14ac:dyDescent="0.35">
      <c r="A4966" t="s">
        <v>6399</v>
      </c>
      <c r="B4966" s="3" t="s">
        <v>14614</v>
      </c>
      <c r="C4966" s="4">
        <v>48.3954765788</v>
      </c>
      <c r="D4966" s="4">
        <v>9.0739594884199999</v>
      </c>
      <c r="E4966" s="4">
        <f>Orte[[#This Row],[Lat_dez]]*PI()/180</f>
        <v>0.84466040937186093</v>
      </c>
      <c r="F4966" s="4">
        <f>Orte[[#This Row],[Lon_dez]]*PI()/180</f>
        <v>0.15837046926550927</v>
      </c>
      <c r="G4966" t="s">
        <v>546</v>
      </c>
      <c r="H4966" t="s">
        <v>1499</v>
      </c>
      <c r="I4966" s="4" t="b">
        <v>0</v>
      </c>
      <c r="J4966" s="4" t="str">
        <f>CONCATENATE(Orte[[#This Row],[Ort]]," - ",Orte[[#This Row],[Landkreis]])</f>
        <v>Mössingen - Landkreis Tübingen</v>
      </c>
      <c r="L4966" s="3" t="s">
        <v>8457</v>
      </c>
      <c r="M4966" s="3"/>
      <c r="N4966" t="str">
        <f>Orte[[#This Row],[Ort]]</f>
        <v>Mössingen</v>
      </c>
      <c r="O4966" t="s">
        <v>7021</v>
      </c>
      <c r="P4966" t="s">
        <v>5167</v>
      </c>
    </row>
    <row r="4967" spans="1:16" x14ac:dyDescent="0.35">
      <c r="A4967" t="s">
        <v>1778</v>
      </c>
      <c r="B4967" s="3" t="s">
        <v>8733</v>
      </c>
      <c r="C4967" s="4">
        <v>50.387574334100002</v>
      </c>
      <c r="D4967" s="4">
        <v>9.77007990281</v>
      </c>
      <c r="E4967" s="4">
        <f>Orte[[#This Row],[Lat_dez]]*PI()/180</f>
        <v>0.8794290742234343</v>
      </c>
      <c r="F4967" s="4">
        <f>Orte[[#This Row],[Lon_dez]]*PI()/180</f>
        <v>0.17052006248696208</v>
      </c>
      <c r="G4967" t="s">
        <v>665</v>
      </c>
      <c r="H4967" t="s">
        <v>998</v>
      </c>
      <c r="I4967" s="4" t="b">
        <v>0</v>
      </c>
      <c r="J4967" s="4" t="str">
        <f>CONCATENATE(Orte[[#This Row],[Ort]]," - ",Orte[[#This Row],[Landkreis]])</f>
        <v>Motten - Landkreis Bad Kissingen</v>
      </c>
      <c r="L4967" s="3" t="s">
        <v>15651</v>
      </c>
      <c r="M4967" s="3"/>
      <c r="N4967" t="str">
        <f>Orte[[#This Row],[Ort]]</f>
        <v>Motten</v>
      </c>
      <c r="O4967" t="s">
        <v>3311</v>
      </c>
      <c r="P4967" t="s">
        <v>3580</v>
      </c>
    </row>
    <row r="4968" spans="1:16" x14ac:dyDescent="0.35">
      <c r="A4968" t="s">
        <v>3352</v>
      </c>
      <c r="B4968" s="3" t="s">
        <v>10625</v>
      </c>
      <c r="C4968" s="4">
        <v>48.809744459800001</v>
      </c>
      <c r="D4968" s="4">
        <v>10.5874890288</v>
      </c>
      <c r="E4968" s="4">
        <f>Orte[[#This Row],[Lat_dez]]*PI()/180</f>
        <v>0.85189074788057106</v>
      </c>
      <c r="F4968" s="4">
        <f>Orte[[#This Row],[Lon_dez]]*PI()/180</f>
        <v>0.18478654307133674</v>
      </c>
      <c r="G4968" t="s">
        <v>665</v>
      </c>
      <c r="H4968" t="s">
        <v>698</v>
      </c>
      <c r="I4968" s="4" t="b">
        <v>0</v>
      </c>
      <c r="J4968" s="4" t="str">
        <f>CONCATENATE(Orte[[#This Row],[Ort]]," - ",Orte[[#This Row],[Landkreis]])</f>
        <v>Möttingen - Landkreis Donau-Ries</v>
      </c>
      <c r="L4968" s="3" t="s">
        <v>8722</v>
      </c>
      <c r="M4968" s="3"/>
      <c r="N4968" t="str">
        <f>Orte[[#This Row],[Ort]]</f>
        <v>Möttingen</v>
      </c>
      <c r="O4968" t="s">
        <v>5616</v>
      </c>
      <c r="P4968" t="s">
        <v>2677</v>
      </c>
    </row>
    <row r="4969" spans="1:16" x14ac:dyDescent="0.35">
      <c r="A4969" t="s">
        <v>6908</v>
      </c>
      <c r="B4969" s="3" t="s">
        <v>15302</v>
      </c>
      <c r="C4969" s="4">
        <v>48.904239475799997</v>
      </c>
      <c r="D4969" s="4">
        <v>12.4015967932</v>
      </c>
      <c r="E4969" s="4">
        <f>Orte[[#This Row],[Lat_dez]]*PI()/180</f>
        <v>0.85353999703649575</v>
      </c>
      <c r="F4969" s="4">
        <f>Orte[[#This Row],[Lon_dez]]*PI()/180</f>
        <v>0.21644869654611029</v>
      </c>
      <c r="G4969" t="s">
        <v>665</v>
      </c>
      <c r="H4969" t="s">
        <v>874</v>
      </c>
      <c r="I4969" s="4" t="b">
        <v>0</v>
      </c>
      <c r="J4969" s="4" t="str">
        <f>CONCATENATE(Orte[[#This Row],[Ort]]," - ",Orte[[#This Row],[Landkreis]])</f>
        <v>Mötzing - Landkreis Regensburg</v>
      </c>
      <c r="L4969" s="3" t="s">
        <v>7637</v>
      </c>
      <c r="M4969" s="3"/>
      <c r="N4969" t="str">
        <f>Orte[[#This Row],[Ort]]</f>
        <v>Mötzing</v>
      </c>
      <c r="O4969" t="s">
        <v>2789</v>
      </c>
      <c r="P4969" t="s">
        <v>2340</v>
      </c>
    </row>
    <row r="4970" spans="1:16" x14ac:dyDescent="0.35">
      <c r="A4970" t="s">
        <v>4783</v>
      </c>
      <c r="B4970" s="3" t="s">
        <v>12470</v>
      </c>
      <c r="C4970" s="4">
        <v>48.536722961499997</v>
      </c>
      <c r="D4970" s="4">
        <v>8.7811755197100005</v>
      </c>
      <c r="E4970" s="4">
        <f>Orte[[#This Row],[Lat_dez]]*PI()/180</f>
        <v>0.84712562380650791</v>
      </c>
      <c r="F4970" s="4">
        <f>Orte[[#This Row],[Lon_dez]]*PI()/180</f>
        <v>0.15326042501446371</v>
      </c>
      <c r="G4970" t="s">
        <v>546</v>
      </c>
      <c r="H4970" t="s">
        <v>749</v>
      </c>
      <c r="I4970" s="4" t="b">
        <v>0</v>
      </c>
      <c r="J4970" s="4" t="str">
        <f>CONCATENATE(Orte[[#This Row],[Ort]]," - ",Orte[[#This Row],[Landkreis]])</f>
        <v>Mötzingen - Landkreis Böblingen</v>
      </c>
      <c r="L4970" s="3" t="s">
        <v>8580</v>
      </c>
      <c r="M4970" s="3"/>
      <c r="N4970" t="str">
        <f>Orte[[#This Row],[Ort]]</f>
        <v>Mötzingen</v>
      </c>
      <c r="O4970" t="s">
        <v>5278</v>
      </c>
      <c r="P4970" t="s">
        <v>4577</v>
      </c>
    </row>
    <row r="4971" spans="1:16" x14ac:dyDescent="0.35">
      <c r="A4971" t="s">
        <v>2159</v>
      </c>
      <c r="B4971" s="3" t="s">
        <v>9159</v>
      </c>
      <c r="C4971" s="4">
        <v>50.900481620999997</v>
      </c>
      <c r="D4971" s="4">
        <v>7.4069251572299999</v>
      </c>
      <c r="E4971" s="4">
        <f>Orte[[#This Row],[Lat_dez]]*PI()/180</f>
        <v>0.8883809951373105</v>
      </c>
      <c r="F4971" s="4">
        <f>Orte[[#This Row],[Lon_dez]]*PI()/180</f>
        <v>0.12927523144246217</v>
      </c>
      <c r="G4971" t="s">
        <v>504</v>
      </c>
      <c r="H4971" t="s">
        <v>1265</v>
      </c>
      <c r="I4971" s="4" t="b">
        <v>0</v>
      </c>
      <c r="J4971" s="4" t="str">
        <f>CONCATENATE(Orte[[#This Row],[Ort]]," - ",Orte[[#This Row],[Landkreis]])</f>
        <v>Much - Kreis Rhein-Sieg-Kreis</v>
      </c>
      <c r="L4971" s="3" t="s">
        <v>15463</v>
      </c>
      <c r="M4971" s="3"/>
      <c r="N4971" t="str">
        <f>Orte[[#This Row],[Ort]]</f>
        <v>Much</v>
      </c>
      <c r="O4971" t="s">
        <v>2867</v>
      </c>
      <c r="P4971" t="s">
        <v>6299</v>
      </c>
    </row>
    <row r="4972" spans="1:16" x14ac:dyDescent="0.35">
      <c r="A4972" t="s">
        <v>4602</v>
      </c>
      <c r="B4972" s="3" t="s">
        <v>12227</v>
      </c>
      <c r="C4972" s="4">
        <v>51.348478636400003</v>
      </c>
      <c r="D4972" s="4">
        <v>11.7919967336</v>
      </c>
      <c r="E4972" s="4">
        <f>Orte[[#This Row],[Lat_dez]]*PI()/180</f>
        <v>0.89620001809514827</v>
      </c>
      <c r="F4972" s="4">
        <f>Orte[[#This Row],[Lon_dez]]*PI()/180</f>
        <v>0.20580916838573665</v>
      </c>
      <c r="G4972" t="s">
        <v>809</v>
      </c>
      <c r="H4972" t="s">
        <v>861</v>
      </c>
      <c r="I4972" s="4" t="b">
        <v>0</v>
      </c>
      <c r="J4972" s="4" t="str">
        <f>CONCATENATE(Orte[[#This Row],[Ort]]," - ",Orte[[#This Row],[Landkreis]])</f>
        <v>Mücheln - Landkreis Saalekreis</v>
      </c>
      <c r="L4972" s="3" t="s">
        <v>11807</v>
      </c>
      <c r="M4972" s="3"/>
      <c r="N4972" t="str">
        <f>Orte[[#This Row],[Ort]]</f>
        <v>Mücheln</v>
      </c>
      <c r="O4972" t="s">
        <v>2650</v>
      </c>
      <c r="P4972" t="s">
        <v>4902</v>
      </c>
    </row>
    <row r="4973" spans="1:16" x14ac:dyDescent="0.35">
      <c r="A4973" t="s">
        <v>7097</v>
      </c>
      <c r="B4973" s="3" t="s">
        <v>15565</v>
      </c>
      <c r="C4973" s="4">
        <v>51.302573168000002</v>
      </c>
      <c r="D4973" s="4">
        <v>11.7965199077</v>
      </c>
      <c r="E4973" s="4">
        <f>Orte[[#This Row],[Lat_dez]]*PI()/180</f>
        <v>0.89539881652689801</v>
      </c>
      <c r="F4973" s="4">
        <f>Orte[[#This Row],[Lon_dez]]*PI()/180</f>
        <v>0.20588811266642257</v>
      </c>
      <c r="G4973" t="s">
        <v>809</v>
      </c>
      <c r="H4973" t="s">
        <v>861</v>
      </c>
      <c r="I4973" s="4" t="b">
        <v>0</v>
      </c>
      <c r="J4973" s="4" t="str">
        <f>CONCATENATE(Orte[[#This Row],[Ort]]," - ",Orte[[#This Row],[Landkreis]])</f>
        <v>Mücheln/ Geiseltal - Landkreis Saalekreis</v>
      </c>
      <c r="L4973" s="3" t="s">
        <v>15237</v>
      </c>
      <c r="M4973" s="3"/>
      <c r="N4973" t="str">
        <f>Orte[[#This Row],[Ort]]</f>
        <v>Mücheln/ Geiseltal</v>
      </c>
      <c r="O4973" t="s">
        <v>6407</v>
      </c>
      <c r="P4973" t="s">
        <v>3627</v>
      </c>
    </row>
    <row r="4974" spans="1:16" x14ac:dyDescent="0.35">
      <c r="A4974" t="s">
        <v>7141</v>
      </c>
      <c r="B4974" s="3" t="s">
        <v>15627</v>
      </c>
      <c r="C4974" s="4">
        <v>50.6282113221</v>
      </c>
      <c r="D4974" s="4">
        <v>9.0478131678399993</v>
      </c>
      <c r="E4974" s="4">
        <f>Orte[[#This Row],[Lat_dez]]*PI()/180</f>
        <v>0.88362898196611639</v>
      </c>
      <c r="F4974" s="4">
        <f>Orte[[#This Row],[Lon_dez]]*PI()/180</f>
        <v>0.1579141298841063</v>
      </c>
      <c r="G4974" t="s">
        <v>549</v>
      </c>
      <c r="H4974" t="s">
        <v>763</v>
      </c>
      <c r="I4974" s="4" t="b">
        <v>0</v>
      </c>
      <c r="J4974" s="4" t="str">
        <f>CONCATENATE(Orte[[#This Row],[Ort]]," - ",Orte[[#This Row],[Landkreis]])</f>
        <v>Mücke - Landkreis Vogelsbergkreis</v>
      </c>
      <c r="L4974" s="3" t="s">
        <v>15530</v>
      </c>
      <c r="M4974" s="3"/>
      <c r="N4974" t="str">
        <f>Orte[[#This Row],[Ort]]</f>
        <v>Mücke</v>
      </c>
      <c r="O4974" t="s">
        <v>6710</v>
      </c>
      <c r="P4974" t="s">
        <v>6301</v>
      </c>
    </row>
    <row r="4975" spans="1:16" x14ac:dyDescent="0.35">
      <c r="A4975" t="s">
        <v>7011</v>
      </c>
      <c r="B4975" s="3" t="s">
        <v>15443</v>
      </c>
      <c r="C4975" s="4">
        <v>49.535678469200001</v>
      </c>
      <c r="D4975" s="4">
        <v>9.1738373659600008</v>
      </c>
      <c r="E4975" s="4">
        <f>Orte[[#This Row],[Lat_dez]]*PI()/180</f>
        <v>0.86456068649680451</v>
      </c>
      <c r="F4975" s="4">
        <f>Orte[[#This Row],[Lon_dez]]*PI()/180</f>
        <v>0.16011366707848598</v>
      </c>
      <c r="G4975" t="s">
        <v>546</v>
      </c>
      <c r="H4975" t="s">
        <v>774</v>
      </c>
      <c r="I4975" s="4" t="b">
        <v>0</v>
      </c>
      <c r="J4975" s="4" t="str">
        <f>CONCATENATE(Orte[[#This Row],[Ort]]," - ",Orte[[#This Row],[Landkreis]])</f>
        <v>Mudau - Landkreis Neckar-Odenwald-Kreis</v>
      </c>
      <c r="L4975" s="3" t="s">
        <v>8822</v>
      </c>
      <c r="M4975" s="3"/>
      <c r="N4975" t="str">
        <f>Orte[[#This Row],[Ort]]</f>
        <v>Mudau</v>
      </c>
      <c r="O4975" t="s">
        <v>3505</v>
      </c>
      <c r="P4975" t="s">
        <v>6153</v>
      </c>
    </row>
    <row r="4976" spans="1:16" x14ac:dyDescent="0.35">
      <c r="A4976" t="s">
        <v>6488</v>
      </c>
      <c r="B4976" s="3" t="s">
        <v>14734</v>
      </c>
      <c r="C4976" s="4">
        <v>50.196517792000002</v>
      </c>
      <c r="D4976" s="4">
        <v>7.3495784363699999</v>
      </c>
      <c r="E4976" s="4">
        <f>Orte[[#This Row],[Lat_dez]]*PI()/180</f>
        <v>0.87609450850631421</v>
      </c>
      <c r="F4976" s="4">
        <f>Orte[[#This Row],[Lon_dez]]*PI()/180</f>
        <v>0.12827434234823307</v>
      </c>
      <c r="G4976" t="s">
        <v>514</v>
      </c>
      <c r="H4976" t="s">
        <v>538</v>
      </c>
      <c r="I4976" s="4" t="b">
        <v>0</v>
      </c>
      <c r="J4976" s="4" t="str">
        <f>CONCATENATE(Orte[[#This Row],[Ort]]," - ",Orte[[#This Row],[Landkreis]])</f>
        <v>Müden - Landkreis Cochem-Zell</v>
      </c>
      <c r="L4976" s="3" t="s">
        <v>14332</v>
      </c>
      <c r="M4976" s="3"/>
      <c r="N4976" t="str">
        <f>Orte[[#This Row],[Ort]]</f>
        <v>Müden</v>
      </c>
      <c r="O4976" t="s">
        <v>2742</v>
      </c>
      <c r="P4976" t="s">
        <v>2626</v>
      </c>
    </row>
    <row r="4977" spans="1:16" x14ac:dyDescent="0.35">
      <c r="A4977" t="s">
        <v>2063</v>
      </c>
      <c r="B4977" s="3" t="s">
        <v>9055</v>
      </c>
      <c r="C4977" s="4">
        <v>52.516920591000002</v>
      </c>
      <c r="D4977" s="4">
        <v>10.394510690200001</v>
      </c>
      <c r="E4977" s="4">
        <f>Orte[[#This Row],[Lat_dez]]*PI()/180</f>
        <v>0.91659317732135637</v>
      </c>
      <c r="F4977" s="4">
        <f>Orte[[#This Row],[Lon_dez]]*PI()/180</f>
        <v>0.1814184356777383</v>
      </c>
      <c r="G4977" t="s">
        <v>554</v>
      </c>
      <c r="H4977" t="s">
        <v>1314</v>
      </c>
      <c r="I4977" s="4" t="b">
        <v>0</v>
      </c>
      <c r="J4977" s="4" t="str">
        <f>CONCATENATE(Orte[[#This Row],[Ort]]," - ",Orte[[#This Row],[Landkreis]])</f>
        <v>Müden (Aller) - Landkreis Gifhorn</v>
      </c>
      <c r="L4977" s="3" t="s">
        <v>11017</v>
      </c>
      <c r="M4977" s="3"/>
      <c r="N4977" t="str">
        <f>Orte[[#This Row],[Ort]]</f>
        <v>Müden (Aller)</v>
      </c>
      <c r="O4977" t="s">
        <v>1048</v>
      </c>
      <c r="P4977" t="s">
        <v>4171</v>
      </c>
    </row>
    <row r="4978" spans="1:16" x14ac:dyDescent="0.35">
      <c r="A4978" t="s">
        <v>5990</v>
      </c>
      <c r="B4978" s="3" t="s">
        <v>14050</v>
      </c>
      <c r="C4978" s="4">
        <v>50.825980743800002</v>
      </c>
      <c r="D4978" s="4">
        <v>7.9460870791899998</v>
      </c>
      <c r="E4978" s="4">
        <f>Orte[[#This Row],[Lat_dez]]*PI()/180</f>
        <v>0.88708070953454643</v>
      </c>
      <c r="F4978" s="4">
        <f>Orte[[#This Row],[Lon_dez]]*PI()/180</f>
        <v>0.13868538218204488</v>
      </c>
      <c r="G4978" t="s">
        <v>514</v>
      </c>
      <c r="H4978" t="s">
        <v>582</v>
      </c>
      <c r="I4978" s="4" t="b">
        <v>0</v>
      </c>
      <c r="J4978" s="4" t="str">
        <f>CONCATENATE(Orte[[#This Row],[Ort]]," - ",Orte[[#This Row],[Landkreis]])</f>
        <v>Mudersbach - Landkreis Altenkirchen (Westerwald)</v>
      </c>
      <c r="L4978" s="3" t="s">
        <v>12356</v>
      </c>
      <c r="M4978" s="3"/>
      <c r="N4978" t="str">
        <f>Orte[[#This Row],[Ort]]</f>
        <v>Mudersbach</v>
      </c>
      <c r="O4978" t="s">
        <v>4532</v>
      </c>
      <c r="P4978" t="s">
        <v>1573</v>
      </c>
    </row>
    <row r="4979" spans="1:16" x14ac:dyDescent="0.35">
      <c r="A4979" t="s">
        <v>2195</v>
      </c>
      <c r="B4979" s="3" t="s">
        <v>9204</v>
      </c>
      <c r="C4979" s="4">
        <v>51.237140351299999</v>
      </c>
      <c r="D4979" s="4">
        <v>13.0538020992</v>
      </c>
      <c r="E4979" s="4">
        <f>Orte[[#This Row],[Lat_dez]]*PI()/180</f>
        <v>0.89425679843662909</v>
      </c>
      <c r="F4979" s="4">
        <f>Orte[[#This Row],[Lon_dez]]*PI()/180</f>
        <v>0.22783182653478742</v>
      </c>
      <c r="G4979" t="s">
        <v>869</v>
      </c>
      <c r="H4979" t="s">
        <v>1237</v>
      </c>
      <c r="I4979" s="4" t="b">
        <v>0</v>
      </c>
      <c r="J4979" s="4" t="str">
        <f>CONCATENATE(Orte[[#This Row],[Ort]]," - ",Orte[[#This Row],[Landkreis]])</f>
        <v>Mügeln - Landkreis Nordsachsen</v>
      </c>
      <c r="L4979" s="3" t="s">
        <v>10443</v>
      </c>
      <c r="M4979" s="3"/>
      <c r="N4979" t="str">
        <f>Orte[[#This Row],[Ort]]</f>
        <v>Mügeln</v>
      </c>
      <c r="O4979" t="s">
        <v>5283</v>
      </c>
      <c r="P4979" t="s">
        <v>4465</v>
      </c>
    </row>
    <row r="4980" spans="1:16" x14ac:dyDescent="0.35">
      <c r="A4980" t="s">
        <v>4742</v>
      </c>
      <c r="B4980" s="3" t="s">
        <v>12413</v>
      </c>
      <c r="C4980" s="4">
        <v>48.866311904500002</v>
      </c>
      <c r="D4980" s="4">
        <v>8.2813253360499992</v>
      </c>
      <c r="E4980" s="4">
        <f>Orte[[#This Row],[Lat_dez]]*PI()/180</f>
        <v>0.85287803604002588</v>
      </c>
      <c r="F4980" s="4">
        <f>Orte[[#This Row],[Lon_dez]]*PI()/180</f>
        <v>0.14453639354289835</v>
      </c>
      <c r="G4980" t="s">
        <v>546</v>
      </c>
      <c r="H4980" t="s">
        <v>552</v>
      </c>
      <c r="I4980" s="4" t="b">
        <v>0</v>
      </c>
      <c r="J4980" s="4" t="str">
        <f>CONCATENATE(Orte[[#This Row],[Ort]]," - ",Orte[[#This Row],[Landkreis]])</f>
        <v>Muggensturm - Landkreis Rastatt</v>
      </c>
      <c r="L4980" s="3" t="s">
        <v>13230</v>
      </c>
      <c r="M4980" s="3"/>
      <c r="N4980" t="str">
        <f>Orte[[#This Row],[Ort]]</f>
        <v>Muggensturm</v>
      </c>
      <c r="O4980" t="s">
        <v>999</v>
      </c>
      <c r="P4980" t="s">
        <v>2719</v>
      </c>
    </row>
    <row r="4981" spans="1:16" x14ac:dyDescent="0.35">
      <c r="A4981" t="s">
        <v>5346</v>
      </c>
      <c r="B4981" s="3" t="s">
        <v>13205</v>
      </c>
      <c r="C4981" s="4">
        <v>48.9435888334</v>
      </c>
      <c r="D4981" s="4">
        <v>8.8574331314000005</v>
      </c>
      <c r="E4981" s="4">
        <f>Orte[[#This Row],[Lat_dez]]*PI()/180</f>
        <v>0.85422677288516047</v>
      </c>
      <c r="F4981" s="4">
        <f>Orte[[#This Row],[Lon_dez]]*PI()/180</f>
        <v>0.15459137141816154</v>
      </c>
      <c r="G4981" t="s">
        <v>546</v>
      </c>
      <c r="H4981" t="s">
        <v>721</v>
      </c>
      <c r="I4981" s="4" t="b">
        <v>0</v>
      </c>
      <c r="J4981" s="4" t="str">
        <f>CONCATENATE(Orte[[#This Row],[Ort]]," - ",Orte[[#This Row],[Landkreis]])</f>
        <v>Mühlacker - Landkreis Enzkreis</v>
      </c>
      <c r="L4981" s="3" t="s">
        <v>10642</v>
      </c>
      <c r="M4981" s="3"/>
      <c r="N4981" t="str">
        <f>Orte[[#This Row],[Ort]]</f>
        <v>Mühlacker</v>
      </c>
      <c r="O4981" t="s">
        <v>3557</v>
      </c>
      <c r="P4981" t="s">
        <v>720</v>
      </c>
    </row>
    <row r="4982" spans="1:16" x14ac:dyDescent="0.35">
      <c r="A4982" t="s">
        <v>3867</v>
      </c>
      <c r="B4982" s="3" t="s">
        <v>11288</v>
      </c>
      <c r="C4982" s="4">
        <v>50.900389152499997</v>
      </c>
      <c r="D4982" s="4">
        <v>12.764284250399999</v>
      </c>
      <c r="E4982" s="4">
        <f>Orte[[#This Row],[Lat_dez]]*PI()/180</f>
        <v>0.88837938125753102</v>
      </c>
      <c r="F4982" s="4">
        <f>Orte[[#This Row],[Lon_dez]]*PI()/180</f>
        <v>0.22277878682993632</v>
      </c>
      <c r="G4982" t="s">
        <v>869</v>
      </c>
      <c r="H4982" t="s">
        <v>935</v>
      </c>
      <c r="I4982" s="4" t="b">
        <v>0</v>
      </c>
      <c r="J4982" s="4" t="str">
        <f>CONCATENATE(Orte[[#This Row],[Ort]]," - ",Orte[[#This Row],[Landkreis]])</f>
        <v>Mühlau - Landkreis Mittelsachsen</v>
      </c>
      <c r="L4982" s="3" t="s">
        <v>12047</v>
      </c>
      <c r="M4982" s="3"/>
      <c r="N4982" t="str">
        <f>Orte[[#This Row],[Ort]]</f>
        <v>Mühlau</v>
      </c>
      <c r="O4982" t="s">
        <v>1144</v>
      </c>
      <c r="P4982" t="s">
        <v>787</v>
      </c>
    </row>
    <row r="4983" spans="1:16" x14ac:dyDescent="0.35">
      <c r="A4983" t="s">
        <v>5619</v>
      </c>
      <c r="B4983" s="3" t="s">
        <v>13556</v>
      </c>
      <c r="C4983" s="4">
        <v>51.4469635711</v>
      </c>
      <c r="D4983" s="4">
        <v>13.280779193400001</v>
      </c>
      <c r="E4983" s="4">
        <f>Orte[[#This Row],[Lat_dez]]*PI()/180</f>
        <v>0.8979189044692748</v>
      </c>
      <c r="F4983" s="4">
        <f>Orte[[#This Row],[Lon_dez]]*PI()/180</f>
        <v>0.23179332415518678</v>
      </c>
      <c r="G4983" t="s">
        <v>885</v>
      </c>
      <c r="H4983" t="s">
        <v>983</v>
      </c>
      <c r="I4983" s="4" t="b">
        <v>0</v>
      </c>
      <c r="J4983" s="4" t="str">
        <f>CONCATENATE(Orte[[#This Row],[Ort]]," - ",Orte[[#This Row],[Landkreis]])</f>
        <v>Mühlberg, Bad Liebenwerda - Landkreis Elbe-Elster</v>
      </c>
      <c r="L4983" s="3" t="s">
        <v>13431</v>
      </c>
      <c r="M4983" s="3"/>
      <c r="N4983" t="str">
        <f>Orte[[#This Row],[Ort]]</f>
        <v>Mühlberg, Bad Liebenwerda</v>
      </c>
      <c r="O4983" t="s">
        <v>646</v>
      </c>
      <c r="P4983" t="s">
        <v>3304</v>
      </c>
    </row>
    <row r="4984" spans="1:16" x14ac:dyDescent="0.35">
      <c r="A4984" t="s">
        <v>6510</v>
      </c>
      <c r="B4984" s="3" t="s">
        <v>14764</v>
      </c>
      <c r="C4984" s="4">
        <v>48.249379618100001</v>
      </c>
      <c r="D4984" s="4">
        <v>12.5183745199</v>
      </c>
      <c r="E4984" s="4">
        <f>Orte[[#This Row],[Lat_dez]]*PI()/180</f>
        <v>0.84211053638048916</v>
      </c>
      <c r="F4984" s="4">
        <f>Orte[[#This Row],[Lon_dez]]*PI()/180</f>
        <v>0.21848685237001939</v>
      </c>
      <c r="G4984" t="s">
        <v>665</v>
      </c>
      <c r="H4984" t="s">
        <v>883</v>
      </c>
      <c r="I4984" s="4" t="b">
        <v>0</v>
      </c>
      <c r="J4984" s="4" t="str">
        <f>CONCATENATE(Orte[[#This Row],[Ort]]," - ",Orte[[#This Row],[Landkreis]])</f>
        <v>Mühldorf a. Inn - Landkreis Mühldorf a. Inn</v>
      </c>
      <c r="L4984" s="3" t="s">
        <v>10970</v>
      </c>
      <c r="M4984" s="3"/>
      <c r="N4984" t="str">
        <f>Orte[[#This Row],[Ort]]</f>
        <v>Mühldorf a. Inn</v>
      </c>
      <c r="O4984" t="s">
        <v>4401</v>
      </c>
      <c r="P4984" t="s">
        <v>1262</v>
      </c>
    </row>
    <row r="4985" spans="1:16" x14ac:dyDescent="0.35">
      <c r="A4985" t="s">
        <v>3506</v>
      </c>
      <c r="B4985" s="3" t="s">
        <v>10825</v>
      </c>
      <c r="C4985" s="4">
        <v>48.238202957799999</v>
      </c>
      <c r="D4985" s="4">
        <v>8.1223368038999997</v>
      </c>
      <c r="E4985" s="4">
        <f>Orte[[#This Row],[Lat_dez]]*PI()/180</f>
        <v>0.8419154668588773</v>
      </c>
      <c r="F4985" s="4">
        <f>Orte[[#This Row],[Lon_dez]]*PI()/180</f>
        <v>0.14176152018396801</v>
      </c>
      <c r="G4985" t="s">
        <v>546</v>
      </c>
      <c r="H4985" t="s">
        <v>622</v>
      </c>
      <c r="I4985" s="4" t="b">
        <v>0</v>
      </c>
      <c r="J4985" s="4" t="str">
        <f>CONCATENATE(Orte[[#This Row],[Ort]]," - ",Orte[[#This Row],[Landkreis]])</f>
        <v>Mühlenbach - Landkreis Ortenaukreis</v>
      </c>
      <c r="L4985" s="3" t="s">
        <v>11798</v>
      </c>
      <c r="M4985" s="3"/>
      <c r="N4985" t="str">
        <f>Orte[[#This Row],[Ort]]</f>
        <v>Mühlenbach</v>
      </c>
      <c r="O4985" t="s">
        <v>3147</v>
      </c>
      <c r="P4985" t="s">
        <v>4062</v>
      </c>
    </row>
    <row r="4986" spans="1:16" x14ac:dyDescent="0.35">
      <c r="A4986" t="s">
        <v>3255</v>
      </c>
      <c r="B4986" s="3" t="s">
        <v>10498</v>
      </c>
      <c r="C4986" s="4">
        <v>52.6658272381</v>
      </c>
      <c r="D4986" s="4">
        <v>13.361879759100001</v>
      </c>
      <c r="E4986" s="4">
        <f>Orte[[#This Row],[Lat_dez]]*PI()/180</f>
        <v>0.91919208859135659</v>
      </c>
      <c r="F4986" s="4">
        <f>Orte[[#This Row],[Lon_dez]]*PI()/180</f>
        <v>0.23320879605188177</v>
      </c>
      <c r="G4986" t="s">
        <v>885</v>
      </c>
      <c r="H4986" t="s">
        <v>1913</v>
      </c>
      <c r="I4986" s="4" t="b">
        <v>0</v>
      </c>
      <c r="J4986" s="4" t="str">
        <f>CONCATENATE(Orte[[#This Row],[Ort]]," - ",Orte[[#This Row],[Landkreis]])</f>
        <v>Mühlenbecker Land - Landkreis Oberhavel</v>
      </c>
      <c r="L4986" s="3" t="s">
        <v>7833</v>
      </c>
      <c r="M4986" s="3"/>
      <c r="N4986" t="str">
        <f>Orte[[#This Row],[Ort]]</f>
        <v>Mühlenbecker Land</v>
      </c>
      <c r="O4986" t="s">
        <v>3355</v>
      </c>
      <c r="P4986" t="s">
        <v>1758</v>
      </c>
    </row>
    <row r="4987" spans="1:16" x14ac:dyDescent="0.35">
      <c r="A4987" t="s">
        <v>4084</v>
      </c>
      <c r="B4987" s="3" t="s">
        <v>12878</v>
      </c>
      <c r="C4987" s="4">
        <v>49.247800312300001</v>
      </c>
      <c r="D4987" s="4">
        <v>8.7286630858199992</v>
      </c>
      <c r="E4987" s="4">
        <f>Orte[[#This Row],[Lat_dez]]*PI()/180</f>
        <v>0.85953626481432666</v>
      </c>
      <c r="F4987" s="4">
        <f>Orte[[#This Row],[Lon_dez]]*PI()/180</f>
        <v>0.15234391014484736</v>
      </c>
      <c r="G4987" t="s">
        <v>546</v>
      </c>
      <c r="H4987" t="s">
        <v>726</v>
      </c>
      <c r="I4987" s="4" t="b">
        <v>0</v>
      </c>
      <c r="J4987" s="4" t="str">
        <f>CONCATENATE(Orte[[#This Row],[Ort]]," - ",Orte[[#This Row],[Landkreis]])</f>
        <v>Mühlhausen - Landkreis Rhein-Neckar-Kreis</v>
      </c>
      <c r="L4987" s="3" t="s">
        <v>13436</v>
      </c>
      <c r="M4987" s="3"/>
      <c r="N4987" t="str">
        <f>Orte[[#This Row],[Ort]]</f>
        <v>Mühlhausen</v>
      </c>
      <c r="O4987" t="s">
        <v>4222</v>
      </c>
      <c r="P4987" t="s">
        <v>6834</v>
      </c>
    </row>
    <row r="4988" spans="1:16" x14ac:dyDescent="0.35">
      <c r="A4988" t="s">
        <v>4084</v>
      </c>
      <c r="B4988" s="3" t="s">
        <v>13170</v>
      </c>
      <c r="C4988" s="4">
        <v>49.180518747699999</v>
      </c>
      <c r="D4988" s="4">
        <v>11.429870877700001</v>
      </c>
      <c r="E4988" s="4">
        <f>Orte[[#This Row],[Lat_dez]]*PI()/180</f>
        <v>0.85836197998616337</v>
      </c>
      <c r="F4988" s="4">
        <f>Orte[[#This Row],[Lon_dez]]*PI()/180</f>
        <v>0.19948887989367914</v>
      </c>
      <c r="G4988" t="s">
        <v>665</v>
      </c>
      <c r="H4988" t="s">
        <v>832</v>
      </c>
      <c r="I4988" s="4" t="b">
        <v>0</v>
      </c>
      <c r="J4988" s="4" t="str">
        <f>CONCATENATE(Orte[[#This Row],[Ort]]," - ",Orte[[#This Row],[Landkreis]])</f>
        <v>Mühlhausen - Landkreis Neumarkt i.d. OPf.</v>
      </c>
      <c r="L4988" s="3" t="s">
        <v>10531</v>
      </c>
      <c r="M4988" s="3"/>
      <c r="N4988" t="str">
        <f>Orte[[#This Row],[Ort]]</f>
        <v>Mühlhausen</v>
      </c>
      <c r="O4988" t="s">
        <v>6880</v>
      </c>
      <c r="P4988" t="s">
        <v>5250</v>
      </c>
    </row>
    <row r="4989" spans="1:16" x14ac:dyDescent="0.35">
      <c r="A4989" t="s">
        <v>4084</v>
      </c>
      <c r="B4989" s="3" t="s">
        <v>11564</v>
      </c>
      <c r="C4989" s="4">
        <v>49.756750370399999</v>
      </c>
      <c r="D4989" s="4">
        <v>10.7601038893</v>
      </c>
      <c r="E4989" s="4">
        <f>Orte[[#This Row],[Lat_dez]]*PI()/180</f>
        <v>0.86841911905638813</v>
      </c>
      <c r="F4989" s="4">
        <f>Orte[[#This Row],[Lon_dez]]*PI()/180</f>
        <v>0.18779924072493245</v>
      </c>
      <c r="G4989" t="s">
        <v>665</v>
      </c>
      <c r="H4989" t="s">
        <v>1329</v>
      </c>
      <c r="I4989" s="4" t="b">
        <v>0</v>
      </c>
      <c r="J4989" s="4" t="str">
        <f>CONCATENATE(Orte[[#This Row],[Ort]]," - ",Orte[[#This Row],[Landkreis]])</f>
        <v>Mühlhausen - Landkreis Erlangen-Höchstadt</v>
      </c>
      <c r="L4989" s="3" t="s">
        <v>10359</v>
      </c>
      <c r="M4989" s="3"/>
      <c r="N4989" t="str">
        <f>Orte[[#This Row],[Ort]]</f>
        <v>Mühlhausen</v>
      </c>
      <c r="O4989" t="s">
        <v>1819</v>
      </c>
      <c r="P4989" t="s">
        <v>7076</v>
      </c>
    </row>
    <row r="4990" spans="1:16" x14ac:dyDescent="0.35">
      <c r="A4990" t="s">
        <v>2928</v>
      </c>
      <c r="B4990" s="3" t="s">
        <v>10096</v>
      </c>
      <c r="C4990" s="4">
        <v>48.574751298700001</v>
      </c>
      <c r="D4990" s="4">
        <v>9.6537222713399995</v>
      </c>
      <c r="E4990" s="4">
        <f>Orte[[#This Row],[Lat_dez]]*PI()/180</f>
        <v>0.84778934349970669</v>
      </c>
      <c r="F4990" s="4">
        <f>Orte[[#This Row],[Lon_dez]]*PI()/180</f>
        <v>0.1684892387079884</v>
      </c>
      <c r="G4990" t="s">
        <v>546</v>
      </c>
      <c r="H4990" t="s">
        <v>644</v>
      </c>
      <c r="I4990" s="4" t="b">
        <v>0</v>
      </c>
      <c r="J4990" s="4" t="str">
        <f>CONCATENATE(Orte[[#This Row],[Ort]]," - ",Orte[[#This Row],[Landkreis]])</f>
        <v>Mühlhausen im Täle - Landkreis Göppingen</v>
      </c>
      <c r="L4990" s="3" t="s">
        <v>12488</v>
      </c>
      <c r="M4990" s="3"/>
      <c r="N4990" t="str">
        <f>Orte[[#This Row],[Ort]]</f>
        <v>Mühlhausen im Täle</v>
      </c>
      <c r="O4990" t="s">
        <v>4969</v>
      </c>
      <c r="P4990" t="s">
        <v>6281</v>
      </c>
    </row>
    <row r="4991" spans="1:16" x14ac:dyDescent="0.35">
      <c r="A4991" t="s">
        <v>1045</v>
      </c>
      <c r="B4991" s="3" t="s">
        <v>8019</v>
      </c>
      <c r="C4991" s="4">
        <v>51.232499313200002</v>
      </c>
      <c r="D4991" s="4">
        <v>10.462061438799999</v>
      </c>
      <c r="E4991" s="4">
        <f>Orte[[#This Row],[Lat_dez]]*PI()/180</f>
        <v>0.89417579704107353</v>
      </c>
      <c r="F4991" s="4">
        <f>Orte[[#This Row],[Lon_dez]]*PI()/180</f>
        <v>0.18259741865299522</v>
      </c>
      <c r="G4991" t="s">
        <v>678</v>
      </c>
      <c r="H4991" t="s">
        <v>1046</v>
      </c>
      <c r="I4991" s="4" t="b">
        <v>0</v>
      </c>
      <c r="J4991" s="4" t="str">
        <f>CONCATENATE(Orte[[#This Row],[Ort]]," - ",Orte[[#This Row],[Landkreis]])</f>
        <v>Mühlhausen, Unstruttal - Landkreis Unstrut-Hainich-Kreis</v>
      </c>
      <c r="L4991" s="3" t="s">
        <v>8713</v>
      </c>
      <c r="M4991" s="3"/>
      <c r="N4991" t="str">
        <f>Orte[[#This Row],[Ort]]</f>
        <v>Mühlhausen, Unstruttal</v>
      </c>
      <c r="O4991" t="s">
        <v>2354</v>
      </c>
      <c r="P4991" t="s">
        <v>5947</v>
      </c>
    </row>
    <row r="4992" spans="1:16" x14ac:dyDescent="0.35">
      <c r="A4992" t="s">
        <v>7137</v>
      </c>
      <c r="B4992" s="3" t="s">
        <v>15623</v>
      </c>
      <c r="C4992" s="4">
        <v>47.822429035100001</v>
      </c>
      <c r="D4992" s="4">
        <v>8.8169568640999998</v>
      </c>
      <c r="E4992" s="4">
        <f>Orte[[#This Row],[Lat_dez]]*PI()/180</f>
        <v>0.83465884296382997</v>
      </c>
      <c r="F4992" s="4">
        <f>Orte[[#This Row],[Lon_dez]]*PI()/180</f>
        <v>0.15388492728485922</v>
      </c>
      <c r="G4992" t="s">
        <v>546</v>
      </c>
      <c r="H4992" t="s">
        <v>1065</v>
      </c>
      <c r="I4992" s="4" t="b">
        <v>0</v>
      </c>
      <c r="J4992" s="4" t="str">
        <f>CONCATENATE(Orte[[#This Row],[Ort]]," - ",Orte[[#This Row],[Landkreis]])</f>
        <v>Mühlhausen-Ehingen - Landkreis Konstanz</v>
      </c>
      <c r="L4992" s="3" t="s">
        <v>13434</v>
      </c>
      <c r="M4992" s="3"/>
      <c r="N4992" t="str">
        <f>Orte[[#This Row],[Ort]]</f>
        <v>Mühlhausen-Ehingen</v>
      </c>
      <c r="O4992" t="s">
        <v>1208</v>
      </c>
      <c r="P4992" t="s">
        <v>6266</v>
      </c>
    </row>
    <row r="4993" spans="1:16" x14ac:dyDescent="0.35">
      <c r="A4993" t="s">
        <v>5638</v>
      </c>
      <c r="B4993" s="3" t="s">
        <v>13585</v>
      </c>
      <c r="C4993" s="4">
        <v>50.108699817599998</v>
      </c>
      <c r="D4993" s="4">
        <v>8.8467005958599998</v>
      </c>
      <c r="E4993" s="4">
        <f>Orte[[#This Row],[Lat_dez]]*PI()/180</f>
        <v>0.874561795710602</v>
      </c>
      <c r="F4993" s="4">
        <f>Orte[[#This Row],[Lon_dez]]*PI()/180</f>
        <v>0.15440405333590121</v>
      </c>
      <c r="G4993" t="s">
        <v>549</v>
      </c>
      <c r="H4993" t="s">
        <v>739</v>
      </c>
      <c r="I4993" s="4" t="b">
        <v>0</v>
      </c>
      <c r="J4993" s="4" t="str">
        <f>CONCATENATE(Orte[[#This Row],[Ort]]," - ",Orte[[#This Row],[Landkreis]])</f>
        <v>Mühlheim am Main - Landkreis Offenbach</v>
      </c>
      <c r="L4993" s="3" t="s">
        <v>15187</v>
      </c>
      <c r="M4993" s="3"/>
      <c r="N4993" t="str">
        <f>Orte[[#This Row],[Ort]]</f>
        <v>Mühlheim am Main</v>
      </c>
      <c r="O4993" t="s">
        <v>2018</v>
      </c>
      <c r="P4993" t="s">
        <v>3178</v>
      </c>
    </row>
    <row r="4994" spans="1:16" x14ac:dyDescent="0.35">
      <c r="A4994" t="s">
        <v>7008</v>
      </c>
      <c r="B4994" s="3" t="s">
        <v>15439</v>
      </c>
      <c r="C4994" s="4">
        <v>48.0339240809</v>
      </c>
      <c r="D4994" s="4">
        <v>8.8705093163300006</v>
      </c>
      <c r="E4994" s="4">
        <f>Orte[[#This Row],[Lat_dez]]*PI()/180</f>
        <v>0.83835012786469609</v>
      </c>
      <c r="F4994" s="4">
        <f>Orte[[#This Row],[Lon_dez]]*PI()/180</f>
        <v>0.15481959389878971</v>
      </c>
      <c r="G4994" t="s">
        <v>546</v>
      </c>
      <c r="H4994" t="s">
        <v>1084</v>
      </c>
      <c r="I4994" s="4" t="b">
        <v>0</v>
      </c>
      <c r="J4994" s="4" t="str">
        <f>CONCATENATE(Orte[[#This Row],[Ort]]," - ",Orte[[#This Row],[Landkreis]])</f>
        <v>Mühlheim an der Donau - Landkreis Tuttlingen</v>
      </c>
      <c r="L4994" s="3" t="s">
        <v>8055</v>
      </c>
      <c r="M4994" s="3"/>
      <c r="N4994" t="str">
        <f>Orte[[#This Row],[Ort]]</f>
        <v>Mühlheim an der Donau</v>
      </c>
      <c r="O4994" t="s">
        <v>3525</v>
      </c>
      <c r="P4994" t="s">
        <v>151</v>
      </c>
    </row>
    <row r="4995" spans="1:16" x14ac:dyDescent="0.35">
      <c r="A4995" t="s">
        <v>2629</v>
      </c>
      <c r="B4995" s="3" t="s">
        <v>9741</v>
      </c>
      <c r="C4995" s="4">
        <v>47.915454903899999</v>
      </c>
      <c r="D4995" s="4">
        <v>9.0218843138199993</v>
      </c>
      <c r="E4995" s="4">
        <f>Orte[[#This Row],[Lat_dez]]*PI()/180</f>
        <v>0.83628245066391804</v>
      </c>
      <c r="F4995" s="4">
        <f>Orte[[#This Row],[Lon_dez]]*PI()/180</f>
        <v>0.15746158601018834</v>
      </c>
      <c r="G4995" t="s">
        <v>546</v>
      </c>
      <c r="H4995" t="s">
        <v>1065</v>
      </c>
      <c r="I4995" s="4" t="b">
        <v>0</v>
      </c>
      <c r="J4995" s="4" t="str">
        <f>CONCATENATE(Orte[[#This Row],[Ort]]," - ",Orte[[#This Row],[Landkreis]])</f>
        <v>Mühlingen - Landkreis Konstanz</v>
      </c>
      <c r="L4995" s="3" t="s">
        <v>13217</v>
      </c>
      <c r="M4995" s="3"/>
      <c r="N4995" t="str">
        <f>Orte[[#This Row],[Ort]]</f>
        <v>Mühlingen</v>
      </c>
      <c r="O4995" t="s">
        <v>5254</v>
      </c>
      <c r="P4995" t="s">
        <v>3801</v>
      </c>
    </row>
    <row r="4996" spans="1:16" x14ac:dyDescent="0.35">
      <c r="A4996" t="s">
        <v>4430</v>
      </c>
      <c r="B4996" s="3" t="s">
        <v>12011</v>
      </c>
      <c r="C4996" s="4">
        <v>49.8090312685</v>
      </c>
      <c r="D4996" s="4">
        <v>8.6922429139900004</v>
      </c>
      <c r="E4996" s="4">
        <f>Orte[[#This Row],[Lat_dez]]*PI()/180</f>
        <v>0.86933159286413275</v>
      </c>
      <c r="F4996" s="4">
        <f>Orte[[#This Row],[Lon_dez]]*PI()/180</f>
        <v>0.1517082582322718</v>
      </c>
      <c r="G4996" t="s">
        <v>549</v>
      </c>
      <c r="H4996" t="s">
        <v>745</v>
      </c>
      <c r="I4996" s="4" t="b">
        <v>0</v>
      </c>
      <c r="J4996" s="4" t="str">
        <f>CONCATENATE(Orte[[#This Row],[Ort]]," - ",Orte[[#This Row],[Landkreis]])</f>
        <v>Mühltal - Landkreis Darmstadt-Dieburg</v>
      </c>
      <c r="L4996" s="3" t="s">
        <v>14623</v>
      </c>
      <c r="M4996" s="3"/>
      <c r="N4996" t="str">
        <f>Orte[[#This Row],[Ort]]</f>
        <v>Mühltal</v>
      </c>
      <c r="O4996" t="s">
        <v>3045</v>
      </c>
      <c r="P4996" t="s">
        <v>2844</v>
      </c>
    </row>
    <row r="4997" spans="1:16" x14ac:dyDescent="0.35">
      <c r="A4997" t="s">
        <v>5383</v>
      </c>
      <c r="B4997" s="3" t="s">
        <v>13245</v>
      </c>
      <c r="C4997" s="4">
        <v>49.1605967773</v>
      </c>
      <c r="D4997" s="4">
        <v>10.719075780000001</v>
      </c>
      <c r="E4997" s="4">
        <f>Orte[[#This Row],[Lat_dez]]*PI()/180</f>
        <v>0.85801427600919844</v>
      </c>
      <c r="F4997" s="4">
        <f>Orte[[#This Row],[Lon_dez]]*PI()/180</f>
        <v>0.18708316513177933</v>
      </c>
      <c r="G4997" t="s">
        <v>665</v>
      </c>
      <c r="H4997" t="s">
        <v>1551</v>
      </c>
      <c r="I4997" s="4" t="b">
        <v>0</v>
      </c>
      <c r="J4997" s="4" t="str">
        <f>CONCATENATE(Orte[[#This Row],[Ort]]," - ",Orte[[#This Row],[Landkreis]])</f>
        <v>Muhr a. See - Landkreis Weißenburg-Gunzenhausen</v>
      </c>
      <c r="L4997" s="3" t="s">
        <v>8719</v>
      </c>
      <c r="M4997" s="3"/>
      <c r="N4997" t="str">
        <f>Orte[[#This Row],[Ort]]</f>
        <v>Muhr a. See</v>
      </c>
      <c r="O4997" t="s">
        <v>2274</v>
      </c>
      <c r="P4997" t="s">
        <v>3168</v>
      </c>
    </row>
    <row r="4998" spans="1:16" x14ac:dyDescent="0.35">
      <c r="A4998" t="s">
        <v>1890</v>
      </c>
      <c r="B4998" s="3" t="s">
        <v>8862</v>
      </c>
      <c r="C4998" s="4">
        <v>50.428677203600003</v>
      </c>
      <c r="D4998" s="4">
        <v>12.4951838283</v>
      </c>
      <c r="E4998" s="4">
        <f>Orte[[#This Row],[Lat_dez]]*PI()/180</f>
        <v>0.88014645462822694</v>
      </c>
      <c r="F4998" s="4">
        <f>Orte[[#This Row],[Lon_dez]]*PI()/180</f>
        <v>0.2180820984457848</v>
      </c>
      <c r="G4998" t="s">
        <v>869</v>
      </c>
      <c r="H4998" t="s">
        <v>870</v>
      </c>
      <c r="I4998" s="4" t="b">
        <v>0</v>
      </c>
      <c r="J4998" s="4" t="str">
        <f>CONCATENATE(Orte[[#This Row],[Ort]]," - ",Orte[[#This Row],[Landkreis]])</f>
        <v>Muldenhammer - Landkreis Vogtlandkreis</v>
      </c>
      <c r="L4998" s="3" t="s">
        <v>14330</v>
      </c>
      <c r="M4998" s="3"/>
      <c r="N4998" t="str">
        <f>Orte[[#This Row],[Ort]]</f>
        <v>Muldenhammer</v>
      </c>
      <c r="O4998" t="s">
        <v>6736</v>
      </c>
      <c r="P4998" t="s">
        <v>1039</v>
      </c>
    </row>
    <row r="4999" spans="1:16" x14ac:dyDescent="0.35">
      <c r="A4999" t="s">
        <v>1958</v>
      </c>
      <c r="B4999" s="3" t="s">
        <v>8932</v>
      </c>
      <c r="C4999" s="4">
        <v>51.6450627587</v>
      </c>
      <c r="D4999" s="4">
        <v>12.4514814181</v>
      </c>
      <c r="E4999" s="4">
        <f>Orte[[#This Row],[Lat_dez]]*PI()/180</f>
        <v>0.90137638753842075</v>
      </c>
      <c r="F4999" s="4">
        <f>Orte[[#This Row],[Lon_dez]]*PI()/180</f>
        <v>0.21731934749673765</v>
      </c>
      <c r="G4999" t="s">
        <v>809</v>
      </c>
      <c r="H4999" t="s">
        <v>1304</v>
      </c>
      <c r="I4999" s="4" t="b">
        <v>0</v>
      </c>
      <c r="J4999" s="4" t="str">
        <f>CONCATENATE(Orte[[#This Row],[Ort]]," - ",Orte[[#This Row],[Landkreis]])</f>
        <v>Muldestausee - Landkreis Anhalt-Bitterfeld</v>
      </c>
      <c r="L4999" s="3" t="s">
        <v>15457</v>
      </c>
      <c r="M4999" s="3"/>
      <c r="N4999" t="str">
        <f>Orte[[#This Row],[Ort]]</f>
        <v>Muldestausee</v>
      </c>
      <c r="O4999" t="s">
        <v>6119</v>
      </c>
      <c r="P4999" t="s">
        <v>5325</v>
      </c>
    </row>
    <row r="5000" spans="1:16" x14ac:dyDescent="0.35">
      <c r="A5000" t="s">
        <v>3554</v>
      </c>
      <c r="B5000" s="3" t="s">
        <v>10896</v>
      </c>
      <c r="C5000" s="4">
        <v>49.3459165951</v>
      </c>
      <c r="D5000" s="4">
        <v>9.80156992589</v>
      </c>
      <c r="E5000" s="4">
        <f>Orte[[#This Row],[Lat_dez]]*PI()/180</f>
        <v>0.86124871699900452</v>
      </c>
      <c r="F5000" s="4">
        <f>Orte[[#This Row],[Lon_dez]]*PI()/180</f>
        <v>0.17106966707123711</v>
      </c>
      <c r="G5000" t="s">
        <v>546</v>
      </c>
      <c r="H5000" t="s">
        <v>2432</v>
      </c>
      <c r="I5000" s="4" t="b">
        <v>0</v>
      </c>
      <c r="J5000" s="4" t="str">
        <f>CONCATENATE(Orte[[#This Row],[Ort]]," - ",Orte[[#This Row],[Landkreis]])</f>
        <v>Mulfingen - Landkreis Hohenlohekreis</v>
      </c>
      <c r="L5000" s="3" t="s">
        <v>10022</v>
      </c>
      <c r="M5000" s="3"/>
      <c r="N5000" t="str">
        <f>Orte[[#This Row],[Ort]]</f>
        <v>Mulfingen</v>
      </c>
      <c r="O5000" t="s">
        <v>6851</v>
      </c>
      <c r="P5000" t="s">
        <v>1767</v>
      </c>
    </row>
    <row r="5001" spans="1:16" x14ac:dyDescent="0.35">
      <c r="A5001" t="s">
        <v>2516</v>
      </c>
      <c r="B5001" s="3" t="s">
        <v>9594</v>
      </c>
      <c r="C5001" s="4">
        <v>49.903004507799999</v>
      </c>
      <c r="D5001" s="4">
        <v>7.0228143447700004</v>
      </c>
      <c r="E5001" s="4">
        <f>Orte[[#This Row],[Lat_dez]]*PI()/180</f>
        <v>0.87097173529868221</v>
      </c>
      <c r="F5001" s="4">
        <f>Orte[[#This Row],[Lon_dez]]*PI()/180</f>
        <v>0.12257123307252472</v>
      </c>
      <c r="G5001" t="s">
        <v>514</v>
      </c>
      <c r="H5001" t="s">
        <v>1254</v>
      </c>
      <c r="I5001" s="4" t="b">
        <v>0</v>
      </c>
      <c r="J5001" s="4" t="str">
        <f>CONCATENATE(Orte[[#This Row],[Ort]]," - ",Orte[[#This Row],[Landkreis]])</f>
        <v>Mülheim (Mosel) - Landkreis Bernkastel-Wittlich</v>
      </c>
      <c r="L5001" s="3" t="s">
        <v>11512</v>
      </c>
      <c r="M5001" s="3"/>
      <c r="N5001" t="str">
        <f>Orte[[#This Row],[Ort]]</f>
        <v>Mülheim (Mosel)</v>
      </c>
      <c r="O5001" t="s">
        <v>5320</v>
      </c>
      <c r="P5001" t="s">
        <v>6936</v>
      </c>
    </row>
    <row r="5002" spans="1:16" x14ac:dyDescent="0.35">
      <c r="A5002" t="s">
        <v>529</v>
      </c>
      <c r="B5002" s="3" t="s">
        <v>10693</v>
      </c>
      <c r="C5002" s="4">
        <v>51.427890354399999</v>
      </c>
      <c r="D5002" s="4">
        <v>6.8861473416600001</v>
      </c>
      <c r="E5002" s="4">
        <f>Orte[[#This Row],[Lat_dez]]*PI()/180</f>
        <v>0.89758601403891336</v>
      </c>
      <c r="F5002" s="4">
        <f>Orte[[#This Row],[Lon_dez]]*PI()/180</f>
        <v>0.12018594388942189</v>
      </c>
      <c r="G5002" t="s">
        <v>504</v>
      </c>
      <c r="H5002" t="s">
        <v>530</v>
      </c>
      <c r="I5002" s="4" t="b">
        <v>0</v>
      </c>
      <c r="J5002" s="4" t="str">
        <f>CONCATENATE(Orte[[#This Row],[Ort]]," - ",Orte[[#This Row],[Landkreis]])</f>
        <v>Mülheim an der Ruhr - Kreisfreie Stadt Mülheim an der Ruhr</v>
      </c>
      <c r="L5002" s="3" t="s">
        <v>11500</v>
      </c>
      <c r="M5002" s="3"/>
      <c r="N5002" t="str">
        <f>Orte[[#This Row],[Ort]]</f>
        <v>Mülheim an der Ruhr</v>
      </c>
      <c r="O5002" t="s">
        <v>6551</v>
      </c>
      <c r="P5002" t="s">
        <v>1221</v>
      </c>
    </row>
    <row r="5003" spans="1:16" x14ac:dyDescent="0.35">
      <c r="A5003" t="s">
        <v>529</v>
      </c>
      <c r="B5003" s="3" t="s">
        <v>13763</v>
      </c>
      <c r="C5003" s="4">
        <v>51.407053459300002</v>
      </c>
      <c r="D5003" s="4">
        <v>6.91604555328</v>
      </c>
      <c r="E5003" s="4">
        <f>Orte[[#This Row],[Lat_dez]]*PI()/180</f>
        <v>0.89722234161352588</v>
      </c>
      <c r="F5003" s="4">
        <f>Orte[[#This Row],[Lon_dez]]*PI()/180</f>
        <v>0.12070776612264893</v>
      </c>
      <c r="G5003" t="s">
        <v>504</v>
      </c>
      <c r="H5003" t="s">
        <v>530</v>
      </c>
      <c r="I5003" s="4" t="b">
        <v>0</v>
      </c>
      <c r="J5003" s="4" t="str">
        <f>CONCATENATE(Orte[[#This Row],[Ort]]," - ",Orte[[#This Row],[Landkreis]])</f>
        <v>Mülheim an der Ruhr - Kreisfreie Stadt Mülheim an der Ruhr</v>
      </c>
      <c r="L5003" s="3" t="s">
        <v>13213</v>
      </c>
      <c r="M5003" s="3"/>
      <c r="N5003" t="str">
        <f>Orte[[#This Row],[Ort]]</f>
        <v>Mülheim an der Ruhr</v>
      </c>
      <c r="O5003" t="s">
        <v>4163</v>
      </c>
      <c r="P5003" t="s">
        <v>2251</v>
      </c>
    </row>
    <row r="5004" spans="1:16" x14ac:dyDescent="0.35">
      <c r="A5004" t="s">
        <v>529</v>
      </c>
      <c r="B5004" s="3" t="s">
        <v>9591</v>
      </c>
      <c r="C5004" s="4">
        <v>51.436633747400002</v>
      </c>
      <c r="D5004" s="4">
        <v>6.93449490281</v>
      </c>
      <c r="E5004" s="4">
        <f>Orte[[#This Row],[Lat_dez]]*PI()/180</f>
        <v>0.89773861503455932</v>
      </c>
      <c r="F5004" s="4">
        <f>Orte[[#This Row],[Lon_dez]]*PI()/180</f>
        <v>0.12102976801679867</v>
      </c>
      <c r="G5004" t="s">
        <v>504</v>
      </c>
      <c r="H5004" t="s">
        <v>530</v>
      </c>
      <c r="I5004" s="4" t="b">
        <v>0</v>
      </c>
      <c r="J5004" s="4" t="str">
        <f>CONCATENATE(Orte[[#This Row],[Ort]]," - ",Orte[[#This Row],[Landkreis]])</f>
        <v>Mülheim an der Ruhr - Kreisfreie Stadt Mülheim an der Ruhr</v>
      </c>
      <c r="L5004" s="3" t="s">
        <v>13608</v>
      </c>
      <c r="M5004" s="3"/>
      <c r="N5004" t="str">
        <f>Orte[[#This Row],[Ort]]</f>
        <v>Mülheim an der Ruhr</v>
      </c>
      <c r="O5004" t="s">
        <v>6144</v>
      </c>
      <c r="P5004" t="s">
        <v>6841</v>
      </c>
    </row>
    <row r="5005" spans="1:16" x14ac:dyDescent="0.35">
      <c r="A5005" t="s">
        <v>529</v>
      </c>
      <c r="B5005" s="3" t="s">
        <v>15771</v>
      </c>
      <c r="C5005" s="4">
        <v>51.443499097599997</v>
      </c>
      <c r="D5005" s="4">
        <v>6.8895872054199998</v>
      </c>
      <c r="E5005" s="4">
        <f>Orte[[#This Row],[Lat_dez]]*PI()/180</f>
        <v>0.89785843799985166</v>
      </c>
      <c r="F5005" s="4">
        <f>Orte[[#This Row],[Lon_dez]]*PI()/180</f>
        <v>0.12024598083785391</v>
      </c>
      <c r="G5005" t="s">
        <v>504</v>
      </c>
      <c r="H5005" t="s">
        <v>530</v>
      </c>
      <c r="I5005" s="4" t="b">
        <v>0</v>
      </c>
      <c r="J5005" s="4" t="str">
        <f>CONCATENATE(Orte[[#This Row],[Ort]]," - ",Orte[[#This Row],[Landkreis]])</f>
        <v>Mülheim an der Ruhr - Kreisfreie Stadt Mülheim an der Ruhr</v>
      </c>
      <c r="L5005" s="3" t="s">
        <v>7824</v>
      </c>
      <c r="M5005" s="3"/>
      <c r="N5005" t="str">
        <f>Orte[[#This Row],[Ort]]</f>
        <v>Mülheim an der Ruhr</v>
      </c>
      <c r="O5005" t="s">
        <v>2457</v>
      </c>
      <c r="P5005" t="s">
        <v>3560</v>
      </c>
    </row>
    <row r="5006" spans="1:16" x14ac:dyDescent="0.35">
      <c r="A5006" t="s">
        <v>529</v>
      </c>
      <c r="B5006" s="3" t="s">
        <v>7685</v>
      </c>
      <c r="C5006" s="4">
        <v>51.459026405400003</v>
      </c>
      <c r="D5006" s="4">
        <v>6.8975005011999997</v>
      </c>
      <c r="E5006" s="4">
        <f>Orte[[#This Row],[Lat_dez]]*PI()/180</f>
        <v>0.89812944064493239</v>
      </c>
      <c r="F5006" s="4">
        <f>Orte[[#This Row],[Lon_dez]]*PI()/180</f>
        <v>0.12038409390389909</v>
      </c>
      <c r="G5006" t="s">
        <v>504</v>
      </c>
      <c r="H5006" t="s">
        <v>530</v>
      </c>
      <c r="I5006" s="4" t="b">
        <v>0</v>
      </c>
      <c r="J5006" s="4" t="str">
        <f>CONCATENATE(Orte[[#This Row],[Ort]]," - ",Orte[[#This Row],[Landkreis]])</f>
        <v>Mülheim an der Ruhr - Kreisfreie Stadt Mülheim an der Ruhr</v>
      </c>
      <c r="L5006" s="3" t="s">
        <v>7652</v>
      </c>
      <c r="M5006" s="3"/>
      <c r="N5006" t="str">
        <f>Orte[[#This Row],[Ort]]</f>
        <v>Mülheim an der Ruhr</v>
      </c>
      <c r="O5006" t="s">
        <v>6932</v>
      </c>
      <c r="P5006" t="s">
        <v>7610</v>
      </c>
    </row>
    <row r="5007" spans="1:16" x14ac:dyDescent="0.35">
      <c r="A5007" t="s">
        <v>529</v>
      </c>
      <c r="B5007" s="3" t="s">
        <v>8513</v>
      </c>
      <c r="C5007" s="4">
        <v>51.449139869699998</v>
      </c>
      <c r="D5007" s="4">
        <v>6.8537826377800002</v>
      </c>
      <c r="E5007" s="4">
        <f>Orte[[#This Row],[Lat_dez]]*PI()/180</f>
        <v>0.89795688804535134</v>
      </c>
      <c r="F5007" s="4">
        <f>Orte[[#This Row],[Lon_dez]]*PI()/180</f>
        <v>0.11962107324528291</v>
      </c>
      <c r="G5007" t="s">
        <v>504</v>
      </c>
      <c r="H5007" t="s">
        <v>530</v>
      </c>
      <c r="I5007" s="4" t="b">
        <v>0</v>
      </c>
      <c r="J5007" s="4" t="str">
        <f>CONCATENATE(Orte[[#This Row],[Ort]]," - ",Orte[[#This Row],[Landkreis]])</f>
        <v>Mülheim an der Ruhr - Kreisfreie Stadt Mülheim an der Ruhr</v>
      </c>
      <c r="L5007" s="3" t="s">
        <v>10008</v>
      </c>
      <c r="M5007" s="3"/>
      <c r="N5007" t="str">
        <f>Orte[[#This Row],[Ort]]</f>
        <v>Mülheim an der Ruhr</v>
      </c>
      <c r="O5007" t="s">
        <v>875</v>
      </c>
      <c r="P5007" t="s">
        <v>4622</v>
      </c>
    </row>
    <row r="5008" spans="1:16" x14ac:dyDescent="0.35">
      <c r="A5008" t="s">
        <v>529</v>
      </c>
      <c r="B5008" s="3" t="s">
        <v>10690</v>
      </c>
      <c r="C5008" s="4">
        <v>51.431782268900001</v>
      </c>
      <c r="D5008" s="4">
        <v>6.8338002902500001</v>
      </c>
      <c r="E5008" s="4">
        <f>Orte[[#This Row],[Lat_dez]]*PI()/180</f>
        <v>0.89765394076114446</v>
      </c>
      <c r="F5008" s="4">
        <f>Orte[[#This Row],[Lon_dez]]*PI()/180</f>
        <v>0.11927231548860665</v>
      </c>
      <c r="G5008" t="s">
        <v>504</v>
      </c>
      <c r="H5008" t="s">
        <v>530</v>
      </c>
      <c r="I5008" s="4" t="b">
        <v>0</v>
      </c>
      <c r="J5008" s="4" t="str">
        <f>CONCATENATE(Orte[[#This Row],[Ort]]," - ",Orte[[#This Row],[Landkreis]])</f>
        <v>Mülheim an der Ruhr - Kreisfreie Stadt Mülheim an der Ruhr</v>
      </c>
      <c r="L5008" s="3" t="s">
        <v>10011</v>
      </c>
      <c r="M5008" s="3"/>
      <c r="N5008" t="str">
        <f>Orte[[#This Row],[Ort]]</f>
        <v>Mülheim an der Ruhr</v>
      </c>
      <c r="O5008" t="s">
        <v>6749</v>
      </c>
      <c r="P5008" t="s">
        <v>6287</v>
      </c>
    </row>
    <row r="5009" spans="1:16" x14ac:dyDescent="0.35">
      <c r="A5009" t="s">
        <v>529</v>
      </c>
      <c r="B5009" s="3" t="s">
        <v>11091</v>
      </c>
      <c r="C5009" s="4">
        <v>51.4086410974</v>
      </c>
      <c r="D5009" s="4">
        <v>6.8420398697299998</v>
      </c>
      <c r="E5009" s="4">
        <f>Orte[[#This Row],[Lat_dez]]*PI()/180</f>
        <v>0.89725005112570089</v>
      </c>
      <c r="F5009" s="4">
        <f>Orte[[#This Row],[Lon_dez]]*PI()/180</f>
        <v>0.1194161232795124</v>
      </c>
      <c r="G5009" t="s">
        <v>504</v>
      </c>
      <c r="H5009" t="s">
        <v>530</v>
      </c>
      <c r="I5009" s="4" t="b">
        <v>0</v>
      </c>
      <c r="J5009" s="4" t="str">
        <f>CONCATENATE(Orte[[#This Row],[Ort]]," - ",Orte[[#This Row],[Landkreis]])</f>
        <v>Mülheim an der Ruhr - Kreisfreie Stadt Mülheim an der Ruhr</v>
      </c>
      <c r="L5009" s="3" t="s">
        <v>7634</v>
      </c>
      <c r="M5009" s="3"/>
      <c r="N5009" t="str">
        <f>Orte[[#This Row],[Ort]]</f>
        <v>Mülheim an der Ruhr</v>
      </c>
      <c r="O5009" t="s">
        <v>4684</v>
      </c>
      <c r="P5009" t="s">
        <v>1750</v>
      </c>
    </row>
    <row r="5010" spans="1:16" x14ac:dyDescent="0.35">
      <c r="A5010" t="s">
        <v>529</v>
      </c>
      <c r="B5010" s="3" t="s">
        <v>9119</v>
      </c>
      <c r="C5010" s="4">
        <v>51.383860750799997</v>
      </c>
      <c r="D5010" s="4">
        <v>6.8622693424800003</v>
      </c>
      <c r="E5010" s="4">
        <f>Orte[[#This Row],[Lat_dez]]*PI()/180</f>
        <v>0.89681755248774542</v>
      </c>
      <c r="F5010" s="4">
        <f>Orte[[#This Row],[Lon_dez]]*PI()/180</f>
        <v>0.11976919418494239</v>
      </c>
      <c r="G5010" t="s">
        <v>504</v>
      </c>
      <c r="H5010" t="s">
        <v>530</v>
      </c>
      <c r="I5010" s="4" t="b">
        <v>0</v>
      </c>
      <c r="J5010" s="4" t="str">
        <f>CONCATENATE(Orte[[#This Row],[Ort]]," - ",Orte[[#This Row],[Landkreis]])</f>
        <v>Mülheim an der Ruhr - Kreisfreie Stadt Mülheim an der Ruhr</v>
      </c>
      <c r="L5010" s="3" t="s">
        <v>8437</v>
      </c>
      <c r="M5010" s="3"/>
      <c r="N5010" t="str">
        <f>Orte[[#This Row],[Ort]]</f>
        <v>Mülheim an der Ruhr</v>
      </c>
      <c r="O5010" t="s">
        <v>1729</v>
      </c>
      <c r="P5010" t="s">
        <v>6035</v>
      </c>
    </row>
    <row r="5011" spans="1:16" x14ac:dyDescent="0.35">
      <c r="A5011" t="s">
        <v>1603</v>
      </c>
      <c r="B5011" s="3" t="s">
        <v>8554</v>
      </c>
      <c r="C5011" s="4">
        <v>50.3895571917</v>
      </c>
      <c r="D5011" s="4">
        <v>7.4986958475099996</v>
      </c>
      <c r="E5011" s="4">
        <f>Orte[[#This Row],[Lat_dez]]*PI()/180</f>
        <v>0.87946368161715249</v>
      </c>
      <c r="F5011" s="4">
        <f>Orte[[#This Row],[Lon_dez]]*PI()/180</f>
        <v>0.13087693214467613</v>
      </c>
      <c r="G5011" t="s">
        <v>514</v>
      </c>
      <c r="H5011" t="s">
        <v>631</v>
      </c>
      <c r="I5011" s="4" t="b">
        <v>0</v>
      </c>
      <c r="J5011" s="4" t="str">
        <f>CONCATENATE(Orte[[#This Row],[Ort]]," - ",Orte[[#This Row],[Landkreis]])</f>
        <v>Mülheim-Kärlich - Landkreis Mayen-Koblenz</v>
      </c>
      <c r="L5011" s="3" t="s">
        <v>14614</v>
      </c>
      <c r="M5011" s="3"/>
      <c r="N5011" t="str">
        <f>Orte[[#This Row],[Ort]]</f>
        <v>Mülheim-Kärlich</v>
      </c>
      <c r="O5011" t="s">
        <v>1613</v>
      </c>
      <c r="P5011" t="s">
        <v>2158</v>
      </c>
    </row>
    <row r="5012" spans="1:16" x14ac:dyDescent="0.35">
      <c r="A5012" t="s">
        <v>3668</v>
      </c>
      <c r="B5012" s="3" t="s">
        <v>11032</v>
      </c>
      <c r="C5012" s="4">
        <v>47.810525918000003</v>
      </c>
      <c r="D5012" s="4">
        <v>7.6376878236500003</v>
      </c>
      <c r="E5012" s="4">
        <f>Orte[[#This Row],[Lat_dez]]*PI()/180</f>
        <v>0.83445109437918441</v>
      </c>
      <c r="F5012" s="4">
        <f>Orte[[#This Row],[Lon_dez]]*PI()/180</f>
        <v>0.13330279976217255</v>
      </c>
      <c r="G5012" t="s">
        <v>546</v>
      </c>
      <c r="H5012" t="s">
        <v>547</v>
      </c>
      <c r="I5012" s="4" t="b">
        <v>0</v>
      </c>
      <c r="J5012" s="4" t="str">
        <f>CONCATENATE(Orte[[#This Row],[Ort]]," - ",Orte[[#This Row],[Landkreis]])</f>
        <v>Müllheim - Landkreis Breisgau-Hochschwarzwald</v>
      </c>
      <c r="L5012" s="3" t="s">
        <v>9387</v>
      </c>
      <c r="M5012" s="3"/>
      <c r="N5012" t="str">
        <f>Orte[[#This Row],[Ort]]</f>
        <v>Müllheim</v>
      </c>
      <c r="O5012" t="s">
        <v>5152</v>
      </c>
      <c r="P5012" t="s">
        <v>3684</v>
      </c>
    </row>
    <row r="5013" spans="1:16" x14ac:dyDescent="0.35">
      <c r="A5013" t="s">
        <v>4237</v>
      </c>
      <c r="B5013" s="3" t="s">
        <v>11747</v>
      </c>
      <c r="C5013" s="4">
        <v>52.204168742699999</v>
      </c>
      <c r="D5013" s="4">
        <v>14.411502436599999</v>
      </c>
      <c r="E5013" s="4">
        <f>Orte[[#This Row],[Lat_dez]]*PI()/180</f>
        <v>0.91113462782682342</v>
      </c>
      <c r="F5013" s="4">
        <f>Orte[[#This Row],[Lon_dez]]*PI()/180</f>
        <v>0.25152816767785535</v>
      </c>
      <c r="G5013" t="s">
        <v>885</v>
      </c>
      <c r="H5013" t="s">
        <v>1924</v>
      </c>
      <c r="I5013" s="4" t="b">
        <v>0</v>
      </c>
      <c r="J5013" s="4" t="str">
        <f>CONCATENATE(Orte[[#This Row],[Ort]]," - ",Orte[[#This Row],[Landkreis]])</f>
        <v>Müllrose - Landkreis Oder-Spree</v>
      </c>
      <c r="L5013" s="3" t="s">
        <v>9021</v>
      </c>
      <c r="M5013" s="3"/>
      <c r="N5013" t="str">
        <f>Orte[[#This Row],[Ort]]</f>
        <v>Müllrose</v>
      </c>
      <c r="O5013" t="s">
        <v>6056</v>
      </c>
      <c r="P5013" t="s">
        <v>6555</v>
      </c>
    </row>
    <row r="5014" spans="1:16" x14ac:dyDescent="0.35">
      <c r="A5014" t="s">
        <v>6297</v>
      </c>
      <c r="B5014" s="3" t="s">
        <v>14473</v>
      </c>
      <c r="C5014" s="4">
        <v>50.739863568899999</v>
      </c>
      <c r="D5014" s="4">
        <v>12.578391981499999</v>
      </c>
      <c r="E5014" s="4">
        <f>Orte[[#This Row],[Lat_dez]]*PI()/180</f>
        <v>0.88557768129002568</v>
      </c>
      <c r="F5014" s="4">
        <f>Orte[[#This Row],[Lon_dez]]*PI()/180</f>
        <v>0.21953435468362864</v>
      </c>
      <c r="G5014" t="s">
        <v>869</v>
      </c>
      <c r="H5014" t="s">
        <v>901</v>
      </c>
      <c r="I5014" s="4" t="b">
        <v>0</v>
      </c>
      <c r="J5014" s="4" t="str">
        <f>CONCATENATE(Orte[[#This Row],[Ort]]," - ",Orte[[#This Row],[Landkreis]])</f>
        <v>Mülsen - Landkreis Zwickau</v>
      </c>
      <c r="L5014" s="3" t="s">
        <v>15636</v>
      </c>
      <c r="M5014" s="3"/>
      <c r="N5014" t="str">
        <f>Orte[[#This Row],[Ort]]</f>
        <v>Mülsen</v>
      </c>
      <c r="O5014" t="s">
        <v>1392</v>
      </c>
      <c r="P5014" t="s">
        <v>4914</v>
      </c>
    </row>
    <row r="5015" spans="1:16" x14ac:dyDescent="0.35">
      <c r="A5015" t="s">
        <v>1373</v>
      </c>
      <c r="B5015" s="3" t="s">
        <v>8305</v>
      </c>
      <c r="C5015" s="4">
        <v>50.1955165627</v>
      </c>
      <c r="D5015" s="4">
        <v>11.762667001900001</v>
      </c>
      <c r="E5015" s="4">
        <f>Orte[[#This Row],[Lat_dez]]*PI()/180</f>
        <v>0.87607703375846169</v>
      </c>
      <c r="F5015" s="4">
        <f>Orte[[#This Row],[Lon_dez]]*PI()/180</f>
        <v>0.20529726799884512</v>
      </c>
      <c r="G5015" t="s">
        <v>665</v>
      </c>
      <c r="H5015" t="s">
        <v>852</v>
      </c>
      <c r="I5015" s="4" t="b">
        <v>0</v>
      </c>
      <c r="J5015" s="4" t="str">
        <f>CONCATENATE(Orte[[#This Row],[Ort]]," - ",Orte[[#This Row],[Landkreis]])</f>
        <v>Münchberg - Landkreis Hof</v>
      </c>
      <c r="L5015" s="3" t="s">
        <v>12033</v>
      </c>
      <c r="M5015" s="3"/>
      <c r="N5015" t="str">
        <f>Orte[[#This Row],[Ort]]</f>
        <v>Münchberg</v>
      </c>
      <c r="O5015" t="s">
        <v>6023</v>
      </c>
      <c r="P5015" t="s">
        <v>5247</v>
      </c>
    </row>
    <row r="5016" spans="1:16" x14ac:dyDescent="0.35">
      <c r="A5016" t="s">
        <v>6240</v>
      </c>
      <c r="B5016" s="3" t="s">
        <v>14382</v>
      </c>
      <c r="C5016" s="4">
        <v>52.514589532099997</v>
      </c>
      <c r="D5016" s="4">
        <v>14.128610055699999</v>
      </c>
      <c r="E5016" s="4">
        <f>Orte[[#This Row],[Lat_dez]]*PI()/180</f>
        <v>0.91655249266849337</v>
      </c>
      <c r="F5016" s="4">
        <f>Orte[[#This Row],[Lon_dez]]*PI()/180</f>
        <v>0.24659076420234444</v>
      </c>
      <c r="G5016" t="s">
        <v>885</v>
      </c>
      <c r="H5016" t="s">
        <v>975</v>
      </c>
      <c r="I5016" s="4" t="b">
        <v>0</v>
      </c>
      <c r="J5016" s="4" t="str">
        <f>CONCATENATE(Orte[[#This Row],[Ort]]," - ",Orte[[#This Row],[Landkreis]])</f>
        <v>Müncheberg - Landkreis Märkisch-Oderland</v>
      </c>
      <c r="L5016" s="3" t="s">
        <v>10966</v>
      </c>
      <c r="M5016" s="3"/>
      <c r="N5016" t="str">
        <f>Orte[[#This Row],[Ort]]</f>
        <v>Müncheberg</v>
      </c>
      <c r="O5016" t="s">
        <v>1355</v>
      </c>
      <c r="P5016" t="s">
        <v>5177</v>
      </c>
    </row>
    <row r="5017" spans="1:16" x14ac:dyDescent="0.35">
      <c r="A5017" t="s">
        <v>77</v>
      </c>
      <c r="B5017" s="3" t="s">
        <v>10045</v>
      </c>
      <c r="C5017" s="4">
        <v>48.135957775199998</v>
      </c>
      <c r="D5017" s="4">
        <v>11.572932166399999</v>
      </c>
      <c r="E5017" s="4">
        <f>Orte[[#This Row],[Lat_dez]]*PI()/180</f>
        <v>0.8401309517782044</v>
      </c>
      <c r="F5017" s="4">
        <f>Orte[[#This Row],[Lon_dez]]*PI()/180</f>
        <v>0.20198577041364024</v>
      </c>
      <c r="G5017" t="s">
        <v>665</v>
      </c>
      <c r="H5017" t="s">
        <v>842</v>
      </c>
      <c r="I5017" s="4" t="b">
        <v>0</v>
      </c>
      <c r="J5017" s="4" t="str">
        <f>CONCATENATE(Orte[[#This Row],[Ort]]," - ",Orte[[#This Row],[Landkreis]])</f>
        <v>München - Kreisfreie Stadt München</v>
      </c>
      <c r="L5017" s="3" t="s">
        <v>9401</v>
      </c>
      <c r="M5017" s="3"/>
      <c r="N5017" t="str">
        <f>Orte[[#This Row],[Ort]]</f>
        <v>München</v>
      </c>
      <c r="O5017" t="s">
        <v>4153</v>
      </c>
      <c r="P5017" t="s">
        <v>1274</v>
      </c>
    </row>
    <row r="5018" spans="1:16" x14ac:dyDescent="0.35">
      <c r="A5018" t="s">
        <v>77</v>
      </c>
      <c r="B5018" s="3" t="s">
        <v>14795</v>
      </c>
      <c r="C5018" s="4">
        <v>48.145194467899998</v>
      </c>
      <c r="D5018" s="4">
        <v>11.568755400300001</v>
      </c>
      <c r="E5018" s="4">
        <f>Orte[[#This Row],[Lat_dez]]*PI()/180</f>
        <v>0.84029216247781435</v>
      </c>
      <c r="F5018" s="4">
        <f>Orte[[#This Row],[Lon_dez]]*PI()/180</f>
        <v>0.2019128720931096</v>
      </c>
      <c r="G5018" t="s">
        <v>665</v>
      </c>
      <c r="H5018" t="s">
        <v>842</v>
      </c>
      <c r="I5018" s="4" t="b">
        <v>0</v>
      </c>
      <c r="J5018" s="4" t="str">
        <f>CONCATENATE(Orte[[#This Row],[Ort]]," - ",Orte[[#This Row],[Landkreis]])</f>
        <v>München - Kreisfreie Stadt München</v>
      </c>
      <c r="L5018" s="3" t="s">
        <v>10017</v>
      </c>
      <c r="M5018" s="3"/>
      <c r="N5018" t="str">
        <f>Orte[[#This Row],[Ort]]</f>
        <v>München</v>
      </c>
      <c r="O5018" t="s">
        <v>4364</v>
      </c>
      <c r="P5018" t="s">
        <v>4614</v>
      </c>
    </row>
    <row r="5019" spans="1:16" x14ac:dyDescent="0.35">
      <c r="A5019" t="s">
        <v>77</v>
      </c>
      <c r="B5019" s="3" t="s">
        <v>9324</v>
      </c>
      <c r="C5019" s="4">
        <v>48.145546084800003</v>
      </c>
      <c r="D5019" s="4">
        <v>11.553972095000001</v>
      </c>
      <c r="E5019" s="4">
        <f>Orte[[#This Row],[Lat_dez]]*PI()/180</f>
        <v>0.8402982993504251</v>
      </c>
      <c r="F5019" s="4">
        <f>Orte[[#This Row],[Lon_dez]]*PI()/180</f>
        <v>0.20165485474129707</v>
      </c>
      <c r="G5019" t="s">
        <v>665</v>
      </c>
      <c r="H5019" t="s">
        <v>842</v>
      </c>
      <c r="I5019" s="4" t="b">
        <v>0</v>
      </c>
      <c r="J5019" s="4" t="str">
        <f>CONCATENATE(Orte[[#This Row],[Ort]]," - ",Orte[[#This Row],[Landkreis]])</f>
        <v>München - Kreisfreie Stadt München</v>
      </c>
      <c r="L5019" s="3" t="s">
        <v>10963</v>
      </c>
      <c r="M5019" s="3"/>
      <c r="N5019" t="str">
        <f>Orte[[#This Row],[Ort]]</f>
        <v>München</v>
      </c>
      <c r="O5019" t="s">
        <v>1629</v>
      </c>
      <c r="P5019" t="s">
        <v>4640</v>
      </c>
    </row>
    <row r="5020" spans="1:16" x14ac:dyDescent="0.35">
      <c r="A5020" t="s">
        <v>77</v>
      </c>
      <c r="B5020" s="3" t="s">
        <v>14794</v>
      </c>
      <c r="C5020" s="4">
        <v>48.132627521700002</v>
      </c>
      <c r="D5020" s="4">
        <v>11.554190936199999</v>
      </c>
      <c r="E5020" s="4">
        <f>Orte[[#This Row],[Lat_dez]]*PI()/180</f>
        <v>0.84007282788970339</v>
      </c>
      <c r="F5020" s="4">
        <f>Orte[[#This Row],[Lon_dez]]*PI()/180</f>
        <v>0.20165867424077608</v>
      </c>
      <c r="G5020" t="s">
        <v>665</v>
      </c>
      <c r="H5020" t="s">
        <v>842</v>
      </c>
      <c r="I5020" s="4" t="b">
        <v>0</v>
      </c>
      <c r="J5020" s="4" t="str">
        <f>CONCATENATE(Orte[[#This Row],[Ort]]," - ",Orte[[#This Row],[Landkreis]])</f>
        <v>München - Kreisfreie Stadt München</v>
      </c>
      <c r="L5020" s="3" t="s">
        <v>14607</v>
      </c>
      <c r="M5020" s="3"/>
      <c r="N5020" t="str">
        <f>Orte[[#This Row],[Ort]]</f>
        <v>München</v>
      </c>
      <c r="O5020" t="s">
        <v>2194</v>
      </c>
      <c r="P5020" t="s">
        <v>1176</v>
      </c>
    </row>
    <row r="5021" spans="1:16" x14ac:dyDescent="0.35">
      <c r="A5021" t="s">
        <v>77</v>
      </c>
      <c r="B5021" s="3" t="s">
        <v>10194</v>
      </c>
      <c r="C5021" s="4">
        <v>48.126355111999999</v>
      </c>
      <c r="D5021" s="4">
        <v>11.558341585499999</v>
      </c>
      <c r="E5021" s="4">
        <f>Orte[[#This Row],[Lat_dez]]*PI()/180</f>
        <v>0.83996335368840436</v>
      </c>
      <c r="F5021" s="4">
        <f>Orte[[#This Row],[Lon_dez]]*PI()/180</f>
        <v>0.20173111673715666</v>
      </c>
      <c r="G5021" t="s">
        <v>665</v>
      </c>
      <c r="H5021" t="s">
        <v>842</v>
      </c>
      <c r="I5021" s="4" t="b">
        <v>0</v>
      </c>
      <c r="J5021" s="4" t="str">
        <f>CONCATENATE(Orte[[#This Row],[Ort]]," - ",Orte[[#This Row],[Landkreis]])</f>
        <v>München - Kreisfreie Stadt München</v>
      </c>
      <c r="L5021" s="3" t="s">
        <v>15633</v>
      </c>
      <c r="M5021" s="3"/>
      <c r="N5021" t="str">
        <f>Orte[[#This Row],[Ort]]</f>
        <v>München</v>
      </c>
      <c r="O5021" t="s">
        <v>2393</v>
      </c>
      <c r="P5021" t="s">
        <v>5263</v>
      </c>
    </row>
    <row r="5022" spans="1:16" x14ac:dyDescent="0.35">
      <c r="A5022" t="s">
        <v>77</v>
      </c>
      <c r="B5022" s="3" t="s">
        <v>10041</v>
      </c>
      <c r="C5022" s="4">
        <v>48.1360812231</v>
      </c>
      <c r="D5022" s="4">
        <v>11.538140049700001</v>
      </c>
      <c r="E5022" s="4">
        <f>Orte[[#This Row],[Lat_dez]]*PI()/180</f>
        <v>0.84013310635051408</v>
      </c>
      <c r="F5022" s="4">
        <f>Orte[[#This Row],[Lon_dez]]*PI()/180</f>
        <v>0.20137853342348716</v>
      </c>
      <c r="G5022" t="s">
        <v>665</v>
      </c>
      <c r="H5022" t="s">
        <v>842</v>
      </c>
      <c r="I5022" s="4" t="b">
        <v>0</v>
      </c>
      <c r="J5022" s="4" t="str">
        <f>CONCATENATE(Orte[[#This Row],[Ort]]," - ",Orte[[#This Row],[Landkreis]])</f>
        <v>München - Kreisfreie Stadt München</v>
      </c>
      <c r="L5022" s="3" t="s">
        <v>12331</v>
      </c>
      <c r="M5022" s="3"/>
      <c r="N5022" t="str">
        <f>Orte[[#This Row],[Ort]]</f>
        <v>München</v>
      </c>
      <c r="O5022" t="s">
        <v>7228</v>
      </c>
      <c r="P5022" t="s">
        <v>5798</v>
      </c>
    </row>
    <row r="5023" spans="1:16" x14ac:dyDescent="0.35">
      <c r="A5023" t="s">
        <v>77</v>
      </c>
      <c r="B5023" s="3" t="s">
        <v>8972</v>
      </c>
      <c r="C5023" s="4">
        <v>48.127889040500001</v>
      </c>
      <c r="D5023" s="4">
        <v>11.5713586392</v>
      </c>
      <c r="E5023" s="4">
        <f>Orte[[#This Row],[Lat_dez]]*PI()/180</f>
        <v>0.83999012579121957</v>
      </c>
      <c r="F5023" s="4">
        <f>Orte[[#This Row],[Lon_dez]]*PI()/180</f>
        <v>0.20195830718313057</v>
      </c>
      <c r="G5023" t="s">
        <v>665</v>
      </c>
      <c r="H5023" t="s">
        <v>842</v>
      </c>
      <c r="I5023" s="4" t="b">
        <v>0</v>
      </c>
      <c r="J5023" s="4" t="str">
        <f>CONCATENATE(Orte[[#This Row],[Ort]]," - ",Orte[[#This Row],[Landkreis]])</f>
        <v>München - Kreisfreie Stadt München</v>
      </c>
      <c r="L5023" s="3" t="s">
        <v>8996</v>
      </c>
      <c r="M5023" s="3"/>
      <c r="N5023" t="str">
        <f>Orte[[#This Row],[Ort]]</f>
        <v>München</v>
      </c>
      <c r="O5023" t="s">
        <v>4951</v>
      </c>
      <c r="P5023" t="s">
        <v>1589</v>
      </c>
    </row>
    <row r="5024" spans="1:16" x14ac:dyDescent="0.35">
      <c r="A5024" t="s">
        <v>77</v>
      </c>
      <c r="B5024" s="3" t="s">
        <v>7881</v>
      </c>
      <c r="C5024" s="4">
        <v>48.1444997137</v>
      </c>
      <c r="D5024" s="4">
        <v>11.590917701</v>
      </c>
      <c r="E5024" s="4">
        <f>Orte[[#This Row],[Lat_dez]]*PI()/180</f>
        <v>0.84028003672953233</v>
      </c>
      <c r="F5024" s="4">
        <f>Orte[[#This Row],[Lon_dez]]*PI()/180</f>
        <v>0.20229967721014164</v>
      </c>
      <c r="G5024" t="s">
        <v>665</v>
      </c>
      <c r="H5024" t="s">
        <v>842</v>
      </c>
      <c r="I5024" s="4" t="b">
        <v>0</v>
      </c>
      <c r="J5024" s="4" t="str">
        <f>CONCATENATE(Orte[[#This Row],[Ort]]," - ",Orte[[#This Row],[Landkreis]])</f>
        <v>München - Kreisfreie Stadt München</v>
      </c>
      <c r="L5024" s="3" t="s">
        <v>12870</v>
      </c>
      <c r="M5024" s="3"/>
      <c r="N5024" t="str">
        <f>Orte[[#This Row],[Ort]]</f>
        <v>München</v>
      </c>
      <c r="O5024" t="s">
        <v>2702</v>
      </c>
      <c r="P5024" t="s">
        <v>7265</v>
      </c>
    </row>
    <row r="5025" spans="1:16" x14ac:dyDescent="0.35">
      <c r="A5025" t="s">
        <v>77</v>
      </c>
      <c r="B5025" s="3" t="s">
        <v>15331</v>
      </c>
      <c r="C5025" s="4">
        <v>48.145151231500002</v>
      </c>
      <c r="D5025" s="4">
        <v>11.582131395499999</v>
      </c>
      <c r="E5025" s="4">
        <f>Orte[[#This Row],[Lat_dez]]*PI()/180</f>
        <v>0.84029140786027767</v>
      </c>
      <c r="F5025" s="4">
        <f>Orte[[#This Row],[Lon_dez]]*PI()/180</f>
        <v>0.20214632725008055</v>
      </c>
      <c r="G5025" t="s">
        <v>665</v>
      </c>
      <c r="H5025" t="s">
        <v>842</v>
      </c>
      <c r="I5025" s="4" t="b">
        <v>0</v>
      </c>
      <c r="J5025" s="4" t="str">
        <f>CONCATENATE(Orte[[#This Row],[Ort]]," - ",Orte[[#This Row],[Landkreis]])</f>
        <v>München - Kreisfreie Stadt München</v>
      </c>
      <c r="L5025" s="3" t="s">
        <v>13391</v>
      </c>
      <c r="M5025" s="3"/>
      <c r="N5025" t="str">
        <f>Orte[[#This Row],[Ort]]</f>
        <v>München</v>
      </c>
      <c r="O5025" t="s">
        <v>5451</v>
      </c>
      <c r="P5025" t="s">
        <v>1967</v>
      </c>
    </row>
    <row r="5026" spans="1:16" x14ac:dyDescent="0.35">
      <c r="A5026" t="s">
        <v>77</v>
      </c>
      <c r="B5026" s="3" t="s">
        <v>7877</v>
      </c>
      <c r="C5026" s="4">
        <v>48.149292667300003</v>
      </c>
      <c r="D5026" s="4">
        <v>11.5296114602</v>
      </c>
      <c r="E5026" s="4">
        <f>Orte[[#This Row],[Lat_dez]]*PI()/180</f>
        <v>0.84036368955074769</v>
      </c>
      <c r="F5026" s="4">
        <f>Orte[[#This Row],[Lon_dez]]*PI()/180</f>
        <v>0.20122968145616116</v>
      </c>
      <c r="G5026" t="s">
        <v>665</v>
      </c>
      <c r="H5026" t="s">
        <v>842</v>
      </c>
      <c r="I5026" s="4" t="b">
        <v>0</v>
      </c>
      <c r="J5026" s="4" t="str">
        <f>CONCATENATE(Orte[[#This Row],[Ort]]," - ",Orte[[#This Row],[Landkreis]])</f>
        <v>München - Kreisfreie Stadt München</v>
      </c>
      <c r="L5026" s="3" t="s">
        <v>15421</v>
      </c>
      <c r="M5026" s="3"/>
      <c r="N5026" t="str">
        <f>Orte[[#This Row],[Ort]]</f>
        <v>München</v>
      </c>
      <c r="O5026" t="s">
        <v>1626</v>
      </c>
      <c r="P5026" t="s">
        <v>3523</v>
      </c>
    </row>
    <row r="5027" spans="1:16" x14ac:dyDescent="0.35">
      <c r="A5027" t="s">
        <v>77</v>
      </c>
      <c r="B5027" s="3" t="s">
        <v>11170</v>
      </c>
      <c r="C5027" s="4">
        <v>48.150994549499998</v>
      </c>
      <c r="D5027" s="4">
        <v>11.543638167599999</v>
      </c>
      <c r="E5027" s="4">
        <f>Orte[[#This Row],[Lat_dez]]*PI()/180</f>
        <v>0.8403933929986187</v>
      </c>
      <c r="F5027" s="4">
        <f>Orte[[#This Row],[Lon_dez]]*PI()/180</f>
        <v>0.20147449368350501</v>
      </c>
      <c r="G5027" t="s">
        <v>665</v>
      </c>
      <c r="H5027" t="s">
        <v>842</v>
      </c>
      <c r="I5027" s="4" t="b">
        <v>0</v>
      </c>
      <c r="J5027" s="4" t="str">
        <f>CONCATENATE(Orte[[#This Row],[Ort]]," - ",Orte[[#This Row],[Landkreis]])</f>
        <v>München - Kreisfreie Stadt München</v>
      </c>
      <c r="L5027" s="3" t="s">
        <v>13203</v>
      </c>
      <c r="M5027" s="3"/>
      <c r="N5027" t="str">
        <f>Orte[[#This Row],[Ort]]</f>
        <v>München</v>
      </c>
      <c r="O5027" t="s">
        <v>2298</v>
      </c>
      <c r="P5027" t="s">
        <v>564</v>
      </c>
    </row>
    <row r="5028" spans="1:16" x14ac:dyDescent="0.35">
      <c r="A5028" t="s">
        <v>77</v>
      </c>
      <c r="B5028" s="3" t="s">
        <v>14506</v>
      </c>
      <c r="C5028" s="4">
        <v>48.163190157499997</v>
      </c>
      <c r="D5028" s="4">
        <v>11.537179413900001</v>
      </c>
      <c r="E5028" s="4">
        <f>Orte[[#This Row],[Lat_dez]]*PI()/180</f>
        <v>0.84060624651250115</v>
      </c>
      <c r="F5028" s="4">
        <f>Orte[[#This Row],[Lon_dez]]*PI()/180</f>
        <v>0.20136176716586465</v>
      </c>
      <c r="G5028" t="s">
        <v>665</v>
      </c>
      <c r="H5028" t="s">
        <v>842</v>
      </c>
      <c r="I5028" s="4" t="b">
        <v>0</v>
      </c>
      <c r="J5028" s="4" t="str">
        <f>CONCATENATE(Orte[[#This Row],[Ort]]," - ",Orte[[#This Row],[Landkreis]])</f>
        <v>München - Kreisfreie Stadt München</v>
      </c>
      <c r="L5028" s="3" t="s">
        <v>15620</v>
      </c>
      <c r="M5028" s="3"/>
      <c r="N5028" t="str">
        <f>Orte[[#This Row],[Ort]]</f>
        <v>München</v>
      </c>
      <c r="O5028" t="s">
        <v>4527</v>
      </c>
      <c r="P5028" t="s">
        <v>6794</v>
      </c>
    </row>
    <row r="5029" spans="1:16" x14ac:dyDescent="0.35">
      <c r="A5029" t="s">
        <v>77</v>
      </c>
      <c r="B5029" s="3" t="s">
        <v>13626</v>
      </c>
      <c r="C5029" s="4">
        <v>48.161697349299999</v>
      </c>
      <c r="D5029" s="4">
        <v>11.506005907300001</v>
      </c>
      <c r="E5029" s="4">
        <f>Orte[[#This Row],[Lat_dez]]*PI()/180</f>
        <v>0.84058019209431056</v>
      </c>
      <c r="F5029" s="4">
        <f>Orte[[#This Row],[Lon_dez]]*PI()/180</f>
        <v>0.20081768683630247</v>
      </c>
      <c r="G5029" t="s">
        <v>665</v>
      </c>
      <c r="H5029" t="s">
        <v>842</v>
      </c>
      <c r="I5029" s="4" t="b">
        <v>0</v>
      </c>
      <c r="J5029" s="4" t="str">
        <f>CONCATENATE(Orte[[#This Row],[Ort]]," - ",Orte[[#This Row],[Landkreis]])</f>
        <v>München - Kreisfreie Stadt München</v>
      </c>
      <c r="L5029" s="3" t="s">
        <v>14593</v>
      </c>
      <c r="M5029" s="3"/>
      <c r="N5029" t="str">
        <f>Orte[[#This Row],[Ort]]</f>
        <v>München</v>
      </c>
      <c r="O5029" t="s">
        <v>1714</v>
      </c>
      <c r="P5029" t="s">
        <v>3515</v>
      </c>
    </row>
    <row r="5030" spans="1:16" x14ac:dyDescent="0.35">
      <c r="A5030" t="s">
        <v>77</v>
      </c>
      <c r="B5030" s="3" t="s">
        <v>13451</v>
      </c>
      <c r="C5030" s="4">
        <v>48.150899676400002</v>
      </c>
      <c r="D5030" s="4">
        <v>11.509221587600001</v>
      </c>
      <c r="E5030" s="4">
        <f>Orte[[#This Row],[Lat_dez]]*PI()/180</f>
        <v>0.84039173715065218</v>
      </c>
      <c r="F5030" s="4">
        <f>Orte[[#This Row],[Lon_dez]]*PI()/180</f>
        <v>0.200873811045229</v>
      </c>
      <c r="G5030" t="s">
        <v>665</v>
      </c>
      <c r="H5030" t="s">
        <v>842</v>
      </c>
      <c r="I5030" s="4" t="b">
        <v>0</v>
      </c>
      <c r="J5030" s="4" t="str">
        <f>CONCATENATE(Orte[[#This Row],[Ort]]," - ",Orte[[#This Row],[Landkreis]])</f>
        <v>München - Kreisfreie Stadt München</v>
      </c>
      <c r="L5030" s="3" t="s">
        <v>10939</v>
      </c>
      <c r="M5030" s="3"/>
      <c r="N5030" t="str">
        <f>Orte[[#This Row],[Ort]]</f>
        <v>München</v>
      </c>
      <c r="O5030" t="s">
        <v>3356</v>
      </c>
      <c r="P5030" t="s">
        <v>893</v>
      </c>
    </row>
    <row r="5031" spans="1:16" x14ac:dyDescent="0.35">
      <c r="A5031" t="s">
        <v>77</v>
      </c>
      <c r="B5031" s="3" t="s">
        <v>14505</v>
      </c>
      <c r="C5031" s="4">
        <v>48.132062952799998</v>
      </c>
      <c r="D5031" s="4">
        <v>11.5122029254</v>
      </c>
      <c r="E5031" s="4">
        <f>Orte[[#This Row],[Lat_dez]]*PI()/180</f>
        <v>0.84006297430354393</v>
      </c>
      <c r="F5031" s="4">
        <f>Orte[[#This Row],[Lon_dez]]*PI()/180</f>
        <v>0.20092584520595314</v>
      </c>
      <c r="G5031" t="s">
        <v>665</v>
      </c>
      <c r="H5031" t="s">
        <v>842</v>
      </c>
      <c r="I5031" s="4" t="b">
        <v>0</v>
      </c>
      <c r="J5031" s="4" t="str">
        <f>CONCATENATE(Orte[[#This Row],[Ort]]," - ",Orte[[#This Row],[Landkreis]])</f>
        <v>München - Kreisfreie Stadt München</v>
      </c>
      <c r="L5031" s="3" t="s">
        <v>9730</v>
      </c>
      <c r="M5031" s="3"/>
      <c r="N5031" t="str">
        <f>Orte[[#This Row],[Ort]]</f>
        <v>München</v>
      </c>
      <c r="O5031" t="s">
        <v>5849</v>
      </c>
      <c r="P5031" t="s">
        <v>1837</v>
      </c>
    </row>
    <row r="5032" spans="1:16" x14ac:dyDescent="0.35">
      <c r="A5032" t="s">
        <v>77</v>
      </c>
      <c r="B5032" s="3" t="s">
        <v>8294</v>
      </c>
      <c r="C5032" s="4">
        <v>48.141315689899997</v>
      </c>
      <c r="D5032" s="4">
        <v>11.5060222842</v>
      </c>
      <c r="E5032" s="4">
        <f>Orte[[#This Row],[Lat_dez]]*PI()/180</f>
        <v>0.84022446503076031</v>
      </c>
      <c r="F5032" s="4">
        <f>Orte[[#This Row],[Lon_dez]]*PI()/180</f>
        <v>0.20081797266712872</v>
      </c>
      <c r="G5032" t="s">
        <v>665</v>
      </c>
      <c r="H5032" t="s">
        <v>842</v>
      </c>
      <c r="I5032" s="4" t="b">
        <v>0</v>
      </c>
      <c r="J5032" s="4" t="str">
        <f>CONCATENATE(Orte[[#This Row],[Ort]]," - ",Orte[[#This Row],[Landkreis]])</f>
        <v>München - Kreisfreie Stadt München</v>
      </c>
      <c r="L5032" s="3" t="s">
        <v>8030</v>
      </c>
      <c r="M5032" s="3"/>
      <c r="N5032" t="str">
        <f>Orte[[#This Row],[Ort]]</f>
        <v>München</v>
      </c>
      <c r="O5032" t="s">
        <v>4758</v>
      </c>
      <c r="P5032" t="s">
        <v>5495</v>
      </c>
    </row>
    <row r="5033" spans="1:16" x14ac:dyDescent="0.35">
      <c r="A5033" t="s">
        <v>77</v>
      </c>
      <c r="B5033" s="3" t="s">
        <v>8293</v>
      </c>
      <c r="C5033" s="4">
        <v>48.130841433999997</v>
      </c>
      <c r="D5033" s="4">
        <v>11.4853266966</v>
      </c>
      <c r="E5033" s="4">
        <f>Orte[[#This Row],[Lat_dez]]*PI()/180</f>
        <v>0.84004165477860893</v>
      </c>
      <c r="F5033" s="4">
        <f>Orte[[#This Row],[Lon_dez]]*PI()/180</f>
        <v>0.20045676652287381</v>
      </c>
      <c r="G5033" t="s">
        <v>665</v>
      </c>
      <c r="H5033" t="s">
        <v>842</v>
      </c>
      <c r="I5033" s="4" t="b">
        <v>0</v>
      </c>
      <c r="J5033" s="4" t="str">
        <f>CONCATENATE(Orte[[#This Row],[Ort]]," - ",Orte[[#This Row],[Landkreis]])</f>
        <v>München - Kreisfreie Stadt München</v>
      </c>
      <c r="L5033" s="3" t="s">
        <v>10941</v>
      </c>
      <c r="M5033" s="3"/>
      <c r="N5033" t="str">
        <f>Orte[[#This Row],[Ort]]</f>
        <v>München</v>
      </c>
      <c r="O5033" t="s">
        <v>7035</v>
      </c>
      <c r="P5033" t="s">
        <v>5598</v>
      </c>
    </row>
    <row r="5034" spans="1:16" x14ac:dyDescent="0.35">
      <c r="A5034" t="s">
        <v>77</v>
      </c>
      <c r="B5034" s="3" t="s">
        <v>11891</v>
      </c>
      <c r="C5034" s="4">
        <v>48.162916352899998</v>
      </c>
      <c r="D5034" s="4">
        <v>11.570052565899999</v>
      </c>
      <c r="E5034" s="4">
        <f>Orte[[#This Row],[Lat_dez]]*PI()/180</f>
        <v>0.84060146772072419</v>
      </c>
      <c r="F5034" s="4">
        <f>Orte[[#This Row],[Lon_dez]]*PI()/180</f>
        <v>0.20193551190377318</v>
      </c>
      <c r="G5034" t="s">
        <v>665</v>
      </c>
      <c r="H5034" t="s">
        <v>842</v>
      </c>
      <c r="I5034" s="4" t="b">
        <v>0</v>
      </c>
      <c r="J5034" s="4" t="str">
        <f>CONCATENATE(Orte[[#This Row],[Ort]]," - ",Orte[[#This Row],[Landkreis]])</f>
        <v>München - Kreisfreie Stadt München</v>
      </c>
      <c r="L5034" s="3" t="s">
        <v>13400</v>
      </c>
      <c r="M5034" s="3"/>
      <c r="N5034" t="str">
        <f>Orte[[#This Row],[Ort]]</f>
        <v>München</v>
      </c>
      <c r="O5034" t="s">
        <v>7183</v>
      </c>
      <c r="P5034" t="s">
        <v>3924</v>
      </c>
    </row>
    <row r="5035" spans="1:16" x14ac:dyDescent="0.35">
      <c r="A5035" t="s">
        <v>77</v>
      </c>
      <c r="B5035" s="3" t="s">
        <v>9647</v>
      </c>
      <c r="C5035" s="4">
        <v>48.162722910699998</v>
      </c>
      <c r="D5035" s="4">
        <v>11.557616592700001</v>
      </c>
      <c r="E5035" s="4">
        <f>Orte[[#This Row],[Lat_dez]]*PI()/180</f>
        <v>0.84059809151742182</v>
      </c>
      <c r="F5035" s="4">
        <f>Orte[[#This Row],[Lon_dez]]*PI()/180</f>
        <v>0.20171846322574344</v>
      </c>
      <c r="G5035" t="s">
        <v>665</v>
      </c>
      <c r="H5035" t="s">
        <v>842</v>
      </c>
      <c r="I5035" s="4" t="b">
        <v>0</v>
      </c>
      <c r="J5035" s="4" t="str">
        <f>CONCATENATE(Orte[[#This Row],[Ort]]," - ",Orte[[#This Row],[Landkreis]])</f>
        <v>München - Kreisfreie Stadt München</v>
      </c>
      <c r="L5035" s="3" t="s">
        <v>10513</v>
      </c>
      <c r="M5035" s="3"/>
      <c r="N5035" t="str">
        <f>Orte[[#This Row],[Ort]]</f>
        <v>München</v>
      </c>
      <c r="O5035" t="s">
        <v>688</v>
      </c>
      <c r="P5035" t="s">
        <v>5475</v>
      </c>
    </row>
    <row r="5036" spans="1:16" x14ac:dyDescent="0.35">
      <c r="A5036" t="s">
        <v>77</v>
      </c>
      <c r="B5036" s="3" t="s">
        <v>11402</v>
      </c>
      <c r="C5036" s="4">
        <v>48.1553062001</v>
      </c>
      <c r="D5036" s="4">
        <v>11.5659829878</v>
      </c>
      <c r="E5036" s="4">
        <f>Orte[[#This Row],[Lat_dez]]*PI()/180</f>
        <v>0.84046864549778433</v>
      </c>
      <c r="F5036" s="4">
        <f>Orte[[#This Row],[Lon_dez]]*PI()/180</f>
        <v>0.20186448436676116</v>
      </c>
      <c r="G5036" t="s">
        <v>665</v>
      </c>
      <c r="H5036" t="s">
        <v>842</v>
      </c>
      <c r="I5036" s="4" t="b">
        <v>0</v>
      </c>
      <c r="J5036" s="4" t="str">
        <f>CONCATENATE(Orte[[#This Row],[Ort]]," - ",Orte[[#This Row],[Landkreis]])</f>
        <v>München - Kreisfreie Stadt München</v>
      </c>
      <c r="L5036" s="3" t="s">
        <v>14862</v>
      </c>
      <c r="M5036" s="3"/>
      <c r="N5036" t="str">
        <f>Orte[[#This Row],[Ort]]</f>
        <v>München</v>
      </c>
      <c r="O5036" t="s">
        <v>2747</v>
      </c>
      <c r="P5036" t="s">
        <v>4091</v>
      </c>
    </row>
    <row r="5037" spans="1:16" x14ac:dyDescent="0.35">
      <c r="A5037" t="s">
        <v>77</v>
      </c>
      <c r="B5037" s="3" t="s">
        <v>13630</v>
      </c>
      <c r="C5037" s="4">
        <v>48.152341389299998</v>
      </c>
      <c r="D5037" s="4">
        <v>11.575026898999999</v>
      </c>
      <c r="E5037" s="4">
        <f>Orte[[#This Row],[Lat_dez]]*PI()/180</f>
        <v>0.84041689978762568</v>
      </c>
      <c r="F5037" s="4">
        <f>Orte[[#This Row],[Lon_dez]]*PI()/180</f>
        <v>0.20202233039445913</v>
      </c>
      <c r="G5037" t="s">
        <v>665</v>
      </c>
      <c r="H5037" t="s">
        <v>842</v>
      </c>
      <c r="I5037" s="4" t="b">
        <v>0</v>
      </c>
      <c r="J5037" s="4" t="str">
        <f>CONCATENATE(Orte[[#This Row],[Ort]]," - ",Orte[[#This Row],[Landkreis]])</f>
        <v>München - Kreisfreie Stadt München</v>
      </c>
      <c r="L5037" s="3" t="s">
        <v>8422</v>
      </c>
      <c r="M5037" s="3"/>
      <c r="N5037" t="str">
        <f>Orte[[#This Row],[Ort]]</f>
        <v>München</v>
      </c>
      <c r="O5037" t="s">
        <v>5729</v>
      </c>
      <c r="P5037" t="s">
        <v>6744</v>
      </c>
    </row>
    <row r="5038" spans="1:16" x14ac:dyDescent="0.35">
      <c r="A5038" t="s">
        <v>77</v>
      </c>
      <c r="B5038" s="3" t="s">
        <v>13631</v>
      </c>
      <c r="C5038" s="4">
        <v>48.158681280800003</v>
      </c>
      <c r="D5038" s="4">
        <v>11.579082448499999</v>
      </c>
      <c r="E5038" s="4">
        <f>Orte[[#This Row],[Lat_dez]]*PI()/180</f>
        <v>0.8405275517685199</v>
      </c>
      <c r="F5038" s="4">
        <f>Orte[[#This Row],[Lon_dez]]*PI()/180</f>
        <v>0.20209311308621175</v>
      </c>
      <c r="G5038" t="s">
        <v>665</v>
      </c>
      <c r="H5038" t="s">
        <v>842</v>
      </c>
      <c r="I5038" s="4" t="b">
        <v>0</v>
      </c>
      <c r="J5038" s="4" t="str">
        <f>CONCATENATE(Orte[[#This Row],[Ort]]," - ",Orte[[#This Row],[Landkreis]])</f>
        <v>München - Kreisfreie Stadt München</v>
      </c>
      <c r="L5038" s="3" t="s">
        <v>13403</v>
      </c>
      <c r="M5038" s="3"/>
      <c r="N5038" t="str">
        <f>Orte[[#This Row],[Ort]]</f>
        <v>München</v>
      </c>
      <c r="O5038" t="s">
        <v>3191</v>
      </c>
      <c r="P5038" t="s">
        <v>6586</v>
      </c>
    </row>
    <row r="5039" spans="1:16" x14ac:dyDescent="0.35">
      <c r="A5039" t="s">
        <v>77</v>
      </c>
      <c r="B5039" s="3" t="s">
        <v>8839</v>
      </c>
      <c r="C5039" s="4">
        <v>48.159257191899997</v>
      </c>
      <c r="D5039" s="4">
        <v>11.5911310533</v>
      </c>
      <c r="E5039" s="4">
        <f>Orte[[#This Row],[Lat_dez]]*PI()/180</f>
        <v>0.84053760331341354</v>
      </c>
      <c r="F5039" s="4">
        <f>Orte[[#This Row],[Lon_dez]]*PI()/180</f>
        <v>0.20230340091024332</v>
      </c>
      <c r="G5039" t="s">
        <v>665</v>
      </c>
      <c r="H5039" t="s">
        <v>842</v>
      </c>
      <c r="I5039" s="4" t="b">
        <v>0</v>
      </c>
      <c r="J5039" s="4" t="str">
        <f>CONCATENATE(Orte[[#This Row],[Ort]]," - ",Orte[[#This Row],[Landkreis]])</f>
        <v>München - Kreisfreie Stadt München</v>
      </c>
      <c r="L5039" s="3" t="s">
        <v>11058</v>
      </c>
      <c r="M5039" s="3"/>
      <c r="N5039" t="str">
        <f>Orte[[#This Row],[Ort]]</f>
        <v>München</v>
      </c>
      <c r="O5039" t="s">
        <v>2123</v>
      </c>
      <c r="P5039" t="s">
        <v>867</v>
      </c>
    </row>
    <row r="5040" spans="1:16" x14ac:dyDescent="0.35">
      <c r="A5040" t="s">
        <v>77</v>
      </c>
      <c r="B5040" s="3" t="s">
        <v>13456</v>
      </c>
      <c r="C5040" s="4">
        <v>48.164469232899997</v>
      </c>
      <c r="D5040" s="4">
        <v>11.5802463346</v>
      </c>
      <c r="E5040" s="4">
        <f>Orte[[#This Row],[Lat_dez]]*PI()/180</f>
        <v>0.84062857058961238</v>
      </c>
      <c r="F5040" s="4">
        <f>Orte[[#This Row],[Lon_dez]]*PI()/180</f>
        <v>0.20211342673077495</v>
      </c>
      <c r="G5040" t="s">
        <v>665</v>
      </c>
      <c r="H5040" t="s">
        <v>842</v>
      </c>
      <c r="I5040" s="4" t="b">
        <v>0</v>
      </c>
      <c r="J5040" s="4" t="str">
        <f>CONCATENATE(Orte[[#This Row],[Ort]]," - ",Orte[[#This Row],[Landkreis]])</f>
        <v>München - Kreisfreie Stadt München</v>
      </c>
      <c r="L5040" s="3" t="s">
        <v>15804</v>
      </c>
      <c r="M5040" s="3"/>
      <c r="N5040" t="str">
        <f>Orte[[#This Row],[Ort]]</f>
        <v>München</v>
      </c>
      <c r="O5040" t="s">
        <v>6697</v>
      </c>
      <c r="P5040" t="s">
        <v>4501</v>
      </c>
    </row>
    <row r="5041" spans="1:16" x14ac:dyDescent="0.35">
      <c r="A5041" t="s">
        <v>77</v>
      </c>
      <c r="B5041" s="3" t="s">
        <v>12719</v>
      </c>
      <c r="C5041" s="4">
        <v>48.172393850799999</v>
      </c>
      <c r="D5041" s="4">
        <v>11.577153558399999</v>
      </c>
      <c r="E5041" s="4">
        <f>Orte[[#This Row],[Lat_dez]]*PI()/180</f>
        <v>0.84076688126392995</v>
      </c>
      <c r="F5041" s="4">
        <f>Orte[[#This Row],[Lon_dez]]*PI()/180</f>
        <v>0.20205944760305761</v>
      </c>
      <c r="G5041" t="s">
        <v>665</v>
      </c>
      <c r="H5041" t="s">
        <v>842</v>
      </c>
      <c r="I5041" s="4" t="b">
        <v>0</v>
      </c>
      <c r="J5041" s="4" t="str">
        <f>CONCATENATE(Orte[[#This Row],[Ort]]," - ",Orte[[#This Row],[Landkreis]])</f>
        <v>München - Kreisfreie Stadt München</v>
      </c>
      <c r="L5041" s="3" t="s">
        <v>12758</v>
      </c>
      <c r="M5041" s="3"/>
      <c r="N5041" t="str">
        <f>Orte[[#This Row],[Ort]]</f>
        <v>München</v>
      </c>
      <c r="O5041" t="s">
        <v>2892</v>
      </c>
      <c r="P5041" t="s">
        <v>1782</v>
      </c>
    </row>
    <row r="5042" spans="1:16" x14ac:dyDescent="0.35">
      <c r="A5042" t="s">
        <v>77</v>
      </c>
      <c r="B5042" s="3" t="s">
        <v>11648</v>
      </c>
      <c r="C5042" s="4">
        <v>48.174015252300002</v>
      </c>
      <c r="D5042" s="4">
        <v>11.606808041600001</v>
      </c>
      <c r="E5042" s="4">
        <f>Orte[[#This Row],[Lat_dez]]*PI()/180</f>
        <v>0.84079518005860177</v>
      </c>
      <c r="F5042" s="4">
        <f>Orte[[#This Row],[Lon_dez]]*PI()/180</f>
        <v>0.202577015972875</v>
      </c>
      <c r="G5042" t="s">
        <v>665</v>
      </c>
      <c r="H5042" t="s">
        <v>842</v>
      </c>
      <c r="I5042" s="4" t="b">
        <v>0</v>
      </c>
      <c r="J5042" s="4" t="str">
        <f>CONCATENATE(Orte[[#This Row],[Ort]]," - ",Orte[[#This Row],[Landkreis]])</f>
        <v>München - Kreisfreie Stadt München</v>
      </c>
      <c r="L5042" s="3" t="s">
        <v>15417</v>
      </c>
      <c r="M5042" s="3"/>
      <c r="N5042" t="str">
        <f>Orte[[#This Row],[Ort]]</f>
        <v>München</v>
      </c>
      <c r="O5042" t="s">
        <v>3175</v>
      </c>
      <c r="P5042" t="s">
        <v>2885</v>
      </c>
    </row>
    <row r="5043" spans="1:16" x14ac:dyDescent="0.35">
      <c r="A5043" t="s">
        <v>77</v>
      </c>
      <c r="B5043" s="3" t="s">
        <v>8973</v>
      </c>
      <c r="C5043" s="4">
        <v>48.184385418700003</v>
      </c>
      <c r="D5043" s="4">
        <v>11.5854899787</v>
      </c>
      <c r="E5043" s="4">
        <f>Orte[[#This Row],[Lat_dez]]*PI()/180</f>
        <v>0.84097617360626153</v>
      </c>
      <c r="F5043" s="4">
        <f>Orte[[#This Row],[Lon_dez]]*PI()/180</f>
        <v>0.2022049455851227</v>
      </c>
      <c r="G5043" t="s">
        <v>665</v>
      </c>
      <c r="H5043" t="s">
        <v>842</v>
      </c>
      <c r="I5043" s="4" t="b">
        <v>0</v>
      </c>
      <c r="J5043" s="4" t="str">
        <f>CONCATENATE(Orte[[#This Row],[Ort]]," - ",Orte[[#This Row],[Landkreis]])</f>
        <v>München - Kreisfreie Stadt München</v>
      </c>
      <c r="L5043" s="3" t="s">
        <v>12003</v>
      </c>
      <c r="M5043" s="3"/>
      <c r="N5043" t="str">
        <f>Orte[[#This Row],[Ort]]</f>
        <v>München</v>
      </c>
      <c r="O5043" t="s">
        <v>4002</v>
      </c>
      <c r="P5043" t="s">
        <v>6615</v>
      </c>
    </row>
    <row r="5044" spans="1:16" x14ac:dyDescent="0.35">
      <c r="A5044" t="s">
        <v>77</v>
      </c>
      <c r="B5044" s="3" t="s">
        <v>14793</v>
      </c>
      <c r="C5044" s="4">
        <v>48.179294206199998</v>
      </c>
      <c r="D5044" s="4">
        <v>11.553142276399999</v>
      </c>
      <c r="E5044" s="4">
        <f>Orte[[#This Row],[Lat_dez]]*PI()/180</f>
        <v>0.84088731518521764</v>
      </c>
      <c r="F5044" s="4">
        <f>Orte[[#This Row],[Lon_dez]]*PI()/180</f>
        <v>0.20164037167453275</v>
      </c>
      <c r="G5044" t="s">
        <v>665</v>
      </c>
      <c r="H5044" t="s">
        <v>842</v>
      </c>
      <c r="I5044" s="4" t="b">
        <v>0</v>
      </c>
      <c r="J5044" s="4" t="str">
        <f>CONCATENATE(Orte[[#This Row],[Ort]]," - ",Orte[[#This Row],[Landkreis]])</f>
        <v>München - Kreisfreie Stadt München</v>
      </c>
      <c r="L5044" s="3" t="s">
        <v>15232</v>
      </c>
      <c r="M5044" s="3"/>
      <c r="N5044" t="str">
        <f>Orte[[#This Row],[Ort]]</f>
        <v>München</v>
      </c>
      <c r="O5044" t="s">
        <v>5596</v>
      </c>
      <c r="P5044" t="s">
        <v>4688</v>
      </c>
    </row>
    <row r="5045" spans="1:16" x14ac:dyDescent="0.35">
      <c r="A5045" t="s">
        <v>77</v>
      </c>
      <c r="B5045" s="3" t="s">
        <v>10802</v>
      </c>
      <c r="C5045" s="4">
        <v>48.2161091113</v>
      </c>
      <c r="D5045" s="4">
        <v>11.556293331899999</v>
      </c>
      <c r="E5045" s="4">
        <f>Orte[[#This Row],[Lat_dez]]*PI()/180</f>
        <v>0.84152985649302203</v>
      </c>
      <c r="F5045" s="4">
        <f>Orte[[#This Row],[Lon_dez]]*PI()/180</f>
        <v>0.20169536796792084</v>
      </c>
      <c r="G5045" t="s">
        <v>665</v>
      </c>
      <c r="H5045" t="s">
        <v>842</v>
      </c>
      <c r="I5045" s="4" t="b">
        <v>0</v>
      </c>
      <c r="J5045" s="4" t="str">
        <f>CONCATENATE(Orte[[#This Row],[Ort]]," - ",Orte[[#This Row],[Landkreis]])</f>
        <v>München - Kreisfreie Stadt München</v>
      </c>
      <c r="L5045" s="3" t="s">
        <v>9362</v>
      </c>
      <c r="M5045" s="3"/>
      <c r="N5045" t="str">
        <f>Orte[[#This Row],[Ort]]</f>
        <v>München</v>
      </c>
      <c r="O5045" t="s">
        <v>3954</v>
      </c>
      <c r="P5045" t="s">
        <v>4165</v>
      </c>
    </row>
    <row r="5046" spans="1:16" x14ac:dyDescent="0.35">
      <c r="A5046" t="s">
        <v>77</v>
      </c>
      <c r="B5046" s="3" t="s">
        <v>14178</v>
      </c>
      <c r="C5046" s="4">
        <v>48.198653954100003</v>
      </c>
      <c r="D5046" s="4">
        <v>11.5536158476</v>
      </c>
      <c r="E5046" s="4">
        <f>Orte[[#This Row],[Lat_dez]]*PI()/180</f>
        <v>0.84122520652842891</v>
      </c>
      <c r="F5046" s="4">
        <f>Orte[[#This Row],[Lon_dez]]*PI()/180</f>
        <v>0.20164863705121538</v>
      </c>
      <c r="G5046" t="s">
        <v>665</v>
      </c>
      <c r="H5046" t="s">
        <v>842</v>
      </c>
      <c r="I5046" s="4" t="b">
        <v>0</v>
      </c>
      <c r="J5046" s="4" t="str">
        <f>CONCATENATE(Orte[[#This Row],[Ort]]," - ",Orte[[#This Row],[Landkreis]])</f>
        <v>München - Kreisfreie Stadt München</v>
      </c>
      <c r="L5046" s="3" t="s">
        <v>9364</v>
      </c>
      <c r="M5046" s="3"/>
      <c r="N5046" t="str">
        <f>Orte[[#This Row],[Ort]]</f>
        <v>München</v>
      </c>
      <c r="O5046" t="s">
        <v>3482</v>
      </c>
      <c r="P5046" t="s">
        <v>3821</v>
      </c>
    </row>
    <row r="5047" spans="1:16" x14ac:dyDescent="0.35">
      <c r="A5047" t="s">
        <v>77</v>
      </c>
      <c r="B5047" s="3" t="s">
        <v>14796</v>
      </c>
      <c r="C5047" s="4">
        <v>48.210503095200004</v>
      </c>
      <c r="D5047" s="4">
        <v>11.5750839949</v>
      </c>
      <c r="E5047" s="4">
        <f>Orte[[#This Row],[Lat_dez]]*PI()/180</f>
        <v>0.84143201305415738</v>
      </c>
      <c r="F5047" s="4">
        <f>Orte[[#This Row],[Lon_dez]]*PI()/180</f>
        <v>0.20202332690590349</v>
      </c>
      <c r="G5047" t="s">
        <v>665</v>
      </c>
      <c r="H5047" t="s">
        <v>842</v>
      </c>
      <c r="I5047" s="4" t="b">
        <v>0</v>
      </c>
      <c r="J5047" s="4" t="str">
        <f>CONCATENATE(Orte[[#This Row],[Ort]]," - ",Orte[[#This Row],[Landkreis]])</f>
        <v>München - Kreisfreie Stadt München</v>
      </c>
      <c r="L5047" s="3" t="s">
        <v>13394</v>
      </c>
      <c r="M5047" s="3"/>
      <c r="N5047" t="str">
        <f>Orte[[#This Row],[Ort]]</f>
        <v>München</v>
      </c>
      <c r="O5047" t="s">
        <v>4358</v>
      </c>
      <c r="P5047" t="s">
        <v>2822</v>
      </c>
    </row>
    <row r="5048" spans="1:16" x14ac:dyDescent="0.35">
      <c r="A5048" t="s">
        <v>77</v>
      </c>
      <c r="B5048" s="3" t="s">
        <v>12782</v>
      </c>
      <c r="C5048" s="4">
        <v>48.206085296399998</v>
      </c>
      <c r="D5048" s="4">
        <v>11.616437147299999</v>
      </c>
      <c r="E5048" s="4">
        <f>Orte[[#This Row],[Lat_dez]]*PI()/180</f>
        <v>0.84135490791940648</v>
      </c>
      <c r="F5048" s="4">
        <f>Orte[[#This Row],[Lon_dez]]*PI()/180</f>
        <v>0.20274507557136251</v>
      </c>
      <c r="G5048" t="s">
        <v>665</v>
      </c>
      <c r="H5048" t="s">
        <v>842</v>
      </c>
      <c r="I5048" s="4" t="b">
        <v>0</v>
      </c>
      <c r="J5048" s="4" t="str">
        <f>CONCATENATE(Orte[[#This Row],[Ort]]," - ",Orte[[#This Row],[Landkreis]])</f>
        <v>München - Kreisfreie Stadt München</v>
      </c>
      <c r="L5048" s="3" t="s">
        <v>13294</v>
      </c>
      <c r="M5048" s="3"/>
      <c r="N5048" t="str">
        <f>Orte[[#This Row],[Ort]]</f>
        <v>München</v>
      </c>
      <c r="O5048" t="s">
        <v>4962</v>
      </c>
      <c r="P5048" t="s">
        <v>2649</v>
      </c>
    </row>
    <row r="5049" spans="1:16" x14ac:dyDescent="0.35">
      <c r="A5049" t="s">
        <v>77</v>
      </c>
      <c r="B5049" s="3" t="s">
        <v>8234</v>
      </c>
      <c r="C5049" s="4">
        <v>48.1747785429</v>
      </c>
      <c r="D5049" s="4">
        <v>11.5180846035</v>
      </c>
      <c r="E5049" s="4">
        <f>Orte[[#This Row],[Lat_dez]]*PI()/180</f>
        <v>0.84080850199272139</v>
      </c>
      <c r="F5049" s="4">
        <f>Orte[[#This Row],[Lon_dez]]*PI()/180</f>
        <v>0.2010284998543406</v>
      </c>
      <c r="G5049" t="s">
        <v>665</v>
      </c>
      <c r="H5049" t="s">
        <v>842</v>
      </c>
      <c r="I5049" s="4" t="b">
        <v>0</v>
      </c>
      <c r="J5049" s="4" t="str">
        <f>CONCATENATE(Orte[[#This Row],[Ort]]," - ",Orte[[#This Row],[Landkreis]])</f>
        <v>München - Kreisfreie Stadt München</v>
      </c>
      <c r="L5049" s="3" t="s">
        <v>9368</v>
      </c>
      <c r="M5049" s="3"/>
      <c r="N5049" t="str">
        <f>Orte[[#This Row],[Ort]]</f>
        <v>München</v>
      </c>
      <c r="O5049" t="s">
        <v>3436</v>
      </c>
      <c r="P5049" t="s">
        <v>4751</v>
      </c>
    </row>
    <row r="5050" spans="1:16" x14ac:dyDescent="0.35">
      <c r="A5050" t="s">
        <v>77</v>
      </c>
      <c r="B5050" s="3" t="s">
        <v>10798</v>
      </c>
      <c r="C5050" s="4">
        <v>48.186499706600003</v>
      </c>
      <c r="D5050" s="4">
        <v>11.519230201399999</v>
      </c>
      <c r="E5050" s="4">
        <f>Orte[[#This Row],[Lat_dez]]*PI()/180</f>
        <v>0.84101307489145161</v>
      </c>
      <c r="F5050" s="4">
        <f>Orte[[#This Row],[Lon_dez]]*PI()/180</f>
        <v>0.20104849430959951</v>
      </c>
      <c r="G5050" t="s">
        <v>665</v>
      </c>
      <c r="H5050" t="s">
        <v>842</v>
      </c>
      <c r="I5050" s="4" t="b">
        <v>0</v>
      </c>
      <c r="J5050" s="4" t="str">
        <f>CONCATENATE(Orte[[#This Row],[Ort]]," - ",Orte[[#This Row],[Landkreis]])</f>
        <v>München - Kreisfreie Stadt München</v>
      </c>
      <c r="L5050" s="3" t="s">
        <v>13204</v>
      </c>
      <c r="M5050" s="3"/>
      <c r="N5050" t="str">
        <f>Orte[[#This Row],[Ort]]</f>
        <v>München</v>
      </c>
      <c r="O5050" t="s">
        <v>4618</v>
      </c>
      <c r="P5050" t="s">
        <v>3536</v>
      </c>
    </row>
    <row r="5051" spans="1:16" x14ac:dyDescent="0.35">
      <c r="A5051" t="s">
        <v>77</v>
      </c>
      <c r="B5051" s="3" t="s">
        <v>14176</v>
      </c>
      <c r="C5051" s="4">
        <v>48.217169905600002</v>
      </c>
      <c r="D5051" s="4">
        <v>11.5152098319</v>
      </c>
      <c r="E5051" s="4">
        <f>Orte[[#This Row],[Lat_dez]]*PI()/180</f>
        <v>0.84154837084624345</v>
      </c>
      <c r="F5051" s="4">
        <f>Orte[[#This Row],[Lon_dez]]*PI()/180</f>
        <v>0.20097832562467777</v>
      </c>
      <c r="G5051" t="s">
        <v>665</v>
      </c>
      <c r="H5051" t="s">
        <v>842</v>
      </c>
      <c r="I5051" s="4" t="b">
        <v>0</v>
      </c>
      <c r="J5051" s="4" t="str">
        <f>CONCATENATE(Orte[[#This Row],[Ort]]," - ",Orte[[#This Row],[Landkreis]])</f>
        <v>München - Kreisfreie Stadt München</v>
      </c>
      <c r="L5051" s="3" t="s">
        <v>11474</v>
      </c>
      <c r="M5051" s="3"/>
      <c r="N5051" t="str">
        <f>Orte[[#This Row],[Ort]]</f>
        <v>München</v>
      </c>
      <c r="O5051" t="s">
        <v>6788</v>
      </c>
      <c r="P5051" t="s">
        <v>5403</v>
      </c>
    </row>
    <row r="5052" spans="1:16" x14ac:dyDescent="0.35">
      <c r="A5052" t="s">
        <v>77</v>
      </c>
      <c r="B5052" s="3" t="s">
        <v>11394</v>
      </c>
      <c r="C5052" s="4">
        <v>48.191886392100002</v>
      </c>
      <c r="D5052" s="4">
        <v>11.482458424000001</v>
      </c>
      <c r="E5052" s="4">
        <f>Orte[[#This Row],[Lat_dez]]*PI()/180</f>
        <v>0.84110709028919617</v>
      </c>
      <c r="F5052" s="4">
        <f>Orte[[#This Row],[Lon_dez]]*PI()/180</f>
        <v>0.2004067057221591</v>
      </c>
      <c r="G5052" t="s">
        <v>665</v>
      </c>
      <c r="H5052" t="s">
        <v>842</v>
      </c>
      <c r="I5052" s="4" t="b">
        <v>0</v>
      </c>
      <c r="J5052" s="4" t="str">
        <f>CONCATENATE(Orte[[#This Row],[Ort]]," - ",Orte[[#This Row],[Landkreis]])</f>
        <v>München - Kreisfreie Stadt München</v>
      </c>
      <c r="L5052" s="3" t="s">
        <v>14594</v>
      </c>
      <c r="M5052" s="3"/>
      <c r="N5052" t="str">
        <f>Orte[[#This Row],[Ort]]</f>
        <v>München</v>
      </c>
      <c r="O5052" t="s">
        <v>1104</v>
      </c>
      <c r="P5052" t="s">
        <v>5906</v>
      </c>
    </row>
    <row r="5053" spans="1:16" x14ac:dyDescent="0.35">
      <c r="A5053" t="s">
        <v>77</v>
      </c>
      <c r="B5053" s="3" t="s">
        <v>11642</v>
      </c>
      <c r="C5053" s="4">
        <v>48.190924551800002</v>
      </c>
      <c r="D5053" s="4">
        <v>11.451876611699999</v>
      </c>
      <c r="E5053" s="4">
        <f>Orte[[#This Row],[Lat_dez]]*PI()/180</f>
        <v>0.84109030300908261</v>
      </c>
      <c r="F5053" s="4">
        <f>Orte[[#This Row],[Lon_dez]]*PI()/180</f>
        <v>0.19987295240629718</v>
      </c>
      <c r="G5053" t="s">
        <v>665</v>
      </c>
      <c r="H5053" t="s">
        <v>842</v>
      </c>
      <c r="I5053" s="4" t="b">
        <v>0</v>
      </c>
      <c r="J5053" s="4" t="str">
        <f>CONCATENATE(Orte[[#This Row],[Ort]]," - ",Orte[[#This Row],[Landkreis]])</f>
        <v>München - Kreisfreie Stadt München</v>
      </c>
      <c r="L5053" s="3" t="s">
        <v>12881</v>
      </c>
      <c r="M5053" s="3"/>
      <c r="N5053" t="str">
        <f>Orte[[#This Row],[Ort]]</f>
        <v>München</v>
      </c>
      <c r="O5053" t="s">
        <v>2665</v>
      </c>
      <c r="P5053" t="s">
        <v>2923</v>
      </c>
    </row>
    <row r="5054" spans="1:16" x14ac:dyDescent="0.35">
      <c r="A5054" t="s">
        <v>77</v>
      </c>
      <c r="B5054" s="3" t="s">
        <v>15552</v>
      </c>
      <c r="C5054" s="4">
        <v>48.1410027278</v>
      </c>
      <c r="D5054" s="4">
        <v>11.4640706282</v>
      </c>
      <c r="E5054" s="4">
        <f>Orte[[#This Row],[Lat_dez]]*PI()/180</f>
        <v>0.84021900281168149</v>
      </c>
      <c r="F5054" s="4">
        <f>Orte[[#This Row],[Lon_dez]]*PI()/180</f>
        <v>0.2000857781432647</v>
      </c>
      <c r="G5054" t="s">
        <v>665</v>
      </c>
      <c r="H5054" t="s">
        <v>842</v>
      </c>
      <c r="I5054" s="4" t="b">
        <v>0</v>
      </c>
      <c r="J5054" s="4" t="str">
        <f>CONCATENATE(Orte[[#This Row],[Ort]]," - ",Orte[[#This Row],[Landkreis]])</f>
        <v>München - Kreisfreie Stadt München</v>
      </c>
      <c r="L5054" s="3" t="s">
        <v>15434</v>
      </c>
      <c r="M5054" s="3"/>
      <c r="N5054" t="str">
        <f>Orte[[#This Row],[Ort]]</f>
        <v>München</v>
      </c>
      <c r="O5054" t="s">
        <v>6514</v>
      </c>
      <c r="P5054" t="s">
        <v>1915</v>
      </c>
    </row>
    <row r="5055" spans="1:16" x14ac:dyDescent="0.35">
      <c r="A5055" t="s">
        <v>77</v>
      </c>
      <c r="B5055" s="3" t="s">
        <v>12711</v>
      </c>
      <c r="C5055" s="4">
        <v>48.145309635899999</v>
      </c>
      <c r="D5055" s="4">
        <v>11.4368177187</v>
      </c>
      <c r="E5055" s="4">
        <f>Orte[[#This Row],[Lat_dez]]*PI()/180</f>
        <v>0.84029417253860728</v>
      </c>
      <c r="F5055" s="4">
        <f>Orte[[#This Row],[Lon_dez]]*PI()/180</f>
        <v>0.19961012514174167</v>
      </c>
      <c r="G5055" t="s">
        <v>665</v>
      </c>
      <c r="H5055" t="s">
        <v>842</v>
      </c>
      <c r="I5055" s="4" t="b">
        <v>0</v>
      </c>
      <c r="J5055" s="4" t="str">
        <f>CONCATENATE(Orte[[#This Row],[Ort]]," - ",Orte[[#This Row],[Landkreis]])</f>
        <v>München - Kreisfreie Stadt München</v>
      </c>
      <c r="L5055" s="3" t="s">
        <v>14307</v>
      </c>
      <c r="M5055" s="3"/>
      <c r="N5055" t="str">
        <f>Orte[[#This Row],[Ort]]</f>
        <v>München</v>
      </c>
      <c r="O5055" t="s">
        <v>2056</v>
      </c>
      <c r="P5055" t="s">
        <v>6921</v>
      </c>
    </row>
    <row r="5056" spans="1:16" x14ac:dyDescent="0.35">
      <c r="A5056" t="s">
        <v>77</v>
      </c>
      <c r="B5056" s="3" t="s">
        <v>10186</v>
      </c>
      <c r="C5056" s="4">
        <v>48.160683177199999</v>
      </c>
      <c r="D5056" s="4">
        <v>11.4419511313</v>
      </c>
      <c r="E5056" s="4">
        <f>Orte[[#This Row],[Lat_dez]]*PI()/180</f>
        <v>0.8405624914519837</v>
      </c>
      <c r="F5056" s="4">
        <f>Orte[[#This Row],[Lon_dez]]*PI()/180</f>
        <v>0.199699720093475</v>
      </c>
      <c r="G5056" t="s">
        <v>665</v>
      </c>
      <c r="H5056" t="s">
        <v>842</v>
      </c>
      <c r="I5056" s="4" t="b">
        <v>0</v>
      </c>
      <c r="J5056" s="4" t="str">
        <f>CONCATENATE(Orte[[#This Row],[Ort]]," - ",Orte[[#This Row],[Landkreis]])</f>
        <v>München - Kreisfreie Stadt München</v>
      </c>
      <c r="L5056" s="3" t="s">
        <v>10949</v>
      </c>
      <c r="M5056" s="3"/>
      <c r="N5056" t="str">
        <f>Orte[[#This Row],[Ort]]</f>
        <v>München</v>
      </c>
      <c r="O5056" t="s">
        <v>2927</v>
      </c>
      <c r="P5056" t="s">
        <v>2777</v>
      </c>
    </row>
    <row r="5057" spans="1:16" x14ac:dyDescent="0.35">
      <c r="A5057" t="s">
        <v>77</v>
      </c>
      <c r="B5057" s="3" t="s">
        <v>13448</v>
      </c>
      <c r="C5057" s="4">
        <v>48.1668423526</v>
      </c>
      <c r="D5057" s="4">
        <v>11.467783963600001</v>
      </c>
      <c r="E5057" s="4">
        <f>Orte[[#This Row],[Lat_dez]]*PI()/180</f>
        <v>0.84066998934192139</v>
      </c>
      <c r="F5057" s="4">
        <f>Orte[[#This Row],[Lon_dez]]*PI()/180</f>
        <v>0.20015058807222555</v>
      </c>
      <c r="G5057" t="s">
        <v>665</v>
      </c>
      <c r="H5057" t="s">
        <v>842</v>
      </c>
      <c r="I5057" s="4" t="b">
        <v>0</v>
      </c>
      <c r="J5057" s="4" t="str">
        <f>CONCATENATE(Orte[[#This Row],[Ort]]," - ",Orte[[#This Row],[Landkreis]])</f>
        <v>München - Kreisfreie Stadt München</v>
      </c>
      <c r="L5057" s="3" t="s">
        <v>14604</v>
      </c>
      <c r="M5057" s="3"/>
      <c r="N5057" t="str">
        <f>Orte[[#This Row],[Ort]]</f>
        <v>München</v>
      </c>
      <c r="O5057" t="s">
        <v>5718</v>
      </c>
      <c r="P5057" t="s">
        <v>1163</v>
      </c>
    </row>
    <row r="5058" spans="1:16" x14ac:dyDescent="0.35">
      <c r="A5058" t="s">
        <v>77</v>
      </c>
      <c r="B5058" s="3" t="s">
        <v>10184</v>
      </c>
      <c r="C5058" s="4">
        <v>48.167233816</v>
      </c>
      <c r="D5058" s="4">
        <v>11.4038887966</v>
      </c>
      <c r="E5058" s="4">
        <f>Orte[[#This Row],[Lat_dez]]*PI()/180</f>
        <v>0.84067682166715241</v>
      </c>
      <c r="F5058" s="4">
        <f>Orte[[#This Row],[Lon_dez]]*PI()/180</f>
        <v>0.19903540703196396</v>
      </c>
      <c r="G5058" t="s">
        <v>665</v>
      </c>
      <c r="H5058" t="s">
        <v>842</v>
      </c>
      <c r="I5058" s="4" t="b">
        <v>0</v>
      </c>
      <c r="J5058" s="4" t="str">
        <f>CONCATENATE(Orte[[#This Row],[Ort]]," - ",Orte[[#This Row],[Landkreis]])</f>
        <v>München - Kreisfreie Stadt München</v>
      </c>
      <c r="L5058" s="3" t="s">
        <v>11783</v>
      </c>
      <c r="M5058" s="3"/>
      <c r="N5058" t="str">
        <f>Orte[[#This Row],[Ort]]</f>
        <v>München</v>
      </c>
      <c r="O5058" t="s">
        <v>1475</v>
      </c>
      <c r="P5058" t="s">
        <v>3721</v>
      </c>
    </row>
    <row r="5059" spans="1:16" x14ac:dyDescent="0.35">
      <c r="A5059" t="s">
        <v>77</v>
      </c>
      <c r="B5059" s="3" t="s">
        <v>11645</v>
      </c>
      <c r="C5059" s="4">
        <v>48.110752871099997</v>
      </c>
      <c r="D5059" s="4">
        <v>11.531067027500001</v>
      </c>
      <c r="E5059" s="4">
        <f>Orte[[#This Row],[Lat_dez]]*PI()/180</f>
        <v>0.83969104321401</v>
      </c>
      <c r="F5059" s="4">
        <f>Orte[[#This Row],[Lon_dez]]*PI()/180</f>
        <v>0.20125508589803051</v>
      </c>
      <c r="G5059" t="s">
        <v>665</v>
      </c>
      <c r="H5059" t="s">
        <v>842</v>
      </c>
      <c r="I5059" s="4" t="b">
        <v>0</v>
      </c>
      <c r="J5059" s="4" t="str">
        <f>CONCATENATE(Orte[[#This Row],[Ort]]," - ",Orte[[#This Row],[Landkreis]])</f>
        <v>München - Kreisfreie Stadt München</v>
      </c>
      <c r="L5059" s="3" t="s">
        <v>13961</v>
      </c>
      <c r="M5059" s="3"/>
      <c r="N5059" t="str">
        <f>Orte[[#This Row],[Ort]]</f>
        <v>München</v>
      </c>
      <c r="O5059" t="s">
        <v>4182</v>
      </c>
      <c r="P5059" t="s">
        <v>1689</v>
      </c>
    </row>
    <row r="5060" spans="1:16" x14ac:dyDescent="0.35">
      <c r="A5060" t="s">
        <v>77</v>
      </c>
      <c r="B5060" s="3" t="s">
        <v>13453</v>
      </c>
      <c r="C5060" s="4">
        <v>48.114233883799997</v>
      </c>
      <c r="D5060" s="4">
        <v>11.5477622512</v>
      </c>
      <c r="E5060" s="4">
        <f>Orte[[#This Row],[Lat_dez]]*PI()/180</f>
        <v>0.8397517983469287</v>
      </c>
      <c r="F5060" s="4">
        <f>Orte[[#This Row],[Lon_dez]]*PI()/180</f>
        <v>0.20154647252095251</v>
      </c>
      <c r="G5060" t="s">
        <v>665</v>
      </c>
      <c r="H5060" t="s">
        <v>842</v>
      </c>
      <c r="I5060" s="4" t="b">
        <v>0</v>
      </c>
      <c r="J5060" s="4" t="str">
        <f>CONCATENATE(Orte[[#This Row],[Ort]]," - ",Orte[[#This Row],[Landkreis]])</f>
        <v>München - Kreisfreie Stadt München</v>
      </c>
      <c r="L5060" s="3" t="s">
        <v>13583</v>
      </c>
      <c r="M5060" s="3"/>
      <c r="N5060" t="str">
        <f>Orte[[#This Row],[Ort]]</f>
        <v>München</v>
      </c>
      <c r="O5060" t="s">
        <v>1621</v>
      </c>
      <c r="P5060" t="s">
        <v>6276</v>
      </c>
    </row>
    <row r="5061" spans="1:16" x14ac:dyDescent="0.35">
      <c r="A5061" t="s">
        <v>77</v>
      </c>
      <c r="B5061" s="3" t="s">
        <v>11644</v>
      </c>
      <c r="C5061" s="4">
        <v>48.122889943799997</v>
      </c>
      <c r="D5061" s="4">
        <v>11.5305612528</v>
      </c>
      <c r="E5061" s="4">
        <f>Orte[[#This Row],[Lat_dez]]*PI()/180</f>
        <v>0.83990287509417894</v>
      </c>
      <c r="F5061" s="4">
        <f>Orte[[#This Row],[Lon_dez]]*PI()/180</f>
        <v>0.20124625846424224</v>
      </c>
      <c r="G5061" t="s">
        <v>665</v>
      </c>
      <c r="H5061" t="s">
        <v>842</v>
      </c>
      <c r="I5061" s="4" t="b">
        <v>0</v>
      </c>
      <c r="J5061" s="4" t="str">
        <f>CONCATENATE(Orte[[#This Row],[Ort]]," - ",Orte[[#This Row],[Landkreis]])</f>
        <v>München - Kreisfreie Stadt München</v>
      </c>
      <c r="L5061" s="3" t="s">
        <v>14306</v>
      </c>
      <c r="M5061" s="3"/>
      <c r="N5061" t="str">
        <f>Orte[[#This Row],[Ort]]</f>
        <v>München</v>
      </c>
      <c r="O5061" t="s">
        <v>4797</v>
      </c>
      <c r="P5061" t="s">
        <v>7005</v>
      </c>
    </row>
    <row r="5062" spans="1:16" x14ac:dyDescent="0.35">
      <c r="A5062" t="s">
        <v>77</v>
      </c>
      <c r="B5062" s="3" t="s">
        <v>14070</v>
      </c>
      <c r="C5062" s="4">
        <v>48.118929356999999</v>
      </c>
      <c r="D5062" s="4">
        <v>11.4852491986</v>
      </c>
      <c r="E5062" s="4">
        <f>Orte[[#This Row],[Lat_dez]]*PI()/180</f>
        <v>0.83983374981420789</v>
      </c>
      <c r="F5062" s="4">
        <f>Orte[[#This Row],[Lon_dez]]*PI()/180</f>
        <v>0.20045541392761013</v>
      </c>
      <c r="G5062" t="s">
        <v>665</v>
      </c>
      <c r="H5062" t="s">
        <v>842</v>
      </c>
      <c r="I5062" s="4" t="b">
        <v>0</v>
      </c>
      <c r="J5062" s="4" t="str">
        <f>CONCATENATE(Orte[[#This Row],[Ort]]," - ",Orte[[#This Row],[Landkreis]])</f>
        <v>München - Kreisfreie Stadt München</v>
      </c>
      <c r="L5062" s="3" t="s">
        <v>11769</v>
      </c>
      <c r="M5062" s="3"/>
      <c r="N5062" t="str">
        <f>Orte[[#This Row],[Ort]]</f>
        <v>München</v>
      </c>
      <c r="O5062" t="s">
        <v>6315</v>
      </c>
      <c r="P5062" t="s">
        <v>6243</v>
      </c>
    </row>
    <row r="5063" spans="1:16" x14ac:dyDescent="0.35">
      <c r="A5063" t="s">
        <v>77</v>
      </c>
      <c r="B5063" s="3" t="s">
        <v>9322</v>
      </c>
      <c r="C5063" s="4">
        <v>48.110190932599998</v>
      </c>
      <c r="D5063" s="4">
        <v>11.493286679600001</v>
      </c>
      <c r="E5063" s="4">
        <f>Orte[[#This Row],[Lat_dez]]*PI()/180</f>
        <v>0.83968123553699126</v>
      </c>
      <c r="F5063" s="4">
        <f>Orte[[#This Row],[Lon_dez]]*PI()/180</f>
        <v>0.2005956944346266</v>
      </c>
      <c r="G5063" t="s">
        <v>665</v>
      </c>
      <c r="H5063" t="s">
        <v>842</v>
      </c>
      <c r="I5063" s="4" t="b">
        <v>0</v>
      </c>
      <c r="J5063" s="4" t="str">
        <f>CONCATENATE(Orte[[#This Row],[Ort]]," - ",Orte[[#This Row],[Landkreis]])</f>
        <v>München - Kreisfreie Stadt München</v>
      </c>
      <c r="L5063" s="3" t="s">
        <v>10956</v>
      </c>
      <c r="M5063" s="3"/>
      <c r="N5063" t="str">
        <f>Orte[[#This Row],[Ort]]</f>
        <v>München</v>
      </c>
      <c r="O5063" t="s">
        <v>2618</v>
      </c>
      <c r="P5063" t="s">
        <v>296</v>
      </c>
    </row>
    <row r="5064" spans="1:16" x14ac:dyDescent="0.35">
      <c r="A5064" t="s">
        <v>77</v>
      </c>
      <c r="B5064" s="3" t="s">
        <v>12210</v>
      </c>
      <c r="C5064" s="4">
        <v>48.099385615099997</v>
      </c>
      <c r="D5064" s="4">
        <v>11.5318459145</v>
      </c>
      <c r="E5064" s="4">
        <f>Orte[[#This Row],[Lat_dez]]*PI()/180</f>
        <v>0.83949264716989291</v>
      </c>
      <c r="F5064" s="4">
        <f>Orte[[#This Row],[Lon_dez]]*PI()/180</f>
        <v>0.20126868004068149</v>
      </c>
      <c r="G5064" t="s">
        <v>665</v>
      </c>
      <c r="H5064" t="s">
        <v>842</v>
      </c>
      <c r="I5064" s="4" t="b">
        <v>0</v>
      </c>
      <c r="J5064" s="4" t="str">
        <f>CONCATENATE(Orte[[#This Row],[Ort]]," - ",Orte[[#This Row],[Landkreis]])</f>
        <v>München - Kreisfreie Stadt München</v>
      </c>
      <c r="L5064" s="3" t="s">
        <v>10010</v>
      </c>
      <c r="M5064" s="3"/>
      <c r="N5064" t="str">
        <f>Orte[[#This Row],[Ort]]</f>
        <v>München</v>
      </c>
      <c r="O5064" t="s">
        <v>5832</v>
      </c>
      <c r="P5064" t="s">
        <v>4070</v>
      </c>
    </row>
    <row r="5065" spans="1:16" x14ac:dyDescent="0.35">
      <c r="A5065" t="s">
        <v>77</v>
      </c>
      <c r="B5065" s="3" t="s">
        <v>10794</v>
      </c>
      <c r="C5065" s="4">
        <v>48.0895394084</v>
      </c>
      <c r="D5065" s="4">
        <v>11.480941940699999</v>
      </c>
      <c r="E5065" s="4">
        <f>Orte[[#This Row],[Lat_dez]]*PI()/180</f>
        <v>0.83932079844414598</v>
      </c>
      <c r="F5065" s="4">
        <f>Orte[[#This Row],[Lon_dez]]*PI()/180</f>
        <v>0.20038023809552255</v>
      </c>
      <c r="G5065" t="s">
        <v>665</v>
      </c>
      <c r="H5065" t="s">
        <v>842</v>
      </c>
      <c r="I5065" s="4" t="b">
        <v>0</v>
      </c>
      <c r="J5065" s="4" t="str">
        <f>CONCATENATE(Orte[[#This Row],[Ort]]," - ",Orte[[#This Row],[Landkreis]])</f>
        <v>München - Kreisfreie Stadt München</v>
      </c>
      <c r="L5065" s="3" t="s">
        <v>12467</v>
      </c>
      <c r="M5065" s="3"/>
      <c r="N5065" t="str">
        <f>Orte[[#This Row],[Ort]]</f>
        <v>München</v>
      </c>
      <c r="O5065" t="s">
        <v>6593</v>
      </c>
      <c r="P5065" t="s">
        <v>16090</v>
      </c>
    </row>
    <row r="5066" spans="1:16" x14ac:dyDescent="0.35">
      <c r="A5066" t="s">
        <v>77</v>
      </c>
      <c r="B5066" s="3" t="s">
        <v>11400</v>
      </c>
      <c r="C5066" s="4">
        <v>48.088528893300001</v>
      </c>
      <c r="D5066" s="4">
        <v>11.4956935905</v>
      </c>
      <c r="E5066" s="4">
        <f>Orte[[#This Row],[Lat_dez]]*PI()/180</f>
        <v>0.83930316162851004</v>
      </c>
      <c r="F5066" s="4">
        <f>Orte[[#This Row],[Lon_dez]]*PI()/180</f>
        <v>0.20063770295463373</v>
      </c>
      <c r="G5066" t="s">
        <v>665</v>
      </c>
      <c r="H5066" t="s">
        <v>842</v>
      </c>
      <c r="I5066" s="4" t="b">
        <v>0</v>
      </c>
      <c r="J5066" s="4" t="str">
        <f>CONCATENATE(Orte[[#This Row],[Ort]]," - ",Orte[[#This Row],[Landkreis]])</f>
        <v>München - Kreisfreie Stadt München</v>
      </c>
      <c r="L5066" s="3" t="s">
        <v>10954</v>
      </c>
      <c r="M5066" s="3"/>
      <c r="N5066" t="str">
        <f>Orte[[#This Row],[Ort]]</f>
        <v>München</v>
      </c>
      <c r="O5066" t="s">
        <v>1072</v>
      </c>
      <c r="P5066" t="s">
        <v>7205</v>
      </c>
    </row>
    <row r="5067" spans="1:16" x14ac:dyDescent="0.35">
      <c r="A5067" t="s">
        <v>77</v>
      </c>
      <c r="B5067" s="3" t="s">
        <v>12716</v>
      </c>
      <c r="C5067" s="4">
        <v>48.083061388200001</v>
      </c>
      <c r="D5067" s="4">
        <v>11.507671181299999</v>
      </c>
      <c r="E5067" s="4">
        <f>Orte[[#This Row],[Lat_dez]]*PI()/180</f>
        <v>0.83920773566264539</v>
      </c>
      <c r="F5067" s="4">
        <f>Orte[[#This Row],[Lon_dez]]*PI()/180</f>
        <v>0.20084675135055033</v>
      </c>
      <c r="G5067" t="s">
        <v>665</v>
      </c>
      <c r="H5067" t="s">
        <v>842</v>
      </c>
      <c r="I5067" s="4" t="b">
        <v>0</v>
      </c>
      <c r="J5067" s="4" t="str">
        <f>CONCATENATE(Orte[[#This Row],[Ort]]," - ",Orte[[#This Row],[Landkreis]])</f>
        <v>München - Kreisfreie Stadt München</v>
      </c>
      <c r="L5067" s="3" t="s">
        <v>12030</v>
      </c>
      <c r="M5067" s="3"/>
      <c r="N5067" t="str">
        <f>Orte[[#This Row],[Ort]]</f>
        <v>München</v>
      </c>
      <c r="O5067" t="s">
        <v>4710</v>
      </c>
      <c r="P5067" t="s">
        <v>3023</v>
      </c>
    </row>
    <row r="5068" spans="1:16" x14ac:dyDescent="0.35">
      <c r="A5068" t="s">
        <v>77</v>
      </c>
      <c r="B5068" s="3" t="s">
        <v>9645</v>
      </c>
      <c r="C5068" s="4">
        <v>48.077512294000002</v>
      </c>
      <c r="D5068" s="4">
        <v>11.523407086200001</v>
      </c>
      <c r="E5068" s="4">
        <f>Orte[[#This Row],[Lat_dez]]*PI()/180</f>
        <v>0.83911088569835202</v>
      </c>
      <c r="F5068" s="4">
        <f>Orte[[#This Row],[Lon_dez]]*PI()/180</f>
        <v>0.20112139470183604</v>
      </c>
      <c r="G5068" t="s">
        <v>665</v>
      </c>
      <c r="H5068" t="s">
        <v>842</v>
      </c>
      <c r="I5068" s="4" t="b">
        <v>0</v>
      </c>
      <c r="J5068" s="4" t="str">
        <f>CONCATENATE(Orte[[#This Row],[Ort]]," - ",Orte[[#This Row],[Landkreis]])</f>
        <v>München - Kreisfreie Stadt München</v>
      </c>
      <c r="L5068" s="3" t="s">
        <v>13208</v>
      </c>
      <c r="M5068" s="3"/>
      <c r="N5068" t="str">
        <f>Orte[[#This Row],[Ort]]</f>
        <v>München</v>
      </c>
      <c r="O5068" t="s">
        <v>5014</v>
      </c>
      <c r="P5068" t="s">
        <v>1428</v>
      </c>
    </row>
    <row r="5069" spans="1:16" x14ac:dyDescent="0.35">
      <c r="A5069" t="s">
        <v>77</v>
      </c>
      <c r="B5069" s="3" t="s">
        <v>12781</v>
      </c>
      <c r="C5069" s="4">
        <v>48.1107152274</v>
      </c>
      <c r="D5069" s="4">
        <v>11.5891099391</v>
      </c>
      <c r="E5069" s="4">
        <f>Orte[[#This Row],[Lat_dez]]*PI()/180</f>
        <v>0.83969038620750247</v>
      </c>
      <c r="F5069" s="4">
        <f>Orte[[#This Row],[Lon_dez]]*PI()/180</f>
        <v>0.20226812581289452</v>
      </c>
      <c r="G5069" t="s">
        <v>665</v>
      </c>
      <c r="H5069" t="s">
        <v>842</v>
      </c>
      <c r="I5069" s="4" t="b">
        <v>0</v>
      </c>
      <c r="J5069" s="4" t="str">
        <f>CONCATENATE(Orte[[#This Row],[Ort]]," - ",Orte[[#This Row],[Landkreis]])</f>
        <v>München - Kreisfreie Stadt München</v>
      </c>
      <c r="L5069" s="3" t="s">
        <v>14313</v>
      </c>
      <c r="M5069" s="3"/>
      <c r="N5069" t="str">
        <f>Orte[[#This Row],[Ort]]</f>
        <v>München</v>
      </c>
      <c r="O5069" t="s">
        <v>1960</v>
      </c>
      <c r="P5069" t="s">
        <v>3906</v>
      </c>
    </row>
    <row r="5070" spans="1:16" x14ac:dyDescent="0.35">
      <c r="A5070" t="s">
        <v>77</v>
      </c>
      <c r="B5070" s="3" t="s">
        <v>9327</v>
      </c>
      <c r="C5070" s="4">
        <v>48.120439248700002</v>
      </c>
      <c r="D5070" s="4">
        <v>11.5874052743</v>
      </c>
      <c r="E5070" s="4">
        <f>Orte[[#This Row],[Lat_dez]]*PI()/180</f>
        <v>0.83986010239572151</v>
      </c>
      <c r="F5070" s="4">
        <f>Orte[[#This Row],[Lon_dez]]*PI()/180</f>
        <v>0.20223837379949169</v>
      </c>
      <c r="G5070" t="s">
        <v>665</v>
      </c>
      <c r="H5070" t="s">
        <v>842</v>
      </c>
      <c r="I5070" s="4" t="b">
        <v>0</v>
      </c>
      <c r="J5070" s="4" t="str">
        <f>CONCATENATE(Orte[[#This Row],[Ort]]," - ",Orte[[#This Row],[Landkreis]])</f>
        <v>München - Kreisfreie Stadt München</v>
      </c>
      <c r="L5070" s="3" t="s">
        <v>15183</v>
      </c>
      <c r="M5070" s="3"/>
      <c r="N5070" t="str">
        <f>Orte[[#This Row],[Ort]]</f>
        <v>München</v>
      </c>
      <c r="O5070" t="s">
        <v>4484</v>
      </c>
      <c r="P5070" t="s">
        <v>4580</v>
      </c>
    </row>
    <row r="5071" spans="1:16" x14ac:dyDescent="0.35">
      <c r="A5071" t="s">
        <v>77</v>
      </c>
      <c r="B5071" s="3" t="s">
        <v>10196</v>
      </c>
      <c r="C5071" s="4">
        <v>48.109877036299999</v>
      </c>
      <c r="D5071" s="4">
        <v>11.5640939023</v>
      </c>
      <c r="E5071" s="4">
        <f>Orte[[#This Row],[Lat_dez]]*PI()/180</f>
        <v>0.83967575701304642</v>
      </c>
      <c r="F5071" s="4">
        <f>Orte[[#This Row],[Lon_dez]]*PI()/180</f>
        <v>0.20183151360493445</v>
      </c>
      <c r="G5071" t="s">
        <v>665</v>
      </c>
      <c r="H5071" t="s">
        <v>842</v>
      </c>
      <c r="I5071" s="4" t="b">
        <v>0</v>
      </c>
      <c r="J5071" s="4" t="str">
        <f>CONCATENATE(Orte[[#This Row],[Ort]]," - ",Orte[[#This Row],[Landkreis]])</f>
        <v>München - Kreisfreie Stadt München</v>
      </c>
      <c r="L5071" s="3" t="s">
        <v>9400</v>
      </c>
      <c r="M5071" s="3"/>
      <c r="N5071" t="str">
        <f>Orte[[#This Row],[Ort]]</f>
        <v>München</v>
      </c>
      <c r="O5071" t="s">
        <v>1615</v>
      </c>
      <c r="P5071" t="s">
        <v>6728</v>
      </c>
    </row>
    <row r="5072" spans="1:16" x14ac:dyDescent="0.35">
      <c r="A5072" t="s">
        <v>77</v>
      </c>
      <c r="B5072" s="3" t="s">
        <v>10800</v>
      </c>
      <c r="C5072" s="4">
        <v>48.087200641300001</v>
      </c>
      <c r="D5072" s="4">
        <v>11.5572523687</v>
      </c>
      <c r="E5072" s="4">
        <f>Orte[[#This Row],[Lat_dez]]*PI()/180</f>
        <v>0.83927997925781372</v>
      </c>
      <c r="F5072" s="4">
        <f>Orte[[#This Row],[Lon_dez]]*PI()/180</f>
        <v>0.20171210631772862</v>
      </c>
      <c r="G5072" t="s">
        <v>665</v>
      </c>
      <c r="H5072" t="s">
        <v>842</v>
      </c>
      <c r="I5072" s="4" t="b">
        <v>0</v>
      </c>
      <c r="J5072" s="4" t="str">
        <f>CONCATENATE(Orte[[#This Row],[Ort]]," - ",Orte[[#This Row],[Landkreis]])</f>
        <v>München - Kreisfreie Stadt München</v>
      </c>
      <c r="L5072" s="3" t="s">
        <v>11791</v>
      </c>
      <c r="M5072" s="3"/>
      <c r="N5072" t="str">
        <f>Orte[[#This Row],[Ort]]</f>
        <v>München</v>
      </c>
      <c r="O5072" t="s">
        <v>2342</v>
      </c>
      <c r="P5072" t="s">
        <v>7184</v>
      </c>
    </row>
    <row r="5073" spans="1:16" x14ac:dyDescent="0.35">
      <c r="A5073" t="s">
        <v>77</v>
      </c>
      <c r="B5073" s="3" t="s">
        <v>15557</v>
      </c>
      <c r="C5073" s="4">
        <v>48.100526829300001</v>
      </c>
      <c r="D5073" s="4">
        <v>11.575641753399999</v>
      </c>
      <c r="E5073" s="4">
        <f>Orte[[#This Row],[Lat_dez]]*PI()/180</f>
        <v>0.83951256511515338</v>
      </c>
      <c r="F5073" s="4">
        <f>Orte[[#This Row],[Lon_dez]]*PI()/180</f>
        <v>0.20203306162815948</v>
      </c>
      <c r="G5073" t="s">
        <v>665</v>
      </c>
      <c r="H5073" t="s">
        <v>842</v>
      </c>
      <c r="I5073" s="4" t="b">
        <v>0</v>
      </c>
      <c r="J5073" s="4" t="str">
        <f>CONCATENATE(Orte[[#This Row],[Ort]]," - ",Orte[[#This Row],[Landkreis]])</f>
        <v>München - Kreisfreie Stadt München</v>
      </c>
      <c r="L5073" s="3" t="s">
        <v>12029</v>
      </c>
      <c r="M5073" s="3"/>
      <c r="N5073" t="str">
        <f>Orte[[#This Row],[Ort]]</f>
        <v>München</v>
      </c>
      <c r="O5073" t="s">
        <v>6206</v>
      </c>
      <c r="P5073" t="s">
        <v>3279</v>
      </c>
    </row>
    <row r="5074" spans="1:16" x14ac:dyDescent="0.35">
      <c r="A5074" t="s">
        <v>77</v>
      </c>
      <c r="B5074" s="3" t="s">
        <v>15558</v>
      </c>
      <c r="C5074" s="4">
        <v>48.097837892599998</v>
      </c>
      <c r="D5074" s="4">
        <v>11.601231267099999</v>
      </c>
      <c r="E5074" s="4">
        <f>Orte[[#This Row],[Lat_dez]]*PI()/180</f>
        <v>0.83946563431636068</v>
      </c>
      <c r="F5074" s="4">
        <f>Orte[[#This Row],[Lon_dez]]*PI()/180</f>
        <v>0.20247968289620871</v>
      </c>
      <c r="G5074" t="s">
        <v>665</v>
      </c>
      <c r="H5074" t="s">
        <v>842</v>
      </c>
      <c r="I5074" s="4" t="b">
        <v>0</v>
      </c>
      <c r="J5074" s="4" t="str">
        <f>CONCATENATE(Orte[[#This Row],[Ort]]," - ",Orte[[#This Row],[Landkreis]])</f>
        <v>München - Kreisfreie Stadt München</v>
      </c>
      <c r="L5074" s="3" t="s">
        <v>12477</v>
      </c>
      <c r="M5074" s="3"/>
      <c r="N5074" t="str">
        <f>Orte[[#This Row],[Ort]]</f>
        <v>München</v>
      </c>
      <c r="O5074" t="s">
        <v>6983</v>
      </c>
      <c r="P5074" t="s">
        <v>4259</v>
      </c>
    </row>
    <row r="5075" spans="1:16" x14ac:dyDescent="0.35">
      <c r="A5075" t="s">
        <v>77</v>
      </c>
      <c r="B5075" s="3" t="s">
        <v>10571</v>
      </c>
      <c r="C5075" s="4">
        <v>48.130638083299999</v>
      </c>
      <c r="D5075" s="4">
        <v>11.599341580999999</v>
      </c>
      <c r="E5075" s="4">
        <f>Orte[[#This Row],[Lat_dez]]*PI()/180</f>
        <v>0.84003810563935777</v>
      </c>
      <c r="F5075" s="4">
        <f>Orte[[#This Row],[Lon_dez]]*PI()/180</f>
        <v>0.20244670165193451</v>
      </c>
      <c r="G5075" t="s">
        <v>665</v>
      </c>
      <c r="H5075" t="s">
        <v>842</v>
      </c>
      <c r="I5075" s="4" t="b">
        <v>0</v>
      </c>
      <c r="J5075" s="4" t="str">
        <f>CONCATENATE(Orte[[#This Row],[Ort]]," - ",Orte[[#This Row],[Landkreis]])</f>
        <v>München - Kreisfreie Stadt München</v>
      </c>
      <c r="L5075" s="3" t="s">
        <v>8432</v>
      </c>
      <c r="M5075" s="3"/>
      <c r="N5075" t="str">
        <f>Orte[[#This Row],[Ort]]</f>
        <v>München</v>
      </c>
      <c r="O5075" t="s">
        <v>5458</v>
      </c>
      <c r="P5075" t="s">
        <v>2021</v>
      </c>
    </row>
    <row r="5076" spans="1:16" x14ac:dyDescent="0.35">
      <c r="A5076" t="s">
        <v>77</v>
      </c>
      <c r="B5076" s="3" t="s">
        <v>8974</v>
      </c>
      <c r="C5076" s="4">
        <v>48.120161074000002</v>
      </c>
      <c r="D5076" s="4">
        <v>11.601102711999999</v>
      </c>
      <c r="E5076" s="4">
        <f>Orte[[#This Row],[Lat_dez]]*PI()/180</f>
        <v>0.83985524733131078</v>
      </c>
      <c r="F5076" s="4">
        <f>Orte[[#This Row],[Lon_dez]]*PI()/180</f>
        <v>0.20247743918644348</v>
      </c>
      <c r="G5076" t="s">
        <v>665</v>
      </c>
      <c r="H5076" t="s">
        <v>842</v>
      </c>
      <c r="I5076" s="4" t="b">
        <v>0</v>
      </c>
      <c r="J5076" s="4" t="str">
        <f>CONCATENATE(Orte[[#This Row],[Ort]]," - ",Orte[[#This Row],[Landkreis]])</f>
        <v>München - Kreisfreie Stadt München</v>
      </c>
      <c r="L5076" s="3" t="s">
        <v>14616</v>
      </c>
      <c r="M5076" s="3"/>
      <c r="N5076" t="str">
        <f>Orte[[#This Row],[Ort]]</f>
        <v>München</v>
      </c>
      <c r="O5076" t="s">
        <v>3309</v>
      </c>
      <c r="P5076" t="s">
        <v>2268</v>
      </c>
    </row>
    <row r="5077" spans="1:16" x14ac:dyDescent="0.35">
      <c r="A5077" t="s">
        <v>77</v>
      </c>
      <c r="B5077" s="3" t="s">
        <v>14180</v>
      </c>
      <c r="C5077" s="4">
        <v>48.121952175700002</v>
      </c>
      <c r="D5077" s="4">
        <v>11.6181389491</v>
      </c>
      <c r="E5077" s="4">
        <f>Orte[[#This Row],[Lat_dez]]*PI()/180</f>
        <v>0.83988650795321385</v>
      </c>
      <c r="F5077" s="4">
        <f>Orte[[#This Row],[Lon_dez]]*PI()/180</f>
        <v>0.20277477761598889</v>
      </c>
      <c r="G5077" t="s">
        <v>665</v>
      </c>
      <c r="H5077" t="s">
        <v>842</v>
      </c>
      <c r="I5077" s="4" t="b">
        <v>0</v>
      </c>
      <c r="J5077" s="4" t="str">
        <f>CONCATENATE(Orte[[#This Row],[Ort]]," - ",Orte[[#This Row],[Landkreis]])</f>
        <v>München - Kreisfreie Stadt München</v>
      </c>
      <c r="L5077" s="3" t="s">
        <v>11217</v>
      </c>
      <c r="M5077" s="3"/>
      <c r="N5077" t="str">
        <f>Orte[[#This Row],[Ort]]</f>
        <v>München</v>
      </c>
      <c r="O5077" t="s">
        <v>1377</v>
      </c>
      <c r="P5077" t="s">
        <v>4938</v>
      </c>
    </row>
    <row r="5078" spans="1:16" x14ac:dyDescent="0.35">
      <c r="A5078" t="s">
        <v>77</v>
      </c>
      <c r="B5078" s="3" t="s">
        <v>14079</v>
      </c>
      <c r="C5078" s="4">
        <v>48.128179062000001</v>
      </c>
      <c r="D5078" s="4">
        <v>11.6314753807</v>
      </c>
      <c r="E5078" s="4">
        <f>Orte[[#This Row],[Lat_dez]]*PI()/180</f>
        <v>0.83999518762129621</v>
      </c>
      <c r="F5078" s="4">
        <f>Orte[[#This Row],[Lon_dez]]*PI()/180</f>
        <v>0.2030075422578759</v>
      </c>
      <c r="G5078" t="s">
        <v>665</v>
      </c>
      <c r="H5078" t="s">
        <v>842</v>
      </c>
      <c r="I5078" s="4" t="b">
        <v>0</v>
      </c>
      <c r="J5078" s="4" t="str">
        <f>CONCATENATE(Orte[[#This Row],[Ort]]," - ",Orte[[#This Row],[Landkreis]])</f>
        <v>München - Kreisfreie Stadt München</v>
      </c>
      <c r="L5078" s="3" t="s">
        <v>8434</v>
      </c>
      <c r="M5078" s="3"/>
      <c r="N5078" t="str">
        <f>Orte[[#This Row],[Ort]]</f>
        <v>München</v>
      </c>
      <c r="O5078" t="s">
        <v>3271</v>
      </c>
      <c r="P5078" t="s">
        <v>1374</v>
      </c>
    </row>
    <row r="5079" spans="1:16" x14ac:dyDescent="0.35">
      <c r="A5079" t="s">
        <v>77</v>
      </c>
      <c r="B5079" s="3" t="s">
        <v>15099</v>
      </c>
      <c r="C5079" s="4">
        <v>48.139313572200003</v>
      </c>
      <c r="D5079" s="4">
        <v>11.6025434248</v>
      </c>
      <c r="E5079" s="4">
        <f>Orte[[#This Row],[Lat_dez]]*PI()/180</f>
        <v>0.84018952148488302</v>
      </c>
      <c r="F5079" s="4">
        <f>Orte[[#This Row],[Lon_dez]]*PI()/180</f>
        <v>0.20250258436837909</v>
      </c>
      <c r="G5079" t="s">
        <v>665</v>
      </c>
      <c r="H5079" t="s">
        <v>842</v>
      </c>
      <c r="I5079" s="4" t="b">
        <v>0</v>
      </c>
      <c r="J5079" s="4" t="str">
        <f>CONCATENATE(Orte[[#This Row],[Ort]]," - ",Orte[[#This Row],[Landkreis]])</f>
        <v>München - Kreisfreie Stadt München</v>
      </c>
      <c r="L5079" s="3" t="s">
        <v>9393</v>
      </c>
      <c r="M5079" s="3"/>
      <c r="N5079" t="str">
        <f>Orte[[#This Row],[Ort]]</f>
        <v>München</v>
      </c>
      <c r="O5079" t="s">
        <v>3233</v>
      </c>
      <c r="P5079" t="s">
        <v>16091</v>
      </c>
    </row>
    <row r="5080" spans="1:16" x14ac:dyDescent="0.35">
      <c r="A5080" t="s">
        <v>77</v>
      </c>
      <c r="B5080" s="3" t="s">
        <v>14510</v>
      </c>
      <c r="C5080" s="4">
        <v>48.138551206099997</v>
      </c>
      <c r="D5080" s="4">
        <v>11.631391324999999</v>
      </c>
      <c r="E5080" s="4">
        <f>Orte[[#This Row],[Lat_dez]]*PI()/180</f>
        <v>0.84017621568633238</v>
      </c>
      <c r="F5080" s="4">
        <f>Orte[[#This Row],[Lon_dez]]*PI()/180</f>
        <v>0.20300607520915581</v>
      </c>
      <c r="G5080" t="s">
        <v>665</v>
      </c>
      <c r="H5080" t="s">
        <v>842</v>
      </c>
      <c r="I5080" s="4" t="b">
        <v>0</v>
      </c>
      <c r="J5080" s="4" t="str">
        <f>CONCATENATE(Orte[[#This Row],[Ort]]," - ",Orte[[#This Row],[Landkreis]])</f>
        <v>München - Kreisfreie Stadt München</v>
      </c>
      <c r="L5080" s="3" t="s">
        <v>12485</v>
      </c>
      <c r="M5080" s="3"/>
      <c r="N5080" t="str">
        <f>Orte[[#This Row],[Ort]]</f>
        <v>München</v>
      </c>
      <c r="O5080" t="s">
        <v>4897</v>
      </c>
      <c r="P5080" t="s">
        <v>5609</v>
      </c>
    </row>
    <row r="5081" spans="1:16" x14ac:dyDescent="0.35">
      <c r="A5081" t="s">
        <v>77</v>
      </c>
      <c r="B5081" s="3" t="s">
        <v>10048</v>
      </c>
      <c r="C5081" s="4">
        <v>48.148154174600002</v>
      </c>
      <c r="D5081" s="4">
        <v>11.6084868096</v>
      </c>
      <c r="E5081" s="4">
        <f>Orte[[#This Row],[Lat_dez]]*PI()/180</f>
        <v>0.84034381910462286</v>
      </c>
      <c r="F5081" s="4">
        <f>Orte[[#This Row],[Lon_dez]]*PI()/180</f>
        <v>0.20260631600185211</v>
      </c>
      <c r="G5081" t="s">
        <v>665</v>
      </c>
      <c r="H5081" t="s">
        <v>842</v>
      </c>
      <c r="I5081" s="4" t="b">
        <v>0</v>
      </c>
      <c r="J5081" s="4" t="str">
        <f>CONCATENATE(Orte[[#This Row],[Ort]]," - ",Orte[[#This Row],[Landkreis]])</f>
        <v>München - Kreisfreie Stadt München</v>
      </c>
      <c r="L5081" s="3" t="s">
        <v>15454</v>
      </c>
      <c r="M5081" s="3"/>
      <c r="N5081" t="str">
        <f>Orte[[#This Row],[Ort]]</f>
        <v>München</v>
      </c>
      <c r="O5081" t="s">
        <v>1986</v>
      </c>
      <c r="P5081" t="s">
        <v>4780</v>
      </c>
    </row>
    <row r="5082" spans="1:16" x14ac:dyDescent="0.35">
      <c r="A5082" t="s">
        <v>77</v>
      </c>
      <c r="B5082" s="3" t="s">
        <v>14800</v>
      </c>
      <c r="C5082" s="4">
        <v>48.109986023200001</v>
      </c>
      <c r="D5082" s="4">
        <v>11.6404588682</v>
      </c>
      <c r="E5082" s="4">
        <f>Orte[[#This Row],[Lat_dez]]*PI()/180</f>
        <v>0.83967765919329307</v>
      </c>
      <c r="F5082" s="4">
        <f>Orte[[#This Row],[Lon_dez]]*PI()/180</f>
        <v>0.20316433369306267</v>
      </c>
      <c r="G5082" t="s">
        <v>665</v>
      </c>
      <c r="H5082" t="s">
        <v>842</v>
      </c>
      <c r="I5082" s="4" t="b">
        <v>0</v>
      </c>
      <c r="J5082" s="4" t="str">
        <f>CONCATENATE(Orte[[#This Row],[Ort]]," - ",Orte[[#This Row],[Landkreis]])</f>
        <v>München - Kreisfreie Stadt München</v>
      </c>
      <c r="L5082" s="3" t="s">
        <v>11227</v>
      </c>
      <c r="M5082" s="3"/>
      <c r="N5082" t="str">
        <f>Orte[[#This Row],[Ort]]</f>
        <v>München</v>
      </c>
      <c r="O5082" t="s">
        <v>6547</v>
      </c>
      <c r="P5082" t="s">
        <v>5855</v>
      </c>
    </row>
    <row r="5083" spans="1:16" x14ac:dyDescent="0.35">
      <c r="A5083" t="s">
        <v>77</v>
      </c>
      <c r="B5083" s="3" t="s">
        <v>14799</v>
      </c>
      <c r="C5083" s="4">
        <v>48.098747571600001</v>
      </c>
      <c r="D5083" s="4">
        <v>11.6328855832</v>
      </c>
      <c r="E5083" s="4">
        <f>Orte[[#This Row],[Lat_dez]]*PI()/180</f>
        <v>0.83948151121004699</v>
      </c>
      <c r="F5083" s="4">
        <f>Orte[[#This Row],[Lon_dez]]*PI()/180</f>
        <v>0.20303215493462076</v>
      </c>
      <c r="G5083" t="s">
        <v>665</v>
      </c>
      <c r="H5083" t="s">
        <v>842</v>
      </c>
      <c r="I5083" s="4" t="b">
        <v>0</v>
      </c>
      <c r="J5083" s="4" t="str">
        <f>CONCATENATE(Orte[[#This Row],[Ort]]," - ",Orte[[#This Row],[Landkreis]])</f>
        <v>München - Kreisfreie Stadt München</v>
      </c>
      <c r="L5083" s="3" t="s">
        <v>12482</v>
      </c>
      <c r="M5083" s="3"/>
      <c r="N5083" t="str">
        <f>Orte[[#This Row],[Ort]]</f>
        <v>München</v>
      </c>
      <c r="O5083" t="s">
        <v>5036</v>
      </c>
      <c r="P5083" t="s">
        <v>2402</v>
      </c>
    </row>
    <row r="5084" spans="1:16" x14ac:dyDescent="0.35">
      <c r="A5084" t="s">
        <v>77</v>
      </c>
      <c r="B5084" s="3" t="s">
        <v>15562</v>
      </c>
      <c r="C5084" s="4">
        <v>48.088770733899999</v>
      </c>
      <c r="D5084" s="4">
        <v>11.661056367700001</v>
      </c>
      <c r="E5084" s="4">
        <f>Orte[[#This Row],[Lat_dez]]*PI()/180</f>
        <v>0.83930738254324488</v>
      </c>
      <c r="F5084" s="4">
        <f>Orte[[#This Row],[Lon_dez]]*PI()/180</f>
        <v>0.20352382787701553</v>
      </c>
      <c r="G5084" t="s">
        <v>665</v>
      </c>
      <c r="H5084" t="s">
        <v>842</v>
      </c>
      <c r="I5084" s="4" t="b">
        <v>0</v>
      </c>
      <c r="J5084" s="4" t="str">
        <f>CONCATENATE(Orte[[#This Row],[Ort]]," - ",Orte[[#This Row],[Landkreis]])</f>
        <v>München - Kreisfreie Stadt München</v>
      </c>
      <c r="L5084" s="3" t="s">
        <v>14325</v>
      </c>
      <c r="M5084" s="3"/>
      <c r="N5084" t="str">
        <f>Orte[[#This Row],[Ort]]</f>
        <v>München</v>
      </c>
      <c r="O5084" t="s">
        <v>3632</v>
      </c>
      <c r="P5084" t="s">
        <v>4078</v>
      </c>
    </row>
    <row r="5085" spans="1:16" x14ac:dyDescent="0.35">
      <c r="A5085" t="s">
        <v>77</v>
      </c>
      <c r="B5085" s="3" t="s">
        <v>15101</v>
      </c>
      <c r="C5085" s="4">
        <v>48.118670698700001</v>
      </c>
      <c r="D5085" s="4">
        <v>11.660910852600001</v>
      </c>
      <c r="E5085" s="4">
        <f>Orte[[#This Row],[Lat_dez]]*PI()/180</f>
        <v>0.83982923537523535</v>
      </c>
      <c r="F5085" s="4">
        <f>Orte[[#This Row],[Lon_dez]]*PI()/180</f>
        <v>0.2035212881594092</v>
      </c>
      <c r="G5085" t="s">
        <v>665</v>
      </c>
      <c r="H5085" t="s">
        <v>842</v>
      </c>
      <c r="I5085" s="4" t="b">
        <v>0</v>
      </c>
      <c r="J5085" s="4" t="str">
        <f>CONCATENATE(Orte[[#This Row],[Ort]]," - ",Orte[[#This Row],[Landkreis]])</f>
        <v>München - Kreisfreie Stadt München</v>
      </c>
      <c r="L5085" s="3" t="s">
        <v>8449</v>
      </c>
      <c r="M5085" s="3"/>
      <c r="N5085" t="str">
        <f>Orte[[#This Row],[Ort]]</f>
        <v>München</v>
      </c>
      <c r="O5085" t="s">
        <v>2394</v>
      </c>
      <c r="P5085" t="s">
        <v>6212</v>
      </c>
    </row>
    <row r="5086" spans="1:16" x14ac:dyDescent="0.35">
      <c r="A5086" t="s">
        <v>77</v>
      </c>
      <c r="B5086" s="3" t="s">
        <v>15334</v>
      </c>
      <c r="C5086" s="4">
        <v>48.107561936700002</v>
      </c>
      <c r="D5086" s="4">
        <v>11.690390408100001</v>
      </c>
      <c r="E5086" s="4">
        <f>Orte[[#This Row],[Lat_dez]]*PI()/180</f>
        <v>0.83963535090251484</v>
      </c>
      <c r="F5086" s="4">
        <f>Orte[[#This Row],[Lon_dez]]*PI()/180</f>
        <v>0.2040358034649086</v>
      </c>
      <c r="G5086" t="s">
        <v>665</v>
      </c>
      <c r="H5086" t="s">
        <v>842</v>
      </c>
      <c r="I5086" s="4" t="b">
        <v>0</v>
      </c>
      <c r="J5086" s="4" t="str">
        <f>CONCATENATE(Orte[[#This Row],[Ort]]," - ",Orte[[#This Row],[Landkreis]])</f>
        <v>München - Kreisfreie Stadt München</v>
      </c>
      <c r="L5086" s="3" t="s">
        <v>14617</v>
      </c>
      <c r="M5086" s="3"/>
      <c r="N5086" t="str">
        <f>Orte[[#This Row],[Ort]]</f>
        <v>München</v>
      </c>
      <c r="O5086" t="s">
        <v>6094</v>
      </c>
      <c r="P5086" t="s">
        <v>6869</v>
      </c>
    </row>
    <row r="5087" spans="1:16" x14ac:dyDescent="0.35">
      <c r="A5087" t="s">
        <v>77</v>
      </c>
      <c r="B5087" s="3" t="s">
        <v>14182</v>
      </c>
      <c r="C5087" s="4">
        <v>48.133743844500003</v>
      </c>
      <c r="D5087" s="4">
        <v>11.6883505395</v>
      </c>
      <c r="E5087" s="4">
        <f>Orte[[#This Row],[Lat_dez]]*PI()/180</f>
        <v>0.84009231139807861</v>
      </c>
      <c r="F5087" s="4">
        <f>Orte[[#This Row],[Lon_dez]]*PI()/180</f>
        <v>0.20400020104153052</v>
      </c>
      <c r="G5087" t="s">
        <v>665</v>
      </c>
      <c r="H5087" t="s">
        <v>842</v>
      </c>
      <c r="I5087" s="4" t="b">
        <v>0</v>
      </c>
      <c r="J5087" s="4" t="str">
        <f>CONCATENATE(Orte[[#This Row],[Ort]]," - ",Orte[[#This Row],[Landkreis]])</f>
        <v>München - Kreisfreie Stadt München</v>
      </c>
      <c r="L5087" s="3" t="s">
        <v>10026</v>
      </c>
      <c r="M5087" s="3"/>
      <c r="N5087" t="str">
        <f>Orte[[#This Row],[Ort]]</f>
        <v>München</v>
      </c>
      <c r="O5087" t="s">
        <v>3458</v>
      </c>
      <c r="P5087" t="s">
        <v>2595</v>
      </c>
    </row>
    <row r="5088" spans="1:16" x14ac:dyDescent="0.35">
      <c r="A5088" t="s">
        <v>77</v>
      </c>
      <c r="B5088" s="3" t="s">
        <v>13459</v>
      </c>
      <c r="C5088" s="4">
        <v>48.162202393599998</v>
      </c>
      <c r="D5088" s="4">
        <v>11.6223189839</v>
      </c>
      <c r="E5088" s="4">
        <f>Orte[[#This Row],[Lat_dez]]*PI()/180</f>
        <v>0.84058900678021398</v>
      </c>
      <c r="F5088" s="4">
        <f>Orte[[#This Row],[Lon_dez]]*PI()/180</f>
        <v>0.20284773298609682</v>
      </c>
      <c r="G5088" t="s">
        <v>665</v>
      </c>
      <c r="H5088" t="s">
        <v>842</v>
      </c>
      <c r="I5088" s="4" t="b">
        <v>0</v>
      </c>
      <c r="J5088" s="4" t="str">
        <f>CONCATENATE(Orte[[#This Row],[Ort]]," - ",Orte[[#This Row],[Landkreis]])</f>
        <v>München - Kreisfreie Stadt München</v>
      </c>
      <c r="L5088" s="3" t="s">
        <v>11228</v>
      </c>
      <c r="M5088" s="3"/>
      <c r="N5088" t="str">
        <f>Orte[[#This Row],[Ort]]</f>
        <v>München</v>
      </c>
      <c r="O5088" t="s">
        <v>4507</v>
      </c>
      <c r="P5088" t="s">
        <v>1032</v>
      </c>
    </row>
    <row r="5089" spans="1:16" x14ac:dyDescent="0.35">
      <c r="A5089" t="s">
        <v>77</v>
      </c>
      <c r="B5089" s="3" t="s">
        <v>8840</v>
      </c>
      <c r="C5089" s="4">
        <v>48.159039190999998</v>
      </c>
      <c r="D5089" s="4">
        <v>11.637398104800001</v>
      </c>
      <c r="E5089" s="4">
        <f>Orte[[#This Row],[Lat_dez]]*PI()/180</f>
        <v>0.84053379847993626</v>
      </c>
      <c r="F5089" s="4">
        <f>Orte[[#This Row],[Lon_dez]]*PI()/180</f>
        <v>0.20311091329410813</v>
      </c>
      <c r="G5089" t="s">
        <v>665</v>
      </c>
      <c r="H5089" t="s">
        <v>842</v>
      </c>
      <c r="I5089" s="4" t="b">
        <v>0</v>
      </c>
      <c r="J5089" s="4" t="str">
        <f>CONCATENATE(Orte[[#This Row],[Ort]]," - ",Orte[[#This Row],[Landkreis]])</f>
        <v>München - Kreisfreie Stadt München</v>
      </c>
      <c r="L5089" s="3" t="s">
        <v>11226</v>
      </c>
      <c r="M5089" s="3"/>
      <c r="N5089" t="str">
        <f>Orte[[#This Row],[Ort]]</f>
        <v>München</v>
      </c>
      <c r="O5089" t="s">
        <v>4828</v>
      </c>
      <c r="P5089" t="s">
        <v>2922</v>
      </c>
    </row>
    <row r="5090" spans="1:16" x14ac:dyDescent="0.35">
      <c r="A5090" t="s">
        <v>77</v>
      </c>
      <c r="B5090" s="3" t="s">
        <v>14512</v>
      </c>
      <c r="C5090" s="4">
        <v>48.160625688099998</v>
      </c>
      <c r="D5090" s="4">
        <v>11.664143388199999</v>
      </c>
      <c r="E5090" s="4">
        <f>Orte[[#This Row],[Lat_dez]]*PI()/180</f>
        <v>0.84056148807790454</v>
      </c>
      <c r="F5090" s="4">
        <f>Orte[[#This Row],[Lon_dez]]*PI()/180</f>
        <v>0.2035777065488171</v>
      </c>
      <c r="G5090" t="s">
        <v>665</v>
      </c>
      <c r="H5090" t="s">
        <v>842</v>
      </c>
      <c r="I5090" s="4" t="b">
        <v>0</v>
      </c>
      <c r="J5090" s="4" t="str">
        <f>CONCATENATE(Orte[[#This Row],[Ort]]," - ",Orte[[#This Row],[Landkreis]])</f>
        <v>München - Kreisfreie Stadt München</v>
      </c>
      <c r="L5090" s="3" t="s">
        <v>10561</v>
      </c>
      <c r="M5090" s="3"/>
      <c r="N5090" t="str">
        <f>Orte[[#This Row],[Ort]]</f>
        <v>München</v>
      </c>
      <c r="O5090" t="s">
        <v>4172</v>
      </c>
      <c r="P5090" t="s">
        <v>6377</v>
      </c>
    </row>
    <row r="5091" spans="1:16" x14ac:dyDescent="0.35">
      <c r="A5091" t="s">
        <v>4984</v>
      </c>
      <c r="B5091" s="3" t="s">
        <v>12727</v>
      </c>
      <c r="C5091" s="4">
        <v>50.829196116600002</v>
      </c>
      <c r="D5091" s="4">
        <v>11.9387671446</v>
      </c>
      <c r="E5091" s="4">
        <f>Orte[[#This Row],[Lat_dez]]*PI()/180</f>
        <v>0.88713682837658558</v>
      </c>
      <c r="F5091" s="4">
        <f>Orte[[#This Row],[Lon_dez]]*PI()/180</f>
        <v>0.20837079530219194</v>
      </c>
      <c r="G5091" t="s">
        <v>678</v>
      </c>
      <c r="H5091" t="s">
        <v>2176</v>
      </c>
      <c r="I5091" s="4" t="b">
        <v>0</v>
      </c>
      <c r="J5091" s="4" t="str">
        <f>CONCATENATE(Orte[[#This Row],[Ort]]," - ",Orte[[#This Row],[Landkreis]])</f>
        <v>Münchenbernsdorf, Schwarzbach, Bocka - Landkreis Greiz</v>
      </c>
      <c r="L5091" s="3" t="s">
        <v>8073</v>
      </c>
      <c r="M5091" s="3"/>
      <c r="N5091" t="str">
        <f>Orte[[#This Row],[Ort]]</f>
        <v>Münchenbernsdorf, Schwarzbach, Bocka</v>
      </c>
      <c r="O5091" t="s">
        <v>6290</v>
      </c>
      <c r="P5091" t="s">
        <v>1587</v>
      </c>
    </row>
    <row r="5092" spans="1:16" x14ac:dyDescent="0.35">
      <c r="A5092" t="s">
        <v>3588</v>
      </c>
      <c r="B5092" s="3" t="s">
        <v>10938</v>
      </c>
      <c r="C5092" s="4">
        <v>50.9572565239</v>
      </c>
      <c r="D5092" s="4">
        <v>8.6779296643899997</v>
      </c>
      <c r="E5092" s="4">
        <f>Orte[[#This Row],[Lat_dez]]*PI()/180</f>
        <v>0.88937190412541556</v>
      </c>
      <c r="F5092" s="4">
        <f>Orte[[#This Row],[Lon_dez]]*PI()/180</f>
        <v>0.151458444900092</v>
      </c>
      <c r="G5092" t="s">
        <v>549</v>
      </c>
      <c r="H5092" t="s">
        <v>761</v>
      </c>
      <c r="I5092" s="4" t="b">
        <v>0</v>
      </c>
      <c r="J5092" s="4" t="str">
        <f>CONCATENATE(Orte[[#This Row],[Ort]]," - ",Orte[[#This Row],[Landkreis]])</f>
        <v>Münchhausen - Landkreis Marburg-Biedenkopf</v>
      </c>
      <c r="L5092" s="3" t="s">
        <v>10557</v>
      </c>
      <c r="M5092" s="3"/>
      <c r="N5092" t="str">
        <f>Orte[[#This Row],[Ort]]</f>
        <v>Münchhausen</v>
      </c>
      <c r="O5092" t="s">
        <v>5179</v>
      </c>
      <c r="P5092" t="s">
        <v>5950</v>
      </c>
    </row>
    <row r="5093" spans="1:16" x14ac:dyDescent="0.35">
      <c r="A5093" t="s">
        <v>1293</v>
      </c>
      <c r="B5093" s="3" t="s">
        <v>8237</v>
      </c>
      <c r="C5093" s="4">
        <v>48.765163210300003</v>
      </c>
      <c r="D5093" s="4">
        <v>11.6761164058</v>
      </c>
      <c r="E5093" s="4">
        <f>Orte[[#This Row],[Lat_dez]]*PI()/180</f>
        <v>0.851112658292143</v>
      </c>
      <c r="F5093" s="4">
        <f>Orte[[#This Row],[Lon_dez]]*PI()/180</f>
        <v>0.20378667512733631</v>
      </c>
      <c r="G5093" t="s">
        <v>665</v>
      </c>
      <c r="H5093" t="s">
        <v>839</v>
      </c>
      <c r="I5093" s="4" t="b">
        <v>0</v>
      </c>
      <c r="J5093" s="4" t="str">
        <f>CONCATENATE(Orte[[#This Row],[Ort]]," - ",Orte[[#This Row],[Landkreis]])</f>
        <v>Münchsmünster - Landkreis Pfaffenhofen a.d. Ilm</v>
      </c>
      <c r="L5093" s="3" t="s">
        <v>10035</v>
      </c>
      <c r="M5093" s="3"/>
      <c r="N5093" t="str">
        <f>Orte[[#This Row],[Ort]]</f>
        <v>Münchsmünster</v>
      </c>
      <c r="O5093" t="s">
        <v>1226</v>
      </c>
      <c r="P5093" t="s">
        <v>4376</v>
      </c>
    </row>
    <row r="5094" spans="1:16" x14ac:dyDescent="0.35">
      <c r="A5094" t="s">
        <v>3822</v>
      </c>
      <c r="B5094" s="3" t="s">
        <v>11237</v>
      </c>
      <c r="C5094" s="4">
        <v>49.656958712399998</v>
      </c>
      <c r="D5094" s="4">
        <v>10.5912497126</v>
      </c>
      <c r="E5094" s="4">
        <f>Orte[[#This Row],[Lat_dez]]*PI()/180</f>
        <v>0.86667742605826392</v>
      </c>
      <c r="F5094" s="4">
        <f>Orte[[#This Row],[Lon_dez]]*PI()/180</f>
        <v>0.18485217938577314</v>
      </c>
      <c r="G5094" t="s">
        <v>665</v>
      </c>
      <c r="H5094" t="s">
        <v>706</v>
      </c>
      <c r="I5094" s="4" t="b">
        <v>0</v>
      </c>
      <c r="J5094" s="4" t="str">
        <f>CONCATENATE(Orte[[#This Row],[Ort]]," - ",Orte[[#This Row],[Landkreis]])</f>
        <v>Münchsteinach - Landkreis Neustadt a.d. Aisch-Bad Windsheim</v>
      </c>
      <c r="L5094" s="3" t="s">
        <v>14046</v>
      </c>
      <c r="M5094" s="3"/>
      <c r="N5094" t="str">
        <f>Orte[[#This Row],[Ort]]</f>
        <v>Münchsteinach</v>
      </c>
      <c r="O5094" t="s">
        <v>4135</v>
      </c>
      <c r="P5094" t="s">
        <v>4253</v>
      </c>
    </row>
    <row r="5095" spans="1:16" x14ac:dyDescent="0.35">
      <c r="A5095" t="s">
        <v>609</v>
      </c>
      <c r="B5095" s="3" t="s">
        <v>7731</v>
      </c>
      <c r="C5095" s="4">
        <v>49.541746639400003</v>
      </c>
      <c r="D5095" s="4">
        <v>7.8814568980499997</v>
      </c>
      <c r="E5095" s="4">
        <f>Orte[[#This Row],[Lat_dez]]*PI()/180</f>
        <v>0.86466659604636598</v>
      </c>
      <c r="F5095" s="4">
        <f>Orte[[#This Row],[Lon_dez]]*PI()/180</f>
        <v>0.13755737272499155</v>
      </c>
      <c r="G5095" t="s">
        <v>514</v>
      </c>
      <c r="H5095" t="s">
        <v>595</v>
      </c>
      <c r="I5095" s="4" t="b">
        <v>0</v>
      </c>
      <c r="J5095" s="4" t="str">
        <f>CONCATENATE(Orte[[#This Row],[Ort]]," - ",Orte[[#This Row],[Landkreis]])</f>
        <v>Münchweiler an der Alsenz - Landkreis Donnersbergkreis</v>
      </c>
      <c r="L5095" s="3" t="s">
        <v>15010</v>
      </c>
      <c r="M5095" s="3"/>
      <c r="N5095" t="str">
        <f>Orte[[#This Row],[Ort]]</f>
        <v>Münchweiler an der Alsenz</v>
      </c>
      <c r="O5095" t="s">
        <v>6902</v>
      </c>
      <c r="P5095" t="s">
        <v>4883</v>
      </c>
    </row>
    <row r="5096" spans="1:16" x14ac:dyDescent="0.35">
      <c r="A5096" t="s">
        <v>5957</v>
      </c>
      <c r="B5096" s="3" t="s">
        <v>14015</v>
      </c>
      <c r="C5096" s="4">
        <v>49.216196258899998</v>
      </c>
      <c r="D5096" s="4">
        <v>7.7066194745000001</v>
      </c>
      <c r="E5096" s="4">
        <f>Orte[[#This Row],[Lat_dez]]*PI()/180</f>
        <v>0.85898467002552048</v>
      </c>
      <c r="F5096" s="4">
        <f>Orte[[#This Row],[Lon_dez]]*PI()/180</f>
        <v>0.13450588402834018</v>
      </c>
      <c r="G5096" t="s">
        <v>514</v>
      </c>
      <c r="H5096" t="s">
        <v>629</v>
      </c>
      <c r="I5096" s="4" t="b">
        <v>0</v>
      </c>
      <c r="J5096" s="4" t="str">
        <f>CONCATENATE(Orte[[#This Row],[Ort]]," - ",Orte[[#This Row],[Landkreis]])</f>
        <v>Münchweiler an der Rodalb - Landkreis Südwestpfalz</v>
      </c>
      <c r="L5096" s="3" t="s">
        <v>13610</v>
      </c>
      <c r="M5096" s="3"/>
      <c r="N5096" t="str">
        <f>Orte[[#This Row],[Ort]]</f>
        <v>Münchweiler an der Rodalb</v>
      </c>
      <c r="O5096" t="s">
        <v>6457</v>
      </c>
      <c r="P5096" t="s">
        <v>1772</v>
      </c>
    </row>
    <row r="5097" spans="1:16" x14ac:dyDescent="0.35">
      <c r="A5097" t="s">
        <v>7019</v>
      </c>
      <c r="B5097" s="3" t="s">
        <v>15455</v>
      </c>
      <c r="C5097" s="4">
        <v>49.002698888899999</v>
      </c>
      <c r="D5097" s="4">
        <v>9.2219010807499995</v>
      </c>
      <c r="E5097" s="4">
        <f>Orte[[#This Row],[Lat_dez]]*PI()/180</f>
        <v>0.85525843797467205</v>
      </c>
      <c r="F5097" s="4">
        <f>Orte[[#This Row],[Lon_dez]]*PI()/180</f>
        <v>0.16095253715231095</v>
      </c>
      <c r="G5097" t="s">
        <v>546</v>
      </c>
      <c r="H5097" t="s">
        <v>757</v>
      </c>
      <c r="I5097" s="4" t="b">
        <v>0</v>
      </c>
      <c r="J5097" s="4" t="str">
        <f>CONCATENATE(Orte[[#This Row],[Ort]]," - ",Orte[[#This Row],[Landkreis]])</f>
        <v>Mundelsheim - Landkreis Ludwigsburg</v>
      </c>
      <c r="L5097" s="3" t="s">
        <v>13605</v>
      </c>
      <c r="M5097" s="3"/>
      <c r="N5097" t="str">
        <f>Orte[[#This Row],[Ort]]</f>
        <v>Mundelsheim</v>
      </c>
      <c r="O5097" t="s">
        <v>3883</v>
      </c>
      <c r="P5097" t="s">
        <v>5434</v>
      </c>
    </row>
    <row r="5098" spans="1:16" x14ac:dyDescent="0.35">
      <c r="A5098" t="s">
        <v>4101</v>
      </c>
      <c r="B5098" s="3" t="s">
        <v>11584</v>
      </c>
      <c r="C5098" s="4">
        <v>48.225483027199999</v>
      </c>
      <c r="D5098" s="4">
        <v>9.6408659509299994</v>
      </c>
      <c r="E5098" s="4">
        <f>Orte[[#This Row],[Lat_dez]]*PI()/180</f>
        <v>0.84169346218928209</v>
      </c>
      <c r="F5098" s="4">
        <f>Orte[[#This Row],[Lon_dez]]*PI()/180</f>
        <v>0.16826485358714255</v>
      </c>
      <c r="G5098" t="s">
        <v>546</v>
      </c>
      <c r="H5098" t="s">
        <v>996</v>
      </c>
      <c r="I5098" s="4" t="b">
        <v>0</v>
      </c>
      <c r="J5098" s="4" t="str">
        <f>CONCATENATE(Orte[[#This Row],[Ort]]," - ",Orte[[#This Row],[Landkreis]])</f>
        <v>Munderkingen - Landkreis Alb-Donau-Kreis</v>
      </c>
      <c r="L5098" s="3" t="s">
        <v>14902</v>
      </c>
      <c r="M5098" s="3"/>
      <c r="N5098" t="str">
        <f>Orte[[#This Row],[Ort]]</f>
        <v>Munderkingen</v>
      </c>
      <c r="O5098" t="s">
        <v>1322</v>
      </c>
      <c r="P5098" t="s">
        <v>6178</v>
      </c>
    </row>
    <row r="5099" spans="1:16" x14ac:dyDescent="0.35">
      <c r="A5099" t="s">
        <v>5292</v>
      </c>
      <c r="B5099" s="3" t="s">
        <v>13135</v>
      </c>
      <c r="C5099" s="4">
        <v>50.252433389399997</v>
      </c>
      <c r="D5099" s="4">
        <v>10.244756922000001</v>
      </c>
      <c r="E5099" s="4">
        <f>Orte[[#This Row],[Lat_dez]]*PI()/180</f>
        <v>0.87707041978416367</v>
      </c>
      <c r="F5099" s="4">
        <f>Orte[[#This Row],[Lon_dez]]*PI()/180</f>
        <v>0.17880473935537991</v>
      </c>
      <c r="G5099" t="s">
        <v>665</v>
      </c>
      <c r="H5099" t="s">
        <v>998</v>
      </c>
      <c r="I5099" s="4" t="b">
        <v>0</v>
      </c>
      <c r="J5099" s="4" t="str">
        <f>CONCATENATE(Orte[[#This Row],[Ort]]," - ",Orte[[#This Row],[Landkreis]])</f>
        <v>Münnerstadt - Landkreis Bad Kissingen</v>
      </c>
      <c r="L5099" s="3" t="s">
        <v>12353</v>
      </c>
      <c r="M5099" s="3"/>
      <c r="N5099" t="str">
        <f>Orte[[#This Row],[Ort]]</f>
        <v>Münnerstadt</v>
      </c>
      <c r="O5099" t="s">
        <v>2532</v>
      </c>
      <c r="P5099" t="s">
        <v>1409</v>
      </c>
    </row>
    <row r="5100" spans="1:16" x14ac:dyDescent="0.35">
      <c r="A5100" t="s">
        <v>6765</v>
      </c>
      <c r="B5100" s="3" t="s">
        <v>15109</v>
      </c>
      <c r="C5100" s="4">
        <v>48.915034349700001</v>
      </c>
      <c r="D5100" s="4">
        <v>10.631312748499999</v>
      </c>
      <c r="E5100" s="4">
        <f>Orte[[#This Row],[Lat_dez]]*PI()/180</f>
        <v>0.85372840312838838</v>
      </c>
      <c r="F5100" s="4">
        <f>Orte[[#This Row],[Lon_dez]]*PI()/180</f>
        <v>0.18555141127057284</v>
      </c>
      <c r="G5100" t="s">
        <v>665</v>
      </c>
      <c r="H5100" t="s">
        <v>698</v>
      </c>
      <c r="I5100" s="4" t="b">
        <v>0</v>
      </c>
      <c r="J5100" s="4" t="str">
        <f>CONCATENATE(Orte[[#This Row],[Ort]]," - ",Orte[[#This Row],[Landkreis]])</f>
        <v>Munningen - Landkreis Donau-Ries</v>
      </c>
      <c r="L5100" s="3" t="s">
        <v>10984</v>
      </c>
      <c r="M5100" s="3"/>
      <c r="N5100" t="str">
        <f>Orte[[#This Row],[Ort]]</f>
        <v>Munningen</v>
      </c>
      <c r="O5100" t="s">
        <v>5500</v>
      </c>
      <c r="P5100" t="s">
        <v>5335</v>
      </c>
    </row>
    <row r="5101" spans="1:16" x14ac:dyDescent="0.35">
      <c r="A5101" t="s">
        <v>5054</v>
      </c>
      <c r="B5101" s="3" t="s">
        <v>12819</v>
      </c>
      <c r="C5101" s="4">
        <v>47.876289647100002</v>
      </c>
      <c r="D5101" s="4">
        <v>11.352226796</v>
      </c>
      <c r="E5101" s="4">
        <f>Orte[[#This Row],[Lat_dez]]*PI()/180</f>
        <v>0.83559888798036908</v>
      </c>
      <c r="F5101" s="4">
        <f>Orte[[#This Row],[Lon_dez]]*PI()/180</f>
        <v>0.19813373502332665</v>
      </c>
      <c r="G5101" t="s">
        <v>665</v>
      </c>
      <c r="H5101" t="s">
        <v>1288</v>
      </c>
      <c r="I5101" s="4" t="b">
        <v>0</v>
      </c>
      <c r="J5101" s="4" t="str">
        <f>CONCATENATE(Orte[[#This Row],[Ort]]," - ",Orte[[#This Row],[Landkreis]])</f>
        <v>Münsing - Landkreis Bad Tölz-Wolfratshausen</v>
      </c>
      <c r="L5101" s="3" t="s">
        <v>10364</v>
      </c>
      <c r="M5101" s="3"/>
      <c r="N5101" t="str">
        <f>Orte[[#This Row],[Ort]]</f>
        <v>Münsing</v>
      </c>
      <c r="O5101" t="s">
        <v>2529</v>
      </c>
      <c r="P5101" t="s">
        <v>508</v>
      </c>
    </row>
    <row r="5102" spans="1:16" x14ac:dyDescent="0.35">
      <c r="A5102" t="s">
        <v>3300</v>
      </c>
      <c r="B5102" s="3" t="s">
        <v>10561</v>
      </c>
      <c r="C5102" s="4">
        <v>48.404369570199997</v>
      </c>
      <c r="D5102" s="4">
        <v>9.5241544543900005</v>
      </c>
      <c r="E5102" s="4">
        <f>Orte[[#This Row],[Lat_dez]]*PI()/180</f>
        <v>0.84481562135214239</v>
      </c>
      <c r="F5102" s="4">
        <f>Orte[[#This Row],[Lon_dez]]*PI()/180</f>
        <v>0.16622785369758961</v>
      </c>
      <c r="G5102" t="s">
        <v>546</v>
      </c>
      <c r="H5102" t="s">
        <v>1098</v>
      </c>
      <c r="I5102" s="4" t="b">
        <v>0</v>
      </c>
      <c r="J5102" s="4" t="str">
        <f>CONCATENATE(Orte[[#This Row],[Ort]]," - ",Orte[[#This Row],[Landkreis]])</f>
        <v>Münsingen - Landkreis Reutlingen</v>
      </c>
      <c r="L5102" s="3" t="s">
        <v>12348</v>
      </c>
      <c r="M5102" s="3"/>
      <c r="N5102" t="str">
        <f>Orte[[#This Row],[Ort]]</f>
        <v>Münsingen</v>
      </c>
      <c r="O5102" t="s">
        <v>1319</v>
      </c>
      <c r="P5102" t="s">
        <v>701</v>
      </c>
    </row>
    <row r="5103" spans="1:16" x14ac:dyDescent="0.35">
      <c r="A5103" t="s">
        <v>1451</v>
      </c>
      <c r="B5103" s="3" t="s">
        <v>8389</v>
      </c>
      <c r="C5103" s="4">
        <v>52.9860702597</v>
      </c>
      <c r="D5103" s="4">
        <v>10.108679732700001</v>
      </c>
      <c r="E5103" s="4">
        <f>Orte[[#This Row],[Lat_dez]]*PI()/180</f>
        <v>0.92478138372481189</v>
      </c>
      <c r="F5103" s="4">
        <f>Orte[[#This Row],[Lon_dez]]*PI()/180</f>
        <v>0.17642974436523531</v>
      </c>
      <c r="G5103" t="s">
        <v>554</v>
      </c>
      <c r="H5103" t="s">
        <v>654</v>
      </c>
      <c r="I5103" s="4" t="b">
        <v>0</v>
      </c>
      <c r="J5103" s="4" t="str">
        <f>CONCATENATE(Orte[[#This Row],[Ort]]," - ",Orte[[#This Row],[Landkreis]])</f>
        <v>Munster - Landkreis Heidekreis</v>
      </c>
      <c r="L5103" s="3" t="s">
        <v>12435</v>
      </c>
      <c r="M5103" s="3"/>
      <c r="N5103" t="str">
        <f>Orte[[#This Row],[Ort]]</f>
        <v>Munster</v>
      </c>
      <c r="O5103" t="s">
        <v>4415</v>
      </c>
      <c r="P5103" t="s">
        <v>6740</v>
      </c>
    </row>
    <row r="5104" spans="1:16" x14ac:dyDescent="0.35">
      <c r="A5104" t="s">
        <v>634</v>
      </c>
      <c r="B5104" s="3" t="s">
        <v>15537</v>
      </c>
      <c r="C5104" s="4">
        <v>51.9613060589</v>
      </c>
      <c r="D5104" s="4">
        <v>7.6264530777699999</v>
      </c>
      <c r="E5104" s="4">
        <f>Orte[[#This Row],[Lat_dez]]*PI()/180</f>
        <v>0.90689587436428354</v>
      </c>
      <c r="F5104" s="4">
        <f>Orte[[#This Row],[Lon_dez]]*PI()/180</f>
        <v>0.13310671645594166</v>
      </c>
      <c r="G5104" t="s">
        <v>504</v>
      </c>
      <c r="H5104" t="s">
        <v>635</v>
      </c>
      <c r="I5104" s="4" t="b">
        <v>0</v>
      </c>
      <c r="J5104" s="4" t="str">
        <f>CONCATENATE(Orte[[#This Row],[Ort]]," - ",Orte[[#This Row],[Landkreis]])</f>
        <v>Münster - Kreisfreie Stadt Münster</v>
      </c>
      <c r="L5104" s="3" t="s">
        <v>13505</v>
      </c>
      <c r="M5104" s="3"/>
      <c r="N5104" t="str">
        <f>Orte[[#This Row],[Ort]]</f>
        <v>Münster</v>
      </c>
      <c r="O5104" t="s">
        <v>4954</v>
      </c>
      <c r="P5104" t="s">
        <v>1954</v>
      </c>
    </row>
    <row r="5105" spans="1:16" x14ac:dyDescent="0.35">
      <c r="A5105" t="s">
        <v>634</v>
      </c>
      <c r="B5105" s="3" t="s">
        <v>11039</v>
      </c>
      <c r="C5105" s="4">
        <v>51.964717454800002</v>
      </c>
      <c r="D5105" s="4">
        <v>7.6535706011600002</v>
      </c>
      <c r="E5105" s="4">
        <f>Orte[[#This Row],[Lat_dez]]*PI()/180</f>
        <v>0.90695541445482764</v>
      </c>
      <c r="F5105" s="4">
        <f>Orte[[#This Row],[Lon_dez]]*PI()/180</f>
        <v>0.13358000652408375</v>
      </c>
      <c r="G5105" t="s">
        <v>504</v>
      </c>
      <c r="H5105" t="s">
        <v>635</v>
      </c>
      <c r="I5105" s="4" t="b">
        <v>0</v>
      </c>
      <c r="J5105" s="4" t="str">
        <f>CONCATENATE(Orte[[#This Row],[Ort]]," - ",Orte[[#This Row],[Landkreis]])</f>
        <v>Münster - Kreisfreie Stadt Münster</v>
      </c>
      <c r="L5105" s="3" t="s">
        <v>9756</v>
      </c>
      <c r="M5105" s="3"/>
      <c r="N5105" t="str">
        <f>Orte[[#This Row],[Ort]]</f>
        <v>Münster</v>
      </c>
      <c r="O5105" t="s">
        <v>4760</v>
      </c>
      <c r="P5105" t="s">
        <v>6666</v>
      </c>
    </row>
    <row r="5106" spans="1:16" x14ac:dyDescent="0.35">
      <c r="A5106" t="s">
        <v>634</v>
      </c>
      <c r="B5106" s="3" t="s">
        <v>9837</v>
      </c>
      <c r="C5106" s="4">
        <v>51.977609215299999</v>
      </c>
      <c r="D5106" s="4">
        <v>7.63545305301</v>
      </c>
      <c r="E5106" s="4">
        <f>Orte[[#This Row],[Lat_dez]]*PI()/180</f>
        <v>0.90718041812193106</v>
      </c>
      <c r="F5106" s="4">
        <f>Orte[[#This Row],[Lon_dez]]*PI()/180</f>
        <v>0.13326379565647764</v>
      </c>
      <c r="G5106" t="s">
        <v>504</v>
      </c>
      <c r="H5106" t="s">
        <v>635</v>
      </c>
      <c r="I5106" s="4" t="b">
        <v>0</v>
      </c>
      <c r="J5106" s="4" t="str">
        <f>CONCATENATE(Orte[[#This Row],[Ort]]," - ",Orte[[#This Row],[Landkreis]])</f>
        <v>Münster - Kreisfreie Stadt Münster</v>
      </c>
      <c r="L5106" s="3" t="s">
        <v>13432</v>
      </c>
      <c r="M5106" s="3"/>
      <c r="N5106" t="str">
        <f>Orte[[#This Row],[Ort]]</f>
        <v>Münster</v>
      </c>
      <c r="O5106" t="s">
        <v>5246</v>
      </c>
      <c r="P5106" t="s">
        <v>5306</v>
      </c>
    </row>
    <row r="5107" spans="1:16" x14ac:dyDescent="0.35">
      <c r="A5107" t="s">
        <v>634</v>
      </c>
      <c r="B5107" s="3" t="s">
        <v>11366</v>
      </c>
      <c r="C5107" s="4">
        <v>51.965492314899997</v>
      </c>
      <c r="D5107" s="4">
        <v>7.5972760289799997</v>
      </c>
      <c r="E5107" s="4">
        <f>Orte[[#This Row],[Lat_dez]]*PI()/180</f>
        <v>0.90696893831481495</v>
      </c>
      <c r="F5107" s="4">
        <f>Orte[[#This Row],[Lon_dez]]*PI()/180</f>
        <v>0.13259748088854112</v>
      </c>
      <c r="G5107" t="s">
        <v>504</v>
      </c>
      <c r="H5107" t="s">
        <v>635</v>
      </c>
      <c r="I5107" s="4" t="b">
        <v>0</v>
      </c>
      <c r="J5107" s="4" t="str">
        <f>CONCATENATE(Orte[[#This Row],[Ort]]," - ",Orte[[#This Row],[Landkreis]])</f>
        <v>Münster - Kreisfreie Stadt Münster</v>
      </c>
      <c r="L5107" s="3" t="s">
        <v>13609</v>
      </c>
      <c r="M5107" s="3"/>
      <c r="N5107" t="str">
        <f>Orte[[#This Row],[Ort]]</f>
        <v>Münster</v>
      </c>
      <c r="O5107" t="s">
        <v>762</v>
      </c>
      <c r="P5107" t="s">
        <v>4848</v>
      </c>
    </row>
    <row r="5108" spans="1:16" x14ac:dyDescent="0.35">
      <c r="A5108" t="s">
        <v>634</v>
      </c>
      <c r="B5108" s="3" t="s">
        <v>9601</v>
      </c>
      <c r="C5108" s="4">
        <v>51.9439529526</v>
      </c>
      <c r="D5108" s="4">
        <v>7.6116117297699999</v>
      </c>
      <c r="E5108" s="4">
        <f>Orte[[#This Row],[Lat_dez]]*PI()/180</f>
        <v>0.90659300552389999</v>
      </c>
      <c r="F5108" s="4">
        <f>Orte[[#This Row],[Lon_dez]]*PI()/180</f>
        <v>0.13284768606790739</v>
      </c>
      <c r="G5108" t="s">
        <v>504</v>
      </c>
      <c r="H5108" t="s">
        <v>635</v>
      </c>
      <c r="I5108" s="4" t="b">
        <v>0</v>
      </c>
      <c r="J5108" s="4" t="str">
        <f>CONCATENATE(Orte[[#This Row],[Ort]]," - ",Orte[[#This Row],[Landkreis]])</f>
        <v>Münster - Kreisfreie Stadt Münster</v>
      </c>
      <c r="L5108" s="3" t="s">
        <v>12499</v>
      </c>
      <c r="M5108" s="3"/>
      <c r="N5108" t="str">
        <f>Orte[[#This Row],[Ort]]</f>
        <v>Münster</v>
      </c>
      <c r="O5108" t="s">
        <v>2541</v>
      </c>
      <c r="P5108" t="s">
        <v>4547</v>
      </c>
    </row>
    <row r="5109" spans="1:16" x14ac:dyDescent="0.35">
      <c r="A5109" t="s">
        <v>634</v>
      </c>
      <c r="B5109" s="3" t="s">
        <v>11368</v>
      </c>
      <c r="C5109" s="4">
        <v>51.934283403400002</v>
      </c>
      <c r="D5109" s="4">
        <v>7.6261590312600003</v>
      </c>
      <c r="E5109" s="4">
        <f>Orte[[#This Row],[Lat_dez]]*PI()/180</f>
        <v>0.90642424005317646</v>
      </c>
      <c r="F5109" s="4">
        <f>Orte[[#This Row],[Lon_dez]]*PI()/180</f>
        <v>0.13310158437618816</v>
      </c>
      <c r="G5109" t="s">
        <v>504</v>
      </c>
      <c r="H5109" t="s">
        <v>635</v>
      </c>
      <c r="I5109" s="4" t="b">
        <v>0</v>
      </c>
      <c r="J5109" s="4" t="str">
        <f>CONCATENATE(Orte[[#This Row],[Ort]]," - ",Orte[[#This Row],[Landkreis]])</f>
        <v>Münster - Kreisfreie Stadt Münster</v>
      </c>
      <c r="L5109" s="3" t="s">
        <v>10981</v>
      </c>
      <c r="M5109" s="3"/>
      <c r="N5109" t="str">
        <f>Orte[[#This Row],[Ort]]</f>
        <v>Münster</v>
      </c>
      <c r="O5109" t="s">
        <v>1868</v>
      </c>
      <c r="P5109" t="s">
        <v>6004</v>
      </c>
    </row>
    <row r="5110" spans="1:16" x14ac:dyDescent="0.35">
      <c r="A5110" t="s">
        <v>634</v>
      </c>
      <c r="B5110" s="3" t="s">
        <v>13789</v>
      </c>
      <c r="C5110" s="4">
        <v>51.951519335100002</v>
      </c>
      <c r="D5110" s="4">
        <v>7.6709842247599997</v>
      </c>
      <c r="E5110" s="4">
        <f>Orte[[#This Row],[Lat_dez]]*PI()/180</f>
        <v>0.90672506381099027</v>
      </c>
      <c r="F5110" s="4">
        <f>Orte[[#This Row],[Lon_dez]]*PI()/180</f>
        <v>0.13388393159060671</v>
      </c>
      <c r="G5110" t="s">
        <v>504</v>
      </c>
      <c r="H5110" t="s">
        <v>635</v>
      </c>
      <c r="I5110" s="4" t="b">
        <v>0</v>
      </c>
      <c r="J5110" s="4" t="str">
        <f>CONCATENATE(Orte[[#This Row],[Ort]]," - ",Orte[[#This Row],[Landkreis]])</f>
        <v>Münster - Kreisfreie Stadt Münster</v>
      </c>
      <c r="L5110" s="3" t="s">
        <v>8072</v>
      </c>
      <c r="M5110" s="3"/>
      <c r="N5110" t="str">
        <f>Orte[[#This Row],[Ort]]</f>
        <v>Münster</v>
      </c>
      <c r="O5110" t="s">
        <v>4798</v>
      </c>
      <c r="P5110" t="s">
        <v>5507</v>
      </c>
    </row>
    <row r="5111" spans="1:16" x14ac:dyDescent="0.35">
      <c r="A5111" t="s">
        <v>634</v>
      </c>
      <c r="B5111" s="3" t="s">
        <v>10867</v>
      </c>
      <c r="C5111" s="4">
        <v>52.000726331400003</v>
      </c>
      <c r="D5111" s="4">
        <v>7.68320146765</v>
      </c>
      <c r="E5111" s="4">
        <f>Orte[[#This Row],[Lat_dez]]*PI()/180</f>
        <v>0.90758388791144207</v>
      </c>
      <c r="F5111" s="4">
        <f>Orte[[#This Row],[Lon_dez]]*PI()/180</f>
        <v>0.13409716270455307</v>
      </c>
      <c r="G5111" t="s">
        <v>504</v>
      </c>
      <c r="H5111" t="s">
        <v>635</v>
      </c>
      <c r="I5111" s="4" t="b">
        <v>0</v>
      </c>
      <c r="J5111" s="4" t="str">
        <f>CONCATENATE(Orte[[#This Row],[Ort]]," - ",Orte[[#This Row],[Landkreis]])</f>
        <v>Münster - Kreisfreie Stadt Münster</v>
      </c>
      <c r="L5111" s="3" t="s">
        <v>11509</v>
      </c>
      <c r="M5111" s="3"/>
      <c r="N5111" t="str">
        <f>Orte[[#This Row],[Ort]]</f>
        <v>Münster</v>
      </c>
      <c r="O5111" t="s">
        <v>2019</v>
      </c>
      <c r="P5111" t="s">
        <v>950</v>
      </c>
    </row>
    <row r="5112" spans="1:16" x14ac:dyDescent="0.35">
      <c r="A5112" t="s">
        <v>634</v>
      </c>
      <c r="B5112" s="3" t="s">
        <v>7748</v>
      </c>
      <c r="C5112" s="4">
        <v>52.013699852400002</v>
      </c>
      <c r="D5112" s="4">
        <v>7.5998582885100001</v>
      </c>
      <c r="E5112" s="4">
        <f>Orte[[#This Row],[Lat_dez]]*PI()/180</f>
        <v>0.9078103185684685</v>
      </c>
      <c r="F5112" s="4">
        <f>Orte[[#This Row],[Lon_dez]]*PI()/180</f>
        <v>0.13264254981948062</v>
      </c>
      <c r="G5112" t="s">
        <v>504</v>
      </c>
      <c r="H5112" t="s">
        <v>635</v>
      </c>
      <c r="I5112" s="4" t="b">
        <v>0</v>
      </c>
      <c r="J5112" s="4" t="str">
        <f>CONCATENATE(Orte[[#This Row],[Ort]]," - ",Orte[[#This Row],[Landkreis]])</f>
        <v>Münster - Kreisfreie Stadt Münster</v>
      </c>
      <c r="L5112" s="3" t="s">
        <v>11802</v>
      </c>
      <c r="M5112" s="3"/>
      <c r="N5112" t="str">
        <f>Orte[[#This Row],[Ort]]</f>
        <v>Münster</v>
      </c>
      <c r="O5112" t="s">
        <v>2006</v>
      </c>
      <c r="P5112" t="s">
        <v>5540</v>
      </c>
    </row>
    <row r="5113" spans="1:16" x14ac:dyDescent="0.35">
      <c r="A5113" t="s">
        <v>634</v>
      </c>
      <c r="B5113" s="3" t="s">
        <v>9131</v>
      </c>
      <c r="C5113" s="4">
        <v>51.982487419000002</v>
      </c>
      <c r="D5113" s="4">
        <v>7.5452911408999999</v>
      </c>
      <c r="E5113" s="4">
        <f>Orte[[#This Row],[Lat_dez]]*PI()/180</f>
        <v>0.90726555883807913</v>
      </c>
      <c r="F5113" s="4">
        <f>Orte[[#This Row],[Lon_dez]]*PI()/180</f>
        <v>0.13169017343026437</v>
      </c>
      <c r="G5113" t="s">
        <v>504</v>
      </c>
      <c r="H5113" t="s">
        <v>635</v>
      </c>
      <c r="I5113" s="4" t="b">
        <v>0</v>
      </c>
      <c r="J5113" s="4" t="str">
        <f>CONCATENATE(Orte[[#This Row],[Ort]]," - ",Orte[[#This Row],[Landkreis]])</f>
        <v>Münster - Kreisfreie Stadt Münster</v>
      </c>
      <c r="L5113" s="3" t="s">
        <v>9402</v>
      </c>
      <c r="M5113" s="3"/>
      <c r="N5113" t="str">
        <f>Orte[[#This Row],[Ort]]</f>
        <v>Münster</v>
      </c>
      <c r="O5113" t="s">
        <v>3058</v>
      </c>
      <c r="P5113" t="s">
        <v>5586</v>
      </c>
    </row>
    <row r="5114" spans="1:16" x14ac:dyDescent="0.35">
      <c r="A5114" t="s">
        <v>634</v>
      </c>
      <c r="B5114" s="3" t="s">
        <v>14452</v>
      </c>
      <c r="C5114" s="4">
        <v>51.894876036500001</v>
      </c>
      <c r="D5114" s="4">
        <v>7.5762427313499998</v>
      </c>
      <c r="E5114" s="4">
        <f>Orte[[#This Row],[Lat_dez]]*PI()/180</f>
        <v>0.90573645175123008</v>
      </c>
      <c r="F5114" s="4">
        <f>Orte[[#This Row],[Lon_dez]]*PI()/180</f>
        <v>0.13223038059234571</v>
      </c>
      <c r="G5114" t="s">
        <v>504</v>
      </c>
      <c r="H5114" t="s">
        <v>635</v>
      </c>
      <c r="I5114" s="4" t="b">
        <v>0</v>
      </c>
      <c r="J5114" s="4" t="str">
        <f>CONCATENATE(Orte[[#This Row],[Ort]]," - ",Orte[[#This Row],[Landkreis]])</f>
        <v>Münster - Kreisfreie Stadt Münster</v>
      </c>
      <c r="L5114" s="3" t="s">
        <v>13437</v>
      </c>
      <c r="M5114" s="3"/>
      <c r="N5114" t="str">
        <f>Orte[[#This Row],[Ort]]</f>
        <v>Münster</v>
      </c>
      <c r="O5114" t="s">
        <v>4046</v>
      </c>
      <c r="P5114" t="s">
        <v>3240</v>
      </c>
    </row>
    <row r="5115" spans="1:16" x14ac:dyDescent="0.35">
      <c r="A5115" t="s">
        <v>634</v>
      </c>
      <c r="B5115" s="3" t="s">
        <v>12941</v>
      </c>
      <c r="C5115" s="4">
        <v>51.899247811099997</v>
      </c>
      <c r="D5115" s="4">
        <v>7.6545584673800002</v>
      </c>
      <c r="E5115" s="4">
        <f>Orte[[#This Row],[Lat_dez]]*PI()/180</f>
        <v>0.90581275361215507</v>
      </c>
      <c r="F5115" s="4">
        <f>Orte[[#This Row],[Lon_dez]]*PI()/180</f>
        <v>0.13359724804219197</v>
      </c>
      <c r="G5115" t="s">
        <v>504</v>
      </c>
      <c r="H5115" t="s">
        <v>635</v>
      </c>
      <c r="I5115" s="4" t="b">
        <v>0</v>
      </c>
      <c r="J5115" s="4" t="str">
        <f>CONCATENATE(Orte[[#This Row],[Ort]]," - ",Orte[[#This Row],[Landkreis]])</f>
        <v>Münster - Kreisfreie Stadt Münster</v>
      </c>
      <c r="L5115" s="3" t="s">
        <v>12910</v>
      </c>
      <c r="M5115" s="3"/>
      <c r="N5115" t="str">
        <f>Orte[[#This Row],[Ort]]</f>
        <v>Münster</v>
      </c>
      <c r="O5115" t="s">
        <v>3706</v>
      </c>
      <c r="P5115" t="s">
        <v>1513</v>
      </c>
    </row>
    <row r="5116" spans="1:16" x14ac:dyDescent="0.35">
      <c r="A5116" t="s">
        <v>634</v>
      </c>
      <c r="B5116" s="3" t="s">
        <v>13877</v>
      </c>
      <c r="C5116" s="4">
        <v>51.923269947500003</v>
      </c>
      <c r="D5116" s="4">
        <v>7.7230137019200003</v>
      </c>
      <c r="E5116" s="4">
        <f>Orte[[#This Row],[Lat_dez]]*PI()/180</f>
        <v>0.90623201898569827</v>
      </c>
      <c r="F5116" s="4">
        <f>Orte[[#This Row],[Lon_dez]]*PI()/180</f>
        <v>0.13479201727513992</v>
      </c>
      <c r="G5116" t="s">
        <v>504</v>
      </c>
      <c r="H5116" t="s">
        <v>635</v>
      </c>
      <c r="I5116" s="4" t="b">
        <v>0</v>
      </c>
      <c r="J5116" s="4" t="str">
        <f>CONCATENATE(Orte[[#This Row],[Ort]]," - ",Orte[[#This Row],[Landkreis]])</f>
        <v>Münster - Kreisfreie Stadt Münster</v>
      </c>
      <c r="L5116" s="3" t="s">
        <v>12351</v>
      </c>
      <c r="M5116" s="3"/>
      <c r="N5116" t="str">
        <f>Orte[[#This Row],[Ort]]</f>
        <v>Münster</v>
      </c>
      <c r="O5116" t="s">
        <v>6865</v>
      </c>
      <c r="P5116" t="s">
        <v>3137</v>
      </c>
    </row>
    <row r="5117" spans="1:16" x14ac:dyDescent="0.35">
      <c r="A5117" t="s">
        <v>634</v>
      </c>
      <c r="B5117" s="3" t="s">
        <v>11776</v>
      </c>
      <c r="C5117" s="4">
        <v>49.9268251218</v>
      </c>
      <c r="D5117" s="4">
        <v>8.8451661320300001</v>
      </c>
      <c r="E5117" s="4">
        <f>Orte[[#This Row],[Lat_dez]]*PI()/180</f>
        <v>0.87138748344282901</v>
      </c>
      <c r="F5117" s="4">
        <f>Orte[[#This Row],[Lon_dez]]*PI()/180</f>
        <v>0.15437727188981498</v>
      </c>
      <c r="G5117" t="s">
        <v>549</v>
      </c>
      <c r="H5117" t="s">
        <v>745</v>
      </c>
      <c r="I5117" s="4" t="b">
        <v>0</v>
      </c>
      <c r="J5117" s="4" t="str">
        <f>CONCATENATE(Orte[[#This Row],[Ort]]," - ",Orte[[#This Row],[Landkreis]])</f>
        <v>Münster - Landkreis Darmstadt-Dieburg</v>
      </c>
      <c r="L5117" s="3" t="s">
        <v>9757</v>
      </c>
      <c r="M5117" s="3"/>
      <c r="N5117" t="str">
        <f>Orte[[#This Row],[Ort]]</f>
        <v>Münster</v>
      </c>
      <c r="O5117" t="s">
        <v>6237</v>
      </c>
      <c r="P5117" t="s">
        <v>6502</v>
      </c>
    </row>
    <row r="5118" spans="1:16" x14ac:dyDescent="0.35">
      <c r="A5118" t="s">
        <v>634</v>
      </c>
      <c r="B5118" s="3" t="s">
        <v>12110</v>
      </c>
      <c r="C5118" s="4">
        <v>48.619390234500003</v>
      </c>
      <c r="D5118" s="4">
        <v>10.905835955900001</v>
      </c>
      <c r="E5118" s="4">
        <f>Orte[[#This Row],[Lat_dez]]*PI()/180</f>
        <v>0.84856843990400299</v>
      </c>
      <c r="F5118" s="4">
        <f>Orte[[#This Row],[Lon_dez]]*PI()/180</f>
        <v>0.19034274511283814</v>
      </c>
      <c r="G5118" t="s">
        <v>665</v>
      </c>
      <c r="H5118" t="s">
        <v>698</v>
      </c>
      <c r="I5118" s="4" t="b">
        <v>0</v>
      </c>
      <c r="J5118" s="4" t="str">
        <f>CONCATENATE(Orte[[#This Row],[Ort]]," - ",Orte[[#This Row],[Landkreis]])</f>
        <v>Münster - Landkreis Donau-Ries</v>
      </c>
      <c r="L5118" s="3" t="s">
        <v>8720</v>
      </c>
      <c r="M5118" s="3"/>
      <c r="N5118" t="str">
        <f>Orte[[#This Row],[Ort]]</f>
        <v>Münster</v>
      </c>
      <c r="O5118" t="s">
        <v>4889</v>
      </c>
      <c r="P5118" t="s">
        <v>2902</v>
      </c>
    </row>
    <row r="5119" spans="1:16" x14ac:dyDescent="0.35">
      <c r="A5119" t="s">
        <v>2918</v>
      </c>
      <c r="B5119" s="3" t="s">
        <v>10086</v>
      </c>
      <c r="C5119" s="4">
        <v>53.900716420599998</v>
      </c>
      <c r="D5119" s="4">
        <v>9.53629356245</v>
      </c>
      <c r="E5119" s="4">
        <f>Orte[[#This Row],[Lat_dez]]*PI()/180</f>
        <v>0.9407449707232427</v>
      </c>
      <c r="F5119" s="4">
        <f>Orte[[#This Row],[Lon_dez]]*PI()/180</f>
        <v>0.16643972110149199</v>
      </c>
      <c r="G5119" t="s">
        <v>641</v>
      </c>
      <c r="H5119" t="s">
        <v>1005</v>
      </c>
      <c r="I5119" s="4" t="b">
        <v>0</v>
      </c>
      <c r="J5119" s="4" t="str">
        <f>CONCATENATE(Orte[[#This Row],[Ort]]," - ",Orte[[#This Row],[Landkreis]])</f>
        <v>Münsterdorf - Kreis Steinburg</v>
      </c>
      <c r="L5119" s="3" t="s">
        <v>9407</v>
      </c>
      <c r="M5119" s="3"/>
      <c r="N5119" t="str">
        <f>Orte[[#This Row],[Ort]]</f>
        <v>Münsterdorf</v>
      </c>
      <c r="O5119" t="s">
        <v>6451</v>
      </c>
      <c r="P5119" t="s">
        <v>5653</v>
      </c>
    </row>
    <row r="5120" spans="1:16" x14ac:dyDescent="0.35">
      <c r="A5120" t="s">
        <v>3764</v>
      </c>
      <c r="B5120" s="3" t="s">
        <v>11162</v>
      </c>
      <c r="C5120" s="4">
        <v>48.313568985099998</v>
      </c>
      <c r="D5120" s="4">
        <v>10.455380934600001</v>
      </c>
      <c r="E5120" s="4">
        <f>Orte[[#This Row],[Lat_dez]]*PI()/180</f>
        <v>0.84323085217941018</v>
      </c>
      <c r="F5120" s="4">
        <f>Orte[[#This Row],[Lon_dez]]*PI()/180</f>
        <v>0.18248082185901196</v>
      </c>
      <c r="G5120" t="s">
        <v>665</v>
      </c>
      <c r="H5120" t="s">
        <v>694</v>
      </c>
      <c r="I5120" s="4" t="b">
        <v>0</v>
      </c>
      <c r="J5120" s="4" t="str">
        <f>CONCATENATE(Orte[[#This Row],[Ort]]," - ",Orte[[#This Row],[Landkreis]])</f>
        <v>Münsterhausen - Landkreis Günzburg</v>
      </c>
      <c r="L5120" s="3" t="s">
        <v>12344</v>
      </c>
      <c r="M5120" s="3"/>
      <c r="N5120" t="str">
        <f>Orte[[#This Row],[Ort]]</f>
        <v>Münsterhausen</v>
      </c>
      <c r="O5120" t="s">
        <v>1396</v>
      </c>
      <c r="P5120" t="s">
        <v>7612</v>
      </c>
    </row>
    <row r="5121" spans="1:16" x14ac:dyDescent="0.35">
      <c r="A5121" t="s">
        <v>2544</v>
      </c>
      <c r="B5121" s="3" t="s">
        <v>9629</v>
      </c>
      <c r="C5121" s="4">
        <v>50.244903297500002</v>
      </c>
      <c r="D5121" s="4">
        <v>7.3625997191700003</v>
      </c>
      <c r="E5121" s="4">
        <f>Orte[[#This Row],[Lat_dez]]*PI()/180</f>
        <v>0.87693899488753102</v>
      </c>
      <c r="F5121" s="4">
        <f>Orte[[#This Row],[Lon_dez]]*PI()/180</f>
        <v>0.12850160660592638</v>
      </c>
      <c r="G5121" t="s">
        <v>514</v>
      </c>
      <c r="H5121" t="s">
        <v>631</v>
      </c>
      <c r="I5121" s="4" t="b">
        <v>0</v>
      </c>
      <c r="J5121" s="4" t="str">
        <f>CONCATENATE(Orte[[#This Row],[Ort]]," - ",Orte[[#This Row],[Landkreis]])</f>
        <v>Münstermaifeld - Landkreis Mayen-Koblenz</v>
      </c>
      <c r="L5121" s="3" t="s">
        <v>15648</v>
      </c>
      <c r="M5121" s="3"/>
      <c r="N5121" t="str">
        <f>Orte[[#This Row],[Ort]]</f>
        <v>Münstermaifeld</v>
      </c>
      <c r="O5121" t="s">
        <v>2909</v>
      </c>
      <c r="P5121" t="s">
        <v>3207</v>
      </c>
    </row>
    <row r="5122" spans="1:16" x14ac:dyDescent="0.35">
      <c r="A5122" t="s">
        <v>5843</v>
      </c>
      <c r="B5122" s="3" t="s">
        <v>13863</v>
      </c>
      <c r="C5122" s="4">
        <v>49.943735744100003</v>
      </c>
      <c r="D5122" s="4">
        <v>7.8798597774100001</v>
      </c>
      <c r="E5122" s="4">
        <f>Orte[[#This Row],[Lat_dez]]*PI()/180</f>
        <v>0.87168262948052522</v>
      </c>
      <c r="F5122" s="4">
        <f>Orte[[#This Row],[Lon_dez]]*PI()/180</f>
        <v>0.13752949771127199</v>
      </c>
      <c r="G5122" t="s">
        <v>514</v>
      </c>
      <c r="H5122" t="s">
        <v>1682</v>
      </c>
      <c r="I5122" s="4" t="b">
        <v>0</v>
      </c>
      <c r="J5122" s="4" t="str">
        <f>CONCATENATE(Orte[[#This Row],[Ort]]," - ",Orte[[#This Row],[Landkreis]])</f>
        <v>Münster-Sarmsheim - Landkreis Mainz-Bingen</v>
      </c>
      <c r="L5122" s="3" t="s">
        <v>9404</v>
      </c>
      <c r="M5122" s="3"/>
      <c r="N5122" t="str">
        <f>Orte[[#This Row],[Ort]]</f>
        <v>Münster-Sarmsheim</v>
      </c>
      <c r="O5122" t="s">
        <v>6659</v>
      </c>
      <c r="P5122" t="s">
        <v>4759</v>
      </c>
    </row>
    <row r="5123" spans="1:16" x14ac:dyDescent="0.35">
      <c r="A5123" t="s">
        <v>4619</v>
      </c>
      <c r="B5123" s="3" t="s">
        <v>12248</v>
      </c>
      <c r="C5123" s="4">
        <v>47.853733531300001</v>
      </c>
      <c r="D5123" s="4">
        <v>7.8206602695000003</v>
      </c>
      <c r="E5123" s="4">
        <f>Orte[[#This Row],[Lat_dez]]*PI()/180</f>
        <v>0.83520520949319788</v>
      </c>
      <c r="F5123" s="4">
        <f>Orte[[#This Row],[Lon_dez]]*PI()/180</f>
        <v>0.13649627138268208</v>
      </c>
      <c r="G5123" t="s">
        <v>546</v>
      </c>
      <c r="H5123" t="s">
        <v>547</v>
      </c>
      <c r="I5123" s="4" t="b">
        <v>0</v>
      </c>
      <c r="J5123" s="4" t="str">
        <f>CONCATENATE(Orte[[#This Row],[Ort]]," - ",Orte[[#This Row],[Landkreis]])</f>
        <v>Münstertal - Landkreis Breisgau-Hochschwarzwald</v>
      </c>
      <c r="L5123" s="3" t="s">
        <v>8705</v>
      </c>
      <c r="M5123" s="3"/>
      <c r="N5123" t="str">
        <f>Orte[[#This Row],[Ort]]</f>
        <v>Münstertal</v>
      </c>
      <c r="O5123" t="s">
        <v>6019</v>
      </c>
      <c r="P5123" t="s">
        <v>2259</v>
      </c>
    </row>
    <row r="5124" spans="1:16" x14ac:dyDescent="0.35">
      <c r="A5124" t="s">
        <v>7001</v>
      </c>
      <c r="B5124" s="3" t="s">
        <v>15431</v>
      </c>
      <c r="C5124" s="4">
        <v>50.459376216400003</v>
      </c>
      <c r="D5124" s="4">
        <v>8.7435507673899995</v>
      </c>
      <c r="E5124" s="4">
        <f>Orte[[#This Row],[Lat_dez]]*PI()/180</f>
        <v>0.88068225347869888</v>
      </c>
      <c r="F5124" s="4">
        <f>Orte[[#This Row],[Lon_dez]]*PI()/180</f>
        <v>0.15260374920623232</v>
      </c>
      <c r="G5124" t="s">
        <v>549</v>
      </c>
      <c r="H5124" t="s">
        <v>733</v>
      </c>
      <c r="I5124" s="4" t="b">
        <v>0</v>
      </c>
      <c r="J5124" s="4" t="str">
        <f>CONCATENATE(Orte[[#This Row],[Ort]]," - ",Orte[[#This Row],[Landkreis]])</f>
        <v>Münzenberg - Landkreis Wetteraukreis</v>
      </c>
      <c r="L5124" s="3" t="s">
        <v>9405</v>
      </c>
      <c r="M5124" s="3"/>
      <c r="N5124" t="str">
        <f>Orte[[#This Row],[Ort]]</f>
        <v>Münzenberg</v>
      </c>
      <c r="O5124" t="s">
        <v>3972</v>
      </c>
      <c r="P5124" t="s">
        <v>4627</v>
      </c>
    </row>
    <row r="5125" spans="1:16" x14ac:dyDescent="0.35">
      <c r="A5125" t="s">
        <v>5848</v>
      </c>
      <c r="B5125" s="3" t="s">
        <v>13872</v>
      </c>
      <c r="C5125" s="4">
        <v>47.5832750434</v>
      </c>
      <c r="D5125" s="4">
        <v>8.0232567525499991</v>
      </c>
      <c r="E5125" s="4">
        <f>Orte[[#This Row],[Lat_dez]]*PI()/180</f>
        <v>0.83048481838937771</v>
      </c>
      <c r="F5125" s="4">
        <f>Orte[[#This Row],[Lon_dez]]*PI()/180</f>
        <v>0.14003224706486542</v>
      </c>
      <c r="G5125" t="s">
        <v>546</v>
      </c>
      <c r="H5125" t="s">
        <v>561</v>
      </c>
      <c r="I5125" s="4" t="b">
        <v>0</v>
      </c>
      <c r="J5125" s="4" t="str">
        <f>CONCATENATE(Orte[[#This Row],[Ort]]," - ",Orte[[#This Row],[Landkreis]])</f>
        <v>Murg - Landkreis Waldshut</v>
      </c>
      <c r="L5125" s="3" t="s">
        <v>8711</v>
      </c>
      <c r="M5125" s="3"/>
      <c r="N5125" t="str">
        <f>Orte[[#This Row],[Ort]]</f>
        <v>Murg</v>
      </c>
      <c r="O5125" t="s">
        <v>3846</v>
      </c>
      <c r="P5125" t="s">
        <v>3810</v>
      </c>
    </row>
    <row r="5126" spans="1:16" x14ac:dyDescent="0.35">
      <c r="A5126" t="s">
        <v>948</v>
      </c>
      <c r="B5126" s="3" t="s">
        <v>7948</v>
      </c>
      <c r="C5126" s="4">
        <v>47.6802996256</v>
      </c>
      <c r="D5126" s="4">
        <v>11.1992114771</v>
      </c>
      <c r="E5126" s="4">
        <f>Orte[[#This Row],[Lat_dez]]*PI()/180</f>
        <v>0.83217821680413961</v>
      </c>
      <c r="F5126" s="4">
        <f>Orte[[#This Row],[Lon_dez]]*PI()/180</f>
        <v>0.19546311390253251</v>
      </c>
      <c r="G5126" t="s">
        <v>665</v>
      </c>
      <c r="H5126" t="s">
        <v>949</v>
      </c>
      <c r="I5126" s="4" t="b">
        <v>0</v>
      </c>
      <c r="J5126" s="4" t="str">
        <f>CONCATENATE(Orte[[#This Row],[Ort]]," - ",Orte[[#This Row],[Landkreis]])</f>
        <v>Murnau a. Staffelsee - Landkreis Garmisch-Partenkirchen</v>
      </c>
      <c r="L5126" s="3" t="s">
        <v>11225</v>
      </c>
      <c r="M5126" s="3"/>
      <c r="N5126" t="str">
        <f>Orte[[#This Row],[Ort]]</f>
        <v>Murnau a. Staffelsee</v>
      </c>
      <c r="O5126" t="s">
        <v>6210</v>
      </c>
      <c r="P5126" t="s">
        <v>4723</v>
      </c>
    </row>
    <row r="5127" spans="1:16" x14ac:dyDescent="0.35">
      <c r="A5127" t="s">
        <v>1631</v>
      </c>
      <c r="B5127" s="3" t="s">
        <v>8580</v>
      </c>
      <c r="C5127" s="4">
        <v>48.975344966599998</v>
      </c>
      <c r="D5127" s="4">
        <v>9.6081743448299992</v>
      </c>
      <c r="E5127" s="4">
        <f>Orte[[#This Row],[Lat_dez]]*PI()/180</f>
        <v>0.85478102196720218</v>
      </c>
      <c r="F5127" s="4">
        <f>Orte[[#This Row],[Lon_dez]]*PI()/180</f>
        <v>0.1676942774229325</v>
      </c>
      <c r="G5127" t="s">
        <v>546</v>
      </c>
      <c r="H5127" t="s">
        <v>777</v>
      </c>
      <c r="I5127" s="4" t="b">
        <v>0</v>
      </c>
      <c r="J5127" s="4" t="str">
        <f>CONCATENATE(Orte[[#This Row],[Ort]]," - ",Orte[[#This Row],[Landkreis]])</f>
        <v>Murrhardt - Landkreis Rems-Murr-Kreis</v>
      </c>
      <c r="L5127" s="3" t="s">
        <v>12487</v>
      </c>
      <c r="M5127" s="3"/>
      <c r="N5127" t="str">
        <f>Orte[[#This Row],[Ort]]</f>
        <v>Murrhardt</v>
      </c>
      <c r="O5127" t="s">
        <v>3172</v>
      </c>
      <c r="P5127" t="s">
        <v>4793</v>
      </c>
    </row>
    <row r="5128" spans="1:16" x14ac:dyDescent="0.35">
      <c r="A5128" t="s">
        <v>3053</v>
      </c>
      <c r="B5128" s="3" t="s">
        <v>10261</v>
      </c>
      <c r="C5128" s="4">
        <v>48.833318369899999</v>
      </c>
      <c r="D5128" s="4">
        <v>9.7869600390299993</v>
      </c>
      <c r="E5128" s="4">
        <f>Orte[[#This Row],[Lat_dez]]*PI()/180</f>
        <v>0.85230219022938514</v>
      </c>
      <c r="F5128" s="4">
        <f>Orte[[#This Row],[Lon_dez]]*PI()/180</f>
        <v>0.17081467644218623</v>
      </c>
      <c r="G5128" t="s">
        <v>546</v>
      </c>
      <c r="H5128" t="s">
        <v>662</v>
      </c>
      <c r="I5128" s="4" t="b">
        <v>0</v>
      </c>
      <c r="J5128" s="4" t="str">
        <f>CONCATENATE(Orte[[#This Row],[Ort]]," - ",Orte[[#This Row],[Landkreis]])</f>
        <v>Mutlangen - Landkreis Ostalbkreis</v>
      </c>
      <c r="L5128" s="3" t="s">
        <v>13976</v>
      </c>
      <c r="M5128" s="3"/>
      <c r="N5128" t="str">
        <f>Orte[[#This Row],[Ort]]</f>
        <v>Mutlangen</v>
      </c>
      <c r="O5128" t="s">
        <v>4682</v>
      </c>
      <c r="P5128" t="s">
        <v>4353</v>
      </c>
    </row>
    <row r="5129" spans="1:16" x14ac:dyDescent="0.35">
      <c r="A5129" t="s">
        <v>7086</v>
      </c>
      <c r="B5129" s="3" t="s">
        <v>15549</v>
      </c>
      <c r="C5129" s="4">
        <v>49.441905634400001</v>
      </c>
      <c r="D5129" s="4">
        <v>8.3471733128800008</v>
      </c>
      <c r="E5129" s="4">
        <f>Orte[[#This Row],[Lat_dez]]*PI()/180</f>
        <v>0.86292404178061577</v>
      </c>
      <c r="F5129" s="4">
        <f>Orte[[#This Row],[Lon_dez]]*PI()/180</f>
        <v>0.1456856575443588</v>
      </c>
      <c r="G5129" t="s">
        <v>514</v>
      </c>
      <c r="H5129" t="s">
        <v>580</v>
      </c>
      <c r="I5129" s="4" t="b">
        <v>0</v>
      </c>
      <c r="J5129" s="4" t="str">
        <f>CONCATENATE(Orte[[#This Row],[Ort]]," - ",Orte[[#This Row],[Landkreis]])</f>
        <v>Mutterstadt - Landkreis Rhein-Pfalz-Kreis</v>
      </c>
      <c r="L5129" s="3" t="s">
        <v>12347</v>
      </c>
      <c r="M5129" s="3"/>
      <c r="N5129" t="str">
        <f>Orte[[#This Row],[Ort]]</f>
        <v>Mutterstadt</v>
      </c>
      <c r="O5129" t="s">
        <v>3268</v>
      </c>
      <c r="P5129" t="s">
        <v>6233</v>
      </c>
    </row>
    <row r="5130" spans="1:16" x14ac:dyDescent="0.35">
      <c r="A5130" t="s">
        <v>7110</v>
      </c>
      <c r="B5130" s="3" t="s">
        <v>15581</v>
      </c>
      <c r="C5130" s="4">
        <v>50.6224994146</v>
      </c>
      <c r="D5130" s="4">
        <v>12.264138598300001</v>
      </c>
      <c r="E5130" s="4">
        <f>Orte[[#This Row],[Lat_dez]]*PI()/180</f>
        <v>0.88352929037367189</v>
      </c>
      <c r="F5130" s="4">
        <f>Orte[[#This Row],[Lon_dez]]*PI()/180</f>
        <v>0.21404959846125726</v>
      </c>
      <c r="G5130" t="s">
        <v>869</v>
      </c>
      <c r="H5130" t="s">
        <v>870</v>
      </c>
      <c r="I5130" s="4" t="b">
        <v>0</v>
      </c>
      <c r="J5130" s="4" t="str">
        <f>CONCATENATE(Orte[[#This Row],[Ort]]," - ",Orte[[#This Row],[Landkreis]])</f>
        <v>Mylau - Landkreis Vogtlandkreis</v>
      </c>
      <c r="L5130" s="3" t="s">
        <v>14624</v>
      </c>
      <c r="M5130" s="3"/>
      <c r="N5130" t="str">
        <f>Orte[[#This Row],[Ort]]</f>
        <v>Mylau</v>
      </c>
      <c r="O5130" t="s">
        <v>3544</v>
      </c>
      <c r="P5130" t="s">
        <v>3080</v>
      </c>
    </row>
    <row r="5131" spans="1:16" x14ac:dyDescent="0.35">
      <c r="A5131" t="s">
        <v>4923</v>
      </c>
      <c r="B5131" s="3" t="s">
        <v>12648</v>
      </c>
      <c r="C5131" s="4">
        <v>49.454323608999999</v>
      </c>
      <c r="D5131" s="4">
        <v>12.177806503199999</v>
      </c>
      <c r="E5131" s="4">
        <f>Orte[[#This Row],[Lat_dez]]*PI()/180</f>
        <v>0.8631407763238147</v>
      </c>
      <c r="F5131" s="4">
        <f>Orte[[#This Row],[Lon_dez]]*PI()/180</f>
        <v>0.21254281915161735</v>
      </c>
      <c r="G5131" t="s">
        <v>665</v>
      </c>
      <c r="H5131" t="s">
        <v>906</v>
      </c>
      <c r="I5131" s="4" t="b">
        <v>0</v>
      </c>
      <c r="J5131" s="4" t="str">
        <f>CONCATENATE(Orte[[#This Row],[Ort]]," - ",Orte[[#This Row],[Landkreis]])</f>
        <v>Nabburg - Landkreis Schwandorf</v>
      </c>
      <c r="L5131" s="3" t="s">
        <v>15185</v>
      </c>
      <c r="M5131" s="3"/>
      <c r="N5131" t="str">
        <f>Orte[[#This Row],[Ort]]</f>
        <v>Nabburg</v>
      </c>
      <c r="O5131" t="s">
        <v>2725</v>
      </c>
      <c r="P5131" t="s">
        <v>5271</v>
      </c>
    </row>
    <row r="5132" spans="1:16" x14ac:dyDescent="0.35">
      <c r="A5132" t="s">
        <v>4874</v>
      </c>
      <c r="B5132" s="3" t="s">
        <v>12581</v>
      </c>
      <c r="C5132" s="4">
        <v>51.312337640700001</v>
      </c>
      <c r="D5132" s="4">
        <v>7.6175624081000004</v>
      </c>
      <c r="E5132" s="4">
        <f>Orte[[#This Row],[Lat_dez]]*PI()/180</f>
        <v>0.89556923872523408</v>
      </c>
      <c r="F5132" s="4">
        <f>Orte[[#This Row],[Lon_dez]]*PI()/180</f>
        <v>0.13295154499749298</v>
      </c>
      <c r="G5132" t="s">
        <v>504</v>
      </c>
      <c r="H5132" t="s">
        <v>633</v>
      </c>
      <c r="I5132" s="4" t="b">
        <v>0</v>
      </c>
      <c r="J5132" s="4" t="str">
        <f>CONCATENATE(Orte[[#This Row],[Ort]]," - ",Orte[[#This Row],[Landkreis]])</f>
        <v>Nachrodt-Wiblingwerde - Kreis Märkischer Kreis</v>
      </c>
      <c r="L5132" s="3" t="s">
        <v>14331</v>
      </c>
      <c r="M5132" s="3"/>
      <c r="N5132" t="str">
        <f>Orte[[#This Row],[Ort]]</f>
        <v>Nachrodt-Wiblingwerde</v>
      </c>
      <c r="O5132" t="s">
        <v>3276</v>
      </c>
      <c r="P5132" t="s">
        <v>6577</v>
      </c>
    </row>
    <row r="5133" spans="1:16" x14ac:dyDescent="0.35">
      <c r="A5133" t="s">
        <v>1850</v>
      </c>
      <c r="B5133" s="3" t="s">
        <v>8815</v>
      </c>
      <c r="C5133" s="4">
        <v>49.910602923399999</v>
      </c>
      <c r="D5133" s="4">
        <v>8.3332740789400006</v>
      </c>
      <c r="E5133" s="4">
        <f>Orte[[#This Row],[Lat_dez]]*PI()/180</f>
        <v>0.87110435266883712</v>
      </c>
      <c r="F5133" s="4">
        <f>Orte[[#This Row],[Lon_dez]]*PI()/180</f>
        <v>0.14544307014860086</v>
      </c>
      <c r="G5133" t="s">
        <v>514</v>
      </c>
      <c r="H5133" t="s">
        <v>1682</v>
      </c>
      <c r="I5133" s="4" t="b">
        <v>0</v>
      </c>
      <c r="J5133" s="4" t="str">
        <f>CONCATENATE(Orte[[#This Row],[Ort]]," - ",Orte[[#This Row],[Landkreis]])</f>
        <v>Nackenheim - Landkreis Mainz-Bingen</v>
      </c>
      <c r="L5133" s="3" t="s">
        <v>8446</v>
      </c>
      <c r="M5133" s="3"/>
      <c r="N5133" t="str">
        <f>Orte[[#This Row],[Ort]]</f>
        <v>Nackenheim</v>
      </c>
      <c r="O5133" t="s">
        <v>1768</v>
      </c>
      <c r="P5133" t="s">
        <v>5131</v>
      </c>
    </row>
    <row r="5134" spans="1:16" x14ac:dyDescent="0.35">
      <c r="A5134" t="s">
        <v>4346</v>
      </c>
      <c r="B5134" s="3" t="s">
        <v>11898</v>
      </c>
      <c r="C5134" s="4">
        <v>49.982472225999999</v>
      </c>
      <c r="D5134" s="4">
        <v>11.934925433</v>
      </c>
      <c r="E5134" s="4">
        <f>Orte[[#This Row],[Lat_dez]]*PI()/180</f>
        <v>0.87235870863031928</v>
      </c>
      <c r="F5134" s="4">
        <f>Orte[[#This Row],[Lon_dez]]*PI()/180</f>
        <v>0.20830374478585989</v>
      </c>
      <c r="G5134" t="s">
        <v>665</v>
      </c>
      <c r="H5134" t="s">
        <v>1945</v>
      </c>
      <c r="I5134" s="4" t="b">
        <v>0</v>
      </c>
      <c r="J5134" s="4" t="str">
        <f>CONCATENATE(Orte[[#This Row],[Ort]]," - ",Orte[[#This Row],[Landkreis]])</f>
        <v>Nagel - Landkreis Wunsiedel i. Fichtelgebirge</v>
      </c>
      <c r="L5134" s="3" t="s">
        <v>8061</v>
      </c>
      <c r="M5134" s="3"/>
      <c r="N5134" t="str">
        <f>Orte[[#This Row],[Ort]]</f>
        <v>Nagel</v>
      </c>
      <c r="O5134" t="s">
        <v>5401</v>
      </c>
      <c r="P5134" t="s">
        <v>1001</v>
      </c>
    </row>
    <row r="5135" spans="1:16" x14ac:dyDescent="0.35">
      <c r="A5135" t="s">
        <v>2620</v>
      </c>
      <c r="B5135" s="3" t="s">
        <v>9730</v>
      </c>
      <c r="C5135" s="4">
        <v>48.540454527999998</v>
      </c>
      <c r="D5135" s="4">
        <v>8.7210876208699997</v>
      </c>
      <c r="E5135" s="4">
        <f>Orte[[#This Row],[Lat_dez]]*PI()/180</f>
        <v>0.84719075192819004</v>
      </c>
      <c r="F5135" s="4">
        <f>Orte[[#This Row],[Lon_dez]]*PI()/180</f>
        <v>0.15221169333910042</v>
      </c>
      <c r="G5135" t="s">
        <v>546</v>
      </c>
      <c r="H5135" t="s">
        <v>1061</v>
      </c>
      <c r="I5135" s="4" t="b">
        <v>0</v>
      </c>
      <c r="J5135" s="4" t="str">
        <f>CONCATENATE(Orte[[#This Row],[Ort]]," - ",Orte[[#This Row],[Landkreis]])</f>
        <v>Nagold - Landkreis Calw</v>
      </c>
      <c r="L5135" s="3" t="s">
        <v>12902</v>
      </c>
      <c r="M5135" s="3"/>
      <c r="N5135" t="str">
        <f>Orte[[#This Row],[Ort]]</f>
        <v>Nagold</v>
      </c>
      <c r="O5135" t="s">
        <v>5338</v>
      </c>
      <c r="P5135" t="s">
        <v>5421</v>
      </c>
    </row>
    <row r="5136" spans="1:16" x14ac:dyDescent="0.35">
      <c r="A5136" t="s">
        <v>4127</v>
      </c>
      <c r="B5136" s="3" t="s">
        <v>11616</v>
      </c>
      <c r="C5136" s="4">
        <v>53.796865265900003</v>
      </c>
      <c r="D5136" s="4">
        <v>10.131486025699999</v>
      </c>
      <c r="E5136" s="4">
        <f>Orte[[#This Row],[Lat_dez]]*PI()/180</f>
        <v>0.93893242614172978</v>
      </c>
      <c r="F5136" s="4">
        <f>Orte[[#This Row],[Lon_dez]]*PI()/180</f>
        <v>0.17682778926825982</v>
      </c>
      <c r="G5136" t="s">
        <v>641</v>
      </c>
      <c r="H5136" t="s">
        <v>671</v>
      </c>
      <c r="I5136" s="4" t="b">
        <v>0</v>
      </c>
      <c r="J5136" s="4" t="str">
        <f>CONCATENATE(Orte[[#This Row],[Ort]]," - ",Orte[[#This Row],[Landkreis]])</f>
        <v>Nahe - Kreis Segeberg</v>
      </c>
      <c r="L5136" s="3" t="s">
        <v>15191</v>
      </c>
      <c r="M5136" s="3"/>
      <c r="N5136" t="str">
        <f>Orte[[#This Row],[Ort]]</f>
        <v>Nahe</v>
      </c>
      <c r="O5136" t="s">
        <v>6628</v>
      </c>
      <c r="P5136" t="s">
        <v>3208</v>
      </c>
    </row>
    <row r="5137" spans="1:16" x14ac:dyDescent="0.35">
      <c r="A5137" t="s">
        <v>6657</v>
      </c>
      <c r="B5137" s="3" t="s">
        <v>14970</v>
      </c>
      <c r="C5137" s="4">
        <v>53.1694111849</v>
      </c>
      <c r="D5137" s="4">
        <v>10.838003155499999</v>
      </c>
      <c r="E5137" s="4">
        <f>Orte[[#This Row],[Lat_dez]]*PI()/180</f>
        <v>0.92798128652320455</v>
      </c>
      <c r="F5137" s="4">
        <f>Orte[[#This Row],[Lon_dez]]*PI()/180</f>
        <v>0.18915883940500997</v>
      </c>
      <c r="G5137" t="s">
        <v>554</v>
      </c>
      <c r="H5137" t="s">
        <v>1040</v>
      </c>
      <c r="I5137" s="4" t="b">
        <v>0</v>
      </c>
      <c r="J5137" s="4" t="str">
        <f>CONCATENATE(Orte[[#This Row],[Ort]]," - ",Orte[[#This Row],[Landkreis]])</f>
        <v>Nahrendorf - Landkreis Lüneburg</v>
      </c>
      <c r="L5137" s="3" t="s">
        <v>12141</v>
      </c>
      <c r="M5137" s="3"/>
      <c r="N5137" t="str">
        <f>Orte[[#This Row],[Ort]]</f>
        <v>Nahrendorf</v>
      </c>
      <c r="O5137" t="s">
        <v>5649</v>
      </c>
      <c r="P5137" t="s">
        <v>543</v>
      </c>
    </row>
    <row r="5138" spans="1:16" x14ac:dyDescent="0.35">
      <c r="A5138" t="s">
        <v>6325</v>
      </c>
      <c r="B5138" s="3" t="s">
        <v>14511</v>
      </c>
      <c r="C5138" s="4">
        <v>50.322903127300002</v>
      </c>
      <c r="D5138" s="4">
        <v>11.686621755899999</v>
      </c>
      <c r="E5138" s="4">
        <f>Orte[[#This Row],[Lat_dez]]*PI()/180</f>
        <v>0.87830034873353624</v>
      </c>
      <c r="F5138" s="4">
        <f>Orte[[#This Row],[Lon_dez]]*PI()/180</f>
        <v>0.20397002807565603</v>
      </c>
      <c r="G5138" t="s">
        <v>665</v>
      </c>
      <c r="H5138" t="s">
        <v>852</v>
      </c>
      <c r="I5138" s="4" t="b">
        <v>0</v>
      </c>
      <c r="J5138" s="4" t="str">
        <f>CONCATENATE(Orte[[#This Row],[Ort]]," - ",Orte[[#This Row],[Landkreis]])</f>
        <v>Naila - Landkreis Hof</v>
      </c>
      <c r="L5138" s="3" t="s">
        <v>8825</v>
      </c>
      <c r="M5138" s="3"/>
      <c r="N5138" t="str">
        <f>Orte[[#This Row],[Ort]]</f>
        <v>Naila</v>
      </c>
      <c r="O5138" t="s">
        <v>6193</v>
      </c>
      <c r="P5138" t="s">
        <v>4012</v>
      </c>
    </row>
    <row r="5139" spans="1:16" x14ac:dyDescent="0.35">
      <c r="A5139" t="s">
        <v>4629</v>
      </c>
      <c r="B5139" s="3" t="s">
        <v>12262</v>
      </c>
      <c r="C5139" s="4">
        <v>49.3883194147</v>
      </c>
      <c r="D5139" s="4">
        <v>6.8020775591699998</v>
      </c>
      <c r="E5139" s="4">
        <f>Orte[[#This Row],[Lat_dez]]*PI()/180</f>
        <v>0.86198878581315375</v>
      </c>
      <c r="F5139" s="4">
        <f>Orte[[#This Row],[Lon_dez]]*PI()/180</f>
        <v>0.11871864938353591</v>
      </c>
      <c r="G5139" t="s">
        <v>534</v>
      </c>
      <c r="H5139" t="s">
        <v>1276</v>
      </c>
      <c r="I5139" s="4" t="b">
        <v>0</v>
      </c>
      <c r="J5139" s="4" t="str">
        <f>CONCATENATE(Orte[[#This Row],[Ort]]," - ",Orte[[#This Row],[Landkreis]])</f>
        <v>Nalbach - Landkreis Saarlouis</v>
      </c>
      <c r="L5139" s="3" t="s">
        <v>9669</v>
      </c>
      <c r="M5139" s="3"/>
      <c r="N5139" t="str">
        <f>Orte[[#This Row],[Ort]]</f>
        <v>Nalbach</v>
      </c>
      <c r="O5139" t="s">
        <v>2979</v>
      </c>
      <c r="P5139" t="s">
        <v>1775</v>
      </c>
    </row>
    <row r="5140" spans="1:16" x14ac:dyDescent="0.35">
      <c r="A5140" t="s">
        <v>5858</v>
      </c>
      <c r="B5140" s="3" t="s">
        <v>13887</v>
      </c>
      <c r="C5140" s="4">
        <v>49.518172932900001</v>
      </c>
      <c r="D5140" s="4">
        <v>7.1646427424999999</v>
      </c>
      <c r="E5140" s="4">
        <f>Orte[[#This Row],[Lat_dez]]*PI()/180</f>
        <v>0.86425515725104218</v>
      </c>
      <c r="F5140" s="4">
        <f>Orte[[#This Row],[Lon_dez]]*PI()/180</f>
        <v>0.12504660558574127</v>
      </c>
      <c r="G5140" t="s">
        <v>534</v>
      </c>
      <c r="H5140" t="s">
        <v>535</v>
      </c>
      <c r="I5140" s="4" t="b">
        <v>0</v>
      </c>
      <c r="J5140" s="4" t="str">
        <f>CONCATENATE(Orte[[#This Row],[Ort]]," - ",Orte[[#This Row],[Landkreis]])</f>
        <v>Namborn - Landkreis St. Wendel</v>
      </c>
      <c r="L5140" s="3" t="s">
        <v>7754</v>
      </c>
      <c r="M5140" s="3"/>
      <c r="N5140" t="str">
        <f>Orte[[#This Row],[Ort]]</f>
        <v>Namborn</v>
      </c>
      <c r="O5140" t="s">
        <v>5189</v>
      </c>
      <c r="P5140" t="s">
        <v>5192</v>
      </c>
    </row>
    <row r="5141" spans="1:16" x14ac:dyDescent="0.35">
      <c r="A5141" t="s">
        <v>3006</v>
      </c>
      <c r="B5141" s="3" t="s">
        <v>10203</v>
      </c>
      <c r="C5141" s="4">
        <v>48.530792716699999</v>
      </c>
      <c r="D5141" s="4">
        <v>11.811249888600001</v>
      </c>
      <c r="E5141" s="4">
        <f>Orte[[#This Row],[Lat_dez]]*PI()/180</f>
        <v>0.84702212150929868</v>
      </c>
      <c r="F5141" s="4">
        <f>Orte[[#This Row],[Lon_dez]]*PI()/180</f>
        <v>0.20614519933188349</v>
      </c>
      <c r="G5141" t="s">
        <v>665</v>
      </c>
      <c r="H5141" t="s">
        <v>845</v>
      </c>
      <c r="I5141" s="4" t="b">
        <v>0</v>
      </c>
      <c r="J5141" s="4" t="str">
        <f>CONCATENATE(Orte[[#This Row],[Ort]]," - ",Orte[[#This Row],[Landkreis]])</f>
        <v>Nandlstadt - Landkreis Freising</v>
      </c>
      <c r="L5141" s="3" t="s">
        <v>10083</v>
      </c>
      <c r="M5141" s="3"/>
      <c r="N5141" t="str">
        <f>Orte[[#This Row],[Ort]]</f>
        <v>Nandlstadt</v>
      </c>
      <c r="O5141" t="s">
        <v>2311</v>
      </c>
      <c r="P5141" t="s">
        <v>5613</v>
      </c>
    </row>
    <row r="5142" spans="1:16" x14ac:dyDescent="0.35">
      <c r="A5142" t="s">
        <v>2156</v>
      </c>
      <c r="B5142" s="3" t="s">
        <v>9155</v>
      </c>
      <c r="C5142" s="4">
        <v>50.309498522600002</v>
      </c>
      <c r="D5142" s="4">
        <v>7.8115343187999997</v>
      </c>
      <c r="E5142" s="4">
        <f>Orte[[#This Row],[Lat_dez]]*PI()/180</f>
        <v>0.87806639424659294</v>
      </c>
      <c r="F5142" s="4">
        <f>Orte[[#This Row],[Lon_dez]]*PI()/180</f>
        <v>0.13633699349559236</v>
      </c>
      <c r="G5142" t="s">
        <v>514</v>
      </c>
      <c r="H5142" t="s">
        <v>593</v>
      </c>
      <c r="I5142" s="4" t="b">
        <v>0</v>
      </c>
      <c r="J5142" s="4" t="str">
        <f>CONCATENATE(Orte[[#This Row],[Ort]]," - ",Orte[[#This Row],[Landkreis]])</f>
        <v>Nassau - Landkreis Rhein-Lahn-Kreis</v>
      </c>
      <c r="L5142" s="3" t="s">
        <v>13501</v>
      </c>
      <c r="M5142" s="3"/>
      <c r="N5142" t="str">
        <f>Orte[[#This Row],[Ort]]</f>
        <v>Nassau</v>
      </c>
      <c r="O5142" t="s">
        <v>4772</v>
      </c>
      <c r="P5142" t="s">
        <v>1487</v>
      </c>
    </row>
    <row r="5143" spans="1:16" x14ac:dyDescent="0.35">
      <c r="A5143" t="s">
        <v>1931</v>
      </c>
      <c r="B5143" s="3" t="s">
        <v>8905</v>
      </c>
      <c r="C5143" s="4">
        <v>48.805447833499997</v>
      </c>
      <c r="D5143" s="4">
        <v>11.221667743399999</v>
      </c>
      <c r="E5143" s="4">
        <f>Orte[[#This Row],[Lat_dez]]*PI()/180</f>
        <v>0.85181575760490824</v>
      </c>
      <c r="F5143" s="4">
        <f>Orte[[#This Row],[Lon_dez]]*PI()/180</f>
        <v>0.19585504968717216</v>
      </c>
      <c r="G5143" t="s">
        <v>665</v>
      </c>
      <c r="H5143" t="s">
        <v>1867</v>
      </c>
      <c r="I5143" s="4" t="b">
        <v>0</v>
      </c>
      <c r="J5143" s="4" t="str">
        <f>CONCATENATE(Orte[[#This Row],[Ort]]," - ",Orte[[#This Row],[Landkreis]])</f>
        <v>Nassenfels - Landkreis Eichstätt</v>
      </c>
      <c r="L5143" s="3" t="s">
        <v>8381</v>
      </c>
      <c r="M5143" s="3"/>
      <c r="N5143" t="str">
        <f>Orte[[#This Row],[Ort]]</f>
        <v>Nassenfels</v>
      </c>
      <c r="O5143" t="s">
        <v>3987</v>
      </c>
      <c r="P5143" t="s">
        <v>4586</v>
      </c>
    </row>
    <row r="5144" spans="1:16" x14ac:dyDescent="0.35">
      <c r="A5144" t="s">
        <v>1825</v>
      </c>
      <c r="B5144" s="3" t="s">
        <v>8791</v>
      </c>
      <c r="C5144" s="4">
        <v>50.204856114800002</v>
      </c>
      <c r="D5144" s="4">
        <v>7.8216356566199998</v>
      </c>
      <c r="E5144" s="4">
        <f>Orte[[#This Row],[Lat_dez]]*PI()/180</f>
        <v>0.87624003969326825</v>
      </c>
      <c r="F5144" s="4">
        <f>Orte[[#This Row],[Lon_dez]]*PI()/180</f>
        <v>0.1365132950994076</v>
      </c>
      <c r="G5144" t="s">
        <v>514</v>
      </c>
      <c r="H5144" t="s">
        <v>593</v>
      </c>
      <c r="I5144" s="4" t="b">
        <v>0</v>
      </c>
      <c r="J5144" s="4" t="str">
        <f>CONCATENATE(Orte[[#This Row],[Ort]]," - ",Orte[[#This Row],[Landkreis]])</f>
        <v>Nastätten u.a. - Landkreis Rhein-Lahn-Kreis</v>
      </c>
      <c r="L5144" s="3" t="s">
        <v>9036</v>
      </c>
      <c r="M5144" s="3"/>
      <c r="N5144" t="str">
        <f>Orte[[#This Row],[Ort]]</f>
        <v>Nastätten u.a.</v>
      </c>
      <c r="O5144" t="s">
        <v>2076</v>
      </c>
      <c r="P5144" t="s">
        <v>3456</v>
      </c>
    </row>
    <row r="5145" spans="1:16" x14ac:dyDescent="0.35">
      <c r="A5145" t="s">
        <v>6978</v>
      </c>
      <c r="B5145" s="3" t="s">
        <v>15398</v>
      </c>
      <c r="C5145" s="4">
        <v>53.062042629300002</v>
      </c>
      <c r="D5145" s="4">
        <v>10.459046603599999</v>
      </c>
      <c r="E5145" s="4">
        <f>Orte[[#This Row],[Lat_dez]]*PI()/180</f>
        <v>0.92610735171487402</v>
      </c>
      <c r="F5145" s="4">
        <f>Orte[[#This Row],[Lon_dez]]*PI()/180</f>
        <v>0.1825447998523502</v>
      </c>
      <c r="G5145" t="s">
        <v>554</v>
      </c>
      <c r="H5145" t="s">
        <v>791</v>
      </c>
      <c r="I5145" s="4" t="b">
        <v>0</v>
      </c>
      <c r="J5145" s="4" t="str">
        <f>CONCATENATE(Orte[[#This Row],[Ort]]," - ",Orte[[#This Row],[Landkreis]])</f>
        <v>Natendorf - Landkreis Uelzen</v>
      </c>
      <c r="L5145" s="3" t="s">
        <v>11128</v>
      </c>
      <c r="M5145" s="3"/>
      <c r="N5145" t="str">
        <f>Orte[[#This Row],[Ort]]</f>
        <v>Natendorf</v>
      </c>
      <c r="O5145" t="s">
        <v>6985</v>
      </c>
      <c r="P5145" t="s">
        <v>3433</v>
      </c>
    </row>
    <row r="5146" spans="1:16" x14ac:dyDescent="0.35">
      <c r="A5146" t="s">
        <v>6125</v>
      </c>
      <c r="B5146" s="3" t="s">
        <v>14237</v>
      </c>
      <c r="C5146" s="4">
        <v>48.7135741365</v>
      </c>
      <c r="D5146" s="4">
        <v>10.2718494165</v>
      </c>
      <c r="E5146" s="4">
        <f>Orte[[#This Row],[Lat_dez]]*PI()/180</f>
        <v>0.85021225909627862</v>
      </c>
      <c r="F5146" s="4">
        <f>Orte[[#This Row],[Lon_dez]]*PI()/180</f>
        <v>0.17927759258698334</v>
      </c>
      <c r="G5146" t="s">
        <v>546</v>
      </c>
      <c r="H5146" t="s">
        <v>676</v>
      </c>
      <c r="I5146" s="4" t="b">
        <v>0</v>
      </c>
      <c r="J5146" s="4" t="str">
        <f>CONCATENATE(Orte[[#This Row],[Ort]]," - ",Orte[[#This Row],[Landkreis]])</f>
        <v>Nattheim - Landkreis Heidenheim</v>
      </c>
      <c r="L5146" s="3" t="s">
        <v>7866</v>
      </c>
      <c r="M5146" s="3"/>
      <c r="N5146" t="str">
        <f>Orte[[#This Row],[Ort]]</f>
        <v>Nattheim</v>
      </c>
      <c r="O5146" t="s">
        <v>4861</v>
      </c>
      <c r="P5146" t="s">
        <v>6479</v>
      </c>
    </row>
    <row r="5147" spans="1:16" x14ac:dyDescent="0.35">
      <c r="A5147" t="s">
        <v>2804</v>
      </c>
      <c r="B5147" s="3" t="s">
        <v>9950</v>
      </c>
      <c r="C5147" s="4">
        <v>52.612690382499999</v>
      </c>
      <c r="D5147" s="4">
        <v>12.822919471000001</v>
      </c>
      <c r="E5147" s="4">
        <f>Orte[[#This Row],[Lat_dez]]*PI()/180</f>
        <v>0.91826467550697966</v>
      </c>
      <c r="F5147" s="4">
        <f>Orte[[#This Row],[Lon_dez]]*PI()/180</f>
        <v>0.22380216448703955</v>
      </c>
      <c r="G5147" t="s">
        <v>885</v>
      </c>
      <c r="H5147" t="s">
        <v>894</v>
      </c>
      <c r="I5147" s="4" t="b">
        <v>0</v>
      </c>
      <c r="J5147" s="4" t="str">
        <f>CONCATENATE(Orte[[#This Row],[Ort]]," - ",Orte[[#This Row],[Landkreis]])</f>
        <v>Nauen - Landkreis Havelland</v>
      </c>
      <c r="L5147" s="3" t="s">
        <v>11745</v>
      </c>
      <c r="M5147" s="3"/>
      <c r="N5147" t="str">
        <f>Orte[[#This Row],[Ort]]</f>
        <v>Nauen</v>
      </c>
      <c r="O5147" t="s">
        <v>1968</v>
      </c>
      <c r="P5147" t="s">
        <v>5211</v>
      </c>
    </row>
    <row r="5148" spans="1:16" x14ac:dyDescent="0.35">
      <c r="A5148" t="s">
        <v>4240</v>
      </c>
      <c r="B5148" s="3" t="s">
        <v>11750</v>
      </c>
      <c r="C5148" s="4">
        <v>49.951402697699997</v>
      </c>
      <c r="D5148" s="4">
        <v>8.4685126906099999</v>
      </c>
      <c r="E5148" s="4">
        <f>Orte[[#This Row],[Lat_dez]]*PI()/180</f>
        <v>0.87181644306444273</v>
      </c>
      <c r="F5148" s="4">
        <f>Orte[[#This Row],[Lon_dez]]*PI()/180</f>
        <v>0.14780342919806838</v>
      </c>
      <c r="G5148" t="s">
        <v>549</v>
      </c>
      <c r="H5148" t="s">
        <v>1053</v>
      </c>
      <c r="I5148" s="4" t="b">
        <v>0</v>
      </c>
      <c r="J5148" s="4" t="str">
        <f>CONCATENATE(Orte[[#This Row],[Ort]]," - ",Orte[[#This Row],[Landkreis]])</f>
        <v>Nauheim - Landkreis Groß-Gerau</v>
      </c>
      <c r="L5148" s="3" t="s">
        <v>9479</v>
      </c>
      <c r="M5148" s="3"/>
      <c r="N5148" t="str">
        <f>Orte[[#This Row],[Ort]]</f>
        <v>Nauheim</v>
      </c>
      <c r="O5148" t="s">
        <v>2764</v>
      </c>
      <c r="P5148" t="s">
        <v>6175</v>
      </c>
    </row>
    <row r="5149" spans="1:16" x14ac:dyDescent="0.35">
      <c r="A5149" t="s">
        <v>4683</v>
      </c>
      <c r="B5149" s="3" t="s">
        <v>12784</v>
      </c>
      <c r="C5149" s="4">
        <v>51.120359644399997</v>
      </c>
      <c r="D5149" s="4">
        <v>11.8200105849</v>
      </c>
      <c r="E5149" s="4">
        <f>Orte[[#This Row],[Lat_dez]]*PI()/180</f>
        <v>0.89221859059841757</v>
      </c>
      <c r="F5149" s="4">
        <f>Orte[[#This Row],[Lon_dez]]*PI()/180</f>
        <v>0.20629810232708576</v>
      </c>
      <c r="G5149" t="s">
        <v>809</v>
      </c>
      <c r="H5149" t="s">
        <v>850</v>
      </c>
      <c r="I5149" s="4" t="b">
        <v>0</v>
      </c>
      <c r="J5149" s="4" t="str">
        <f>CONCATENATE(Orte[[#This Row],[Ort]]," - ",Orte[[#This Row],[Landkreis]])</f>
        <v>Naumburg - Landkreis Burgenlandkreis</v>
      </c>
      <c r="L5149" s="3" t="s">
        <v>13003</v>
      </c>
      <c r="M5149" s="3"/>
      <c r="N5149" t="str">
        <f>Orte[[#This Row],[Ort]]</f>
        <v>Naumburg</v>
      </c>
      <c r="O5149" t="s">
        <v>4354</v>
      </c>
      <c r="P5149" t="s">
        <v>4725</v>
      </c>
    </row>
    <row r="5150" spans="1:16" x14ac:dyDescent="0.35">
      <c r="A5150" t="s">
        <v>4683</v>
      </c>
      <c r="B5150" s="3" t="s">
        <v>12343</v>
      </c>
      <c r="C5150" s="4">
        <v>51.230786872099998</v>
      </c>
      <c r="D5150" s="4">
        <v>9.1855196077599999</v>
      </c>
      <c r="E5150" s="4">
        <f>Orte[[#This Row],[Lat_dez]]*PI()/180</f>
        <v>0.89414590930563209</v>
      </c>
      <c r="F5150" s="4">
        <f>Orte[[#This Row],[Lon_dez]]*PI()/180</f>
        <v>0.16031756066191008</v>
      </c>
      <c r="G5150" t="s">
        <v>549</v>
      </c>
      <c r="H5150" t="s">
        <v>1756</v>
      </c>
      <c r="I5150" s="4" t="b">
        <v>0</v>
      </c>
      <c r="J5150" s="4" t="str">
        <f>CONCATENATE(Orte[[#This Row],[Ort]]," - ",Orte[[#This Row],[Landkreis]])</f>
        <v>Naumburg - Landkreis Kassel</v>
      </c>
      <c r="L5150" s="3" t="s">
        <v>12442</v>
      </c>
      <c r="M5150" s="3"/>
      <c r="N5150" t="str">
        <f>Orte[[#This Row],[Ort]]</f>
        <v>Naumburg</v>
      </c>
      <c r="O5150" t="s">
        <v>7197</v>
      </c>
      <c r="P5150" t="s">
        <v>957</v>
      </c>
    </row>
    <row r="5151" spans="1:16" x14ac:dyDescent="0.35">
      <c r="A5151" t="s">
        <v>3027</v>
      </c>
      <c r="B5151" s="3" t="s">
        <v>10228</v>
      </c>
      <c r="C5151" s="4">
        <v>51.270219500000003</v>
      </c>
      <c r="D5151" s="4">
        <v>12.5748040588</v>
      </c>
      <c r="E5151" s="4">
        <f>Orte[[#This Row],[Lat_dez]]*PI()/180</f>
        <v>0.89483413849520099</v>
      </c>
      <c r="F5151" s="4">
        <f>Orte[[#This Row],[Lon_dez]]*PI()/180</f>
        <v>0.2194717336192066</v>
      </c>
      <c r="G5151" t="s">
        <v>869</v>
      </c>
      <c r="H5151" t="s">
        <v>1405</v>
      </c>
      <c r="I5151" s="4" t="b">
        <v>0</v>
      </c>
      <c r="J5151" s="4" t="str">
        <f>CONCATENATE(Orte[[#This Row],[Ort]]," - ",Orte[[#This Row],[Landkreis]])</f>
        <v>Naunhof - Landkreis Leipzig</v>
      </c>
      <c r="L5151" s="3" t="s">
        <v>7864</v>
      </c>
      <c r="M5151" s="3"/>
      <c r="N5151" t="str">
        <f>Orte[[#This Row],[Ort]]</f>
        <v>Naunhof</v>
      </c>
      <c r="O5151" t="s">
        <v>6896</v>
      </c>
      <c r="P5151" t="s">
        <v>3634</v>
      </c>
    </row>
    <row r="5152" spans="1:16" x14ac:dyDescent="0.35">
      <c r="A5152" t="s">
        <v>6639</v>
      </c>
      <c r="B5152" s="3" t="s">
        <v>14951</v>
      </c>
      <c r="C5152" s="4">
        <v>50.4829999452</v>
      </c>
      <c r="D5152" s="4">
        <v>7.6691711731799996</v>
      </c>
      <c r="E5152" s="4">
        <f>Orte[[#This Row],[Lat_dez]]*PI()/180</f>
        <v>0.8810945653278569</v>
      </c>
      <c r="F5152" s="4">
        <f>Orte[[#This Row],[Lon_dez]]*PI()/180</f>
        <v>0.13385228787102724</v>
      </c>
      <c r="G5152" t="s">
        <v>514</v>
      </c>
      <c r="H5152" t="s">
        <v>590</v>
      </c>
      <c r="I5152" s="4" t="b">
        <v>0</v>
      </c>
      <c r="J5152" s="4" t="str">
        <f>CONCATENATE(Orte[[#This Row],[Ort]]," - ",Orte[[#This Row],[Landkreis]])</f>
        <v>Nauort - Landkreis Westerwaldkreis</v>
      </c>
      <c r="L5152" s="3" t="s">
        <v>9670</v>
      </c>
      <c r="M5152" s="3"/>
      <c r="N5152" t="str">
        <f>Orte[[#This Row],[Ort]]</f>
        <v>Nauort</v>
      </c>
      <c r="O5152" t="s">
        <v>7090</v>
      </c>
      <c r="P5152" t="s">
        <v>2816</v>
      </c>
    </row>
    <row r="5153" spans="1:16" x14ac:dyDescent="0.35">
      <c r="A5153" t="s">
        <v>2135</v>
      </c>
      <c r="B5153" s="3" t="s">
        <v>9136</v>
      </c>
      <c r="C5153" s="4">
        <v>50.695280910000001</v>
      </c>
      <c r="D5153" s="4">
        <v>7.8783591178599996</v>
      </c>
      <c r="E5153" s="4">
        <f>Orte[[#This Row],[Lat_dez]]*PI()/180</f>
        <v>0.88479956710292718</v>
      </c>
      <c r="F5153" s="4">
        <f>Orte[[#This Row],[Lon_dez]]*PI()/180</f>
        <v>0.13750330626117299</v>
      </c>
      <c r="G5153" t="s">
        <v>514</v>
      </c>
      <c r="H5153" t="s">
        <v>582</v>
      </c>
      <c r="I5153" s="4" t="b">
        <v>0</v>
      </c>
      <c r="J5153" s="4" t="str">
        <f>CONCATENATE(Orte[[#This Row],[Ort]]," - ",Orte[[#This Row],[Landkreis]])</f>
        <v>Nauroth - Landkreis Altenkirchen (Westerwald)</v>
      </c>
      <c r="L5153" s="3" t="s">
        <v>10649</v>
      </c>
      <c r="M5153" s="3"/>
      <c r="N5153" t="str">
        <f>Orte[[#This Row],[Ort]]</f>
        <v>Nauroth</v>
      </c>
      <c r="O5153" t="s">
        <v>6088</v>
      </c>
      <c r="P5153" t="s">
        <v>85</v>
      </c>
    </row>
    <row r="5154" spans="1:16" x14ac:dyDescent="0.35">
      <c r="A5154" t="s">
        <v>3947</v>
      </c>
      <c r="B5154" s="3" t="s">
        <v>11392</v>
      </c>
      <c r="C5154" s="4">
        <v>51.265975406700001</v>
      </c>
      <c r="D5154" s="4">
        <v>11.5174199237</v>
      </c>
      <c r="E5154" s="4">
        <f>Orte[[#This Row],[Lat_dez]]*PI()/180</f>
        <v>0.89476006509335404</v>
      </c>
      <c r="F5154" s="4">
        <f>Orte[[#This Row],[Lon_dez]]*PI()/180</f>
        <v>0.20101689900335909</v>
      </c>
      <c r="G5154" t="s">
        <v>809</v>
      </c>
      <c r="H5154" t="s">
        <v>850</v>
      </c>
      <c r="I5154" s="4" t="b">
        <v>0</v>
      </c>
      <c r="J5154" s="4" t="str">
        <f>CONCATENATE(Orte[[#This Row],[Ort]]," - ",Orte[[#This Row],[Landkreis]])</f>
        <v>Nebra, Kaiserpfalz - Landkreis Burgenlandkreis</v>
      </c>
      <c r="L5154" s="3" t="s">
        <v>13509</v>
      </c>
      <c r="M5154" s="3"/>
      <c r="N5154" t="str">
        <f>Orte[[#This Row],[Ort]]</f>
        <v>Nebra, Kaiserpfalz</v>
      </c>
      <c r="O5154" t="s">
        <v>1234</v>
      </c>
      <c r="P5154" t="s">
        <v>1398</v>
      </c>
    </row>
    <row r="5155" spans="1:16" x14ac:dyDescent="0.35">
      <c r="A5155" t="s">
        <v>2628</v>
      </c>
      <c r="B5155" s="3" t="s">
        <v>9740</v>
      </c>
      <c r="C5155" s="4">
        <v>49.286248751000002</v>
      </c>
      <c r="D5155" s="4">
        <v>8.9849920424800001</v>
      </c>
      <c r="E5155" s="4">
        <f>Orte[[#This Row],[Lat_dez]]*PI()/180</f>
        <v>0.86020731666189287</v>
      </c>
      <c r="F5155" s="4">
        <f>Orte[[#This Row],[Lon_dez]]*PI()/180</f>
        <v>0.15681769440676621</v>
      </c>
      <c r="G5155" t="s">
        <v>546</v>
      </c>
      <c r="H5155" t="s">
        <v>726</v>
      </c>
      <c r="I5155" s="4" t="b">
        <v>0</v>
      </c>
      <c r="J5155" s="4" t="str">
        <f>CONCATENATE(Orte[[#This Row],[Ort]]," - ",Orte[[#This Row],[Landkreis]])</f>
        <v>Neckarbischofsheim - Landkreis Rhein-Neckar-Kreis</v>
      </c>
      <c r="L5155" s="3" t="s">
        <v>12357</v>
      </c>
      <c r="M5155" s="3"/>
      <c r="N5155" t="str">
        <f>Orte[[#This Row],[Ort]]</f>
        <v>Neckarbischofsheim</v>
      </c>
      <c r="O5155" t="s">
        <v>5659</v>
      </c>
      <c r="P5155" t="s">
        <v>3018</v>
      </c>
    </row>
    <row r="5156" spans="1:16" x14ac:dyDescent="0.35">
      <c r="A5156" t="s">
        <v>4782</v>
      </c>
      <c r="B5156" s="3" t="s">
        <v>12469</v>
      </c>
      <c r="C5156" s="4">
        <v>49.389887676000001</v>
      </c>
      <c r="D5156" s="4">
        <v>8.8262217755000005</v>
      </c>
      <c r="E5156" s="4">
        <f>Orte[[#This Row],[Lat_dez]]*PI()/180</f>
        <v>0.86201615713637036</v>
      </c>
      <c r="F5156" s="4">
        <f>Orte[[#This Row],[Lon_dez]]*PI()/180</f>
        <v>0.1540466304936948</v>
      </c>
      <c r="G5156" t="s">
        <v>546</v>
      </c>
      <c r="H5156" t="s">
        <v>726</v>
      </c>
      <c r="I5156" s="4" t="b">
        <v>0</v>
      </c>
      <c r="J5156" s="4" t="str">
        <f>CONCATENATE(Orte[[#This Row],[Ort]]," - ",Orte[[#This Row],[Landkreis]])</f>
        <v>Neckargemünd - Landkreis Rhein-Neckar-Kreis</v>
      </c>
      <c r="L5156" s="3" t="s">
        <v>10098</v>
      </c>
      <c r="M5156" s="3"/>
      <c r="N5156" t="str">
        <f>Orte[[#This Row],[Ort]]</f>
        <v>Neckargemünd</v>
      </c>
      <c r="O5156" t="s">
        <v>5050</v>
      </c>
      <c r="P5156" t="s">
        <v>3851</v>
      </c>
    </row>
    <row r="5157" spans="1:16" x14ac:dyDescent="0.35">
      <c r="A5157" t="s">
        <v>4271</v>
      </c>
      <c r="B5157" s="3" t="s">
        <v>11792</v>
      </c>
      <c r="C5157" s="4">
        <v>49.398551322599999</v>
      </c>
      <c r="D5157" s="4">
        <v>9.0695126269799999</v>
      </c>
      <c r="E5157" s="4">
        <f>Orte[[#This Row],[Lat_dez]]*PI()/180</f>
        <v>0.86216736629476953</v>
      </c>
      <c r="F5157" s="4">
        <f>Orte[[#This Row],[Lon_dez]]*PI()/180</f>
        <v>0.15829285689200129</v>
      </c>
      <c r="G5157" t="s">
        <v>546</v>
      </c>
      <c r="H5157" t="s">
        <v>774</v>
      </c>
      <c r="I5157" s="4" t="b">
        <v>0</v>
      </c>
      <c r="J5157" s="4" t="str">
        <f>CONCATENATE(Orte[[#This Row],[Ort]]," - ",Orte[[#This Row],[Landkreis]])</f>
        <v>Neckargerach - Landkreis Neckar-Odenwald-Kreis</v>
      </c>
      <c r="L5157" s="3" t="s">
        <v>13000</v>
      </c>
      <c r="M5157" s="3"/>
      <c r="N5157" t="str">
        <f>Orte[[#This Row],[Ort]]</f>
        <v>Neckargerach</v>
      </c>
      <c r="O5157" t="s">
        <v>3853</v>
      </c>
      <c r="P5157" t="s">
        <v>2450</v>
      </c>
    </row>
    <row r="5158" spans="1:16" x14ac:dyDescent="0.35">
      <c r="A5158" t="s">
        <v>4438</v>
      </c>
      <c r="B5158" s="3" t="s">
        <v>12025</v>
      </c>
      <c r="C5158" s="4">
        <v>49.422105600899997</v>
      </c>
      <c r="D5158" s="4">
        <v>8.8477531763300004</v>
      </c>
      <c r="E5158" s="4">
        <f>Orte[[#This Row],[Lat_dez]]*PI()/180</f>
        <v>0.86257846600403554</v>
      </c>
      <c r="F5158" s="4">
        <f>Orte[[#This Row],[Lon_dez]]*PI()/180</f>
        <v>0.15442242433074493</v>
      </c>
      <c r="G5158" t="s">
        <v>549</v>
      </c>
      <c r="H5158" t="s">
        <v>717</v>
      </c>
      <c r="I5158" s="4" t="b">
        <v>0</v>
      </c>
      <c r="J5158" s="4" t="str">
        <f>CONCATENATE(Orte[[#This Row],[Ort]]," - ",Orte[[#This Row],[Landkreis]])</f>
        <v>Neckarsteinach - Landkreis Bergstraße</v>
      </c>
      <c r="L5158" s="3" t="s">
        <v>13107</v>
      </c>
      <c r="M5158" s="3"/>
      <c r="N5158" t="str">
        <f>Orte[[#This Row],[Ort]]</f>
        <v>Neckarsteinach</v>
      </c>
      <c r="O5158" t="s">
        <v>1826</v>
      </c>
      <c r="P5158" t="s">
        <v>3564</v>
      </c>
    </row>
    <row r="5159" spans="1:16" x14ac:dyDescent="0.35">
      <c r="A5159" t="s">
        <v>5118</v>
      </c>
      <c r="B5159" s="3" t="s">
        <v>12904</v>
      </c>
      <c r="C5159" s="4">
        <v>49.198644390600002</v>
      </c>
      <c r="D5159" s="4">
        <v>9.2352439584799999</v>
      </c>
      <c r="E5159" s="4">
        <f>Orte[[#This Row],[Lat_dez]]*PI()/180</f>
        <v>0.85867833213380917</v>
      </c>
      <c r="F5159" s="4">
        <f>Orte[[#This Row],[Lon_dez]]*PI()/180</f>
        <v>0.16118541430039049</v>
      </c>
      <c r="G5159" t="s">
        <v>546</v>
      </c>
      <c r="H5159" t="s">
        <v>759</v>
      </c>
      <c r="I5159" s="4" t="b">
        <v>0</v>
      </c>
      <c r="J5159" s="4" t="str">
        <f>CONCATENATE(Orte[[#This Row],[Ort]]," - ",Orte[[#This Row],[Landkreis]])</f>
        <v>Neckarsulm - Landkreis Heilbronn</v>
      </c>
      <c r="L5159" s="3" t="s">
        <v>7755</v>
      </c>
      <c r="M5159" s="3"/>
      <c r="N5159" t="str">
        <f>Orte[[#This Row],[Ort]]</f>
        <v>Neckarsulm</v>
      </c>
      <c r="O5159" t="s">
        <v>2303</v>
      </c>
      <c r="P5159" t="s">
        <v>3333</v>
      </c>
    </row>
    <row r="5160" spans="1:16" x14ac:dyDescent="0.35">
      <c r="A5160" t="s">
        <v>2360</v>
      </c>
      <c r="B5160" s="3" t="s">
        <v>9407</v>
      </c>
      <c r="C5160" s="4">
        <v>48.6110983023</v>
      </c>
      <c r="D5160" s="4">
        <v>9.2668946049500001</v>
      </c>
      <c r="E5160" s="4">
        <f>Orte[[#This Row],[Lat_dez]]*PI()/180</f>
        <v>0.84842371838576081</v>
      </c>
      <c r="F5160" s="4">
        <f>Orte[[#This Row],[Lon_dez]]*PI()/180</f>
        <v>0.16173782229167671</v>
      </c>
      <c r="G5160" t="s">
        <v>546</v>
      </c>
      <c r="H5160" t="s">
        <v>781</v>
      </c>
      <c r="I5160" s="4" t="b">
        <v>0</v>
      </c>
      <c r="J5160" s="4" t="str">
        <f>CONCATENATE(Orte[[#This Row],[Ort]]," - ",Orte[[#This Row],[Landkreis]])</f>
        <v>Neckartailfingen - Landkreis Esslingen</v>
      </c>
      <c r="L5160" s="3" t="s">
        <v>12951</v>
      </c>
      <c r="M5160" s="3"/>
      <c r="N5160" t="str">
        <f>Orte[[#This Row],[Ort]]</f>
        <v>Neckartailfingen</v>
      </c>
      <c r="O5160" t="s">
        <v>6700</v>
      </c>
      <c r="P5160" t="s">
        <v>3618</v>
      </c>
    </row>
    <row r="5161" spans="1:16" x14ac:dyDescent="0.35">
      <c r="A5161" t="s">
        <v>4041</v>
      </c>
      <c r="B5161" s="3" t="s">
        <v>11509</v>
      </c>
      <c r="C5161" s="4">
        <v>48.584045870499999</v>
      </c>
      <c r="D5161" s="4">
        <v>9.2376721854300001</v>
      </c>
      <c r="E5161" s="4">
        <f>Orte[[#This Row],[Lat_dez]]*PI()/180</f>
        <v>0.8479515643801796</v>
      </c>
      <c r="F5161" s="4">
        <f>Orte[[#This Row],[Lon_dez]]*PI()/180</f>
        <v>0.16122779485565364</v>
      </c>
      <c r="G5161" t="s">
        <v>546</v>
      </c>
      <c r="H5161" t="s">
        <v>781</v>
      </c>
      <c r="I5161" s="4" t="b">
        <v>0</v>
      </c>
      <c r="J5161" s="4" t="str">
        <f>CONCATENATE(Orte[[#This Row],[Ort]]," - ",Orte[[#This Row],[Landkreis]])</f>
        <v>Neckartenzlingen - Landkreis Esslingen</v>
      </c>
      <c r="L5161" s="3" t="s">
        <v>10254</v>
      </c>
      <c r="M5161" s="3"/>
      <c r="N5161" t="str">
        <f>Orte[[#This Row],[Ort]]</f>
        <v>Neckartenzlingen</v>
      </c>
      <c r="O5161" t="s">
        <v>2250</v>
      </c>
      <c r="P5161" t="s">
        <v>6951</v>
      </c>
    </row>
    <row r="5162" spans="1:16" x14ac:dyDescent="0.35">
      <c r="A5162" t="s">
        <v>4039</v>
      </c>
      <c r="B5162" s="3" t="s">
        <v>11506</v>
      </c>
      <c r="C5162" s="4">
        <v>49.040950602700001</v>
      </c>
      <c r="D5162" s="4">
        <v>9.2081649929800005</v>
      </c>
      <c r="E5162" s="4">
        <f>Orte[[#This Row],[Lat_dez]]*PI()/180</f>
        <v>0.85592605632501251</v>
      </c>
      <c r="F5162" s="4">
        <f>Orte[[#This Row],[Lon_dez]]*PI()/180</f>
        <v>0.16071279719438156</v>
      </c>
      <c r="G5162" t="s">
        <v>546</v>
      </c>
      <c r="H5162" t="s">
        <v>759</v>
      </c>
      <c r="I5162" s="4" t="b">
        <v>0</v>
      </c>
      <c r="J5162" s="4" t="str">
        <f>CONCATENATE(Orte[[#This Row],[Ort]]," - ",Orte[[#This Row],[Landkreis]])</f>
        <v>Neckarwestheim - Landkreis Heilbronn</v>
      </c>
      <c r="L5162" s="3" t="s">
        <v>12578</v>
      </c>
      <c r="M5162" s="3"/>
      <c r="N5162" t="str">
        <f>Orte[[#This Row],[Ort]]</f>
        <v>Neckarwestheim</v>
      </c>
      <c r="O5162" t="s">
        <v>4236</v>
      </c>
      <c r="P5162" t="s">
        <v>4491</v>
      </c>
    </row>
    <row r="5163" spans="1:16" x14ac:dyDescent="0.35">
      <c r="A5163" t="s">
        <v>3613</v>
      </c>
      <c r="B5163" s="3" t="s">
        <v>10968</v>
      </c>
      <c r="C5163" s="4">
        <v>49.325073183100002</v>
      </c>
      <c r="D5163" s="4">
        <v>9.1523183481199997</v>
      </c>
      <c r="E5163" s="4">
        <f>Orte[[#This Row],[Lat_dez]]*PI()/180</f>
        <v>0.86088493083225492</v>
      </c>
      <c r="F5163" s="4">
        <f>Orte[[#This Row],[Lon_dez]]*PI()/180</f>
        <v>0.15973808936538256</v>
      </c>
      <c r="G5163" t="s">
        <v>546</v>
      </c>
      <c r="H5163" t="s">
        <v>774</v>
      </c>
      <c r="I5163" s="4" t="b">
        <v>0</v>
      </c>
      <c r="J5163" s="4" t="str">
        <f>CONCATENATE(Orte[[#This Row],[Ort]]," - ",Orte[[#This Row],[Landkreis]])</f>
        <v>Neckarzimmern - Landkreis Neckar-Odenwald-Kreis</v>
      </c>
      <c r="L5163" s="3" t="s">
        <v>12575</v>
      </c>
      <c r="M5163" s="3"/>
      <c r="N5163" t="str">
        <f>Orte[[#This Row],[Ort]]</f>
        <v>Neckarzimmern</v>
      </c>
      <c r="O5163" t="s">
        <v>573</v>
      </c>
      <c r="P5163" t="s">
        <v>2309</v>
      </c>
    </row>
    <row r="5164" spans="1:16" x14ac:dyDescent="0.35">
      <c r="A5164" t="s">
        <v>2232</v>
      </c>
      <c r="B5164" s="3" t="s">
        <v>9248</v>
      </c>
      <c r="C5164" s="4">
        <v>48.541607900599999</v>
      </c>
      <c r="D5164" s="4">
        <v>10.028323796700001</v>
      </c>
      <c r="E5164" s="4">
        <f>Orte[[#This Row],[Lat_dez]]*PI()/180</f>
        <v>0.84721088207756234</v>
      </c>
      <c r="F5164" s="4">
        <f>Orte[[#This Row],[Lon_dez]]*PI()/180</f>
        <v>0.17502726870851346</v>
      </c>
      <c r="G5164" t="s">
        <v>546</v>
      </c>
      <c r="H5164" t="s">
        <v>996</v>
      </c>
      <c r="I5164" s="4" t="b">
        <v>0</v>
      </c>
      <c r="J5164" s="4" t="str">
        <f>CONCATENATE(Orte[[#This Row],[Ort]]," - ",Orte[[#This Row],[Landkreis]])</f>
        <v>Neenstetten - Landkreis Alb-Donau-Kreis</v>
      </c>
      <c r="L5164" s="3" t="s">
        <v>8460</v>
      </c>
      <c r="M5164" s="3"/>
      <c r="N5164" t="str">
        <f>Orte[[#This Row],[Ort]]</f>
        <v>Neenstetten</v>
      </c>
      <c r="O5164" t="s">
        <v>2273</v>
      </c>
      <c r="P5164" t="s">
        <v>4057</v>
      </c>
    </row>
    <row r="5165" spans="1:16" x14ac:dyDescent="0.35">
      <c r="A5165" t="s">
        <v>6651</v>
      </c>
      <c r="B5165" s="3" t="s">
        <v>14964</v>
      </c>
      <c r="C5165" s="4">
        <v>53.274345925200002</v>
      </c>
      <c r="D5165" s="4">
        <v>10.636893410700001</v>
      </c>
      <c r="E5165" s="4">
        <f>Orte[[#This Row],[Lat_dez]]*PI()/180</f>
        <v>0.9298127432411647</v>
      </c>
      <c r="F5165" s="4">
        <f>Orte[[#This Row],[Lon_dez]]*PI()/180</f>
        <v>0.18564881220040444</v>
      </c>
      <c r="G5165" t="s">
        <v>554</v>
      </c>
      <c r="H5165" t="s">
        <v>1040</v>
      </c>
      <c r="I5165" s="4" t="b">
        <v>0</v>
      </c>
      <c r="J5165" s="4" t="str">
        <f>CONCATENATE(Orte[[#This Row],[Ort]]," - ",Orte[[#This Row],[Landkreis]])</f>
        <v>Neetze - Landkreis Lüneburg</v>
      </c>
      <c r="L5165" s="3" t="s">
        <v>7839</v>
      </c>
      <c r="M5165" s="3"/>
      <c r="N5165" t="str">
        <f>Orte[[#This Row],[Ort]]</f>
        <v>Neetze</v>
      </c>
      <c r="O5165" t="s">
        <v>3066</v>
      </c>
      <c r="P5165" t="s">
        <v>4117</v>
      </c>
    </row>
    <row r="5166" spans="1:16" x14ac:dyDescent="0.35">
      <c r="A5166" t="s">
        <v>4097</v>
      </c>
      <c r="B5166" s="3" t="s">
        <v>11579</v>
      </c>
      <c r="C5166" s="4">
        <v>51.890624492800001</v>
      </c>
      <c r="D5166" s="4">
        <v>9.5799660262999993</v>
      </c>
      <c r="E5166" s="4">
        <f>Orte[[#This Row],[Lat_dez]]*PI()/180</f>
        <v>0.90566224831537268</v>
      </c>
      <c r="F5166" s="4">
        <f>Orte[[#This Row],[Lon_dez]]*PI()/180</f>
        <v>0.16720194938813268</v>
      </c>
      <c r="G5166" t="s">
        <v>554</v>
      </c>
      <c r="H5166" t="s">
        <v>1519</v>
      </c>
      <c r="I5166" s="4" t="b">
        <v>0</v>
      </c>
      <c r="J5166" s="4" t="str">
        <f>CONCATENATE(Orte[[#This Row],[Ort]]," - ",Orte[[#This Row],[Landkreis]])</f>
        <v>Negenborn - Landkreis Holzminden</v>
      </c>
      <c r="L5166" s="3" t="s">
        <v>11261</v>
      </c>
      <c r="M5166" s="3"/>
      <c r="N5166" t="str">
        <f>Orte[[#This Row],[Ort]]</f>
        <v>Negenborn</v>
      </c>
      <c r="O5166" t="s">
        <v>5545</v>
      </c>
      <c r="P5166" t="s">
        <v>6542</v>
      </c>
    </row>
    <row r="5167" spans="1:16" x14ac:dyDescent="0.35">
      <c r="A5167" t="s">
        <v>1800</v>
      </c>
      <c r="B5167" s="3" t="s">
        <v>8761</v>
      </c>
      <c r="C5167" s="4">
        <v>54.017497632500003</v>
      </c>
      <c r="D5167" s="4">
        <v>10.3332250628</v>
      </c>
      <c r="E5167" s="4">
        <f>Orte[[#This Row],[Lat_dez]]*PI()/180</f>
        <v>0.94278318737536704</v>
      </c>
      <c r="F5167" s="4">
        <f>Orte[[#This Row],[Lon_dez]]*PI()/180</f>
        <v>0.18034879969545783</v>
      </c>
      <c r="G5167" t="s">
        <v>641</v>
      </c>
      <c r="H5167" t="s">
        <v>671</v>
      </c>
      <c r="I5167" s="4" t="b">
        <v>0</v>
      </c>
      <c r="J5167" s="4" t="str">
        <f>CONCATENATE(Orte[[#This Row],[Ort]]," - ",Orte[[#This Row],[Landkreis]])</f>
        <v>Nehms - Kreis Segeberg</v>
      </c>
      <c r="L5167" s="3" t="s">
        <v>14632</v>
      </c>
      <c r="M5167" s="3"/>
      <c r="N5167" t="str">
        <f>Orte[[#This Row],[Ort]]</f>
        <v>Nehms</v>
      </c>
      <c r="O5167" t="s">
        <v>6566</v>
      </c>
      <c r="P5167" t="s">
        <v>5366</v>
      </c>
    </row>
    <row r="5168" spans="1:16" x14ac:dyDescent="0.35">
      <c r="A5168" t="s">
        <v>7147</v>
      </c>
      <c r="B5168" s="3" t="s">
        <v>15633</v>
      </c>
      <c r="C5168" s="4">
        <v>48.432155363200003</v>
      </c>
      <c r="D5168" s="4">
        <v>9.0743652391699996</v>
      </c>
      <c r="E5168" s="4">
        <f>Orte[[#This Row],[Lat_dez]]*PI()/180</f>
        <v>0.84530057492527011</v>
      </c>
      <c r="F5168" s="4">
        <f>Orte[[#This Row],[Lon_dez]]*PI()/180</f>
        <v>0.1583775509520392</v>
      </c>
      <c r="G5168" t="s">
        <v>546</v>
      </c>
      <c r="H5168" t="s">
        <v>1499</v>
      </c>
      <c r="I5168" s="4" t="b">
        <v>0</v>
      </c>
      <c r="J5168" s="4" t="str">
        <f>CONCATENATE(Orte[[#This Row],[Ort]]," - ",Orte[[#This Row],[Landkreis]])</f>
        <v>Nehren - Landkreis Tübingen</v>
      </c>
      <c r="L5168" s="3" t="s">
        <v>10366</v>
      </c>
      <c r="M5168" s="3"/>
      <c r="N5168" t="str">
        <f>Orte[[#This Row],[Ort]]</f>
        <v>Nehren</v>
      </c>
      <c r="O5168" t="s">
        <v>5281</v>
      </c>
      <c r="P5168" t="s">
        <v>2756</v>
      </c>
    </row>
    <row r="5169" spans="1:16" x14ac:dyDescent="0.35">
      <c r="A5169" t="s">
        <v>7140</v>
      </c>
      <c r="B5169" s="3" t="s">
        <v>15626</v>
      </c>
      <c r="C5169" s="4">
        <v>49.318966778300002</v>
      </c>
      <c r="D5169" s="4">
        <v>8.8978963590600006</v>
      </c>
      <c r="E5169" s="4">
        <f>Orte[[#This Row],[Lat_dez]]*PI()/180</f>
        <v>0.86077835396303537</v>
      </c>
      <c r="F5169" s="4">
        <f>Orte[[#This Row],[Lon_dez]]*PI()/180</f>
        <v>0.15529758796681259</v>
      </c>
      <c r="G5169" t="s">
        <v>546</v>
      </c>
      <c r="H5169" t="s">
        <v>726</v>
      </c>
      <c r="I5169" s="4" t="b">
        <v>0</v>
      </c>
      <c r="J5169" s="4" t="str">
        <f>CONCATENATE(Orte[[#This Row],[Ort]]," - ",Orte[[#This Row],[Landkreis]])</f>
        <v>Neidenstein - Landkreis Rhein-Neckar-Kreis</v>
      </c>
      <c r="L5169" s="3" t="s">
        <v>12566</v>
      </c>
      <c r="M5169" s="3"/>
      <c r="N5169" t="str">
        <f>Orte[[#This Row],[Ort]]</f>
        <v>Neidenstein</v>
      </c>
      <c r="O5169" t="s">
        <v>1494</v>
      </c>
      <c r="P5169" t="s">
        <v>3667</v>
      </c>
    </row>
    <row r="5170" spans="1:16" x14ac:dyDescent="0.35">
      <c r="A5170" t="s">
        <v>3845</v>
      </c>
      <c r="B5170" s="3" t="s">
        <v>11262</v>
      </c>
      <c r="C5170" s="4">
        <v>48.575464889400003</v>
      </c>
      <c r="D5170" s="4">
        <v>9.5649002298799992</v>
      </c>
      <c r="E5170" s="4">
        <f>Orte[[#This Row],[Lat_dez]]*PI()/180</f>
        <v>0.84780179800693323</v>
      </c>
      <c r="F5170" s="4">
        <f>Orte[[#This Row],[Lon_dez]]*PI()/180</f>
        <v>0.16693900163616848</v>
      </c>
      <c r="G5170" t="s">
        <v>546</v>
      </c>
      <c r="H5170" t="s">
        <v>781</v>
      </c>
      <c r="I5170" s="4" t="b">
        <v>0</v>
      </c>
      <c r="J5170" s="4" t="str">
        <f>CONCATENATE(Orte[[#This Row],[Ort]]," - ",Orte[[#This Row],[Landkreis]])</f>
        <v>Neidlingen - Landkreis Esslingen</v>
      </c>
      <c r="L5170" s="3" t="s">
        <v>9411</v>
      </c>
      <c r="M5170" s="3"/>
      <c r="N5170" t="str">
        <f>Orte[[#This Row],[Ort]]</f>
        <v>Neidlingen</v>
      </c>
      <c r="O5170" t="s">
        <v>4481</v>
      </c>
      <c r="P5170" t="s">
        <v>2919</v>
      </c>
    </row>
    <row r="5171" spans="1:16" x14ac:dyDescent="0.35">
      <c r="A5171" t="s">
        <v>1692</v>
      </c>
      <c r="B5171" s="3" t="s">
        <v>8646</v>
      </c>
      <c r="C5171" s="4">
        <v>50.668623351800001</v>
      </c>
      <c r="D5171" s="4">
        <v>7.5906199518899999</v>
      </c>
      <c r="E5171" s="4">
        <f>Orte[[#This Row],[Lat_dez]]*PI()/180</f>
        <v>0.88433430494179521</v>
      </c>
      <c r="F5171" s="4">
        <f>Orte[[#This Row],[Lon_dez]]*PI()/180</f>
        <v>0.13248131042805406</v>
      </c>
      <c r="G5171" t="s">
        <v>514</v>
      </c>
      <c r="H5171" t="s">
        <v>582</v>
      </c>
      <c r="I5171" s="4" t="b">
        <v>0</v>
      </c>
      <c r="J5171" s="4" t="str">
        <f>CONCATENATE(Orte[[#This Row],[Ort]]," - ",Orte[[#This Row],[Landkreis]])</f>
        <v>Neitersen - Landkreis Altenkirchen (Westerwald)</v>
      </c>
      <c r="L5171" s="3" t="s">
        <v>7860</v>
      </c>
      <c r="M5171" s="3"/>
      <c r="N5171" t="str">
        <f>Orte[[#This Row],[Ort]]</f>
        <v>Neitersen</v>
      </c>
      <c r="O5171" t="s">
        <v>3990</v>
      </c>
      <c r="P5171" t="s">
        <v>16092</v>
      </c>
    </row>
    <row r="5172" spans="1:16" x14ac:dyDescent="0.35">
      <c r="A5172" t="s">
        <v>5707</v>
      </c>
      <c r="B5172" s="3" t="s">
        <v>13676</v>
      </c>
      <c r="C5172" s="4">
        <v>48.540187854800003</v>
      </c>
      <c r="D5172" s="4">
        <v>9.7873825586900001</v>
      </c>
      <c r="E5172" s="4">
        <f>Orte[[#This Row],[Lat_dez]]*PI()/180</f>
        <v>0.84718609760282326</v>
      </c>
      <c r="F5172" s="4">
        <f>Orte[[#This Row],[Lon_dez]]*PI()/180</f>
        <v>0.17082205080140764</v>
      </c>
      <c r="G5172" t="s">
        <v>546</v>
      </c>
      <c r="H5172" t="s">
        <v>996</v>
      </c>
      <c r="I5172" s="4" t="b">
        <v>0</v>
      </c>
      <c r="J5172" s="4" t="str">
        <f>CONCATENATE(Orte[[#This Row],[Ort]]," - ",Orte[[#This Row],[Landkreis]])</f>
        <v>Nellingen - Landkreis Alb-Donau-Kreis</v>
      </c>
      <c r="L5172" s="3" t="s">
        <v>11811</v>
      </c>
      <c r="M5172" s="3"/>
      <c r="N5172" t="str">
        <f>Orte[[#This Row],[Ort]]</f>
        <v>Nellingen</v>
      </c>
      <c r="O5172" t="s">
        <v>833</v>
      </c>
      <c r="P5172" t="s">
        <v>2761</v>
      </c>
    </row>
    <row r="5173" spans="1:16" x14ac:dyDescent="0.35">
      <c r="A5173" t="s">
        <v>2312</v>
      </c>
      <c r="B5173" s="3" t="s">
        <v>9349</v>
      </c>
      <c r="C5173" s="4">
        <v>49.0282953062</v>
      </c>
      <c r="D5173" s="4">
        <v>11.119881037100001</v>
      </c>
      <c r="E5173" s="4">
        <f>Orte[[#This Row],[Lat_dez]]*PI()/180</f>
        <v>0.85570517973327143</v>
      </c>
      <c r="F5173" s="4">
        <f>Orte[[#This Row],[Lon_dez]]*PI()/180</f>
        <v>0.19407853652747672</v>
      </c>
      <c r="G5173" t="s">
        <v>665</v>
      </c>
      <c r="H5173" t="s">
        <v>1551</v>
      </c>
      <c r="I5173" s="4" t="b">
        <v>0</v>
      </c>
      <c r="J5173" s="4" t="str">
        <f>CONCATENATE(Orte[[#This Row],[Ort]]," - ",Orte[[#This Row],[Landkreis]])</f>
        <v>Nennslingen - Landkreis Weißenburg-Gunzenhausen</v>
      </c>
      <c r="L5173" s="3" t="s">
        <v>10640</v>
      </c>
      <c r="M5173" s="3"/>
      <c r="N5173" t="str">
        <f>Orte[[#This Row],[Ort]]</f>
        <v>Nennslingen</v>
      </c>
      <c r="O5173" t="s">
        <v>6594</v>
      </c>
      <c r="P5173" t="s">
        <v>5955</v>
      </c>
    </row>
    <row r="5174" spans="1:16" x14ac:dyDescent="0.35">
      <c r="A5174" t="s">
        <v>5275</v>
      </c>
      <c r="B5174" s="3" t="s">
        <v>13112</v>
      </c>
      <c r="C5174" s="4">
        <v>51.008517060499997</v>
      </c>
      <c r="D5174" s="4">
        <v>9.9435692296100004</v>
      </c>
      <c r="E5174" s="4">
        <f>Orte[[#This Row],[Lat_dez]]*PI()/180</f>
        <v>0.89026656926542447</v>
      </c>
      <c r="F5174" s="4">
        <f>Orte[[#This Row],[Lon_dez]]*PI()/180</f>
        <v>0.17354802245669054</v>
      </c>
      <c r="G5174" t="s">
        <v>549</v>
      </c>
      <c r="H5174" t="s">
        <v>647</v>
      </c>
      <c r="I5174" s="4" t="b">
        <v>0</v>
      </c>
      <c r="J5174" s="4" t="str">
        <f>CONCATENATE(Orte[[#This Row],[Ort]]," - ",Orte[[#This Row],[Landkreis]])</f>
        <v>Nentershausen - Landkreis Hersfeld-Rotenburg</v>
      </c>
      <c r="L5174" s="3" t="s">
        <v>9418</v>
      </c>
      <c r="M5174" s="3"/>
      <c r="N5174" t="str">
        <f>Orte[[#This Row],[Ort]]</f>
        <v>Nentershausen</v>
      </c>
      <c r="O5174" t="s">
        <v>6793</v>
      </c>
      <c r="P5174" t="s">
        <v>7244</v>
      </c>
    </row>
    <row r="5175" spans="1:16" x14ac:dyDescent="0.35">
      <c r="A5175" t="s">
        <v>2134</v>
      </c>
      <c r="B5175" s="3" t="s">
        <v>9135</v>
      </c>
      <c r="C5175" s="4">
        <v>50.435663569799999</v>
      </c>
      <c r="D5175" s="4">
        <v>7.9060578158999997</v>
      </c>
      <c r="E5175" s="4">
        <f>Orte[[#This Row],[Lat_dez]]*PI()/180</f>
        <v>0.88026838972116683</v>
      </c>
      <c r="F5175" s="4">
        <f>Orte[[#This Row],[Lon_dez]]*PI()/180</f>
        <v>0.13798673974048667</v>
      </c>
      <c r="G5175" t="s">
        <v>514</v>
      </c>
      <c r="H5175" t="s">
        <v>590</v>
      </c>
      <c r="I5175" s="4" t="b">
        <v>0</v>
      </c>
      <c r="J5175" s="4" t="str">
        <f>CONCATENATE(Orte[[#This Row],[Ort]]," - ",Orte[[#This Row],[Landkreis]])</f>
        <v>Nentershausen, Hübingen, Niederelbert u.a. - Landkreis Westerwaldkreis</v>
      </c>
      <c r="L5175" s="3" t="s">
        <v>10444</v>
      </c>
      <c r="M5175" s="3"/>
      <c r="N5175" t="str">
        <f>Orte[[#This Row],[Ort]]</f>
        <v>Nentershausen, Hübingen, Niederelbert u.a.</v>
      </c>
      <c r="O5175" t="s">
        <v>6575</v>
      </c>
      <c r="P5175" t="s">
        <v>1397</v>
      </c>
    </row>
    <row r="5176" spans="1:16" x14ac:dyDescent="0.35">
      <c r="A5176" t="s">
        <v>3991</v>
      </c>
      <c r="B5176" s="3" t="s">
        <v>11450</v>
      </c>
      <c r="C5176" s="4">
        <v>48.781355509800001</v>
      </c>
      <c r="D5176" s="4">
        <v>10.328695935400001</v>
      </c>
      <c r="E5176" s="4">
        <f>Orte[[#This Row],[Lat_dez]]*PI()/180</f>
        <v>0.85139526723188697</v>
      </c>
      <c r="F5176" s="4">
        <f>Orte[[#This Row],[Lon_dez]]*PI()/180</f>
        <v>0.18026975151008556</v>
      </c>
      <c r="G5176" t="s">
        <v>546</v>
      </c>
      <c r="H5176" t="s">
        <v>662</v>
      </c>
      <c r="I5176" s="4" t="b">
        <v>0</v>
      </c>
      <c r="J5176" s="4" t="str">
        <f>CONCATENATE(Orte[[#This Row],[Ort]]," - ",Orte[[#This Row],[Landkreis]])</f>
        <v>Neresheim - Landkreis Ostalbkreis</v>
      </c>
      <c r="L5176" s="3" t="s">
        <v>14042</v>
      </c>
      <c r="M5176" s="3"/>
      <c r="N5176" t="str">
        <f>Orte[[#This Row],[Ort]]</f>
        <v>Neresheim</v>
      </c>
      <c r="O5176" t="s">
        <v>1090</v>
      </c>
      <c r="P5176" t="s">
        <v>6330</v>
      </c>
    </row>
    <row r="5177" spans="1:16" x14ac:dyDescent="0.35">
      <c r="A5177" t="s">
        <v>4475</v>
      </c>
      <c r="B5177" s="3" t="s">
        <v>12075</v>
      </c>
      <c r="C5177" s="4">
        <v>48.424231817500001</v>
      </c>
      <c r="D5177" s="4">
        <v>10.1387003157</v>
      </c>
      <c r="E5177" s="4">
        <f>Orte[[#This Row],[Lat_dez]]*PI()/180</f>
        <v>0.8451622829643729</v>
      </c>
      <c r="F5177" s="4">
        <f>Orte[[#This Row],[Lon_dez]]*PI()/180</f>
        <v>0.17695370238195351</v>
      </c>
      <c r="G5177" t="s">
        <v>665</v>
      </c>
      <c r="H5177" t="s">
        <v>1017</v>
      </c>
      <c r="I5177" s="4" t="b">
        <v>0</v>
      </c>
      <c r="J5177" s="4" t="str">
        <f>CONCATENATE(Orte[[#This Row],[Ort]]," - ",Orte[[#This Row],[Landkreis]])</f>
        <v>Nersingen - Landkreis Neu-Ulm</v>
      </c>
      <c r="L5177" s="3" t="s">
        <v>11262</v>
      </c>
      <c r="M5177" s="3"/>
      <c r="N5177" t="str">
        <f>Orte[[#This Row],[Ort]]</f>
        <v>Nersingen</v>
      </c>
      <c r="O5177" t="s">
        <v>6711</v>
      </c>
      <c r="P5177" t="s">
        <v>3048</v>
      </c>
    </row>
    <row r="5178" spans="1:16" x14ac:dyDescent="0.35">
      <c r="A5178" t="s">
        <v>5389</v>
      </c>
      <c r="B5178" s="3" t="s">
        <v>13252</v>
      </c>
      <c r="C5178" s="4">
        <v>50.930906816799997</v>
      </c>
      <c r="D5178" s="4">
        <v>10.8914936342</v>
      </c>
      <c r="E5178" s="4">
        <f>Orte[[#This Row],[Lat_dez]]*PI()/180</f>
        <v>0.88891201497958439</v>
      </c>
      <c r="F5178" s="4">
        <f>Orte[[#This Row],[Lon_dez]]*PI()/180</f>
        <v>0.19009242437679288</v>
      </c>
      <c r="G5178" t="s">
        <v>678</v>
      </c>
      <c r="H5178" t="s">
        <v>800</v>
      </c>
      <c r="I5178" s="4" t="b">
        <v>0</v>
      </c>
      <c r="J5178" s="4" t="str">
        <f>CONCATENATE(Orte[[#This Row],[Ort]]," - ",Orte[[#This Row],[Landkreis]])</f>
        <v>Nesse-Apfelstädt, Nottleben - Landkreis Gotha</v>
      </c>
      <c r="L5178" s="3" t="s">
        <v>15007</v>
      </c>
      <c r="M5178" s="3"/>
      <c r="N5178" t="str">
        <f>Orte[[#This Row],[Ort]]</f>
        <v>Nesse-Apfelstädt, Nottleben</v>
      </c>
      <c r="O5178" t="s">
        <v>2772</v>
      </c>
      <c r="P5178" t="s">
        <v>2668</v>
      </c>
    </row>
    <row r="5179" spans="1:16" x14ac:dyDescent="0.35">
      <c r="A5179" t="s">
        <v>6980</v>
      </c>
      <c r="B5179" s="3" t="s">
        <v>15400</v>
      </c>
      <c r="C5179" s="4">
        <v>47.619831740800002</v>
      </c>
      <c r="D5179" s="4">
        <v>10.504814999600001</v>
      </c>
      <c r="E5179" s="4">
        <f>Orte[[#This Row],[Lat_dez]]*PI()/180</f>
        <v>0.83112285312266287</v>
      </c>
      <c r="F5179" s="4">
        <f>Orte[[#This Row],[Lon_dez]]*PI()/180</f>
        <v>0.18334360905590683</v>
      </c>
      <c r="G5179" t="s">
        <v>665</v>
      </c>
      <c r="H5179" t="s">
        <v>1051</v>
      </c>
      <c r="I5179" s="4" t="b">
        <v>0</v>
      </c>
      <c r="J5179" s="4" t="str">
        <f>CONCATENATE(Orte[[#This Row],[Ort]]," - ",Orte[[#This Row],[Landkreis]])</f>
        <v>Nesselwang - Landkreis Ostallgäu</v>
      </c>
      <c r="L5179" s="3" t="s">
        <v>12438</v>
      </c>
      <c r="M5179" s="3"/>
      <c r="N5179" t="str">
        <f>Orte[[#This Row],[Ort]]</f>
        <v>Nesselwang</v>
      </c>
      <c r="O5179" t="s">
        <v>5136</v>
      </c>
      <c r="P5179" t="s">
        <v>4729</v>
      </c>
    </row>
    <row r="5180" spans="1:16" x14ac:dyDescent="0.35">
      <c r="A5180" t="s">
        <v>6265</v>
      </c>
      <c r="B5180" s="3" t="s">
        <v>14425</v>
      </c>
      <c r="C5180" s="4">
        <v>50.908655701000001</v>
      </c>
      <c r="D5180" s="4">
        <v>8.1606727360200004</v>
      </c>
      <c r="E5180" s="4">
        <f>Orte[[#This Row],[Lat_dez]]*PI()/180</f>
        <v>0.88852365974663183</v>
      </c>
      <c r="F5180" s="4">
        <f>Orte[[#This Row],[Lon_dez]]*PI()/180</f>
        <v>0.14243060842128305</v>
      </c>
      <c r="G5180" t="s">
        <v>504</v>
      </c>
      <c r="H5180" t="s">
        <v>619</v>
      </c>
      <c r="I5180" s="4" t="b">
        <v>0</v>
      </c>
      <c r="J5180" s="4" t="str">
        <f>CONCATENATE(Orte[[#This Row],[Ort]]," - ",Orte[[#This Row],[Landkreis]])</f>
        <v>Netphen - Kreis Siegen-Wittgenstein</v>
      </c>
      <c r="L5180" s="3" t="s">
        <v>8079</v>
      </c>
      <c r="M5180" s="3"/>
      <c r="N5180" t="str">
        <f>Orte[[#This Row],[Ort]]</f>
        <v>Netphen</v>
      </c>
      <c r="O5180" t="s">
        <v>1955</v>
      </c>
      <c r="P5180" t="s">
        <v>5418</v>
      </c>
    </row>
    <row r="5181" spans="1:16" x14ac:dyDescent="0.35">
      <c r="A5181" t="s">
        <v>6734</v>
      </c>
      <c r="B5181" s="3" t="s">
        <v>15072</v>
      </c>
      <c r="C5181" s="4">
        <v>54.177609919200002</v>
      </c>
      <c r="D5181" s="4">
        <v>10.1725136832</v>
      </c>
      <c r="E5181" s="4">
        <f>Orte[[#This Row],[Lat_dez]]*PI()/180</f>
        <v>0.94557767395117909</v>
      </c>
      <c r="F5181" s="4">
        <f>Orte[[#This Row],[Lon_dez]]*PI()/180</f>
        <v>0.17754385697601538</v>
      </c>
      <c r="G5181" t="s">
        <v>641</v>
      </c>
      <c r="H5181" t="s">
        <v>696</v>
      </c>
      <c r="I5181" s="4" t="b">
        <v>0</v>
      </c>
      <c r="J5181" s="4" t="str">
        <f>CONCATENATE(Orte[[#This Row],[Ort]]," - ",Orte[[#This Row],[Landkreis]])</f>
        <v>Nettelsee - Kreis Plön</v>
      </c>
      <c r="L5181" s="3" t="s">
        <v>8575</v>
      </c>
      <c r="M5181" s="3"/>
      <c r="N5181" t="str">
        <f>Orte[[#This Row],[Ort]]</f>
        <v>Nettelsee</v>
      </c>
      <c r="O5181" t="s">
        <v>2681</v>
      </c>
      <c r="P5181" t="s">
        <v>1498</v>
      </c>
    </row>
    <row r="5182" spans="1:16" x14ac:dyDescent="0.35">
      <c r="A5182" t="s">
        <v>5768</v>
      </c>
      <c r="B5182" s="3" t="s">
        <v>13754</v>
      </c>
      <c r="C5182" s="4">
        <v>50.492111333499999</v>
      </c>
      <c r="D5182" s="4">
        <v>6.6632203283500004</v>
      </c>
      <c r="E5182" s="4">
        <f>Orte[[#This Row],[Lat_dez]]*PI()/180</f>
        <v>0.88125358905311957</v>
      </c>
      <c r="F5182" s="4">
        <f>Orte[[#This Row],[Lon_dez]]*PI()/180</f>
        <v>0.11629513351552517</v>
      </c>
      <c r="G5182" t="s">
        <v>504</v>
      </c>
      <c r="H5182" t="s">
        <v>2121</v>
      </c>
      <c r="I5182" s="4" t="b">
        <v>0</v>
      </c>
      <c r="J5182" s="4" t="str">
        <f>CONCATENATE(Orte[[#This Row],[Ort]]," - ",Orte[[#This Row],[Landkreis]])</f>
        <v>Nettersheim - Kreis Euskirchen</v>
      </c>
      <c r="L5182" s="3" t="s">
        <v>13341</v>
      </c>
      <c r="M5182" s="3"/>
      <c r="N5182" t="str">
        <f>Orte[[#This Row],[Ort]]</f>
        <v>Nettersheim</v>
      </c>
      <c r="O5182" t="s">
        <v>2607</v>
      </c>
      <c r="P5182" t="s">
        <v>2231</v>
      </c>
    </row>
    <row r="5183" spans="1:16" x14ac:dyDescent="0.35">
      <c r="A5183" t="s">
        <v>3898</v>
      </c>
      <c r="B5183" s="3" t="s">
        <v>11322</v>
      </c>
      <c r="C5183" s="4">
        <v>51.316438022100002</v>
      </c>
      <c r="D5183" s="4">
        <v>6.25028269371</v>
      </c>
      <c r="E5183" s="4">
        <f>Orte[[#This Row],[Lat_dez]]*PI()/180</f>
        <v>0.89564080388125167</v>
      </c>
      <c r="F5183" s="4">
        <f>Orte[[#This Row],[Lon_dez]]*PI()/180</f>
        <v>0.10908801218565978</v>
      </c>
      <c r="G5183" t="s">
        <v>504</v>
      </c>
      <c r="H5183" t="s">
        <v>2116</v>
      </c>
      <c r="I5183" s="4" t="b">
        <v>0</v>
      </c>
      <c r="J5183" s="4" t="str">
        <f>CONCATENATE(Orte[[#This Row],[Ort]]," - ",Orte[[#This Row],[Landkreis]])</f>
        <v>Nettetal - Kreis Viersen</v>
      </c>
      <c r="L5183" s="3" t="s">
        <v>11587</v>
      </c>
      <c r="M5183" s="3"/>
      <c r="N5183" t="str">
        <f>Orte[[#This Row],[Ort]]</f>
        <v>Nettetal</v>
      </c>
      <c r="O5183" t="s">
        <v>5996</v>
      </c>
      <c r="P5183" t="s">
        <v>7613</v>
      </c>
    </row>
    <row r="5184" spans="1:16" x14ac:dyDescent="0.35">
      <c r="A5184" t="s">
        <v>5196</v>
      </c>
      <c r="B5184" s="3" t="s">
        <v>13013</v>
      </c>
      <c r="C5184" s="4">
        <v>50.596734796</v>
      </c>
      <c r="D5184" s="4">
        <v>12.2443231275</v>
      </c>
      <c r="E5184" s="4">
        <f>Orte[[#This Row],[Lat_dez]]*PI()/180</f>
        <v>0.88307961294858139</v>
      </c>
      <c r="F5184" s="4">
        <f>Orte[[#This Row],[Lon_dez]]*PI()/180</f>
        <v>0.21370375325296445</v>
      </c>
      <c r="G5184" t="s">
        <v>869</v>
      </c>
      <c r="H5184" t="s">
        <v>870</v>
      </c>
      <c r="I5184" s="4" t="b">
        <v>0</v>
      </c>
      <c r="J5184" s="4" t="str">
        <f>CONCATENATE(Orte[[#This Row],[Ort]]," - ",Orte[[#This Row],[Landkreis]])</f>
        <v>Netzschkau, Limbach - Landkreis Vogtlandkreis</v>
      </c>
      <c r="L5184" s="3" t="s">
        <v>13683</v>
      </c>
      <c r="M5184" s="3"/>
      <c r="N5184" t="str">
        <f>Orte[[#This Row],[Ort]]</f>
        <v>Netzschkau, Limbach</v>
      </c>
      <c r="O5184" t="s">
        <v>5120</v>
      </c>
      <c r="P5184" t="s">
        <v>3873</v>
      </c>
    </row>
    <row r="5185" spans="1:16" x14ac:dyDescent="0.35">
      <c r="A5185" t="s">
        <v>6219</v>
      </c>
      <c r="B5185" s="3" t="s">
        <v>14354</v>
      </c>
      <c r="C5185" s="4">
        <v>53.210835420199999</v>
      </c>
      <c r="D5185" s="4">
        <v>10.905223662899999</v>
      </c>
      <c r="E5185" s="4">
        <f>Orte[[#This Row],[Lat_dez]]*PI()/180</f>
        <v>0.92870427581931037</v>
      </c>
      <c r="F5185" s="4">
        <f>Orte[[#This Row],[Lon_dez]]*PI()/180</f>
        <v>0.19033205858400118</v>
      </c>
      <c r="G5185" t="s">
        <v>554</v>
      </c>
      <c r="H5185" t="s">
        <v>962</v>
      </c>
      <c r="I5185" s="4" t="b">
        <v>0</v>
      </c>
      <c r="J5185" s="4" t="str">
        <f>CONCATENATE(Orte[[#This Row],[Ort]]," - ",Orte[[#This Row],[Landkreis]])</f>
        <v>Neu Darchau - Landkreis Lüchow-Dannenberg</v>
      </c>
      <c r="L5185" s="3" t="s">
        <v>11591</v>
      </c>
      <c r="M5185" s="3"/>
      <c r="N5185" t="str">
        <f>Orte[[#This Row],[Ort]]</f>
        <v>Neu Darchau</v>
      </c>
      <c r="O5185" t="s">
        <v>5445</v>
      </c>
      <c r="P5185" t="s">
        <v>7206</v>
      </c>
    </row>
    <row r="5186" spans="1:16" x14ac:dyDescent="0.35">
      <c r="A5186" t="s">
        <v>6096</v>
      </c>
      <c r="B5186" s="3" t="s">
        <v>14198</v>
      </c>
      <c r="C5186" s="4">
        <v>53.216170939800001</v>
      </c>
      <c r="D5186" s="4">
        <v>11.385446486099999</v>
      </c>
      <c r="E5186" s="4">
        <f>Orte[[#This Row],[Lat_dez]]*PI()/180</f>
        <v>0.92879739820363516</v>
      </c>
      <c r="F5186" s="4">
        <f>Orte[[#This Row],[Lon_dez]]*PI()/180</f>
        <v>0.19871352799206379</v>
      </c>
      <c r="G5186" t="s">
        <v>834</v>
      </c>
      <c r="H5186" t="s">
        <v>953</v>
      </c>
      <c r="I5186" s="4" t="b">
        <v>0</v>
      </c>
      <c r="J5186" s="4" t="str">
        <f>CONCATENATE(Orte[[#This Row],[Ort]]," - ",Orte[[#This Row],[Landkreis]])</f>
        <v>Neu Kaliß - Landkreis Ludwigslust-Parchim</v>
      </c>
      <c r="L5186" s="3" t="s">
        <v>15049</v>
      </c>
      <c r="M5186" s="3"/>
      <c r="N5186" t="str">
        <f>Orte[[#This Row],[Ort]]</f>
        <v>Neu Kaliß</v>
      </c>
      <c r="O5186" t="s">
        <v>3085</v>
      </c>
      <c r="P5186" t="s">
        <v>5503</v>
      </c>
    </row>
    <row r="5187" spans="1:16" x14ac:dyDescent="0.35">
      <c r="A5187" t="s">
        <v>2050</v>
      </c>
      <c r="B5187" s="3" t="s">
        <v>9037</v>
      </c>
      <c r="C5187" s="4">
        <v>53.431451934599998</v>
      </c>
      <c r="D5187" s="4">
        <v>9.7958621800299994</v>
      </c>
      <c r="E5187" s="4">
        <f>Orte[[#This Row],[Lat_dez]]*PI()/180</f>
        <v>0.93255476037986385</v>
      </c>
      <c r="F5187" s="4">
        <f>Orte[[#This Row],[Lon_dez]]*PI()/180</f>
        <v>0.170970048113113</v>
      </c>
      <c r="G5187" t="s">
        <v>554</v>
      </c>
      <c r="H5187" t="s">
        <v>821</v>
      </c>
      <c r="I5187" s="4" t="b">
        <v>0</v>
      </c>
      <c r="J5187" s="4" t="str">
        <f>CONCATENATE(Orte[[#This Row],[Ort]]," - ",Orte[[#This Row],[Landkreis]])</f>
        <v>Neu Wulmstorf - Landkreis Harburg</v>
      </c>
      <c r="L5187" s="3" t="s">
        <v>12955</v>
      </c>
      <c r="M5187" s="3"/>
      <c r="N5187" t="str">
        <f>Orte[[#This Row],[Ort]]</f>
        <v>Neu Wulmstorf</v>
      </c>
      <c r="O5187" t="s">
        <v>3887</v>
      </c>
      <c r="P5187" t="s">
        <v>4935</v>
      </c>
    </row>
    <row r="5188" spans="1:16" x14ac:dyDescent="0.35">
      <c r="A5188" t="s">
        <v>1889</v>
      </c>
      <c r="B5188" s="3" t="s">
        <v>8861</v>
      </c>
      <c r="C5188" s="4">
        <v>49.966204567799998</v>
      </c>
      <c r="D5188" s="4">
        <v>12.4249681137</v>
      </c>
      <c r="E5188" s="4">
        <f>Orte[[#This Row],[Lat_dez]]*PI()/180</f>
        <v>0.87207478443314024</v>
      </c>
      <c r="F5188" s="4">
        <f>Orte[[#This Row],[Lon_dez]]*PI()/180</f>
        <v>0.21685660303937418</v>
      </c>
      <c r="G5188" t="s">
        <v>665</v>
      </c>
      <c r="H5188" t="s">
        <v>1307</v>
      </c>
      <c r="I5188" s="4" t="b">
        <v>0</v>
      </c>
      <c r="J5188" s="4" t="str">
        <f>CONCATENATE(Orte[[#This Row],[Ort]]," - ",Orte[[#This Row],[Landkreis]])</f>
        <v>Neualbenreuth - Landkreis Tirschenreuth</v>
      </c>
      <c r="L5188" s="3" t="s">
        <v>11420</v>
      </c>
      <c r="M5188" s="3"/>
      <c r="N5188" t="str">
        <f>Orte[[#This Row],[Ort]]</f>
        <v>Neualbenreuth</v>
      </c>
      <c r="O5188" t="s">
        <v>2254</v>
      </c>
      <c r="P5188" t="s">
        <v>16093</v>
      </c>
    </row>
    <row r="5189" spans="1:16" x14ac:dyDescent="0.35">
      <c r="A5189" t="s">
        <v>6371</v>
      </c>
      <c r="B5189" s="3" t="s">
        <v>14576</v>
      </c>
      <c r="C5189" s="4">
        <v>50.292881180599998</v>
      </c>
      <c r="D5189" s="4">
        <v>8.5061615569699995</v>
      </c>
      <c r="E5189" s="4">
        <f>Orte[[#This Row],[Lat_dez]]*PI()/180</f>
        <v>0.87777636691576277</v>
      </c>
      <c r="F5189" s="4">
        <f>Orte[[#This Row],[Lon_dez]]*PI()/180</f>
        <v>0.14846052587569369</v>
      </c>
      <c r="G5189" t="s">
        <v>549</v>
      </c>
      <c r="H5189" t="s">
        <v>1058</v>
      </c>
      <c r="I5189" s="4" t="b">
        <v>0</v>
      </c>
      <c r="J5189" s="4" t="str">
        <f>CONCATENATE(Orte[[#This Row],[Ort]]," - ",Orte[[#This Row],[Landkreis]])</f>
        <v>Neu-Anspach - Landkreis Hochtaunuskreis</v>
      </c>
      <c r="L5189" s="3" t="s">
        <v>7868</v>
      </c>
      <c r="M5189" s="3"/>
      <c r="N5189" t="str">
        <f>Orte[[#This Row],[Ort]]</f>
        <v>Neu-Anspach</v>
      </c>
      <c r="O5189" t="s">
        <v>4391</v>
      </c>
      <c r="P5189" t="s">
        <v>3387</v>
      </c>
    </row>
    <row r="5190" spans="1:16" x14ac:dyDescent="0.35">
      <c r="A5190" t="s">
        <v>5109</v>
      </c>
      <c r="B5190" s="3" t="s">
        <v>12893</v>
      </c>
      <c r="C5190" s="4">
        <v>50.199882761300003</v>
      </c>
      <c r="D5190" s="4">
        <v>8.9883643335900008</v>
      </c>
      <c r="E5190" s="4">
        <f>Orte[[#This Row],[Lat_dez]]*PI()/180</f>
        <v>0.87615323829982761</v>
      </c>
      <c r="F5190" s="4">
        <f>Orte[[#This Row],[Lon_dez]]*PI()/180</f>
        <v>0.15687655198997147</v>
      </c>
      <c r="G5190" t="s">
        <v>549</v>
      </c>
      <c r="H5190" t="s">
        <v>1076</v>
      </c>
      <c r="I5190" s="4" t="b">
        <v>0</v>
      </c>
      <c r="J5190" s="4" t="str">
        <f>CONCATENATE(Orte[[#This Row],[Ort]]," - ",Orte[[#This Row],[Landkreis]])</f>
        <v>Neuberg - Landkreis Main-Kinzig-Kreis</v>
      </c>
      <c r="L5190" s="3" t="s">
        <v>14716</v>
      </c>
      <c r="M5190" s="3"/>
      <c r="N5190" t="str">
        <f>Orte[[#This Row],[Ort]]</f>
        <v>Neuberg</v>
      </c>
      <c r="O5190" t="s">
        <v>6202</v>
      </c>
      <c r="P5190" t="s">
        <v>6761</v>
      </c>
    </row>
    <row r="5191" spans="1:16" x14ac:dyDescent="0.35">
      <c r="A5191" t="s">
        <v>1953</v>
      </c>
      <c r="B5191" s="3" t="s">
        <v>8926</v>
      </c>
      <c r="C5191" s="4">
        <v>47.780221465300002</v>
      </c>
      <c r="D5191" s="4">
        <v>12.1498664556</v>
      </c>
      <c r="E5191" s="4">
        <f>Orte[[#This Row],[Lat_dez]]*PI()/180</f>
        <v>0.83392218190155454</v>
      </c>
      <c r="F5191" s="4">
        <f>Orte[[#This Row],[Lon_dez]]*PI()/180</f>
        <v>0.21205517332783341</v>
      </c>
      <c r="G5191" t="s">
        <v>665</v>
      </c>
      <c r="H5191" t="s">
        <v>877</v>
      </c>
      <c r="I5191" s="4" t="b">
        <v>0</v>
      </c>
      <c r="J5191" s="4" t="str">
        <f>CONCATENATE(Orte[[#This Row],[Ort]]," - ",Orte[[#This Row],[Landkreis]])</f>
        <v>Neubeuern - Landkreis Rosenheim</v>
      </c>
      <c r="L5191" s="3" t="s">
        <v>10096</v>
      </c>
      <c r="M5191" s="3"/>
      <c r="N5191" t="str">
        <f>Orte[[#This Row],[Ort]]</f>
        <v>Neubeuern</v>
      </c>
      <c r="O5191" t="s">
        <v>5028</v>
      </c>
      <c r="P5191" t="s">
        <v>16094</v>
      </c>
    </row>
    <row r="5192" spans="1:16" x14ac:dyDescent="0.35">
      <c r="A5192" t="s">
        <v>853</v>
      </c>
      <c r="B5192" s="3" t="s">
        <v>7885</v>
      </c>
      <c r="C5192" s="4">
        <v>48.0782056344</v>
      </c>
      <c r="D5192" s="4">
        <v>11.6437765258</v>
      </c>
      <c r="E5192" s="4">
        <f>Orte[[#This Row],[Lat_dez]]*PI()/180</f>
        <v>0.83912298677116914</v>
      </c>
      <c r="F5192" s="4">
        <f>Orte[[#This Row],[Lon_dez]]*PI()/180</f>
        <v>0.20322223774163647</v>
      </c>
      <c r="G5192" t="s">
        <v>665</v>
      </c>
      <c r="H5192" t="s">
        <v>854</v>
      </c>
      <c r="I5192" s="4" t="b">
        <v>0</v>
      </c>
      <c r="J5192" s="4" t="str">
        <f>CONCATENATE(Orte[[#This Row],[Ort]]," - ",Orte[[#This Row],[Landkreis]])</f>
        <v>Neubiberg - Landkreis München</v>
      </c>
      <c r="L5192" s="3" t="s">
        <v>10450</v>
      </c>
      <c r="M5192" s="3"/>
      <c r="N5192" t="str">
        <f>Orte[[#This Row],[Ort]]</f>
        <v>Neubiberg</v>
      </c>
      <c r="O5192" t="s">
        <v>4338</v>
      </c>
      <c r="P5192" t="s">
        <v>1375</v>
      </c>
    </row>
    <row r="5193" spans="1:16" x14ac:dyDescent="0.35">
      <c r="A5193" t="s">
        <v>6040</v>
      </c>
      <c r="B5193" s="3" t="s">
        <v>14126</v>
      </c>
      <c r="C5193" s="4">
        <v>52.959644075299998</v>
      </c>
      <c r="D5193" s="4">
        <v>7.4462794070399996</v>
      </c>
      <c r="E5193" s="4">
        <f>Orte[[#This Row],[Lat_dez]]*PI()/180</f>
        <v>0.92432015979829274</v>
      </c>
      <c r="F5193" s="4">
        <f>Orte[[#This Row],[Lon_dez]]*PI()/180</f>
        <v>0.12996209267629902</v>
      </c>
      <c r="G5193" t="s">
        <v>554</v>
      </c>
      <c r="H5193" t="s">
        <v>626</v>
      </c>
      <c r="I5193" s="4" t="b">
        <v>0</v>
      </c>
      <c r="J5193" s="4" t="str">
        <f>CONCATENATE(Orte[[#This Row],[Ort]]," - ",Orte[[#This Row],[Landkreis]])</f>
        <v>Neubörger, Neulehe - Landkreis Emsland</v>
      </c>
      <c r="L5193" s="3" t="s">
        <v>15381</v>
      </c>
      <c r="M5193" s="3"/>
      <c r="N5193" t="str">
        <f>Orte[[#This Row],[Ort]]</f>
        <v>Neubörger, Neulehe</v>
      </c>
      <c r="O5193" t="s">
        <v>1063</v>
      </c>
      <c r="P5193" t="s">
        <v>6762</v>
      </c>
    </row>
    <row r="5194" spans="1:16" x14ac:dyDescent="0.35">
      <c r="A5194" t="s">
        <v>55</v>
      </c>
      <c r="B5194" s="3" t="s">
        <v>12192</v>
      </c>
      <c r="C5194" s="4">
        <v>53.532711562800003</v>
      </c>
      <c r="D5194" s="4">
        <v>13.225413012900001</v>
      </c>
      <c r="E5194" s="4">
        <f>Orte[[#This Row],[Lat_dez]]*PI()/180</f>
        <v>0.93432207429129921</v>
      </c>
      <c r="F5194" s="4">
        <f>Orte[[#This Row],[Lon_dez]]*PI()/180</f>
        <v>0.23082700201120829</v>
      </c>
      <c r="G5194" t="s">
        <v>834</v>
      </c>
      <c r="H5194" t="s">
        <v>921</v>
      </c>
      <c r="I5194" s="4" t="b">
        <v>0</v>
      </c>
      <c r="J5194" s="4" t="str">
        <f>CONCATENATE(Orte[[#This Row],[Ort]]," - ",Orte[[#This Row],[Landkreis]])</f>
        <v>Neubrandenburg - Landkreis Mecklenburgische Seenplatte</v>
      </c>
      <c r="L5194" s="3" t="s">
        <v>13126</v>
      </c>
      <c r="M5194" s="3"/>
      <c r="N5194" t="str">
        <f>Orte[[#This Row],[Ort]]</f>
        <v>Neubrandenburg</v>
      </c>
      <c r="O5194" t="s">
        <v>1391</v>
      </c>
      <c r="P5194" t="s">
        <v>5783</v>
      </c>
    </row>
    <row r="5195" spans="1:16" x14ac:dyDescent="0.35">
      <c r="A5195" t="s">
        <v>55</v>
      </c>
      <c r="B5195" s="3" t="s">
        <v>12857</v>
      </c>
      <c r="C5195" s="4">
        <v>53.573833999800001</v>
      </c>
      <c r="D5195" s="4">
        <v>13.290176839200001</v>
      </c>
      <c r="E5195" s="4">
        <f>Orte[[#This Row],[Lat_dez]]*PI()/180</f>
        <v>0.93503979621339317</v>
      </c>
      <c r="F5195" s="4">
        <f>Orte[[#This Row],[Lon_dez]]*PI()/180</f>
        <v>0.231957344016333</v>
      </c>
      <c r="G5195" t="s">
        <v>834</v>
      </c>
      <c r="H5195" t="s">
        <v>921</v>
      </c>
      <c r="I5195" s="4" t="b">
        <v>0</v>
      </c>
      <c r="J5195" s="4" t="str">
        <f>CONCATENATE(Orte[[#This Row],[Ort]]," - ",Orte[[#This Row],[Landkreis]])</f>
        <v>Neubrandenburg - Landkreis Mecklenburgische Seenplatte</v>
      </c>
      <c r="L5195" s="3" t="s">
        <v>7635</v>
      </c>
      <c r="M5195" s="3"/>
      <c r="N5195" t="str">
        <f>Orte[[#This Row],[Ort]]</f>
        <v>Neubrandenburg</v>
      </c>
      <c r="O5195" t="s">
        <v>2945</v>
      </c>
      <c r="P5195" t="s">
        <v>2990</v>
      </c>
    </row>
    <row r="5196" spans="1:16" x14ac:dyDescent="0.35">
      <c r="A5196" t="s">
        <v>55</v>
      </c>
      <c r="B5196" s="3" t="s">
        <v>7938</v>
      </c>
      <c r="C5196" s="4">
        <v>53.545211311000003</v>
      </c>
      <c r="D5196" s="4">
        <v>13.312447794000001</v>
      </c>
      <c r="E5196" s="4">
        <f>Orte[[#This Row],[Lat_dez]]*PI()/180</f>
        <v>0.93454023605305947</v>
      </c>
      <c r="F5196" s="4">
        <f>Orte[[#This Row],[Lon_dez]]*PI()/180</f>
        <v>0.23234604550515583</v>
      </c>
      <c r="G5196" t="s">
        <v>834</v>
      </c>
      <c r="H5196" t="s">
        <v>921</v>
      </c>
      <c r="I5196" s="4" t="b">
        <v>0</v>
      </c>
      <c r="J5196" s="4" t="str">
        <f>CONCATENATE(Orte[[#This Row],[Ort]]," - ",Orte[[#This Row],[Landkreis]])</f>
        <v>Neubrandenburg - Landkreis Mecklenburgische Seenplatte</v>
      </c>
      <c r="L5196" s="3" t="s">
        <v>7772</v>
      </c>
      <c r="M5196" s="3"/>
      <c r="N5196" t="str">
        <f>Orte[[#This Row],[Ort]]</f>
        <v>Neubrandenburg</v>
      </c>
      <c r="O5196" t="s">
        <v>2109</v>
      </c>
      <c r="P5196" t="s">
        <v>1431</v>
      </c>
    </row>
    <row r="5197" spans="1:16" x14ac:dyDescent="0.35">
      <c r="A5197" t="s">
        <v>1859</v>
      </c>
      <c r="B5197" s="3" t="s">
        <v>8826</v>
      </c>
      <c r="C5197" s="4">
        <v>49.722236919899998</v>
      </c>
      <c r="D5197" s="4">
        <v>9.6645378442199998</v>
      </c>
      <c r="E5197" s="4">
        <f>Orte[[#This Row],[Lat_dez]]*PI()/180</f>
        <v>0.86781674570893896</v>
      </c>
      <c r="F5197" s="4">
        <f>Orte[[#This Row],[Lon_dez]]*PI()/180</f>
        <v>0.16867800606523384</v>
      </c>
      <c r="G5197" t="s">
        <v>665</v>
      </c>
      <c r="H5197" t="s">
        <v>1003</v>
      </c>
      <c r="I5197" s="4" t="b">
        <v>0</v>
      </c>
      <c r="J5197" s="4" t="str">
        <f>CONCATENATE(Orte[[#This Row],[Ort]]," - ",Orte[[#This Row],[Landkreis]])</f>
        <v>Neubrunn - Landkreis Würzburg</v>
      </c>
      <c r="L5197" s="3" t="s">
        <v>7768</v>
      </c>
      <c r="M5197" s="3"/>
      <c r="N5197" t="str">
        <f>Orte[[#This Row],[Ort]]</f>
        <v>Neubrunn</v>
      </c>
      <c r="O5197" t="s">
        <v>2427</v>
      </c>
      <c r="P5197" t="s">
        <v>5800</v>
      </c>
    </row>
    <row r="5198" spans="1:16" x14ac:dyDescent="0.35">
      <c r="A5198" t="s">
        <v>6757</v>
      </c>
      <c r="B5198" s="3" t="s">
        <v>15098</v>
      </c>
      <c r="C5198" s="4">
        <v>54.006941827799999</v>
      </c>
      <c r="D5198" s="4">
        <v>11.6625475748</v>
      </c>
      <c r="E5198" s="4">
        <f>Orte[[#This Row],[Lat_dez]]*PI()/180</f>
        <v>0.94259895382815428</v>
      </c>
      <c r="F5198" s="4">
        <f>Orte[[#This Row],[Lon_dez]]*PI()/180</f>
        <v>0.20354985435073966</v>
      </c>
      <c r="G5198" t="s">
        <v>834</v>
      </c>
      <c r="H5198" t="s">
        <v>1302</v>
      </c>
      <c r="I5198" s="4" t="b">
        <v>0</v>
      </c>
      <c r="J5198" s="4" t="str">
        <f>CONCATENATE(Orte[[#This Row],[Ort]]," - ",Orte[[#This Row],[Landkreis]])</f>
        <v>Neubukow, Ravensberg u.a. - Landkreis Rostock</v>
      </c>
      <c r="L5198" s="3" t="s">
        <v>12380</v>
      </c>
      <c r="M5198" s="3"/>
      <c r="N5198" t="str">
        <f>Orte[[#This Row],[Ort]]</f>
        <v>Neubukow, Ravensberg u.a.</v>
      </c>
      <c r="O5198" t="s">
        <v>3862</v>
      </c>
      <c r="P5198" t="s">
        <v>3496</v>
      </c>
    </row>
    <row r="5199" spans="1:16" x14ac:dyDescent="0.35">
      <c r="A5199" t="s">
        <v>3260</v>
      </c>
      <c r="B5199" s="3" t="s">
        <v>10511</v>
      </c>
      <c r="C5199" s="4">
        <v>48.661033968700004</v>
      </c>
      <c r="D5199" s="4">
        <v>8.6742954511299999</v>
      </c>
      <c r="E5199" s="4">
        <f>Orte[[#This Row],[Lat_dez]]*PI()/180</f>
        <v>0.84929526017861834</v>
      </c>
      <c r="F5199" s="4">
        <f>Orte[[#This Row],[Lon_dez]]*PI()/180</f>
        <v>0.15139501591298538</v>
      </c>
      <c r="G5199" t="s">
        <v>546</v>
      </c>
      <c r="H5199" t="s">
        <v>1061</v>
      </c>
      <c r="I5199" s="4" t="b">
        <v>0</v>
      </c>
      <c r="J5199" s="4" t="str">
        <f>CONCATENATE(Orte[[#This Row],[Ort]]," - ",Orte[[#This Row],[Landkreis]])</f>
        <v>Neubulach - Landkreis Calw</v>
      </c>
      <c r="L5199" s="3" t="s">
        <v>15069</v>
      </c>
      <c r="M5199" s="3"/>
      <c r="N5199" t="str">
        <f>Orte[[#This Row],[Ort]]</f>
        <v>Neubulach</v>
      </c>
      <c r="O5199" t="s">
        <v>5692</v>
      </c>
      <c r="P5199" t="s">
        <v>1185</v>
      </c>
    </row>
    <row r="5200" spans="1:16" x14ac:dyDescent="0.35">
      <c r="A5200" t="s">
        <v>4952</v>
      </c>
      <c r="B5200" s="3" t="s">
        <v>12684</v>
      </c>
      <c r="C5200" s="4">
        <v>48.516977541300001</v>
      </c>
      <c r="D5200" s="4">
        <v>13.4027458479</v>
      </c>
      <c r="E5200" s="4">
        <f>Orte[[#This Row],[Lat_dez]]*PI()/180</f>
        <v>0.84678100121182809</v>
      </c>
      <c r="F5200" s="4">
        <f>Orte[[#This Row],[Lon_dez]]*PI()/180</f>
        <v>0.23392204385385412</v>
      </c>
      <c r="G5200" t="s">
        <v>665</v>
      </c>
      <c r="H5200" t="s">
        <v>925</v>
      </c>
      <c r="I5200" s="4" t="b">
        <v>0</v>
      </c>
      <c r="J5200" s="4" t="str">
        <f>CONCATENATE(Orte[[#This Row],[Ort]]," - ",Orte[[#This Row],[Landkreis]])</f>
        <v>Neuburg a. Inn - Landkreis Passau</v>
      </c>
      <c r="L5200" s="3" t="s">
        <v>11450</v>
      </c>
      <c r="M5200" s="3"/>
      <c r="N5200" t="str">
        <f>Orte[[#This Row],[Ort]]</f>
        <v>Neuburg a. Inn</v>
      </c>
      <c r="O5200" t="s">
        <v>5877</v>
      </c>
      <c r="P5200" t="s">
        <v>2288</v>
      </c>
    </row>
    <row r="5201" spans="1:16" x14ac:dyDescent="0.35">
      <c r="A5201" t="s">
        <v>3761</v>
      </c>
      <c r="B5201" s="3" t="s">
        <v>11159</v>
      </c>
      <c r="C5201" s="4">
        <v>48.304050807300001</v>
      </c>
      <c r="D5201" s="4">
        <v>10.3766306431</v>
      </c>
      <c r="E5201" s="4">
        <f>Orte[[#This Row],[Lat_dez]]*PI()/180</f>
        <v>0.84306472863800996</v>
      </c>
      <c r="F5201" s="4">
        <f>Orte[[#This Row],[Lon_dez]]*PI()/180</f>
        <v>0.18110636998543161</v>
      </c>
      <c r="G5201" t="s">
        <v>665</v>
      </c>
      <c r="H5201" t="s">
        <v>694</v>
      </c>
      <c r="I5201" s="4" t="b">
        <v>0</v>
      </c>
      <c r="J5201" s="4" t="str">
        <f>CONCATENATE(Orte[[#This Row],[Ort]]," - ",Orte[[#This Row],[Landkreis]])</f>
        <v>Neuburg a.d. Kammel - Landkreis Günzburg</v>
      </c>
      <c r="L5201" s="3" t="s">
        <v>10904</v>
      </c>
      <c r="M5201" s="3"/>
      <c r="N5201" t="str">
        <f>Orte[[#This Row],[Ort]]</f>
        <v>Neuburg a.d. Kammel</v>
      </c>
      <c r="O5201" t="s">
        <v>3155</v>
      </c>
      <c r="P5201" t="s">
        <v>783</v>
      </c>
    </row>
    <row r="5202" spans="1:16" x14ac:dyDescent="0.35">
      <c r="A5202" t="s">
        <v>2438</v>
      </c>
      <c r="B5202" s="3" t="s">
        <v>9488</v>
      </c>
      <c r="C5202" s="4">
        <v>48.985954918200001</v>
      </c>
      <c r="D5202" s="4">
        <v>8.2468486937000005</v>
      </c>
      <c r="E5202" s="4">
        <f>Orte[[#This Row],[Lat_dez]]*PI()/180</f>
        <v>0.85496620055609962</v>
      </c>
      <c r="F5202" s="4">
        <f>Orte[[#This Row],[Lon_dez]]*PI()/180</f>
        <v>0.14393466261885834</v>
      </c>
      <c r="G5202" t="s">
        <v>514</v>
      </c>
      <c r="H5202" t="s">
        <v>565</v>
      </c>
      <c r="I5202" s="4" t="b">
        <v>0</v>
      </c>
      <c r="J5202" s="4" t="str">
        <f>CONCATENATE(Orte[[#This Row],[Ort]]," - ",Orte[[#This Row],[Landkreis]])</f>
        <v>Neuburg am Rhein - Landkreis Germersheim</v>
      </c>
      <c r="L5202" s="3" t="s">
        <v>11605</v>
      </c>
      <c r="M5202" s="3"/>
      <c r="N5202" t="str">
        <f>Orte[[#This Row],[Ort]]</f>
        <v>Neuburg am Rhein</v>
      </c>
      <c r="O5202" t="s">
        <v>3369</v>
      </c>
      <c r="P5202" t="s">
        <v>2666</v>
      </c>
    </row>
    <row r="5203" spans="1:16" x14ac:dyDescent="0.35">
      <c r="A5203" t="s">
        <v>5317</v>
      </c>
      <c r="B5203" s="3" t="s">
        <v>13163</v>
      </c>
      <c r="C5203" s="4">
        <v>48.736365823200003</v>
      </c>
      <c r="D5203" s="4">
        <v>11.194897834800001</v>
      </c>
      <c r="E5203" s="4">
        <f>Orte[[#This Row],[Lat_dez]]*PI()/180</f>
        <v>0.85061004907127669</v>
      </c>
      <c r="F5203" s="4">
        <f>Orte[[#This Row],[Lon_dez]]*PI()/180</f>
        <v>0.19538782664164422</v>
      </c>
      <c r="G5203" t="s">
        <v>665</v>
      </c>
      <c r="H5203" t="s">
        <v>951</v>
      </c>
      <c r="I5203" s="4" t="b">
        <v>0</v>
      </c>
      <c r="J5203" s="4" t="str">
        <f>CONCATENATE(Orte[[#This Row],[Ort]]," - ",Orte[[#This Row],[Landkreis]])</f>
        <v>Neuburg an der Donau - Landkreis Neuburg-Schrobenhausen</v>
      </c>
      <c r="L5203" s="3" t="s">
        <v>11441</v>
      </c>
      <c r="M5203" s="3"/>
      <c r="N5203" t="str">
        <f>Orte[[#This Row],[Ort]]</f>
        <v>Neuburg an der Donau</v>
      </c>
      <c r="O5203" t="s">
        <v>6229</v>
      </c>
      <c r="P5203" t="s">
        <v>1470</v>
      </c>
    </row>
    <row r="5204" spans="1:16" x14ac:dyDescent="0.35">
      <c r="A5204" t="s">
        <v>2996</v>
      </c>
      <c r="B5204" s="3" t="s">
        <v>10190</v>
      </c>
      <c r="C5204" s="4">
        <v>53.962574802500001</v>
      </c>
      <c r="D5204" s="4">
        <v>11.5661629021</v>
      </c>
      <c r="E5204" s="4">
        <f>Orte[[#This Row],[Lat_dez]]*PI()/180</f>
        <v>0.94182460315735372</v>
      </c>
      <c r="F5204" s="4">
        <f>Orte[[#This Row],[Lon_dez]]*PI()/180</f>
        <v>0.20186762446366757</v>
      </c>
      <c r="G5204" t="s">
        <v>834</v>
      </c>
      <c r="H5204" t="s">
        <v>1367</v>
      </c>
      <c r="I5204" s="4" t="b">
        <v>0</v>
      </c>
      <c r="J5204" s="4" t="str">
        <f>CONCATENATE(Orte[[#This Row],[Ort]]," - ",Orte[[#This Row],[Landkreis]])</f>
        <v>Neuburg-Steinhausen, Hornstorf - Landkreis Nordwestmecklenburg</v>
      </c>
      <c r="L5204" s="3" t="s">
        <v>12378</v>
      </c>
      <c r="M5204" s="3"/>
      <c r="N5204" t="str">
        <f>Orte[[#This Row],[Ort]]</f>
        <v>Neuburg-Steinhausen, Hornstorf</v>
      </c>
      <c r="O5204" t="s">
        <v>2746</v>
      </c>
      <c r="P5204" t="s">
        <v>988</v>
      </c>
    </row>
    <row r="5205" spans="1:16" x14ac:dyDescent="0.35">
      <c r="A5205" t="s">
        <v>3007</v>
      </c>
      <c r="B5205" s="3" t="s">
        <v>10204</v>
      </c>
      <c r="C5205" s="4">
        <v>48.2438900764</v>
      </c>
      <c r="D5205" s="4">
        <v>11.833683780699999</v>
      </c>
      <c r="E5205" s="4">
        <f>Orte[[#This Row],[Lat_dez]]*PI()/180</f>
        <v>0.84201472580339864</v>
      </c>
      <c r="F5205" s="4">
        <f>Orte[[#This Row],[Lon_dez]]*PI()/180</f>
        <v>0.20653674461306559</v>
      </c>
      <c r="G5205" t="s">
        <v>665</v>
      </c>
      <c r="H5205" t="s">
        <v>879</v>
      </c>
      <c r="I5205" s="4" t="b">
        <v>0</v>
      </c>
      <c r="J5205" s="4" t="str">
        <f>CONCATENATE(Orte[[#This Row],[Ort]]," - ",Orte[[#This Row],[Landkreis]])</f>
        <v>Neuching - Landkreis Erding</v>
      </c>
      <c r="L5205" s="3" t="s">
        <v>13922</v>
      </c>
      <c r="M5205" s="3"/>
      <c r="N5205" t="str">
        <f>Orte[[#This Row],[Ort]]</f>
        <v>Neuching</v>
      </c>
      <c r="O5205" t="s">
        <v>5415</v>
      </c>
      <c r="P5205" t="s">
        <v>1410</v>
      </c>
    </row>
    <row r="5206" spans="1:16" x14ac:dyDescent="0.35">
      <c r="A5206" t="s">
        <v>7157</v>
      </c>
      <c r="B5206" s="3" t="s">
        <v>15644</v>
      </c>
      <c r="C5206" s="4">
        <v>49.2969786042</v>
      </c>
      <c r="D5206" s="4">
        <v>9.2840161912900001</v>
      </c>
      <c r="E5206" s="4">
        <f>Orte[[#This Row],[Lat_dez]]*PI()/180</f>
        <v>0.86039458792848855</v>
      </c>
      <c r="F5206" s="4">
        <f>Orte[[#This Row],[Lon_dez]]*PI()/180</f>
        <v>0.16203665034647419</v>
      </c>
      <c r="G5206" t="s">
        <v>546</v>
      </c>
      <c r="H5206" t="s">
        <v>759</v>
      </c>
      <c r="I5206" s="4" t="b">
        <v>0</v>
      </c>
      <c r="J5206" s="4" t="str">
        <f>CONCATENATE(Orte[[#This Row],[Ort]]," - ",Orte[[#This Row],[Landkreis]])</f>
        <v>Neudenau - Landkreis Heilbronn</v>
      </c>
      <c r="L5206" s="3" t="s">
        <v>8766</v>
      </c>
      <c r="M5206" s="3"/>
      <c r="N5206" t="str">
        <f>Orte[[#This Row],[Ort]]</f>
        <v>Neudenau</v>
      </c>
      <c r="O5206" t="s">
        <v>1445</v>
      </c>
      <c r="P5206" t="s">
        <v>4950</v>
      </c>
    </row>
    <row r="5207" spans="1:16" x14ac:dyDescent="0.35">
      <c r="A5207" t="s">
        <v>1990</v>
      </c>
      <c r="B5207" s="3" t="s">
        <v>8967</v>
      </c>
      <c r="C5207" s="4">
        <v>50.025240802799999</v>
      </c>
      <c r="D5207" s="4">
        <v>11.4973579539</v>
      </c>
      <c r="E5207" s="4">
        <f>Orte[[#This Row],[Lat_dez]]*PI()/180</f>
        <v>0.87310516111187142</v>
      </c>
      <c r="F5207" s="4">
        <f>Orte[[#This Row],[Lon_dez]]*PI()/180</f>
        <v>0.2006667515759134</v>
      </c>
      <c r="G5207" t="s">
        <v>665</v>
      </c>
      <c r="H5207" t="s">
        <v>956</v>
      </c>
      <c r="I5207" s="4" t="b">
        <v>0</v>
      </c>
      <c r="J5207" s="4" t="str">
        <f>CONCATENATE(Orte[[#This Row],[Ort]]," - ",Orte[[#This Row],[Landkreis]])</f>
        <v>Neudrossenfeld - Landkreis Kulmbach</v>
      </c>
      <c r="L5207" s="3" t="s">
        <v>9922</v>
      </c>
      <c r="M5207" s="3"/>
      <c r="N5207" t="str">
        <f>Orte[[#This Row],[Ort]]</f>
        <v>Neudrossenfeld</v>
      </c>
      <c r="O5207" t="s">
        <v>2763</v>
      </c>
      <c r="P5207" t="s">
        <v>1848</v>
      </c>
    </row>
    <row r="5208" spans="1:16" x14ac:dyDescent="0.35">
      <c r="A5208" t="s">
        <v>6110</v>
      </c>
      <c r="B5208" s="3" t="s">
        <v>14215</v>
      </c>
      <c r="C5208" s="4">
        <v>51.385847738599999</v>
      </c>
      <c r="D5208" s="4">
        <v>9.8942206978199998</v>
      </c>
      <c r="E5208" s="4">
        <f>Orte[[#This Row],[Lat_dez]]*PI()/180</f>
        <v>0.89685223196705255</v>
      </c>
      <c r="F5208" s="4">
        <f>Orte[[#This Row],[Lon_dez]]*PI()/180</f>
        <v>0.17268672809592991</v>
      </c>
      <c r="G5208" t="s">
        <v>549</v>
      </c>
      <c r="H5208" t="s">
        <v>1453</v>
      </c>
      <c r="I5208" s="4" t="b">
        <v>0</v>
      </c>
      <c r="J5208" s="4" t="str">
        <f>CONCATENATE(Orte[[#This Row],[Ort]]," - ",Orte[[#This Row],[Landkreis]])</f>
        <v>Neu-Eichenberg - Landkreis Werra-Meißner-Kreis</v>
      </c>
      <c r="L5208" s="3" t="s">
        <v>12073</v>
      </c>
      <c r="M5208" s="3"/>
      <c r="N5208" t="str">
        <f>Orte[[#This Row],[Ort]]</f>
        <v>Neu-Eichenberg</v>
      </c>
      <c r="O5208" t="s">
        <v>1421</v>
      </c>
      <c r="P5208" t="s">
        <v>5145</v>
      </c>
    </row>
    <row r="5209" spans="1:16" x14ac:dyDescent="0.35">
      <c r="A5209" t="s">
        <v>6374</v>
      </c>
      <c r="B5209" s="3" t="s">
        <v>14581</v>
      </c>
      <c r="C5209" s="4">
        <v>48.825993201899998</v>
      </c>
      <c r="D5209" s="4">
        <v>8.5726737821099999</v>
      </c>
      <c r="E5209" s="4">
        <f>Orte[[#This Row],[Lat_dez]]*PI()/180</f>
        <v>0.85217434192952335</v>
      </c>
      <c r="F5209" s="4">
        <f>Orte[[#This Row],[Lon_dez]]*PI()/180</f>
        <v>0.14962138319721446</v>
      </c>
      <c r="G5209" t="s">
        <v>546</v>
      </c>
      <c r="H5209" t="s">
        <v>721</v>
      </c>
      <c r="I5209" s="4" t="b">
        <v>0</v>
      </c>
      <c r="J5209" s="4" t="str">
        <f>CONCATENATE(Orte[[#This Row],[Ort]]," - ",Orte[[#This Row],[Landkreis]])</f>
        <v>Neuenbürg - Landkreis Enzkreis</v>
      </c>
      <c r="L5209" s="3" t="s">
        <v>15389</v>
      </c>
      <c r="M5209" s="3"/>
      <c r="N5209" t="str">
        <f>Orte[[#This Row],[Ort]]</f>
        <v>Neuenbürg</v>
      </c>
      <c r="O5209" t="s">
        <v>6957</v>
      </c>
      <c r="P5209" t="s">
        <v>3980</v>
      </c>
    </row>
    <row r="5210" spans="1:16" x14ac:dyDescent="0.35">
      <c r="A5210" t="s">
        <v>4615</v>
      </c>
      <c r="B5210" s="3" t="s">
        <v>12242</v>
      </c>
      <c r="C5210" s="4">
        <v>47.7708710637</v>
      </c>
      <c r="D5210" s="4">
        <v>7.5823472757800001</v>
      </c>
      <c r="E5210" s="4">
        <f>Orte[[#This Row],[Lat_dez]]*PI()/180</f>
        <v>0.8337589866072509</v>
      </c>
      <c r="F5210" s="4">
        <f>Orte[[#This Row],[Lon_dez]]*PI()/180</f>
        <v>0.13233692499198349</v>
      </c>
      <c r="G5210" t="s">
        <v>546</v>
      </c>
      <c r="H5210" t="s">
        <v>547</v>
      </c>
      <c r="I5210" s="4" t="b">
        <v>0</v>
      </c>
      <c r="J5210" s="4" t="str">
        <f>CONCATENATE(Orte[[#This Row],[Ort]]," - ",Orte[[#This Row],[Landkreis]])</f>
        <v>Neuenburg am Rhein - Landkreis Breisgau-Hochschwarzwald</v>
      </c>
      <c r="L5210" s="3" t="s">
        <v>15709</v>
      </c>
      <c r="M5210" s="3"/>
      <c r="N5210" t="str">
        <f>Orte[[#This Row],[Ort]]</f>
        <v>Neuenburg am Rhein</v>
      </c>
      <c r="O5210" t="s">
        <v>4878</v>
      </c>
      <c r="P5210" t="s">
        <v>1903</v>
      </c>
    </row>
    <row r="5211" spans="1:16" x14ac:dyDescent="0.35">
      <c r="A5211" t="s">
        <v>2390</v>
      </c>
      <c r="B5211" s="3" t="s">
        <v>9437</v>
      </c>
      <c r="C5211" s="4">
        <v>49.287426752999998</v>
      </c>
      <c r="D5211" s="4">
        <v>10.808409236499999</v>
      </c>
      <c r="E5211" s="4">
        <f>Orte[[#This Row],[Lat_dez]]*PI()/180</f>
        <v>0.86022787667538791</v>
      </c>
      <c r="F5211" s="4">
        <f>Orte[[#This Row],[Lon_dez]]*PI()/180</f>
        <v>0.18864232807989145</v>
      </c>
      <c r="G5211" t="s">
        <v>665</v>
      </c>
      <c r="H5211" t="s">
        <v>784</v>
      </c>
      <c r="I5211" s="4" t="b">
        <v>0</v>
      </c>
      <c r="J5211" s="4" t="str">
        <f>CONCATENATE(Orte[[#This Row],[Ort]]," - ",Orte[[#This Row],[Landkreis]])</f>
        <v>Neuendettelsau - Landkreis Ansbach</v>
      </c>
      <c r="L5211" s="3" t="s">
        <v>8398</v>
      </c>
      <c r="M5211" s="3"/>
      <c r="N5211" t="str">
        <f>Orte[[#This Row],[Ort]]</f>
        <v>Neuendettelsau</v>
      </c>
      <c r="O5211" t="s">
        <v>6924</v>
      </c>
      <c r="P5211" t="s">
        <v>3186</v>
      </c>
    </row>
    <row r="5212" spans="1:16" x14ac:dyDescent="0.35">
      <c r="A5212" t="s">
        <v>5223</v>
      </c>
      <c r="B5212" s="3" t="s">
        <v>13049</v>
      </c>
      <c r="C5212" s="4">
        <v>50.035380629800002</v>
      </c>
      <c r="D5212" s="4">
        <v>9.6203475965499994</v>
      </c>
      <c r="E5212" s="4">
        <f>Orte[[#This Row],[Lat_dez]]*PI()/180</f>
        <v>0.87328213447860403</v>
      </c>
      <c r="F5212" s="4">
        <f>Orte[[#This Row],[Lon_dez]]*PI()/180</f>
        <v>0.16790674074612055</v>
      </c>
      <c r="G5212" t="s">
        <v>665</v>
      </c>
      <c r="H5212" t="s">
        <v>826</v>
      </c>
      <c r="I5212" s="4" t="b">
        <v>0</v>
      </c>
      <c r="J5212" s="4" t="str">
        <f>CONCATENATE(Orte[[#This Row],[Ort]]," - ",Orte[[#This Row],[Landkreis]])</f>
        <v>Neuendorf - Landkreis Main-Spessart</v>
      </c>
      <c r="L5212" s="3" t="s">
        <v>8746</v>
      </c>
      <c r="M5212" s="3"/>
      <c r="N5212" t="str">
        <f>Orte[[#This Row],[Ort]]</f>
        <v>Neuendorf</v>
      </c>
      <c r="O5212" t="s">
        <v>6368</v>
      </c>
      <c r="P5212" t="s">
        <v>4520</v>
      </c>
    </row>
    <row r="5213" spans="1:16" x14ac:dyDescent="0.35">
      <c r="A5213" t="s">
        <v>4150</v>
      </c>
      <c r="B5213" s="3" t="s">
        <v>11646</v>
      </c>
      <c r="C5213" s="4">
        <v>50.989383377400003</v>
      </c>
      <c r="D5213" s="4">
        <v>11.6107179788</v>
      </c>
      <c r="E5213" s="4">
        <f>Orte[[#This Row],[Lat_dez]]*PI()/180</f>
        <v>0.88993262349729652</v>
      </c>
      <c r="F5213" s="4">
        <f>Orte[[#This Row],[Lon_dez]]*PI()/180</f>
        <v>0.20264525725056118</v>
      </c>
      <c r="G5213" t="s">
        <v>678</v>
      </c>
      <c r="H5213" t="s">
        <v>1291</v>
      </c>
      <c r="I5213" s="4" t="b">
        <v>0</v>
      </c>
      <c r="J5213" s="4" t="str">
        <f>CONCATENATE(Orte[[#This Row],[Ort]]," - ",Orte[[#This Row],[Landkreis]])</f>
        <v>Neuengönna u.a. - Landkreis Saale-Holzland-Kreis</v>
      </c>
      <c r="L5213" s="3" t="s">
        <v>14667</v>
      </c>
      <c r="M5213" s="3"/>
      <c r="N5213" t="str">
        <f>Orte[[#This Row],[Ort]]</f>
        <v>Neuengönna u.a.</v>
      </c>
      <c r="O5213" t="s">
        <v>6579</v>
      </c>
      <c r="P5213" t="s">
        <v>4463</v>
      </c>
    </row>
    <row r="5214" spans="1:16" x14ac:dyDescent="0.35">
      <c r="A5214" t="s">
        <v>6974</v>
      </c>
      <c r="B5214" s="3" t="s">
        <v>15394</v>
      </c>
      <c r="C5214" s="4">
        <v>53.898775426100002</v>
      </c>
      <c r="D5214" s="4">
        <v>10.3899987938</v>
      </c>
      <c r="E5214" s="4">
        <f>Orte[[#This Row],[Lat_dez]]*PI()/180</f>
        <v>0.94071109397845465</v>
      </c>
      <c r="F5214" s="4">
        <f>Orte[[#This Row],[Lon_dez]]*PI()/180</f>
        <v>0.18133968823004942</v>
      </c>
      <c r="G5214" t="s">
        <v>641</v>
      </c>
      <c r="H5214" t="s">
        <v>671</v>
      </c>
      <c r="I5214" s="4" t="b">
        <v>0</v>
      </c>
      <c r="J5214" s="4" t="str">
        <f>CONCATENATE(Orte[[#This Row],[Ort]]," - ",Orte[[#This Row],[Landkreis]])</f>
        <v>Neuengörs - Kreis Segeberg</v>
      </c>
      <c r="L5214" s="3" t="s">
        <v>13366</v>
      </c>
      <c r="M5214" s="3"/>
      <c r="N5214" t="str">
        <f>Orte[[#This Row],[Ort]]</f>
        <v>Neuengörs</v>
      </c>
      <c r="O5214" t="s">
        <v>1944</v>
      </c>
      <c r="P5214" t="s">
        <v>4634</v>
      </c>
    </row>
    <row r="5215" spans="1:16" x14ac:dyDescent="0.35">
      <c r="A5215" t="s">
        <v>6796</v>
      </c>
      <c r="B5215" s="3" t="s">
        <v>15147</v>
      </c>
      <c r="C5215" s="4">
        <v>52.522435567099997</v>
      </c>
      <c r="D5215" s="4">
        <v>13.6688299192</v>
      </c>
      <c r="E5215" s="4">
        <f>Orte[[#This Row],[Lat_dez]]*PI()/180</f>
        <v>0.91668943181247009</v>
      </c>
      <c r="F5215" s="4">
        <f>Orte[[#This Row],[Lon_dez]]*PI()/180</f>
        <v>0.2385660869851505</v>
      </c>
      <c r="G5215" t="s">
        <v>885</v>
      </c>
      <c r="H5215" t="s">
        <v>975</v>
      </c>
      <c r="I5215" s="4" t="b">
        <v>0</v>
      </c>
      <c r="J5215" s="4" t="str">
        <f>CONCATENATE(Orte[[#This Row],[Ort]]," - ",Orte[[#This Row],[Landkreis]])</f>
        <v>Neuenhagen, Hoppegarten - Landkreis Märkisch-Oderland</v>
      </c>
      <c r="L5215" s="3" t="s">
        <v>13356</v>
      </c>
      <c r="M5215" s="3"/>
      <c r="N5215" t="str">
        <f>Orte[[#This Row],[Ort]]</f>
        <v>Neuenhagen, Hoppegarten</v>
      </c>
      <c r="O5215" t="s">
        <v>1376</v>
      </c>
      <c r="P5215" t="s">
        <v>4525</v>
      </c>
    </row>
    <row r="5216" spans="1:16" x14ac:dyDescent="0.35">
      <c r="A5216" t="s">
        <v>2093</v>
      </c>
      <c r="B5216" s="3" t="s">
        <v>15318</v>
      </c>
      <c r="C5216" s="4">
        <v>54.0744534962</v>
      </c>
      <c r="D5216" s="4">
        <v>13.351501972499999</v>
      </c>
      <c r="E5216" s="4">
        <f>Orte[[#This Row],[Lat_dez]]*PI()/180</f>
        <v>0.94377725472524898</v>
      </c>
      <c r="F5216" s="4">
        <f>Orte[[#This Row],[Lon_dez]]*PI()/180</f>
        <v>0.23302766950664239</v>
      </c>
      <c r="G5216" t="s">
        <v>834</v>
      </c>
      <c r="H5216" t="s">
        <v>987</v>
      </c>
      <c r="I5216" s="4" t="b">
        <v>0</v>
      </c>
      <c r="J5216" s="4" t="str">
        <f>CONCATENATE(Orte[[#This Row],[Ort]]," - ",Orte[[#This Row],[Landkreis]])</f>
        <v>Neuenkirchen - Landkreis Vorpommern-Greifswald</v>
      </c>
      <c r="L5216" s="3" t="s">
        <v>10291</v>
      </c>
      <c r="M5216" s="3"/>
      <c r="N5216" t="str">
        <f>Orte[[#This Row],[Ort]]</f>
        <v>Neuenkirchen</v>
      </c>
      <c r="O5216" t="s">
        <v>695</v>
      </c>
      <c r="P5216" t="s">
        <v>6255</v>
      </c>
    </row>
    <row r="5217" spans="1:16" x14ac:dyDescent="0.35">
      <c r="A5217" t="s">
        <v>2093</v>
      </c>
      <c r="B5217" s="3" t="s">
        <v>12028</v>
      </c>
      <c r="C5217" s="4">
        <v>53.772978741700001</v>
      </c>
      <c r="D5217" s="4">
        <v>8.8942839064600001</v>
      </c>
      <c r="E5217" s="4">
        <f>Orte[[#This Row],[Lat_dez]]*PI()/180</f>
        <v>0.9385155276475825</v>
      </c>
      <c r="F5217" s="4">
        <f>Orte[[#This Row],[Lon_dez]]*PI()/180</f>
        <v>0.15523453877487034</v>
      </c>
      <c r="G5217" t="s">
        <v>554</v>
      </c>
      <c r="H5217" t="s">
        <v>729</v>
      </c>
      <c r="I5217" s="4" t="b">
        <v>0</v>
      </c>
      <c r="J5217" s="4" t="str">
        <f>CONCATENATE(Orte[[#This Row],[Ort]]," - ",Orte[[#This Row],[Landkreis]])</f>
        <v>Neuenkirchen - Landkreis Cuxhaven</v>
      </c>
      <c r="L5217" s="3" t="s">
        <v>10292</v>
      </c>
      <c r="M5217" s="3"/>
      <c r="N5217" t="str">
        <f>Orte[[#This Row],[Ort]]</f>
        <v>Neuenkirchen</v>
      </c>
      <c r="O5217" t="s">
        <v>6588</v>
      </c>
      <c r="P5217" t="s">
        <v>5911</v>
      </c>
    </row>
    <row r="5218" spans="1:16" x14ac:dyDescent="0.35">
      <c r="A5218" t="s">
        <v>2093</v>
      </c>
      <c r="B5218" s="3" t="s">
        <v>11787</v>
      </c>
      <c r="C5218" s="4">
        <v>54.238608722199999</v>
      </c>
      <c r="D5218" s="4">
        <v>8.9985887896300003</v>
      </c>
      <c r="E5218" s="4">
        <f>Orte[[#This Row],[Lat_dez]]*PI()/180</f>
        <v>0.94664230390330439</v>
      </c>
      <c r="F5218" s="4">
        <f>Orte[[#This Row],[Lon_dez]]*PI()/180</f>
        <v>0.15705500241209489</v>
      </c>
      <c r="G5218" t="s">
        <v>641</v>
      </c>
      <c r="H5218" t="s">
        <v>751</v>
      </c>
      <c r="I5218" s="4" t="b">
        <v>0</v>
      </c>
      <c r="J5218" s="4" t="str">
        <f>CONCATENATE(Orte[[#This Row],[Ort]]," - ",Orte[[#This Row],[Landkreis]])</f>
        <v>Neuenkirchen - Kreis Dithmarschen</v>
      </c>
      <c r="L5218" s="3" t="s">
        <v>11152</v>
      </c>
      <c r="M5218" s="3"/>
      <c r="N5218" t="str">
        <f>Orte[[#This Row],[Ort]]</f>
        <v>Neuenkirchen</v>
      </c>
      <c r="O5218" t="s">
        <v>3368</v>
      </c>
      <c r="P5218" t="s">
        <v>578</v>
      </c>
    </row>
    <row r="5219" spans="1:16" x14ac:dyDescent="0.35">
      <c r="A5219" t="s">
        <v>2093</v>
      </c>
      <c r="B5219" s="3" t="s">
        <v>9086</v>
      </c>
      <c r="C5219" s="4">
        <v>53.050658613300001</v>
      </c>
      <c r="D5219" s="4">
        <v>9.6979613106099993</v>
      </c>
      <c r="E5219" s="4">
        <f>Orte[[#This Row],[Lat_dez]]*PI()/180</f>
        <v>0.92590866315357423</v>
      </c>
      <c r="F5219" s="4">
        <f>Orte[[#This Row],[Lon_dez]]*PI()/180</f>
        <v>0.16926135560116898</v>
      </c>
      <c r="G5219" t="s">
        <v>554</v>
      </c>
      <c r="H5219" t="s">
        <v>654</v>
      </c>
      <c r="I5219" s="4" t="b">
        <v>0</v>
      </c>
      <c r="J5219" s="4" t="str">
        <f>CONCATENATE(Orte[[#This Row],[Ort]]," - ",Orte[[#This Row],[Landkreis]])</f>
        <v>Neuenkirchen - Landkreis Heidekreis</v>
      </c>
      <c r="L5219" s="3" t="s">
        <v>14209</v>
      </c>
      <c r="M5219" s="3"/>
      <c r="N5219" t="str">
        <f>Orte[[#This Row],[Ort]]</f>
        <v>Neuenkirchen</v>
      </c>
      <c r="O5219" t="s">
        <v>7167</v>
      </c>
      <c r="P5219" t="s">
        <v>16095</v>
      </c>
    </row>
    <row r="5220" spans="1:16" x14ac:dyDescent="0.35">
      <c r="A5220" t="s">
        <v>2093</v>
      </c>
      <c r="B5220" s="3" t="s">
        <v>12793</v>
      </c>
      <c r="C5220" s="4">
        <v>52.235964215599999</v>
      </c>
      <c r="D5220" s="4">
        <v>7.3761673132599999</v>
      </c>
      <c r="E5220" s="4">
        <f>Orte[[#This Row],[Lat_dez]]*PI()/180</f>
        <v>0.91168956351615704</v>
      </c>
      <c r="F5220" s="4">
        <f>Orte[[#This Row],[Lon_dez]]*PI()/180</f>
        <v>0.12873840579437099</v>
      </c>
      <c r="G5220" t="s">
        <v>504</v>
      </c>
      <c r="H5220" t="s">
        <v>601</v>
      </c>
      <c r="I5220" s="4" t="b">
        <v>0</v>
      </c>
      <c r="J5220" s="4" t="str">
        <f>CONCATENATE(Orte[[#This Row],[Ort]]," - ",Orte[[#This Row],[Landkreis]])</f>
        <v>Neuenkirchen - Kreis Steinfurt</v>
      </c>
      <c r="L5220" s="3" t="s">
        <v>11423</v>
      </c>
      <c r="M5220" s="3"/>
      <c r="N5220" t="str">
        <f>Orte[[#This Row],[Ort]]</f>
        <v>Neuenkirchen</v>
      </c>
      <c r="O5220" t="s">
        <v>2546</v>
      </c>
      <c r="P5220" t="s">
        <v>16096</v>
      </c>
    </row>
    <row r="5221" spans="1:16" x14ac:dyDescent="0.35">
      <c r="A5221" t="s">
        <v>3592</v>
      </c>
      <c r="B5221" s="3" t="s">
        <v>10944</v>
      </c>
      <c r="C5221" s="4">
        <v>52.754076248899999</v>
      </c>
      <c r="D5221" s="4">
        <v>8.7559563713100008</v>
      </c>
      <c r="E5221" s="4">
        <f>Orte[[#This Row],[Lat_dez]]*PI()/180</f>
        <v>0.92073232439144459</v>
      </c>
      <c r="F5221" s="4">
        <f>Orte[[#This Row],[Lon_dez]]*PI()/180</f>
        <v>0.15282026784033467</v>
      </c>
      <c r="G5221" t="s">
        <v>554</v>
      </c>
      <c r="H5221" t="s">
        <v>737</v>
      </c>
      <c r="I5221" s="4" t="b">
        <v>0</v>
      </c>
      <c r="J5221" s="4" t="str">
        <f>CONCATENATE(Orte[[#This Row],[Ort]]," - ",Orte[[#This Row],[Landkreis]])</f>
        <v>Neuenkirchen, Scholen - Landkreis Diepholz</v>
      </c>
      <c r="L5221" s="3" t="s">
        <v>11126</v>
      </c>
      <c r="M5221" s="3"/>
      <c r="N5221" t="str">
        <f>Orte[[#This Row],[Ort]]</f>
        <v>Neuenkirchen, Scholen</v>
      </c>
      <c r="O5221" t="s">
        <v>4678</v>
      </c>
      <c r="P5221" t="s">
        <v>16097</v>
      </c>
    </row>
    <row r="5222" spans="1:16" x14ac:dyDescent="0.35">
      <c r="A5222" t="s">
        <v>2947</v>
      </c>
      <c r="B5222" s="3" t="s">
        <v>10119</v>
      </c>
      <c r="C5222" s="4">
        <v>52.497372504600001</v>
      </c>
      <c r="D5222" s="4">
        <v>8.1008512657100002</v>
      </c>
      <c r="E5222" s="4">
        <f>Orte[[#This Row],[Lat_dez]]*PI()/180</f>
        <v>0.91625199885121189</v>
      </c>
      <c r="F5222" s="4">
        <f>Orte[[#This Row],[Lon_dez]]*PI()/180</f>
        <v>0.14138652680098954</v>
      </c>
      <c r="G5222" t="s">
        <v>554</v>
      </c>
      <c r="H5222" t="s">
        <v>1638</v>
      </c>
      <c r="I5222" s="4" t="b">
        <v>0</v>
      </c>
      <c r="J5222" s="4" t="str">
        <f>CONCATENATE(Orte[[#This Row],[Ort]]," - ",Orte[[#This Row],[Landkreis]])</f>
        <v>Neuenkirchen-Vörden - Landkreis Vechta</v>
      </c>
      <c r="L5222" s="3" t="s">
        <v>10905</v>
      </c>
      <c r="M5222" s="3"/>
      <c r="N5222" t="str">
        <f>Orte[[#This Row],[Ort]]</f>
        <v>Neuenkirchen-Vörden</v>
      </c>
      <c r="O5222" t="s">
        <v>3522</v>
      </c>
      <c r="P5222" t="s">
        <v>2803</v>
      </c>
    </row>
    <row r="5223" spans="1:16" x14ac:dyDescent="0.35">
      <c r="A5223" t="s">
        <v>1292</v>
      </c>
      <c r="B5223" s="3" t="s">
        <v>8236</v>
      </c>
      <c r="C5223" s="4">
        <v>50.105104856399997</v>
      </c>
      <c r="D5223" s="4">
        <v>11.5929024391</v>
      </c>
      <c r="E5223" s="4">
        <f>Orte[[#This Row],[Lat_dez]]*PI()/180</f>
        <v>0.87449905180118048</v>
      </c>
      <c r="F5223" s="4">
        <f>Orte[[#This Row],[Lon_dez]]*PI()/180</f>
        <v>0.20233431742477639</v>
      </c>
      <c r="G5223" t="s">
        <v>665</v>
      </c>
      <c r="H5223" t="s">
        <v>956</v>
      </c>
      <c r="I5223" s="4" t="b">
        <v>0</v>
      </c>
      <c r="J5223" s="4" t="str">
        <f>CONCATENATE(Orte[[#This Row],[Ort]]," - ",Orte[[#This Row],[Landkreis]])</f>
        <v>Neuenmarkt - Landkreis Kulmbach</v>
      </c>
      <c r="L5223" s="3" t="s">
        <v>11744</v>
      </c>
      <c r="M5223" s="3"/>
      <c r="N5223" t="str">
        <f>Orte[[#This Row],[Ort]]</f>
        <v>Neuenmarkt</v>
      </c>
      <c r="O5223" t="s">
        <v>3534</v>
      </c>
      <c r="P5223" t="s">
        <v>1310</v>
      </c>
    </row>
    <row r="5224" spans="1:16" x14ac:dyDescent="0.35">
      <c r="A5224" t="s">
        <v>6643</v>
      </c>
      <c r="B5224" s="3" t="s">
        <v>14955</v>
      </c>
      <c r="C5224" s="4">
        <v>51.278156612300002</v>
      </c>
      <c r="D5224" s="4">
        <v>7.8306212644600004</v>
      </c>
      <c r="E5224" s="4">
        <f>Orte[[#This Row],[Lat_dez]]*PI()/180</f>
        <v>0.89497266723793634</v>
      </c>
      <c r="F5224" s="4">
        <f>Orte[[#This Row],[Lon_dez]]*PI()/180</f>
        <v>0.13667012354150865</v>
      </c>
      <c r="G5224" t="s">
        <v>504</v>
      </c>
      <c r="H5224" t="s">
        <v>633</v>
      </c>
      <c r="I5224" s="4" t="b">
        <v>0</v>
      </c>
      <c r="J5224" s="4" t="str">
        <f>CONCATENATE(Orte[[#This Row],[Ort]]," - ",Orte[[#This Row],[Landkreis]])</f>
        <v>Neuenrade - Kreis Märkischer Kreis</v>
      </c>
      <c r="L5224" s="3" t="s">
        <v>12055</v>
      </c>
      <c r="M5224" s="3"/>
      <c r="N5224" t="str">
        <f>Orte[[#This Row],[Ort]]</f>
        <v>Neuenrade</v>
      </c>
      <c r="O5224" t="s">
        <v>87</v>
      </c>
      <c r="P5224" t="s">
        <v>6324</v>
      </c>
    </row>
    <row r="5225" spans="1:16" x14ac:dyDescent="0.35">
      <c r="A5225" t="s">
        <v>2179</v>
      </c>
      <c r="B5225" s="3" t="s">
        <v>9183</v>
      </c>
      <c r="C5225" s="4">
        <v>50.498456643899999</v>
      </c>
      <c r="D5225" s="4">
        <v>12.2326186768</v>
      </c>
      <c r="E5225" s="4">
        <f>Orte[[#This Row],[Lat_dez]]*PI()/180</f>
        <v>0.88136433561166061</v>
      </c>
      <c r="F5225" s="4">
        <f>Orte[[#This Row],[Lon_dez]]*PI()/180</f>
        <v>0.21349947205111208</v>
      </c>
      <c r="G5225" t="s">
        <v>869</v>
      </c>
      <c r="H5225" t="s">
        <v>870</v>
      </c>
      <c r="I5225" s="4" t="b">
        <v>0</v>
      </c>
      <c r="J5225" s="4" t="str">
        <f>CONCATENATE(Orte[[#This Row],[Ort]]," - ",Orte[[#This Row],[Landkreis]])</f>
        <v>Neuensalz - Landkreis Vogtlandkreis</v>
      </c>
      <c r="L5225" s="3" t="s">
        <v>10097</v>
      </c>
      <c r="M5225" s="3"/>
      <c r="N5225" t="str">
        <f>Orte[[#This Row],[Ort]]</f>
        <v>Neuensalz</v>
      </c>
      <c r="O5225" t="s">
        <v>2380</v>
      </c>
      <c r="P5225" t="s">
        <v>4568</v>
      </c>
    </row>
    <row r="5226" spans="1:16" x14ac:dyDescent="0.35">
      <c r="A5226" t="s">
        <v>2363</v>
      </c>
      <c r="B5226" s="3" t="s">
        <v>9410</v>
      </c>
      <c r="C5226" s="4">
        <v>49.239805179900003</v>
      </c>
      <c r="D5226" s="4">
        <v>9.3236377496599996</v>
      </c>
      <c r="E5226" s="4">
        <f>Orte[[#This Row],[Lat_dez]]*PI()/180</f>
        <v>0.85939672342981388</v>
      </c>
      <c r="F5226" s="4">
        <f>Orte[[#This Row],[Lon_dez]]*PI()/180</f>
        <v>0.1627281769948018</v>
      </c>
      <c r="G5226" t="s">
        <v>546</v>
      </c>
      <c r="H5226" t="s">
        <v>759</v>
      </c>
      <c r="I5226" s="4" t="b">
        <v>0</v>
      </c>
      <c r="J5226" s="4" t="str">
        <f>CONCATENATE(Orte[[#This Row],[Ort]]," - ",Orte[[#This Row],[Landkreis]])</f>
        <v>Neuenstadt am Kocher - Landkreis Heilbronn</v>
      </c>
      <c r="L5226" s="3" t="s">
        <v>10261</v>
      </c>
      <c r="M5226" s="3"/>
      <c r="N5226" t="str">
        <f>Orte[[#This Row],[Ort]]</f>
        <v>Neuenstadt am Kocher</v>
      </c>
      <c r="O5226" t="s">
        <v>5043</v>
      </c>
      <c r="P5226" t="s">
        <v>6095</v>
      </c>
    </row>
    <row r="5227" spans="1:16" x14ac:dyDescent="0.35">
      <c r="A5227" t="s">
        <v>5785</v>
      </c>
      <c r="B5227" s="3" t="s">
        <v>13784</v>
      </c>
      <c r="C5227" s="4">
        <v>49.2184273039</v>
      </c>
      <c r="D5227" s="4">
        <v>9.5963959679500004</v>
      </c>
      <c r="E5227" s="4">
        <f>Orte[[#This Row],[Lat_dez]]*PI()/180</f>
        <v>0.85902360910653075</v>
      </c>
      <c r="F5227" s="4">
        <f>Orte[[#This Row],[Lon_dez]]*PI()/180</f>
        <v>0.16748870596583576</v>
      </c>
      <c r="G5227" t="s">
        <v>546</v>
      </c>
      <c r="H5227" t="s">
        <v>2432</v>
      </c>
      <c r="I5227" s="4" t="b">
        <v>0</v>
      </c>
      <c r="J5227" s="4" t="str">
        <f>CONCATENATE(Orte[[#This Row],[Ort]]," - ",Orte[[#This Row],[Landkreis]])</f>
        <v>Neuenstein - Landkreis Hohenlohekreis</v>
      </c>
      <c r="L5227" s="3" t="s">
        <v>13113</v>
      </c>
      <c r="M5227" s="3"/>
      <c r="N5227" t="str">
        <f>Orte[[#This Row],[Ort]]</f>
        <v>Neuenstein</v>
      </c>
      <c r="O5227" t="s">
        <v>5852</v>
      </c>
      <c r="P5227" t="s">
        <v>86</v>
      </c>
    </row>
    <row r="5228" spans="1:16" x14ac:dyDescent="0.35">
      <c r="A5228" t="s">
        <v>2426</v>
      </c>
      <c r="B5228" s="3" t="s">
        <v>9477</v>
      </c>
      <c r="C5228" s="4">
        <v>50.9080612554</v>
      </c>
      <c r="D5228" s="4">
        <v>9.5685917623400005</v>
      </c>
      <c r="E5228" s="4">
        <f>Orte[[#This Row],[Lat_dez]]*PI()/180</f>
        <v>0.88851328471368796</v>
      </c>
      <c r="F5228" s="4">
        <f>Orte[[#This Row],[Lon_dez]]*PI()/180</f>
        <v>0.16700343103203977</v>
      </c>
      <c r="G5228" t="s">
        <v>549</v>
      </c>
      <c r="H5228" t="s">
        <v>647</v>
      </c>
      <c r="I5228" s="4" t="b">
        <v>0</v>
      </c>
      <c r="J5228" s="4" t="str">
        <f>CONCATENATE(Orte[[#This Row],[Ort]]," - ",Orte[[#This Row],[Landkreis]])</f>
        <v>Neuenstein (Hessen) - Landkreis Hersfeld-Rotenburg</v>
      </c>
      <c r="L5228" s="3" t="s">
        <v>14926</v>
      </c>
      <c r="M5228" s="3"/>
      <c r="N5228" t="str">
        <f>Orte[[#This Row],[Ort]]</f>
        <v>Neuenstein (Hessen)</v>
      </c>
      <c r="O5228" t="s">
        <v>2488</v>
      </c>
      <c r="P5228" t="s">
        <v>2114</v>
      </c>
    </row>
    <row r="5229" spans="1:16" x14ac:dyDescent="0.35">
      <c r="A5229" t="s">
        <v>7154</v>
      </c>
      <c r="B5229" s="3" t="s">
        <v>15640</v>
      </c>
      <c r="C5229" s="4">
        <v>50.995767313499996</v>
      </c>
      <c r="D5229" s="4">
        <v>9.2208932233599992</v>
      </c>
      <c r="E5229" s="4">
        <f>Orte[[#This Row],[Lat_dez]]*PI()/180</f>
        <v>0.8900440442014782</v>
      </c>
      <c r="F5229" s="4">
        <f>Orte[[#This Row],[Lon_dez]]*PI()/180</f>
        <v>0.16093494672246489</v>
      </c>
      <c r="G5229" t="s">
        <v>549</v>
      </c>
      <c r="H5229" t="s">
        <v>817</v>
      </c>
      <c r="I5229" s="4" t="b">
        <v>0</v>
      </c>
      <c r="J5229" s="4" t="str">
        <f>CONCATENATE(Orte[[#This Row],[Ort]]," - ",Orte[[#This Row],[Landkreis]])</f>
        <v>Neuental - Landkreis Schwalm-Eder-Kreis</v>
      </c>
      <c r="L5229" s="3" t="s">
        <v>13678</v>
      </c>
      <c r="M5229" s="3"/>
      <c r="N5229" t="str">
        <f>Orte[[#This Row],[Ort]]</f>
        <v>Neuental</v>
      </c>
      <c r="O5229" t="s">
        <v>4970</v>
      </c>
      <c r="P5229" t="s">
        <v>3403</v>
      </c>
    </row>
    <row r="5230" spans="1:16" x14ac:dyDescent="0.35">
      <c r="A5230" t="s">
        <v>6245</v>
      </c>
      <c r="B5230" s="3" t="s">
        <v>14388</v>
      </c>
      <c r="C5230" s="4">
        <v>50.016084272199997</v>
      </c>
      <c r="D5230" s="4">
        <v>6.2599552233900004</v>
      </c>
      <c r="E5230" s="4">
        <f>Orte[[#This Row],[Lat_dez]]*PI()/180</f>
        <v>0.87294534950484182</v>
      </c>
      <c r="F5230" s="4">
        <f>Orte[[#This Row],[Lon_dez]]*PI()/180</f>
        <v>0.10925682967557265</v>
      </c>
      <c r="G5230" t="s">
        <v>514</v>
      </c>
      <c r="H5230" t="s">
        <v>515</v>
      </c>
      <c r="I5230" s="4" t="b">
        <v>0</v>
      </c>
      <c r="J5230" s="4" t="str">
        <f>CONCATENATE(Orte[[#This Row],[Ort]]," - ",Orte[[#This Row],[Landkreis]])</f>
        <v>Neuerburg u.a. - Landkreis Eifelkreis Bitburg-Prüm</v>
      </c>
      <c r="L5230" s="3" t="s">
        <v>7764</v>
      </c>
      <c r="M5230" s="3"/>
      <c r="N5230" t="str">
        <f>Orte[[#This Row],[Ort]]</f>
        <v>Neuerburg u.a.</v>
      </c>
      <c r="O5230" t="s">
        <v>3541</v>
      </c>
      <c r="P5230" t="s">
        <v>6418</v>
      </c>
    </row>
    <row r="5231" spans="1:16" x14ac:dyDescent="0.35">
      <c r="A5231" t="s">
        <v>3774</v>
      </c>
      <c r="B5231" s="3" t="s">
        <v>11173</v>
      </c>
      <c r="C5231" s="4">
        <v>48.322927993299999</v>
      </c>
      <c r="D5231" s="4">
        <v>11.664013516700001</v>
      </c>
      <c r="E5231" s="4">
        <f>Orte[[#This Row],[Lat_dez]]*PI()/180</f>
        <v>0.84339419768722135</v>
      </c>
      <c r="F5231" s="4">
        <f>Orte[[#This Row],[Lon_dez]]*PI()/180</f>
        <v>0.2035754398635376</v>
      </c>
      <c r="G5231" t="s">
        <v>665</v>
      </c>
      <c r="H5231" t="s">
        <v>845</v>
      </c>
      <c r="I5231" s="4" t="b">
        <v>0</v>
      </c>
      <c r="J5231" s="4" t="str">
        <f>CONCATENATE(Orte[[#This Row],[Ort]]," - ",Orte[[#This Row],[Landkreis]])</f>
        <v>Neufahrn b. Freising - Landkreis Freising</v>
      </c>
      <c r="L5231" s="3" t="s">
        <v>13681</v>
      </c>
      <c r="M5231" s="3"/>
      <c r="N5231" t="str">
        <f>Orte[[#This Row],[Ort]]</f>
        <v>Neufahrn b. Freising</v>
      </c>
      <c r="O5231" t="s">
        <v>3074</v>
      </c>
      <c r="P5231" t="s">
        <v>16099</v>
      </c>
    </row>
    <row r="5232" spans="1:16" x14ac:dyDescent="0.35">
      <c r="A5232" t="s">
        <v>3774</v>
      </c>
      <c r="B5232" s="3" t="s">
        <v>13457</v>
      </c>
      <c r="C5232" s="4">
        <v>48.355898547199999</v>
      </c>
      <c r="D5232" s="4">
        <v>11.6397011447</v>
      </c>
      <c r="E5232" s="4">
        <f>Orte[[#This Row],[Lat_dez]]*PI()/180</f>
        <v>0.84396964240898265</v>
      </c>
      <c r="F5232" s="4">
        <f>Orte[[#This Row],[Lon_dez]]*PI()/180</f>
        <v>0.20315110892316793</v>
      </c>
      <c r="G5232" t="s">
        <v>665</v>
      </c>
      <c r="H5232" t="s">
        <v>845</v>
      </c>
      <c r="I5232" s="4" t="b">
        <v>0</v>
      </c>
      <c r="J5232" s="4" t="str">
        <f>CONCATENATE(Orte[[#This Row],[Ort]]," - ",Orte[[#This Row],[Landkreis]])</f>
        <v>Neufahrn b. Freising - Landkreis Freising</v>
      </c>
      <c r="L5232" s="3" t="s">
        <v>14913</v>
      </c>
      <c r="M5232" s="3"/>
      <c r="N5232" t="str">
        <f>Orte[[#This Row],[Ort]]</f>
        <v>Neufahrn b. Freising</v>
      </c>
      <c r="O5232" t="s">
        <v>2272</v>
      </c>
      <c r="P5232" t="s">
        <v>2897</v>
      </c>
    </row>
    <row r="5233" spans="1:16" x14ac:dyDescent="0.35">
      <c r="A5233" t="s">
        <v>1952</v>
      </c>
      <c r="B5233" s="3" t="s">
        <v>8925</v>
      </c>
      <c r="C5233" s="4">
        <v>48.735735964100002</v>
      </c>
      <c r="D5233" s="4">
        <v>12.1507432167</v>
      </c>
      <c r="E5233" s="4">
        <f>Orte[[#This Row],[Lat_dez]]*PI()/180</f>
        <v>0.85059905595615803</v>
      </c>
      <c r="F5233" s="4">
        <f>Orte[[#This Row],[Lon_dez]]*PI()/180</f>
        <v>0.21207047569578183</v>
      </c>
      <c r="G5233" t="s">
        <v>665</v>
      </c>
      <c r="H5233" t="s">
        <v>881</v>
      </c>
      <c r="I5233" s="4" t="b">
        <v>0</v>
      </c>
      <c r="J5233" s="4" t="str">
        <f>CONCATENATE(Orte[[#This Row],[Ort]]," - ",Orte[[#This Row],[Landkreis]])</f>
        <v>Neufahrn i. NB - Landkreis Landshut</v>
      </c>
      <c r="L5233" s="3" t="s">
        <v>14660</v>
      </c>
      <c r="M5233" s="3"/>
      <c r="N5233" t="str">
        <f>Orte[[#This Row],[Ort]]</f>
        <v>Neufahrn i. NB</v>
      </c>
      <c r="O5233" t="s">
        <v>5521</v>
      </c>
      <c r="P5233" t="s">
        <v>3274</v>
      </c>
    </row>
    <row r="5234" spans="1:16" x14ac:dyDescent="0.35">
      <c r="A5234" t="s">
        <v>3605</v>
      </c>
      <c r="B5234" s="3" t="s">
        <v>10959</v>
      </c>
      <c r="C5234" s="4">
        <v>53.9178478774</v>
      </c>
      <c r="D5234" s="4">
        <v>9.0141580445299994</v>
      </c>
      <c r="E5234" s="4">
        <f>Orte[[#This Row],[Lat_dez]]*PI()/180</f>
        <v>0.94104397105006587</v>
      </c>
      <c r="F5234" s="4">
        <f>Orte[[#This Row],[Lon_dez]]*PI()/180</f>
        <v>0.15732673717218212</v>
      </c>
      <c r="G5234" t="s">
        <v>641</v>
      </c>
      <c r="H5234" t="s">
        <v>751</v>
      </c>
      <c r="I5234" s="4" t="b">
        <v>0</v>
      </c>
      <c r="J5234" s="4" t="str">
        <f>CONCATENATE(Orte[[#This Row],[Ort]]," - ",Orte[[#This Row],[Landkreis]])</f>
        <v>Neufeld, Schmedeswurth - Kreis Dithmarschen</v>
      </c>
      <c r="L5234" s="3" t="s">
        <v>14924</v>
      </c>
      <c r="M5234" s="3"/>
      <c r="N5234" t="str">
        <f>Orte[[#This Row],[Ort]]</f>
        <v>Neufeld, Schmedeswurth</v>
      </c>
      <c r="O5234" t="s">
        <v>5564</v>
      </c>
      <c r="P5234" t="s">
        <v>3002</v>
      </c>
    </row>
    <row r="5235" spans="1:16" x14ac:dyDescent="0.35">
      <c r="A5235" t="s">
        <v>4803</v>
      </c>
      <c r="B5235" s="3" t="s">
        <v>12499</v>
      </c>
      <c r="C5235" s="4">
        <v>48.553165243199999</v>
      </c>
      <c r="D5235" s="4">
        <v>9.3689489516000002</v>
      </c>
      <c r="E5235" s="4">
        <f>Orte[[#This Row],[Lat_dez]]*PI()/180</f>
        <v>0.84741259575871342</v>
      </c>
      <c r="F5235" s="4">
        <f>Orte[[#This Row],[Lon_dez]]*PI()/180</f>
        <v>0.16351900665669086</v>
      </c>
      <c r="G5235" t="s">
        <v>546</v>
      </c>
      <c r="H5235" t="s">
        <v>781</v>
      </c>
      <c r="I5235" s="4" t="b">
        <v>0</v>
      </c>
      <c r="J5235" s="4" t="str">
        <f>CONCATENATE(Orte[[#This Row],[Ort]]," - ",Orte[[#This Row],[Landkreis]])</f>
        <v>Neuffen - Landkreis Esslingen</v>
      </c>
      <c r="L5235" s="3" t="s">
        <v>10269</v>
      </c>
      <c r="M5235" s="3"/>
      <c r="N5235" t="str">
        <f>Orte[[#This Row],[Ort]]</f>
        <v>Neuffen</v>
      </c>
      <c r="O5235" t="s">
        <v>1465</v>
      </c>
      <c r="P5235" t="s">
        <v>1693</v>
      </c>
    </row>
    <row r="5236" spans="1:16" x14ac:dyDescent="0.35">
      <c r="A5236" t="s">
        <v>2355</v>
      </c>
      <c r="B5236" s="3" t="s">
        <v>9400</v>
      </c>
      <c r="C5236" s="4">
        <v>48.241941511</v>
      </c>
      <c r="D5236" s="4">
        <v>9.1608703393200006</v>
      </c>
      <c r="E5236" s="4">
        <f>Orte[[#This Row],[Lat_dez]]*PI()/180</f>
        <v>0.84198071692147824</v>
      </c>
      <c r="F5236" s="4">
        <f>Orte[[#This Row],[Lon_dez]]*PI()/180</f>
        <v>0.15988734976942418</v>
      </c>
      <c r="G5236" t="s">
        <v>546</v>
      </c>
      <c r="H5236" t="s">
        <v>1495</v>
      </c>
      <c r="I5236" s="4" t="b">
        <v>0</v>
      </c>
      <c r="J5236" s="4" t="str">
        <f>CONCATENATE(Orte[[#This Row],[Ort]]," - ",Orte[[#This Row],[Landkreis]])</f>
        <v>Neufra - Landkreis Sigmaringen</v>
      </c>
      <c r="L5236" s="3" t="s">
        <v>13908</v>
      </c>
      <c r="M5236" s="3"/>
      <c r="N5236" t="str">
        <f>Orte[[#This Row],[Ort]]</f>
        <v>Neufra</v>
      </c>
      <c r="O5236" t="s">
        <v>5326</v>
      </c>
      <c r="P5236" t="s">
        <v>4912</v>
      </c>
    </row>
    <row r="5237" spans="1:16" x14ac:dyDescent="0.35">
      <c r="A5237" t="s">
        <v>2792</v>
      </c>
      <c r="B5237" s="3" t="s">
        <v>9938</v>
      </c>
      <c r="C5237" s="4">
        <v>48.392886757200003</v>
      </c>
      <c r="D5237" s="4">
        <v>12.223450532099999</v>
      </c>
      <c r="E5237" s="4">
        <f>Orte[[#This Row],[Lat_dez]]*PI()/180</f>
        <v>0.84461520845790183</v>
      </c>
      <c r="F5237" s="4">
        <f>Orte[[#This Row],[Lon_dez]]*PI()/180</f>
        <v>0.21333945773979782</v>
      </c>
      <c r="G5237" t="s">
        <v>665</v>
      </c>
      <c r="H5237" t="s">
        <v>881</v>
      </c>
      <c r="I5237" s="4" t="b">
        <v>0</v>
      </c>
      <c r="J5237" s="4" t="str">
        <f>CONCATENATE(Orte[[#This Row],[Ort]]," - ",Orte[[#This Row],[Landkreis]])</f>
        <v>Neufraunhofen - Landkreis Landshut</v>
      </c>
      <c r="L5237" s="3" t="s">
        <v>12054</v>
      </c>
      <c r="M5237" s="3"/>
      <c r="N5237" t="str">
        <f>Orte[[#This Row],[Ort]]</f>
        <v>Neufraunhofen</v>
      </c>
      <c r="O5237" t="s">
        <v>2750</v>
      </c>
      <c r="P5237" t="s">
        <v>5088</v>
      </c>
    </row>
    <row r="5238" spans="1:16" x14ac:dyDescent="0.35">
      <c r="A5238" t="s">
        <v>753</v>
      </c>
      <c r="B5238" s="3" t="s">
        <v>7822</v>
      </c>
      <c r="C5238" s="4">
        <v>53.806009929699997</v>
      </c>
      <c r="D5238" s="4">
        <v>8.9981943327000007</v>
      </c>
      <c r="E5238" s="4">
        <f>Orte[[#This Row],[Lat_dez]]*PI()/180</f>
        <v>0.93909203063402757</v>
      </c>
      <c r="F5238" s="4">
        <f>Orte[[#This Row],[Lon_dez]]*PI()/180</f>
        <v>0.15704811783990907</v>
      </c>
      <c r="G5238" t="s">
        <v>554</v>
      </c>
      <c r="H5238" t="s">
        <v>729</v>
      </c>
      <c r="I5238" s="4" t="b">
        <v>0</v>
      </c>
      <c r="J5238" s="4" t="str">
        <f>CONCATENATE(Orte[[#This Row],[Ort]]," - ",Orte[[#This Row],[Landkreis]])</f>
        <v>Neuhaus (Oste) - Landkreis Cuxhaven</v>
      </c>
      <c r="L5238" s="3" t="s">
        <v>13115</v>
      </c>
      <c r="M5238" s="3"/>
      <c r="N5238" t="str">
        <f>Orte[[#This Row],[Ort]]</f>
        <v>Neuhaus (Oste)</v>
      </c>
      <c r="O5238" t="s">
        <v>7263</v>
      </c>
      <c r="P5238" t="s">
        <v>3289</v>
      </c>
    </row>
    <row r="5239" spans="1:16" x14ac:dyDescent="0.35">
      <c r="A5239" t="s">
        <v>1251</v>
      </c>
      <c r="B5239" s="3" t="s">
        <v>8199</v>
      </c>
      <c r="C5239" s="4">
        <v>48.450025270600001</v>
      </c>
      <c r="D5239" s="4">
        <v>13.411417864300001</v>
      </c>
      <c r="E5239" s="4">
        <f>Orte[[#This Row],[Lat_dez]]*PI()/180</f>
        <v>0.8456124636464265</v>
      </c>
      <c r="F5239" s="4">
        <f>Orte[[#This Row],[Lon_dez]]*PI()/180</f>
        <v>0.23407339909282107</v>
      </c>
      <c r="G5239" t="s">
        <v>665</v>
      </c>
      <c r="H5239" t="s">
        <v>925</v>
      </c>
      <c r="I5239" s="4" t="b">
        <v>0</v>
      </c>
      <c r="J5239" s="4" t="str">
        <f>CONCATENATE(Orte[[#This Row],[Ort]]," - ",Orte[[#This Row],[Landkreis]])</f>
        <v>Neuhaus a. Inn - Landkreis Passau</v>
      </c>
      <c r="L5239" s="3" t="s">
        <v>12436</v>
      </c>
      <c r="M5239" s="3"/>
      <c r="N5239" t="str">
        <f>Orte[[#This Row],[Ort]]</f>
        <v>Neuhaus a. Inn</v>
      </c>
      <c r="O5239" t="s">
        <v>3978</v>
      </c>
      <c r="P5239" t="s">
        <v>16100</v>
      </c>
    </row>
    <row r="5240" spans="1:16" x14ac:dyDescent="0.35">
      <c r="A5240" t="s">
        <v>2879</v>
      </c>
      <c r="B5240" s="3" t="s">
        <v>10039</v>
      </c>
      <c r="C5240" s="4">
        <v>49.635396954000001</v>
      </c>
      <c r="D5240" s="4">
        <v>11.5550479383</v>
      </c>
      <c r="E5240" s="4">
        <f>Orte[[#This Row],[Lat_dez]]*PI()/180</f>
        <v>0.86630110238166447</v>
      </c>
      <c r="F5240" s="4">
        <f>Orte[[#This Row],[Lon_dez]]*PI()/180</f>
        <v>0.20167363174911759</v>
      </c>
      <c r="G5240" t="s">
        <v>665</v>
      </c>
      <c r="H5240" t="s">
        <v>964</v>
      </c>
      <c r="I5240" s="4" t="b">
        <v>0</v>
      </c>
      <c r="J5240" s="4" t="str">
        <f>CONCATENATE(Orte[[#This Row],[Ort]]," - ",Orte[[#This Row],[Landkreis]])</f>
        <v>Neuhaus a.d.Pegnitz - Landkreis Nürnberger Land</v>
      </c>
      <c r="L5240" s="3" t="s">
        <v>15201</v>
      </c>
      <c r="M5240" s="3"/>
      <c r="N5240" t="str">
        <f>Orte[[#This Row],[Ort]]</f>
        <v>Neuhaus a.d.Pegnitz</v>
      </c>
      <c r="O5240" t="s">
        <v>2654</v>
      </c>
      <c r="P5240" t="s">
        <v>16103</v>
      </c>
    </row>
    <row r="5241" spans="1:16" x14ac:dyDescent="0.35">
      <c r="A5241" t="s">
        <v>6360</v>
      </c>
      <c r="B5241" s="3" t="s">
        <v>14560</v>
      </c>
      <c r="C5241" s="4">
        <v>50.490374211599999</v>
      </c>
      <c r="D5241" s="4">
        <v>11.1197082395</v>
      </c>
      <c r="E5241" s="4">
        <f>Orte[[#This Row],[Lat_dez]]*PI()/180</f>
        <v>0.881223270556456</v>
      </c>
      <c r="F5241" s="4">
        <f>Orte[[#This Row],[Lon_dez]]*PI()/180</f>
        <v>0.19407552064041717</v>
      </c>
      <c r="G5241" t="s">
        <v>678</v>
      </c>
      <c r="H5241" t="s">
        <v>1823</v>
      </c>
      <c r="I5241" s="4" t="b">
        <v>0</v>
      </c>
      <c r="J5241" s="4" t="str">
        <f>CONCATENATE(Orte[[#This Row],[Ort]]," - ",Orte[[#This Row],[Landkreis]])</f>
        <v>Neuhaus am Rennweg, Lauscha - Landkreis Sonneberg</v>
      </c>
      <c r="L5241" s="3" t="s">
        <v>13780</v>
      </c>
      <c r="M5241" s="3"/>
      <c r="N5241" t="str">
        <f>Orte[[#This Row],[Ort]]</f>
        <v>Neuhaus am Rennweg, Lauscha</v>
      </c>
      <c r="O5241" t="s">
        <v>6395</v>
      </c>
      <c r="P5241" t="s">
        <v>16104</v>
      </c>
    </row>
    <row r="5242" spans="1:16" x14ac:dyDescent="0.35">
      <c r="A5242" t="s">
        <v>5797</v>
      </c>
      <c r="B5242" s="3" t="s">
        <v>13797</v>
      </c>
      <c r="C5242" s="4">
        <v>50.386261609999998</v>
      </c>
      <c r="D5242" s="4">
        <v>7.7100291239600001</v>
      </c>
      <c r="E5242" s="4">
        <f>Orte[[#This Row],[Lat_dez]]*PI()/180</f>
        <v>0.87940616286571893</v>
      </c>
      <c r="F5242" s="4">
        <f>Orte[[#This Row],[Lon_dez]]*PI()/180</f>
        <v>0.13456539363775602</v>
      </c>
      <c r="G5242" t="s">
        <v>514</v>
      </c>
      <c r="H5242" t="s">
        <v>590</v>
      </c>
      <c r="I5242" s="4" t="b">
        <v>0</v>
      </c>
      <c r="J5242" s="4" t="str">
        <f>CONCATENATE(Orte[[#This Row],[Ort]]," - ",Orte[[#This Row],[Landkreis]])</f>
        <v>Neuhäusel - Landkreis Westerwaldkreis</v>
      </c>
      <c r="L5242" s="3" t="s">
        <v>14713</v>
      </c>
      <c r="M5242" s="3"/>
      <c r="N5242" t="str">
        <f>Orte[[#This Row],[Ort]]</f>
        <v>Neuhäusel</v>
      </c>
      <c r="O5242" t="s">
        <v>6855</v>
      </c>
      <c r="P5242" t="s">
        <v>3738</v>
      </c>
    </row>
    <row r="5243" spans="1:16" x14ac:dyDescent="0.35">
      <c r="A5243" t="s">
        <v>5633</v>
      </c>
      <c r="B5243" s="3" t="s">
        <v>13577</v>
      </c>
      <c r="C5243" s="4">
        <v>48.807934626700003</v>
      </c>
      <c r="D5243" s="4">
        <v>8.7654773313199996</v>
      </c>
      <c r="E5243" s="4">
        <f>Orte[[#This Row],[Lat_dez]]*PI()/180</f>
        <v>0.8518591603340645</v>
      </c>
      <c r="F5243" s="4">
        <f>Orte[[#This Row],[Lon_dez]]*PI()/180</f>
        <v>0.15298643994045985</v>
      </c>
      <c r="G5243" t="s">
        <v>546</v>
      </c>
      <c r="H5243" t="s">
        <v>721</v>
      </c>
      <c r="I5243" s="4" t="b">
        <v>0</v>
      </c>
      <c r="J5243" s="4" t="str">
        <f>CONCATENATE(Orte[[#This Row],[Ort]]," - ",Orte[[#This Row],[Landkreis]])</f>
        <v>Neuhausen - Landkreis Enzkreis</v>
      </c>
      <c r="L5243" s="3" t="s">
        <v>13776</v>
      </c>
      <c r="M5243" s="3"/>
      <c r="N5243" t="str">
        <f>Orte[[#This Row],[Ort]]</f>
        <v>Neuhausen</v>
      </c>
      <c r="O5243" t="s">
        <v>3429</v>
      </c>
      <c r="P5243" t="s">
        <v>16105</v>
      </c>
    </row>
    <row r="5244" spans="1:16" x14ac:dyDescent="0.35">
      <c r="A5244" t="s">
        <v>3815</v>
      </c>
      <c r="B5244" s="3" t="s">
        <v>11229</v>
      </c>
      <c r="C5244" s="4">
        <v>48.681175667799998</v>
      </c>
      <c r="D5244" s="4">
        <v>9.2769408280800008</v>
      </c>
      <c r="E5244" s="4">
        <f>Orte[[#This Row],[Lat_dez]]*PI()/180</f>
        <v>0.84964679914485919</v>
      </c>
      <c r="F5244" s="4">
        <f>Orte[[#This Row],[Lon_dez]]*PI()/180</f>
        <v>0.16191316196268524</v>
      </c>
      <c r="G5244" t="s">
        <v>546</v>
      </c>
      <c r="H5244" t="s">
        <v>781</v>
      </c>
      <c r="I5244" s="4" t="b">
        <v>0</v>
      </c>
      <c r="J5244" s="4" t="str">
        <f>CONCATENATE(Orte[[#This Row],[Ort]]," - ",Orte[[#This Row],[Landkreis]])</f>
        <v>Neuhausen auf den Fildern - Landkreis Esslingen</v>
      </c>
      <c r="L5244" s="3" t="s">
        <v>12441</v>
      </c>
      <c r="M5244" s="3"/>
      <c r="N5244" t="str">
        <f>Orte[[#This Row],[Ort]]</f>
        <v>Neuhausen auf den Fildern</v>
      </c>
      <c r="O5244" t="s">
        <v>3610</v>
      </c>
      <c r="P5244" t="s">
        <v>6923</v>
      </c>
    </row>
    <row r="5245" spans="1:16" x14ac:dyDescent="0.35">
      <c r="A5245" t="s">
        <v>2344</v>
      </c>
      <c r="B5245" s="3" t="s">
        <v>9388</v>
      </c>
      <c r="C5245" s="4">
        <v>47.9650856668</v>
      </c>
      <c r="D5245" s="4">
        <v>8.9678341745000001</v>
      </c>
      <c r="E5245" s="4">
        <f>Orte[[#This Row],[Lat_dez]]*PI()/180</f>
        <v>0.83714867088679967</v>
      </c>
      <c r="F5245" s="4">
        <f>Orte[[#This Row],[Lon_dez]]*PI()/180</f>
        <v>0.1565182331178927</v>
      </c>
      <c r="G5245" t="s">
        <v>546</v>
      </c>
      <c r="H5245" t="s">
        <v>1084</v>
      </c>
      <c r="I5245" s="4" t="b">
        <v>0</v>
      </c>
      <c r="J5245" s="4" t="str">
        <f>CONCATENATE(Orte[[#This Row],[Ort]]," - ",Orte[[#This Row],[Landkreis]])</f>
        <v>Neuhausen ob Eck - Landkreis Tuttlingen</v>
      </c>
      <c r="L5245" s="3" t="s">
        <v>12440</v>
      </c>
      <c r="M5245" s="3"/>
      <c r="N5245" t="str">
        <f>Orte[[#This Row],[Ort]]</f>
        <v>Neuhausen ob Eck</v>
      </c>
      <c r="O5245" t="s">
        <v>88</v>
      </c>
      <c r="P5245" t="s">
        <v>16101</v>
      </c>
    </row>
    <row r="5246" spans="1:16" x14ac:dyDescent="0.35">
      <c r="A5246" t="s">
        <v>7165</v>
      </c>
      <c r="B5246" s="3" t="s">
        <v>15653</v>
      </c>
      <c r="C5246" s="4">
        <v>50.681769700799997</v>
      </c>
      <c r="D5246" s="4">
        <v>13.4922859562</v>
      </c>
      <c r="E5246" s="4">
        <f>Orte[[#This Row],[Lat_dez]]*PI()/180</f>
        <v>0.88456375201646142</v>
      </c>
      <c r="F5246" s="4">
        <f>Orte[[#This Row],[Lon_dez]]*PI()/180</f>
        <v>0.23548481355628145</v>
      </c>
      <c r="G5246" t="s">
        <v>869</v>
      </c>
      <c r="H5246" t="s">
        <v>935</v>
      </c>
      <c r="I5246" s="4" t="b">
        <v>0</v>
      </c>
      <c r="J5246" s="4" t="str">
        <f>CONCATENATE(Orte[[#This Row],[Ort]]," - ",Orte[[#This Row],[Landkreis]])</f>
        <v>Neuhausen/Erzgeb. - Landkreis Mittelsachsen</v>
      </c>
      <c r="L5246" s="3" t="s">
        <v>14362</v>
      </c>
      <c r="M5246" s="3"/>
      <c r="N5246" t="str">
        <f>Orte[[#This Row],[Ort]]</f>
        <v>Neuhausen/Erzgeb.</v>
      </c>
      <c r="O5246" t="s">
        <v>3314</v>
      </c>
      <c r="P5246" t="s">
        <v>2359</v>
      </c>
    </row>
    <row r="5247" spans="1:16" x14ac:dyDescent="0.35">
      <c r="A5247" t="s">
        <v>3894</v>
      </c>
      <c r="B5247" s="3" t="s">
        <v>11317</v>
      </c>
      <c r="C5247" s="4">
        <v>51.6884228049</v>
      </c>
      <c r="D5247" s="4">
        <v>14.432104281000001</v>
      </c>
      <c r="E5247" s="4">
        <f>Orte[[#This Row],[Lat_dez]]*PI()/180</f>
        <v>0.90213316310842773</v>
      </c>
      <c r="F5247" s="4">
        <f>Orte[[#This Row],[Lon_dez]]*PI()/180</f>
        <v>0.25188773769461892</v>
      </c>
      <c r="G5247" t="s">
        <v>885</v>
      </c>
      <c r="H5247" t="s">
        <v>977</v>
      </c>
      <c r="I5247" s="4" t="b">
        <v>0</v>
      </c>
      <c r="J5247" s="4" t="str">
        <f>CONCATENATE(Orte[[#This Row],[Ort]]," - ",Orte[[#This Row],[Landkreis]])</f>
        <v>Neuhausen/Spree - Landkreis Spree-Neiße</v>
      </c>
      <c r="L5247" s="3" t="s">
        <v>14906</v>
      </c>
      <c r="M5247" s="3"/>
      <c r="N5247" t="str">
        <f>Orte[[#This Row],[Ort]]</f>
        <v>Neuhausen/Spree</v>
      </c>
      <c r="O5247" t="s">
        <v>5075</v>
      </c>
      <c r="P5247" t="s">
        <v>16106</v>
      </c>
    </row>
    <row r="5248" spans="1:16" x14ac:dyDescent="0.35">
      <c r="A5248" t="s">
        <v>4648</v>
      </c>
      <c r="B5248" s="3" t="s">
        <v>12302</v>
      </c>
      <c r="C5248" s="4">
        <v>50.348645089900003</v>
      </c>
      <c r="D5248" s="4">
        <v>11.224234898000001</v>
      </c>
      <c r="E5248" s="4">
        <f>Orte[[#This Row],[Lat_dez]]*PI()/180</f>
        <v>0.87874963073683143</v>
      </c>
      <c r="F5248" s="4">
        <f>Orte[[#This Row],[Lon_dez]]*PI()/180</f>
        <v>0.19589985498734991</v>
      </c>
      <c r="G5248" t="s">
        <v>678</v>
      </c>
      <c r="H5248" t="s">
        <v>1823</v>
      </c>
      <c r="I5248" s="4" t="b">
        <v>0</v>
      </c>
      <c r="J5248" s="4" t="str">
        <f>CONCATENATE(Orte[[#This Row],[Ort]]," - ",Orte[[#This Row],[Landkreis]])</f>
        <v>Neuhaus-Schierschnitz, Judenbach - Landkreis Sonneberg</v>
      </c>
      <c r="L5248" s="3" t="s">
        <v>15246</v>
      </c>
      <c r="M5248" s="3"/>
      <c r="N5248" t="str">
        <f>Orte[[#This Row],[Ort]]</f>
        <v>Neuhaus-Schierschnitz, Judenbach</v>
      </c>
      <c r="O5248" t="s">
        <v>5300</v>
      </c>
      <c r="P5248" t="s">
        <v>16102</v>
      </c>
    </row>
    <row r="5249" spans="1:16" x14ac:dyDescent="0.35">
      <c r="A5249" t="s">
        <v>4888</v>
      </c>
      <c r="B5249" s="3" t="s">
        <v>12601</v>
      </c>
      <c r="C5249" s="4">
        <v>49.522898981799997</v>
      </c>
      <c r="D5249" s="4">
        <v>7.9151177085000004</v>
      </c>
      <c r="E5249" s="4">
        <f>Orte[[#This Row],[Lat_dez]]*PI()/180</f>
        <v>0.86433764236495736</v>
      </c>
      <c r="F5249" s="4">
        <f>Orte[[#This Row],[Lon_dez]]*PI()/180</f>
        <v>0.13814486469623377</v>
      </c>
      <c r="G5249" t="s">
        <v>514</v>
      </c>
      <c r="H5249" t="s">
        <v>586</v>
      </c>
      <c r="I5249" s="4" t="b">
        <v>0</v>
      </c>
      <c r="J5249" s="4" t="str">
        <f>CONCATENATE(Orte[[#This Row],[Ort]]," - ",Orte[[#This Row],[Landkreis]])</f>
        <v>Neuhemsbach - Landkreis Kaiserslautern</v>
      </c>
      <c r="L5249" s="3" t="s">
        <v>8823</v>
      </c>
      <c r="M5249" s="3"/>
      <c r="N5249" t="str">
        <f>Orte[[#This Row],[Ort]]</f>
        <v>Neuhemsbach</v>
      </c>
      <c r="O5249" t="s">
        <v>1386</v>
      </c>
      <c r="P5249" t="s">
        <v>5494</v>
      </c>
    </row>
    <row r="5250" spans="1:16" x14ac:dyDescent="0.35">
      <c r="A5250" t="s">
        <v>2914</v>
      </c>
      <c r="B5250" s="3" t="s">
        <v>10081</v>
      </c>
      <c r="C5250" s="4">
        <v>50.469896675999998</v>
      </c>
      <c r="D5250" s="4">
        <v>9.58165861194</v>
      </c>
      <c r="E5250" s="4">
        <f>Orte[[#This Row],[Lat_dez]]*PI()/180</f>
        <v>0.88086587013754181</v>
      </c>
      <c r="F5250" s="4">
        <f>Orte[[#This Row],[Lon_dez]]*PI()/180</f>
        <v>0.16723149058042266</v>
      </c>
      <c r="G5250" t="s">
        <v>549</v>
      </c>
      <c r="H5250" t="s">
        <v>815</v>
      </c>
      <c r="I5250" s="4" t="b">
        <v>0</v>
      </c>
      <c r="J5250" s="4" t="str">
        <f>CONCATENATE(Orte[[#This Row],[Ort]]," - ",Orte[[#This Row],[Landkreis]])</f>
        <v>Neuhof - Landkreis Fulda</v>
      </c>
      <c r="L5250" s="3" t="s">
        <v>13606</v>
      </c>
      <c r="M5250" s="3"/>
      <c r="N5250" t="str">
        <f>Orte[[#This Row],[Ort]]</f>
        <v>Neuhof</v>
      </c>
      <c r="O5250" t="s">
        <v>3417</v>
      </c>
      <c r="P5250" t="s">
        <v>3405</v>
      </c>
    </row>
    <row r="5251" spans="1:16" x14ac:dyDescent="0.35">
      <c r="A5251" t="s">
        <v>2373</v>
      </c>
      <c r="B5251" s="3" t="s">
        <v>9421</v>
      </c>
      <c r="C5251" s="4">
        <v>49.448972660199999</v>
      </c>
      <c r="D5251" s="4">
        <v>10.6531869857</v>
      </c>
      <c r="E5251" s="4">
        <f>Orte[[#This Row],[Lat_dez]]*PI()/180</f>
        <v>0.8630473846491491</v>
      </c>
      <c r="F5251" s="4">
        <f>Orte[[#This Row],[Lon_dez]]*PI()/180</f>
        <v>0.18593318873107506</v>
      </c>
      <c r="G5251" t="s">
        <v>665</v>
      </c>
      <c r="H5251" t="s">
        <v>706</v>
      </c>
      <c r="I5251" s="4" t="b">
        <v>0</v>
      </c>
      <c r="J5251" s="4" t="str">
        <f>CONCATENATE(Orte[[#This Row],[Ort]]," - ",Orte[[#This Row],[Landkreis]])</f>
        <v>Neuhof a.d.Zenn - Landkreis Neustadt a.d. Aisch-Bad Windsheim</v>
      </c>
      <c r="L5251" s="3" t="s">
        <v>13226</v>
      </c>
      <c r="M5251" s="3"/>
      <c r="N5251" t="str">
        <f>Orte[[#This Row],[Ort]]</f>
        <v>Neuhof a.d.Zenn</v>
      </c>
      <c r="O5251" t="s">
        <v>2235</v>
      </c>
      <c r="P5251" t="s">
        <v>860</v>
      </c>
    </row>
    <row r="5252" spans="1:16" x14ac:dyDescent="0.35">
      <c r="A5252" t="s">
        <v>3792</v>
      </c>
      <c r="B5252" s="3" t="s">
        <v>11194</v>
      </c>
      <c r="C5252" s="4">
        <v>49.417310455500001</v>
      </c>
      <c r="D5252" s="4">
        <v>8.4341515228200006</v>
      </c>
      <c r="E5252" s="4">
        <f>Orte[[#This Row],[Lat_dez]]*PI()/180</f>
        <v>0.86249477492869375</v>
      </c>
      <c r="F5252" s="4">
        <f>Orte[[#This Row],[Lon_dez]]*PI()/180</f>
        <v>0.14720371368530266</v>
      </c>
      <c r="G5252" t="s">
        <v>514</v>
      </c>
      <c r="H5252" t="s">
        <v>580</v>
      </c>
      <c r="I5252" s="4" t="b">
        <v>0</v>
      </c>
      <c r="J5252" s="4" t="str">
        <f>CONCATENATE(Orte[[#This Row],[Ort]]," - ",Orte[[#This Row],[Landkreis]])</f>
        <v>Neuhofen - Landkreis Rhein-Pfalz-Kreis</v>
      </c>
      <c r="L5252" s="3" t="s">
        <v>15647</v>
      </c>
      <c r="M5252" s="3"/>
      <c r="N5252" t="str">
        <f>Orte[[#This Row],[Ort]]</f>
        <v>Neuhofen</v>
      </c>
      <c r="O5252" t="s">
        <v>6416</v>
      </c>
      <c r="P5252" t="s">
        <v>4330</v>
      </c>
    </row>
    <row r="5253" spans="1:16" x14ac:dyDescent="0.35">
      <c r="A5253" t="s">
        <v>2370</v>
      </c>
      <c r="B5253" s="3" t="s">
        <v>12270</v>
      </c>
      <c r="C5253" s="4">
        <v>49.6681409726</v>
      </c>
      <c r="D5253" s="4">
        <v>7.03733581929</v>
      </c>
      <c r="E5253" s="4">
        <f>Orte[[#This Row],[Lat_dez]]*PI()/180</f>
        <v>0.86687259331656874</v>
      </c>
      <c r="F5253" s="4">
        <f>Orte[[#This Row],[Lon_dez]]*PI()/180</f>
        <v>0.12282468061514318</v>
      </c>
      <c r="G5253" t="s">
        <v>514</v>
      </c>
      <c r="H5253" t="s">
        <v>542</v>
      </c>
      <c r="I5253" s="4" t="b">
        <v>0</v>
      </c>
      <c r="J5253" s="4" t="str">
        <f>CONCATENATE(Orte[[#This Row],[Ort]]," - ",Orte[[#This Row],[Landkreis]])</f>
        <v>Neuhütten - Landkreis Birkenfeld</v>
      </c>
      <c r="L5253" s="3" t="s">
        <v>15193</v>
      </c>
      <c r="M5253" s="3"/>
      <c r="N5253" t="str">
        <f>Orte[[#This Row],[Ort]]</f>
        <v>Neuhütten</v>
      </c>
      <c r="O5253" t="s">
        <v>4794</v>
      </c>
      <c r="P5253" t="s">
        <v>346</v>
      </c>
    </row>
    <row r="5254" spans="1:16" x14ac:dyDescent="0.35">
      <c r="A5254" t="s">
        <v>2370</v>
      </c>
      <c r="B5254" s="3" t="s">
        <v>9417</v>
      </c>
      <c r="C5254" s="4">
        <v>49.978677503199997</v>
      </c>
      <c r="D5254" s="4">
        <v>9.4599806982000008</v>
      </c>
      <c r="E5254" s="4">
        <f>Orte[[#This Row],[Lat_dez]]*PI()/180</f>
        <v>0.87229247822325884</v>
      </c>
      <c r="F5254" s="4">
        <f>Orte[[#This Row],[Lon_dez]]*PI()/180</f>
        <v>0.16510781035870203</v>
      </c>
      <c r="G5254" t="s">
        <v>665</v>
      </c>
      <c r="H5254" t="s">
        <v>826</v>
      </c>
      <c r="I5254" s="4" t="b">
        <v>0</v>
      </c>
      <c r="J5254" s="4" t="str">
        <f>CONCATENATE(Orte[[#This Row],[Ort]]," - ",Orte[[#This Row],[Landkreis]])</f>
        <v>Neuhütten - Landkreis Main-Spessart</v>
      </c>
      <c r="L5254" s="3" t="s">
        <v>12497</v>
      </c>
      <c r="M5254" s="3"/>
      <c r="N5254" t="str">
        <f>Orte[[#This Row],[Ort]]</f>
        <v>Neuhütten</v>
      </c>
      <c r="O5254" t="s">
        <v>3814</v>
      </c>
      <c r="P5254" t="s">
        <v>3082</v>
      </c>
    </row>
    <row r="5255" spans="1:16" x14ac:dyDescent="0.35">
      <c r="A5255" t="s">
        <v>6998</v>
      </c>
      <c r="B5255" s="3" t="s">
        <v>15426</v>
      </c>
      <c r="C5255" s="4">
        <v>50.044587439099999</v>
      </c>
      <c r="D5255" s="4">
        <v>8.6637127639799996</v>
      </c>
      <c r="E5255" s="4">
        <f>Orte[[#This Row],[Lat_dez]]*PI()/180</f>
        <v>0.87344282361449221</v>
      </c>
      <c r="F5255" s="4">
        <f>Orte[[#This Row],[Lon_dez]]*PI()/180</f>
        <v>0.15121031317850939</v>
      </c>
      <c r="G5255" t="s">
        <v>549</v>
      </c>
      <c r="H5255" t="s">
        <v>739</v>
      </c>
      <c r="I5255" s="4" t="b">
        <v>0</v>
      </c>
      <c r="J5255" s="4" t="str">
        <f>CONCATENATE(Orte[[#This Row],[Ort]]," - ",Orte[[#This Row],[Landkreis]])</f>
        <v>Neu-Isenburg - Landkreis Offenbach</v>
      </c>
      <c r="L5255" s="3" t="s">
        <v>13979</v>
      </c>
      <c r="M5255" s="3"/>
      <c r="N5255" t="str">
        <f>Orte[[#This Row],[Ort]]</f>
        <v>Neu-Isenburg</v>
      </c>
      <c r="O5255" t="s">
        <v>5865</v>
      </c>
      <c r="P5255" t="s">
        <v>5469</v>
      </c>
    </row>
    <row r="5256" spans="1:16" x14ac:dyDescent="0.35">
      <c r="A5256" t="s">
        <v>5440</v>
      </c>
      <c r="B5256" s="3" t="s">
        <v>13323</v>
      </c>
      <c r="C5256" s="4">
        <v>53.8225045971</v>
      </c>
      <c r="D5256" s="4">
        <v>12.779005343</v>
      </c>
      <c r="E5256" s="4">
        <f>Orte[[#This Row],[Lat_dez]]*PI()/180</f>
        <v>0.9393799168891791</v>
      </c>
      <c r="F5256" s="4">
        <f>Orte[[#This Row],[Lon_dez]]*PI()/180</f>
        <v>0.22303571836529731</v>
      </c>
      <c r="G5256" t="s">
        <v>834</v>
      </c>
      <c r="H5256" t="s">
        <v>921</v>
      </c>
      <c r="I5256" s="4" t="b">
        <v>0</v>
      </c>
      <c r="J5256" s="4" t="str">
        <f>CONCATENATE(Orte[[#This Row],[Ort]]," - ",Orte[[#This Row],[Landkreis]])</f>
        <v>Neukalen - Landkreis Mecklenburgische Seenplatte</v>
      </c>
      <c r="L5256" s="3" t="s">
        <v>11229</v>
      </c>
      <c r="M5256" s="3"/>
      <c r="N5256" t="str">
        <f>Orte[[#This Row],[Ort]]</f>
        <v>Neukalen</v>
      </c>
      <c r="O5256" t="s">
        <v>5537</v>
      </c>
      <c r="P5256" t="s">
        <v>2675</v>
      </c>
    </row>
    <row r="5257" spans="1:16" x14ac:dyDescent="0.35">
      <c r="A5257" t="s">
        <v>5432</v>
      </c>
      <c r="B5257" s="3" t="s">
        <v>13314</v>
      </c>
      <c r="C5257" s="4">
        <v>51.151022421699999</v>
      </c>
      <c r="D5257" s="4">
        <v>12.415775248899999</v>
      </c>
      <c r="E5257" s="4">
        <f>Orte[[#This Row],[Lat_dez]]*PI()/180</f>
        <v>0.8927537570201084</v>
      </c>
      <c r="F5257" s="4">
        <f>Orte[[#This Row],[Lon_dez]]*PI()/180</f>
        <v>0.21669615728092345</v>
      </c>
      <c r="G5257" t="s">
        <v>869</v>
      </c>
      <c r="H5257" t="s">
        <v>1405</v>
      </c>
      <c r="I5257" s="4" t="b">
        <v>0</v>
      </c>
      <c r="J5257" s="4" t="str">
        <f>CONCATENATE(Orte[[#This Row],[Ort]]," - ",Orte[[#This Row],[Landkreis]])</f>
        <v>Neukieritzsch, Deutzen - Landkreis Leipzig</v>
      </c>
      <c r="L5257" s="3" t="s">
        <v>11513</v>
      </c>
      <c r="M5257" s="3"/>
      <c r="N5257" t="str">
        <f>Orte[[#This Row],[Ort]]</f>
        <v>Neukieritzsch, Deutzen</v>
      </c>
      <c r="O5257" t="s">
        <v>3464</v>
      </c>
      <c r="P5257" t="s">
        <v>713</v>
      </c>
    </row>
    <row r="5258" spans="1:16" x14ac:dyDescent="0.35">
      <c r="A5258" t="s">
        <v>3552</v>
      </c>
      <c r="B5258" s="3" t="s">
        <v>10893</v>
      </c>
      <c r="C5258" s="4">
        <v>47.659916449299999</v>
      </c>
      <c r="D5258" s="4">
        <v>9.7023936535399997</v>
      </c>
      <c r="E5258" s="4">
        <f>Orte[[#This Row],[Lat_dez]]*PI()/180</f>
        <v>0.83182246326569009</v>
      </c>
      <c r="F5258" s="4">
        <f>Orte[[#This Row],[Lon_dez]]*PI()/180</f>
        <v>0.16933871457887498</v>
      </c>
      <c r="G5258" t="s">
        <v>546</v>
      </c>
      <c r="H5258" t="s">
        <v>1154</v>
      </c>
      <c r="I5258" s="4" t="b">
        <v>0</v>
      </c>
      <c r="J5258" s="4" t="str">
        <f>CONCATENATE(Orte[[#This Row],[Ort]]," - ",Orte[[#This Row],[Landkreis]])</f>
        <v>Neukirch - Landkreis Bodenseekreis</v>
      </c>
      <c r="L5258" s="3" t="s">
        <v>13443</v>
      </c>
      <c r="M5258" s="3"/>
      <c r="N5258" t="str">
        <f>Orte[[#This Row],[Ort]]</f>
        <v>Neukirch</v>
      </c>
      <c r="O5258" t="s">
        <v>2198</v>
      </c>
      <c r="P5258" t="s">
        <v>3176</v>
      </c>
    </row>
    <row r="5259" spans="1:16" x14ac:dyDescent="0.35">
      <c r="A5259" t="s">
        <v>5995</v>
      </c>
      <c r="B5259" s="3" t="s">
        <v>14058</v>
      </c>
      <c r="C5259" s="4">
        <v>51.080413995299999</v>
      </c>
      <c r="D5259" s="4">
        <v>14.3246440333</v>
      </c>
      <c r="E5259" s="4">
        <f>Orte[[#This Row],[Lat_dez]]*PI()/180</f>
        <v>0.89152140749977637</v>
      </c>
      <c r="F5259" s="4">
        <f>Orte[[#This Row],[Lon_dez]]*PI()/180</f>
        <v>0.25001220255724521</v>
      </c>
      <c r="G5259" t="s">
        <v>869</v>
      </c>
      <c r="H5259" t="s">
        <v>972</v>
      </c>
      <c r="I5259" s="4" t="b">
        <v>0</v>
      </c>
      <c r="J5259" s="4" t="str">
        <f>CONCATENATE(Orte[[#This Row],[Ort]]," - ",Orte[[#This Row],[Landkreis]])</f>
        <v>Neukirch/Lausitz - Landkreis Bautzen</v>
      </c>
      <c r="L5259" s="3" t="s">
        <v>10559</v>
      </c>
      <c r="M5259" s="3"/>
      <c r="N5259" t="str">
        <f>Orte[[#This Row],[Ort]]</f>
        <v>Neukirch/Lausitz</v>
      </c>
      <c r="O5259" t="s">
        <v>1198</v>
      </c>
      <c r="P5259" t="s">
        <v>980</v>
      </c>
    </row>
    <row r="5260" spans="1:16" x14ac:dyDescent="0.35">
      <c r="A5260" t="s">
        <v>5138</v>
      </c>
      <c r="B5260" s="3" t="s">
        <v>12931</v>
      </c>
      <c r="C5260" s="4">
        <v>54.325683673199997</v>
      </c>
      <c r="D5260" s="4">
        <v>11.0330604692</v>
      </c>
      <c r="E5260" s="4">
        <f>Orte[[#This Row],[Lat_dez]]*PI()/180</f>
        <v>0.94816204849426711</v>
      </c>
      <c r="F5260" s="4">
        <f>Orte[[#This Row],[Lon_dez]]*PI()/180</f>
        <v>0.19256323175917045</v>
      </c>
      <c r="G5260" t="s">
        <v>641</v>
      </c>
      <c r="H5260" t="s">
        <v>1323</v>
      </c>
      <c r="I5260" s="4" t="b">
        <v>0</v>
      </c>
      <c r="J5260" s="4" t="str">
        <f>CONCATENATE(Orte[[#This Row],[Ort]]," - ",Orte[[#This Row],[Landkreis]])</f>
        <v>Neukirchen - Kreis Ostholstein</v>
      </c>
      <c r="L5260" s="3" t="s">
        <v>9416</v>
      </c>
      <c r="M5260" s="3"/>
      <c r="N5260" t="str">
        <f>Orte[[#This Row],[Ort]]</f>
        <v>Neukirchen</v>
      </c>
      <c r="O5260" t="s">
        <v>510</v>
      </c>
      <c r="P5260" t="s">
        <v>16107</v>
      </c>
    </row>
    <row r="5261" spans="1:16" x14ac:dyDescent="0.35">
      <c r="A5261" t="s">
        <v>5138</v>
      </c>
      <c r="B5261" s="3" t="s">
        <v>14771</v>
      </c>
      <c r="C5261" s="4">
        <v>48.982281256900002</v>
      </c>
      <c r="D5261" s="4">
        <v>12.7653997042</v>
      </c>
      <c r="E5261" s="4">
        <f>Orte[[#This Row],[Lat_dez]]*PI()/180</f>
        <v>0.8549020830708115</v>
      </c>
      <c r="F5261" s="4">
        <f>Orte[[#This Row],[Lon_dez]]*PI()/180</f>
        <v>0.2227982551714002</v>
      </c>
      <c r="G5261" t="s">
        <v>665</v>
      </c>
      <c r="H5261" t="s">
        <v>1229</v>
      </c>
      <c r="I5261" s="4" t="b">
        <v>0</v>
      </c>
      <c r="J5261" s="4" t="str">
        <f>CONCATENATE(Orte[[#This Row],[Ort]]," - ",Orte[[#This Row],[Landkreis]])</f>
        <v>Neukirchen - Landkreis Straubing-Bogen</v>
      </c>
      <c r="L5261" s="3" t="s">
        <v>12492</v>
      </c>
      <c r="M5261" s="3"/>
      <c r="N5261" t="str">
        <f>Orte[[#This Row],[Ort]]</f>
        <v>Neukirchen</v>
      </c>
      <c r="O5261" t="s">
        <v>6280</v>
      </c>
      <c r="P5261" t="s">
        <v>7107</v>
      </c>
    </row>
    <row r="5262" spans="1:16" x14ac:dyDescent="0.35">
      <c r="A5262" t="s">
        <v>4278</v>
      </c>
      <c r="B5262" s="3" t="s">
        <v>11804</v>
      </c>
      <c r="C5262" s="4">
        <v>50.876850644999998</v>
      </c>
      <c r="D5262" s="4">
        <v>9.3610337290899999</v>
      </c>
      <c r="E5262" s="4">
        <f>Orte[[#This Row],[Lat_dez]]*PI()/180</f>
        <v>0.88796855680065068</v>
      </c>
      <c r="F5262" s="4">
        <f>Orte[[#This Row],[Lon_dez]]*PI()/180</f>
        <v>0.16338085996286339</v>
      </c>
      <c r="G5262" t="s">
        <v>549</v>
      </c>
      <c r="H5262" t="s">
        <v>817</v>
      </c>
      <c r="I5262" s="4" t="b">
        <v>0</v>
      </c>
      <c r="J5262" s="4" t="str">
        <f>CONCATENATE(Orte[[#This Row],[Ort]]," - ",Orte[[#This Row],[Landkreis]])</f>
        <v>Neukirchen (Knüll) - Landkreis Schwalm-Eder-Kreis</v>
      </c>
      <c r="L5262" s="3" t="s">
        <v>12905</v>
      </c>
      <c r="M5262" s="3"/>
      <c r="N5262" t="str">
        <f>Orte[[#This Row],[Ort]]</f>
        <v>Neukirchen (Knüll)</v>
      </c>
      <c r="O5262" t="s">
        <v>6571</v>
      </c>
      <c r="P5262" t="s">
        <v>1239</v>
      </c>
    </row>
    <row r="5263" spans="1:16" x14ac:dyDescent="0.35">
      <c r="A5263" t="s">
        <v>3866</v>
      </c>
      <c r="B5263" s="3" t="s">
        <v>11287</v>
      </c>
      <c r="C5263" s="4">
        <v>47.825417027100002</v>
      </c>
      <c r="D5263" s="4">
        <v>12.757677612</v>
      </c>
      <c r="E5263" s="4">
        <f>Orte[[#This Row],[Lat_dez]]*PI()/180</f>
        <v>0.83471099326225318</v>
      </c>
      <c r="F5263" s="4">
        <f>Orte[[#This Row],[Lon_dez]]*PI()/180</f>
        <v>0.22266347923736762</v>
      </c>
      <c r="G5263" t="s">
        <v>665</v>
      </c>
      <c r="H5263" t="s">
        <v>2813</v>
      </c>
      <c r="I5263" s="4" t="b">
        <v>0</v>
      </c>
      <c r="J5263" s="4" t="str">
        <f>CONCATENATE(Orte[[#This Row],[Ort]]," - ",Orte[[#This Row],[Landkreis]])</f>
        <v>Neukirchen am Teisenberg - Landkreis Berchtesgadener Land</v>
      </c>
      <c r="L5263" s="3" t="s">
        <v>8708</v>
      </c>
      <c r="M5263" s="3"/>
      <c r="N5263" t="str">
        <f>Orte[[#This Row],[Ort]]</f>
        <v>Neukirchen am Teisenberg</v>
      </c>
      <c r="O5263" t="s">
        <v>1687</v>
      </c>
      <c r="P5263" t="s">
        <v>1530</v>
      </c>
    </row>
    <row r="5264" spans="1:16" x14ac:dyDescent="0.35">
      <c r="A5264" t="s">
        <v>2196</v>
      </c>
      <c r="B5264" s="3" t="s">
        <v>9205</v>
      </c>
      <c r="C5264" s="4">
        <v>49.255257796800002</v>
      </c>
      <c r="D5264" s="4">
        <v>13.001060774000001</v>
      </c>
      <c r="E5264" s="4">
        <f>Orte[[#This Row],[Lat_dez]]*PI()/180</f>
        <v>0.85966642247276814</v>
      </c>
      <c r="F5264" s="4">
        <f>Orte[[#This Row],[Lon_dez]]*PI()/180</f>
        <v>0.22691131675818241</v>
      </c>
      <c r="G5264" t="s">
        <v>665</v>
      </c>
      <c r="H5264" t="s">
        <v>915</v>
      </c>
      <c r="I5264" s="4" t="b">
        <v>0</v>
      </c>
      <c r="J5264" s="4" t="str">
        <f>CONCATENATE(Orte[[#This Row],[Ort]]," - ",Orte[[#This Row],[Landkreis]])</f>
        <v>Neukirchen b. Hl. Blut - Landkreis Cham</v>
      </c>
      <c r="L5264" s="3" t="s">
        <v>12897</v>
      </c>
      <c r="M5264" s="3"/>
      <c r="N5264" t="str">
        <f>Orte[[#This Row],[Ort]]</f>
        <v>Neukirchen b. Hl. Blut</v>
      </c>
      <c r="O5264" t="s">
        <v>3595</v>
      </c>
      <c r="P5264" t="s">
        <v>6140</v>
      </c>
    </row>
    <row r="5265" spans="1:16" x14ac:dyDescent="0.35">
      <c r="A5265" t="s">
        <v>6323</v>
      </c>
      <c r="B5265" s="3" t="s">
        <v>14508</v>
      </c>
      <c r="C5265" s="4">
        <v>49.532274714499998</v>
      </c>
      <c r="D5265" s="4">
        <v>11.6483647857</v>
      </c>
      <c r="E5265" s="4">
        <f>Orte[[#This Row],[Lat_dez]]*PI()/180</f>
        <v>0.86450127977035929</v>
      </c>
      <c r="F5265" s="4">
        <f>Orte[[#This Row],[Lon_dez]]*PI()/180</f>
        <v>0.20330231798382872</v>
      </c>
      <c r="G5265" t="s">
        <v>665</v>
      </c>
      <c r="H5265" t="s">
        <v>857</v>
      </c>
      <c r="I5265" s="4" t="b">
        <v>0</v>
      </c>
      <c r="J5265" s="4" t="str">
        <f>CONCATENATE(Orte[[#This Row],[Ort]]," - ",Orte[[#This Row],[Landkreis]])</f>
        <v>Neukirchen b. Sulzbach-Rosen - Landkreis Amberg-Sulzbach</v>
      </c>
      <c r="L5265" s="3" t="s">
        <v>9747</v>
      </c>
      <c r="M5265" s="3"/>
      <c r="N5265" t="str">
        <f>Orte[[#This Row],[Ort]]</f>
        <v>Neukirchen b. Sulzbach-Rosen</v>
      </c>
      <c r="O5265" t="s">
        <v>4316</v>
      </c>
      <c r="P5265" t="s">
        <v>664</v>
      </c>
    </row>
    <row r="5266" spans="1:16" x14ac:dyDescent="0.35">
      <c r="A5266" t="s">
        <v>6320</v>
      </c>
      <c r="B5266" s="3" t="s">
        <v>14500</v>
      </c>
      <c r="C5266" s="4">
        <v>48.689578087599998</v>
      </c>
      <c r="D5266" s="4">
        <v>13.396964172900001</v>
      </c>
      <c r="E5266" s="4">
        <f>Orte[[#This Row],[Lat_dez]]*PI()/180</f>
        <v>0.84979344903550402</v>
      </c>
      <c r="F5266" s="4">
        <f>Orte[[#This Row],[Lon_dez]]*PI()/180</f>
        <v>0.23382113458882389</v>
      </c>
      <c r="G5266" t="s">
        <v>665</v>
      </c>
      <c r="H5266" t="s">
        <v>925</v>
      </c>
      <c r="I5266" s="4" t="b">
        <v>0</v>
      </c>
      <c r="J5266" s="4" t="str">
        <f>CONCATENATE(Orte[[#This Row],[Ort]]," - ",Orte[[#This Row],[Landkreis]])</f>
        <v>Neukirchen vorm Wald - Landkreis Passau</v>
      </c>
      <c r="L5266" s="3" t="s">
        <v>11795</v>
      </c>
      <c r="M5266" s="3"/>
      <c r="N5266" t="str">
        <f>Orte[[#This Row],[Ort]]</f>
        <v>Neukirchen vorm Wald</v>
      </c>
      <c r="O5266" t="s">
        <v>748</v>
      </c>
      <c r="P5266" t="s">
        <v>4756</v>
      </c>
    </row>
    <row r="5267" spans="1:16" x14ac:dyDescent="0.35">
      <c r="A5267" t="s">
        <v>5900</v>
      </c>
      <c r="B5267" s="3" t="s">
        <v>13953</v>
      </c>
      <c r="C5267" s="4">
        <v>54.871020188899998</v>
      </c>
      <c r="D5267" s="4">
        <v>8.76934668092</v>
      </c>
      <c r="E5267" s="4">
        <f>Orte[[#This Row],[Lat_dez]]*PI()/180</f>
        <v>0.95767996622458584</v>
      </c>
      <c r="F5267" s="4">
        <f>Orte[[#This Row],[Lon_dez]]*PI()/180</f>
        <v>0.15305397283089059</v>
      </c>
      <c r="G5267" t="s">
        <v>641</v>
      </c>
      <c r="H5267" t="s">
        <v>765</v>
      </c>
      <c r="I5267" s="4" t="b">
        <v>0</v>
      </c>
      <c r="J5267" s="4" t="str">
        <f>CONCATENATE(Orte[[#This Row],[Ort]]," - ",Orte[[#This Row],[Landkreis]])</f>
        <v>Neukirchen, Aventoft - Kreis Nordfriesland</v>
      </c>
      <c r="L5267" s="3" t="s">
        <v>12904</v>
      </c>
      <c r="M5267" s="3"/>
      <c r="N5267" t="str">
        <f>Orte[[#This Row],[Ort]]</f>
        <v>Neukirchen, Aventoft</v>
      </c>
      <c r="O5267" t="s">
        <v>6992</v>
      </c>
      <c r="P5267" t="s">
        <v>4164</v>
      </c>
    </row>
    <row r="5268" spans="1:16" x14ac:dyDescent="0.35">
      <c r="A5268" t="s">
        <v>6069</v>
      </c>
      <c r="B5268" s="3" t="s">
        <v>14160</v>
      </c>
      <c r="C5268" s="4">
        <v>50.770290124500001</v>
      </c>
      <c r="D5268" s="4">
        <v>12.8638339906</v>
      </c>
      <c r="E5268" s="4">
        <f>Orte[[#This Row],[Lat_dez]]*PI()/180</f>
        <v>0.8861087248652868</v>
      </c>
      <c r="F5268" s="4">
        <f>Orte[[#This Row],[Lon_dez]]*PI()/180</f>
        <v>0.2245162575659313</v>
      </c>
      <c r="G5268" t="s">
        <v>869</v>
      </c>
      <c r="H5268" t="s">
        <v>910</v>
      </c>
      <c r="I5268" s="4" t="b">
        <v>0</v>
      </c>
      <c r="J5268" s="4" t="str">
        <f>CONCATENATE(Orte[[#This Row],[Ort]]," - ",Orte[[#This Row],[Landkreis]])</f>
        <v>Neukirchen/Erzgeb. - Landkreis Erzgebirgskreis</v>
      </c>
      <c r="L5268" s="3" t="s">
        <v>10351</v>
      </c>
      <c r="M5268" s="3"/>
      <c r="N5268" t="str">
        <f>Orte[[#This Row],[Ort]]</f>
        <v>Neukirchen/Erzgeb.</v>
      </c>
      <c r="O5268" t="s">
        <v>5512</v>
      </c>
      <c r="P5268" t="s">
        <v>2780</v>
      </c>
    </row>
    <row r="5269" spans="1:16" x14ac:dyDescent="0.35">
      <c r="A5269" t="s">
        <v>1888</v>
      </c>
      <c r="B5269" s="3" t="s">
        <v>8859</v>
      </c>
      <c r="C5269" s="4">
        <v>50.783145923500001</v>
      </c>
      <c r="D5269" s="4">
        <v>12.3866904374</v>
      </c>
      <c r="E5269" s="4">
        <f>Orte[[#This Row],[Lat_dez]]*PI()/180</f>
        <v>0.88633310088581141</v>
      </c>
      <c r="F5269" s="4">
        <f>Orte[[#This Row],[Lon_dez]]*PI()/180</f>
        <v>0.21618853155792656</v>
      </c>
      <c r="G5269" t="s">
        <v>869</v>
      </c>
      <c r="H5269" t="s">
        <v>901</v>
      </c>
      <c r="I5269" s="4" t="b">
        <v>0</v>
      </c>
      <c r="J5269" s="4" t="str">
        <f>CONCATENATE(Orte[[#This Row],[Ort]]," - ",Orte[[#This Row],[Landkreis]])</f>
        <v>Neukirchen/Pleiße - Landkreis Zwickau</v>
      </c>
      <c r="L5269" s="3" t="s">
        <v>10558</v>
      </c>
      <c r="M5269" s="3"/>
      <c r="N5269" t="str">
        <f>Orte[[#This Row],[Ort]]</f>
        <v>Neukirchen/Pleiße</v>
      </c>
      <c r="O5269" t="s">
        <v>2716</v>
      </c>
      <c r="P5269" t="s">
        <v>6378</v>
      </c>
    </row>
    <row r="5270" spans="1:16" x14ac:dyDescent="0.35">
      <c r="A5270" t="s">
        <v>5433</v>
      </c>
      <c r="B5270" s="3" t="s">
        <v>13315</v>
      </c>
      <c r="C5270" s="4">
        <v>49.290297832500002</v>
      </c>
      <c r="D5270" s="4">
        <v>12.4176269897</v>
      </c>
      <c r="E5270" s="4">
        <f>Orte[[#This Row],[Lat_dez]]*PI()/180</f>
        <v>0.86027798646574949</v>
      </c>
      <c r="F5270" s="4">
        <f>Orte[[#This Row],[Lon_dez]]*PI()/180</f>
        <v>0.21672847625477698</v>
      </c>
      <c r="G5270" t="s">
        <v>665</v>
      </c>
      <c r="H5270" t="s">
        <v>906</v>
      </c>
      <c r="I5270" s="4" t="b">
        <v>0</v>
      </c>
      <c r="J5270" s="4" t="str">
        <f>CONCATENATE(Orte[[#This Row],[Ort]]," - ",Orte[[#This Row],[Landkreis]])</f>
        <v>Neukirchen-Balbini - Landkreis Schwandorf</v>
      </c>
      <c r="L5270" s="3" t="s">
        <v>15459</v>
      </c>
      <c r="M5270" s="3"/>
      <c r="N5270" t="str">
        <f>Orte[[#This Row],[Ort]]</f>
        <v>Neukirchen-Balbini</v>
      </c>
      <c r="O5270" t="s">
        <v>4885</v>
      </c>
      <c r="P5270" t="s">
        <v>5314</v>
      </c>
    </row>
    <row r="5271" spans="1:16" x14ac:dyDescent="0.35">
      <c r="A5271" t="s">
        <v>516</v>
      </c>
      <c r="B5271" s="3" t="s">
        <v>7675</v>
      </c>
      <c r="C5271" s="4">
        <v>51.4429065442</v>
      </c>
      <c r="D5271" s="4">
        <v>6.5502512196399998</v>
      </c>
      <c r="E5271" s="4">
        <f>Orte[[#This Row],[Lat_dez]]*PI()/180</f>
        <v>0.89784809599202786</v>
      </c>
      <c r="F5271" s="4">
        <f>Orte[[#This Row],[Lon_dez]]*PI()/180</f>
        <v>0.11432345061549225</v>
      </c>
      <c r="G5271" t="s">
        <v>504</v>
      </c>
      <c r="H5271" t="s">
        <v>517</v>
      </c>
      <c r="I5271" s="4" t="b">
        <v>0</v>
      </c>
      <c r="J5271" s="4" t="str">
        <f>CONCATENATE(Orte[[#This Row],[Ort]]," - ",Orte[[#This Row],[Landkreis]])</f>
        <v>Neukirchen-Vluyn - Kreis Wesel</v>
      </c>
      <c r="L5271" s="3" t="s">
        <v>10532</v>
      </c>
      <c r="M5271" s="3"/>
      <c r="N5271" t="str">
        <f>Orte[[#This Row],[Ort]]</f>
        <v>Neukirchen-Vluyn</v>
      </c>
      <c r="O5271" t="s">
        <v>1156</v>
      </c>
      <c r="P5271" t="s">
        <v>2462</v>
      </c>
    </row>
    <row r="5272" spans="1:16" x14ac:dyDescent="0.35">
      <c r="A5272" t="s">
        <v>3486</v>
      </c>
      <c r="B5272" s="3" t="s">
        <v>10803</v>
      </c>
      <c r="C5272" s="4">
        <v>53.891004350099998</v>
      </c>
      <c r="D5272" s="4">
        <v>11.6947430334</v>
      </c>
      <c r="E5272" s="4">
        <f>Orte[[#This Row],[Lat_dez]]*PI()/180</f>
        <v>0.94057546311583184</v>
      </c>
      <c r="F5272" s="4">
        <f>Orte[[#This Row],[Lon_dez]]*PI()/180</f>
        <v>0.20411177110749917</v>
      </c>
      <c r="G5272" t="s">
        <v>834</v>
      </c>
      <c r="H5272" t="s">
        <v>1367</v>
      </c>
      <c r="I5272" s="4" t="b">
        <v>0</v>
      </c>
      <c r="J5272" s="4" t="str">
        <f>CONCATENATE(Orte[[#This Row],[Ort]]," - ",Orte[[#This Row],[Landkreis]])</f>
        <v>Neukloster - Landkreis Nordwestmecklenburg</v>
      </c>
      <c r="L5272" s="3" t="s">
        <v>9410</v>
      </c>
      <c r="M5272" s="3"/>
      <c r="N5272" t="str">
        <f>Orte[[#This Row],[Ort]]</f>
        <v>Neukloster</v>
      </c>
      <c r="O5272" t="s">
        <v>6581</v>
      </c>
      <c r="P5272" t="s">
        <v>4030</v>
      </c>
    </row>
    <row r="5273" spans="1:16" x14ac:dyDescent="0.35">
      <c r="A5273" t="s">
        <v>6434</v>
      </c>
      <c r="B5273" s="3" t="s">
        <v>14667</v>
      </c>
      <c r="C5273" s="4">
        <v>48.935182406300001</v>
      </c>
      <c r="D5273" s="4">
        <v>10.0528577402</v>
      </c>
      <c r="E5273" s="4">
        <f>Orte[[#This Row],[Lat_dez]]*PI()/180</f>
        <v>0.85408005305393653</v>
      </c>
      <c r="F5273" s="4">
        <f>Orte[[#This Row],[Lon_dez]]*PI()/180</f>
        <v>0.17545546680108673</v>
      </c>
      <c r="G5273" t="s">
        <v>546</v>
      </c>
      <c r="H5273" t="s">
        <v>662</v>
      </c>
      <c r="I5273" s="4" t="b">
        <v>0</v>
      </c>
      <c r="J5273" s="4" t="str">
        <f>CONCATENATE(Orte[[#This Row],[Ort]]," - ",Orte[[#This Row],[Landkreis]])</f>
        <v>Neuler - Landkreis Ostalbkreis</v>
      </c>
      <c r="L5273" s="3" t="s">
        <v>10974</v>
      </c>
      <c r="M5273" s="3"/>
      <c r="N5273" t="str">
        <f>Orte[[#This Row],[Ort]]</f>
        <v>Neuler</v>
      </c>
      <c r="O5273" t="s">
        <v>3322</v>
      </c>
      <c r="P5273" t="s">
        <v>6279</v>
      </c>
    </row>
    <row r="5274" spans="1:16" x14ac:dyDescent="0.35">
      <c r="A5274" t="s">
        <v>4779</v>
      </c>
      <c r="B5274" s="3" t="s">
        <v>12462</v>
      </c>
      <c r="C5274" s="4">
        <v>48.968342241199998</v>
      </c>
      <c r="D5274" s="4">
        <v>8.7111577393299999</v>
      </c>
      <c r="E5274" s="4">
        <f>Orte[[#This Row],[Lat_dez]]*PI()/180</f>
        <v>0.85465880135235928</v>
      </c>
      <c r="F5274" s="4">
        <f>Orte[[#This Row],[Lon_dez]]*PI()/180</f>
        <v>0.15203838421189445</v>
      </c>
      <c r="G5274" t="s">
        <v>546</v>
      </c>
      <c r="H5274" t="s">
        <v>721</v>
      </c>
      <c r="I5274" s="4" t="b">
        <v>0</v>
      </c>
      <c r="J5274" s="4" t="str">
        <f>CONCATENATE(Orte[[#This Row],[Ort]]," - ",Orte[[#This Row],[Landkreis]])</f>
        <v>Neulingen - Landkreis Enzkreis</v>
      </c>
      <c r="L5274" s="3" t="s">
        <v>12900</v>
      </c>
      <c r="M5274" s="3"/>
      <c r="N5274" t="str">
        <f>Orte[[#This Row],[Ort]]</f>
        <v>Neulingen</v>
      </c>
      <c r="O5274" t="s">
        <v>3540</v>
      </c>
      <c r="P5274" t="s">
        <v>6155</v>
      </c>
    </row>
    <row r="5275" spans="1:16" x14ac:dyDescent="0.35">
      <c r="A5275" t="s">
        <v>4007</v>
      </c>
      <c r="B5275" s="3" t="s">
        <v>11469</v>
      </c>
      <c r="C5275" s="4">
        <v>49.294450298100003</v>
      </c>
      <c r="D5275" s="4">
        <v>8.5233974453200005</v>
      </c>
      <c r="E5275" s="4">
        <f>Orte[[#This Row],[Lat_dez]]*PI()/180</f>
        <v>0.86035046066254528</v>
      </c>
      <c r="F5275" s="4">
        <f>Orte[[#This Row],[Lon_dez]]*PI()/180</f>
        <v>0.14876134887690737</v>
      </c>
      <c r="G5275" t="s">
        <v>546</v>
      </c>
      <c r="H5275" t="s">
        <v>726</v>
      </c>
      <c r="I5275" s="4" t="b">
        <v>0</v>
      </c>
      <c r="J5275" s="4" t="str">
        <f>CONCATENATE(Orte[[#This Row],[Ort]]," - ",Orte[[#This Row],[Landkreis]])</f>
        <v>Neulußheim - Landkreis Rhein-Neckar-Kreis</v>
      </c>
      <c r="L5275" s="3" t="s">
        <v>8443</v>
      </c>
      <c r="M5275" s="3"/>
      <c r="N5275" t="str">
        <f>Orte[[#This Row],[Ort]]</f>
        <v>Neulußheim</v>
      </c>
      <c r="O5275" t="s">
        <v>873</v>
      </c>
      <c r="P5275" t="s">
        <v>3412</v>
      </c>
    </row>
    <row r="5276" spans="1:16" x14ac:dyDescent="0.35">
      <c r="A5276" t="s">
        <v>1571</v>
      </c>
      <c r="B5276" s="3" t="s">
        <v>8514</v>
      </c>
      <c r="C5276" s="4">
        <v>49.848769650000001</v>
      </c>
      <c r="D5276" s="4">
        <v>6.90988458058</v>
      </c>
      <c r="E5276" s="4">
        <f>Orte[[#This Row],[Lat_dez]]*PI()/180</f>
        <v>0.87002515846072137</v>
      </c>
      <c r="F5276" s="4">
        <f>Orte[[#This Row],[Lon_dez]]*PI()/180</f>
        <v>0.12060023686390843</v>
      </c>
      <c r="G5276" t="s">
        <v>514</v>
      </c>
      <c r="H5276" t="s">
        <v>1254</v>
      </c>
      <c r="I5276" s="4" t="b">
        <v>0</v>
      </c>
      <c r="J5276" s="4" t="str">
        <f>CONCATENATE(Orte[[#This Row],[Ort]]," - ",Orte[[#This Row],[Landkreis]])</f>
        <v>Neumagen-Dhron - Landkreis Bernkastel-Wittlich</v>
      </c>
      <c r="L5276" s="3" t="s">
        <v>12993</v>
      </c>
      <c r="M5276" s="3"/>
      <c r="N5276" t="str">
        <f>Orte[[#This Row],[Ort]]</f>
        <v>Neumagen-Dhron</v>
      </c>
      <c r="O5276" t="s">
        <v>2417</v>
      </c>
      <c r="P5276" t="s">
        <v>2408</v>
      </c>
    </row>
    <row r="5277" spans="1:16" x14ac:dyDescent="0.35">
      <c r="A5277" t="s">
        <v>4556</v>
      </c>
      <c r="B5277" s="3" t="s">
        <v>12169</v>
      </c>
      <c r="C5277" s="4">
        <v>50.6545315722</v>
      </c>
      <c r="D5277" s="4">
        <v>12.353760703800001</v>
      </c>
      <c r="E5277" s="4">
        <f>Orte[[#This Row],[Lat_dez]]*PI()/180</f>
        <v>0.88408835699030974</v>
      </c>
      <c r="F5277" s="4">
        <f>Orte[[#This Row],[Lon_dez]]*PI()/180</f>
        <v>0.21561379928480195</v>
      </c>
      <c r="G5277" t="s">
        <v>869</v>
      </c>
      <c r="H5277" t="s">
        <v>870</v>
      </c>
      <c r="I5277" s="4" t="b">
        <v>0</v>
      </c>
      <c r="J5277" s="4" t="str">
        <f>CONCATENATE(Orte[[#This Row],[Ort]]," - ",Orte[[#This Row],[Landkreis]])</f>
        <v>Neumark - Landkreis Vogtlandkreis</v>
      </c>
      <c r="L5277" s="3" t="s">
        <v>10027</v>
      </c>
      <c r="M5277" s="3"/>
      <c r="N5277" t="str">
        <f>Orte[[#This Row],[Ort]]</f>
        <v>Neumark</v>
      </c>
      <c r="O5277" t="s">
        <v>5524</v>
      </c>
      <c r="P5277" t="s">
        <v>3944</v>
      </c>
    </row>
    <row r="5278" spans="1:16" x14ac:dyDescent="0.35">
      <c r="A5278" t="s">
        <v>3770</v>
      </c>
      <c r="B5278" s="3" t="s">
        <v>11168</v>
      </c>
      <c r="C5278" s="4">
        <v>49.282498397700003</v>
      </c>
      <c r="D5278" s="4">
        <v>11.472975738600001</v>
      </c>
      <c r="E5278" s="4">
        <f>Orte[[#This Row],[Lat_dez]]*PI()/180</f>
        <v>0.86014186064869491</v>
      </c>
      <c r="F5278" s="4">
        <f>Orte[[#This Row],[Lon_dez]]*PI()/180</f>
        <v>0.20024120163999828</v>
      </c>
      <c r="G5278" t="s">
        <v>665</v>
      </c>
      <c r="H5278" t="s">
        <v>832</v>
      </c>
      <c r="I5278" s="4" t="b">
        <v>0</v>
      </c>
      <c r="J5278" s="4" t="str">
        <f>CONCATENATE(Orte[[#This Row],[Ort]]," - ",Orte[[#This Row],[Landkreis]])</f>
        <v>Neumarkt i.d. OPf. - Landkreis Neumarkt i.d. OPf.</v>
      </c>
      <c r="L5278" s="3" t="s">
        <v>10021</v>
      </c>
      <c r="M5278" s="3"/>
      <c r="N5278" t="str">
        <f>Orte[[#This Row],[Ort]]</f>
        <v>Neumarkt i.d. OPf.</v>
      </c>
      <c r="O5278" t="s">
        <v>3145</v>
      </c>
      <c r="P5278" t="s">
        <v>5261</v>
      </c>
    </row>
    <row r="5279" spans="1:16" x14ac:dyDescent="0.35">
      <c r="A5279" t="s">
        <v>6909</v>
      </c>
      <c r="B5279" s="3" t="s">
        <v>15304</v>
      </c>
      <c r="C5279" s="4">
        <v>48.351434656800002</v>
      </c>
      <c r="D5279" s="4">
        <v>12.516307272900001</v>
      </c>
      <c r="E5279" s="4">
        <f>Orte[[#This Row],[Lat_dez]]*PI()/180</f>
        <v>0.8438917328240545</v>
      </c>
      <c r="F5279" s="4">
        <f>Orte[[#This Row],[Lon_dez]]*PI()/180</f>
        <v>0.21845077210341743</v>
      </c>
      <c r="G5279" t="s">
        <v>665</v>
      </c>
      <c r="H5279" t="s">
        <v>883</v>
      </c>
      <c r="I5279" s="4" t="b">
        <v>0</v>
      </c>
      <c r="J5279" s="4" t="str">
        <f>CONCATENATE(Orte[[#This Row],[Ort]]," - ",Orte[[#This Row],[Landkreis]])</f>
        <v>Neumarkt-Sankt Veit - Landkreis Mühldorf a. Inn</v>
      </c>
      <c r="L5279" s="3" t="s">
        <v>12339</v>
      </c>
      <c r="M5279" s="3"/>
      <c r="N5279" t="str">
        <f>Orte[[#This Row],[Ort]]</f>
        <v>Neumarkt-Sankt Veit</v>
      </c>
      <c r="O5279" t="s">
        <v>4288</v>
      </c>
      <c r="P5279" t="s">
        <v>2330</v>
      </c>
    </row>
    <row r="5280" spans="1:16" x14ac:dyDescent="0.35">
      <c r="A5280" t="s">
        <v>1013</v>
      </c>
      <c r="B5280" s="3" t="s">
        <v>9243</v>
      </c>
      <c r="C5280" s="4">
        <v>54.074826051700001</v>
      </c>
      <c r="D5280" s="4">
        <v>9.9808296047400002</v>
      </c>
      <c r="E5280" s="4">
        <f>Orte[[#This Row],[Lat_dez]]*PI()/180</f>
        <v>0.94378375704537043</v>
      </c>
      <c r="F5280" s="4">
        <f>Orte[[#This Row],[Lon_dez]]*PI()/180</f>
        <v>0.17419833868323722</v>
      </c>
      <c r="G5280" t="s">
        <v>641</v>
      </c>
      <c r="H5280" t="s">
        <v>1014</v>
      </c>
      <c r="I5280" s="4" t="b">
        <v>0</v>
      </c>
      <c r="J5280" s="4" t="str">
        <f>CONCATENATE(Orte[[#This Row],[Ort]]," - ",Orte[[#This Row],[Landkreis]])</f>
        <v>Neumünster - Kreisfreie Stadt Neumünster</v>
      </c>
      <c r="L5280" s="3" t="s">
        <v>9754</v>
      </c>
      <c r="M5280" s="3"/>
      <c r="N5280" t="str">
        <f>Orte[[#This Row],[Ort]]</f>
        <v>Neumünster</v>
      </c>
      <c r="O5280" t="s">
        <v>1882</v>
      </c>
      <c r="P5280" t="s">
        <v>3615</v>
      </c>
    </row>
    <row r="5281" spans="1:16" x14ac:dyDescent="0.35">
      <c r="A5281" t="s">
        <v>1013</v>
      </c>
      <c r="B5281" s="3" t="s">
        <v>9885</v>
      </c>
      <c r="C5281" s="4">
        <v>54.110385717900002</v>
      </c>
      <c r="D5281" s="4">
        <v>10.0059481726</v>
      </c>
      <c r="E5281" s="4">
        <f>Orte[[#This Row],[Lat_dez]]*PI()/180</f>
        <v>0.94440439030147061</v>
      </c>
      <c r="F5281" s="4">
        <f>Orte[[#This Row],[Lon_dez]]*PI()/180</f>
        <v>0.17463674039577987</v>
      </c>
      <c r="G5281" t="s">
        <v>641</v>
      </c>
      <c r="H5281" t="s">
        <v>1014</v>
      </c>
      <c r="I5281" s="4" t="b">
        <v>0</v>
      </c>
      <c r="J5281" s="4" t="str">
        <f>CONCATENATE(Orte[[#This Row],[Ort]]," - ",Orte[[#This Row],[Landkreis]])</f>
        <v>Neumünster - Kreisfreie Stadt Neumünster</v>
      </c>
      <c r="L5281" s="3" t="s">
        <v>8717</v>
      </c>
      <c r="M5281" s="3"/>
      <c r="N5281" t="str">
        <f>Orte[[#This Row],[Ort]]</f>
        <v>Neumünster</v>
      </c>
      <c r="O5281" t="s">
        <v>7212</v>
      </c>
      <c r="P5281" t="s">
        <v>7144</v>
      </c>
    </row>
    <row r="5282" spans="1:16" x14ac:dyDescent="0.35">
      <c r="A5282" t="s">
        <v>1013</v>
      </c>
      <c r="B5282" s="3" t="s">
        <v>9882</v>
      </c>
      <c r="C5282" s="4">
        <v>54.0865800276</v>
      </c>
      <c r="D5282" s="4">
        <v>9.9535500387799996</v>
      </c>
      <c r="E5282" s="4">
        <f>Orte[[#This Row],[Lat_dez]]*PI()/180</f>
        <v>0.94398890262502544</v>
      </c>
      <c r="F5282" s="4">
        <f>Orte[[#This Row],[Lon_dez]]*PI()/180</f>
        <v>0.17372222043872027</v>
      </c>
      <c r="G5282" t="s">
        <v>641</v>
      </c>
      <c r="H5282" t="s">
        <v>1014</v>
      </c>
      <c r="I5282" s="4" t="b">
        <v>0</v>
      </c>
      <c r="J5282" s="4" t="str">
        <f>CONCATENATE(Orte[[#This Row],[Ort]]," - ",Orte[[#This Row],[Landkreis]])</f>
        <v>Neumünster - Kreisfreie Stadt Neumünster</v>
      </c>
      <c r="L5282" s="3" t="s">
        <v>15189</v>
      </c>
      <c r="M5282" s="3"/>
      <c r="N5282" t="str">
        <f>Orte[[#This Row],[Ort]]</f>
        <v>Neumünster</v>
      </c>
      <c r="O5282" t="s">
        <v>3320</v>
      </c>
      <c r="P5282" t="s">
        <v>6167</v>
      </c>
    </row>
    <row r="5283" spans="1:16" x14ac:dyDescent="0.35">
      <c r="A5283" t="s">
        <v>1013</v>
      </c>
      <c r="B5283" s="3" t="s">
        <v>7992</v>
      </c>
      <c r="C5283" s="4">
        <v>54.046659873199999</v>
      </c>
      <c r="D5283" s="4">
        <v>9.9935917435500006</v>
      </c>
      <c r="E5283" s="4">
        <f>Orte[[#This Row],[Lat_dez]]*PI()/180</f>
        <v>0.94329216449284103</v>
      </c>
      <c r="F5283" s="4">
        <f>Orte[[#This Row],[Lon_dez]]*PI()/180</f>
        <v>0.17442108002506831</v>
      </c>
      <c r="G5283" t="s">
        <v>641</v>
      </c>
      <c r="H5283" t="s">
        <v>1014</v>
      </c>
      <c r="I5283" s="4" t="b">
        <v>0</v>
      </c>
      <c r="J5283" s="4" t="str">
        <f>CONCATENATE(Orte[[#This Row],[Ort]]," - ",Orte[[#This Row],[Landkreis]])</f>
        <v>Neumünster - Kreisfreie Stadt Neumünster</v>
      </c>
      <c r="L5283" s="3" t="s">
        <v>13048</v>
      </c>
      <c r="M5283" s="3"/>
      <c r="N5283" t="str">
        <f>Orte[[#This Row],[Ort]]</f>
        <v>Neumünster</v>
      </c>
      <c r="O5283" t="s">
        <v>3712</v>
      </c>
      <c r="P5283" t="s">
        <v>2423</v>
      </c>
    </row>
    <row r="5284" spans="1:16" x14ac:dyDescent="0.35">
      <c r="A5284" t="s">
        <v>1218</v>
      </c>
      <c r="B5284" s="3" t="s">
        <v>8166</v>
      </c>
      <c r="C5284" s="4">
        <v>49.344929852200003</v>
      </c>
      <c r="D5284" s="4">
        <v>12.360378986500001</v>
      </c>
      <c r="E5284" s="4">
        <f>Orte[[#This Row],[Lat_dez]]*PI()/180</f>
        <v>0.86123149508652896</v>
      </c>
      <c r="F5284" s="4">
        <f>Orte[[#This Row],[Lon_dez]]*PI()/180</f>
        <v>0.21572931010874474</v>
      </c>
      <c r="G5284" t="s">
        <v>665</v>
      </c>
      <c r="H5284" t="s">
        <v>906</v>
      </c>
      <c r="I5284" s="4" t="b">
        <v>0</v>
      </c>
      <c r="J5284" s="4" t="str">
        <f>CONCATENATE(Orte[[#This Row],[Ort]]," - ",Orte[[#This Row],[Landkreis]])</f>
        <v>Neunburg vorm Wald - Landkreis Schwandorf</v>
      </c>
      <c r="L5284" s="3" t="s">
        <v>10034</v>
      </c>
      <c r="M5284" s="3"/>
      <c r="N5284" t="str">
        <f>Orte[[#This Row],[Ort]]</f>
        <v>Neunburg vorm Wald</v>
      </c>
      <c r="O5284" t="s">
        <v>5590</v>
      </c>
      <c r="P5284" t="s">
        <v>6997</v>
      </c>
    </row>
    <row r="5285" spans="1:16" x14ac:dyDescent="0.35">
      <c r="A5285" t="s">
        <v>1698</v>
      </c>
      <c r="B5285" s="3" t="s">
        <v>14424</v>
      </c>
      <c r="C5285" s="4">
        <v>50.7866558192</v>
      </c>
      <c r="D5285" s="4">
        <v>8.01618910975</v>
      </c>
      <c r="E5285" s="4">
        <f>Orte[[#This Row],[Lat_dez]]*PI()/180</f>
        <v>0.88639436012217798</v>
      </c>
      <c r="F5285" s="4">
        <f>Orte[[#This Row],[Lon_dez]]*PI()/180</f>
        <v>0.13990889342765059</v>
      </c>
      <c r="G5285" t="s">
        <v>504</v>
      </c>
      <c r="H5285" t="s">
        <v>619</v>
      </c>
      <c r="I5285" s="4" t="b">
        <v>0</v>
      </c>
      <c r="J5285" s="4" t="str">
        <f>CONCATENATE(Orte[[#This Row],[Ort]]," - ",Orte[[#This Row],[Landkreis]])</f>
        <v>Neunkirchen - Kreis Siegen-Wittgenstein</v>
      </c>
      <c r="L5285" s="3" t="s">
        <v>14903</v>
      </c>
      <c r="M5285" s="3"/>
      <c r="N5285" t="str">
        <f>Orte[[#This Row],[Ort]]</f>
        <v>Neunkirchen</v>
      </c>
      <c r="O5285" t="s">
        <v>6967</v>
      </c>
      <c r="P5285" t="s">
        <v>16108</v>
      </c>
    </row>
    <row r="5286" spans="1:16" x14ac:dyDescent="0.35">
      <c r="A5286" t="s">
        <v>1698</v>
      </c>
      <c r="B5286" s="3" t="s">
        <v>11233</v>
      </c>
      <c r="C5286" s="4">
        <v>49.700264430099999</v>
      </c>
      <c r="D5286" s="4">
        <v>9.3927672470899992</v>
      </c>
      <c r="E5286" s="4">
        <f>Orte[[#This Row],[Lat_dez]]*PI()/180</f>
        <v>0.86743325341706812</v>
      </c>
      <c r="F5286" s="4">
        <f>Orte[[#This Row],[Lon_dez]]*PI()/180</f>
        <v>0.16393471433520426</v>
      </c>
      <c r="G5286" t="s">
        <v>665</v>
      </c>
      <c r="H5286" t="s">
        <v>1095</v>
      </c>
      <c r="I5286" s="4" t="b">
        <v>0</v>
      </c>
      <c r="J5286" s="4" t="str">
        <f>CONCATENATE(Orte[[#This Row],[Ort]]," - ",Orte[[#This Row],[Landkreis]])</f>
        <v>Neunkirchen - Landkreis Miltenberg</v>
      </c>
      <c r="L5286" s="3" t="s">
        <v>12045</v>
      </c>
      <c r="M5286" s="3"/>
      <c r="N5286" t="str">
        <f>Orte[[#This Row],[Ort]]</f>
        <v>Neunkirchen</v>
      </c>
      <c r="O5286" t="s">
        <v>3537</v>
      </c>
      <c r="P5286" t="s">
        <v>2164</v>
      </c>
    </row>
    <row r="5287" spans="1:16" x14ac:dyDescent="0.35">
      <c r="A5287" t="s">
        <v>1698</v>
      </c>
      <c r="B5287" s="3" t="s">
        <v>11074</v>
      </c>
      <c r="C5287" s="4">
        <v>49.340145019600001</v>
      </c>
      <c r="D5287" s="4">
        <v>7.1819530345900002</v>
      </c>
      <c r="E5287" s="4">
        <f>Orte[[#This Row],[Lat_dez]]*PI()/180</f>
        <v>0.86114798400350212</v>
      </c>
      <c r="F5287" s="4">
        <f>Orte[[#This Row],[Lon_dez]]*PI()/180</f>
        <v>0.1253487271771937</v>
      </c>
      <c r="G5287" t="s">
        <v>534</v>
      </c>
      <c r="H5287" t="s">
        <v>1575</v>
      </c>
      <c r="I5287" s="4" t="b">
        <v>0</v>
      </c>
      <c r="J5287" s="4" t="str">
        <f>CONCATENATE(Orte[[#This Row],[Ort]]," - ",Orte[[#This Row],[Landkreis]])</f>
        <v>Neunkirchen - Landkreis Neunkirchen</v>
      </c>
      <c r="L5287" s="3" t="s">
        <v>13984</v>
      </c>
      <c r="M5287" s="3"/>
      <c r="N5287" t="str">
        <f>Orte[[#This Row],[Ort]]</f>
        <v>Neunkirchen</v>
      </c>
      <c r="O5287" t="s">
        <v>3214</v>
      </c>
      <c r="P5287" t="s">
        <v>5595</v>
      </c>
    </row>
    <row r="5288" spans="1:16" x14ac:dyDescent="0.35">
      <c r="A5288" t="s">
        <v>1698</v>
      </c>
      <c r="B5288" s="3" t="s">
        <v>8655</v>
      </c>
      <c r="C5288" s="4">
        <v>49.321921531699999</v>
      </c>
      <c r="D5288" s="4">
        <v>7.2195810313199997</v>
      </c>
      <c r="E5288" s="4">
        <f>Orte[[#This Row],[Lat_dez]]*PI()/180</f>
        <v>0.86082992413844972</v>
      </c>
      <c r="F5288" s="4">
        <f>Orte[[#This Row],[Lon_dez]]*PI()/180</f>
        <v>0.12600545961106185</v>
      </c>
      <c r="G5288" t="s">
        <v>534</v>
      </c>
      <c r="H5288" t="s">
        <v>1575</v>
      </c>
      <c r="I5288" s="4" t="b">
        <v>0</v>
      </c>
      <c r="J5288" s="4" t="str">
        <f>CONCATENATE(Orte[[#This Row],[Ort]]," - ",Orte[[#This Row],[Landkreis]])</f>
        <v>Neunkirchen - Landkreis Neunkirchen</v>
      </c>
      <c r="L5288" s="3" t="s">
        <v>10030</v>
      </c>
      <c r="M5288" s="3"/>
      <c r="N5288" t="str">
        <f>Orte[[#This Row],[Ort]]</f>
        <v>Neunkirchen</v>
      </c>
      <c r="O5288" t="s">
        <v>6875</v>
      </c>
      <c r="P5288" t="s">
        <v>439</v>
      </c>
    </row>
    <row r="5289" spans="1:16" x14ac:dyDescent="0.35">
      <c r="A5289" t="s">
        <v>1698</v>
      </c>
      <c r="B5289" s="3" t="s">
        <v>15686</v>
      </c>
      <c r="C5289" s="4">
        <v>49.366573057700002</v>
      </c>
      <c r="D5289" s="4">
        <v>7.1798013128999996</v>
      </c>
      <c r="E5289" s="4">
        <f>Orte[[#This Row],[Lat_dez]]*PI()/180</f>
        <v>0.86160924028318964</v>
      </c>
      <c r="F5289" s="4">
        <f>Orte[[#This Row],[Lon_dez]]*PI()/180</f>
        <v>0.12531117254911661</v>
      </c>
      <c r="G5289" t="s">
        <v>534</v>
      </c>
      <c r="H5289" t="s">
        <v>1575</v>
      </c>
      <c r="I5289" s="4" t="b">
        <v>0</v>
      </c>
      <c r="J5289" s="4" t="str">
        <f>CONCATENATE(Orte[[#This Row],[Ort]]," - ",Orte[[#This Row],[Landkreis]])</f>
        <v>Neunkirchen - Landkreis Neunkirchen</v>
      </c>
      <c r="L5289" s="3" t="s">
        <v>12564</v>
      </c>
      <c r="M5289" s="3"/>
      <c r="N5289" t="str">
        <f>Orte[[#This Row],[Ort]]</f>
        <v>Neunkirchen</v>
      </c>
      <c r="O5289" t="s">
        <v>1579</v>
      </c>
      <c r="P5289" t="s">
        <v>16109</v>
      </c>
    </row>
    <row r="5290" spans="1:16" x14ac:dyDescent="0.35">
      <c r="A5290" t="s">
        <v>1698</v>
      </c>
      <c r="B5290" s="3" t="s">
        <v>15440</v>
      </c>
      <c r="C5290" s="4">
        <v>49.3974119664</v>
      </c>
      <c r="D5290" s="4">
        <v>9.0194017756299996</v>
      </c>
      <c r="E5290" s="4">
        <f>Orte[[#This Row],[Lat_dez]]*PI()/180</f>
        <v>0.86214748077772663</v>
      </c>
      <c r="F5290" s="4">
        <f>Orte[[#This Row],[Lon_dez]]*PI()/180</f>
        <v>0.15741825754496636</v>
      </c>
      <c r="G5290" t="s">
        <v>546</v>
      </c>
      <c r="H5290" t="s">
        <v>774</v>
      </c>
      <c r="I5290" s="4" t="b">
        <v>0</v>
      </c>
      <c r="J5290" s="4" t="str">
        <f>CONCATENATE(Orte[[#This Row],[Ort]]," - ",Orte[[#This Row],[Landkreis]])</f>
        <v>Neunkirchen - Landkreis Neckar-Odenwald-Kreis</v>
      </c>
      <c r="L5290" s="3" t="s">
        <v>15462</v>
      </c>
      <c r="M5290" s="3"/>
      <c r="N5290" t="str">
        <f>Orte[[#This Row],[Ort]]</f>
        <v>Neunkirchen</v>
      </c>
      <c r="O5290" t="s">
        <v>1542</v>
      </c>
      <c r="P5290" t="s">
        <v>2376</v>
      </c>
    </row>
    <row r="5291" spans="1:16" x14ac:dyDescent="0.35">
      <c r="A5291" t="s">
        <v>5315</v>
      </c>
      <c r="B5291" s="3" t="s">
        <v>13161</v>
      </c>
      <c r="C5291" s="4">
        <v>49.621972415099997</v>
      </c>
      <c r="D5291" s="4">
        <v>11.140222204500001</v>
      </c>
      <c r="E5291" s="4">
        <f>Orte[[#This Row],[Lat_dez]]*PI()/180</f>
        <v>0.8660667999772973</v>
      </c>
      <c r="F5291" s="4">
        <f>Orte[[#This Row],[Lon_dez]]*PI()/180</f>
        <v>0.19443355687230607</v>
      </c>
      <c r="G5291" t="s">
        <v>665</v>
      </c>
      <c r="H5291" t="s">
        <v>807</v>
      </c>
      <c r="I5291" s="4" t="b">
        <v>0</v>
      </c>
      <c r="J5291" s="4" t="str">
        <f>CONCATENATE(Orte[[#This Row],[Ort]]," - ",Orte[[#This Row],[Landkreis]])</f>
        <v>Neunkirchen a. Brand - Landkreis Forchheim</v>
      </c>
      <c r="L5291" s="3" t="s">
        <v>7825</v>
      </c>
      <c r="M5291" s="3"/>
      <c r="N5291" t="str">
        <f>Orte[[#This Row],[Ort]]</f>
        <v>Neunkirchen a. Brand</v>
      </c>
      <c r="O5291" t="s">
        <v>2068</v>
      </c>
      <c r="P5291" t="s">
        <v>16110</v>
      </c>
    </row>
    <row r="5292" spans="1:16" x14ac:dyDescent="0.35">
      <c r="A5292" t="s">
        <v>5668</v>
      </c>
      <c r="B5292" s="3" t="s">
        <v>13623</v>
      </c>
      <c r="C5292" s="4">
        <v>49.534161962699997</v>
      </c>
      <c r="D5292" s="4">
        <v>11.342577244099999</v>
      </c>
      <c r="E5292" s="4">
        <f>Orte[[#This Row],[Lat_dez]]*PI()/180</f>
        <v>0.86453421846525158</v>
      </c>
      <c r="F5292" s="4">
        <f>Orte[[#This Row],[Lon_dez]]*PI()/180</f>
        <v>0.19796531857132954</v>
      </c>
      <c r="G5292" t="s">
        <v>665</v>
      </c>
      <c r="H5292" t="s">
        <v>964</v>
      </c>
      <c r="I5292" s="4" t="b">
        <v>0</v>
      </c>
      <c r="J5292" s="4" t="str">
        <f>CONCATENATE(Orte[[#This Row],[Ort]]," - ",Orte[[#This Row],[Landkreis]])</f>
        <v>Neunkirchen am Sand - Landkreis Nürnberger Land</v>
      </c>
      <c r="L5292" s="3" t="s">
        <v>9749</v>
      </c>
      <c r="M5292" s="3"/>
      <c r="N5292" t="str">
        <f>Orte[[#This Row],[Ort]]</f>
        <v>Neunkirchen am Sand</v>
      </c>
      <c r="O5292" t="s">
        <v>4307</v>
      </c>
      <c r="P5292" t="s">
        <v>4811</v>
      </c>
    </row>
    <row r="5293" spans="1:16" x14ac:dyDescent="0.35">
      <c r="A5293" t="s">
        <v>1654</v>
      </c>
      <c r="B5293" s="3" t="s">
        <v>8603</v>
      </c>
      <c r="C5293" s="4">
        <v>50.8541796003</v>
      </c>
      <c r="D5293" s="4">
        <v>7.33082822076</v>
      </c>
      <c r="E5293" s="4">
        <f>Orte[[#This Row],[Lat_dez]]*PI()/180</f>
        <v>0.88757287242576888</v>
      </c>
      <c r="F5293" s="4">
        <f>Orte[[#This Row],[Lon_dez]]*PI()/180</f>
        <v>0.12794708935037974</v>
      </c>
      <c r="G5293" t="s">
        <v>504</v>
      </c>
      <c r="H5293" t="s">
        <v>1265</v>
      </c>
      <c r="I5293" s="4" t="b">
        <v>0</v>
      </c>
      <c r="J5293" s="4" t="str">
        <f>CONCATENATE(Orte[[#This Row],[Ort]]," - ",Orte[[#This Row],[Landkreis]])</f>
        <v>Neunkirchen-Seelscheid - Kreis Rhein-Sieg-Kreis</v>
      </c>
      <c r="L5293" s="3" t="s">
        <v>10360</v>
      </c>
      <c r="M5293" s="3"/>
      <c r="N5293" t="str">
        <f>Orte[[#This Row],[Ort]]</f>
        <v>Neunkirchen-Seelscheid</v>
      </c>
      <c r="O5293" t="s">
        <v>3179</v>
      </c>
      <c r="P5293" t="s">
        <v>1640</v>
      </c>
    </row>
    <row r="5294" spans="1:16" x14ac:dyDescent="0.35">
      <c r="A5294" t="s">
        <v>6152</v>
      </c>
      <c r="B5294" s="3" t="s">
        <v>14274</v>
      </c>
      <c r="C5294" s="4">
        <v>48.242364893900003</v>
      </c>
      <c r="D5294" s="4">
        <v>12.7456588521</v>
      </c>
      <c r="E5294" s="4">
        <f>Orte[[#This Row],[Lat_dez]]*PI()/180</f>
        <v>0.84198810634707999</v>
      </c>
      <c r="F5294" s="4">
        <f>Orte[[#This Row],[Lon_dez]]*PI()/180</f>
        <v>0.22245371230510599</v>
      </c>
      <c r="G5294" t="s">
        <v>665</v>
      </c>
      <c r="H5294" t="s">
        <v>908</v>
      </c>
      <c r="I5294" s="4" t="b">
        <v>0</v>
      </c>
      <c r="J5294" s="4" t="str">
        <f>CONCATENATE(Orte[[#This Row],[Ort]]," - ",Orte[[#This Row],[Landkreis]])</f>
        <v>Neuötting - Landkreis Altötting</v>
      </c>
      <c r="L5294" s="3" t="s">
        <v>12038</v>
      </c>
      <c r="M5294" s="3"/>
      <c r="N5294" t="str">
        <f>Orte[[#This Row],[Ort]]</f>
        <v>Neuötting</v>
      </c>
      <c r="O5294" t="s">
        <v>3325</v>
      </c>
      <c r="P5294" t="s">
        <v>1582</v>
      </c>
    </row>
    <row r="5295" spans="1:16" x14ac:dyDescent="0.35">
      <c r="A5295" t="s">
        <v>3202</v>
      </c>
      <c r="B5295" s="3" t="s">
        <v>10435</v>
      </c>
      <c r="C5295" s="4">
        <v>49.104085087100003</v>
      </c>
      <c r="D5295" s="4">
        <v>8.3324487507700002</v>
      </c>
      <c r="E5295" s="4">
        <f>Orte[[#This Row],[Lat_dez]]*PI()/180</f>
        <v>0.85702796094934164</v>
      </c>
      <c r="F5295" s="4">
        <f>Orte[[#This Row],[Lon_dez]]*PI()/180</f>
        <v>0.14542866545462491</v>
      </c>
      <c r="G5295" t="s">
        <v>514</v>
      </c>
      <c r="H5295" t="s">
        <v>565</v>
      </c>
      <c r="I5295" s="4" t="b">
        <v>0</v>
      </c>
      <c r="J5295" s="4" t="str">
        <f>CONCATENATE(Orte[[#This Row],[Ort]]," - ",Orte[[#This Row],[Landkreis]])</f>
        <v>Neupotz - Landkreis Germersheim</v>
      </c>
      <c r="L5295" s="3" t="s">
        <v>13989</v>
      </c>
      <c r="M5295" s="3"/>
      <c r="N5295" t="str">
        <f>Orte[[#This Row],[Ort]]</f>
        <v>Neupotz</v>
      </c>
      <c r="O5295" t="s">
        <v>4086</v>
      </c>
      <c r="P5295" t="s">
        <v>6843</v>
      </c>
    </row>
    <row r="5296" spans="1:16" x14ac:dyDescent="0.35">
      <c r="A5296" t="s">
        <v>2987</v>
      </c>
      <c r="B5296" s="3" t="s">
        <v>10176</v>
      </c>
      <c r="C5296" s="4">
        <v>48.753843010499999</v>
      </c>
      <c r="D5296" s="4">
        <v>13.765571767899999</v>
      </c>
      <c r="E5296" s="4">
        <f>Orte[[#This Row],[Lat_dez]]*PI()/180</f>
        <v>0.85091508353364942</v>
      </c>
      <c r="F5296" s="4">
        <f>Orte[[#This Row],[Lon_dez]]*PI()/180</f>
        <v>0.24025455076943167</v>
      </c>
      <c r="G5296" t="s">
        <v>665</v>
      </c>
      <c r="H5296" t="s">
        <v>937</v>
      </c>
      <c r="I5296" s="4" t="b">
        <v>0</v>
      </c>
      <c r="J5296" s="4" t="str">
        <f>CONCATENATE(Orte[[#This Row],[Ort]]," - ",Orte[[#This Row],[Landkreis]])</f>
        <v>Neureichenau - Landkreis Freyung-Grafenau</v>
      </c>
      <c r="L5296" s="3" t="s">
        <v>7641</v>
      </c>
      <c r="M5296" s="3"/>
      <c r="N5296" t="str">
        <f>Orte[[#This Row],[Ort]]</f>
        <v>Neureichenau</v>
      </c>
      <c r="O5296" t="s">
        <v>3068</v>
      </c>
      <c r="P5296" t="s">
        <v>16111</v>
      </c>
    </row>
    <row r="5297" spans="1:16" x14ac:dyDescent="0.35">
      <c r="A5297" t="s">
        <v>4584</v>
      </c>
      <c r="B5297" s="3" t="s">
        <v>14020</v>
      </c>
      <c r="C5297" s="4">
        <v>48.451248972099997</v>
      </c>
      <c r="D5297" s="4">
        <v>7.8100865151500001</v>
      </c>
      <c r="E5297" s="4">
        <f>Orte[[#This Row],[Lat_dez]]*PI()/180</f>
        <v>0.8456338212666632</v>
      </c>
      <c r="F5297" s="4">
        <f>Orte[[#This Row],[Lon_dez]]*PI()/180</f>
        <v>0.13631172455497748</v>
      </c>
      <c r="G5297" t="s">
        <v>546</v>
      </c>
      <c r="H5297" t="s">
        <v>622</v>
      </c>
      <c r="I5297" s="4" t="b">
        <v>0</v>
      </c>
      <c r="J5297" s="4" t="str">
        <f>CONCATENATE(Orte[[#This Row],[Ort]]," - ",Orte[[#This Row],[Landkreis]])</f>
        <v>Neuried - Landkreis Ortenaukreis</v>
      </c>
      <c r="L5297" s="3" t="s">
        <v>13216</v>
      </c>
      <c r="M5297" s="3"/>
      <c r="N5297" t="str">
        <f>Orte[[#This Row],[Ort]]</f>
        <v>Neuried</v>
      </c>
      <c r="O5297" t="s">
        <v>1824</v>
      </c>
      <c r="P5297" t="s">
        <v>2141</v>
      </c>
    </row>
    <row r="5298" spans="1:16" x14ac:dyDescent="0.35">
      <c r="A5298" t="s">
        <v>4584</v>
      </c>
      <c r="B5298" s="3" t="s">
        <v>12208</v>
      </c>
      <c r="C5298" s="4">
        <v>48.054383111100002</v>
      </c>
      <c r="D5298" s="4">
        <v>11.456214087899999</v>
      </c>
      <c r="E5298" s="4">
        <f>Orte[[#This Row],[Lat_dez]]*PI()/180</f>
        <v>0.83870720530345111</v>
      </c>
      <c r="F5298" s="4">
        <f>Orte[[#This Row],[Lon_dez]]*PI()/180</f>
        <v>0.19994865564721406</v>
      </c>
      <c r="G5298" t="s">
        <v>665</v>
      </c>
      <c r="H5298" t="s">
        <v>854</v>
      </c>
      <c r="I5298" s="4" t="b">
        <v>0</v>
      </c>
      <c r="J5298" s="4" t="str">
        <f>CONCATENATE(Orte[[#This Row],[Ort]]," - ",Orte[[#This Row],[Landkreis]])</f>
        <v>Neuried - Landkreis München</v>
      </c>
      <c r="L5298" s="3" t="s">
        <v>10530</v>
      </c>
      <c r="M5298" s="3"/>
      <c r="N5298" t="str">
        <f>Orte[[#This Row],[Ort]]</f>
        <v>Neuried</v>
      </c>
      <c r="O5298" t="s">
        <v>6349</v>
      </c>
      <c r="P5298" t="s">
        <v>1313</v>
      </c>
    </row>
    <row r="5299" spans="1:16" x14ac:dyDescent="0.35">
      <c r="A5299" t="s">
        <v>1906</v>
      </c>
      <c r="B5299" s="3" t="s">
        <v>8942</v>
      </c>
      <c r="C5299" s="4">
        <v>52.911962308500001</v>
      </c>
      <c r="D5299" s="4">
        <v>12.8024718989</v>
      </c>
      <c r="E5299" s="4">
        <f>Orte[[#This Row],[Lat_dez]]*PI()/180</f>
        <v>0.92348795597446454</v>
      </c>
      <c r="F5299" s="4">
        <f>Orte[[#This Row],[Lon_dez]]*PI()/180</f>
        <v>0.22344528702985561</v>
      </c>
      <c r="G5299" t="s">
        <v>885</v>
      </c>
      <c r="H5299" t="s">
        <v>1417</v>
      </c>
      <c r="I5299" s="4" t="b">
        <v>0</v>
      </c>
      <c r="J5299" s="4" t="str">
        <f>CONCATENATE(Orte[[#This Row],[Ort]]," - ",Orte[[#This Row],[Landkreis]])</f>
        <v>Neuruppin - Landkreis Ostprignitz-Ruppin</v>
      </c>
      <c r="L5299" s="3" t="s">
        <v>12901</v>
      </c>
      <c r="M5299" s="3"/>
      <c r="N5299" t="str">
        <f>Orte[[#This Row],[Ort]]</f>
        <v>Neuruppin</v>
      </c>
      <c r="O5299" t="s">
        <v>4646</v>
      </c>
      <c r="P5299" t="s">
        <v>1918</v>
      </c>
    </row>
    <row r="5300" spans="1:16" x14ac:dyDescent="0.35">
      <c r="A5300" t="s">
        <v>1906</v>
      </c>
      <c r="B5300" s="3" t="s">
        <v>8877</v>
      </c>
      <c r="C5300" s="4">
        <v>52.987522649699997</v>
      </c>
      <c r="D5300" s="4">
        <v>12.866373061299999</v>
      </c>
      <c r="E5300" s="4">
        <f>Orte[[#This Row],[Lat_dez]]*PI()/180</f>
        <v>0.92480673271233482</v>
      </c>
      <c r="F5300" s="4">
        <f>Orte[[#This Row],[Lon_dez]]*PI()/180</f>
        <v>0.22456057270958718</v>
      </c>
      <c r="G5300" t="s">
        <v>885</v>
      </c>
      <c r="H5300" t="s">
        <v>1417</v>
      </c>
      <c r="I5300" s="4" t="b">
        <v>0</v>
      </c>
      <c r="J5300" s="4" t="str">
        <f>CONCATENATE(Orte[[#This Row],[Ort]]," - ",Orte[[#This Row],[Landkreis]])</f>
        <v>Neuruppin - Landkreis Ostprignitz-Ruppin</v>
      </c>
      <c r="L5300" s="3" t="s">
        <v>8067</v>
      </c>
      <c r="M5300" s="3"/>
      <c r="N5300" t="str">
        <f>Orte[[#This Row],[Ort]]</f>
        <v>Neuruppin</v>
      </c>
      <c r="O5300" t="s">
        <v>3962</v>
      </c>
      <c r="P5300" t="s">
        <v>2405</v>
      </c>
    </row>
    <row r="5301" spans="1:16" x14ac:dyDescent="0.35">
      <c r="A5301" t="s">
        <v>4613</v>
      </c>
      <c r="B5301" s="3" t="s">
        <v>12240</v>
      </c>
      <c r="C5301" s="4">
        <v>51.031832871500001</v>
      </c>
      <c r="D5301" s="4">
        <v>14.543182294999999</v>
      </c>
      <c r="E5301" s="4">
        <f>Orte[[#This Row],[Lat_dez]]*PI()/180</f>
        <v>0.89067350693514724</v>
      </c>
      <c r="F5301" s="4">
        <f>Orte[[#This Row],[Lon_dez]]*PI()/180</f>
        <v>0.25382641476549528</v>
      </c>
      <c r="G5301" t="s">
        <v>869</v>
      </c>
      <c r="H5301" t="s">
        <v>979</v>
      </c>
      <c r="I5301" s="4" t="b">
        <v>0</v>
      </c>
      <c r="J5301" s="4" t="str">
        <f>CONCATENATE(Orte[[#This Row],[Ort]]," - ",Orte[[#This Row],[Landkreis]])</f>
        <v>Neusalza-Spremberg - Landkreis Görlitz</v>
      </c>
      <c r="L5301" s="3" t="s">
        <v>13218</v>
      </c>
      <c r="M5301" s="3"/>
      <c r="N5301" t="str">
        <f>Orte[[#This Row],[Ort]]</f>
        <v>Neusalza-Spremberg</v>
      </c>
      <c r="O5301" t="s">
        <v>3892</v>
      </c>
      <c r="P5301" t="s">
        <v>1301</v>
      </c>
    </row>
    <row r="5302" spans="1:16" x14ac:dyDescent="0.35">
      <c r="A5302" t="s">
        <v>6215</v>
      </c>
      <c r="B5302" s="3" t="s">
        <v>14350</v>
      </c>
      <c r="C5302" s="4">
        <v>48.392663192699999</v>
      </c>
      <c r="D5302" s="4">
        <v>10.8081928743</v>
      </c>
      <c r="E5302" s="4">
        <f>Orte[[#This Row],[Lat_dez]]*PI()/180</f>
        <v>0.84461130652128602</v>
      </c>
      <c r="F5302" s="4">
        <f>Orte[[#This Row],[Lon_dez]]*PI()/180</f>
        <v>0.18863855184712464</v>
      </c>
      <c r="G5302" t="s">
        <v>665</v>
      </c>
      <c r="H5302" t="s">
        <v>798</v>
      </c>
      <c r="I5302" s="4" t="b">
        <v>0</v>
      </c>
      <c r="J5302" s="4" t="str">
        <f>CONCATENATE(Orte[[#This Row],[Ort]]," - ",Orte[[#This Row],[Landkreis]])</f>
        <v>Neusäß - Landkreis Augsburg</v>
      </c>
      <c r="L5302" s="3" t="s">
        <v>15642</v>
      </c>
      <c r="M5302" s="3"/>
      <c r="N5302" t="str">
        <f>Orte[[#This Row],[Ort]]</f>
        <v>Neusäß</v>
      </c>
      <c r="O5302" t="s">
        <v>1097</v>
      </c>
      <c r="P5302" t="s">
        <v>2234</v>
      </c>
    </row>
    <row r="5303" spans="1:16" x14ac:dyDescent="0.35">
      <c r="A5303" t="s">
        <v>3890</v>
      </c>
      <c r="B5303" s="3" t="s">
        <v>11312</v>
      </c>
      <c r="C5303" s="4">
        <v>48.9096211325</v>
      </c>
      <c r="D5303" s="4">
        <v>13.4766160867</v>
      </c>
      <c r="E5303" s="4">
        <f>Orte[[#This Row],[Lat_dez]]*PI()/180</f>
        <v>0.85363392466512267</v>
      </c>
      <c r="F5303" s="4">
        <f>Orte[[#This Row],[Lon_dez]]*PI()/180</f>
        <v>0.23521132274014861</v>
      </c>
      <c r="G5303" t="s">
        <v>665</v>
      </c>
      <c r="H5303" t="s">
        <v>937</v>
      </c>
      <c r="I5303" s="4" t="b">
        <v>0</v>
      </c>
      <c r="J5303" s="4" t="str">
        <f>CONCATENATE(Orte[[#This Row],[Ort]]," - ",Orte[[#This Row],[Landkreis]])</f>
        <v>Neuschönau - Landkreis Freyung-Grafenau</v>
      </c>
      <c r="L5303" s="3" t="s">
        <v>12334</v>
      </c>
      <c r="M5303" s="3"/>
      <c r="N5303" t="str">
        <f>Orte[[#This Row],[Ort]]</f>
        <v>Neuschönau</v>
      </c>
      <c r="O5303" t="s">
        <v>5679</v>
      </c>
      <c r="P5303" t="s">
        <v>16112</v>
      </c>
    </row>
    <row r="5304" spans="1:16" x14ac:dyDescent="0.35">
      <c r="A5304" t="s">
        <v>2938</v>
      </c>
      <c r="B5304" s="3" t="s">
        <v>10107</v>
      </c>
      <c r="C5304" s="4">
        <v>51.6005737383</v>
      </c>
      <c r="D5304" s="4">
        <v>14.133865377099999</v>
      </c>
      <c r="E5304" s="4">
        <f>Orte[[#This Row],[Lat_dez]]*PI()/180</f>
        <v>0.90059990765145381</v>
      </c>
      <c r="F5304" s="4">
        <f>Orte[[#This Row],[Lon_dez]]*PI()/180</f>
        <v>0.24668248686402494</v>
      </c>
      <c r="G5304" t="s">
        <v>885</v>
      </c>
      <c r="H5304" t="s">
        <v>989</v>
      </c>
      <c r="I5304" s="4" t="b">
        <v>0</v>
      </c>
      <c r="J5304" s="4" t="str">
        <f>CONCATENATE(Orte[[#This Row],[Ort]]," - ",Orte[[#This Row],[Landkreis]])</f>
        <v>Neu-Seeland, Neupetershain - Landkreis Oberspreewald-Lausitz</v>
      </c>
      <c r="L5304" s="3" t="s">
        <v>10348</v>
      </c>
      <c r="M5304" s="3"/>
      <c r="N5304" t="str">
        <f>Orte[[#This Row],[Ort]]</f>
        <v>Neu-Seeland, Neupetershain</v>
      </c>
      <c r="O5304" t="s">
        <v>3901</v>
      </c>
      <c r="P5304" t="s">
        <v>3653</v>
      </c>
    </row>
    <row r="5305" spans="1:16" x14ac:dyDescent="0.35">
      <c r="A5305" t="s">
        <v>5166</v>
      </c>
      <c r="B5305" s="3" t="s">
        <v>12967</v>
      </c>
      <c r="C5305" s="4">
        <v>49.378467336999996</v>
      </c>
      <c r="D5305" s="4">
        <v>10.2294459457</v>
      </c>
      <c r="E5305" s="4">
        <f>Orte[[#This Row],[Lat_dez]]*PI()/180</f>
        <v>0.86181683461912639</v>
      </c>
      <c r="F5305" s="4">
        <f>Orte[[#This Row],[Lon_dez]]*PI()/180</f>
        <v>0.1785375124072501</v>
      </c>
      <c r="G5305" t="s">
        <v>665</v>
      </c>
      <c r="H5305" t="s">
        <v>784</v>
      </c>
      <c r="I5305" s="4" t="b">
        <v>0</v>
      </c>
      <c r="J5305" s="4" t="str">
        <f>CONCATENATE(Orte[[#This Row],[Ort]]," - ",Orte[[#This Row],[Landkreis]])</f>
        <v>Neusitz - Landkreis Ansbach</v>
      </c>
      <c r="L5305" s="3" t="s">
        <v>8440</v>
      </c>
      <c r="M5305" s="3"/>
      <c r="N5305" t="str">
        <f>Orte[[#This Row],[Ort]]</f>
        <v>Neusitz</v>
      </c>
      <c r="O5305" t="s">
        <v>7220</v>
      </c>
      <c r="P5305" t="s">
        <v>3487</v>
      </c>
    </row>
    <row r="5306" spans="1:16" x14ac:dyDescent="0.35">
      <c r="A5306" t="s">
        <v>6494</v>
      </c>
      <c r="B5306" s="3" t="s">
        <v>14742</v>
      </c>
      <c r="C5306" s="4">
        <v>49.941221610100001</v>
      </c>
      <c r="D5306" s="4">
        <v>11.967785580999999</v>
      </c>
      <c r="E5306" s="4">
        <f>Orte[[#This Row],[Lat_dez]]*PI()/180</f>
        <v>0.8716387495643888</v>
      </c>
      <c r="F5306" s="4">
        <f>Orte[[#This Row],[Lon_dez]]*PI()/180</f>
        <v>0.20887726256115249</v>
      </c>
      <c r="G5306" t="s">
        <v>665</v>
      </c>
      <c r="H5306" t="s">
        <v>1307</v>
      </c>
      <c r="I5306" s="4" t="b">
        <v>0</v>
      </c>
      <c r="J5306" s="4" t="str">
        <f>CONCATENATE(Orte[[#This Row],[Ort]]," - ",Orte[[#This Row],[Landkreis]])</f>
        <v>Neusorg - Landkreis Tirschenreuth</v>
      </c>
      <c r="L5306" s="3" t="s">
        <v>13421</v>
      </c>
      <c r="M5306" s="3"/>
      <c r="N5306" t="str">
        <f>Orte[[#This Row],[Ort]]</f>
        <v>Neusorg</v>
      </c>
      <c r="O5306" t="s">
        <v>685</v>
      </c>
      <c r="P5306" t="s">
        <v>3177</v>
      </c>
    </row>
    <row r="5307" spans="1:16" x14ac:dyDescent="0.35">
      <c r="A5307" t="s">
        <v>1277</v>
      </c>
      <c r="B5307" s="3" t="s">
        <v>12980</v>
      </c>
      <c r="C5307" s="4">
        <v>51.207095144299998</v>
      </c>
      <c r="D5307" s="4">
        <v>6.7067423779100004</v>
      </c>
      <c r="E5307" s="4">
        <f>Orte[[#This Row],[Lat_dez]]*PI()/180</f>
        <v>0.89373241065003584</v>
      </c>
      <c r="F5307" s="4">
        <f>Orte[[#This Row],[Lon_dez]]*PI()/180</f>
        <v>0.11705473657756331</v>
      </c>
      <c r="G5307" t="s">
        <v>504</v>
      </c>
      <c r="H5307" t="s">
        <v>1278</v>
      </c>
      <c r="I5307" s="4" t="b">
        <v>0</v>
      </c>
      <c r="J5307" s="4" t="str">
        <f>CONCATENATE(Orte[[#This Row],[Ort]]," - ",Orte[[#This Row],[Landkreis]])</f>
        <v>Neuss - Kreis Rhein-Kreis Neuss</v>
      </c>
      <c r="L5307" s="3" t="s">
        <v>8046</v>
      </c>
      <c r="M5307" s="3"/>
      <c r="N5307" t="str">
        <f>Orte[[#This Row],[Ort]]</f>
        <v>Neuss</v>
      </c>
      <c r="O5307" t="s">
        <v>6124</v>
      </c>
      <c r="P5307" t="s">
        <v>7269</v>
      </c>
    </row>
    <row r="5308" spans="1:16" x14ac:dyDescent="0.35">
      <c r="A5308" t="s">
        <v>1277</v>
      </c>
      <c r="B5308" s="3" t="s">
        <v>12614</v>
      </c>
      <c r="C5308" s="4">
        <v>51.216840438299997</v>
      </c>
      <c r="D5308" s="4">
        <v>6.6629443440099996</v>
      </c>
      <c r="E5308" s="4">
        <f>Orte[[#This Row],[Lat_dez]]*PI()/180</f>
        <v>0.89390249811691058</v>
      </c>
      <c r="F5308" s="4">
        <f>Orte[[#This Row],[Lon_dez]]*PI()/180</f>
        <v>0.11629031668010822</v>
      </c>
      <c r="G5308" t="s">
        <v>504</v>
      </c>
      <c r="H5308" t="s">
        <v>1278</v>
      </c>
      <c r="I5308" s="4" t="b">
        <v>0</v>
      </c>
      <c r="J5308" s="4" t="str">
        <f>CONCATENATE(Orte[[#This Row],[Ort]]," - ",Orte[[#This Row],[Landkreis]])</f>
        <v>Neuss - Kreis Rhein-Kreis Neuss</v>
      </c>
      <c r="L5308" s="3" t="s">
        <v>8701</v>
      </c>
      <c r="M5308" s="3"/>
      <c r="N5308" t="str">
        <f>Orte[[#This Row],[Ort]]</f>
        <v>Neuss</v>
      </c>
      <c r="O5308" t="s">
        <v>6955</v>
      </c>
      <c r="P5308" t="s">
        <v>3607</v>
      </c>
    </row>
    <row r="5309" spans="1:16" x14ac:dyDescent="0.35">
      <c r="A5309" t="s">
        <v>1277</v>
      </c>
      <c r="B5309" s="3" t="s">
        <v>10133</v>
      </c>
      <c r="C5309" s="4">
        <v>51.188919000799999</v>
      </c>
      <c r="D5309" s="4">
        <v>6.6717913205399997</v>
      </c>
      <c r="E5309" s="4">
        <f>Orte[[#This Row],[Lat_dez]]*PI()/180</f>
        <v>0.89341517710064577</v>
      </c>
      <c r="F5309" s="4">
        <f>Orte[[#This Row],[Lon_dez]]*PI()/180</f>
        <v>0.11644472554940337</v>
      </c>
      <c r="G5309" t="s">
        <v>504</v>
      </c>
      <c r="H5309" t="s">
        <v>1278</v>
      </c>
      <c r="I5309" s="4" t="b">
        <v>0</v>
      </c>
      <c r="J5309" s="4" t="str">
        <f>CONCATENATE(Orte[[#This Row],[Ort]]," - ",Orte[[#This Row],[Landkreis]])</f>
        <v>Neuss - Kreis Rhein-Kreis Neuss</v>
      </c>
      <c r="L5309" s="3" t="s">
        <v>13433</v>
      </c>
      <c r="M5309" s="3"/>
      <c r="N5309" t="str">
        <f>Orte[[#This Row],[Ort]]</f>
        <v>Neuss</v>
      </c>
      <c r="O5309" t="s">
        <v>3370</v>
      </c>
      <c r="P5309" t="s">
        <v>2678</v>
      </c>
    </row>
    <row r="5310" spans="1:16" x14ac:dyDescent="0.35">
      <c r="A5310" t="s">
        <v>1277</v>
      </c>
      <c r="B5310" s="3" t="s">
        <v>14640</v>
      </c>
      <c r="C5310" s="4">
        <v>51.165179760199997</v>
      </c>
      <c r="D5310" s="4">
        <v>6.6930604096300002</v>
      </c>
      <c r="E5310" s="4">
        <f>Orte[[#This Row],[Lat_dez]]*PI()/180</f>
        <v>0.89300084919025269</v>
      </c>
      <c r="F5310" s="4">
        <f>Orte[[#This Row],[Lon_dez]]*PI()/180</f>
        <v>0.11681594118292388</v>
      </c>
      <c r="G5310" t="s">
        <v>504</v>
      </c>
      <c r="H5310" t="s">
        <v>1278</v>
      </c>
      <c r="I5310" s="4" t="b">
        <v>0</v>
      </c>
      <c r="J5310" s="4" t="str">
        <f>CONCATENATE(Orte[[#This Row],[Ort]]," - ",Orte[[#This Row],[Landkreis]])</f>
        <v>Neuss - Kreis Rhein-Kreis Neuss</v>
      </c>
      <c r="L5310" s="3" t="s">
        <v>11506</v>
      </c>
      <c r="M5310" s="3"/>
      <c r="N5310" t="str">
        <f>Orte[[#This Row],[Ort]]</f>
        <v>Neuss</v>
      </c>
      <c r="O5310" t="s">
        <v>7017</v>
      </c>
      <c r="P5310" t="s">
        <v>4700</v>
      </c>
    </row>
    <row r="5311" spans="1:16" x14ac:dyDescent="0.35">
      <c r="A5311" t="s">
        <v>1277</v>
      </c>
      <c r="B5311" s="3" t="s">
        <v>12615</v>
      </c>
      <c r="C5311" s="4">
        <v>51.168443930099997</v>
      </c>
      <c r="D5311" s="4">
        <v>6.76167339693</v>
      </c>
      <c r="E5311" s="4">
        <f>Orte[[#This Row],[Lat_dez]]*PI()/180</f>
        <v>0.89305781970235221</v>
      </c>
      <c r="F5311" s="4">
        <f>Orte[[#This Row],[Lon_dez]]*PI()/180</f>
        <v>0.11801346372093795</v>
      </c>
      <c r="G5311" t="s">
        <v>504</v>
      </c>
      <c r="H5311" t="s">
        <v>1278</v>
      </c>
      <c r="I5311" s="4" t="b">
        <v>0</v>
      </c>
      <c r="J5311" s="4" t="str">
        <f>CONCATENATE(Orte[[#This Row],[Ort]]," - ",Orte[[#This Row],[Landkreis]])</f>
        <v>Neuss - Kreis Rhein-Kreis Neuss</v>
      </c>
      <c r="L5311" s="3" t="s">
        <v>10547</v>
      </c>
      <c r="M5311" s="3"/>
      <c r="N5311" t="str">
        <f>Orte[[#This Row],[Ort]]</f>
        <v>Neuss</v>
      </c>
      <c r="O5311" t="s">
        <v>1216</v>
      </c>
      <c r="P5311" t="s">
        <v>7012</v>
      </c>
    </row>
    <row r="5312" spans="1:16" x14ac:dyDescent="0.35">
      <c r="A5312" t="s">
        <v>1277</v>
      </c>
      <c r="B5312" s="3" t="s">
        <v>14397</v>
      </c>
      <c r="C5312" s="4">
        <v>51.153370093200003</v>
      </c>
      <c r="D5312" s="4">
        <v>6.7185774768600002</v>
      </c>
      <c r="E5312" s="4">
        <f>Orte[[#This Row],[Lat_dez]]*PI()/180</f>
        <v>0.89279473161753864</v>
      </c>
      <c r="F5312" s="4">
        <f>Orte[[#This Row],[Lon_dez]]*PI()/180</f>
        <v>0.11726129802154013</v>
      </c>
      <c r="G5312" t="s">
        <v>504</v>
      </c>
      <c r="H5312" t="s">
        <v>1278</v>
      </c>
      <c r="I5312" s="4" t="b">
        <v>0</v>
      </c>
      <c r="J5312" s="4" t="str">
        <f>CONCATENATE(Orte[[#This Row],[Ort]]," - ",Orte[[#This Row],[Landkreis]])</f>
        <v>Neuss - Kreis Rhein-Kreis Neuss</v>
      </c>
      <c r="L5312" s="3" t="s">
        <v>10971</v>
      </c>
      <c r="M5312" s="3"/>
      <c r="N5312" t="str">
        <f>Orte[[#This Row],[Ort]]</f>
        <v>Neuss</v>
      </c>
      <c r="O5312" t="s">
        <v>4663</v>
      </c>
      <c r="P5312" t="s">
        <v>6195</v>
      </c>
    </row>
    <row r="5313" spans="1:16" x14ac:dyDescent="0.35">
      <c r="A5313" t="s">
        <v>1277</v>
      </c>
      <c r="B5313" s="3" t="s">
        <v>13831</v>
      </c>
      <c r="C5313" s="4">
        <v>51.135148698800002</v>
      </c>
      <c r="D5313" s="4">
        <v>6.7366153326999996</v>
      </c>
      <c r="E5313" s="4">
        <f>Orte[[#This Row],[Lat_dez]]*PI()/180</f>
        <v>0.89247670829095416</v>
      </c>
      <c r="F5313" s="4">
        <f>Orte[[#This Row],[Lon_dez]]*PI()/180</f>
        <v>0.11757611799594822</v>
      </c>
      <c r="G5313" t="s">
        <v>504</v>
      </c>
      <c r="H5313" t="s">
        <v>1278</v>
      </c>
      <c r="I5313" s="4" t="b">
        <v>0</v>
      </c>
      <c r="J5313" s="4" t="str">
        <f>CONCATENATE(Orte[[#This Row],[Ort]]," - ",Orte[[#This Row],[Landkreis]])</f>
        <v>Neuss - Kreis Rhein-Kreis Neuss</v>
      </c>
      <c r="L5313" s="3" t="s">
        <v>15629</v>
      </c>
      <c r="M5313" s="3"/>
      <c r="N5313" t="str">
        <f>Orte[[#This Row],[Ort]]</f>
        <v>Neuss</v>
      </c>
      <c r="O5313" t="s">
        <v>5569</v>
      </c>
      <c r="P5313" t="s">
        <v>1863</v>
      </c>
    </row>
    <row r="5314" spans="1:16" x14ac:dyDescent="0.35">
      <c r="A5314" t="s">
        <v>1277</v>
      </c>
      <c r="B5314" s="3" t="s">
        <v>8220</v>
      </c>
      <c r="C5314" s="4">
        <v>51.158951254199998</v>
      </c>
      <c r="D5314" s="4">
        <v>6.6537606148000004</v>
      </c>
      <c r="E5314" s="4">
        <f>Orte[[#This Row],[Lat_dez]]*PI()/180</f>
        <v>0.89289214125307248</v>
      </c>
      <c r="F5314" s="4">
        <f>Orte[[#This Row],[Lon_dez]]*PI()/180</f>
        <v>0.11613003036778215</v>
      </c>
      <c r="G5314" t="s">
        <v>504</v>
      </c>
      <c r="H5314" t="s">
        <v>1278</v>
      </c>
      <c r="I5314" s="4" t="b">
        <v>0</v>
      </c>
      <c r="J5314" s="4" t="str">
        <f>CONCATENATE(Orte[[#This Row],[Ort]]," - ",Orte[[#This Row],[Landkreis]])</f>
        <v>Neuss - Kreis Rhein-Kreis Neuss</v>
      </c>
      <c r="L5314" s="3" t="s">
        <v>13425</v>
      </c>
      <c r="M5314" s="3"/>
      <c r="N5314" t="str">
        <f>Orte[[#This Row],[Ort]]</f>
        <v>Neuss</v>
      </c>
      <c r="O5314" t="s">
        <v>5770</v>
      </c>
      <c r="P5314" t="s">
        <v>2718</v>
      </c>
    </row>
    <row r="5315" spans="1:16" x14ac:dyDescent="0.35">
      <c r="A5315" t="s">
        <v>760</v>
      </c>
      <c r="B5315" s="3" t="s">
        <v>13996</v>
      </c>
      <c r="C5315" s="4">
        <v>54.124703207899998</v>
      </c>
      <c r="D5315" s="4">
        <v>10.8202115062</v>
      </c>
      <c r="E5315" s="4">
        <f>Orte[[#This Row],[Lat_dez]]*PI()/180</f>
        <v>0.94465427764259191</v>
      </c>
      <c r="F5315" s="4">
        <f>Orte[[#This Row],[Lon_dez]]*PI()/180</f>
        <v>0.18884831654536482</v>
      </c>
      <c r="G5315" t="s">
        <v>641</v>
      </c>
      <c r="H5315" t="s">
        <v>1323</v>
      </c>
      <c r="I5315" s="4" t="b">
        <v>0</v>
      </c>
      <c r="J5315" s="4" t="str">
        <f>CONCATENATE(Orte[[#This Row],[Ort]]," - ",Orte[[#This Row],[Landkreis]])</f>
        <v>Neustadt - Kreis Ostholstein</v>
      </c>
      <c r="L5315" s="3" t="s">
        <v>13423</v>
      </c>
      <c r="M5315" s="3"/>
      <c r="N5315" t="str">
        <f>Orte[[#This Row],[Ort]]</f>
        <v>Neustadt</v>
      </c>
      <c r="O5315" t="s">
        <v>823</v>
      </c>
      <c r="P5315" t="s">
        <v>2130</v>
      </c>
    </row>
    <row r="5316" spans="1:16" x14ac:dyDescent="0.35">
      <c r="A5316" t="s">
        <v>760</v>
      </c>
      <c r="B5316" s="3" t="s">
        <v>7826</v>
      </c>
      <c r="C5316" s="4">
        <v>50.872405735599997</v>
      </c>
      <c r="D5316" s="4">
        <v>9.0908440731700004</v>
      </c>
      <c r="E5316" s="4">
        <f>Orte[[#This Row],[Lat_dez]]*PI()/180</f>
        <v>0.88789097849666787</v>
      </c>
      <c r="F5316" s="4">
        <f>Orte[[#This Row],[Lon_dez]]*PI()/180</f>
        <v>0.15866516086222879</v>
      </c>
      <c r="G5316" t="s">
        <v>549</v>
      </c>
      <c r="H5316" t="s">
        <v>761</v>
      </c>
      <c r="I5316" s="4" t="b">
        <v>0</v>
      </c>
      <c r="J5316" s="4" t="str">
        <f>CONCATENATE(Orte[[#This Row],[Ort]]," - ",Orte[[#This Row],[Landkreis]])</f>
        <v>Neustadt - Landkreis Marburg-Biedenkopf</v>
      </c>
      <c r="L5316" s="3" t="s">
        <v>12037</v>
      </c>
      <c r="M5316" s="3"/>
      <c r="N5316" t="str">
        <f>Orte[[#This Row],[Ort]]</f>
        <v>Neustadt</v>
      </c>
      <c r="O5316" t="s">
        <v>5623</v>
      </c>
      <c r="P5316" t="s">
        <v>2523</v>
      </c>
    </row>
    <row r="5317" spans="1:16" x14ac:dyDescent="0.35">
      <c r="A5317" t="s">
        <v>2459</v>
      </c>
      <c r="B5317" s="3" t="s">
        <v>9511</v>
      </c>
      <c r="C5317" s="4">
        <v>52.862139693899998</v>
      </c>
      <c r="D5317" s="4">
        <v>12.2201358063</v>
      </c>
      <c r="E5317" s="4">
        <f>Orte[[#This Row],[Lat_dez]]*PI()/180</f>
        <v>0.92261838730774237</v>
      </c>
      <c r="F5317" s="4">
        <f>Orte[[#This Row],[Lon_dez]]*PI()/180</f>
        <v>0.21328160486078704</v>
      </c>
      <c r="G5317" t="s">
        <v>885</v>
      </c>
      <c r="H5317" t="s">
        <v>1417</v>
      </c>
      <c r="I5317" s="4" t="b">
        <v>0</v>
      </c>
      <c r="J5317" s="4" t="str">
        <f>CONCATENATE(Orte[[#This Row],[Ort]]," - ",Orte[[#This Row],[Landkreis]])</f>
        <v>Neustadt (Dosse) u.a. - Landkreis Ostprignitz-Ruppin</v>
      </c>
      <c r="L5317" s="3" t="s">
        <v>15455</v>
      </c>
      <c r="M5317" s="3"/>
      <c r="N5317" t="str">
        <f>Orte[[#This Row],[Ort]]</f>
        <v>Neustadt (Dosse) u.a.</v>
      </c>
      <c r="O5317" t="s">
        <v>4981</v>
      </c>
      <c r="P5317" t="s">
        <v>2976</v>
      </c>
    </row>
    <row r="5318" spans="1:16" x14ac:dyDescent="0.35">
      <c r="A5318" t="s">
        <v>2162</v>
      </c>
      <c r="B5318" s="3" t="s">
        <v>9162</v>
      </c>
      <c r="C5318" s="4">
        <v>50.610867194299999</v>
      </c>
      <c r="D5318" s="4">
        <v>7.4189514393799998</v>
      </c>
      <c r="E5318" s="4">
        <f>Orte[[#This Row],[Lat_dez]]*PI()/180</f>
        <v>0.88332626983011964</v>
      </c>
      <c r="F5318" s="4">
        <f>Orte[[#This Row],[Lon_dez]]*PI()/180</f>
        <v>0.1294851296627535</v>
      </c>
      <c r="G5318" t="s">
        <v>514</v>
      </c>
      <c r="H5318" t="s">
        <v>584</v>
      </c>
      <c r="I5318" s="4" t="b">
        <v>0</v>
      </c>
      <c r="J5318" s="4" t="str">
        <f>CONCATENATE(Orte[[#This Row],[Ort]]," - ",Orte[[#This Row],[Landkreis]])</f>
        <v>Neustadt (Wied) - Landkreis Neuwied</v>
      </c>
      <c r="L5318" s="3" t="s">
        <v>14889</v>
      </c>
      <c r="M5318" s="3"/>
      <c r="N5318" t="str">
        <f>Orte[[#This Row],[Ort]]</f>
        <v>Neustadt (Wied)</v>
      </c>
      <c r="O5318" t="s">
        <v>4958</v>
      </c>
      <c r="P5318" t="s">
        <v>3533</v>
      </c>
    </row>
    <row r="5319" spans="1:16" x14ac:dyDescent="0.35">
      <c r="A5319" t="s">
        <v>5549</v>
      </c>
      <c r="B5319" s="3" t="s">
        <v>13463</v>
      </c>
      <c r="C5319" s="4">
        <v>49.827512603199999</v>
      </c>
      <c r="D5319" s="4">
        <v>11.8353185686</v>
      </c>
      <c r="E5319" s="4">
        <f>Orte[[#This Row],[Lat_dez]]*PI()/180</f>
        <v>0.86965415300481086</v>
      </c>
      <c r="F5319" s="4">
        <f>Orte[[#This Row],[Lon_dez]]*PI()/180</f>
        <v>0.20656527704449235</v>
      </c>
      <c r="G5319" t="s">
        <v>665</v>
      </c>
      <c r="H5319" t="s">
        <v>1224</v>
      </c>
      <c r="I5319" s="4" t="b">
        <v>0</v>
      </c>
      <c r="J5319" s="4" t="str">
        <f>CONCATENATE(Orte[[#This Row],[Ort]]," - ",Orte[[#This Row],[Landkreis]])</f>
        <v>Neustadt a. Kulm - Landkreis Neustadt a.d. Waldnaab</v>
      </c>
      <c r="L5319" s="3" t="s">
        <v>15448</v>
      </c>
      <c r="M5319" s="3"/>
      <c r="N5319" t="str">
        <f>Orte[[#This Row],[Ort]]</f>
        <v>Neustadt a. Kulm</v>
      </c>
      <c r="O5319" t="s">
        <v>2149</v>
      </c>
      <c r="P5319" t="s">
        <v>7232</v>
      </c>
    </row>
    <row r="5320" spans="1:16" x14ac:dyDescent="0.35">
      <c r="A5320" t="s">
        <v>5981</v>
      </c>
      <c r="B5320" s="3" t="s">
        <v>14041</v>
      </c>
      <c r="C5320" s="4">
        <v>49.937487186600002</v>
      </c>
      <c r="D5320" s="4">
        <v>9.5524844201699999</v>
      </c>
      <c r="E5320" s="4">
        <f>Orte[[#This Row],[Lat_dez]]*PI()/180</f>
        <v>0.87157357157865001</v>
      </c>
      <c r="F5320" s="4">
        <f>Orte[[#This Row],[Lon_dez]]*PI()/180</f>
        <v>0.16672230487742792</v>
      </c>
      <c r="G5320" t="s">
        <v>665</v>
      </c>
      <c r="H5320" t="s">
        <v>826</v>
      </c>
      <c r="I5320" s="4" t="b">
        <v>0</v>
      </c>
      <c r="J5320" s="4" t="str">
        <f>CONCATENATE(Orte[[#This Row],[Ort]]," - ",Orte[[#This Row],[Landkreis]])</f>
        <v>Neustadt a. Main - Landkreis Main-Spessart</v>
      </c>
      <c r="L5320" s="3" t="s">
        <v>15362</v>
      </c>
      <c r="M5320" s="3"/>
      <c r="N5320" t="str">
        <f>Orte[[#This Row],[Ort]]</f>
        <v>Neustadt a. Main</v>
      </c>
      <c r="O5320" t="s">
        <v>6392</v>
      </c>
      <c r="P5320" t="s">
        <v>5744</v>
      </c>
    </row>
    <row r="5321" spans="1:16" x14ac:dyDescent="0.35">
      <c r="A5321" t="s">
        <v>1296</v>
      </c>
      <c r="B5321" s="3" t="s">
        <v>8239</v>
      </c>
      <c r="C5321" s="4">
        <v>48.796440107800002</v>
      </c>
      <c r="D5321" s="4">
        <v>11.7552523112</v>
      </c>
      <c r="E5321" s="4">
        <f>Orte[[#This Row],[Lat_dez]]*PI()/180</f>
        <v>0.85165854313332667</v>
      </c>
      <c r="F5321" s="4">
        <f>Orte[[#This Row],[Lon_dez]]*PI()/180</f>
        <v>0.20516785723311309</v>
      </c>
      <c r="G5321" t="s">
        <v>665</v>
      </c>
      <c r="H5321" t="s">
        <v>864</v>
      </c>
      <c r="I5321" s="4" t="b">
        <v>0</v>
      </c>
      <c r="J5321" s="4" t="str">
        <f>CONCATENATE(Orte[[#This Row],[Ort]]," - ",Orte[[#This Row],[Landkreis]])</f>
        <v>Neustadt a.d. Donau - Landkreis Kelheim</v>
      </c>
      <c r="L5321" s="3" t="s">
        <v>9671</v>
      </c>
      <c r="M5321" s="3"/>
      <c r="N5321" t="str">
        <f>Orte[[#This Row],[Ort]]</f>
        <v>Neustadt a.d. Donau</v>
      </c>
      <c r="O5321" t="s">
        <v>6838</v>
      </c>
      <c r="P5321" t="s">
        <v>1810</v>
      </c>
    </row>
    <row r="5322" spans="1:16" x14ac:dyDescent="0.35">
      <c r="A5322" t="s">
        <v>3443</v>
      </c>
      <c r="B5322" s="3" t="s">
        <v>10743</v>
      </c>
      <c r="C5322" s="4">
        <v>49.733193197399999</v>
      </c>
      <c r="D5322" s="4">
        <v>12.1705280266</v>
      </c>
      <c r="E5322" s="4">
        <f>Orte[[#This Row],[Lat_dez]]*PI()/180</f>
        <v>0.86800796882507614</v>
      </c>
      <c r="F5322" s="4">
        <f>Orte[[#This Row],[Lon_dez]]*PI()/180</f>
        <v>0.212415785770418</v>
      </c>
      <c r="G5322" t="s">
        <v>665</v>
      </c>
      <c r="H5322" t="s">
        <v>1224</v>
      </c>
      <c r="I5322" s="4" t="b">
        <v>0</v>
      </c>
      <c r="J5322" s="4" t="str">
        <f>CONCATENATE(Orte[[#This Row],[Ort]]," - ",Orte[[#This Row],[Landkreis]])</f>
        <v>Neustadt a.d. Waldnaab - Landkreis Neustadt a.d. Waldnaab</v>
      </c>
      <c r="L5322" s="3" t="s">
        <v>15787</v>
      </c>
      <c r="M5322" s="3"/>
      <c r="N5322" t="str">
        <f>Orte[[#This Row],[Ort]]</f>
        <v>Neustadt a.d. Waldnaab</v>
      </c>
      <c r="O5322" t="s">
        <v>6535</v>
      </c>
      <c r="P5322" t="s">
        <v>7021</v>
      </c>
    </row>
    <row r="5323" spans="1:16" x14ac:dyDescent="0.35">
      <c r="A5323" t="s">
        <v>2783</v>
      </c>
      <c r="B5323" s="3" t="s">
        <v>9928</v>
      </c>
      <c r="C5323" s="4">
        <v>49.573306451299999</v>
      </c>
      <c r="D5323" s="4">
        <v>10.5753204389</v>
      </c>
      <c r="E5323" s="4">
        <f>Orte[[#This Row],[Lat_dez]]*PI()/180</f>
        <v>0.86521741867533086</v>
      </c>
      <c r="F5323" s="4">
        <f>Orte[[#This Row],[Lon_dez]]*PI()/180</f>
        <v>0.18457416111225683</v>
      </c>
      <c r="G5323" t="s">
        <v>665</v>
      </c>
      <c r="H5323" t="s">
        <v>706</v>
      </c>
      <c r="I5323" s="4" t="b">
        <v>0</v>
      </c>
      <c r="J5323" s="4" t="str">
        <f>CONCATENATE(Orte[[#This Row],[Ort]]," - ",Orte[[#This Row],[Landkreis]])</f>
        <v>Neustadt a.d.Aisch - Landkreis Neustadt a.d. Aisch-Bad Windsheim</v>
      </c>
      <c r="L5323" s="3" t="s">
        <v>7986</v>
      </c>
      <c r="M5323" s="3"/>
      <c r="N5323" t="str">
        <f>Orte[[#This Row],[Ort]]</f>
        <v>Neustadt a.d.Aisch</v>
      </c>
      <c r="O5323" t="s">
        <v>3584</v>
      </c>
      <c r="P5323" t="s">
        <v>3311</v>
      </c>
    </row>
    <row r="5324" spans="1:16" x14ac:dyDescent="0.35">
      <c r="A5324" t="s">
        <v>6408</v>
      </c>
      <c r="B5324" s="3" t="s">
        <v>14626</v>
      </c>
      <c r="C5324" s="4">
        <v>52.555164230099997</v>
      </c>
      <c r="D5324" s="4">
        <v>9.4651071626099998</v>
      </c>
      <c r="E5324" s="4">
        <f>Orte[[#This Row],[Lat_dez]]*PI()/180</f>
        <v>0.91726065474159568</v>
      </c>
      <c r="F5324" s="4">
        <f>Orte[[#This Row],[Lon_dez]]*PI()/180</f>
        <v>0.1651972840416428</v>
      </c>
      <c r="G5324" t="s">
        <v>554</v>
      </c>
      <c r="H5324" t="s">
        <v>652</v>
      </c>
      <c r="I5324" s="4" t="b">
        <v>0</v>
      </c>
      <c r="J5324" s="4" t="str">
        <f>CONCATENATE(Orte[[#This Row],[Ort]]," - ",Orte[[#This Row],[Landkreis]])</f>
        <v>Neustadt am Rübenberge - Landkreis Region Hannover</v>
      </c>
      <c r="L5324" s="3" t="s">
        <v>13351</v>
      </c>
      <c r="M5324" s="3"/>
      <c r="N5324" t="str">
        <f>Orte[[#This Row],[Ort]]</f>
        <v>Neustadt am Rübenberge</v>
      </c>
      <c r="O5324" t="s">
        <v>5011</v>
      </c>
      <c r="P5324" t="s">
        <v>5616</v>
      </c>
    </row>
    <row r="5325" spans="1:16" x14ac:dyDescent="0.35">
      <c r="A5325" t="s">
        <v>1839</v>
      </c>
      <c r="B5325" s="3" t="s">
        <v>8805</v>
      </c>
      <c r="C5325" s="4">
        <v>49.354601637499997</v>
      </c>
      <c r="D5325" s="4">
        <v>8.1551997095399997</v>
      </c>
      <c r="E5325" s="4">
        <f>Orte[[#This Row],[Lat_dez]]*PI()/180</f>
        <v>0.86140029958455988</v>
      </c>
      <c r="F5325" s="4">
        <f>Orte[[#This Row],[Lon_dez]]*PI()/180</f>
        <v>0.14233508608915821</v>
      </c>
      <c r="G5325" t="s">
        <v>514</v>
      </c>
      <c r="H5325" t="s">
        <v>1840</v>
      </c>
      <c r="I5325" s="4" t="b">
        <v>0</v>
      </c>
      <c r="J5325" s="4" t="str">
        <f>CONCATENATE(Orte[[#This Row],[Ort]]," - ",Orte[[#This Row],[Landkreis]])</f>
        <v>Neustadt an der Weinstraße - Kreisfreie Stadt Neustadt an der Weinstraße</v>
      </c>
      <c r="L5325" s="3" t="s">
        <v>8739</v>
      </c>
      <c r="M5325" s="3"/>
      <c r="N5325" t="str">
        <f>Orte[[#This Row],[Ort]]</f>
        <v>Neustadt an der Weinstraße</v>
      </c>
      <c r="O5325" t="s">
        <v>1248</v>
      </c>
      <c r="P5325" t="s">
        <v>2789</v>
      </c>
    </row>
    <row r="5326" spans="1:16" x14ac:dyDescent="0.35">
      <c r="A5326" t="s">
        <v>1839</v>
      </c>
      <c r="B5326" s="3" t="s">
        <v>14053</v>
      </c>
      <c r="C5326" s="4">
        <v>49.336487922000003</v>
      </c>
      <c r="D5326" s="4">
        <v>8.0910060526700001</v>
      </c>
      <c r="E5326" s="4">
        <f>Orte[[#This Row],[Lat_dez]]*PI()/180</f>
        <v>0.86108415560931539</v>
      </c>
      <c r="F5326" s="4">
        <f>Orte[[#This Row],[Lon_dez]]*PI()/180</f>
        <v>0.14121469541788123</v>
      </c>
      <c r="G5326" t="s">
        <v>514</v>
      </c>
      <c r="H5326" t="s">
        <v>1840</v>
      </c>
      <c r="I5326" s="4" t="b">
        <v>0</v>
      </c>
      <c r="J5326" s="4" t="str">
        <f>CONCATENATE(Orte[[#This Row],[Ort]]," - ",Orte[[#This Row],[Landkreis]])</f>
        <v>Neustadt an der Weinstraße - Kreisfreie Stadt Neustadt an der Weinstraße</v>
      </c>
      <c r="L5326" s="3" t="s">
        <v>9866</v>
      </c>
      <c r="M5326" s="3"/>
      <c r="N5326" t="str">
        <f>Orte[[#This Row],[Ort]]</f>
        <v>Neustadt an der Weinstraße</v>
      </c>
      <c r="O5326" t="s">
        <v>4458</v>
      </c>
      <c r="P5326" t="s">
        <v>5278</v>
      </c>
    </row>
    <row r="5327" spans="1:16" x14ac:dyDescent="0.35">
      <c r="A5327" t="s">
        <v>1839</v>
      </c>
      <c r="B5327" s="3" t="s">
        <v>9173</v>
      </c>
      <c r="C5327" s="4">
        <v>49.346919043500002</v>
      </c>
      <c r="D5327" s="4">
        <v>8.1958241121899995</v>
      </c>
      <c r="E5327" s="4">
        <f>Orte[[#This Row],[Lat_dez]]*PI()/180</f>
        <v>0.86126621302416595</v>
      </c>
      <c r="F5327" s="4">
        <f>Orte[[#This Row],[Lon_dez]]*PI()/180</f>
        <v>0.1430441156720566</v>
      </c>
      <c r="G5327" t="s">
        <v>514</v>
      </c>
      <c r="H5327" t="s">
        <v>1840</v>
      </c>
      <c r="I5327" s="4" t="b">
        <v>0</v>
      </c>
      <c r="J5327" s="4" t="str">
        <f>CONCATENATE(Orte[[#This Row],[Ort]]," - ",Orte[[#This Row],[Landkreis]])</f>
        <v>Neustadt an der Weinstraße - Kreisfreie Stadt Neustadt an der Weinstraße</v>
      </c>
      <c r="L5327" s="3" t="s">
        <v>9039</v>
      </c>
      <c r="M5327" s="3"/>
      <c r="N5327" t="str">
        <f>Orte[[#This Row],[Ort]]</f>
        <v>Neustadt an der Weinstraße</v>
      </c>
      <c r="O5327" t="s">
        <v>5237</v>
      </c>
      <c r="P5327" t="s">
        <v>2867</v>
      </c>
    </row>
    <row r="5328" spans="1:16" x14ac:dyDescent="0.35">
      <c r="A5328" t="s">
        <v>7194</v>
      </c>
      <c r="B5328" s="3" t="s">
        <v>15695</v>
      </c>
      <c r="C5328" s="4">
        <v>50.311717288700002</v>
      </c>
      <c r="D5328" s="4">
        <v>11.111256150999999</v>
      </c>
      <c r="E5328" s="4">
        <f>Orte[[#This Row],[Lat_dez]]*PI()/180</f>
        <v>0.87810511902036947</v>
      </c>
      <c r="F5328" s="4">
        <f>Orte[[#This Row],[Lon_dez]]*PI()/180</f>
        <v>0.19392800386742223</v>
      </c>
      <c r="G5328" t="s">
        <v>665</v>
      </c>
      <c r="H5328" t="s">
        <v>1540</v>
      </c>
      <c r="I5328" s="4" t="b">
        <v>0</v>
      </c>
      <c r="J5328" s="4" t="str">
        <f>CONCATENATE(Orte[[#This Row],[Ort]]," - ",Orte[[#This Row],[Landkreis]])</f>
        <v>Neustadt b. Coburg - Landkreis Coburg</v>
      </c>
      <c r="L5328" s="3" t="s">
        <v>11263</v>
      </c>
      <c r="M5328" s="3"/>
      <c r="N5328" t="str">
        <f>Orte[[#This Row],[Ort]]</f>
        <v>Neustadt b. Coburg</v>
      </c>
      <c r="O5328" t="s">
        <v>1694</v>
      </c>
      <c r="P5328" t="s">
        <v>2650</v>
      </c>
    </row>
    <row r="5329" spans="1:16" x14ac:dyDescent="0.35">
      <c r="A5329" t="s">
        <v>5688</v>
      </c>
      <c r="B5329" s="3" t="s">
        <v>13651</v>
      </c>
      <c r="C5329" s="4">
        <v>51.036568236500003</v>
      </c>
      <c r="D5329" s="4">
        <v>14.223650662100001</v>
      </c>
      <c r="E5329" s="4">
        <f>Orte[[#This Row],[Lat_dez]]*PI()/180</f>
        <v>0.89075615464568103</v>
      </c>
      <c r="F5329" s="4">
        <f>Orte[[#This Row],[Lon_dez]]*PI()/180</f>
        <v>0.24824953570711644</v>
      </c>
      <c r="G5329" t="s">
        <v>869</v>
      </c>
      <c r="H5329" t="s">
        <v>968</v>
      </c>
      <c r="I5329" s="4" t="b">
        <v>0</v>
      </c>
      <c r="J5329" s="4" t="str">
        <f>CONCATENATE(Orte[[#This Row],[Ort]]," - ",Orte[[#This Row],[Landkreis]])</f>
        <v>Neustadt i. Sa. - Landkreis Sächsische Schweiz-Osterzgebirge</v>
      </c>
      <c r="L5329" s="3" t="s">
        <v>10598</v>
      </c>
      <c r="M5329" s="3"/>
      <c r="N5329" t="str">
        <f>Orte[[#This Row],[Ort]]</f>
        <v>Neustadt i. Sa.</v>
      </c>
      <c r="O5329" t="s">
        <v>4372</v>
      </c>
      <c r="P5329" t="s">
        <v>6407</v>
      </c>
    </row>
    <row r="5330" spans="1:16" x14ac:dyDescent="0.35">
      <c r="A5330" t="s">
        <v>1294</v>
      </c>
      <c r="B5330" s="3" t="s">
        <v>8238</v>
      </c>
      <c r="C5330" s="4">
        <v>50.722001901399999</v>
      </c>
      <c r="D5330" s="4">
        <v>11.7339394615</v>
      </c>
      <c r="E5330" s="4">
        <f>Orte[[#This Row],[Lat_dez]]*PI()/180</f>
        <v>0.88526593638225426</v>
      </c>
      <c r="F5330" s="4">
        <f>Orte[[#This Row],[Lon_dez]]*PI()/180</f>
        <v>0.2047958778328654</v>
      </c>
      <c r="G5330" t="s">
        <v>678</v>
      </c>
      <c r="H5330" t="s">
        <v>1295</v>
      </c>
      <c r="I5330" s="4" t="b">
        <v>0</v>
      </c>
      <c r="J5330" s="4" t="str">
        <f>CONCATENATE(Orte[[#This Row],[Ort]]," - ",Orte[[#This Row],[Landkreis]])</f>
        <v>Neustadt/ Orla - Landkreis Saale-Orla-Kreis</v>
      </c>
      <c r="L5330" s="3" t="s">
        <v>15783</v>
      </c>
      <c r="M5330" s="3"/>
      <c r="N5330" t="str">
        <f>Orte[[#This Row],[Ort]]</f>
        <v>Neustadt/ Orla</v>
      </c>
      <c r="O5330" t="s">
        <v>4592</v>
      </c>
      <c r="P5330" t="s">
        <v>6710</v>
      </c>
    </row>
    <row r="5331" spans="1:16" x14ac:dyDescent="0.35">
      <c r="A5331" t="s">
        <v>6082</v>
      </c>
      <c r="B5331" s="3" t="s">
        <v>14177</v>
      </c>
      <c r="C5331" s="4">
        <v>53.396403226499999</v>
      </c>
      <c r="D5331" s="4">
        <v>11.599289709400001</v>
      </c>
      <c r="E5331" s="4">
        <f>Orte[[#This Row],[Lat_dez]]*PI()/180</f>
        <v>0.9319430450249484</v>
      </c>
      <c r="F5331" s="4">
        <f>Orte[[#This Row],[Lon_dez]]*PI()/180</f>
        <v>0.20244579632172627</v>
      </c>
      <c r="G5331" t="s">
        <v>834</v>
      </c>
      <c r="H5331" t="s">
        <v>953</v>
      </c>
      <c r="I5331" s="4" t="b">
        <v>0</v>
      </c>
      <c r="J5331" s="4" t="str">
        <f>CONCATENATE(Orte[[#This Row],[Ort]]," - ",Orte[[#This Row],[Landkreis]])</f>
        <v>Neustadt-Glewe - Landkreis Ludwigslust-Parchim</v>
      </c>
      <c r="L5331" s="3" t="s">
        <v>8729</v>
      </c>
      <c r="M5331" s="3"/>
      <c r="N5331" t="str">
        <f>Orte[[#This Row],[Ort]]</f>
        <v>Neustadt-Glewe</v>
      </c>
      <c r="O5331" t="s">
        <v>5709</v>
      </c>
      <c r="P5331" t="s">
        <v>3505</v>
      </c>
    </row>
    <row r="5332" spans="1:16" x14ac:dyDescent="0.35">
      <c r="A5332" t="s">
        <v>4671</v>
      </c>
      <c r="B5332" s="3" t="s">
        <v>12331</v>
      </c>
      <c r="C5332" s="4">
        <v>48.4833848249</v>
      </c>
      <c r="D5332" s="4">
        <v>8.8654155760800002</v>
      </c>
      <c r="E5332" s="4">
        <f>Orte[[#This Row],[Lat_dez]]*PI()/180</f>
        <v>0.84619469770595934</v>
      </c>
      <c r="F5332" s="4">
        <f>Orte[[#This Row],[Lon_dez]]*PI()/180</f>
        <v>0.15473069136018583</v>
      </c>
      <c r="G5332" t="s">
        <v>546</v>
      </c>
      <c r="H5332" t="s">
        <v>1499</v>
      </c>
      <c r="I5332" s="4" t="b">
        <v>0</v>
      </c>
      <c r="J5332" s="4" t="str">
        <f>CONCATENATE(Orte[[#This Row],[Ort]]," - ",Orte[[#This Row],[Landkreis]])</f>
        <v>Neustetten - Landkreis Tübingen</v>
      </c>
      <c r="L5332" s="3" t="s">
        <v>12059</v>
      </c>
      <c r="M5332" s="3"/>
      <c r="N5332" t="str">
        <f>Orte[[#This Row],[Ort]]</f>
        <v>Neustetten</v>
      </c>
      <c r="O5332" t="s">
        <v>3581</v>
      </c>
      <c r="P5332" t="s">
        <v>2742</v>
      </c>
    </row>
    <row r="5333" spans="1:16" x14ac:dyDescent="0.35">
      <c r="A5333" t="s">
        <v>4075</v>
      </c>
      <c r="B5333" s="3" t="s">
        <v>11548</v>
      </c>
      <c r="C5333" s="4">
        <v>53.340563836199998</v>
      </c>
      <c r="D5333" s="4">
        <v>13.07049634</v>
      </c>
      <c r="E5333" s="4">
        <f>Orte[[#This Row],[Lat_dez]]*PI()/180</f>
        <v>0.93096846381190723</v>
      </c>
      <c r="F5333" s="4">
        <f>Orte[[#This Row],[Lon_dez]]*PI()/180</f>
        <v>0.22812319600286821</v>
      </c>
      <c r="G5333" t="s">
        <v>834</v>
      </c>
      <c r="H5333" t="s">
        <v>921</v>
      </c>
      <c r="I5333" s="4" t="b">
        <v>0</v>
      </c>
      <c r="J5333" s="4" t="str">
        <f>CONCATENATE(Orte[[#This Row],[Ort]]," - ",Orte[[#This Row],[Landkreis]])</f>
        <v>Neustrelitz - Landkreis Mecklenburgische Seenplatte</v>
      </c>
      <c r="L5333" s="3" t="s">
        <v>9672</v>
      </c>
      <c r="M5333" s="3"/>
      <c r="N5333" t="str">
        <f>Orte[[#This Row],[Ort]]</f>
        <v>Neustrelitz</v>
      </c>
      <c r="O5333" t="s">
        <v>2104</v>
      </c>
      <c r="P5333" t="s">
        <v>1048</v>
      </c>
    </row>
    <row r="5334" spans="1:16" x14ac:dyDescent="0.35">
      <c r="A5334" t="s">
        <v>7108</v>
      </c>
      <c r="B5334" s="3" t="s">
        <v>15579</v>
      </c>
      <c r="C5334" s="4">
        <v>48.981475267999997</v>
      </c>
      <c r="D5334" s="4">
        <v>12.2069305585</v>
      </c>
      <c r="E5334" s="4">
        <f>Orte[[#This Row],[Lat_dez]]*PI()/180</f>
        <v>0.8548880159107719</v>
      </c>
      <c r="F5334" s="4">
        <f>Orte[[#This Row],[Lon_dez]]*PI()/180</f>
        <v>0.21305112980813526</v>
      </c>
      <c r="G5334" t="s">
        <v>665</v>
      </c>
      <c r="H5334" t="s">
        <v>874</v>
      </c>
      <c r="I5334" s="4" t="b">
        <v>0</v>
      </c>
      <c r="J5334" s="4" t="str">
        <f>CONCATENATE(Orte[[#This Row],[Ort]]," - ",Orte[[#This Row],[Landkreis]])</f>
        <v>Neutraubling - Landkreis Regensburg</v>
      </c>
      <c r="L5334" s="3" t="s">
        <v>14657</v>
      </c>
      <c r="M5334" s="3"/>
      <c r="N5334" t="str">
        <f>Orte[[#This Row],[Ort]]</f>
        <v>Neutraubling</v>
      </c>
      <c r="O5334" t="s">
        <v>5994</v>
      </c>
      <c r="P5334" t="s">
        <v>4532</v>
      </c>
    </row>
    <row r="5335" spans="1:16" x14ac:dyDescent="0.35">
      <c r="A5335" t="s">
        <v>4987</v>
      </c>
      <c r="B5335" s="3" t="s">
        <v>12730</v>
      </c>
      <c r="C5335" s="4">
        <v>52.631912423700001</v>
      </c>
      <c r="D5335" s="4">
        <v>14.235809357899999</v>
      </c>
      <c r="E5335" s="4">
        <f>Orte[[#This Row],[Lat_dez]]*PI()/180</f>
        <v>0.91860016341487383</v>
      </c>
      <c r="F5335" s="4">
        <f>Orte[[#This Row],[Lon_dez]]*PI()/180</f>
        <v>0.24846174498157481</v>
      </c>
      <c r="G5335" t="s">
        <v>885</v>
      </c>
      <c r="H5335" t="s">
        <v>975</v>
      </c>
      <c r="I5335" s="4" t="b">
        <v>0</v>
      </c>
      <c r="J5335" s="4" t="str">
        <f>CONCATENATE(Orte[[#This Row],[Ort]]," - ",Orte[[#This Row],[Landkreis]])</f>
        <v>Neutrebbin, Neuhardenberg - Landkreis Märkisch-Oderland</v>
      </c>
      <c r="L5335" s="3" t="s">
        <v>11582</v>
      </c>
      <c r="M5335" s="3"/>
      <c r="N5335" t="str">
        <f>Orte[[#This Row],[Ort]]</f>
        <v>Neutrebbin, Neuhardenberg</v>
      </c>
      <c r="O5335" t="s">
        <v>6798</v>
      </c>
      <c r="P5335" t="s">
        <v>5283</v>
      </c>
    </row>
    <row r="5336" spans="1:16" x14ac:dyDescent="0.35">
      <c r="A5336" t="s">
        <v>1016</v>
      </c>
      <c r="B5336" s="3" t="s">
        <v>9887</v>
      </c>
      <c r="C5336" s="4">
        <v>48.379441458800002</v>
      </c>
      <c r="D5336" s="4">
        <v>10.0097699206</v>
      </c>
      <c r="E5336" s="4">
        <f>Orte[[#This Row],[Lat_dez]]*PI()/180</f>
        <v>0.84438054373190863</v>
      </c>
      <c r="F5336" s="4">
        <f>Orte[[#This Row],[Lon_dez]]*PI()/180</f>
        <v>0.17470344248156136</v>
      </c>
      <c r="G5336" t="s">
        <v>665</v>
      </c>
      <c r="H5336" t="s">
        <v>1017</v>
      </c>
      <c r="I5336" s="4" t="b">
        <v>0</v>
      </c>
      <c r="J5336" s="4" t="str">
        <f>CONCATENATE(Orte[[#This Row],[Ort]]," - ",Orte[[#This Row],[Landkreis]])</f>
        <v>Neu-Ulm - Landkreis Neu-Ulm</v>
      </c>
      <c r="L5336" s="3" t="s">
        <v>8374</v>
      </c>
      <c r="M5336" s="3"/>
      <c r="N5336" t="str">
        <f>Orte[[#This Row],[Ort]]</f>
        <v>Neu-Ulm</v>
      </c>
      <c r="O5336" t="s">
        <v>2497</v>
      </c>
      <c r="P5336" t="s">
        <v>999</v>
      </c>
    </row>
    <row r="5337" spans="1:16" x14ac:dyDescent="0.35">
      <c r="A5337" t="s">
        <v>1016</v>
      </c>
      <c r="B5337" s="3" t="s">
        <v>7994</v>
      </c>
      <c r="C5337" s="4">
        <v>48.3810358331</v>
      </c>
      <c r="D5337" s="4">
        <v>10.067060957200001</v>
      </c>
      <c r="E5337" s="4">
        <f>Orte[[#This Row],[Lat_dez]]*PI()/180</f>
        <v>0.84440837081295272</v>
      </c>
      <c r="F5337" s="4">
        <f>Orte[[#This Row],[Lon_dez]]*PI()/180</f>
        <v>0.17570335970211196</v>
      </c>
      <c r="G5337" t="s">
        <v>665</v>
      </c>
      <c r="H5337" t="s">
        <v>1017</v>
      </c>
      <c r="I5337" s="4" t="b">
        <v>0</v>
      </c>
      <c r="J5337" s="4" t="str">
        <f>CONCATENATE(Orte[[#This Row],[Ort]]," - ",Orte[[#This Row],[Landkreis]])</f>
        <v>Neu-Ulm - Landkreis Neu-Ulm</v>
      </c>
      <c r="L5337" s="3" t="s">
        <v>13904</v>
      </c>
      <c r="M5337" s="3"/>
      <c r="N5337" t="str">
        <f>Orte[[#This Row],[Ort]]</f>
        <v>Neu-Ulm</v>
      </c>
      <c r="O5337" t="s">
        <v>6858</v>
      </c>
      <c r="P5337" t="s">
        <v>3557</v>
      </c>
    </row>
    <row r="5338" spans="1:16" x14ac:dyDescent="0.35">
      <c r="A5338" t="s">
        <v>2014</v>
      </c>
      <c r="B5338" s="3" t="s">
        <v>8995</v>
      </c>
      <c r="C5338" s="4">
        <v>48.671412633899998</v>
      </c>
      <c r="D5338" s="4">
        <v>8.5965854458400006</v>
      </c>
      <c r="E5338" s="4">
        <f>Orte[[#This Row],[Lat_dez]]*PI()/180</f>
        <v>0.84947640205832042</v>
      </c>
      <c r="F5338" s="4">
        <f>Orte[[#This Row],[Lon_dez]]*PI()/180</f>
        <v>0.15003872045893268</v>
      </c>
      <c r="G5338" t="s">
        <v>546</v>
      </c>
      <c r="H5338" t="s">
        <v>1061</v>
      </c>
      <c r="I5338" s="4" t="b">
        <v>0</v>
      </c>
      <c r="J5338" s="4" t="str">
        <f>CONCATENATE(Orte[[#This Row],[Ort]]," - ",Orte[[#This Row],[Landkreis]])</f>
        <v>Neuweiler - Landkreis Calw</v>
      </c>
      <c r="L5338" s="3" t="s">
        <v>11139</v>
      </c>
      <c r="M5338" s="3"/>
      <c r="N5338" t="str">
        <f>Orte[[#This Row],[Ort]]</f>
        <v>Neuweiler</v>
      </c>
      <c r="O5338" t="s">
        <v>7030</v>
      </c>
      <c r="P5338" t="s">
        <v>1144</v>
      </c>
    </row>
    <row r="5339" spans="1:16" x14ac:dyDescent="0.35">
      <c r="A5339" t="s">
        <v>4654</v>
      </c>
      <c r="B5339" s="3" t="s">
        <v>12308</v>
      </c>
      <c r="C5339" s="4">
        <v>53.953988593200002</v>
      </c>
      <c r="D5339" s="4">
        <v>8.43814729226</v>
      </c>
      <c r="E5339" s="4">
        <f>Orte[[#This Row],[Lat_dez]]*PI()/180</f>
        <v>0.94167474553480346</v>
      </c>
      <c r="F5339" s="4">
        <f>Orte[[#This Row],[Lon_dez]]*PI()/180</f>
        <v>0.14727345301818123</v>
      </c>
      <c r="G5339" t="s">
        <v>61</v>
      </c>
      <c r="H5339" t="s">
        <v>667</v>
      </c>
      <c r="I5339" s="4" t="b">
        <v>0</v>
      </c>
      <c r="J5339" s="4" t="str">
        <f>CONCATENATE(Orte[[#This Row],[Ort]]," - ",Orte[[#This Row],[Landkreis]])</f>
        <v>Neuwerk - Kreisfreie Stadt Hamburg</v>
      </c>
      <c r="L5339" s="3" t="s">
        <v>12368</v>
      </c>
      <c r="M5339" s="3"/>
      <c r="N5339" t="str">
        <f>Orte[[#This Row],[Ort]]</f>
        <v>Neuwerk</v>
      </c>
      <c r="O5339" t="s">
        <v>1133</v>
      </c>
      <c r="P5339" t="s">
        <v>646</v>
      </c>
    </row>
    <row r="5340" spans="1:16" x14ac:dyDescent="0.35">
      <c r="A5340" t="s">
        <v>1686</v>
      </c>
      <c r="B5340" s="3" t="s">
        <v>8638</v>
      </c>
      <c r="C5340" s="4">
        <v>50.433454712600003</v>
      </c>
      <c r="D5340" s="4">
        <v>7.4713337072200003</v>
      </c>
      <c r="E5340" s="4">
        <f>Orte[[#This Row],[Lat_dez]]*PI()/180</f>
        <v>0.88022983789032061</v>
      </c>
      <c r="F5340" s="4">
        <f>Orte[[#This Row],[Lon_dez]]*PI()/180</f>
        <v>0.13039937270622304</v>
      </c>
      <c r="G5340" t="s">
        <v>514</v>
      </c>
      <c r="H5340" t="s">
        <v>584</v>
      </c>
      <c r="I5340" s="4" t="b">
        <v>0</v>
      </c>
      <c r="J5340" s="4" t="str">
        <f>CONCATENATE(Orte[[#This Row],[Ort]]," - ",Orte[[#This Row],[Landkreis]])</f>
        <v>Neuwied - Landkreis Neuwied</v>
      </c>
      <c r="L5340" s="3" t="s">
        <v>10268</v>
      </c>
      <c r="M5340" s="3"/>
      <c r="N5340" t="str">
        <f>Orte[[#This Row],[Ort]]</f>
        <v>Neuwied</v>
      </c>
      <c r="O5340" t="s">
        <v>4563</v>
      </c>
      <c r="P5340" t="s">
        <v>4401</v>
      </c>
    </row>
    <row r="5341" spans="1:16" x14ac:dyDescent="0.35">
      <c r="A5341" t="s">
        <v>1686</v>
      </c>
      <c r="B5341" s="3" t="s">
        <v>9822</v>
      </c>
      <c r="C5341" s="4">
        <v>50.451142719099998</v>
      </c>
      <c r="D5341" s="4">
        <v>7.5273562215899998</v>
      </c>
      <c r="E5341" s="4">
        <f>Orte[[#This Row],[Lat_dez]]*PI()/180</f>
        <v>0.8805385518418597</v>
      </c>
      <c r="F5341" s="4">
        <f>Orte[[#This Row],[Lon_dez]]*PI()/180</f>
        <v>0.13137715003722539</v>
      </c>
      <c r="G5341" t="s">
        <v>514</v>
      </c>
      <c r="H5341" t="s">
        <v>584</v>
      </c>
      <c r="I5341" s="4" t="b">
        <v>0</v>
      </c>
      <c r="J5341" s="4" t="str">
        <f>CONCATENATE(Orte[[#This Row],[Ort]]," - ",Orte[[#This Row],[Landkreis]])</f>
        <v>Neuwied - Landkreis Neuwied</v>
      </c>
      <c r="L5341" s="3" t="s">
        <v>9697</v>
      </c>
      <c r="M5341" s="3"/>
      <c r="N5341" t="str">
        <f>Orte[[#This Row],[Ort]]</f>
        <v>Neuwied</v>
      </c>
      <c r="O5341" t="s">
        <v>3461</v>
      </c>
      <c r="P5341" t="s">
        <v>3147</v>
      </c>
    </row>
    <row r="5342" spans="1:16" x14ac:dyDescent="0.35">
      <c r="A5342" t="s">
        <v>1686</v>
      </c>
      <c r="B5342" s="3" t="s">
        <v>14428</v>
      </c>
      <c r="C5342" s="4">
        <v>50.471818047299998</v>
      </c>
      <c r="D5342" s="4">
        <v>7.4472512422900001</v>
      </c>
      <c r="E5342" s="4">
        <f>Orte[[#This Row],[Lat_dez]]*PI()/180</f>
        <v>0.88089940439288006</v>
      </c>
      <c r="F5342" s="4">
        <f>Orte[[#This Row],[Lon_dez]]*PI()/180</f>
        <v>0.12997905440119847</v>
      </c>
      <c r="G5342" t="s">
        <v>514</v>
      </c>
      <c r="H5342" t="s">
        <v>584</v>
      </c>
      <c r="I5342" s="4" t="b">
        <v>0</v>
      </c>
      <c r="J5342" s="4" t="str">
        <f>CONCATENATE(Orte[[#This Row],[Ort]]," - ",Orte[[#This Row],[Landkreis]])</f>
        <v>Neuwied - Landkreis Neuwied</v>
      </c>
      <c r="L5342" s="3" t="s">
        <v>11132</v>
      </c>
      <c r="M5342" s="3"/>
      <c r="N5342" t="str">
        <f>Orte[[#This Row],[Ort]]</f>
        <v>Neuwied</v>
      </c>
      <c r="O5342" t="s">
        <v>6198</v>
      </c>
      <c r="P5342" t="s">
        <v>3355</v>
      </c>
    </row>
    <row r="5343" spans="1:16" x14ac:dyDescent="0.35">
      <c r="A5343" t="s">
        <v>2307</v>
      </c>
      <c r="B5343" s="3" t="s">
        <v>9345</v>
      </c>
      <c r="C5343" s="4">
        <v>52.063080054799997</v>
      </c>
      <c r="D5343" s="4">
        <v>14.614005667100001</v>
      </c>
      <c r="E5343" s="4">
        <f>Orte[[#This Row],[Lat_dez]]*PI()/180</f>
        <v>0.90867216568564968</v>
      </c>
      <c r="F5343" s="4">
        <f>Orte[[#This Row],[Lon_dez]]*PI()/180</f>
        <v>0.25506251579600536</v>
      </c>
      <c r="G5343" t="s">
        <v>885</v>
      </c>
      <c r="H5343" t="s">
        <v>1924</v>
      </c>
      <c r="I5343" s="4" t="b">
        <v>0</v>
      </c>
      <c r="J5343" s="4" t="str">
        <f>CONCATENATE(Orte[[#This Row],[Ort]]," - ",Orte[[#This Row],[Landkreis]])</f>
        <v>Neuzelle - Landkreis Oder-Spree</v>
      </c>
      <c r="L5343" s="3" t="s">
        <v>10907</v>
      </c>
      <c r="M5343" s="3"/>
      <c r="N5343" t="str">
        <f>Orte[[#This Row],[Ort]]</f>
        <v>Neuzelle</v>
      </c>
      <c r="O5343" t="s">
        <v>2949</v>
      </c>
      <c r="P5343" t="s">
        <v>4222</v>
      </c>
    </row>
    <row r="5344" spans="1:16" x14ac:dyDescent="0.35">
      <c r="A5344" t="s">
        <v>3402</v>
      </c>
      <c r="B5344" s="3" t="s">
        <v>10684</v>
      </c>
      <c r="C5344" s="4">
        <v>49.8097732118</v>
      </c>
      <c r="D5344" s="4">
        <v>6.60396660437</v>
      </c>
      <c r="E5344" s="4">
        <f>Orte[[#This Row],[Lat_dez]]*PI()/180</f>
        <v>0.86934454221758084</v>
      </c>
      <c r="F5344" s="4">
        <f>Orte[[#This Row],[Lon_dez]]*PI()/180</f>
        <v>0.11526096093800625</v>
      </c>
      <c r="G5344" t="s">
        <v>514</v>
      </c>
      <c r="H5344" t="s">
        <v>520</v>
      </c>
      <c r="I5344" s="4" t="b">
        <v>0</v>
      </c>
      <c r="J5344" s="4" t="str">
        <f>CONCATENATE(Orte[[#This Row],[Ort]]," - ",Orte[[#This Row],[Landkreis]])</f>
        <v>Newel - Landkreis Trier-Saarburg</v>
      </c>
      <c r="L5344" s="3" t="s">
        <v>10601</v>
      </c>
      <c r="M5344" s="3"/>
      <c r="N5344" t="str">
        <f>Orte[[#This Row],[Ort]]</f>
        <v>Newel</v>
      </c>
      <c r="O5344" t="s">
        <v>4049</v>
      </c>
      <c r="P5344" t="s">
        <v>6880</v>
      </c>
    </row>
    <row r="5345" spans="1:16" x14ac:dyDescent="0.35">
      <c r="A5345" t="s">
        <v>2969</v>
      </c>
      <c r="B5345" s="3" t="s">
        <v>10156</v>
      </c>
      <c r="C5345" s="4">
        <v>50.412755055700003</v>
      </c>
      <c r="D5345" s="4">
        <v>7.3231339532200002</v>
      </c>
      <c r="E5345" s="4">
        <f>Orte[[#This Row],[Lat_dez]]*PI()/180</f>
        <v>0.87986856072338249</v>
      </c>
      <c r="F5345" s="4">
        <f>Orte[[#This Row],[Lon_dez]]*PI()/180</f>
        <v>0.12781279904827741</v>
      </c>
      <c r="G5345" t="s">
        <v>514</v>
      </c>
      <c r="H5345" t="s">
        <v>631</v>
      </c>
      <c r="I5345" s="4" t="b">
        <v>0</v>
      </c>
      <c r="J5345" s="4" t="str">
        <f>CONCATENATE(Orte[[#This Row],[Ort]]," - ",Orte[[#This Row],[Landkreis]])</f>
        <v>Nickenich - Landkreis Mayen-Koblenz</v>
      </c>
      <c r="L5345" s="3" t="s">
        <v>9251</v>
      </c>
      <c r="M5345" s="3"/>
      <c r="N5345" t="str">
        <f>Orte[[#This Row],[Ort]]</f>
        <v>Nickenich</v>
      </c>
      <c r="O5345" t="s">
        <v>1622</v>
      </c>
      <c r="P5345" t="s">
        <v>1819</v>
      </c>
    </row>
    <row r="5346" spans="1:16" x14ac:dyDescent="0.35">
      <c r="A5346" t="s">
        <v>5105</v>
      </c>
      <c r="B5346" s="3" t="s">
        <v>12889</v>
      </c>
      <c r="C5346" s="4">
        <v>50.431146686799998</v>
      </c>
      <c r="D5346" s="4">
        <v>9.0234203288000003</v>
      </c>
      <c r="E5346" s="4">
        <f>Orte[[#This Row],[Lat_dez]]*PI()/180</f>
        <v>0.88018955524088949</v>
      </c>
      <c r="F5346" s="4">
        <f>Orte[[#This Row],[Lon_dez]]*PI()/180</f>
        <v>0.1574883945289493</v>
      </c>
      <c r="G5346" t="s">
        <v>549</v>
      </c>
      <c r="H5346" t="s">
        <v>733</v>
      </c>
      <c r="I5346" s="4" t="b">
        <v>0</v>
      </c>
      <c r="J5346" s="4" t="str">
        <f>CONCATENATE(Orte[[#This Row],[Ort]]," - ",Orte[[#This Row],[Landkreis]])</f>
        <v>Nidda - Landkreis Wetteraukreis</v>
      </c>
      <c r="L5346" s="3" t="s">
        <v>13117</v>
      </c>
      <c r="M5346" s="3"/>
      <c r="N5346" t="str">
        <f>Orte[[#This Row],[Ort]]</f>
        <v>Nidda</v>
      </c>
      <c r="O5346" t="s">
        <v>6844</v>
      </c>
      <c r="P5346" t="s">
        <v>4969</v>
      </c>
    </row>
    <row r="5347" spans="1:16" x14ac:dyDescent="0.35">
      <c r="A5347" t="s">
        <v>3267</v>
      </c>
      <c r="B5347" s="3" t="s">
        <v>10520</v>
      </c>
      <c r="C5347" s="4">
        <v>50.282625848800002</v>
      </c>
      <c r="D5347" s="4">
        <v>8.8352795402600002</v>
      </c>
      <c r="E5347" s="4">
        <f>Orte[[#This Row],[Lat_dez]]*PI()/180</f>
        <v>0.87759737760996848</v>
      </c>
      <c r="F5347" s="4">
        <f>Orte[[#This Row],[Lon_dez]]*PI()/180</f>
        <v>0.15420471831162791</v>
      </c>
      <c r="G5347" t="s">
        <v>549</v>
      </c>
      <c r="H5347" t="s">
        <v>733</v>
      </c>
      <c r="I5347" s="4" t="b">
        <v>0</v>
      </c>
      <c r="J5347" s="4" t="str">
        <f>CONCATENATE(Orte[[#This Row],[Ort]]," - ",Orte[[#This Row],[Landkreis]])</f>
        <v>Niddatal - Landkreis Wetteraukreis</v>
      </c>
      <c r="L5347" s="3" t="s">
        <v>13137</v>
      </c>
      <c r="M5347" s="3"/>
      <c r="N5347" t="str">
        <f>Orte[[#This Row],[Ort]]</f>
        <v>Niddatal</v>
      </c>
      <c r="O5347" t="s">
        <v>2726</v>
      </c>
      <c r="P5347" t="s">
        <v>2354</v>
      </c>
    </row>
    <row r="5348" spans="1:16" x14ac:dyDescent="0.35">
      <c r="A5348" t="s">
        <v>5639</v>
      </c>
      <c r="B5348" s="3" t="s">
        <v>13586</v>
      </c>
      <c r="C5348" s="4">
        <v>50.244426245699998</v>
      </c>
      <c r="D5348" s="4">
        <v>8.8953660417999991</v>
      </c>
      <c r="E5348" s="4">
        <f>Orte[[#This Row],[Lat_dez]]*PI()/180</f>
        <v>0.87693066876291836</v>
      </c>
      <c r="F5348" s="4">
        <f>Orte[[#This Row],[Lon_dez]]*PI()/180</f>
        <v>0.15525342559950553</v>
      </c>
      <c r="G5348" t="s">
        <v>549</v>
      </c>
      <c r="H5348" t="s">
        <v>1076</v>
      </c>
      <c r="I5348" s="4" t="b">
        <v>0</v>
      </c>
      <c r="J5348" s="4" t="str">
        <f>CONCATENATE(Orte[[#This Row],[Ort]]," - ",Orte[[#This Row],[Landkreis]])</f>
        <v>Nidderau - Landkreis Main-Kinzig-Kreis</v>
      </c>
      <c r="L5348" s="3" t="s">
        <v>9873</v>
      </c>
      <c r="M5348" s="3"/>
      <c r="N5348" t="str">
        <f>Orte[[#This Row],[Ort]]</f>
        <v>Nidderau</v>
      </c>
      <c r="O5348" t="s">
        <v>571</v>
      </c>
      <c r="P5348" t="s">
        <v>1208</v>
      </c>
    </row>
    <row r="5349" spans="1:16" x14ac:dyDescent="0.35">
      <c r="A5349" t="s">
        <v>5397</v>
      </c>
      <c r="B5349" s="3" t="s">
        <v>13261</v>
      </c>
      <c r="C5349" s="4">
        <v>50.676148656999999</v>
      </c>
      <c r="D5349" s="4">
        <v>6.4855501784199996</v>
      </c>
      <c r="E5349" s="4">
        <f>Orte[[#This Row],[Lat_dez]]*PI()/180</f>
        <v>0.88446564629475266</v>
      </c>
      <c r="F5349" s="4">
        <f>Orte[[#This Row],[Lon_dez]]*PI()/180</f>
        <v>0.11319420441673468</v>
      </c>
      <c r="G5349" t="s">
        <v>504</v>
      </c>
      <c r="H5349" t="s">
        <v>512</v>
      </c>
      <c r="I5349" s="4" t="b">
        <v>0</v>
      </c>
      <c r="J5349" s="4" t="str">
        <f>CONCATENATE(Orte[[#This Row],[Ort]]," - ",Orte[[#This Row],[Landkreis]])</f>
        <v>Nideggen - Kreis Düren</v>
      </c>
      <c r="L5349" s="3" t="s">
        <v>10606</v>
      </c>
      <c r="M5349" s="3"/>
      <c r="N5349" t="str">
        <f>Orte[[#This Row],[Ort]]</f>
        <v>Nideggen</v>
      </c>
      <c r="O5349" t="s">
        <v>4940</v>
      </c>
      <c r="P5349" t="s">
        <v>2018</v>
      </c>
    </row>
    <row r="5350" spans="1:16" x14ac:dyDescent="0.35">
      <c r="A5350" t="s">
        <v>5342</v>
      </c>
      <c r="B5350" s="3" t="s">
        <v>13199</v>
      </c>
      <c r="C5350" s="4">
        <v>54.767662708000003</v>
      </c>
      <c r="D5350" s="4">
        <v>8.7936442927599998</v>
      </c>
      <c r="E5350" s="4">
        <f>Orte[[#This Row],[Lat_dez]]*PI()/180</f>
        <v>0.95587603787631381</v>
      </c>
      <c r="F5350" s="4">
        <f>Orte[[#This Row],[Lon_dez]]*PI()/180</f>
        <v>0.15347804615787017</v>
      </c>
      <c r="G5350" t="s">
        <v>641</v>
      </c>
      <c r="H5350" t="s">
        <v>765</v>
      </c>
      <c r="I5350" s="4" t="b">
        <v>0</v>
      </c>
      <c r="J5350" s="4" t="str">
        <f>CONCATENATE(Orte[[#This Row],[Ort]]," - ",Orte[[#This Row],[Landkreis]])</f>
        <v>Niebüll - Kreis Nordfriesland</v>
      </c>
      <c r="L5350" s="3" t="s">
        <v>9890</v>
      </c>
      <c r="M5350" s="3"/>
      <c r="N5350" t="str">
        <f>Orte[[#This Row],[Ort]]</f>
        <v>Niebüll</v>
      </c>
      <c r="O5350" t="s">
        <v>3736</v>
      </c>
      <c r="P5350" t="s">
        <v>3525</v>
      </c>
    </row>
    <row r="5351" spans="1:16" x14ac:dyDescent="0.35">
      <c r="A5351" t="s">
        <v>7024</v>
      </c>
      <c r="B5351" s="3" t="s">
        <v>15461</v>
      </c>
      <c r="C5351" s="4">
        <v>51.219301637999997</v>
      </c>
      <c r="D5351" s="4">
        <v>9.3070416518099996</v>
      </c>
      <c r="E5351" s="4">
        <f>Orte[[#This Row],[Lat_dez]]*PI()/180</f>
        <v>0.89394545415522464</v>
      </c>
      <c r="F5351" s="4">
        <f>Orte[[#This Row],[Lon_dez]]*PI()/180</f>
        <v>0.16243852044433615</v>
      </c>
      <c r="G5351" t="s">
        <v>549</v>
      </c>
      <c r="H5351" t="s">
        <v>817</v>
      </c>
      <c r="I5351" s="4" t="b">
        <v>0</v>
      </c>
      <c r="J5351" s="4" t="str">
        <f>CONCATENATE(Orte[[#This Row],[Ort]]," - ",Orte[[#This Row],[Landkreis]])</f>
        <v>Niedenstein - Landkreis Schwalm-Eder-Kreis</v>
      </c>
      <c r="L5351" s="3" t="s">
        <v>11812</v>
      </c>
      <c r="M5351" s="3"/>
      <c r="N5351" t="str">
        <f>Orte[[#This Row],[Ort]]</f>
        <v>Niedenstein</v>
      </c>
      <c r="O5351" t="s">
        <v>6186</v>
      </c>
      <c r="P5351" t="s">
        <v>5254</v>
      </c>
    </row>
    <row r="5352" spans="1:16" x14ac:dyDescent="0.35">
      <c r="A5352" t="s">
        <v>7112</v>
      </c>
      <c r="B5352" s="3" t="s">
        <v>15583</v>
      </c>
      <c r="C5352" s="4">
        <v>48.591817162300003</v>
      </c>
      <c r="D5352" s="4">
        <v>12.3202137025</v>
      </c>
      <c r="E5352" s="4">
        <f>Orte[[#This Row],[Lat_dez]]*PI()/180</f>
        <v>0.84808719900922291</v>
      </c>
      <c r="F5352" s="4">
        <f>Orte[[#This Row],[Lon_dez]]*PI()/180</f>
        <v>0.21502829365794615</v>
      </c>
      <c r="G5352" t="s">
        <v>665</v>
      </c>
      <c r="H5352" t="s">
        <v>881</v>
      </c>
      <c r="I5352" s="4" t="b">
        <v>0</v>
      </c>
      <c r="J5352" s="4" t="str">
        <f>CONCATENATE(Orte[[#This Row],[Ort]]," - ",Orte[[#This Row],[Landkreis]])</f>
        <v>Niederaichbach - Landkreis Landshut</v>
      </c>
      <c r="L5352" s="3" t="s">
        <v>13611</v>
      </c>
      <c r="M5352" s="3"/>
      <c r="N5352" t="str">
        <f>Orte[[#This Row],[Ort]]</f>
        <v>Niederaichbach</v>
      </c>
      <c r="O5352" t="s">
        <v>2391</v>
      </c>
      <c r="P5352" t="s">
        <v>3045</v>
      </c>
    </row>
    <row r="5353" spans="1:16" x14ac:dyDescent="0.35">
      <c r="A5353" t="s">
        <v>5085</v>
      </c>
      <c r="B5353" s="3" t="s">
        <v>12853</v>
      </c>
      <c r="C5353" s="4">
        <v>48.7669454495</v>
      </c>
      <c r="D5353" s="4">
        <v>13.0265745993</v>
      </c>
      <c r="E5353" s="4">
        <f>Orte[[#This Row],[Lat_dez]]*PI()/180</f>
        <v>0.85114376423424098</v>
      </c>
      <c r="F5353" s="4">
        <f>Orte[[#This Row],[Lon_dez]]*PI()/180</f>
        <v>0.22735661701444604</v>
      </c>
      <c r="G5353" t="s">
        <v>665</v>
      </c>
      <c r="H5353" t="s">
        <v>917</v>
      </c>
      <c r="I5353" s="4" t="b">
        <v>0</v>
      </c>
      <c r="J5353" s="4" t="str">
        <f>CONCATENATE(Orte[[#This Row],[Ort]]," - ",Orte[[#This Row],[Landkreis]])</f>
        <v>Niederalteich - Landkreis Deggendorf</v>
      </c>
      <c r="L5353" s="3" t="s">
        <v>13497</v>
      </c>
      <c r="M5353" s="3"/>
      <c r="N5353" t="str">
        <f>Orte[[#This Row],[Ort]]</f>
        <v>Niederalteich</v>
      </c>
      <c r="O5353" t="s">
        <v>4448</v>
      </c>
      <c r="P5353" t="s">
        <v>2274</v>
      </c>
    </row>
    <row r="5354" spans="1:16" x14ac:dyDescent="0.35">
      <c r="A5354" t="s">
        <v>4528</v>
      </c>
      <c r="B5354" s="3" t="s">
        <v>12136</v>
      </c>
      <c r="C5354" s="4">
        <v>50.802198021099997</v>
      </c>
      <c r="D5354" s="4">
        <v>9.6022954415899999</v>
      </c>
      <c r="E5354" s="4">
        <f>Orte[[#This Row],[Lat_dez]]*PI()/180</f>
        <v>0.88666562271834271</v>
      </c>
      <c r="F5354" s="4">
        <f>Orte[[#This Row],[Lon_dez]]*PI()/180</f>
        <v>0.16759167120498833</v>
      </c>
      <c r="G5354" t="s">
        <v>549</v>
      </c>
      <c r="H5354" t="s">
        <v>647</v>
      </c>
      <c r="I5354" s="4" t="b">
        <v>0</v>
      </c>
      <c r="J5354" s="4" t="str">
        <f>CONCATENATE(Orte[[#This Row],[Ort]]," - ",Orte[[#This Row],[Landkreis]])</f>
        <v>Niederaula - Landkreis Hersfeld-Rotenburg</v>
      </c>
      <c r="L5354" s="3" t="s">
        <v>13784</v>
      </c>
      <c r="M5354" s="3"/>
      <c r="N5354" t="str">
        <f>Orte[[#This Row],[Ort]]</f>
        <v>Niederaula</v>
      </c>
      <c r="O5354" t="s">
        <v>4509</v>
      </c>
      <c r="P5354" t="s">
        <v>6736</v>
      </c>
    </row>
    <row r="5355" spans="1:16" x14ac:dyDescent="0.35">
      <c r="A5355" t="s">
        <v>2972</v>
      </c>
      <c r="B5355" s="3" t="s">
        <v>10159</v>
      </c>
      <c r="C5355" s="4">
        <v>50.516967612400002</v>
      </c>
      <c r="D5355" s="4">
        <v>7.42541477282</v>
      </c>
      <c r="E5355" s="4">
        <f>Orte[[#This Row],[Lat_dez]]*PI()/180</f>
        <v>0.88168741295971864</v>
      </c>
      <c r="F5355" s="4">
        <f>Orte[[#This Row],[Lon_dez]]*PI()/180</f>
        <v>0.12959793611193576</v>
      </c>
      <c r="G5355" t="s">
        <v>514</v>
      </c>
      <c r="H5355" t="s">
        <v>584</v>
      </c>
      <c r="I5355" s="4" t="b">
        <v>0</v>
      </c>
      <c r="J5355" s="4" t="str">
        <f>CONCATENATE(Orte[[#This Row],[Ort]]," - ",Orte[[#This Row],[Landkreis]])</f>
        <v>Niederbreitbach - Landkreis Neuwied</v>
      </c>
      <c r="L5355" s="3" t="s">
        <v>11264</v>
      </c>
      <c r="M5355" s="3"/>
      <c r="N5355" t="str">
        <f>Orte[[#This Row],[Ort]]</f>
        <v>Niederbreitbach</v>
      </c>
      <c r="O5355" t="s">
        <v>3517</v>
      </c>
      <c r="P5355" t="s">
        <v>6119</v>
      </c>
    </row>
    <row r="5356" spans="1:16" x14ac:dyDescent="0.35">
      <c r="A5356" t="s">
        <v>1584</v>
      </c>
      <c r="B5356" s="3" t="s">
        <v>8530</v>
      </c>
      <c r="C5356" s="4">
        <v>50.105653505200003</v>
      </c>
      <c r="D5356" s="4">
        <v>7.6583566103300003</v>
      </c>
      <c r="E5356" s="4">
        <f>Orte[[#This Row],[Lat_dez]]*PI()/180</f>
        <v>0.8745086275291778</v>
      </c>
      <c r="F5356" s="4">
        <f>Orte[[#This Row],[Lon_dez]]*PI()/180</f>
        <v>0.13366353814213089</v>
      </c>
      <c r="G5356" t="s">
        <v>514</v>
      </c>
      <c r="H5356" t="s">
        <v>1165</v>
      </c>
      <c r="I5356" s="4" t="b">
        <v>0</v>
      </c>
      <c r="J5356" s="4" t="str">
        <f>CONCATENATE(Orte[[#This Row],[Ort]]," - ",Orte[[#This Row],[Landkreis]])</f>
        <v>Niederburg - Landkreis Rhein-Hunsrück-Kreis</v>
      </c>
      <c r="L5356" s="3" t="s">
        <v>11583</v>
      </c>
      <c r="M5356" s="3"/>
      <c r="N5356" t="str">
        <f>Orte[[#This Row],[Ort]]</f>
        <v>Niederburg</v>
      </c>
      <c r="O5356" t="s">
        <v>7221</v>
      </c>
      <c r="P5356" t="s">
        <v>6851</v>
      </c>
    </row>
    <row r="5357" spans="1:16" x14ac:dyDescent="0.35">
      <c r="A5357" t="s">
        <v>1075</v>
      </c>
      <c r="B5357" s="3" t="s">
        <v>8041</v>
      </c>
      <c r="C5357" s="4">
        <v>50.183707413</v>
      </c>
      <c r="D5357" s="4">
        <v>8.80811648253</v>
      </c>
      <c r="E5357" s="4">
        <f>Orte[[#This Row],[Lat_dez]]*PI()/180</f>
        <v>0.87587092521433585</v>
      </c>
      <c r="F5357" s="4">
        <f>Orte[[#This Row],[Lon_dez]]*PI()/180</f>
        <v>0.15373063351933011</v>
      </c>
      <c r="G5357" t="s">
        <v>549</v>
      </c>
      <c r="H5357" t="s">
        <v>1076</v>
      </c>
      <c r="I5357" s="4" t="b">
        <v>0</v>
      </c>
      <c r="J5357" s="4" t="str">
        <f>CONCATENATE(Orte[[#This Row],[Ort]]," - ",Orte[[#This Row],[Landkreis]])</f>
        <v>Niederdorfelden - Landkreis Main-Kinzig-Kreis</v>
      </c>
      <c r="L5357" s="3" t="s">
        <v>13777</v>
      </c>
      <c r="M5357" s="3"/>
      <c r="N5357" t="str">
        <f>Orte[[#This Row],[Ort]]</f>
        <v>Niederdorfelden</v>
      </c>
      <c r="O5357" t="s">
        <v>6120</v>
      </c>
      <c r="P5357" t="s">
        <v>5320</v>
      </c>
    </row>
    <row r="5358" spans="1:16" x14ac:dyDescent="0.35">
      <c r="A5358" t="s">
        <v>2616</v>
      </c>
      <c r="B5358" s="3" t="s">
        <v>9724</v>
      </c>
      <c r="C5358" s="4">
        <v>48.135450738099998</v>
      </c>
      <c r="D5358" s="4">
        <v>8.5045276416999993</v>
      </c>
      <c r="E5358" s="4">
        <f>Orte[[#This Row],[Lat_dez]]*PI()/180</f>
        <v>0.84012210231137963</v>
      </c>
      <c r="F5358" s="4">
        <f>Orte[[#This Row],[Lon_dez]]*PI()/180</f>
        <v>0.1484320086745336</v>
      </c>
      <c r="G5358" t="s">
        <v>546</v>
      </c>
      <c r="H5358" t="s">
        <v>1147</v>
      </c>
      <c r="I5358" s="4" t="b">
        <v>0</v>
      </c>
      <c r="J5358" s="4" t="str">
        <f>CONCATENATE(Orte[[#This Row],[Ort]]," - ",Orte[[#This Row],[Landkreis]])</f>
        <v>Niedereschach - Landkreis Schwarzwald-Baar-Kreis</v>
      </c>
      <c r="L5358" s="3" t="s">
        <v>9482</v>
      </c>
      <c r="M5358" s="3"/>
      <c r="N5358" t="str">
        <f>Orte[[#This Row],[Ort]]</f>
        <v>Niedereschach</v>
      </c>
      <c r="O5358" t="s">
        <v>2698</v>
      </c>
      <c r="P5358" t="s">
        <v>6551</v>
      </c>
    </row>
    <row r="5359" spans="1:16" x14ac:dyDescent="0.35">
      <c r="A5359" t="s">
        <v>2492</v>
      </c>
      <c r="B5359" s="3" t="s">
        <v>9556</v>
      </c>
      <c r="C5359" s="4">
        <v>50.857948874800002</v>
      </c>
      <c r="D5359" s="4">
        <v>7.8645930982700003</v>
      </c>
      <c r="E5359" s="4">
        <f>Orte[[#This Row],[Lat_dez]]*PI()/180</f>
        <v>0.88763865867620539</v>
      </c>
      <c r="F5359" s="4">
        <f>Orte[[#This Row],[Lon_dez]]*PI()/180</f>
        <v>0.13726304389443347</v>
      </c>
      <c r="G5359" t="s">
        <v>514</v>
      </c>
      <c r="H5359" t="s">
        <v>582</v>
      </c>
      <c r="I5359" s="4" t="b">
        <v>0</v>
      </c>
      <c r="J5359" s="4" t="str">
        <f>CONCATENATE(Orte[[#This Row],[Ort]]," - ",Orte[[#This Row],[Landkreis]])</f>
        <v>Niederfischbach - Landkreis Altenkirchen (Westerwald)</v>
      </c>
      <c r="L5359" s="3" t="s">
        <v>11257</v>
      </c>
      <c r="M5359" s="3"/>
      <c r="N5359" t="str">
        <f>Orte[[#This Row],[Ort]]</f>
        <v>Niederfischbach</v>
      </c>
      <c r="O5359" t="s">
        <v>2674</v>
      </c>
      <c r="P5359" t="s">
        <v>4163</v>
      </c>
    </row>
    <row r="5360" spans="1:16" x14ac:dyDescent="0.35">
      <c r="A5360" t="s">
        <v>3031</v>
      </c>
      <c r="B5360" s="3" t="s">
        <v>10233</v>
      </c>
      <c r="C5360" s="4">
        <v>50.888159254199998</v>
      </c>
      <c r="D5360" s="4">
        <v>12.732624675</v>
      </c>
      <c r="E5360" s="4">
        <f>Orte[[#This Row],[Lat_dez]]*PI()/180</f>
        <v>0.88816592926501192</v>
      </c>
      <c r="F5360" s="4">
        <f>Orte[[#This Row],[Lon_dez]]*PI()/180</f>
        <v>0.22222622299942296</v>
      </c>
      <c r="G5360" t="s">
        <v>869</v>
      </c>
      <c r="H5360" t="s">
        <v>901</v>
      </c>
      <c r="I5360" s="4" t="b">
        <v>0</v>
      </c>
      <c r="J5360" s="4" t="str">
        <f>CONCATENATE(Orte[[#This Row],[Ort]]," - ",Orte[[#This Row],[Landkreis]])</f>
        <v>Niederfrohna - Landkreis Zwickau</v>
      </c>
      <c r="L5360" s="3" t="s">
        <v>10896</v>
      </c>
      <c r="M5360" s="3"/>
      <c r="N5360" t="str">
        <f>Orte[[#This Row],[Ort]]</f>
        <v>Niederfrohna</v>
      </c>
      <c r="O5360" t="s">
        <v>5931</v>
      </c>
      <c r="P5360" t="s">
        <v>6144</v>
      </c>
    </row>
    <row r="5361" spans="1:16" x14ac:dyDescent="0.35">
      <c r="A5361" t="s">
        <v>6668</v>
      </c>
      <c r="B5361" s="3" t="s">
        <v>14982</v>
      </c>
      <c r="C5361" s="4">
        <v>50.220934860100002</v>
      </c>
      <c r="D5361" s="4">
        <v>10.990832642499999</v>
      </c>
      <c r="E5361" s="4">
        <f>Orte[[#This Row],[Lat_dez]]*PI()/180</f>
        <v>0.87652066673834284</v>
      </c>
      <c r="F5361" s="4">
        <f>Orte[[#This Row],[Lon_dez]]*PI()/180</f>
        <v>0.19182621714729386</v>
      </c>
      <c r="G5361" t="s">
        <v>665</v>
      </c>
      <c r="H5361" t="s">
        <v>1540</v>
      </c>
      <c r="I5361" s="4" t="b">
        <v>0</v>
      </c>
      <c r="J5361" s="4" t="str">
        <f>CONCATENATE(Orte[[#This Row],[Ort]]," - ",Orte[[#This Row],[Landkreis]])</f>
        <v>Niederfüllbach - Landkreis Coburg</v>
      </c>
      <c r="L5361" s="3" t="s">
        <v>13785</v>
      </c>
      <c r="M5361" s="3"/>
      <c r="N5361" t="str">
        <f>Orte[[#This Row],[Ort]]</f>
        <v>Niederfüllbach</v>
      </c>
      <c r="O5361" t="s">
        <v>2886</v>
      </c>
      <c r="P5361" t="s">
        <v>2457</v>
      </c>
    </row>
    <row r="5362" spans="1:16" x14ac:dyDescent="0.35">
      <c r="A5362" t="s">
        <v>5777</v>
      </c>
      <c r="B5362" s="3" t="s">
        <v>13770</v>
      </c>
      <c r="C5362" s="4">
        <v>50.8136367886</v>
      </c>
      <c r="D5362" s="4">
        <v>7.05025559061</v>
      </c>
      <c r="E5362" s="4">
        <f>Orte[[#This Row],[Lat_dez]]*PI()/180</f>
        <v>0.8868652668735878</v>
      </c>
      <c r="F5362" s="4">
        <f>Orte[[#This Row],[Lon_dez]]*PI()/180</f>
        <v>0.1230501731632819</v>
      </c>
      <c r="G5362" t="s">
        <v>504</v>
      </c>
      <c r="H5362" t="s">
        <v>1265</v>
      </c>
      <c r="I5362" s="4" t="b">
        <v>0</v>
      </c>
      <c r="J5362" s="4" t="str">
        <f>CONCATENATE(Orte[[#This Row],[Ort]]," - ",Orte[[#This Row],[Landkreis]])</f>
        <v>Niederkassel - Kreis Rhein-Sieg-Kreis</v>
      </c>
      <c r="L5362" s="3" t="s">
        <v>12504</v>
      </c>
      <c r="M5362" s="3"/>
      <c r="N5362" t="str">
        <f>Orte[[#This Row],[Ort]]</f>
        <v>Niederkassel</v>
      </c>
      <c r="O5362" t="s">
        <v>4337</v>
      </c>
      <c r="P5362" t="s">
        <v>6932</v>
      </c>
    </row>
    <row r="5363" spans="1:16" x14ac:dyDescent="0.35">
      <c r="A5363" t="s">
        <v>3531</v>
      </c>
      <c r="B5363" s="3" t="s">
        <v>10869</v>
      </c>
      <c r="C5363" s="4">
        <v>49.572403989199998</v>
      </c>
      <c r="D5363" s="4">
        <v>7.69511714287</v>
      </c>
      <c r="E5363" s="4">
        <f>Orte[[#This Row],[Lat_dez]]*PI()/180</f>
        <v>0.86520166774031138</v>
      </c>
      <c r="F5363" s="4">
        <f>Orte[[#This Row],[Lon_dez]]*PI()/180</f>
        <v>0.13430513046974041</v>
      </c>
      <c r="G5363" t="s">
        <v>514</v>
      </c>
      <c r="H5363" t="s">
        <v>586</v>
      </c>
      <c r="I5363" s="4" t="b">
        <v>0</v>
      </c>
      <c r="J5363" s="4" t="str">
        <f>CONCATENATE(Orte[[#This Row],[Ort]]," - ",Orte[[#This Row],[Landkreis]])</f>
        <v>Niederkirchen - Landkreis Kaiserslautern</v>
      </c>
      <c r="L5363" s="3" t="s">
        <v>11743</v>
      </c>
      <c r="M5363" s="3"/>
      <c r="N5363" t="str">
        <f>Orte[[#This Row],[Ort]]</f>
        <v>Niederkirchen</v>
      </c>
      <c r="O5363" t="s">
        <v>1339</v>
      </c>
      <c r="P5363" t="s">
        <v>875</v>
      </c>
    </row>
    <row r="5364" spans="1:16" x14ac:dyDescent="0.35">
      <c r="A5364" t="s">
        <v>2707</v>
      </c>
      <c r="B5364" s="3" t="s">
        <v>9833</v>
      </c>
      <c r="C5364" s="4">
        <v>49.416888264500002</v>
      </c>
      <c r="D5364" s="4">
        <v>8.2215673231600004</v>
      </c>
      <c r="E5364" s="4">
        <f>Orte[[#This Row],[Lat_dez]]*PI()/180</f>
        <v>0.86248740630567144</v>
      </c>
      <c r="F5364" s="4">
        <f>Orte[[#This Row],[Lon_dez]]*PI()/180</f>
        <v>0.14349341946351865</v>
      </c>
      <c r="G5364" t="s">
        <v>514</v>
      </c>
      <c r="H5364" t="s">
        <v>624</v>
      </c>
      <c r="I5364" s="4" t="b">
        <v>0</v>
      </c>
      <c r="J5364" s="4" t="str">
        <f>CONCATENATE(Orte[[#This Row],[Ort]]," - ",Orte[[#This Row],[Landkreis]])</f>
        <v>Niederkirchen bei Deidesheim - Landkreis Bad Dürkheim</v>
      </c>
      <c r="L5364" s="3" t="s">
        <v>15197</v>
      </c>
      <c r="M5364" s="3"/>
      <c r="N5364" t="str">
        <f>Orte[[#This Row],[Ort]]</f>
        <v>Niederkirchen bei Deidesheim</v>
      </c>
      <c r="O5364" t="s">
        <v>4118</v>
      </c>
      <c r="P5364" t="s">
        <v>6749</v>
      </c>
    </row>
    <row r="5365" spans="1:16" x14ac:dyDescent="0.35">
      <c r="A5365" t="s">
        <v>4895</v>
      </c>
      <c r="B5365" s="3" t="s">
        <v>12608</v>
      </c>
      <c r="C5365" s="4">
        <v>51.204837578400003</v>
      </c>
      <c r="D5365" s="4">
        <v>6.1542433754100001</v>
      </c>
      <c r="E5365" s="4">
        <f>Orte[[#This Row],[Lat_dez]]*PI()/180</f>
        <v>0.89369300869200019</v>
      </c>
      <c r="F5365" s="4">
        <f>Orte[[#This Row],[Lon_dez]]*PI()/180</f>
        <v>0.10741180986995394</v>
      </c>
      <c r="G5365" t="s">
        <v>504</v>
      </c>
      <c r="H5365" t="s">
        <v>2116</v>
      </c>
      <c r="I5365" s="4" t="b">
        <v>0</v>
      </c>
      <c r="J5365" s="4" t="str">
        <f>CONCATENATE(Orte[[#This Row],[Ort]]," - ",Orte[[#This Row],[Landkreis]])</f>
        <v>Niederkrüchten - Kreis Viersen</v>
      </c>
      <c r="L5365" s="3" t="s">
        <v>9027</v>
      </c>
      <c r="M5365" s="3"/>
      <c r="N5365" t="str">
        <f>Orte[[#This Row],[Ort]]</f>
        <v>Niederkrüchten</v>
      </c>
      <c r="O5365" t="s">
        <v>6303</v>
      </c>
      <c r="P5365" t="s">
        <v>4684</v>
      </c>
    </row>
    <row r="5366" spans="1:16" x14ac:dyDescent="0.35">
      <c r="A5366" t="s">
        <v>2796</v>
      </c>
      <c r="B5366" s="3" t="s">
        <v>9943</v>
      </c>
      <c r="C5366" s="4">
        <v>49.444874996599999</v>
      </c>
      <c r="D5366" s="4">
        <v>12.360863621</v>
      </c>
      <c r="E5366" s="4">
        <f>Orte[[#This Row],[Lat_dez]]*PI()/180</f>
        <v>0.86297586692769002</v>
      </c>
      <c r="F5366" s="4">
        <f>Orte[[#This Row],[Lon_dez]]*PI()/180</f>
        <v>0.2157377685764385</v>
      </c>
      <c r="G5366" t="s">
        <v>665</v>
      </c>
      <c r="H5366" t="s">
        <v>906</v>
      </c>
      <c r="I5366" s="4" t="b">
        <v>0</v>
      </c>
      <c r="J5366" s="4" t="str">
        <f>CONCATENATE(Orte[[#This Row],[Ort]]," - ",Orte[[#This Row],[Landkreis]])</f>
        <v>Niedermurach - Landkreis Schwandorf</v>
      </c>
      <c r="L5366" s="3" t="s">
        <v>7834</v>
      </c>
      <c r="M5366" s="3"/>
      <c r="N5366" t="str">
        <f>Orte[[#This Row],[Ort]]</f>
        <v>Niedermurach</v>
      </c>
      <c r="O5366" t="s">
        <v>1371</v>
      </c>
      <c r="P5366" t="s">
        <v>1729</v>
      </c>
    </row>
    <row r="5367" spans="1:16" x14ac:dyDescent="0.35">
      <c r="A5367" t="s">
        <v>1094</v>
      </c>
      <c r="B5367" s="3" t="s">
        <v>8059</v>
      </c>
      <c r="C5367" s="4">
        <v>49.907177394400001</v>
      </c>
      <c r="D5367" s="4">
        <v>9.1214325655700002</v>
      </c>
      <c r="E5367" s="4">
        <f>Orte[[#This Row],[Lat_dez]]*PI()/180</f>
        <v>0.87104456590916468</v>
      </c>
      <c r="F5367" s="4">
        <f>Orte[[#This Row],[Lon_dez]]*PI()/180</f>
        <v>0.15919903076783007</v>
      </c>
      <c r="G5367" t="s">
        <v>665</v>
      </c>
      <c r="H5367" t="s">
        <v>1095</v>
      </c>
      <c r="I5367" s="4" t="b">
        <v>0</v>
      </c>
      <c r="J5367" s="4" t="str">
        <f>CONCATENATE(Orte[[#This Row],[Ort]]," - ",Orte[[#This Row],[Landkreis]])</f>
        <v>Niedernberg - Landkreis Miltenberg</v>
      </c>
      <c r="L5367" s="3" t="s">
        <v>7838</v>
      </c>
      <c r="M5367" s="3"/>
      <c r="N5367" t="str">
        <f>Orte[[#This Row],[Ort]]</f>
        <v>Niedernberg</v>
      </c>
      <c r="O5367" t="s">
        <v>6752</v>
      </c>
      <c r="P5367" t="s">
        <v>1613</v>
      </c>
    </row>
    <row r="5368" spans="1:16" x14ac:dyDescent="0.35">
      <c r="A5368" t="s">
        <v>1132</v>
      </c>
      <c r="B5368" s="3" t="s">
        <v>8093</v>
      </c>
      <c r="C5368" s="4">
        <v>50.333175161100002</v>
      </c>
      <c r="D5368" s="4">
        <v>8.0483752446400008</v>
      </c>
      <c r="E5368" s="4">
        <f>Orte[[#This Row],[Lat_dez]]*PI()/180</f>
        <v>0.87847962954422232</v>
      </c>
      <c r="F5368" s="4">
        <f>Orte[[#This Row],[Lon_dez]]*PI()/180</f>
        <v>0.14047064745497212</v>
      </c>
      <c r="G5368" t="s">
        <v>514</v>
      </c>
      <c r="H5368" t="s">
        <v>593</v>
      </c>
      <c r="I5368" s="4" t="b">
        <v>0</v>
      </c>
      <c r="J5368" s="4" t="str">
        <f>CONCATENATE(Orte[[#This Row],[Ort]]," - ",Orte[[#This Row],[Landkreis]])</f>
        <v>Niederneisen - Landkreis Rhein-Lahn-Kreis</v>
      </c>
      <c r="L5368" s="3" t="s">
        <v>10363</v>
      </c>
      <c r="M5368" s="3"/>
      <c r="N5368" t="str">
        <f>Orte[[#This Row],[Ort]]</f>
        <v>Niederneisen</v>
      </c>
      <c r="O5368" t="s">
        <v>1892</v>
      </c>
      <c r="P5368" t="s">
        <v>5152</v>
      </c>
    </row>
    <row r="5369" spans="1:16" x14ac:dyDescent="0.35">
      <c r="A5369" t="s">
        <v>5786</v>
      </c>
      <c r="B5369" s="3" t="s">
        <v>13785</v>
      </c>
      <c r="C5369" s="4">
        <v>49.278367399899999</v>
      </c>
      <c r="D5369" s="4">
        <v>9.61329361598</v>
      </c>
      <c r="E5369" s="4">
        <f>Orte[[#This Row],[Lat_dez]]*PI()/180</f>
        <v>0.86006976113569222</v>
      </c>
      <c r="F5369" s="4">
        <f>Orte[[#This Row],[Lon_dez]]*PI()/180</f>
        <v>0.16778362555980236</v>
      </c>
      <c r="G5369" t="s">
        <v>546</v>
      </c>
      <c r="H5369" t="s">
        <v>2432</v>
      </c>
      <c r="I5369" s="4" t="b">
        <v>0</v>
      </c>
      <c r="J5369" s="4" t="str">
        <f>CONCATENATE(Orte[[#This Row],[Ort]]," - ",Orte[[#This Row],[Landkreis]])</f>
        <v>Niedernhall - Landkreis Hohenlohekreis</v>
      </c>
      <c r="L5369" s="3" t="s">
        <v>12908</v>
      </c>
      <c r="M5369" s="3"/>
      <c r="N5369" t="str">
        <f>Orte[[#This Row],[Ort]]</f>
        <v>Niedernhall</v>
      </c>
      <c r="O5369" t="s">
        <v>1509</v>
      </c>
      <c r="P5369" t="s">
        <v>6056</v>
      </c>
    </row>
    <row r="5370" spans="1:16" x14ac:dyDescent="0.35">
      <c r="A5370" t="s">
        <v>5808</v>
      </c>
      <c r="B5370" s="3" t="s">
        <v>13809</v>
      </c>
      <c r="C5370" s="4">
        <v>50.169491167799997</v>
      </c>
      <c r="D5370" s="4">
        <v>8.2968489493100002</v>
      </c>
      <c r="E5370" s="4">
        <f>Orte[[#This Row],[Lat_dez]]*PI()/180</f>
        <v>0.87562280492832478</v>
      </c>
      <c r="F5370" s="4">
        <f>Orte[[#This Row],[Lon_dez]]*PI()/180</f>
        <v>0.14480733170609161</v>
      </c>
      <c r="G5370" t="s">
        <v>549</v>
      </c>
      <c r="H5370" t="s">
        <v>1138</v>
      </c>
      <c r="I5370" s="4" t="b">
        <v>0</v>
      </c>
      <c r="J5370" s="4" t="str">
        <f>CONCATENATE(Orte[[#This Row],[Ort]]," - ",Orte[[#This Row],[Landkreis]])</f>
        <v>Niedernhausen - Landkreis Rheingau-Taunus-Kreis</v>
      </c>
      <c r="L5370" s="3" t="s">
        <v>14710</v>
      </c>
      <c r="M5370" s="3"/>
      <c r="N5370" t="str">
        <f>Orte[[#This Row],[Ort]]</f>
        <v>Niedernhausen</v>
      </c>
      <c r="O5370" t="s">
        <v>5667</v>
      </c>
      <c r="P5370" t="s">
        <v>1392</v>
      </c>
    </row>
    <row r="5371" spans="1:16" x14ac:dyDescent="0.35">
      <c r="A5371" t="s">
        <v>5807</v>
      </c>
      <c r="B5371" s="3" t="s">
        <v>13808</v>
      </c>
      <c r="C5371" s="4">
        <v>49.903621985599997</v>
      </c>
      <c r="D5371" s="4">
        <v>8.2028753212499996</v>
      </c>
      <c r="E5371" s="4">
        <f>Orte[[#This Row],[Lat_dez]]*PI()/180</f>
        <v>0.87098251231935009</v>
      </c>
      <c r="F5371" s="4">
        <f>Orte[[#This Row],[Lon_dez]]*PI()/180</f>
        <v>0.14316718248640009</v>
      </c>
      <c r="G5371" t="s">
        <v>514</v>
      </c>
      <c r="H5371" t="s">
        <v>1682</v>
      </c>
      <c r="I5371" s="4" t="b">
        <v>0</v>
      </c>
      <c r="J5371" s="4" t="str">
        <f>CONCATENATE(Orte[[#This Row],[Ort]]," - ",Orte[[#This Row],[Landkreis]])</f>
        <v>Nieder-Olm - Landkreis Mainz-Bingen</v>
      </c>
      <c r="L5371" s="3" t="s">
        <v>9033</v>
      </c>
      <c r="M5371" s="3"/>
      <c r="N5371" t="str">
        <f>Orte[[#This Row],[Ort]]</f>
        <v>Nieder-Olm</v>
      </c>
      <c r="O5371" t="s">
        <v>5344</v>
      </c>
      <c r="P5371" t="s">
        <v>6023</v>
      </c>
    </row>
    <row r="5372" spans="1:16" x14ac:dyDescent="0.35">
      <c r="A5372" t="s">
        <v>6975</v>
      </c>
      <c r="B5372" s="3" t="s">
        <v>15395</v>
      </c>
      <c r="C5372" s="4">
        <v>51.362175086800001</v>
      </c>
      <c r="D5372" s="4">
        <v>10.4345930461</v>
      </c>
      <c r="E5372" s="4">
        <f>Orte[[#This Row],[Lat_dez]]*PI()/180</f>
        <v>0.89643906625046432</v>
      </c>
      <c r="F5372" s="4">
        <f>Orte[[#This Row],[Lon_dez]]*PI()/180</f>
        <v>0.18211800476014944</v>
      </c>
      <c r="G5372" t="s">
        <v>678</v>
      </c>
      <c r="H5372" t="s">
        <v>2593</v>
      </c>
      <c r="I5372" s="4" t="b">
        <v>0</v>
      </c>
      <c r="J5372" s="4" t="str">
        <f>CONCATENATE(Orte[[#This Row],[Ort]]," - ",Orte[[#This Row],[Landkreis]])</f>
        <v>Niederorschel u.a. - Landkreis Eichsfeld</v>
      </c>
      <c r="L5372" s="3" t="s">
        <v>9476</v>
      </c>
      <c r="M5372" s="3"/>
      <c r="N5372" t="str">
        <f>Orte[[#This Row],[Ort]]</f>
        <v>Niederorschel u.a.</v>
      </c>
      <c r="O5372" t="s">
        <v>1363</v>
      </c>
      <c r="P5372" t="s">
        <v>1355</v>
      </c>
    </row>
    <row r="5373" spans="1:16" x14ac:dyDescent="0.35">
      <c r="A5373" t="s">
        <v>2247</v>
      </c>
      <c r="B5373" s="3" t="s">
        <v>9266</v>
      </c>
      <c r="C5373" s="4">
        <v>48.057245615299998</v>
      </c>
      <c r="D5373" s="4">
        <v>10.2005928754</v>
      </c>
      <c r="E5373" s="4">
        <f>Orte[[#This Row],[Lat_dez]]*PI()/180</f>
        <v>0.83875716542659307</v>
      </c>
      <c r="F5373" s="4">
        <f>Orte[[#This Row],[Lon_dez]]*PI()/180</f>
        <v>0.17803393133120571</v>
      </c>
      <c r="G5373" t="s">
        <v>665</v>
      </c>
      <c r="H5373" t="s">
        <v>683</v>
      </c>
      <c r="I5373" s="4" t="b">
        <v>0</v>
      </c>
      <c r="J5373" s="4" t="str">
        <f>CONCATENATE(Orte[[#This Row],[Ort]]," - ",Orte[[#This Row],[Landkreis]])</f>
        <v>Niederrieden - Landkreis Unterallgäu</v>
      </c>
      <c r="L5373" s="3" t="s">
        <v>10442</v>
      </c>
      <c r="M5373" s="3"/>
      <c r="N5373" t="str">
        <f>Orte[[#This Row],[Ort]]</f>
        <v>Niederrieden</v>
      </c>
      <c r="O5373" t="s">
        <v>3669</v>
      </c>
      <c r="P5373" t="s">
        <v>4153</v>
      </c>
    </row>
    <row r="5374" spans="1:16" x14ac:dyDescent="0.35">
      <c r="A5374" t="s">
        <v>1335</v>
      </c>
      <c r="B5374" s="3" t="s">
        <v>8270</v>
      </c>
      <c r="C5374" s="4">
        <v>48.722211533100001</v>
      </c>
      <c r="D5374" s="4">
        <v>10.920751085799999</v>
      </c>
      <c r="E5374" s="4">
        <f>Orte[[#This Row],[Lat_dez]]*PI()/180</f>
        <v>0.85036301010574911</v>
      </c>
      <c r="F5374" s="4">
        <f>Orte[[#This Row],[Lon_dez]]*PI()/180</f>
        <v>0.19060306323795576</v>
      </c>
      <c r="G5374" t="s">
        <v>665</v>
      </c>
      <c r="H5374" t="s">
        <v>698</v>
      </c>
      <c r="I5374" s="4" t="b">
        <v>0</v>
      </c>
      <c r="J5374" s="4" t="str">
        <f>CONCATENATE(Orte[[#This Row],[Ort]]," - ",Orte[[#This Row],[Landkreis]])</f>
        <v>Niederschönenfeld - Landkreis Donau-Ries</v>
      </c>
      <c r="L5374" s="3" t="s">
        <v>11501</v>
      </c>
      <c r="M5374" s="3"/>
      <c r="N5374" t="str">
        <f>Orte[[#This Row],[Ort]]</f>
        <v>Niederschönenfeld</v>
      </c>
      <c r="O5374" t="s">
        <v>5795</v>
      </c>
      <c r="P5374" t="s">
        <v>4364</v>
      </c>
    </row>
    <row r="5375" spans="1:16" x14ac:dyDescent="0.35">
      <c r="A5375" t="s">
        <v>6612</v>
      </c>
      <c r="B5375" s="3" t="s">
        <v>14916</v>
      </c>
      <c r="C5375" s="4">
        <v>49.402811366599998</v>
      </c>
      <c r="D5375" s="4">
        <v>9.9371245788299998</v>
      </c>
      <c r="E5375" s="4">
        <f>Orte[[#This Row],[Lat_dez]]*PI()/180</f>
        <v>0.86224171808884931</v>
      </c>
      <c r="F5375" s="4">
        <f>Orte[[#This Row],[Lon_dez]]*PI()/180</f>
        <v>0.1734355420814383</v>
      </c>
      <c r="G5375" t="s">
        <v>546</v>
      </c>
      <c r="H5375" t="s">
        <v>830</v>
      </c>
      <c r="I5375" s="4" t="b">
        <v>0</v>
      </c>
      <c r="J5375" s="4" t="str">
        <f>CONCATENATE(Orte[[#This Row],[Ort]]," - ",Orte[[#This Row],[Landkreis]])</f>
        <v>Niederstetten - Landkreis Main-Tauber-Kreis</v>
      </c>
      <c r="L5375" s="3" t="s">
        <v>11220</v>
      </c>
      <c r="M5375" s="3"/>
      <c r="N5375" t="str">
        <f>Orte[[#This Row],[Ort]]</f>
        <v>Niederstetten</v>
      </c>
      <c r="O5375" t="s">
        <v>3215</v>
      </c>
      <c r="P5375" t="s">
        <v>1629</v>
      </c>
    </row>
    <row r="5376" spans="1:16" x14ac:dyDescent="0.35">
      <c r="A5376" t="s">
        <v>680</v>
      </c>
      <c r="B5376" s="3" t="s">
        <v>7777</v>
      </c>
      <c r="C5376" s="4">
        <v>48.546674601900001</v>
      </c>
      <c r="D5376" s="4">
        <v>10.224734380799999</v>
      </c>
      <c r="E5376" s="4">
        <f>Orte[[#This Row],[Lat_dez]]*PI()/180</f>
        <v>0.84729931269746239</v>
      </c>
      <c r="F5376" s="4">
        <f>Orte[[#This Row],[Lon_dez]]*PI()/180</f>
        <v>0.17845528008682368</v>
      </c>
      <c r="G5376" t="s">
        <v>546</v>
      </c>
      <c r="H5376" t="s">
        <v>676</v>
      </c>
      <c r="I5376" s="4" t="b">
        <v>0</v>
      </c>
      <c r="J5376" s="4" t="str">
        <f>CONCATENATE(Orte[[#This Row],[Ort]]," - ",Orte[[#This Row],[Landkreis]])</f>
        <v>Niederstotzingen - Landkreis Heidenheim</v>
      </c>
      <c r="L5376" s="3" t="s">
        <v>14621</v>
      </c>
      <c r="M5376" s="3"/>
      <c r="N5376" t="str">
        <f>Orte[[#This Row],[Ort]]</f>
        <v>Niederstotzingen</v>
      </c>
      <c r="O5376" t="s">
        <v>2191</v>
      </c>
      <c r="P5376" t="s">
        <v>2194</v>
      </c>
    </row>
    <row r="5377" spans="1:16" x14ac:dyDescent="0.35">
      <c r="A5377" t="s">
        <v>7114</v>
      </c>
      <c r="B5377" s="3" t="s">
        <v>15585</v>
      </c>
      <c r="C5377" s="4">
        <v>48.602035380399997</v>
      </c>
      <c r="D5377" s="4">
        <v>12.3831355625</v>
      </c>
      <c r="E5377" s="4">
        <f>Orte[[#This Row],[Lat_dez]]*PI()/180</f>
        <v>0.84826554055875458</v>
      </c>
      <c r="F5377" s="4">
        <f>Orte[[#This Row],[Lon_dez]]*PI()/180</f>
        <v>0.21612648728642503</v>
      </c>
      <c r="G5377" t="s">
        <v>665</v>
      </c>
      <c r="H5377" t="s">
        <v>1895</v>
      </c>
      <c r="I5377" s="4" t="b">
        <v>0</v>
      </c>
      <c r="J5377" s="4" t="str">
        <f>CONCATENATE(Orte[[#This Row],[Ort]]," - ",Orte[[#This Row],[Landkreis]])</f>
        <v>Niederviehbach - Landkreis Dingolfing-Landau</v>
      </c>
      <c r="L5377" s="3" t="s">
        <v>10016</v>
      </c>
      <c r="M5377" s="3"/>
      <c r="N5377" t="str">
        <f>Orte[[#This Row],[Ort]]</f>
        <v>Niederviehbach</v>
      </c>
      <c r="O5377" t="s">
        <v>6890</v>
      </c>
      <c r="P5377" t="s">
        <v>2393</v>
      </c>
    </row>
    <row r="5378" spans="1:16" x14ac:dyDescent="0.35">
      <c r="A5378" t="s">
        <v>6966</v>
      </c>
      <c r="B5378" s="3" t="s">
        <v>15385</v>
      </c>
      <c r="C5378" s="4">
        <v>50.069112568500003</v>
      </c>
      <c r="D5378" s="4">
        <v>10.170367950199999</v>
      </c>
      <c r="E5378" s="4">
        <f>Orte[[#This Row],[Lat_dez]]*PI()/180</f>
        <v>0.87387086787199986</v>
      </c>
      <c r="F5378" s="4">
        <f>Orte[[#This Row],[Lon_dez]]*PI()/180</f>
        <v>0.17750640687029667</v>
      </c>
      <c r="G5378" t="s">
        <v>665</v>
      </c>
      <c r="H5378" t="s">
        <v>674</v>
      </c>
      <c r="I5378" s="4" t="b">
        <v>0</v>
      </c>
      <c r="J5378" s="4" t="str">
        <f>CONCATENATE(Orte[[#This Row],[Ort]]," - ",Orte[[#This Row],[Landkreis]])</f>
        <v>Niederwerrn - Landkreis Schweinfurt</v>
      </c>
      <c r="L5378" s="3" t="s">
        <v>10545</v>
      </c>
      <c r="M5378" s="3"/>
      <c r="N5378" t="str">
        <f>Orte[[#This Row],[Ort]]</f>
        <v>Niederwerrn</v>
      </c>
      <c r="O5378" t="s">
        <v>6993</v>
      </c>
      <c r="P5378" t="s">
        <v>7228</v>
      </c>
    </row>
    <row r="5379" spans="1:16" x14ac:dyDescent="0.35">
      <c r="A5379" t="s">
        <v>3871</v>
      </c>
      <c r="B5379" s="3" t="s">
        <v>11292</v>
      </c>
      <c r="C5379" s="4">
        <v>50.866823333799999</v>
      </c>
      <c r="D5379" s="4">
        <v>13.0174544664</v>
      </c>
      <c r="E5379" s="4">
        <f>Orte[[#This Row],[Lat_dez]]*PI()/180</f>
        <v>0.88779354720508852</v>
      </c>
      <c r="F5379" s="4">
        <f>Orte[[#This Row],[Lon_dez]]*PI()/180</f>
        <v>0.22719744066712155</v>
      </c>
      <c r="G5379" t="s">
        <v>869</v>
      </c>
      <c r="H5379" t="s">
        <v>935</v>
      </c>
      <c r="I5379" s="4" t="b">
        <v>0</v>
      </c>
      <c r="J5379" s="4" t="str">
        <f>CONCATENATE(Orte[[#This Row],[Ort]]," - ",Orte[[#This Row],[Landkreis]])</f>
        <v>Niederwiesa - Landkreis Mittelsachsen</v>
      </c>
      <c r="L5379" s="3" t="s">
        <v>9392</v>
      </c>
      <c r="M5379" s="3"/>
      <c r="N5379" t="str">
        <f>Orte[[#This Row],[Ort]]</f>
        <v>Niederwiesa</v>
      </c>
      <c r="O5379" t="s">
        <v>7234</v>
      </c>
      <c r="P5379" t="s">
        <v>4951</v>
      </c>
    </row>
    <row r="5380" spans="1:16" x14ac:dyDescent="0.35">
      <c r="A5380" t="s">
        <v>1904</v>
      </c>
      <c r="B5380" s="3" t="s">
        <v>8875</v>
      </c>
      <c r="C5380" s="4">
        <v>48.873325615900001</v>
      </c>
      <c r="D5380" s="4">
        <v>12.792935633000001</v>
      </c>
      <c r="E5380" s="4">
        <f>Orte[[#This Row],[Lat_dez]]*PI()/180</f>
        <v>0.8530004483967405</v>
      </c>
      <c r="F5380" s="4">
        <f>Orte[[#This Row],[Lon_dez]]*PI()/180</f>
        <v>0.22327884779155494</v>
      </c>
      <c r="G5380" t="s">
        <v>665</v>
      </c>
      <c r="H5380" t="s">
        <v>1229</v>
      </c>
      <c r="I5380" s="4" t="b">
        <v>0</v>
      </c>
      <c r="J5380" s="4" t="str">
        <f>CONCATENATE(Orte[[#This Row],[Ort]]," - ",Orte[[#This Row],[Landkreis]])</f>
        <v>Niederwinkling - Landkreis Straubing-Bogen</v>
      </c>
      <c r="L5380" s="3" t="s">
        <v>14625</v>
      </c>
      <c r="M5380" s="3"/>
      <c r="N5380" t="str">
        <f>Orte[[#This Row],[Ort]]</f>
        <v>Niederwinkling</v>
      </c>
      <c r="O5380" t="s">
        <v>4755</v>
      </c>
      <c r="P5380" t="s">
        <v>2702</v>
      </c>
    </row>
    <row r="5381" spans="1:16" x14ac:dyDescent="0.35">
      <c r="A5381" t="s">
        <v>3612</v>
      </c>
      <c r="B5381" s="3" t="s">
        <v>10967</v>
      </c>
      <c r="C5381" s="4">
        <v>52.361029910900001</v>
      </c>
      <c r="D5381" s="4">
        <v>9.1456042244500004</v>
      </c>
      <c r="E5381" s="4">
        <f>Orte[[#This Row],[Lat_dez]]*PI()/180</f>
        <v>0.91387237168043811</v>
      </c>
      <c r="F5381" s="4">
        <f>Orte[[#This Row],[Lon_dez]]*PI()/180</f>
        <v>0.159620905800955</v>
      </c>
      <c r="G5381" t="s">
        <v>554</v>
      </c>
      <c r="H5381" t="s">
        <v>767</v>
      </c>
      <c r="I5381" s="4" t="b">
        <v>0</v>
      </c>
      <c r="J5381" s="4" t="str">
        <f>CONCATENATE(Orte[[#This Row],[Ort]]," - ",Orte[[#This Row],[Landkreis]])</f>
        <v>Niederwöhren - Landkreis Schaumburg</v>
      </c>
      <c r="L5381" s="3" t="s">
        <v>10015</v>
      </c>
      <c r="M5381" s="3"/>
      <c r="N5381" t="str">
        <f>Orte[[#This Row],[Ort]]</f>
        <v>Niederwöhren</v>
      </c>
      <c r="O5381" t="s">
        <v>5927</v>
      </c>
      <c r="P5381" t="s">
        <v>5451</v>
      </c>
    </row>
    <row r="5382" spans="1:16" x14ac:dyDescent="0.35">
      <c r="A5382" t="s">
        <v>2280</v>
      </c>
      <c r="B5382" s="3" t="s">
        <v>9308</v>
      </c>
      <c r="C5382" s="4">
        <v>49.785079131000003</v>
      </c>
      <c r="D5382" s="4">
        <v>7.2508905023299999</v>
      </c>
      <c r="E5382" s="4">
        <f>Orte[[#This Row],[Lat_dez]]*PI()/180</f>
        <v>0.86891354920186736</v>
      </c>
      <c r="F5382" s="4">
        <f>Orte[[#This Row],[Lon_dez]]*PI()/180</f>
        <v>0.12655191296724408</v>
      </c>
      <c r="G5382" t="s">
        <v>514</v>
      </c>
      <c r="H5382" t="s">
        <v>588</v>
      </c>
      <c r="I5382" s="4" t="b">
        <v>0</v>
      </c>
      <c r="J5382" s="4" t="str">
        <f>CONCATENATE(Orte[[#This Row],[Ort]]," - ",Orte[[#This Row],[Landkreis]])</f>
        <v>Niederwörresbach - Landkreis Bad Kreuznach</v>
      </c>
      <c r="L5382" s="3" t="s">
        <v>11788</v>
      </c>
      <c r="M5382" s="3"/>
      <c r="N5382" t="str">
        <f>Orte[[#This Row],[Ort]]</f>
        <v>Niederwörresbach</v>
      </c>
      <c r="O5382" t="s">
        <v>581</v>
      </c>
      <c r="P5382" t="s">
        <v>1626</v>
      </c>
    </row>
    <row r="5383" spans="1:16" x14ac:dyDescent="0.35">
      <c r="A5383" t="s">
        <v>3033</v>
      </c>
      <c r="B5383" s="3" t="s">
        <v>10235</v>
      </c>
      <c r="C5383" s="4">
        <v>50.7278574435</v>
      </c>
      <c r="D5383" s="4">
        <v>12.759533255399999</v>
      </c>
      <c r="E5383" s="4">
        <f>Orte[[#This Row],[Lat_dez]]*PI()/180</f>
        <v>0.88536813487138832</v>
      </c>
      <c r="F5383" s="4">
        <f>Orte[[#This Row],[Lon_dez]]*PI()/180</f>
        <v>0.22269586632444052</v>
      </c>
      <c r="G5383" t="s">
        <v>869</v>
      </c>
      <c r="H5383" t="s">
        <v>910</v>
      </c>
      <c r="I5383" s="4" t="b">
        <v>0</v>
      </c>
      <c r="J5383" s="4" t="str">
        <f>CONCATENATE(Orte[[#This Row],[Ort]]," - ",Orte[[#This Row],[Landkreis]])</f>
        <v>Niederwürschnitz - Landkreis Erzgebirgskreis</v>
      </c>
      <c r="L5383" s="3" t="s">
        <v>15644</v>
      </c>
      <c r="M5383" s="3"/>
      <c r="N5383" t="str">
        <f>Orte[[#This Row],[Ort]]</f>
        <v>Niederwürschnitz</v>
      </c>
      <c r="O5383" t="s">
        <v>7242</v>
      </c>
      <c r="P5383" t="s">
        <v>2298</v>
      </c>
    </row>
    <row r="5384" spans="1:16" x14ac:dyDescent="0.35">
      <c r="A5384" t="s">
        <v>511</v>
      </c>
      <c r="B5384" s="3" t="s">
        <v>7673</v>
      </c>
      <c r="C5384" s="4">
        <v>50.893003286800003</v>
      </c>
      <c r="D5384" s="4">
        <v>6.47502183863</v>
      </c>
      <c r="E5384" s="4">
        <f>Orte[[#This Row],[Lat_dez]]*PI()/180</f>
        <v>0.88825047358295595</v>
      </c>
      <c r="F5384" s="4">
        <f>Orte[[#This Row],[Lon_dez]]*PI()/180</f>
        <v>0.11301045022263045</v>
      </c>
      <c r="G5384" t="s">
        <v>504</v>
      </c>
      <c r="H5384" t="s">
        <v>512</v>
      </c>
      <c r="I5384" s="4" t="b">
        <v>0</v>
      </c>
      <c r="J5384" s="4" t="str">
        <f>CONCATENATE(Orte[[#This Row],[Ort]]," - ",Orte[[#This Row],[Landkreis]])</f>
        <v>Niederzier - Kreis Düren</v>
      </c>
      <c r="L5384" s="3" t="s">
        <v>11216</v>
      </c>
      <c r="M5384" s="3"/>
      <c r="N5384" t="str">
        <f>Orte[[#This Row],[Ort]]</f>
        <v>Niederzier</v>
      </c>
      <c r="O5384" t="s">
        <v>6511</v>
      </c>
      <c r="P5384" t="s">
        <v>4527</v>
      </c>
    </row>
    <row r="5385" spans="1:16" x14ac:dyDescent="0.35">
      <c r="A5385" t="s">
        <v>6478</v>
      </c>
      <c r="B5385" s="3" t="s">
        <v>14721</v>
      </c>
      <c r="C5385" s="4">
        <v>50.452133978699997</v>
      </c>
      <c r="D5385" s="4">
        <v>7.1850553022000003</v>
      </c>
      <c r="E5385" s="4">
        <f>Orte[[#This Row],[Lat_dez]]*PI()/180</f>
        <v>0.88055585258562163</v>
      </c>
      <c r="F5385" s="4">
        <f>Orte[[#This Row],[Lon_dez]]*PI()/180</f>
        <v>0.12540287196126618</v>
      </c>
      <c r="G5385" t="s">
        <v>514</v>
      </c>
      <c r="H5385" t="s">
        <v>1271</v>
      </c>
      <c r="I5385" s="4" t="b">
        <v>0</v>
      </c>
      <c r="J5385" s="4" t="str">
        <f>CONCATENATE(Orte[[#This Row],[Ort]]," - ",Orte[[#This Row],[Landkreis]])</f>
        <v>Niederzissen - Landkreis Ahrweiler</v>
      </c>
      <c r="L5385" s="3" t="s">
        <v>11219</v>
      </c>
      <c r="M5385" s="3"/>
      <c r="N5385" t="str">
        <f>Orte[[#This Row],[Ort]]</f>
        <v>Niederzissen</v>
      </c>
      <c r="O5385" t="s">
        <v>4063</v>
      </c>
      <c r="P5385" t="s">
        <v>1714</v>
      </c>
    </row>
    <row r="5386" spans="1:16" x14ac:dyDescent="0.35">
      <c r="A5386" t="s">
        <v>7006</v>
      </c>
      <c r="B5386" s="3" t="s">
        <v>15436</v>
      </c>
      <c r="C5386" s="4">
        <v>48.907688679499998</v>
      </c>
      <c r="D5386" s="4">
        <v>8.7989050427999995</v>
      </c>
      <c r="E5386" s="4">
        <f>Orte[[#This Row],[Lat_dez]]*PI()/180</f>
        <v>0.85360019699763268</v>
      </c>
      <c r="F5386" s="4">
        <f>Orte[[#This Row],[Lon_dez]]*PI()/180</f>
        <v>0.15356986356719257</v>
      </c>
      <c r="G5386" t="s">
        <v>546</v>
      </c>
      <c r="H5386" t="s">
        <v>721</v>
      </c>
      <c r="I5386" s="4" t="b">
        <v>0</v>
      </c>
      <c r="J5386" s="4" t="str">
        <f>CONCATENATE(Orte[[#This Row],[Ort]]," - ",Orte[[#This Row],[Landkreis]])</f>
        <v>Niefern-Öschelbronn - Landkreis Enzkreis</v>
      </c>
      <c r="L5386" s="3" t="s">
        <v>10968</v>
      </c>
      <c r="M5386" s="3"/>
      <c r="N5386" t="str">
        <f>Orte[[#This Row],[Ort]]</f>
        <v>Niefern-Öschelbronn</v>
      </c>
      <c r="O5386" t="s">
        <v>5369</v>
      </c>
      <c r="P5386" t="s">
        <v>3356</v>
      </c>
    </row>
    <row r="5387" spans="1:16" x14ac:dyDescent="0.35">
      <c r="A5387" t="s">
        <v>6188</v>
      </c>
      <c r="B5387" s="3" t="s">
        <v>14319</v>
      </c>
      <c r="C5387" s="4">
        <v>51.806621873200001</v>
      </c>
      <c r="D5387" s="4">
        <v>9.1031883244199996</v>
      </c>
      <c r="E5387" s="4">
        <f>Orte[[#This Row],[Lat_dez]]*PI()/180</f>
        <v>0.90419612602305222</v>
      </c>
      <c r="F5387" s="4">
        <f>Orte[[#This Row],[Lon_dez]]*PI()/180</f>
        <v>0.15888060869023471</v>
      </c>
      <c r="G5387" t="s">
        <v>504</v>
      </c>
      <c r="H5387" t="s">
        <v>3120</v>
      </c>
      <c r="I5387" s="4" t="b">
        <v>0</v>
      </c>
      <c r="J5387" s="4" t="str">
        <f>CONCATENATE(Orte[[#This Row],[Ort]]," - ",Orte[[#This Row],[Landkreis]])</f>
        <v>Nieheim - Kreis Höxter</v>
      </c>
      <c r="L5387" s="3" t="s">
        <v>15440</v>
      </c>
      <c r="M5387" s="3"/>
      <c r="N5387" t="str">
        <f>Orte[[#This Row],[Ort]]</f>
        <v>Nieheim</v>
      </c>
      <c r="O5387" t="s">
        <v>1713</v>
      </c>
      <c r="P5387" t="s">
        <v>5849</v>
      </c>
    </row>
    <row r="5388" spans="1:16" x14ac:dyDescent="0.35">
      <c r="A5388" t="s">
        <v>1962</v>
      </c>
      <c r="B5388" s="3" t="s">
        <v>8937</v>
      </c>
      <c r="C5388" s="4">
        <v>52.052843187999997</v>
      </c>
      <c r="D5388" s="4">
        <v>12.6603468924</v>
      </c>
      <c r="E5388" s="4">
        <f>Orte[[#This Row],[Lat_dez]]*PI()/180</f>
        <v>0.9084934986549017</v>
      </c>
      <c r="F5388" s="4">
        <f>Orte[[#This Row],[Lon_dez]]*PI()/180</f>
        <v>0.22096473771701225</v>
      </c>
      <c r="G5388" t="s">
        <v>885</v>
      </c>
      <c r="H5388" t="s">
        <v>904</v>
      </c>
      <c r="I5388" s="4" t="b">
        <v>0</v>
      </c>
      <c r="J5388" s="4" t="str">
        <f>CONCATENATE(Orte[[#This Row],[Ort]]," - ",Orte[[#This Row],[Landkreis]])</f>
        <v>Niemegk - Landkreis Potsdam-Mittelmark</v>
      </c>
      <c r="L5388" s="3" t="s">
        <v>14612</v>
      </c>
      <c r="M5388" s="3"/>
      <c r="N5388" t="str">
        <f>Orte[[#This Row],[Ort]]</f>
        <v>Niemegk</v>
      </c>
      <c r="O5388" t="s">
        <v>3967</v>
      </c>
      <c r="P5388" t="s">
        <v>4758</v>
      </c>
    </row>
    <row r="5389" spans="1:16" x14ac:dyDescent="0.35">
      <c r="A5389" t="s">
        <v>3308</v>
      </c>
      <c r="B5389" s="3" t="s">
        <v>10573</v>
      </c>
      <c r="C5389" s="4">
        <v>51.838142589699999</v>
      </c>
      <c r="D5389" s="4">
        <v>11.782269064099999</v>
      </c>
      <c r="E5389" s="4">
        <f>Orte[[#This Row],[Lat_dez]]*PI()/180</f>
        <v>0.90474626630856492</v>
      </c>
      <c r="F5389" s="4">
        <f>Orte[[#This Row],[Lon_dez]]*PI()/180</f>
        <v>0.20563938852441579</v>
      </c>
      <c r="G5389" t="s">
        <v>809</v>
      </c>
      <c r="H5389" t="s">
        <v>1359</v>
      </c>
      <c r="I5389" s="4" t="b">
        <v>0</v>
      </c>
      <c r="J5389" s="4" t="str">
        <f>CONCATENATE(Orte[[#This Row],[Ort]]," - ",Orte[[#This Row],[Landkreis]])</f>
        <v>Nienburg (Saale) - Landkreis Salzlandkreis</v>
      </c>
      <c r="L5389" s="3" t="s">
        <v>14880</v>
      </c>
      <c r="M5389" s="3"/>
      <c r="N5389" t="str">
        <f>Orte[[#This Row],[Ort]]</f>
        <v>Nienburg (Saale)</v>
      </c>
      <c r="O5389" t="s">
        <v>607</v>
      </c>
      <c r="P5389" t="s">
        <v>7035</v>
      </c>
    </row>
    <row r="5390" spans="1:16" x14ac:dyDescent="0.35">
      <c r="A5390" t="s">
        <v>5919</v>
      </c>
      <c r="B5390" s="3" t="s">
        <v>13975</v>
      </c>
      <c r="C5390" s="4">
        <v>52.638634513900001</v>
      </c>
      <c r="D5390" s="4">
        <v>9.2332882358199999</v>
      </c>
      <c r="E5390" s="4">
        <f>Orte[[#This Row],[Lat_dez]]*PI()/180</f>
        <v>0.91871748602147996</v>
      </c>
      <c r="F5390" s="4">
        <f>Orte[[#This Row],[Lon_dez]]*PI()/180</f>
        <v>0.16115128050071764</v>
      </c>
      <c r="G5390" t="s">
        <v>554</v>
      </c>
      <c r="H5390" t="s">
        <v>747</v>
      </c>
      <c r="I5390" s="4" t="b">
        <v>0</v>
      </c>
      <c r="J5390" s="4" t="str">
        <f>CONCATENATE(Orte[[#This Row],[Ort]]," - ",Orte[[#This Row],[Landkreis]])</f>
        <v>Nienburg/Weser - Landkreis Nienburg (Weser)</v>
      </c>
      <c r="L5390" s="3" t="s">
        <v>13418</v>
      </c>
      <c r="M5390" s="3"/>
      <c r="N5390" t="str">
        <f>Orte[[#This Row],[Ort]]</f>
        <v>Nienburg/Weser</v>
      </c>
      <c r="O5390" t="s">
        <v>1311</v>
      </c>
      <c r="P5390" t="s">
        <v>7183</v>
      </c>
    </row>
    <row r="5391" spans="1:16" x14ac:dyDescent="0.35">
      <c r="A5391" t="s">
        <v>5287</v>
      </c>
      <c r="B5391" s="3" t="s">
        <v>13127</v>
      </c>
      <c r="C5391" s="4">
        <v>52.542645604900002</v>
      </c>
      <c r="D5391" s="4">
        <v>10.099997052000001</v>
      </c>
      <c r="E5391" s="4">
        <f>Orte[[#This Row],[Lat_dez]]*PI()/180</f>
        <v>0.91704216351403278</v>
      </c>
      <c r="F5391" s="4">
        <f>Orte[[#This Row],[Lon_dez]]*PI()/180</f>
        <v>0.17627820299912095</v>
      </c>
      <c r="G5391" t="s">
        <v>554</v>
      </c>
      <c r="H5391" t="s">
        <v>1027</v>
      </c>
      <c r="I5391" s="4" t="b">
        <v>0</v>
      </c>
      <c r="J5391" s="4" t="str">
        <f>CONCATENATE(Orte[[#This Row],[Ort]]," - ",Orte[[#This Row],[Landkreis]])</f>
        <v>Nienhagen - Landkreis Celle</v>
      </c>
      <c r="L5391" s="3" t="s">
        <v>14600</v>
      </c>
      <c r="M5391" s="3"/>
      <c r="N5391" t="str">
        <f>Orte[[#This Row],[Ort]]</f>
        <v>Nienhagen</v>
      </c>
      <c r="O5391" t="s">
        <v>3013</v>
      </c>
      <c r="P5391" t="s">
        <v>688</v>
      </c>
    </row>
    <row r="5392" spans="1:16" x14ac:dyDescent="0.35">
      <c r="A5392" t="s">
        <v>3126</v>
      </c>
      <c r="B5392" s="3" t="s">
        <v>10349</v>
      </c>
      <c r="C5392" s="4">
        <v>52.293838553599997</v>
      </c>
      <c r="D5392" s="4">
        <v>9.1620235806500006</v>
      </c>
      <c r="E5392" s="4">
        <f>Orte[[#This Row],[Lat_dez]]*PI()/180</f>
        <v>0.91269966126666924</v>
      </c>
      <c r="F5392" s="4">
        <f>Orte[[#This Row],[Lon_dez]]*PI()/180</f>
        <v>0.15990747762770274</v>
      </c>
      <c r="G5392" t="s">
        <v>554</v>
      </c>
      <c r="H5392" t="s">
        <v>767</v>
      </c>
      <c r="I5392" s="4" t="b">
        <v>0</v>
      </c>
      <c r="J5392" s="4" t="str">
        <f>CONCATENATE(Orte[[#This Row],[Ort]]," - ",Orte[[#This Row],[Landkreis]])</f>
        <v>Nienstädt - Landkreis Schaumburg</v>
      </c>
      <c r="L5392" s="3" t="s">
        <v>12894</v>
      </c>
      <c r="M5392" s="3"/>
      <c r="N5392" t="str">
        <f>Orte[[#This Row],[Ort]]</f>
        <v>Nienstädt</v>
      </c>
      <c r="O5392" t="s">
        <v>3050</v>
      </c>
      <c r="P5392" t="s">
        <v>2747</v>
      </c>
    </row>
    <row r="5393" spans="1:16" x14ac:dyDescent="0.35">
      <c r="A5393" t="s">
        <v>3467</v>
      </c>
      <c r="B5393" s="3" t="s">
        <v>10771</v>
      </c>
      <c r="C5393" s="4">
        <v>54.282592715100002</v>
      </c>
      <c r="D5393" s="4">
        <v>12.9504029634</v>
      </c>
      <c r="E5393" s="4">
        <f>Orte[[#This Row],[Lat_dez]]*PI()/180</f>
        <v>0.94740996939758315</v>
      </c>
      <c r="F5393" s="4">
        <f>Orte[[#This Row],[Lon_dez]]*PI()/180</f>
        <v>0.2260271711713607</v>
      </c>
      <c r="G5393" t="s">
        <v>834</v>
      </c>
      <c r="H5393" t="s">
        <v>923</v>
      </c>
      <c r="I5393" s="4" t="b">
        <v>0</v>
      </c>
      <c r="J5393" s="4" t="str">
        <f>CONCATENATE(Orte[[#This Row],[Ort]]," - ",Orte[[#This Row],[Landkreis]])</f>
        <v>Niepars - Landkreis Vorpommern-Rügen</v>
      </c>
      <c r="L5393" s="3" t="s">
        <v>13413</v>
      </c>
      <c r="M5393" s="3"/>
      <c r="N5393" t="str">
        <f>Orte[[#This Row],[Ort]]</f>
        <v>Niepars</v>
      </c>
      <c r="O5393" t="s">
        <v>6634</v>
      </c>
      <c r="P5393" t="s">
        <v>5729</v>
      </c>
    </row>
    <row r="5394" spans="1:16" x14ac:dyDescent="0.35">
      <c r="A5394" t="s">
        <v>3404</v>
      </c>
      <c r="B5394" s="3" t="s">
        <v>10686</v>
      </c>
      <c r="C5394" s="4">
        <v>49.9412460068</v>
      </c>
      <c r="D5394" s="4">
        <v>6.8307429451399999</v>
      </c>
      <c r="E5394" s="4">
        <f>Orte[[#This Row],[Lat_dez]]*PI()/180</f>
        <v>0.87163917536713043</v>
      </c>
      <c r="F5394" s="4">
        <f>Orte[[#This Row],[Lon_dez]]*PI()/180</f>
        <v>0.1192189547500674</v>
      </c>
      <c r="G5394" t="s">
        <v>514</v>
      </c>
      <c r="H5394" t="s">
        <v>1254</v>
      </c>
      <c r="I5394" s="4" t="b">
        <v>0</v>
      </c>
      <c r="J5394" s="4" t="str">
        <f>CONCATENATE(Orte[[#This Row],[Ort]]," - ",Orte[[#This Row],[Landkreis]])</f>
        <v>Niersbach, Sehlem, Plein u.a. - Landkreis Bernkastel-Wittlich</v>
      </c>
      <c r="L5394" s="3" t="s">
        <v>14595</v>
      </c>
      <c r="M5394" s="3"/>
      <c r="N5394" t="str">
        <f>Orte[[#This Row],[Ort]]</f>
        <v>Niersbach, Sehlem, Plein u.a.</v>
      </c>
      <c r="O5394" t="s">
        <v>7246</v>
      </c>
      <c r="P5394" t="s">
        <v>3191</v>
      </c>
    </row>
    <row r="5395" spans="1:16" x14ac:dyDescent="0.35">
      <c r="A5395" t="s">
        <v>3524</v>
      </c>
      <c r="B5395" s="3" t="s">
        <v>10858</v>
      </c>
      <c r="C5395" s="4">
        <v>49.869649310299998</v>
      </c>
      <c r="D5395" s="4">
        <v>8.3175701325099993</v>
      </c>
      <c r="E5395" s="4">
        <f>Orte[[#This Row],[Lat_dez]]*PI()/180</f>
        <v>0.87038957727965427</v>
      </c>
      <c r="F5395" s="4">
        <f>Orte[[#This Row],[Lon_dez]]*PI()/180</f>
        <v>0.14516898457784053</v>
      </c>
      <c r="G5395" t="s">
        <v>514</v>
      </c>
      <c r="H5395" t="s">
        <v>1682</v>
      </c>
      <c r="I5395" s="4" t="b">
        <v>0</v>
      </c>
      <c r="J5395" s="4" t="str">
        <f>CONCATENATE(Orte[[#This Row],[Ort]]," - ",Orte[[#This Row],[Landkreis]])</f>
        <v>Nierstein - Landkreis Mainz-Bingen</v>
      </c>
      <c r="L5395" s="3" t="s">
        <v>9015</v>
      </c>
      <c r="M5395" s="3"/>
      <c r="N5395" t="str">
        <f>Orte[[#This Row],[Ort]]</f>
        <v>Nierstein</v>
      </c>
      <c r="O5395" t="s">
        <v>3535</v>
      </c>
      <c r="P5395" t="s">
        <v>2123</v>
      </c>
    </row>
    <row r="5396" spans="1:16" x14ac:dyDescent="0.35">
      <c r="A5396" t="s">
        <v>6946</v>
      </c>
      <c r="B5396" s="3" t="s">
        <v>15352</v>
      </c>
      <c r="C5396" s="4">
        <v>51.286293194300001</v>
      </c>
      <c r="D5396" s="4">
        <v>14.740642337400001</v>
      </c>
      <c r="E5396" s="4">
        <f>Orte[[#This Row],[Lat_dez]]*PI()/180</f>
        <v>0.89511467738369488</v>
      </c>
      <c r="F5396" s="4">
        <f>Orte[[#This Row],[Lon_dez]]*PI()/180</f>
        <v>0.25727274264650285</v>
      </c>
      <c r="G5396" t="s">
        <v>869</v>
      </c>
      <c r="H5396" t="s">
        <v>979</v>
      </c>
      <c r="I5396" s="4" t="b">
        <v>0</v>
      </c>
      <c r="J5396" s="4" t="str">
        <f>CONCATENATE(Orte[[#This Row],[Ort]]," - ",Orte[[#This Row],[Landkreis]])</f>
        <v>Niesky, Hohendubrau u.a. - Landkreis Görlitz</v>
      </c>
      <c r="L5396" s="3" t="s">
        <v>9740</v>
      </c>
      <c r="M5396" s="3"/>
      <c r="N5396" t="str">
        <f>Orte[[#This Row],[Ort]]</f>
        <v>Niesky, Hohendubrau u.a.</v>
      </c>
      <c r="O5396" t="s">
        <v>4681</v>
      </c>
      <c r="P5396" t="s">
        <v>6697</v>
      </c>
    </row>
    <row r="5397" spans="1:16" x14ac:dyDescent="0.35">
      <c r="A5397" t="s">
        <v>4533</v>
      </c>
      <c r="B5397" s="3" t="s">
        <v>12142</v>
      </c>
      <c r="C5397" s="4">
        <v>51.309236521199999</v>
      </c>
      <c r="D5397" s="4">
        <v>9.6616269671800001</v>
      </c>
      <c r="E5397" s="4">
        <f>Orte[[#This Row],[Lat_dez]]*PI()/180</f>
        <v>0.89551511397946137</v>
      </c>
      <c r="F5397" s="4">
        <f>Orte[[#This Row],[Lon_dez]]*PI()/180</f>
        <v>0.16862720167676512</v>
      </c>
      <c r="G5397" t="s">
        <v>549</v>
      </c>
      <c r="H5397" t="s">
        <v>1756</v>
      </c>
      <c r="I5397" s="4" t="b">
        <v>0</v>
      </c>
      <c r="J5397" s="4" t="str">
        <f>CONCATENATE(Orte[[#This Row],[Ort]]," - ",Orte[[#This Row],[Landkreis]])</f>
        <v>Nieste - Landkreis Kassel</v>
      </c>
      <c r="L5397" s="3" t="s">
        <v>15175</v>
      </c>
      <c r="M5397" s="3"/>
      <c r="N5397" t="str">
        <f>Orte[[#This Row],[Ort]]</f>
        <v>Nieste</v>
      </c>
      <c r="O5397" t="s">
        <v>825</v>
      </c>
      <c r="P5397" t="s">
        <v>2892</v>
      </c>
    </row>
    <row r="5398" spans="1:16" x14ac:dyDescent="0.35">
      <c r="A5398" t="s">
        <v>5220</v>
      </c>
      <c r="B5398" s="3" t="s">
        <v>13046</v>
      </c>
      <c r="C5398" s="4">
        <v>51.315571837299998</v>
      </c>
      <c r="D5398" s="4">
        <v>9.5865738211699991</v>
      </c>
      <c r="E5398" s="4">
        <f>Orte[[#This Row],[Lat_dez]]*PI()/180</f>
        <v>0.89562568610456084</v>
      </c>
      <c r="F5398" s="4">
        <f>Orte[[#This Row],[Lon_dez]]*PI()/180</f>
        <v>0.16731727716491054</v>
      </c>
      <c r="G5398" t="s">
        <v>549</v>
      </c>
      <c r="H5398" t="s">
        <v>1756</v>
      </c>
      <c r="I5398" s="4" t="b">
        <v>0</v>
      </c>
      <c r="J5398" s="4" t="str">
        <f>CONCATENATE(Orte[[#This Row],[Ort]]," - ",Orte[[#This Row],[Landkreis]])</f>
        <v>Niestetal - Landkreis Kassel</v>
      </c>
      <c r="L5398" s="3" t="s">
        <v>11781</v>
      </c>
      <c r="M5398" s="3"/>
      <c r="N5398" t="str">
        <f>Orte[[#This Row],[Ort]]</f>
        <v>Niestetal</v>
      </c>
      <c r="O5398" t="s">
        <v>4908</v>
      </c>
      <c r="P5398" t="s">
        <v>3175</v>
      </c>
    </row>
    <row r="5399" spans="1:16" x14ac:dyDescent="0.35">
      <c r="A5399" t="s">
        <v>6879</v>
      </c>
      <c r="B5399" s="3" t="s">
        <v>15260</v>
      </c>
      <c r="C5399" s="4">
        <v>50.677770361199997</v>
      </c>
      <c r="D5399" s="4">
        <v>7.8515012773299997</v>
      </c>
      <c r="E5399" s="4">
        <f>Orte[[#This Row],[Lat_dez]]*PI()/180</f>
        <v>0.88449395037253598</v>
      </c>
      <c r="F5399" s="4">
        <f>Orte[[#This Row],[Lon_dez]]*PI()/180</f>
        <v>0.13703454851394892</v>
      </c>
      <c r="G5399" t="s">
        <v>514</v>
      </c>
      <c r="H5399" t="s">
        <v>590</v>
      </c>
      <c r="I5399" s="4" t="b">
        <v>0</v>
      </c>
      <c r="J5399" s="4" t="str">
        <f>CONCATENATE(Orte[[#This Row],[Ort]]," - ",Orte[[#This Row],[Landkreis]])</f>
        <v>Nister - Landkreis Westerwaldkreis</v>
      </c>
      <c r="L5399" s="3" t="s">
        <v>14615</v>
      </c>
      <c r="M5399" s="3"/>
      <c r="N5399" t="str">
        <f>Orte[[#This Row],[Ort]]</f>
        <v>Nister</v>
      </c>
      <c r="O5399" t="s">
        <v>7051</v>
      </c>
      <c r="P5399" t="s">
        <v>4002</v>
      </c>
    </row>
    <row r="5400" spans="1:16" x14ac:dyDescent="0.35">
      <c r="A5400" t="s">
        <v>1125</v>
      </c>
      <c r="B5400" s="3" t="s">
        <v>8087</v>
      </c>
      <c r="C5400" s="4">
        <v>50.6231397751</v>
      </c>
      <c r="D5400" s="4">
        <v>7.92965743249</v>
      </c>
      <c r="E5400" s="4">
        <f>Orte[[#This Row],[Lat_dez]]*PI()/180</f>
        <v>0.88354046677279685</v>
      </c>
      <c r="F5400" s="4">
        <f>Orte[[#This Row],[Lon_dez]]*PI()/180</f>
        <v>0.13839863075219047</v>
      </c>
      <c r="G5400" t="s">
        <v>514</v>
      </c>
      <c r="H5400" t="s">
        <v>582</v>
      </c>
      <c r="I5400" s="4" t="b">
        <v>0</v>
      </c>
      <c r="J5400" s="4" t="str">
        <f>CONCATENATE(Orte[[#This Row],[Ort]]," - ",Orte[[#This Row],[Landkreis]])</f>
        <v>Nisterau u.a. - Landkreis Altenkirchen (Westerwald)</v>
      </c>
      <c r="L5400" s="3" t="s">
        <v>11489</v>
      </c>
      <c r="M5400" s="3"/>
      <c r="N5400" t="str">
        <f>Orte[[#This Row],[Ort]]</f>
        <v>Nisterau u.a.</v>
      </c>
      <c r="O5400" t="s">
        <v>4886</v>
      </c>
      <c r="P5400" t="s">
        <v>5596</v>
      </c>
    </row>
    <row r="5401" spans="1:16" x14ac:dyDescent="0.35">
      <c r="A5401" t="s">
        <v>2684</v>
      </c>
      <c r="B5401" s="3" t="s">
        <v>9800</v>
      </c>
      <c r="C5401" s="4">
        <v>50.626783240800002</v>
      </c>
      <c r="D5401" s="4">
        <v>7.89514196875</v>
      </c>
      <c r="E5401" s="4">
        <f>Orte[[#This Row],[Lat_dez]]*PI()/180</f>
        <v>0.88360405724544522</v>
      </c>
      <c r="F5401" s="4">
        <f>Orte[[#This Row],[Lon_dez]]*PI()/180</f>
        <v>0.13779622226707475</v>
      </c>
      <c r="G5401" t="s">
        <v>514</v>
      </c>
      <c r="H5401" t="s">
        <v>590</v>
      </c>
      <c r="I5401" s="4" t="b">
        <v>0</v>
      </c>
      <c r="J5401" s="4" t="str">
        <f>CONCATENATE(Orte[[#This Row],[Ort]]," - ",Orte[[#This Row],[Landkreis]])</f>
        <v>Nistertal, Enspel - Landkreis Westerwaldkreis</v>
      </c>
      <c r="L5401" s="3" t="s">
        <v>8687</v>
      </c>
      <c r="M5401" s="3"/>
      <c r="N5401" t="str">
        <f>Orte[[#This Row],[Ort]]</f>
        <v>Nistertal, Enspel</v>
      </c>
      <c r="O5401" t="s">
        <v>6187</v>
      </c>
      <c r="P5401" t="s">
        <v>3954</v>
      </c>
    </row>
    <row r="5402" spans="1:16" x14ac:dyDescent="0.35">
      <c r="A5402" t="s">
        <v>5398</v>
      </c>
      <c r="B5402" s="3" t="s">
        <v>13262</v>
      </c>
      <c r="C5402" s="4">
        <v>49.646539151200002</v>
      </c>
      <c r="D5402" s="4">
        <v>6.4627949615100002</v>
      </c>
      <c r="E5402" s="4">
        <f>Orte[[#This Row],[Lat_dez]]*PI()/180</f>
        <v>0.86649557040871095</v>
      </c>
      <c r="F5402" s="4">
        <f>Orte[[#This Row],[Lon_dez]]*PI()/180</f>
        <v>0.1127970509596497</v>
      </c>
      <c r="G5402" t="s">
        <v>514</v>
      </c>
      <c r="H5402" t="s">
        <v>520</v>
      </c>
      <c r="I5402" s="4" t="b">
        <v>0</v>
      </c>
      <c r="J5402" s="4" t="str">
        <f>CONCATENATE(Orte[[#This Row],[Ort]]," - ",Orte[[#This Row],[Landkreis]])</f>
        <v>Nittel - Landkreis Trier-Saarburg</v>
      </c>
      <c r="L5402" s="3" t="s">
        <v>15626</v>
      </c>
      <c r="M5402" s="3"/>
      <c r="N5402" t="str">
        <f>Orte[[#This Row],[Ort]]</f>
        <v>Nittel</v>
      </c>
      <c r="O5402" t="s">
        <v>4821</v>
      </c>
      <c r="P5402" t="s">
        <v>3482</v>
      </c>
    </row>
    <row r="5403" spans="1:16" x14ac:dyDescent="0.35">
      <c r="A5403" t="s">
        <v>7106</v>
      </c>
      <c r="B5403" s="3" t="s">
        <v>15577</v>
      </c>
      <c r="C5403" s="4">
        <v>49.205884088099999</v>
      </c>
      <c r="D5403" s="4">
        <v>12.244887633299999</v>
      </c>
      <c r="E5403" s="4">
        <f>Orte[[#This Row],[Lat_dez]]*PI()/180</f>
        <v>0.85880468869203253</v>
      </c>
      <c r="F5403" s="4">
        <f>Orte[[#This Row],[Lon_dez]]*PI()/180</f>
        <v>0.21371360573782106</v>
      </c>
      <c r="G5403" t="s">
        <v>665</v>
      </c>
      <c r="H5403" t="s">
        <v>906</v>
      </c>
      <c r="I5403" s="4" t="b">
        <v>0</v>
      </c>
      <c r="J5403" s="4" t="str">
        <f>CONCATENATE(Orte[[#This Row],[Ort]]," - ",Orte[[#This Row],[Landkreis]])</f>
        <v>Nittenau - Landkreis Schwandorf</v>
      </c>
      <c r="L5403" s="3" t="s">
        <v>10340</v>
      </c>
      <c r="M5403" s="3"/>
      <c r="N5403" t="str">
        <f>Orte[[#This Row],[Ort]]</f>
        <v>Nittenau</v>
      </c>
      <c r="O5403" t="s">
        <v>6406</v>
      </c>
      <c r="P5403" t="s">
        <v>4358</v>
      </c>
    </row>
    <row r="5404" spans="1:16" x14ac:dyDescent="0.35">
      <c r="A5404" t="s">
        <v>3494</v>
      </c>
      <c r="B5404" s="3" t="s">
        <v>10811</v>
      </c>
      <c r="C5404" s="4">
        <v>49.018132548600001</v>
      </c>
      <c r="D5404" s="4">
        <v>11.942227598700001</v>
      </c>
      <c r="E5404" s="4">
        <f>Orte[[#This Row],[Lat_dez]]*PI()/180</f>
        <v>0.85552780615206936</v>
      </c>
      <c r="F5404" s="4">
        <f>Orte[[#This Row],[Lon_dez]]*PI()/180</f>
        <v>0.2084311916198511</v>
      </c>
      <c r="G5404" t="s">
        <v>665</v>
      </c>
      <c r="H5404" t="s">
        <v>874</v>
      </c>
      <c r="I5404" s="4" t="b">
        <v>0</v>
      </c>
      <c r="J5404" s="4" t="str">
        <f>CONCATENATE(Orte[[#This Row],[Ort]]," - ",Orte[[#This Row],[Landkreis]])</f>
        <v>Nittendorf - Landkreis Regensburg</v>
      </c>
      <c r="L5404" s="3" t="s">
        <v>10965</v>
      </c>
      <c r="M5404" s="3"/>
      <c r="N5404" t="str">
        <f>Orte[[#This Row],[Ort]]</f>
        <v>Nittendorf</v>
      </c>
      <c r="O5404" t="s">
        <v>4919</v>
      </c>
      <c r="P5404" t="s">
        <v>4962</v>
      </c>
    </row>
    <row r="5405" spans="1:16" x14ac:dyDescent="0.35">
      <c r="A5405" t="s">
        <v>2182</v>
      </c>
      <c r="B5405" s="3" t="s">
        <v>9188</v>
      </c>
      <c r="C5405" s="4">
        <v>50.948444524599999</v>
      </c>
      <c r="D5405" s="4">
        <v>12.4977302522</v>
      </c>
      <c r="E5405" s="4">
        <f>Orte[[#This Row],[Lat_dez]]*PI()/180</f>
        <v>0.88921810572394711</v>
      </c>
      <c r="F5405" s="4">
        <f>Orte[[#This Row],[Lon_dez]]*PI()/180</f>
        <v>0.21812654192699127</v>
      </c>
      <c r="G5405" t="s">
        <v>678</v>
      </c>
      <c r="H5405" t="s">
        <v>898</v>
      </c>
      <c r="I5405" s="4" t="b">
        <v>0</v>
      </c>
      <c r="J5405" s="4" t="str">
        <f>CONCATENATE(Orte[[#This Row],[Ort]]," - ",Orte[[#This Row],[Landkreis]])</f>
        <v>Nobitz, Göhren, Windischleuba - Landkreis Altenburger Land</v>
      </c>
      <c r="L5405" s="3" t="s">
        <v>14606</v>
      </c>
      <c r="M5405" s="3"/>
      <c r="N5405" t="str">
        <f>Orte[[#This Row],[Ort]]</f>
        <v>Nobitz, Göhren, Windischleuba</v>
      </c>
      <c r="O5405" t="s">
        <v>3081</v>
      </c>
      <c r="P5405" t="s">
        <v>3436</v>
      </c>
    </row>
    <row r="5406" spans="1:16" x14ac:dyDescent="0.35">
      <c r="A5406" t="s">
        <v>5405</v>
      </c>
      <c r="B5406" s="3" t="s">
        <v>13278</v>
      </c>
      <c r="C5406" s="4">
        <v>49.574187866400003</v>
      </c>
      <c r="D5406" s="4">
        <v>7.0853937991900002</v>
      </c>
      <c r="E5406" s="4">
        <f>Orte[[#This Row],[Lat_dez]]*PI()/180</f>
        <v>0.86523280227090282</v>
      </c>
      <c r="F5406" s="4">
        <f>Orte[[#This Row],[Lon_dez]]*PI()/180</f>
        <v>0.12366345059625543</v>
      </c>
      <c r="G5406" t="s">
        <v>534</v>
      </c>
      <c r="H5406" t="s">
        <v>535</v>
      </c>
      <c r="I5406" s="4" t="b">
        <v>0</v>
      </c>
      <c r="J5406" s="4" t="str">
        <f>CONCATENATE(Orte[[#This Row],[Ort]]," - ",Orte[[#This Row],[Landkreis]])</f>
        <v>Nohfelden - Landkreis St. Wendel</v>
      </c>
      <c r="L5406" s="3" t="s">
        <v>8429</v>
      </c>
      <c r="M5406" s="3"/>
      <c r="N5406" t="str">
        <f>Orte[[#This Row],[Ort]]</f>
        <v>Nohfelden</v>
      </c>
      <c r="O5406" t="s">
        <v>6903</v>
      </c>
      <c r="P5406" t="s">
        <v>4618</v>
      </c>
    </row>
    <row r="5407" spans="1:16" x14ac:dyDescent="0.35">
      <c r="A5407" t="s">
        <v>3371</v>
      </c>
      <c r="B5407" s="3" t="s">
        <v>10647</v>
      </c>
      <c r="C5407" s="4">
        <v>47.576823256300003</v>
      </c>
      <c r="D5407" s="4">
        <v>9.6149202841400001</v>
      </c>
      <c r="E5407" s="4">
        <f>Orte[[#This Row],[Lat_dez]]*PI()/180</f>
        <v>0.83037221346184509</v>
      </c>
      <c r="F5407" s="4">
        <f>Orte[[#This Row],[Lon_dez]]*PI()/180</f>
        <v>0.16781201627503173</v>
      </c>
      <c r="G5407" t="s">
        <v>665</v>
      </c>
      <c r="H5407" t="s">
        <v>2096</v>
      </c>
      <c r="I5407" s="4" t="b">
        <v>0</v>
      </c>
      <c r="J5407" s="4" t="str">
        <f>CONCATENATE(Orte[[#This Row],[Ort]]," - ",Orte[[#This Row],[Landkreis]])</f>
        <v>Nonnenhorn - Landkreis Lindau (Bodensee)</v>
      </c>
      <c r="L5407" s="3" t="s">
        <v>12458</v>
      </c>
      <c r="M5407" s="3"/>
      <c r="N5407" t="str">
        <f>Orte[[#This Row],[Ort]]</f>
        <v>Nonnenhorn</v>
      </c>
      <c r="O5407" t="s">
        <v>5973</v>
      </c>
      <c r="P5407" t="s">
        <v>6788</v>
      </c>
    </row>
    <row r="5408" spans="1:16" x14ac:dyDescent="0.35">
      <c r="A5408" t="s">
        <v>2277</v>
      </c>
      <c r="B5408" s="3" t="s">
        <v>9300</v>
      </c>
      <c r="C5408" s="4">
        <v>49.5820310366</v>
      </c>
      <c r="D5408" s="4">
        <v>6.9750958676300003</v>
      </c>
      <c r="E5408" s="4">
        <f>Orte[[#This Row],[Lat_dez]]*PI()/180</f>
        <v>0.86536969141468711</v>
      </c>
      <c r="F5408" s="4">
        <f>Orte[[#This Row],[Lon_dez]]*PI()/180</f>
        <v>0.12173838853239406</v>
      </c>
      <c r="G5408" t="s">
        <v>534</v>
      </c>
      <c r="H5408" t="s">
        <v>535</v>
      </c>
      <c r="I5408" s="4" t="b">
        <v>0</v>
      </c>
      <c r="J5408" s="4" t="str">
        <f>CONCATENATE(Orte[[#This Row],[Ort]]," - ",Orte[[#This Row],[Landkreis]])</f>
        <v>Nonnweiler - Landkreis St. Wendel</v>
      </c>
      <c r="L5408" s="3" t="s">
        <v>14605</v>
      </c>
      <c r="M5408" s="3"/>
      <c r="N5408" t="str">
        <f>Orte[[#This Row],[Ort]]</f>
        <v>Nonnweiler</v>
      </c>
      <c r="O5408" t="s">
        <v>3988</v>
      </c>
      <c r="P5408" t="s">
        <v>1104</v>
      </c>
    </row>
    <row r="5409" spans="1:16" x14ac:dyDescent="0.35">
      <c r="A5409" t="s">
        <v>79</v>
      </c>
      <c r="B5409" s="3" t="s">
        <v>10148</v>
      </c>
      <c r="C5409" s="4">
        <v>53.581198130499999</v>
      </c>
      <c r="D5409" s="4">
        <v>7.1795107838799996</v>
      </c>
      <c r="E5409" s="4">
        <f>Orte[[#This Row],[Lat_dez]]*PI()/180</f>
        <v>0.93516832454065524</v>
      </c>
      <c r="F5409" s="4">
        <f>Orte[[#This Row],[Lon_dez]]*PI()/180</f>
        <v>0.12530610186114502</v>
      </c>
      <c r="G5409" t="s">
        <v>554</v>
      </c>
      <c r="H5409" t="s">
        <v>1178</v>
      </c>
      <c r="I5409" s="4" t="b">
        <v>0</v>
      </c>
      <c r="J5409" s="4" t="str">
        <f>CONCATENATE(Orte[[#This Row],[Ort]]," - ",Orte[[#This Row],[Landkreis]])</f>
        <v>Norden - Landkreis Aurich</v>
      </c>
      <c r="L5409" s="3" t="s">
        <v>10330</v>
      </c>
      <c r="M5409" s="3"/>
      <c r="N5409" t="str">
        <f>Orte[[#This Row],[Ort]]</f>
        <v>Norden</v>
      </c>
      <c r="O5409" t="s">
        <v>1135</v>
      </c>
      <c r="P5409" t="s">
        <v>2665</v>
      </c>
    </row>
    <row r="5410" spans="1:16" x14ac:dyDescent="0.35">
      <c r="A5410" t="s">
        <v>5944</v>
      </c>
      <c r="B5410" s="3" t="s">
        <v>14001</v>
      </c>
      <c r="C5410" s="4">
        <v>48.605503042199999</v>
      </c>
      <c r="D5410" s="4">
        <v>10.8216214051</v>
      </c>
      <c r="E5410" s="4">
        <f>Orte[[#This Row],[Lat_dez]]*PI()/180</f>
        <v>0.84832606267451038</v>
      </c>
      <c r="F5410" s="4">
        <f>Orte[[#This Row],[Lon_dez]]*PI()/180</f>
        <v>0.18887292392329008</v>
      </c>
      <c r="G5410" t="s">
        <v>665</v>
      </c>
      <c r="H5410" t="s">
        <v>798</v>
      </c>
      <c r="I5410" s="4" t="b">
        <v>0</v>
      </c>
      <c r="J5410" s="4" t="str">
        <f>CONCATENATE(Orte[[#This Row],[Ort]]," - ",Orte[[#This Row],[Landkreis]])</f>
        <v>Nordendorf - Landkreis Augsburg</v>
      </c>
      <c r="L5410" s="3" t="s">
        <v>7802</v>
      </c>
      <c r="M5410" s="3"/>
      <c r="N5410" t="str">
        <f>Orte[[#This Row],[Ort]]</f>
        <v>Nordendorf</v>
      </c>
      <c r="O5410" t="s">
        <v>2518</v>
      </c>
      <c r="P5410" t="s">
        <v>6514</v>
      </c>
    </row>
    <row r="5411" spans="1:16" x14ac:dyDescent="0.35">
      <c r="A5411" t="s">
        <v>1478</v>
      </c>
      <c r="B5411" s="3" t="s">
        <v>8417</v>
      </c>
      <c r="C5411" s="4">
        <v>53.575501552399999</v>
      </c>
      <c r="D5411" s="4">
        <v>8.4934225404100001</v>
      </c>
      <c r="E5411" s="4">
        <f>Orte[[#This Row],[Lat_dez]]*PI()/180</f>
        <v>0.93506890049671321</v>
      </c>
      <c r="F5411" s="4">
        <f>Orte[[#This Row],[Lon_dez]]*PI()/180</f>
        <v>0.14823818809325562</v>
      </c>
      <c r="G5411" t="s">
        <v>554</v>
      </c>
      <c r="H5411" t="s">
        <v>572</v>
      </c>
      <c r="I5411" s="4" t="b">
        <v>0</v>
      </c>
      <c r="J5411" s="4" t="str">
        <f>CONCATENATE(Orte[[#This Row],[Ort]]," - ",Orte[[#This Row],[Landkreis]])</f>
        <v>Nordenham - Landkreis Wesermarsch</v>
      </c>
      <c r="L5411" s="3" t="s">
        <v>12891</v>
      </c>
      <c r="M5411" s="3"/>
      <c r="N5411" t="str">
        <f>Orte[[#This Row],[Ort]]</f>
        <v>Nordenham</v>
      </c>
      <c r="O5411" t="s">
        <v>4971</v>
      </c>
      <c r="P5411" t="s">
        <v>2056</v>
      </c>
    </row>
    <row r="5412" spans="1:16" x14ac:dyDescent="0.35">
      <c r="A5412" t="s">
        <v>4416</v>
      </c>
      <c r="B5412" s="3" t="s">
        <v>11993</v>
      </c>
      <c r="C5412" s="4">
        <v>53.713886924599997</v>
      </c>
      <c r="D5412" s="4">
        <v>7.2411990996600002</v>
      </c>
      <c r="E5412" s="4">
        <f>Orte[[#This Row],[Lat_dez]]*PI()/180</f>
        <v>0.93748418087820118</v>
      </c>
      <c r="F5412" s="4">
        <f>Orte[[#This Row],[Lon_dez]]*PI()/180</f>
        <v>0.126382766081516</v>
      </c>
      <c r="G5412" t="s">
        <v>554</v>
      </c>
      <c r="H5412" t="s">
        <v>1178</v>
      </c>
      <c r="I5412" s="4" t="b">
        <v>0</v>
      </c>
      <c r="J5412" s="4" t="str">
        <f>CONCATENATE(Orte[[#This Row],[Ort]]," - ",Orte[[#This Row],[Landkreis]])</f>
        <v>Norderney - Landkreis Aurich</v>
      </c>
      <c r="L5412" s="3" t="s">
        <v>9990</v>
      </c>
      <c r="M5412" s="3"/>
      <c r="N5412" t="str">
        <f>Orte[[#This Row],[Ort]]</f>
        <v>Norderney</v>
      </c>
      <c r="O5412" t="s">
        <v>2026</v>
      </c>
      <c r="P5412" t="s">
        <v>2927</v>
      </c>
    </row>
    <row r="5413" spans="1:16" x14ac:dyDescent="0.35">
      <c r="A5413" t="s">
        <v>1786</v>
      </c>
      <c r="B5413" s="3" t="s">
        <v>11140</v>
      </c>
      <c r="C5413" s="4">
        <v>53.728160727999999</v>
      </c>
      <c r="D5413" s="4">
        <v>10.0001787904</v>
      </c>
      <c r="E5413" s="4">
        <f>Orte[[#This Row],[Lat_dez]]*PI()/180</f>
        <v>0.93773330574431357</v>
      </c>
      <c r="F5413" s="4">
        <f>Orte[[#This Row],[Lon_dez]]*PI()/180</f>
        <v>0.1745360456805839</v>
      </c>
      <c r="G5413" t="s">
        <v>641</v>
      </c>
      <c r="H5413" t="s">
        <v>671</v>
      </c>
      <c r="I5413" s="4" t="b">
        <v>0</v>
      </c>
      <c r="J5413" s="4" t="str">
        <f>CONCATENATE(Orte[[#This Row],[Ort]]," - ",Orte[[#This Row],[Landkreis]])</f>
        <v>Norderstedt - Kreis Segeberg</v>
      </c>
      <c r="L5413" s="3" t="s">
        <v>9007</v>
      </c>
      <c r="M5413" s="3"/>
      <c r="N5413" t="str">
        <f>Orte[[#This Row],[Ort]]</f>
        <v>Norderstedt</v>
      </c>
      <c r="O5413" t="s">
        <v>5288</v>
      </c>
      <c r="P5413" t="s">
        <v>5718</v>
      </c>
    </row>
    <row r="5414" spans="1:16" x14ac:dyDescent="0.35">
      <c r="A5414" t="s">
        <v>1786</v>
      </c>
      <c r="B5414" s="3" t="s">
        <v>11138</v>
      </c>
      <c r="C5414" s="4">
        <v>53.706175852100003</v>
      </c>
      <c r="D5414" s="4">
        <v>9.9714685140500006</v>
      </c>
      <c r="E5414" s="4">
        <f>Orte[[#This Row],[Lat_dez]]*PI()/180</f>
        <v>0.9373495972742163</v>
      </c>
      <c r="F5414" s="4">
        <f>Orte[[#This Row],[Lon_dez]]*PI()/180</f>
        <v>0.17403495682911896</v>
      </c>
      <c r="G5414" t="s">
        <v>641</v>
      </c>
      <c r="H5414" t="s">
        <v>671</v>
      </c>
      <c r="I5414" s="4" t="b">
        <v>0</v>
      </c>
      <c r="J5414" s="4" t="str">
        <f>CONCATENATE(Orte[[#This Row],[Ort]]," - ",Orte[[#This Row],[Landkreis]])</f>
        <v>Norderstedt - Kreis Segeberg</v>
      </c>
      <c r="L5414" s="3" t="s">
        <v>12327</v>
      </c>
      <c r="M5414" s="3"/>
      <c r="N5414" t="str">
        <f>Orte[[#This Row],[Ort]]</f>
        <v>Norderstedt</v>
      </c>
      <c r="O5414" t="s">
        <v>4745</v>
      </c>
      <c r="P5414" t="s">
        <v>1475</v>
      </c>
    </row>
    <row r="5415" spans="1:16" x14ac:dyDescent="0.35">
      <c r="A5415" t="s">
        <v>1786</v>
      </c>
      <c r="B5415" s="3" t="s">
        <v>14220</v>
      </c>
      <c r="C5415" s="4">
        <v>53.669203639700001</v>
      </c>
      <c r="D5415" s="4">
        <v>9.9650539183299998</v>
      </c>
      <c r="E5415" s="4">
        <f>Orte[[#This Row],[Lat_dez]]*PI()/180</f>
        <v>0.93670431043608948</v>
      </c>
      <c r="F5415" s="4">
        <f>Orte[[#This Row],[Lon_dez]]*PI()/180</f>
        <v>0.1739230010136206</v>
      </c>
      <c r="G5415" t="s">
        <v>641</v>
      </c>
      <c r="H5415" t="s">
        <v>671</v>
      </c>
      <c r="I5415" s="4" t="b">
        <v>0</v>
      </c>
      <c r="J5415" s="4" t="str">
        <f>CONCATENATE(Orte[[#This Row],[Ort]]," - ",Orte[[#This Row],[Landkreis]])</f>
        <v>Norderstedt - Kreis Segeberg</v>
      </c>
      <c r="L5415" s="3" t="s">
        <v>10522</v>
      </c>
      <c r="M5415" s="3"/>
      <c r="N5415" t="str">
        <f>Orte[[#This Row],[Ort]]</f>
        <v>Norderstedt</v>
      </c>
      <c r="O5415" t="s">
        <v>2292</v>
      </c>
      <c r="P5415" t="s">
        <v>4182</v>
      </c>
    </row>
    <row r="5416" spans="1:16" x14ac:dyDescent="0.35">
      <c r="A5416" t="s">
        <v>1786</v>
      </c>
      <c r="B5416" s="3" t="s">
        <v>13912</v>
      </c>
      <c r="C5416" s="4">
        <v>53.689195413</v>
      </c>
      <c r="D5416" s="4">
        <v>9.99712656084</v>
      </c>
      <c r="E5416" s="4">
        <f>Orte[[#This Row],[Lat_dez]]*PI()/180</f>
        <v>0.93705323270348673</v>
      </c>
      <c r="F5416" s="4">
        <f>Orte[[#This Row],[Lon_dez]]*PI()/180</f>
        <v>0.1744827742252352</v>
      </c>
      <c r="G5416" t="s">
        <v>641</v>
      </c>
      <c r="H5416" t="s">
        <v>671</v>
      </c>
      <c r="I5416" s="4" t="b">
        <v>0</v>
      </c>
      <c r="J5416" s="4" t="str">
        <f>CONCATENATE(Orte[[#This Row],[Ort]]," - ",Orte[[#This Row],[Landkreis]])</f>
        <v>Norderstedt - Kreis Segeberg</v>
      </c>
      <c r="L5416" s="3" t="s">
        <v>8678</v>
      </c>
      <c r="M5416" s="3"/>
      <c r="N5416" t="str">
        <f>Orte[[#This Row],[Ort]]</f>
        <v>Norderstedt</v>
      </c>
      <c r="O5416" t="s">
        <v>2791</v>
      </c>
      <c r="P5416" t="s">
        <v>1621</v>
      </c>
    </row>
    <row r="5417" spans="1:16" x14ac:dyDescent="0.35">
      <c r="A5417" t="s">
        <v>1786</v>
      </c>
      <c r="B5417" s="3" t="s">
        <v>8744</v>
      </c>
      <c r="C5417" s="4">
        <v>53.698417002500001</v>
      </c>
      <c r="D5417" s="4">
        <v>10.042089927299999</v>
      </c>
      <c r="E5417" s="4">
        <f>Orte[[#This Row],[Lat_dez]]*PI()/180</f>
        <v>0.93721417980252919</v>
      </c>
      <c r="F5417" s="4">
        <f>Orte[[#This Row],[Lon_dez]]*PI()/180</f>
        <v>0.17526753301274298</v>
      </c>
      <c r="G5417" t="s">
        <v>641</v>
      </c>
      <c r="H5417" t="s">
        <v>671</v>
      </c>
      <c r="I5417" s="4" t="b">
        <v>0</v>
      </c>
      <c r="J5417" s="4" t="str">
        <f>CONCATENATE(Orte[[#This Row],[Ort]]," - ",Orte[[#This Row],[Landkreis]])</f>
        <v>Norderstedt - Kreis Segeberg</v>
      </c>
      <c r="L5417" s="3" t="s">
        <v>9004</v>
      </c>
      <c r="M5417" s="3"/>
      <c r="N5417" t="str">
        <f>Orte[[#This Row],[Ort]]</f>
        <v>Norderstedt</v>
      </c>
      <c r="O5417" t="s">
        <v>7121</v>
      </c>
      <c r="P5417" t="s">
        <v>4797</v>
      </c>
    </row>
    <row r="5418" spans="1:16" x14ac:dyDescent="0.35">
      <c r="A5418" t="s">
        <v>3950</v>
      </c>
      <c r="B5418" s="3" t="s">
        <v>11396</v>
      </c>
      <c r="C5418" s="4">
        <v>50.3724120511</v>
      </c>
      <c r="D5418" s="4">
        <v>11.525130970499999</v>
      </c>
      <c r="E5418" s="4">
        <f>Orte[[#This Row],[Lat_dez]]*PI()/180</f>
        <v>0.8791644424629651</v>
      </c>
      <c r="F5418" s="4">
        <f>Orte[[#This Row],[Lon_dez]]*PI()/180</f>
        <v>0.20115148215879444</v>
      </c>
      <c r="G5418" t="s">
        <v>665</v>
      </c>
      <c r="H5418" t="s">
        <v>1188</v>
      </c>
      <c r="I5418" s="4" t="b">
        <v>0</v>
      </c>
      <c r="J5418" s="4" t="str">
        <f>CONCATENATE(Orte[[#This Row],[Ort]]," - ",Orte[[#This Row],[Landkreis]])</f>
        <v>Nordhalben - Landkreis Kronach</v>
      </c>
      <c r="L5418" s="3" t="s">
        <v>11767</v>
      </c>
      <c r="M5418" s="3"/>
      <c r="N5418" t="str">
        <f>Orte[[#This Row],[Ort]]</f>
        <v>Nordhalben</v>
      </c>
      <c r="O5418" t="s">
        <v>2656</v>
      </c>
      <c r="P5418" t="s">
        <v>6315</v>
      </c>
    </row>
    <row r="5419" spans="1:16" x14ac:dyDescent="0.35">
      <c r="A5419" t="s">
        <v>768</v>
      </c>
      <c r="B5419" s="3" t="s">
        <v>7830</v>
      </c>
      <c r="C5419" s="4">
        <v>54.148179451399997</v>
      </c>
      <c r="D5419" s="4">
        <v>9.1829424886699993</v>
      </c>
      <c r="E5419" s="4">
        <f>Orte[[#This Row],[Lat_dez]]*PI()/180</f>
        <v>0.94506401538766682</v>
      </c>
      <c r="F5419" s="4">
        <f>Orte[[#This Row],[Lon_dez]]*PI()/180</f>
        <v>0.16027258144857356</v>
      </c>
      <c r="G5419" t="s">
        <v>641</v>
      </c>
      <c r="H5419" t="s">
        <v>751</v>
      </c>
      <c r="I5419" s="4" t="b">
        <v>0</v>
      </c>
      <c r="J5419" s="4" t="str">
        <f>CONCATENATE(Orte[[#This Row],[Ort]]," - ",Orte[[#This Row],[Landkreis]])</f>
        <v>Nordhastedt - Kreis Dithmarschen</v>
      </c>
      <c r="L5419" s="3" t="s">
        <v>13197</v>
      </c>
      <c r="M5419" s="3"/>
      <c r="N5419" t="str">
        <f>Orte[[#This Row],[Ort]]</f>
        <v>Nordhastedt</v>
      </c>
      <c r="O5419" t="s">
        <v>6933</v>
      </c>
      <c r="P5419" t="s">
        <v>2618</v>
      </c>
    </row>
    <row r="5420" spans="1:16" x14ac:dyDescent="0.35">
      <c r="A5420" t="s">
        <v>2382</v>
      </c>
      <c r="B5420" s="3" t="s">
        <v>9430</v>
      </c>
      <c r="C5420" s="4">
        <v>51.509815120600003</v>
      </c>
      <c r="D5420" s="4">
        <v>10.810967978400001</v>
      </c>
      <c r="E5420" s="4">
        <f>Orte[[#This Row],[Lat_dez]]*PI()/180</f>
        <v>0.89901587094803004</v>
      </c>
      <c r="F5420" s="4">
        <f>Orte[[#This Row],[Lon_dez]]*PI()/180</f>
        <v>0.18868698655075522</v>
      </c>
      <c r="G5420" t="s">
        <v>678</v>
      </c>
      <c r="H5420" t="s">
        <v>2069</v>
      </c>
      <c r="I5420" s="4" t="b">
        <v>0</v>
      </c>
      <c r="J5420" s="4" t="str">
        <f>CONCATENATE(Orte[[#This Row],[Ort]]," - ",Orte[[#This Row],[Landkreis]])</f>
        <v>Nordhausen - Landkreis Nordhausen</v>
      </c>
      <c r="L5420" s="3" t="s">
        <v>13573</v>
      </c>
      <c r="M5420" s="3"/>
      <c r="N5420" t="str">
        <f>Orte[[#This Row],[Ort]]</f>
        <v>Nordhausen</v>
      </c>
      <c r="O5420" t="s">
        <v>2841</v>
      </c>
      <c r="P5420" t="s">
        <v>5832</v>
      </c>
    </row>
    <row r="5421" spans="1:16" x14ac:dyDescent="0.35">
      <c r="A5421" t="s">
        <v>4679</v>
      </c>
      <c r="B5421" s="3" t="s">
        <v>12339</v>
      </c>
      <c r="C5421" s="4">
        <v>49.111834162699999</v>
      </c>
      <c r="D5421" s="4">
        <v>9.1121573224900008</v>
      </c>
      <c r="E5421" s="4">
        <f>Orte[[#This Row],[Lat_dez]]*PI()/180</f>
        <v>0.85716320783254751</v>
      </c>
      <c r="F5421" s="4">
        <f>Orte[[#This Row],[Lon_dez]]*PI()/180</f>
        <v>0.15903714723716125</v>
      </c>
      <c r="G5421" t="s">
        <v>546</v>
      </c>
      <c r="H5421" t="s">
        <v>759</v>
      </c>
      <c r="I5421" s="4" t="b">
        <v>0</v>
      </c>
      <c r="J5421" s="4" t="str">
        <f>CONCATENATE(Orte[[#This Row],[Ort]]," - ",Orte[[#This Row],[Landkreis]])</f>
        <v>Nordheim - Landkreis Heilbronn</v>
      </c>
      <c r="L5421" s="3" t="s">
        <v>12874</v>
      </c>
      <c r="M5421" s="3"/>
      <c r="N5421" t="str">
        <f>Orte[[#This Row],[Ort]]</f>
        <v>Nordheim</v>
      </c>
      <c r="O5421" t="s">
        <v>3735</v>
      </c>
      <c r="P5421" t="s">
        <v>6593</v>
      </c>
    </row>
    <row r="5422" spans="1:16" x14ac:dyDescent="0.35">
      <c r="A5422" t="s">
        <v>669</v>
      </c>
      <c r="B5422" s="3" t="s">
        <v>7769</v>
      </c>
      <c r="C5422" s="4">
        <v>50.490036724500001</v>
      </c>
      <c r="D5422" s="4">
        <v>10.1559101885</v>
      </c>
      <c r="E5422" s="4">
        <f>Orte[[#This Row],[Lat_dez]]*PI()/180</f>
        <v>0.88121738029537811</v>
      </c>
      <c r="F5422" s="4">
        <f>Orte[[#This Row],[Lon_dez]]*PI()/180</f>
        <v>0.17725407132616294</v>
      </c>
      <c r="G5422" t="s">
        <v>665</v>
      </c>
      <c r="H5422" t="s">
        <v>666</v>
      </c>
      <c r="I5422" s="4" t="b">
        <v>0</v>
      </c>
      <c r="J5422" s="4" t="str">
        <f>CONCATENATE(Orte[[#This Row],[Ort]]," - ",Orte[[#This Row],[Landkreis]])</f>
        <v>Nordheim v.d. Rhön - Landkreis Rhön-Grabfeld</v>
      </c>
      <c r="L5422" s="3" t="s">
        <v>15165</v>
      </c>
      <c r="M5422" s="3"/>
      <c r="N5422" t="str">
        <f>Orte[[#This Row],[Ort]]</f>
        <v>Nordheim v.d. Rhön</v>
      </c>
      <c r="O5422" t="s">
        <v>2643</v>
      </c>
      <c r="P5422" t="s">
        <v>1072</v>
      </c>
    </row>
    <row r="5423" spans="1:16" x14ac:dyDescent="0.35">
      <c r="A5423" t="s">
        <v>4907</v>
      </c>
      <c r="B5423" s="3" t="s">
        <v>15776</v>
      </c>
      <c r="C5423" s="4">
        <v>52.472185174000003</v>
      </c>
      <c r="D5423" s="4">
        <v>7.0474208867700003</v>
      </c>
      <c r="E5423" s="4">
        <f>Orte[[#This Row],[Lat_dez]]*PI()/180</f>
        <v>0.91581239700245365</v>
      </c>
      <c r="F5423" s="4">
        <f>Orte[[#This Row],[Lon_dez]]*PI()/180</f>
        <v>0.12300069824795498</v>
      </c>
      <c r="G5423" t="s">
        <v>554</v>
      </c>
      <c r="H5423" t="s">
        <v>2961</v>
      </c>
      <c r="I5423" s="4" t="b">
        <v>0</v>
      </c>
      <c r="J5423" s="4" t="str">
        <f>CONCATENATE(Orte[[#This Row],[Ort]]," - ",Orte[[#This Row],[Landkreis]])</f>
        <v>Nordhorn - Landkreis Grafschaft Bentheim</v>
      </c>
      <c r="L5423" s="3" t="s">
        <v>7801</v>
      </c>
      <c r="M5423" s="3"/>
      <c r="N5423" t="str">
        <f>Orte[[#This Row],[Ort]]</f>
        <v>Nordhorn</v>
      </c>
      <c r="O5423" t="s">
        <v>4792</v>
      </c>
      <c r="P5423" t="s">
        <v>4710</v>
      </c>
    </row>
    <row r="5424" spans="1:16" x14ac:dyDescent="0.35">
      <c r="A5424" t="s">
        <v>4907</v>
      </c>
      <c r="B5424" s="3" t="s">
        <v>12629</v>
      </c>
      <c r="C5424" s="4">
        <v>52.395842306699997</v>
      </c>
      <c r="D5424" s="4">
        <v>7.0838594638099996</v>
      </c>
      <c r="E5424" s="4">
        <f>Orte[[#This Row],[Lat_dez]]*PI()/180</f>
        <v>0.91447996260765563</v>
      </c>
      <c r="F5424" s="4">
        <f>Orte[[#This Row],[Lon_dez]]*PI()/180</f>
        <v>0.12363667139204458</v>
      </c>
      <c r="G5424" t="s">
        <v>554</v>
      </c>
      <c r="H5424" t="s">
        <v>2961</v>
      </c>
      <c r="I5424" s="4" t="b">
        <v>0</v>
      </c>
      <c r="J5424" s="4" t="str">
        <f>CONCATENATE(Orte[[#This Row],[Ort]]," - ",Orte[[#This Row],[Landkreis]])</f>
        <v>Nordhorn - Landkreis Grafschaft Bentheim</v>
      </c>
      <c r="L5424" s="3" t="s">
        <v>12007</v>
      </c>
      <c r="M5424" s="3"/>
      <c r="N5424" t="str">
        <f>Orte[[#This Row],[Ort]]</f>
        <v>Nordhorn</v>
      </c>
      <c r="O5424" t="s">
        <v>795</v>
      </c>
      <c r="P5424" t="s">
        <v>5014</v>
      </c>
    </row>
    <row r="5425" spans="1:16" x14ac:dyDescent="0.35">
      <c r="A5425" t="s">
        <v>4907</v>
      </c>
      <c r="B5425" s="3" t="s">
        <v>15471</v>
      </c>
      <c r="C5425" s="4">
        <v>52.439863986399999</v>
      </c>
      <c r="D5425" s="4">
        <v>7.1293159405399997</v>
      </c>
      <c r="E5425" s="4">
        <f>Orte[[#This Row],[Lat_dez]]*PI()/180</f>
        <v>0.91524828586067886</v>
      </c>
      <c r="F5425" s="4">
        <f>Orte[[#This Row],[Lon_dez]]*PI()/180</f>
        <v>0.12443003657733927</v>
      </c>
      <c r="G5425" t="s">
        <v>554</v>
      </c>
      <c r="H5425" t="s">
        <v>2961</v>
      </c>
      <c r="I5425" s="4" t="b">
        <v>0</v>
      </c>
      <c r="J5425" s="4" t="str">
        <f>CONCATENATE(Orte[[#This Row],[Ort]]," - ",Orte[[#This Row],[Landkreis]])</f>
        <v>Nordhorn - Landkreis Grafschaft Bentheim</v>
      </c>
      <c r="L5425" s="3" t="s">
        <v>9367</v>
      </c>
      <c r="M5425" s="3"/>
      <c r="N5425" t="str">
        <f>Orte[[#This Row],[Ort]]</f>
        <v>Nordhorn</v>
      </c>
      <c r="O5425" t="s">
        <v>746</v>
      </c>
      <c r="P5425" t="s">
        <v>1960</v>
      </c>
    </row>
    <row r="5426" spans="1:16" x14ac:dyDescent="0.35">
      <c r="A5426" t="s">
        <v>3511</v>
      </c>
      <c r="B5426" s="3" t="s">
        <v>10831</v>
      </c>
      <c r="C5426" s="4">
        <v>51.730280098999998</v>
      </c>
      <c r="D5426" s="4">
        <v>7.5550155891699999</v>
      </c>
      <c r="E5426" s="4">
        <f>Orte[[#This Row],[Lat_dez]]*PI()/180</f>
        <v>0.90286371070644822</v>
      </c>
      <c r="F5426" s="4">
        <f>Orte[[#This Row],[Lon_dez]]*PI()/180</f>
        <v>0.13185989707051574</v>
      </c>
      <c r="G5426" t="s">
        <v>504</v>
      </c>
      <c r="H5426" t="s">
        <v>544</v>
      </c>
      <c r="I5426" s="4" t="b">
        <v>0</v>
      </c>
      <c r="J5426" s="4" t="str">
        <f>CONCATENATE(Orte[[#This Row],[Ort]]," - ",Orte[[#This Row],[Landkreis]])</f>
        <v>Nordkirchen - Kreis Coesfeld</v>
      </c>
      <c r="L5426" s="3" t="s">
        <v>13191</v>
      </c>
      <c r="M5426" s="3"/>
      <c r="N5426" t="str">
        <f>Orte[[#This Row],[Ort]]</f>
        <v>Nordkirchen</v>
      </c>
      <c r="O5426" t="s">
        <v>3335</v>
      </c>
      <c r="P5426" t="s">
        <v>4484</v>
      </c>
    </row>
    <row r="5427" spans="1:16" x14ac:dyDescent="0.35">
      <c r="A5427" t="s">
        <v>4665</v>
      </c>
      <c r="B5427" s="3" t="s">
        <v>12324</v>
      </c>
      <c r="C5427" s="4">
        <v>53.767085551400001</v>
      </c>
      <c r="D5427" s="4">
        <v>8.8125380449400001</v>
      </c>
      <c r="E5427" s="4">
        <f>Orte[[#This Row],[Lat_dez]]*PI()/180</f>
        <v>0.93841267207340084</v>
      </c>
      <c r="F5427" s="4">
        <f>Orte[[#This Row],[Lon_dez]]*PI()/180</f>
        <v>0.15380780434146701</v>
      </c>
      <c r="G5427" t="s">
        <v>554</v>
      </c>
      <c r="H5427" t="s">
        <v>729</v>
      </c>
      <c r="I5427" s="4" t="b">
        <v>0</v>
      </c>
      <c r="J5427" s="4" t="str">
        <f>CONCATENATE(Orte[[#This Row],[Ort]]," - ",Orte[[#This Row],[Landkreis]])</f>
        <v>Nordleda - Landkreis Cuxhaven</v>
      </c>
      <c r="L5427" s="3" t="s">
        <v>15436</v>
      </c>
      <c r="M5427" s="3"/>
      <c r="N5427" t="str">
        <f>Orte[[#This Row],[Ort]]</f>
        <v>Nordleda</v>
      </c>
      <c r="O5427" t="s">
        <v>1087</v>
      </c>
      <c r="P5427" t="s">
        <v>1615</v>
      </c>
    </row>
    <row r="5428" spans="1:16" x14ac:dyDescent="0.35">
      <c r="A5428" t="s">
        <v>6130</v>
      </c>
      <c r="B5428" s="3" t="s">
        <v>14245</v>
      </c>
      <c r="C5428" s="4">
        <v>48.857452175399999</v>
      </c>
      <c r="D5428" s="4">
        <v>10.511161442500001</v>
      </c>
      <c r="E5428" s="4">
        <f>Orte[[#This Row],[Lat_dez]]*PI()/180</f>
        <v>0.85272340459639606</v>
      </c>
      <c r="F5428" s="4">
        <f>Orte[[#This Row],[Lon_dez]]*PI()/180</f>
        <v>0.18345437538030163</v>
      </c>
      <c r="G5428" t="s">
        <v>665</v>
      </c>
      <c r="H5428" t="s">
        <v>698</v>
      </c>
      <c r="I5428" s="4" t="b">
        <v>0</v>
      </c>
      <c r="J5428" s="4" t="str">
        <f>CONCATENATE(Orte[[#This Row],[Ort]]," - ",Orte[[#This Row],[Landkreis]])</f>
        <v>Nördlingen - Landkreis Donau-Ries</v>
      </c>
      <c r="L5428" s="3" t="s">
        <v>12319</v>
      </c>
      <c r="M5428" s="3"/>
      <c r="N5428" t="str">
        <f>Orte[[#This Row],[Ort]]</f>
        <v>Nördlingen</v>
      </c>
      <c r="O5428" t="s">
        <v>2849</v>
      </c>
      <c r="P5428" t="s">
        <v>2342</v>
      </c>
    </row>
    <row r="5429" spans="1:16" x14ac:dyDescent="0.35">
      <c r="A5429" t="s">
        <v>621</v>
      </c>
      <c r="B5429" s="3" t="s">
        <v>7741</v>
      </c>
      <c r="C5429" s="4">
        <v>48.4146591051</v>
      </c>
      <c r="D5429" s="4">
        <v>8.1057321776200002</v>
      </c>
      <c r="E5429" s="4">
        <f>Orte[[#This Row],[Lat_dez]]*PI()/180</f>
        <v>0.84499520761464642</v>
      </c>
      <c r="F5429" s="4">
        <f>Orte[[#This Row],[Lon_dez]]*PI()/180</f>
        <v>0.14147171478431883</v>
      </c>
      <c r="G5429" t="s">
        <v>546</v>
      </c>
      <c r="H5429" t="s">
        <v>622</v>
      </c>
      <c r="I5429" s="4" t="b">
        <v>0</v>
      </c>
      <c r="J5429" s="4" t="str">
        <f>CONCATENATE(Orte[[#This Row],[Ort]]," - ",Orte[[#This Row],[Landkreis]])</f>
        <v>Nordrach - Landkreis Ortenaukreis</v>
      </c>
      <c r="L5429" s="3" t="s">
        <v>11775</v>
      </c>
      <c r="M5429" s="3"/>
      <c r="N5429" t="str">
        <f>Orte[[#This Row],[Ort]]</f>
        <v>Nordrach</v>
      </c>
      <c r="O5429" t="s">
        <v>4079</v>
      </c>
      <c r="P5429" t="s">
        <v>6206</v>
      </c>
    </row>
    <row r="5430" spans="1:16" x14ac:dyDescent="0.35">
      <c r="A5430" t="s">
        <v>3285</v>
      </c>
      <c r="B5430" s="3" t="s">
        <v>10542</v>
      </c>
      <c r="C5430" s="4">
        <v>52.359589600299998</v>
      </c>
      <c r="D5430" s="4">
        <v>9.1783090682000008</v>
      </c>
      <c r="E5430" s="4">
        <f>Orte[[#This Row],[Lat_dez]]*PI()/180</f>
        <v>0.91384723351821673</v>
      </c>
      <c r="F5430" s="4">
        <f>Orte[[#This Row],[Lon_dez]]*PI()/180</f>
        <v>0.16019171300574278</v>
      </c>
      <c r="G5430" t="s">
        <v>554</v>
      </c>
      <c r="H5430" t="s">
        <v>767</v>
      </c>
      <c r="I5430" s="4" t="b">
        <v>0</v>
      </c>
      <c r="J5430" s="4" t="str">
        <f>CONCATENATE(Orte[[#This Row],[Ort]]," - ",Orte[[#This Row],[Landkreis]])</f>
        <v>Nordsehl - Landkreis Schaumburg</v>
      </c>
      <c r="L5430" s="3" t="s">
        <v>10510</v>
      </c>
      <c r="M5430" s="3"/>
      <c r="N5430" t="str">
        <f>Orte[[#This Row],[Ort]]</f>
        <v>Nordsehl</v>
      </c>
      <c r="O5430" t="s">
        <v>2319</v>
      </c>
      <c r="P5430" t="s">
        <v>6983</v>
      </c>
    </row>
    <row r="5431" spans="1:16" x14ac:dyDescent="0.35">
      <c r="A5431" t="s">
        <v>4809</v>
      </c>
      <c r="B5431" s="3" t="s">
        <v>12506</v>
      </c>
      <c r="C5431" s="4">
        <v>52.166188105000003</v>
      </c>
      <c r="D5431" s="4">
        <v>9.7936279275599993</v>
      </c>
      <c r="E5431" s="4">
        <f>Orte[[#This Row],[Lat_dez]]*PI()/180</f>
        <v>0.91047174064695158</v>
      </c>
      <c r="F5431" s="4">
        <f>Orte[[#This Row],[Lon_dez]]*PI()/180</f>
        <v>0.17093105305119069</v>
      </c>
      <c r="G5431" t="s">
        <v>554</v>
      </c>
      <c r="H5431" t="s">
        <v>658</v>
      </c>
      <c r="I5431" s="4" t="b">
        <v>0</v>
      </c>
      <c r="J5431" s="4" t="str">
        <f>CONCATENATE(Orte[[#This Row],[Ort]]," - ",Orte[[#This Row],[Landkreis]])</f>
        <v>Nordstemmen - Landkreis Hildesheim</v>
      </c>
      <c r="L5431" s="3" t="s">
        <v>10515</v>
      </c>
      <c r="M5431" s="3"/>
      <c r="N5431" t="str">
        <f>Orte[[#This Row],[Ort]]</f>
        <v>Nordstemmen</v>
      </c>
      <c r="O5431" t="s">
        <v>4453</v>
      </c>
      <c r="P5431" t="s">
        <v>5458</v>
      </c>
    </row>
    <row r="5432" spans="1:16" x14ac:dyDescent="0.35">
      <c r="A5432" t="s">
        <v>2621</v>
      </c>
      <c r="B5432" s="3" t="s">
        <v>9733</v>
      </c>
      <c r="C5432" s="4">
        <v>54.465529832400001</v>
      </c>
      <c r="D5432" s="4">
        <v>8.7264734634599996</v>
      </c>
      <c r="E5432" s="4">
        <f>Orte[[#This Row],[Lat_dez]]*PI()/180</f>
        <v>0.95060282441857535</v>
      </c>
      <c r="F5432" s="4">
        <f>Orte[[#This Row],[Lon_dez]]*PI()/180</f>
        <v>0.15230569402529007</v>
      </c>
      <c r="G5432" t="s">
        <v>641</v>
      </c>
      <c r="H5432" t="s">
        <v>765</v>
      </c>
      <c r="I5432" s="4" t="b">
        <v>0</v>
      </c>
      <c r="J5432" s="4" t="str">
        <f>CONCATENATE(Orte[[#This Row],[Ort]]," - ",Orte[[#This Row],[Landkreis]])</f>
        <v>Nordstrand, Elisabeth-Sophien-Koog, Südfall - Kreis Nordfriesland</v>
      </c>
      <c r="L5432" s="3" t="s">
        <v>13577</v>
      </c>
      <c r="M5432" s="3"/>
      <c r="N5432" t="str">
        <f>Orte[[#This Row],[Ort]]</f>
        <v>Nordstrand, Elisabeth-Sophien-Koog, Südfall</v>
      </c>
      <c r="O5432" t="s">
        <v>4029</v>
      </c>
      <c r="P5432" t="s">
        <v>3309</v>
      </c>
    </row>
    <row r="5433" spans="1:16" x14ac:dyDescent="0.35">
      <c r="A5433" t="s">
        <v>5861</v>
      </c>
      <c r="B5433" s="3" t="s">
        <v>13894</v>
      </c>
      <c r="C5433" s="4">
        <v>52.100354485300002</v>
      </c>
      <c r="D5433" s="4">
        <v>7.48550312324</v>
      </c>
      <c r="E5433" s="4">
        <f>Orte[[#This Row],[Lat_dez]]*PI()/180</f>
        <v>0.90932272722468066</v>
      </c>
      <c r="F5433" s="4">
        <f>Orte[[#This Row],[Lon_dez]]*PI()/180</f>
        <v>0.13064667566885688</v>
      </c>
      <c r="G5433" t="s">
        <v>504</v>
      </c>
      <c r="H5433" t="s">
        <v>601</v>
      </c>
      <c r="I5433" s="4" t="b">
        <v>0</v>
      </c>
      <c r="J5433" s="4" t="str">
        <f>CONCATENATE(Orte[[#This Row],[Ort]]," - ",Orte[[#This Row],[Landkreis]])</f>
        <v>Nordwalde - Kreis Steinfurt</v>
      </c>
      <c r="L5433" s="3" t="s">
        <v>12462</v>
      </c>
      <c r="M5433" s="3"/>
      <c r="N5433" t="str">
        <f>Orte[[#This Row],[Ort]]</f>
        <v>Nordwalde</v>
      </c>
      <c r="O5433" t="s">
        <v>5842</v>
      </c>
      <c r="P5433" t="s">
        <v>1377</v>
      </c>
    </row>
    <row r="5434" spans="1:16" x14ac:dyDescent="0.35">
      <c r="A5434" t="s">
        <v>2715</v>
      </c>
      <c r="B5434" s="3" t="s">
        <v>9843</v>
      </c>
      <c r="C5434" s="4">
        <v>49.774053835799997</v>
      </c>
      <c r="D5434" s="4">
        <v>7.8351539664300001</v>
      </c>
      <c r="E5434" s="4">
        <f>Orte[[#This Row],[Lat_dez]]*PI()/180</f>
        <v>0.86872112149962299</v>
      </c>
      <c r="F5434" s="4">
        <f>Orte[[#This Row],[Lon_dez]]*PI()/180</f>
        <v>0.13674923411489676</v>
      </c>
      <c r="G5434" t="s">
        <v>514</v>
      </c>
      <c r="H5434" t="s">
        <v>588</v>
      </c>
      <c r="I5434" s="4" t="b">
        <v>0</v>
      </c>
      <c r="J5434" s="4" t="str">
        <f>CONCATENATE(Orte[[#This Row],[Ort]]," - ",Orte[[#This Row],[Landkreis]])</f>
        <v>Norheim u.a. - Landkreis Bad Kreuznach</v>
      </c>
      <c r="L5434" s="3" t="s">
        <v>12880</v>
      </c>
      <c r="M5434" s="3"/>
      <c r="N5434" t="str">
        <f>Orte[[#This Row],[Ort]]</f>
        <v>Norheim u.a.</v>
      </c>
      <c r="O5434" t="s">
        <v>3075</v>
      </c>
      <c r="P5434" t="s">
        <v>3271</v>
      </c>
    </row>
    <row r="5435" spans="1:16" x14ac:dyDescent="0.35">
      <c r="A5435" t="s">
        <v>5159</v>
      </c>
      <c r="B5435" s="3" t="s">
        <v>12958</v>
      </c>
      <c r="C5435" s="4">
        <v>51.633644267400001</v>
      </c>
      <c r="D5435" s="4">
        <v>9.9547302197200001</v>
      </c>
      <c r="E5435" s="4">
        <f>Orte[[#This Row],[Lat_dez]]*PI()/180</f>
        <v>0.90117709726962547</v>
      </c>
      <c r="F5435" s="4">
        <f>Orte[[#This Row],[Lon_dez]]*PI()/180</f>
        <v>0.17374281848189255</v>
      </c>
      <c r="G5435" t="s">
        <v>554</v>
      </c>
      <c r="H5435" t="s">
        <v>1440</v>
      </c>
      <c r="I5435" s="4" t="b">
        <v>0</v>
      </c>
      <c r="J5435" s="4" t="str">
        <f>CONCATENATE(Orte[[#This Row],[Ort]]," - ",Orte[[#This Row],[Landkreis]])</f>
        <v>Nörten-Hardenberg - Landkreis Northeim</v>
      </c>
      <c r="L5435" s="3" t="s">
        <v>15621</v>
      </c>
      <c r="M5435" s="3"/>
      <c r="N5435" t="str">
        <f>Orte[[#This Row],[Ort]]</f>
        <v>Nörten-Hardenberg</v>
      </c>
      <c r="O5435" t="s">
        <v>2078</v>
      </c>
      <c r="P5435" t="s">
        <v>3233</v>
      </c>
    </row>
    <row r="5436" spans="1:16" x14ac:dyDescent="0.35">
      <c r="A5436" t="s">
        <v>2582</v>
      </c>
      <c r="B5436" s="3" t="s">
        <v>9679</v>
      </c>
      <c r="C5436" s="4">
        <v>51.716712215299999</v>
      </c>
      <c r="D5436" s="4">
        <v>9.9959823351200008</v>
      </c>
      <c r="E5436" s="4">
        <f>Orte[[#This Row],[Lat_dez]]*PI()/180</f>
        <v>0.90262690646335542</v>
      </c>
      <c r="F5436" s="4">
        <f>Orte[[#This Row],[Lon_dez]]*PI()/180</f>
        <v>0.17446280371903522</v>
      </c>
      <c r="G5436" t="s">
        <v>554</v>
      </c>
      <c r="H5436" t="s">
        <v>1440</v>
      </c>
      <c r="I5436" s="4" t="b">
        <v>0</v>
      </c>
      <c r="J5436" s="4" t="str">
        <f>CONCATENATE(Orte[[#This Row],[Ort]]," - ",Orte[[#This Row],[Landkreis]])</f>
        <v>Northeim - Landkreis Northeim</v>
      </c>
      <c r="L5436" s="3" t="s">
        <v>14581</v>
      </c>
      <c r="M5436" s="3"/>
      <c r="N5436" t="str">
        <f>Orte[[#This Row],[Ort]]</f>
        <v>Northeim</v>
      </c>
      <c r="O5436" t="s">
        <v>2502</v>
      </c>
      <c r="P5436" t="s">
        <v>4897</v>
      </c>
    </row>
    <row r="5437" spans="1:16" x14ac:dyDescent="0.35">
      <c r="A5437" t="s">
        <v>4995</v>
      </c>
      <c r="B5437" s="3" t="s">
        <v>12740</v>
      </c>
      <c r="C5437" s="4">
        <v>53.242720091199999</v>
      </c>
      <c r="D5437" s="4">
        <v>7.5624773205100002</v>
      </c>
      <c r="E5437" s="4">
        <f>Orte[[#This Row],[Lat_dez]]*PI()/180</f>
        <v>0.92926076830917548</v>
      </c>
      <c r="F5437" s="4">
        <f>Orte[[#This Row],[Lon_dez]]*PI()/180</f>
        <v>0.13199012885029801</v>
      </c>
      <c r="G5437" t="s">
        <v>554</v>
      </c>
      <c r="H5437" t="s">
        <v>2151</v>
      </c>
      <c r="I5437" s="4" t="b">
        <v>0</v>
      </c>
      <c r="J5437" s="4" t="str">
        <f>CONCATENATE(Orte[[#This Row],[Ort]]," - ",Orte[[#This Row],[Landkreis]])</f>
        <v>Nortmoor - Landkreis Leer</v>
      </c>
      <c r="L5437" s="3" t="s">
        <v>11197</v>
      </c>
      <c r="M5437" s="3"/>
      <c r="N5437" t="str">
        <f>Orte[[#This Row],[Ort]]</f>
        <v>Nortmoor</v>
      </c>
      <c r="O5437" t="s">
        <v>1556</v>
      </c>
      <c r="P5437" t="s">
        <v>1986</v>
      </c>
    </row>
    <row r="5438" spans="1:16" x14ac:dyDescent="0.35">
      <c r="A5438" t="s">
        <v>5868</v>
      </c>
      <c r="B5438" s="3" t="s">
        <v>13903</v>
      </c>
      <c r="C5438" s="4">
        <v>54.178112756600001</v>
      </c>
      <c r="D5438" s="4">
        <v>9.8758609365499996</v>
      </c>
      <c r="E5438" s="4">
        <f>Orte[[#This Row],[Lat_dez]]*PI()/180</f>
        <v>0.94558645011941123</v>
      </c>
      <c r="F5438" s="4">
        <f>Orte[[#This Row],[Lon_dez]]*PI()/180</f>
        <v>0.17236628981188828</v>
      </c>
      <c r="G5438" t="s">
        <v>641</v>
      </c>
      <c r="H5438" t="s">
        <v>642</v>
      </c>
      <c r="I5438" s="4" t="b">
        <v>0</v>
      </c>
      <c r="J5438" s="4" t="str">
        <f>CONCATENATE(Orte[[#This Row],[Ort]]," - ",Orte[[#This Row],[Landkreis]])</f>
        <v>Nortorf - Kreis Rendsburg-Eckernförde</v>
      </c>
      <c r="L5438" s="3" t="s">
        <v>9727</v>
      </c>
      <c r="M5438" s="3"/>
      <c r="N5438" t="str">
        <f>Orte[[#This Row],[Ort]]</f>
        <v>Nortorf</v>
      </c>
      <c r="O5438" t="s">
        <v>3211</v>
      </c>
      <c r="P5438" t="s">
        <v>6547</v>
      </c>
    </row>
    <row r="5439" spans="1:16" x14ac:dyDescent="0.35">
      <c r="A5439" t="s">
        <v>1115</v>
      </c>
      <c r="B5439" s="3" t="s">
        <v>8080</v>
      </c>
      <c r="C5439" s="4">
        <v>52.6175243972</v>
      </c>
      <c r="D5439" s="4">
        <v>7.8757842669100002</v>
      </c>
      <c r="E5439" s="4">
        <f>Orte[[#This Row],[Lat_dez]]*PI()/180</f>
        <v>0.91834904497958469</v>
      </c>
      <c r="F5439" s="4">
        <f>Orte[[#This Row],[Lon_dez]]*PI()/180</f>
        <v>0.13745836663434738</v>
      </c>
      <c r="G5439" t="s">
        <v>554</v>
      </c>
      <c r="H5439" t="s">
        <v>555</v>
      </c>
      <c r="I5439" s="4" t="b">
        <v>0</v>
      </c>
      <c r="J5439" s="4" t="str">
        <f>CONCATENATE(Orte[[#This Row],[Ort]]," - ",Orte[[#This Row],[Landkreis]])</f>
        <v>Nortrup - Landkreis Osnabrück</v>
      </c>
      <c r="L5439" s="3" t="s">
        <v>10319</v>
      </c>
      <c r="M5439" s="3"/>
      <c r="N5439" t="str">
        <f>Orte[[#This Row],[Ort]]</f>
        <v>Nortrup</v>
      </c>
      <c r="O5439" t="s">
        <v>5439</v>
      </c>
      <c r="P5439" t="s">
        <v>5036</v>
      </c>
    </row>
    <row r="5440" spans="1:16" x14ac:dyDescent="0.35">
      <c r="A5440" t="s">
        <v>2693</v>
      </c>
      <c r="B5440" s="3" t="s">
        <v>9811</v>
      </c>
      <c r="C5440" s="4">
        <v>50.801665585199999</v>
      </c>
      <c r="D5440" s="4">
        <v>6.6291410735599996</v>
      </c>
      <c r="E5440" s="4">
        <f>Orte[[#This Row],[Lat_dez]]*PI()/180</f>
        <v>0.88665632995883181</v>
      </c>
      <c r="F5440" s="4">
        <f>Orte[[#This Row],[Lon_dez]]*PI()/180</f>
        <v>0.11570033831281359</v>
      </c>
      <c r="G5440" t="s">
        <v>504</v>
      </c>
      <c r="H5440" t="s">
        <v>512</v>
      </c>
      <c r="I5440" s="4" t="b">
        <v>0</v>
      </c>
      <c r="J5440" s="4" t="str">
        <f>CONCATENATE(Orte[[#This Row],[Ort]]," - ",Orte[[#This Row],[Landkreis]])</f>
        <v>Nörvenich - Kreis Düren</v>
      </c>
      <c r="L5440" s="3" t="s">
        <v>9363</v>
      </c>
      <c r="M5440" s="3"/>
      <c r="N5440" t="str">
        <f>Orte[[#This Row],[Ort]]</f>
        <v>Nörvenich</v>
      </c>
      <c r="O5440" t="s">
        <v>967</v>
      </c>
      <c r="P5440" t="s">
        <v>3632</v>
      </c>
    </row>
    <row r="5441" spans="1:16" x14ac:dyDescent="0.35">
      <c r="A5441" t="s">
        <v>7127</v>
      </c>
      <c r="B5441" s="3" t="s">
        <v>15603</v>
      </c>
      <c r="C5441" s="4">
        <v>51.100693524100002</v>
      </c>
      <c r="D5441" s="4">
        <v>13.3071376313</v>
      </c>
      <c r="E5441" s="4">
        <f>Orte[[#This Row],[Lat_dez]]*PI()/180</f>
        <v>0.89187535204808943</v>
      </c>
      <c r="F5441" s="4">
        <f>Orte[[#This Row],[Lon_dez]]*PI()/180</f>
        <v>0.23225336568222421</v>
      </c>
      <c r="G5441" t="s">
        <v>869</v>
      </c>
      <c r="H5441" t="s">
        <v>985</v>
      </c>
      <c r="I5441" s="4" t="b">
        <v>0</v>
      </c>
      <c r="J5441" s="4" t="str">
        <f>CONCATENATE(Orte[[#This Row],[Ort]]," - ",Orte[[#This Row],[Landkreis]])</f>
        <v>Nossen - Landkreis Meißen</v>
      </c>
      <c r="L5441" s="3" t="s">
        <v>14864</v>
      </c>
      <c r="M5441" s="3"/>
      <c r="N5441" t="str">
        <f>Orte[[#This Row],[Ort]]</f>
        <v>Nossen</v>
      </c>
      <c r="O5441" t="s">
        <v>1447</v>
      </c>
      <c r="P5441" t="s">
        <v>2394</v>
      </c>
    </row>
    <row r="5442" spans="1:16" x14ac:dyDescent="0.35">
      <c r="A5442" t="s">
        <v>1887</v>
      </c>
      <c r="B5442" s="3" t="s">
        <v>8858</v>
      </c>
      <c r="C5442" s="4">
        <v>53.533400385299998</v>
      </c>
      <c r="D5442" s="4">
        <v>12.374906768700001</v>
      </c>
      <c r="E5442" s="4">
        <f>Orte[[#This Row],[Lat_dez]]*PI()/180</f>
        <v>0.93433409651188604</v>
      </c>
      <c r="F5442" s="4">
        <f>Orte[[#This Row],[Lon_dez]]*PI()/180</f>
        <v>0.21598286774114739</v>
      </c>
      <c r="G5442" t="s">
        <v>834</v>
      </c>
      <c r="H5442" t="s">
        <v>921</v>
      </c>
      <c r="I5442" s="4" t="b">
        <v>0</v>
      </c>
      <c r="J5442" s="4" t="str">
        <f>CONCATENATE(Orte[[#This Row],[Ort]]," - ",Orte[[#This Row],[Landkreis]])</f>
        <v>Nossentiner Hütte - Landkreis Mecklenburgische Seenplatte</v>
      </c>
      <c r="L5442" s="3" t="s">
        <v>15155</v>
      </c>
      <c r="M5442" s="3"/>
      <c r="N5442" t="str">
        <f>Orte[[#This Row],[Ort]]</f>
        <v>Nossentiner Hütte</v>
      </c>
      <c r="O5442" t="s">
        <v>5108</v>
      </c>
      <c r="P5442" t="s">
        <v>6094</v>
      </c>
    </row>
    <row r="5443" spans="1:16" x14ac:dyDescent="0.35">
      <c r="A5443" t="s">
        <v>6887</v>
      </c>
      <c r="B5443" s="3" t="s">
        <v>15271</v>
      </c>
      <c r="C5443" s="4">
        <v>51.922032573099997</v>
      </c>
      <c r="D5443" s="4">
        <v>7.3617405483100002</v>
      </c>
      <c r="E5443" s="4">
        <f>Orte[[#This Row],[Lat_dez]]*PI()/180</f>
        <v>0.90621042272833829</v>
      </c>
      <c r="F5443" s="4">
        <f>Orte[[#This Row],[Lon_dez]]*PI()/180</f>
        <v>0.12848661124558219</v>
      </c>
      <c r="G5443" t="s">
        <v>504</v>
      </c>
      <c r="H5443" t="s">
        <v>544</v>
      </c>
      <c r="I5443" s="4" t="b">
        <v>0</v>
      </c>
      <c r="J5443" s="4" t="str">
        <f>CONCATENATE(Orte[[#This Row],[Ort]]," - ",Orte[[#This Row],[Landkreis]])</f>
        <v>Nottuln - Kreis Coesfeld</v>
      </c>
      <c r="L5443" s="3" t="s">
        <v>14583</v>
      </c>
      <c r="M5443" s="3"/>
      <c r="N5443" t="str">
        <f>Orte[[#This Row],[Ort]]</f>
        <v>Nottuln</v>
      </c>
      <c r="O5443" t="s">
        <v>6549</v>
      </c>
      <c r="P5443" t="s">
        <v>3458</v>
      </c>
    </row>
    <row r="5444" spans="1:16" x14ac:dyDescent="0.35">
      <c r="A5444" t="s">
        <v>6686</v>
      </c>
      <c r="B5444" s="3" t="s">
        <v>15007</v>
      </c>
      <c r="C5444" s="4">
        <v>48.674609940000003</v>
      </c>
      <c r="D5444" s="4">
        <v>9.4643416062900005</v>
      </c>
      <c r="E5444" s="4">
        <f>Orte[[#This Row],[Lat_dez]]*PI()/180</f>
        <v>0.84953220557695963</v>
      </c>
      <c r="F5444" s="4">
        <f>Orte[[#This Row],[Lon_dez]]*PI()/180</f>
        <v>0.16518392256324937</v>
      </c>
      <c r="G5444" t="s">
        <v>546</v>
      </c>
      <c r="H5444" t="s">
        <v>781</v>
      </c>
      <c r="I5444" s="4" t="b">
        <v>0</v>
      </c>
      <c r="J5444" s="4" t="str">
        <f>CONCATENATE(Orte[[#This Row],[Ort]]," - ",Orte[[#This Row],[Landkreis]])</f>
        <v>Notzingen - Landkreis Esslingen</v>
      </c>
      <c r="L5444" s="3" t="s">
        <v>14304</v>
      </c>
      <c r="M5444" s="3"/>
      <c r="N5444" t="str">
        <f>Orte[[#This Row],[Ort]]</f>
        <v>Notzingen</v>
      </c>
      <c r="O5444" t="s">
        <v>5195</v>
      </c>
      <c r="P5444" t="s">
        <v>4507</v>
      </c>
    </row>
    <row r="5445" spans="1:16" x14ac:dyDescent="0.35">
      <c r="A5445" t="s">
        <v>3218</v>
      </c>
      <c r="B5445" s="3" t="s">
        <v>10452</v>
      </c>
      <c r="C5445" s="4">
        <v>54.265065296000003</v>
      </c>
      <c r="D5445" s="4">
        <v>9.5971498349599997</v>
      </c>
      <c r="E5445" s="4">
        <f>Orte[[#This Row],[Lat_dez]]*PI()/180</f>
        <v>0.94710405822491139</v>
      </c>
      <c r="F5445" s="4">
        <f>Orte[[#This Row],[Lon_dez]]*PI()/180</f>
        <v>0.1675018634272824</v>
      </c>
      <c r="G5445" t="s">
        <v>641</v>
      </c>
      <c r="H5445" t="s">
        <v>642</v>
      </c>
      <c r="I5445" s="4" t="b">
        <v>0</v>
      </c>
      <c r="J5445" s="4" t="str">
        <f>CONCATENATE(Orte[[#This Row],[Ort]]," - ",Orte[[#This Row],[Landkreis]])</f>
        <v>Nübbel - Kreis Rendsburg-Eckernförde</v>
      </c>
      <c r="L5445" s="3" t="s">
        <v>10514</v>
      </c>
      <c r="M5445" s="3"/>
      <c r="N5445" t="str">
        <f>Orte[[#This Row],[Ort]]</f>
        <v>Nübbel</v>
      </c>
      <c r="O5445" t="s">
        <v>5747</v>
      </c>
      <c r="P5445" t="s">
        <v>4828</v>
      </c>
    </row>
    <row r="5446" spans="1:16" x14ac:dyDescent="0.35">
      <c r="A5446" t="s">
        <v>5983</v>
      </c>
      <c r="B5446" s="3" t="s">
        <v>14043</v>
      </c>
      <c r="C5446" s="4">
        <v>54.561619199100001</v>
      </c>
      <c r="D5446" s="4">
        <v>9.5780529995699997</v>
      </c>
      <c r="E5446" s="4">
        <f>Orte[[#This Row],[Lat_dez]]*PI()/180</f>
        <v>0.9522799002436465</v>
      </c>
      <c r="F5446" s="4">
        <f>Orte[[#This Row],[Lon_dez]]*PI()/180</f>
        <v>0.16716856077301551</v>
      </c>
      <c r="G5446" t="s">
        <v>641</v>
      </c>
      <c r="H5446" t="s">
        <v>660</v>
      </c>
      <c r="I5446" s="4" t="b">
        <v>0</v>
      </c>
      <c r="J5446" s="4" t="str">
        <f>CONCATENATE(Orte[[#This Row],[Ort]]," - ",Orte[[#This Row],[Landkreis]])</f>
        <v>Nübel - Kreis Schleswig-Flensburg</v>
      </c>
      <c r="L5446" s="3" t="s">
        <v>12883</v>
      </c>
      <c r="M5446" s="3"/>
      <c r="N5446" t="str">
        <f>Orte[[#This Row],[Ort]]</f>
        <v>Nübel</v>
      </c>
      <c r="O5446" t="s">
        <v>2384</v>
      </c>
      <c r="P5446" t="s">
        <v>4172</v>
      </c>
    </row>
    <row r="5447" spans="1:16" x14ac:dyDescent="0.35">
      <c r="A5447" t="s">
        <v>2587</v>
      </c>
      <c r="B5447" s="3" t="s">
        <v>9693</v>
      </c>
      <c r="C5447" s="4">
        <v>50.218873067700002</v>
      </c>
      <c r="D5447" s="4">
        <v>10.135557479999999</v>
      </c>
      <c r="E5447" s="4">
        <f>Orte[[#This Row],[Lat_dez]]*PI()/180</f>
        <v>0.87648468167247018</v>
      </c>
      <c r="F5447" s="4">
        <f>Orte[[#This Row],[Lon_dez]]*PI()/180</f>
        <v>0.1768988495511393</v>
      </c>
      <c r="G5447" t="s">
        <v>665</v>
      </c>
      <c r="H5447" t="s">
        <v>998</v>
      </c>
      <c r="I5447" s="4" t="b">
        <v>0</v>
      </c>
      <c r="J5447" s="4" t="str">
        <f>CONCATENATE(Orte[[#This Row],[Ort]]," - ",Orte[[#This Row],[Landkreis]])</f>
        <v>Nüdlingen - Landkreis Bad Kissingen</v>
      </c>
      <c r="L5447" s="3" t="s">
        <v>12457</v>
      </c>
      <c r="M5447" s="3"/>
      <c r="N5447" t="str">
        <f>Orte[[#This Row],[Ort]]</f>
        <v>Nüdlingen</v>
      </c>
      <c r="O5447" t="s">
        <v>5763</v>
      </c>
      <c r="P5447" t="s">
        <v>6290</v>
      </c>
    </row>
    <row r="5448" spans="1:16" x14ac:dyDescent="0.35">
      <c r="A5448" t="s">
        <v>5350</v>
      </c>
      <c r="B5448" s="3" t="s">
        <v>13209</v>
      </c>
      <c r="C5448" s="4">
        <v>48.621401342399999</v>
      </c>
      <c r="D5448" s="4">
        <v>8.8968824150400003</v>
      </c>
      <c r="E5448" s="4">
        <f>Orte[[#This Row],[Lat_dez]]*PI()/180</f>
        <v>0.84860354035847085</v>
      </c>
      <c r="F5448" s="4">
        <f>Orte[[#This Row],[Lon_dez]]*PI()/180</f>
        <v>0.15527989130523268</v>
      </c>
      <c r="G5448" t="s">
        <v>546</v>
      </c>
      <c r="H5448" t="s">
        <v>749</v>
      </c>
      <c r="I5448" s="4" t="b">
        <v>0</v>
      </c>
      <c r="J5448" s="4" t="str">
        <f>CONCATENATE(Orte[[#This Row],[Ort]]," - ",Orte[[#This Row],[Landkreis]])</f>
        <v>Nufringen - Landkreis Böblingen</v>
      </c>
      <c r="L5448" s="3" t="s">
        <v>10511</v>
      </c>
      <c r="M5448" s="3"/>
      <c r="N5448" t="str">
        <f>Orte[[#This Row],[Ort]]</f>
        <v>Nufringen</v>
      </c>
      <c r="O5448" t="s">
        <v>2200</v>
      </c>
      <c r="P5448" t="s">
        <v>5179</v>
      </c>
    </row>
    <row r="5449" spans="1:16" x14ac:dyDescent="0.35">
      <c r="A5449" t="s">
        <v>3509</v>
      </c>
      <c r="B5449" s="3" t="s">
        <v>10829</v>
      </c>
      <c r="C5449" s="4">
        <v>50.902201329599997</v>
      </c>
      <c r="D5449" s="4">
        <v>7.5355416683099996</v>
      </c>
      <c r="E5449" s="4">
        <f>Orte[[#This Row],[Lat_dez]]*PI()/180</f>
        <v>0.88841100971455533</v>
      </c>
      <c r="F5449" s="4">
        <f>Orte[[#This Row],[Lon_dez]]*PI()/180</f>
        <v>0.13152001303323593</v>
      </c>
      <c r="G5449" t="s">
        <v>504</v>
      </c>
      <c r="H5449" t="s">
        <v>1161</v>
      </c>
      <c r="I5449" s="4" t="b">
        <v>0</v>
      </c>
      <c r="J5449" s="4" t="str">
        <f>CONCATENATE(Orte[[#This Row],[Ort]]," - ",Orte[[#This Row],[Landkreis]])</f>
        <v>Nümbrecht - Kreis Oberbergischer Kreis</v>
      </c>
      <c r="L5449" s="3" t="s">
        <v>8995</v>
      </c>
      <c r="M5449" s="3"/>
      <c r="N5449" t="str">
        <f>Orte[[#This Row],[Ort]]</f>
        <v>Nümbrecht</v>
      </c>
      <c r="O5449" t="s">
        <v>5000</v>
      </c>
      <c r="P5449" t="s">
        <v>1226</v>
      </c>
    </row>
    <row r="5450" spans="1:16" x14ac:dyDescent="0.35">
      <c r="A5450" t="s">
        <v>2480</v>
      </c>
      <c r="B5450" s="3" t="s">
        <v>9538</v>
      </c>
      <c r="C5450" s="4">
        <v>51.295699077599998</v>
      </c>
      <c r="D5450" s="4">
        <v>13.408412317</v>
      </c>
      <c r="E5450" s="4">
        <f>Orte[[#This Row],[Lat_dez]]*PI()/180</f>
        <v>0.89527884101633814</v>
      </c>
      <c r="F5450" s="4">
        <f>Orte[[#This Row],[Lon_dez]]*PI()/180</f>
        <v>0.23402094239661164</v>
      </c>
      <c r="G5450" t="s">
        <v>869</v>
      </c>
      <c r="H5450" t="s">
        <v>985</v>
      </c>
      <c r="I5450" s="4" t="b">
        <v>0</v>
      </c>
      <c r="J5450" s="4" t="str">
        <f>CONCATENATE(Orte[[#This Row],[Ort]]," - ",Orte[[#This Row],[Landkreis]])</f>
        <v>Nünchritz, Glaubitz - Landkreis Meißen</v>
      </c>
      <c r="L5450" s="3" t="s">
        <v>15172</v>
      </c>
      <c r="M5450" s="3"/>
      <c r="N5450" t="str">
        <f>Orte[[#This Row],[Ort]]</f>
        <v>Nünchritz, Glaubitz</v>
      </c>
      <c r="O5450" t="s">
        <v>2348</v>
      </c>
      <c r="P5450" t="s">
        <v>4135</v>
      </c>
    </row>
    <row r="5451" spans="1:16" x14ac:dyDescent="0.35">
      <c r="A5451" t="s">
        <v>81</v>
      </c>
      <c r="B5451" s="3" t="s">
        <v>15130</v>
      </c>
      <c r="C5451" s="4">
        <v>49.450233113499998</v>
      </c>
      <c r="D5451" s="4">
        <v>11.0903646165</v>
      </c>
      <c r="E5451" s="4">
        <f>Orte[[#This Row],[Lat_dez]]*PI()/180</f>
        <v>0.86306938370930186</v>
      </c>
      <c r="F5451" s="4">
        <f>Orte[[#This Row],[Lon_dez]]*PI()/180</f>
        <v>0.19356337780460325</v>
      </c>
      <c r="G5451" t="s">
        <v>665</v>
      </c>
      <c r="H5451" t="s">
        <v>811</v>
      </c>
      <c r="I5451" s="4" t="b">
        <v>0</v>
      </c>
      <c r="J5451" s="4" t="str">
        <f>CONCATENATE(Orte[[#This Row],[Ort]]," - ",Orte[[#This Row],[Landkreis]])</f>
        <v>Nürnberg - Kreisfreie Stadt Nürnberg</v>
      </c>
      <c r="L5451" s="3" t="s">
        <v>11482</v>
      </c>
      <c r="M5451" s="3"/>
      <c r="N5451" t="str">
        <f>Orte[[#This Row],[Ort]]</f>
        <v>Nürnberg</v>
      </c>
      <c r="O5451" t="s">
        <v>6034</v>
      </c>
      <c r="P5451" t="s">
        <v>6902</v>
      </c>
    </row>
    <row r="5452" spans="1:16" x14ac:dyDescent="0.35">
      <c r="A5452" t="s">
        <v>81</v>
      </c>
      <c r="B5452" s="3" t="s">
        <v>12296</v>
      </c>
      <c r="C5452" s="4">
        <v>49.455166296800002</v>
      </c>
      <c r="D5452" s="4">
        <v>11.0793272477</v>
      </c>
      <c r="E5452" s="4">
        <f>Orte[[#This Row],[Lat_dez]]*PI()/180</f>
        <v>0.86315548400049125</v>
      </c>
      <c r="F5452" s="4">
        <f>Orte[[#This Row],[Lon_dez]]*PI()/180</f>
        <v>0.19337073937828633</v>
      </c>
      <c r="G5452" t="s">
        <v>665</v>
      </c>
      <c r="H5452" t="s">
        <v>811</v>
      </c>
      <c r="I5452" s="4" t="b">
        <v>0</v>
      </c>
      <c r="J5452" s="4" t="str">
        <f>CONCATENATE(Orte[[#This Row],[Ort]]," - ",Orte[[#This Row],[Landkreis]])</f>
        <v>Nürnberg - Kreisfreie Stadt Nürnberg</v>
      </c>
      <c r="L5452" s="3" t="s">
        <v>13192</v>
      </c>
      <c r="M5452" s="3"/>
      <c r="N5452" t="str">
        <f>Orte[[#This Row],[Ort]]</f>
        <v>Nürnberg</v>
      </c>
      <c r="O5452" t="s">
        <v>4178</v>
      </c>
      <c r="P5452" t="s">
        <v>6457</v>
      </c>
    </row>
    <row r="5453" spans="1:16" x14ac:dyDescent="0.35">
      <c r="A5453" t="s">
        <v>81</v>
      </c>
      <c r="B5453" s="3" t="s">
        <v>11410</v>
      </c>
      <c r="C5453" s="4">
        <v>49.466045991800002</v>
      </c>
      <c r="D5453" s="4">
        <v>11.0761939828</v>
      </c>
      <c r="E5453" s="4">
        <f>Orte[[#This Row],[Lat_dez]]*PI()/180</f>
        <v>0.86334537049985394</v>
      </c>
      <c r="F5453" s="4">
        <f>Orte[[#This Row],[Lon_dez]]*PI()/180</f>
        <v>0.19331605358944415</v>
      </c>
      <c r="G5453" t="s">
        <v>665</v>
      </c>
      <c r="H5453" t="s">
        <v>811</v>
      </c>
      <c r="I5453" s="4" t="b">
        <v>0</v>
      </c>
      <c r="J5453" s="4" t="str">
        <f>CONCATENATE(Orte[[#This Row],[Ort]]," - ",Orte[[#This Row],[Landkreis]])</f>
        <v>Nürnberg - Kreisfreie Stadt Nürnberg</v>
      </c>
      <c r="L5453" s="3" t="s">
        <v>12330</v>
      </c>
      <c r="M5453" s="3"/>
      <c r="N5453" t="str">
        <f>Orte[[#This Row],[Ort]]</f>
        <v>Nürnberg</v>
      </c>
      <c r="O5453" t="s">
        <v>3303</v>
      </c>
      <c r="P5453" t="s">
        <v>3883</v>
      </c>
    </row>
    <row r="5454" spans="1:16" x14ac:dyDescent="0.35">
      <c r="A5454" t="s">
        <v>81</v>
      </c>
      <c r="B5454" s="3" t="s">
        <v>8901</v>
      </c>
      <c r="C5454" s="4">
        <v>49.466959604899998</v>
      </c>
      <c r="D5454" s="4">
        <v>11.0903264543</v>
      </c>
      <c r="E5454" s="4">
        <f>Orte[[#This Row],[Lat_dez]]*PI()/180</f>
        <v>0.86336131605653832</v>
      </c>
      <c r="F5454" s="4">
        <f>Orte[[#This Row],[Lon_dez]]*PI()/180</f>
        <v>0.19356271174856343</v>
      </c>
      <c r="G5454" t="s">
        <v>665</v>
      </c>
      <c r="H5454" t="s">
        <v>811</v>
      </c>
      <c r="I5454" s="4" t="b">
        <v>0</v>
      </c>
      <c r="J5454" s="4" t="str">
        <f>CONCATENATE(Orte[[#This Row],[Ort]]," - ",Orte[[#This Row],[Landkreis]])</f>
        <v>Nürnberg - Kreisfreie Stadt Nürnberg</v>
      </c>
      <c r="L5454" s="3" t="s">
        <v>10948</v>
      </c>
      <c r="M5454" s="3"/>
      <c r="N5454" t="str">
        <f>Orte[[#This Row],[Ort]]</f>
        <v>Nürnberg</v>
      </c>
      <c r="O5454" t="s">
        <v>2325</v>
      </c>
      <c r="P5454" t="s">
        <v>1322</v>
      </c>
    </row>
    <row r="5455" spans="1:16" x14ac:dyDescent="0.35">
      <c r="A5455" t="s">
        <v>81</v>
      </c>
      <c r="B5455" s="3" t="s">
        <v>11950</v>
      </c>
      <c r="C5455" s="4">
        <v>49.4931902533</v>
      </c>
      <c r="D5455" s="4">
        <v>11.1000369359</v>
      </c>
      <c r="E5455" s="4">
        <f>Orte[[#This Row],[Lat_dez]]*PI()/180</f>
        <v>0.86381912723605125</v>
      </c>
      <c r="F5455" s="4">
        <f>Orte[[#This Row],[Lon_dez]]*PI()/180</f>
        <v>0.19373219162443778</v>
      </c>
      <c r="G5455" t="s">
        <v>665</v>
      </c>
      <c r="H5455" t="s">
        <v>811</v>
      </c>
      <c r="I5455" s="4" t="b">
        <v>0</v>
      </c>
      <c r="J5455" s="4" t="str">
        <f>CONCATENATE(Orte[[#This Row],[Ort]]," - ",Orte[[#This Row],[Landkreis]])</f>
        <v>Nürnberg - Kreisfreie Stadt Nürnberg</v>
      </c>
      <c r="L5455" s="3" t="s">
        <v>15618</v>
      </c>
      <c r="M5455" s="3"/>
      <c r="N5455" t="str">
        <f>Orte[[#This Row],[Ort]]</f>
        <v>Nürnberg</v>
      </c>
      <c r="O5455" t="s">
        <v>5604</v>
      </c>
      <c r="P5455" t="s">
        <v>2532</v>
      </c>
    </row>
    <row r="5456" spans="1:16" x14ac:dyDescent="0.35">
      <c r="A5456" t="s">
        <v>81</v>
      </c>
      <c r="B5456" s="3" t="s">
        <v>11181</v>
      </c>
      <c r="C5456" s="4">
        <v>49.461629256400002</v>
      </c>
      <c r="D5456" s="4">
        <v>11.0569649198</v>
      </c>
      <c r="E5456" s="4">
        <f>Orte[[#This Row],[Lat_dez]]*PI()/180</f>
        <v>0.8632682839249346</v>
      </c>
      <c r="F5456" s="4">
        <f>Orte[[#This Row],[Lon_dez]]*PI()/180</f>
        <v>0.19298044312802076</v>
      </c>
      <c r="G5456" t="s">
        <v>665</v>
      </c>
      <c r="H5456" t="s">
        <v>811</v>
      </c>
      <c r="I5456" s="4" t="b">
        <v>0</v>
      </c>
      <c r="J5456" s="4" t="str">
        <f>CONCATENATE(Orte[[#This Row],[Ort]]," - ",Orte[[#This Row],[Landkreis]])</f>
        <v>Nürnberg - Kreisfreie Stadt Nürnberg</v>
      </c>
      <c r="L5456" s="3" t="s">
        <v>13205</v>
      </c>
      <c r="M5456" s="3"/>
      <c r="N5456" t="str">
        <f>Orte[[#This Row],[Ort]]</f>
        <v>Nürnberg</v>
      </c>
      <c r="O5456" t="s">
        <v>3397</v>
      </c>
      <c r="P5456" t="s">
        <v>5500</v>
      </c>
    </row>
    <row r="5457" spans="1:16" x14ac:dyDescent="0.35">
      <c r="A5457" t="s">
        <v>81</v>
      </c>
      <c r="B5457" s="3" t="s">
        <v>14809</v>
      </c>
      <c r="C5457" s="4">
        <v>49.476998111999997</v>
      </c>
      <c r="D5457" s="4">
        <v>11.065058072799999</v>
      </c>
      <c r="E5457" s="4">
        <f>Orte[[#This Row],[Lat_dez]]*PI()/180</f>
        <v>0.86353652105741807</v>
      </c>
      <c r="F5457" s="4">
        <f>Orte[[#This Row],[Lon_dez]]*PI()/180</f>
        <v>0.19312169529473841</v>
      </c>
      <c r="G5457" t="s">
        <v>665</v>
      </c>
      <c r="H5457" t="s">
        <v>811</v>
      </c>
      <c r="I5457" s="4" t="b">
        <v>0</v>
      </c>
      <c r="J5457" s="4" t="str">
        <f>CONCATENATE(Orte[[#This Row],[Ort]]," - ",Orte[[#This Row],[Landkreis]])</f>
        <v>Nürnberg - Kreisfreie Stadt Nürnberg</v>
      </c>
      <c r="L5457" s="3" t="s">
        <v>10529</v>
      </c>
      <c r="M5457" s="3"/>
      <c r="N5457" t="str">
        <f>Orte[[#This Row],[Ort]]</f>
        <v>Nürnberg</v>
      </c>
      <c r="O5457" t="s">
        <v>3396</v>
      </c>
      <c r="P5457" t="s">
        <v>2529</v>
      </c>
    </row>
    <row r="5458" spans="1:16" x14ac:dyDescent="0.35">
      <c r="A5458" t="s">
        <v>81</v>
      </c>
      <c r="B5458" s="3" t="s">
        <v>12933</v>
      </c>
      <c r="C5458" s="4">
        <v>49.507324599199997</v>
      </c>
      <c r="D5458" s="4">
        <v>11.0369607196</v>
      </c>
      <c r="E5458" s="4">
        <f>Orte[[#This Row],[Lat_dez]]*PI()/180</f>
        <v>0.86406581810962202</v>
      </c>
      <c r="F5458" s="4">
        <f>Orte[[#This Row],[Lon_dez]]*PI()/180</f>
        <v>0.19263130397030265</v>
      </c>
      <c r="G5458" t="s">
        <v>665</v>
      </c>
      <c r="H5458" t="s">
        <v>811</v>
      </c>
      <c r="I5458" s="4" t="b">
        <v>0</v>
      </c>
      <c r="J5458" s="4" t="str">
        <f>CONCATENATE(Orte[[#This Row],[Ort]]," - ",Orte[[#This Row],[Landkreis]])</f>
        <v>Nürnberg - Kreisfreie Stadt Nürnberg</v>
      </c>
      <c r="L5458" s="3" t="s">
        <v>13957</v>
      </c>
      <c r="M5458" s="3"/>
      <c r="N5458" t="str">
        <f>Orte[[#This Row],[Ort]]</f>
        <v>Nürnberg</v>
      </c>
      <c r="O5458" t="s">
        <v>5757</v>
      </c>
      <c r="P5458" t="s">
        <v>1319</v>
      </c>
    </row>
    <row r="5459" spans="1:16" x14ac:dyDescent="0.35">
      <c r="A5459" t="s">
        <v>81</v>
      </c>
      <c r="B5459" s="3" t="s">
        <v>12403</v>
      </c>
      <c r="C5459" s="4">
        <v>49.456540712900001</v>
      </c>
      <c r="D5459" s="4">
        <v>11.042443048000001</v>
      </c>
      <c r="E5459" s="4">
        <f>Orte[[#This Row],[Lat_dez]]*PI()/180</f>
        <v>0.86317947208672863</v>
      </c>
      <c r="F5459" s="4">
        <f>Orte[[#This Row],[Lon_dez]]*PI()/180</f>
        <v>0.19272698865155824</v>
      </c>
      <c r="G5459" t="s">
        <v>665</v>
      </c>
      <c r="H5459" t="s">
        <v>811</v>
      </c>
      <c r="I5459" s="4" t="b">
        <v>0</v>
      </c>
      <c r="J5459" s="4" t="str">
        <f>CONCATENATE(Orte[[#This Row],[Ort]]," - ",Orte[[#This Row],[Landkreis]])</f>
        <v>Nürnberg - Kreisfreie Stadt Nürnberg</v>
      </c>
      <c r="L5459" s="3" t="s">
        <v>9734</v>
      </c>
      <c r="M5459" s="3"/>
      <c r="N5459" t="str">
        <f>Orte[[#This Row],[Ort]]</f>
        <v>Nürnberg</v>
      </c>
      <c r="O5459" t="s">
        <v>6076</v>
      </c>
      <c r="P5459" t="s">
        <v>4415</v>
      </c>
    </row>
    <row r="5460" spans="1:16" x14ac:dyDescent="0.35">
      <c r="A5460" t="s">
        <v>81</v>
      </c>
      <c r="B5460" s="3" t="s">
        <v>10413</v>
      </c>
      <c r="C5460" s="4">
        <v>49.445444572900001</v>
      </c>
      <c r="D5460" s="4">
        <v>11.0216920005</v>
      </c>
      <c r="E5460" s="4">
        <f>Orte[[#This Row],[Lat_dez]]*PI()/180</f>
        <v>0.86298580790946633</v>
      </c>
      <c r="F5460" s="4">
        <f>Orte[[#This Row],[Lon_dez]]*PI()/180</f>
        <v>0.19236481454944551</v>
      </c>
      <c r="G5460" t="s">
        <v>665</v>
      </c>
      <c r="H5460" t="s">
        <v>811</v>
      </c>
      <c r="I5460" s="4" t="b">
        <v>0</v>
      </c>
      <c r="J5460" s="4" t="str">
        <f>CONCATENATE(Orte[[#This Row],[Ort]]," - ",Orte[[#This Row],[Landkreis]])</f>
        <v>Nürnberg - Kreisfreie Stadt Nürnberg</v>
      </c>
      <c r="L5460" s="3" t="s">
        <v>10950</v>
      </c>
      <c r="M5460" s="3"/>
      <c r="N5460" t="str">
        <f>Orte[[#This Row],[Ort]]</f>
        <v>Nürnberg</v>
      </c>
      <c r="O5460" t="s">
        <v>1683</v>
      </c>
      <c r="P5460" t="s">
        <v>4954</v>
      </c>
    </row>
    <row r="5461" spans="1:16" x14ac:dyDescent="0.35">
      <c r="A5461" t="s">
        <v>81</v>
      </c>
      <c r="B5461" s="3" t="s">
        <v>12292</v>
      </c>
      <c r="C5461" s="4">
        <v>49.440584963500001</v>
      </c>
      <c r="D5461" s="4">
        <v>11.0466436099</v>
      </c>
      <c r="E5461" s="4">
        <f>Orte[[#This Row],[Lat_dez]]*PI()/180</f>
        <v>0.86290099172507551</v>
      </c>
      <c r="F5461" s="4">
        <f>Orte[[#This Row],[Lon_dez]]*PI()/180</f>
        <v>0.19280030228714706</v>
      </c>
      <c r="G5461" t="s">
        <v>665</v>
      </c>
      <c r="H5461" t="s">
        <v>811</v>
      </c>
      <c r="I5461" s="4" t="b">
        <v>0</v>
      </c>
      <c r="J5461" s="4" t="str">
        <f>CONCATENATE(Orte[[#This Row],[Ort]]," - ",Orte[[#This Row],[Landkreis]])</f>
        <v>Nürnberg - Kreisfreie Stadt Nürnberg</v>
      </c>
      <c r="L5461" s="3" t="s">
        <v>13962</v>
      </c>
      <c r="M5461" s="3"/>
      <c r="N5461" t="str">
        <f>Orte[[#This Row],[Ort]]</f>
        <v>Nürnberg</v>
      </c>
      <c r="O5461" t="s">
        <v>6782</v>
      </c>
      <c r="P5461" t="s">
        <v>4760</v>
      </c>
    </row>
    <row r="5462" spans="1:16" x14ac:dyDescent="0.35">
      <c r="A5462" t="s">
        <v>81</v>
      </c>
      <c r="B5462" s="3" t="s">
        <v>7858</v>
      </c>
      <c r="C5462" s="4">
        <v>49.426439018099998</v>
      </c>
      <c r="D5462" s="4">
        <v>11.0550065896</v>
      </c>
      <c r="E5462" s="4">
        <f>Orte[[#This Row],[Lat_dez]]*PI()/180</f>
        <v>0.86265409840203822</v>
      </c>
      <c r="F5462" s="4">
        <f>Orte[[#This Row],[Lon_dez]]*PI()/180</f>
        <v>0.1929462638181895</v>
      </c>
      <c r="G5462" t="s">
        <v>665</v>
      </c>
      <c r="H5462" t="s">
        <v>811</v>
      </c>
      <c r="I5462" s="4" t="b">
        <v>0</v>
      </c>
      <c r="J5462" s="4" t="str">
        <f>CONCATENATE(Orte[[#This Row],[Ort]]," - ",Orte[[#This Row],[Landkreis]])</f>
        <v>Nürnberg - Kreisfreie Stadt Nürnberg</v>
      </c>
      <c r="L5462" s="3" t="s">
        <v>9998</v>
      </c>
      <c r="M5462" s="3"/>
      <c r="N5462" t="str">
        <f>Orte[[#This Row],[Ort]]</f>
        <v>Nürnberg</v>
      </c>
      <c r="O5462" t="s">
        <v>5285</v>
      </c>
      <c r="P5462" t="s">
        <v>5246</v>
      </c>
    </row>
    <row r="5463" spans="1:16" x14ac:dyDescent="0.35">
      <c r="A5463" t="s">
        <v>81</v>
      </c>
      <c r="B5463" s="3" t="s">
        <v>10374</v>
      </c>
      <c r="C5463" s="4">
        <v>49.4395731384</v>
      </c>
      <c r="D5463" s="4">
        <v>11.068798040500001</v>
      </c>
      <c r="E5463" s="4">
        <f>Orte[[#This Row],[Lat_dez]]*PI()/180</f>
        <v>0.86288333204562617</v>
      </c>
      <c r="F5463" s="4">
        <f>Orte[[#This Row],[Lon_dez]]*PI()/180</f>
        <v>0.19318697004502164</v>
      </c>
      <c r="G5463" t="s">
        <v>665</v>
      </c>
      <c r="H5463" t="s">
        <v>811</v>
      </c>
      <c r="I5463" s="4" t="b">
        <v>0</v>
      </c>
      <c r="J5463" s="4" t="str">
        <f>CONCATENATE(Orte[[#This Row],[Ort]]," - ",Orte[[#This Row],[Landkreis]])</f>
        <v>Nürnberg - Kreisfreie Stadt Nürnberg</v>
      </c>
      <c r="L5463" s="3" t="s">
        <v>9385</v>
      </c>
      <c r="M5463" s="3"/>
      <c r="N5463" t="str">
        <f>Orte[[#This Row],[Ort]]</f>
        <v>Nürnberg</v>
      </c>
      <c r="O5463" t="s">
        <v>4769</v>
      </c>
      <c r="P5463" t="s">
        <v>762</v>
      </c>
    </row>
    <row r="5464" spans="1:16" x14ac:dyDescent="0.35">
      <c r="A5464" t="s">
        <v>81</v>
      </c>
      <c r="B5464" s="3" t="s">
        <v>14559</v>
      </c>
      <c r="C5464" s="4">
        <v>49.4266006215</v>
      </c>
      <c r="D5464" s="4">
        <v>11.0140477789</v>
      </c>
      <c r="E5464" s="4">
        <f>Orte[[#This Row],[Lat_dez]]*PI()/180</f>
        <v>0.86265691891345064</v>
      </c>
      <c r="F5464" s="4">
        <f>Orte[[#This Row],[Lon_dez]]*PI()/180</f>
        <v>0.19223139771377346</v>
      </c>
      <c r="G5464" t="s">
        <v>665</v>
      </c>
      <c r="H5464" t="s">
        <v>811</v>
      </c>
      <c r="I5464" s="4" t="b">
        <v>0</v>
      </c>
      <c r="J5464" s="4" t="str">
        <f>CONCATENATE(Orte[[#This Row],[Ort]]," - ",Orte[[#This Row],[Landkreis]])</f>
        <v>Nürnberg - Kreisfreie Stadt Nürnberg</v>
      </c>
      <c r="L5464" s="3" t="s">
        <v>9721</v>
      </c>
      <c r="M5464" s="3"/>
      <c r="N5464" t="str">
        <f>Orte[[#This Row],[Ort]]</f>
        <v>Nürnberg</v>
      </c>
      <c r="O5464" t="s">
        <v>4573</v>
      </c>
      <c r="P5464" t="s">
        <v>2541</v>
      </c>
    </row>
    <row r="5465" spans="1:16" x14ac:dyDescent="0.35">
      <c r="A5465" t="s">
        <v>81</v>
      </c>
      <c r="B5465" s="3" t="s">
        <v>13493</v>
      </c>
      <c r="C5465" s="4">
        <v>49.403962925800002</v>
      </c>
      <c r="D5465" s="4">
        <v>11.0467530315</v>
      </c>
      <c r="E5465" s="4">
        <f>Orte[[#This Row],[Lat_dez]]*PI()/180</f>
        <v>0.86226181658842094</v>
      </c>
      <c r="F5465" s="4">
        <f>Orte[[#This Row],[Lon_dez]]*PI()/180</f>
        <v>0.19280221205433989</v>
      </c>
      <c r="G5465" t="s">
        <v>665</v>
      </c>
      <c r="H5465" t="s">
        <v>811</v>
      </c>
      <c r="I5465" s="4" t="b">
        <v>0</v>
      </c>
      <c r="J5465" s="4" t="str">
        <f>CONCATENATE(Orte[[#This Row],[Ort]]," - ",Orte[[#This Row],[Landkreis]])</f>
        <v>Nürnberg - Kreisfreie Stadt Nürnberg</v>
      </c>
      <c r="L5465" s="3" t="s">
        <v>15809</v>
      </c>
      <c r="M5465" s="3"/>
      <c r="N5465" t="str">
        <f>Orte[[#This Row],[Ort]]</f>
        <v>Nürnberg</v>
      </c>
      <c r="O5465" t="s">
        <v>4748</v>
      </c>
      <c r="P5465" t="s">
        <v>1868</v>
      </c>
    </row>
    <row r="5466" spans="1:16" x14ac:dyDescent="0.35">
      <c r="A5466" t="s">
        <v>81</v>
      </c>
      <c r="B5466" s="3" t="s">
        <v>15128</v>
      </c>
      <c r="C5466" s="4">
        <v>49.377568236800002</v>
      </c>
      <c r="D5466" s="4">
        <v>11.033756154200001</v>
      </c>
      <c r="E5466" s="4">
        <f>Orte[[#This Row],[Lat_dez]]*PI()/180</f>
        <v>0.86180114236033112</v>
      </c>
      <c r="F5466" s="4">
        <f>Orte[[#This Row],[Lon_dez]]*PI()/180</f>
        <v>0.19257537375297717</v>
      </c>
      <c r="G5466" t="s">
        <v>665</v>
      </c>
      <c r="H5466" t="s">
        <v>811</v>
      </c>
      <c r="I5466" s="4" t="b">
        <v>0</v>
      </c>
      <c r="J5466" s="4" t="str">
        <f>CONCATENATE(Orte[[#This Row],[Ort]]," - ",Orte[[#This Row],[Landkreis]])</f>
        <v>Nürnberg - Kreisfreie Stadt Nürnberg</v>
      </c>
      <c r="L5466" s="3" t="s">
        <v>11356</v>
      </c>
      <c r="M5466" s="3"/>
      <c r="N5466" t="str">
        <f>Orte[[#This Row],[Ort]]</f>
        <v>Nürnberg</v>
      </c>
      <c r="O5466" t="s">
        <v>7131</v>
      </c>
      <c r="P5466" t="s">
        <v>4798</v>
      </c>
    </row>
    <row r="5467" spans="1:16" x14ac:dyDescent="0.35">
      <c r="A5467" t="s">
        <v>81</v>
      </c>
      <c r="B5467" s="3" t="s">
        <v>10376</v>
      </c>
      <c r="C5467" s="4">
        <v>49.3657675125</v>
      </c>
      <c r="D5467" s="4">
        <v>11.113184932499999</v>
      </c>
      <c r="E5467" s="4">
        <f>Orte[[#This Row],[Lat_dez]]*PI()/180</f>
        <v>0.86159518086717601</v>
      </c>
      <c r="F5467" s="4">
        <f>Orte[[#This Row],[Lon_dez]]*PI()/180</f>
        <v>0.19396166745514876</v>
      </c>
      <c r="G5467" t="s">
        <v>665</v>
      </c>
      <c r="H5467" t="s">
        <v>811</v>
      </c>
      <c r="I5467" s="4" t="b">
        <v>0</v>
      </c>
      <c r="J5467" s="4" t="str">
        <f>CONCATENATE(Orte[[#This Row],[Ort]]," - ",Orte[[#This Row],[Landkreis]])</f>
        <v>Nürnberg - Kreisfreie Stadt Nürnberg</v>
      </c>
      <c r="L5467" s="3" t="s">
        <v>10862</v>
      </c>
      <c r="M5467" s="3"/>
      <c r="N5467" t="str">
        <f>Orte[[#This Row],[Ort]]</f>
        <v>Nürnberg</v>
      </c>
      <c r="O5467" t="s">
        <v>2456</v>
      </c>
      <c r="P5467" t="s">
        <v>2019</v>
      </c>
    </row>
    <row r="5468" spans="1:16" x14ac:dyDescent="0.35">
      <c r="A5468" t="s">
        <v>81</v>
      </c>
      <c r="B5468" s="3" t="s">
        <v>14810</v>
      </c>
      <c r="C5468" s="4">
        <v>49.437783649399996</v>
      </c>
      <c r="D5468" s="4">
        <v>11.0816361126</v>
      </c>
      <c r="E5468" s="4">
        <f>Orte[[#This Row],[Lat_dez]]*PI()/180</f>
        <v>0.8628520995706479</v>
      </c>
      <c r="F5468" s="4">
        <f>Orte[[#This Row],[Lon_dez]]*PI()/180</f>
        <v>0.19341103667277509</v>
      </c>
      <c r="G5468" t="s">
        <v>665</v>
      </c>
      <c r="H5468" t="s">
        <v>811</v>
      </c>
      <c r="I5468" s="4" t="b">
        <v>0</v>
      </c>
      <c r="J5468" s="4" t="str">
        <f>CONCATENATE(Orte[[#This Row],[Ort]]," - ",Orte[[#This Row],[Landkreis]])</f>
        <v>Nürnberg - Kreisfreie Stadt Nürnberg</v>
      </c>
      <c r="L5468" s="3" t="s">
        <v>10504</v>
      </c>
      <c r="M5468" s="3"/>
      <c r="N5468" t="str">
        <f>Orte[[#This Row],[Ort]]</f>
        <v>Nürnberg</v>
      </c>
      <c r="O5468" t="s">
        <v>2615</v>
      </c>
      <c r="P5468" t="s">
        <v>2006</v>
      </c>
    </row>
    <row r="5469" spans="1:16" x14ac:dyDescent="0.35">
      <c r="A5469" t="s">
        <v>81</v>
      </c>
      <c r="B5469" s="3" t="s">
        <v>7946</v>
      </c>
      <c r="C5469" s="4">
        <v>49.427445594700004</v>
      </c>
      <c r="D5469" s="4">
        <v>11.0918016009</v>
      </c>
      <c r="E5469" s="4">
        <f>Orte[[#This Row],[Lat_dez]]*PI()/180</f>
        <v>0.86267166647788174</v>
      </c>
      <c r="F5469" s="4">
        <f>Orte[[#This Row],[Lon_dez]]*PI()/180</f>
        <v>0.19358845791368304</v>
      </c>
      <c r="G5469" t="s">
        <v>665</v>
      </c>
      <c r="H5469" t="s">
        <v>811</v>
      </c>
      <c r="I5469" s="4" t="b">
        <v>0</v>
      </c>
      <c r="J5469" s="4" t="str">
        <f>CONCATENATE(Orte[[#This Row],[Ort]]," - ",Orte[[#This Row],[Landkreis]])</f>
        <v>Nürnberg - Kreisfreie Stadt Nürnberg</v>
      </c>
      <c r="L5469" s="3" t="s">
        <v>14440</v>
      </c>
      <c r="M5469" s="3"/>
      <c r="N5469" t="str">
        <f>Orte[[#This Row],[Ort]]</f>
        <v>Nürnberg</v>
      </c>
      <c r="O5469" t="s">
        <v>89</v>
      </c>
      <c r="P5469" t="s">
        <v>3058</v>
      </c>
    </row>
    <row r="5470" spans="1:16" x14ac:dyDescent="0.35">
      <c r="A5470" t="s">
        <v>81</v>
      </c>
      <c r="B5470" s="3" t="s">
        <v>14193</v>
      </c>
      <c r="C5470" s="4">
        <v>49.404346767500002</v>
      </c>
      <c r="D5470" s="4">
        <v>11.094681186000001</v>
      </c>
      <c r="E5470" s="4">
        <f>Orte[[#This Row],[Lat_dez]]*PI()/180</f>
        <v>0.86226851588989262</v>
      </c>
      <c r="F5470" s="4">
        <f>Orte[[#This Row],[Lon_dez]]*PI()/180</f>
        <v>0.19363871615476941</v>
      </c>
      <c r="G5470" t="s">
        <v>665</v>
      </c>
      <c r="H5470" t="s">
        <v>811</v>
      </c>
      <c r="I5470" s="4" t="b">
        <v>0</v>
      </c>
      <c r="J5470" s="4" t="str">
        <f>CONCATENATE(Orte[[#This Row],[Ort]]," - ",Orte[[#This Row],[Landkreis]])</f>
        <v>Nürnberg - Kreisfreie Stadt Nürnberg</v>
      </c>
      <c r="L5470" s="3" t="s">
        <v>12422</v>
      </c>
      <c r="M5470" s="3"/>
      <c r="N5470" t="str">
        <f>Orte[[#This Row],[Ort]]</f>
        <v>Nürnberg</v>
      </c>
      <c r="O5470" t="s">
        <v>1751</v>
      </c>
      <c r="P5470" t="s">
        <v>4046</v>
      </c>
    </row>
    <row r="5471" spans="1:16" x14ac:dyDescent="0.35">
      <c r="A5471" t="s">
        <v>81</v>
      </c>
      <c r="B5471" s="3" t="s">
        <v>10882</v>
      </c>
      <c r="C5471" s="4">
        <v>49.418313650599998</v>
      </c>
      <c r="D5471" s="4">
        <v>11.125585685100001</v>
      </c>
      <c r="E5471" s="4">
        <f>Orte[[#This Row],[Lat_dez]]*PI()/180</f>
        <v>0.86251228398622859</v>
      </c>
      <c r="F5471" s="4">
        <f>Orte[[#This Row],[Lon_dez]]*PI()/180</f>
        <v>0.19417810141774403</v>
      </c>
      <c r="G5471" t="s">
        <v>665</v>
      </c>
      <c r="H5471" t="s">
        <v>811</v>
      </c>
      <c r="I5471" s="4" t="b">
        <v>0</v>
      </c>
      <c r="J5471" s="4" t="str">
        <f>CONCATENATE(Orte[[#This Row],[Ort]]," - ",Orte[[#This Row],[Landkreis]])</f>
        <v>Nürnberg - Kreisfreie Stadt Nürnberg</v>
      </c>
      <c r="L5471" s="3" t="s">
        <v>12757</v>
      </c>
      <c r="M5471" s="3"/>
      <c r="N5471" t="str">
        <f>Orte[[#This Row],[Ort]]</f>
        <v>Nürnberg</v>
      </c>
      <c r="O5471" t="s">
        <v>1893</v>
      </c>
      <c r="P5471" t="s">
        <v>3706</v>
      </c>
    </row>
    <row r="5472" spans="1:16" x14ac:dyDescent="0.35">
      <c r="A5472" t="s">
        <v>81</v>
      </c>
      <c r="B5472" s="3" t="s">
        <v>12301</v>
      </c>
      <c r="C5472" s="4">
        <v>49.401598056300003</v>
      </c>
      <c r="D5472" s="4">
        <v>11.139182765399999</v>
      </c>
      <c r="E5472" s="4">
        <f>Orte[[#This Row],[Lat_dez]]*PI()/180</f>
        <v>0.86222054182926611</v>
      </c>
      <c r="F5472" s="4">
        <f>Orte[[#This Row],[Lon_dez]]*PI()/180</f>
        <v>0.19441541523763708</v>
      </c>
      <c r="G5472" t="s">
        <v>665</v>
      </c>
      <c r="H5472" t="s">
        <v>811</v>
      </c>
      <c r="I5472" s="4" t="b">
        <v>0</v>
      </c>
      <c r="J5472" s="4" t="str">
        <f>CONCATENATE(Orte[[#This Row],[Ort]]," - ",Orte[[#This Row],[Landkreis]])</f>
        <v>Nürnberg - Kreisfreie Stadt Nürnberg</v>
      </c>
      <c r="L5472" s="3" t="s">
        <v>7704</v>
      </c>
      <c r="M5472" s="3"/>
      <c r="N5472" t="str">
        <f>Orte[[#This Row],[Ort]]</f>
        <v>Nürnberg</v>
      </c>
      <c r="O5472" t="s">
        <v>4322</v>
      </c>
      <c r="P5472" t="s">
        <v>6865</v>
      </c>
    </row>
    <row r="5473" spans="1:16" x14ac:dyDescent="0.35">
      <c r="A5473" t="s">
        <v>81</v>
      </c>
      <c r="B5473" s="3" t="s">
        <v>12813</v>
      </c>
      <c r="C5473" s="4">
        <v>49.427736853900001</v>
      </c>
      <c r="D5473" s="4">
        <v>11.203684299600001</v>
      </c>
      <c r="E5473" s="4">
        <f>Orte[[#This Row],[Lat_dez]]*PI()/180</f>
        <v>0.8626767499098984</v>
      </c>
      <c r="F5473" s="4">
        <f>Orte[[#This Row],[Lon_dez]]*PI()/180</f>
        <v>0.19554117938201485</v>
      </c>
      <c r="G5473" t="s">
        <v>665</v>
      </c>
      <c r="H5473" t="s">
        <v>811</v>
      </c>
      <c r="I5473" s="4" t="b">
        <v>0</v>
      </c>
      <c r="J5473" s="4" t="str">
        <f>CONCATENATE(Orte[[#This Row],[Ort]]," - ",Orte[[#This Row],[Landkreis]])</f>
        <v>Nürnberg - Kreisfreie Stadt Nürnberg</v>
      </c>
      <c r="L5473" s="3" t="s">
        <v>10861</v>
      </c>
      <c r="M5473" s="3"/>
      <c r="N5473" t="str">
        <f>Orte[[#This Row],[Ort]]</f>
        <v>Nürnberg</v>
      </c>
      <c r="O5473" t="s">
        <v>3072</v>
      </c>
      <c r="P5473" t="s">
        <v>6237</v>
      </c>
    </row>
    <row r="5474" spans="1:16" x14ac:dyDescent="0.35">
      <c r="A5474" t="s">
        <v>81</v>
      </c>
      <c r="B5474" s="3" t="s">
        <v>8902</v>
      </c>
      <c r="C5474" s="4">
        <v>49.439749669599998</v>
      </c>
      <c r="D5474" s="4">
        <v>11.104689433200001</v>
      </c>
      <c r="E5474" s="4">
        <f>Orte[[#This Row],[Lat_dez]]*PI()/180</f>
        <v>0.86288641309629854</v>
      </c>
      <c r="F5474" s="4">
        <f>Orte[[#This Row],[Lon_dez]]*PI()/180</f>
        <v>0.19381339302076295</v>
      </c>
      <c r="G5474" t="s">
        <v>665</v>
      </c>
      <c r="H5474" t="s">
        <v>811</v>
      </c>
      <c r="I5474" s="4" t="b">
        <v>0</v>
      </c>
      <c r="J5474" s="4" t="str">
        <f>CONCATENATE(Orte[[#This Row],[Ort]]," - ",Orte[[#This Row],[Landkreis]])</f>
        <v>Nürnberg - Kreisfreie Stadt Nürnberg</v>
      </c>
      <c r="L5474" s="3" t="s">
        <v>7653</v>
      </c>
      <c r="M5474" s="3"/>
      <c r="N5474" t="str">
        <f>Orte[[#This Row],[Ort]]</f>
        <v>Nürnberg</v>
      </c>
      <c r="O5474" t="s">
        <v>6718</v>
      </c>
      <c r="P5474" t="s">
        <v>4889</v>
      </c>
    </row>
    <row r="5475" spans="1:16" x14ac:dyDescent="0.35">
      <c r="A5475" t="s">
        <v>81</v>
      </c>
      <c r="B5475" s="3" t="s">
        <v>14084</v>
      </c>
      <c r="C5475" s="4">
        <v>49.446198194200001</v>
      </c>
      <c r="D5475" s="4">
        <v>11.131218110000001</v>
      </c>
      <c r="E5475" s="4">
        <f>Orte[[#This Row],[Lat_dez]]*PI()/180</f>
        <v>0.86299896108246454</v>
      </c>
      <c r="F5475" s="4">
        <f>Orte[[#This Row],[Lon_dez]]*PI()/180</f>
        <v>0.19427640577712038</v>
      </c>
      <c r="G5475" t="s">
        <v>665</v>
      </c>
      <c r="H5475" t="s">
        <v>811</v>
      </c>
      <c r="I5475" s="4" t="b">
        <v>0</v>
      </c>
      <c r="J5475" s="4" t="str">
        <f>CONCATENATE(Orte[[#This Row],[Ort]]," - ",Orte[[#This Row],[Landkreis]])</f>
        <v>Nürnberg - Kreisfreie Stadt Nürnberg</v>
      </c>
      <c r="L5475" s="3" t="s">
        <v>15611</v>
      </c>
      <c r="M5475" s="3"/>
      <c r="N5475" t="str">
        <f>Orte[[#This Row],[Ort]]</f>
        <v>Nürnberg</v>
      </c>
      <c r="O5475" t="s">
        <v>6444</v>
      </c>
      <c r="P5475" t="s">
        <v>6451</v>
      </c>
    </row>
    <row r="5476" spans="1:16" x14ac:dyDescent="0.35">
      <c r="A5476" t="s">
        <v>81</v>
      </c>
      <c r="B5476" s="3" t="s">
        <v>12298</v>
      </c>
      <c r="C5476" s="4">
        <v>49.463878770000001</v>
      </c>
      <c r="D5476" s="4">
        <v>11.1487662156</v>
      </c>
      <c r="E5476" s="4">
        <f>Orte[[#This Row],[Lat_dez]]*PI()/180</f>
        <v>0.86330754534382304</v>
      </c>
      <c r="F5476" s="4">
        <f>Orte[[#This Row],[Lon_dez]]*PI()/180</f>
        <v>0.19458267799732801</v>
      </c>
      <c r="G5476" t="s">
        <v>665</v>
      </c>
      <c r="H5476" t="s">
        <v>811</v>
      </c>
      <c r="I5476" s="4" t="b">
        <v>0</v>
      </c>
      <c r="J5476" s="4" t="str">
        <f>CONCATENATE(Orte[[#This Row],[Ort]]," - ",Orte[[#This Row],[Landkreis]])</f>
        <v>Nürnberg - Kreisfreie Stadt Nürnberg</v>
      </c>
      <c r="L5476" s="3" t="s">
        <v>15612</v>
      </c>
      <c r="M5476" s="3"/>
      <c r="N5476" t="str">
        <f>Orte[[#This Row],[Ort]]</f>
        <v>Nürnberg</v>
      </c>
      <c r="O5476" t="s">
        <v>4038</v>
      </c>
      <c r="P5476" t="s">
        <v>1396</v>
      </c>
    </row>
    <row r="5477" spans="1:16" x14ac:dyDescent="0.35">
      <c r="A5477" t="s">
        <v>81</v>
      </c>
      <c r="B5477" s="3" t="s">
        <v>7947</v>
      </c>
      <c r="C5477" s="4">
        <v>49.458067072799999</v>
      </c>
      <c r="D5477" s="4">
        <v>11.098498452299999</v>
      </c>
      <c r="E5477" s="4">
        <f>Orte[[#This Row],[Lat_dez]]*PI()/180</f>
        <v>0.86320611209255405</v>
      </c>
      <c r="F5477" s="4">
        <f>Orte[[#This Row],[Lon_dez]]*PI()/180</f>
        <v>0.19370534002012982</v>
      </c>
      <c r="G5477" t="s">
        <v>665</v>
      </c>
      <c r="H5477" t="s">
        <v>811</v>
      </c>
      <c r="I5477" s="4" t="b">
        <v>0</v>
      </c>
      <c r="J5477" s="4" t="str">
        <f>CONCATENATE(Orte[[#This Row],[Ort]]," - ",Orte[[#This Row],[Landkreis]])</f>
        <v>Nürnberg - Kreisfreie Stadt Nürnberg</v>
      </c>
      <c r="L5477" s="3" t="s">
        <v>14705</v>
      </c>
      <c r="M5477" s="3"/>
      <c r="N5477" t="str">
        <f>Orte[[#This Row],[Ort]]</f>
        <v>Nürnberg</v>
      </c>
      <c r="O5477" t="s">
        <v>4019</v>
      </c>
      <c r="P5477" t="s">
        <v>2909</v>
      </c>
    </row>
    <row r="5478" spans="1:16" x14ac:dyDescent="0.35">
      <c r="A5478" t="s">
        <v>81</v>
      </c>
      <c r="B5478" s="3" t="s">
        <v>14194</v>
      </c>
      <c r="C5478" s="4">
        <v>49.472494645399998</v>
      </c>
      <c r="D5478" s="4">
        <v>11.131903725800001</v>
      </c>
      <c r="E5478" s="4">
        <f>Orte[[#This Row],[Lat_dez]]*PI()/180</f>
        <v>0.8634579207374945</v>
      </c>
      <c r="F5478" s="4">
        <f>Orte[[#This Row],[Lon_dez]]*PI()/180</f>
        <v>0.19428837203023405</v>
      </c>
      <c r="G5478" t="s">
        <v>665</v>
      </c>
      <c r="H5478" t="s">
        <v>811</v>
      </c>
      <c r="I5478" s="4" t="b">
        <v>0</v>
      </c>
      <c r="J5478" s="4" t="str">
        <f>CONCATENATE(Orte[[#This Row],[Ort]]," - ",Orte[[#This Row],[Landkreis]])</f>
        <v>Nürnberg - Kreisfreie Stadt Nürnberg</v>
      </c>
      <c r="L5478" s="3" t="s">
        <v>10857</v>
      </c>
      <c r="M5478" s="3"/>
      <c r="N5478" t="str">
        <f>Orte[[#This Row],[Ort]]</f>
        <v>Nürnberg</v>
      </c>
      <c r="O5478" t="s">
        <v>1483</v>
      </c>
      <c r="P5478" t="s">
        <v>6659</v>
      </c>
    </row>
    <row r="5479" spans="1:16" x14ac:dyDescent="0.35">
      <c r="A5479" t="s">
        <v>2317</v>
      </c>
      <c r="B5479" s="3" t="s">
        <v>9354</v>
      </c>
      <c r="C5479" s="4">
        <v>49.382772215800003</v>
      </c>
      <c r="D5479" s="4">
        <v>11.233272378100001</v>
      </c>
      <c r="E5479" s="4">
        <f>Orte[[#This Row],[Lat_dez]]*PI()/180</f>
        <v>0.86189196892808584</v>
      </c>
      <c r="F5479" s="4">
        <f>Orte[[#This Row],[Lon_dez]]*PI()/180</f>
        <v>0.19605758877117835</v>
      </c>
      <c r="G5479" t="s">
        <v>665</v>
      </c>
      <c r="H5479" t="s">
        <v>964</v>
      </c>
      <c r="I5479" s="4" t="b">
        <v>0</v>
      </c>
      <c r="J5479" s="4" t="str">
        <f>CONCATENATE(Orte[[#This Row],[Ort]]," - ",Orte[[#This Row],[Landkreis]])</f>
        <v>Nürnberg-Feucht, Feuchter Forst - Landkreis Nürnberger Land</v>
      </c>
      <c r="L5479" s="3" t="s">
        <v>9723</v>
      </c>
      <c r="M5479" s="3"/>
      <c r="N5479" t="str">
        <f>Orte[[#This Row],[Ort]]</f>
        <v>Nürnberg-Feucht, Feuchter Forst</v>
      </c>
      <c r="O5479" t="s">
        <v>5552</v>
      </c>
      <c r="P5479" t="s">
        <v>6019</v>
      </c>
    </row>
    <row r="5480" spans="1:16" x14ac:dyDescent="0.35">
      <c r="A5480" t="s">
        <v>2641</v>
      </c>
      <c r="B5480" s="3" t="s">
        <v>9756</v>
      </c>
      <c r="C5480" s="4">
        <v>48.6195811535</v>
      </c>
      <c r="D5480" s="4">
        <v>9.3405432367800003</v>
      </c>
      <c r="E5480" s="4">
        <f>Orte[[#This Row],[Lat_dez]]*PI()/180</f>
        <v>0.84857177206915757</v>
      </c>
      <c r="F5480" s="4">
        <f>Orte[[#This Row],[Lon_dez]]*PI()/180</f>
        <v>0.16302323340669933</v>
      </c>
      <c r="G5480" t="s">
        <v>546</v>
      </c>
      <c r="H5480" t="s">
        <v>781</v>
      </c>
      <c r="I5480" s="4" t="b">
        <v>0</v>
      </c>
      <c r="J5480" s="4" t="str">
        <f>CONCATENATE(Orte[[#This Row],[Ort]]," - ",Orte[[#This Row],[Landkreis]])</f>
        <v>Nürtingen - Landkreis Esslingen</v>
      </c>
      <c r="L5480" s="3" t="s">
        <v>13564</v>
      </c>
      <c r="M5480" s="3"/>
      <c r="N5480" t="str">
        <f>Orte[[#This Row],[Ort]]</f>
        <v>Nürtingen</v>
      </c>
      <c r="O5480" t="s">
        <v>1305</v>
      </c>
      <c r="P5480" t="s">
        <v>3972</v>
      </c>
    </row>
    <row r="5481" spans="1:16" x14ac:dyDescent="0.35">
      <c r="A5481" t="s">
        <v>4263</v>
      </c>
      <c r="B5481" s="3" t="s">
        <v>11783</v>
      </c>
      <c r="C5481" s="4">
        <v>48.125227871699998</v>
      </c>
      <c r="D5481" s="4">
        <v>8.9065036231400008</v>
      </c>
      <c r="E5481" s="4">
        <f>Orte[[#This Row],[Lat_dez]]*PI()/180</f>
        <v>0.8399436796337082</v>
      </c>
      <c r="F5481" s="4">
        <f>Orte[[#This Row],[Lon_dez]]*PI()/180</f>
        <v>0.15544781306459723</v>
      </c>
      <c r="G5481" t="s">
        <v>546</v>
      </c>
      <c r="H5481" t="s">
        <v>1492</v>
      </c>
      <c r="I5481" s="4" t="b">
        <v>0</v>
      </c>
      <c r="J5481" s="4" t="str">
        <f>CONCATENATE(Orte[[#This Row],[Ort]]," - ",Orte[[#This Row],[Landkreis]])</f>
        <v>Nusplingen - Landkreis Zollernalbkreis</v>
      </c>
      <c r="L5481" s="3" t="s">
        <v>11061</v>
      </c>
      <c r="M5481" s="3"/>
      <c r="N5481" t="str">
        <f>Orte[[#This Row],[Ort]]</f>
        <v>Nusplingen</v>
      </c>
      <c r="O5481" t="s">
        <v>1303</v>
      </c>
      <c r="P5481" t="s">
        <v>3846</v>
      </c>
    </row>
    <row r="5482" spans="1:16" x14ac:dyDescent="0.35">
      <c r="A5482" t="s">
        <v>594</v>
      </c>
      <c r="B5482" s="3" t="s">
        <v>7719</v>
      </c>
      <c r="C5482" s="4">
        <v>49.636429100299999</v>
      </c>
      <c r="D5482" s="4">
        <v>7.7009538202899996</v>
      </c>
      <c r="E5482" s="4">
        <f>Orte[[#This Row],[Lat_dez]]*PI()/180</f>
        <v>0.86631911673296158</v>
      </c>
      <c r="F5482" s="4">
        <f>Orte[[#This Row],[Lon_dez]]*PI()/180</f>
        <v>0.13440699970809619</v>
      </c>
      <c r="G5482" t="s">
        <v>514</v>
      </c>
      <c r="H5482" t="s">
        <v>595</v>
      </c>
      <c r="I5482" s="4" t="b">
        <v>0</v>
      </c>
      <c r="J5482" s="4" t="str">
        <f>CONCATENATE(Orte[[#This Row],[Ort]]," - ",Orte[[#This Row],[Landkreis]])</f>
        <v>Nußbach - Landkreis Donnersbergkreis</v>
      </c>
      <c r="L5482" s="3" t="s">
        <v>14578</v>
      </c>
      <c r="M5482" s="3"/>
      <c r="N5482" t="str">
        <f>Orte[[#This Row],[Ort]]</f>
        <v>Nußbach</v>
      </c>
      <c r="O5482" t="s">
        <v>5175</v>
      </c>
      <c r="P5482" t="s">
        <v>6210</v>
      </c>
    </row>
    <row r="5483" spans="1:16" x14ac:dyDescent="0.35">
      <c r="A5483" t="s">
        <v>5201</v>
      </c>
      <c r="B5483" s="3" t="s">
        <v>13023</v>
      </c>
      <c r="C5483" s="4">
        <v>47.910707035100003</v>
      </c>
      <c r="D5483" s="4">
        <v>12.5944611783</v>
      </c>
      <c r="E5483" s="4">
        <f>Orte[[#This Row],[Lat_dez]]*PI()/180</f>
        <v>0.83619958472090561</v>
      </c>
      <c r="F5483" s="4">
        <f>Orte[[#This Row],[Lon_dez]]*PI()/180</f>
        <v>0.21981481507593961</v>
      </c>
      <c r="G5483" t="s">
        <v>665</v>
      </c>
      <c r="H5483" t="s">
        <v>913</v>
      </c>
      <c r="I5483" s="4" t="b">
        <v>0</v>
      </c>
      <c r="J5483" s="4" t="str">
        <f>CONCATENATE(Orte[[#This Row],[Ort]]," - ",Orte[[#This Row],[Landkreis]])</f>
        <v>Nußdorf - Landkreis Traunstein</v>
      </c>
      <c r="L5483" s="3" t="s">
        <v>8819</v>
      </c>
      <c r="M5483" s="3"/>
      <c r="N5483" t="str">
        <f>Orte[[#This Row],[Ort]]</f>
        <v>Nußdorf</v>
      </c>
      <c r="O5483" t="s">
        <v>3759</v>
      </c>
      <c r="P5483" t="s">
        <v>3172</v>
      </c>
    </row>
    <row r="5484" spans="1:16" x14ac:dyDescent="0.35">
      <c r="A5484" t="s">
        <v>889</v>
      </c>
      <c r="B5484" s="3" t="s">
        <v>7906</v>
      </c>
      <c r="C5484" s="4">
        <v>47.728658072100004</v>
      </c>
      <c r="D5484" s="4">
        <v>12.176389517</v>
      </c>
      <c r="E5484" s="4">
        <f>Orte[[#This Row],[Lat_dez]]*PI()/180</f>
        <v>0.83302223091671423</v>
      </c>
      <c r="F5484" s="4">
        <f>Orte[[#This Row],[Lon_dez]]*PI()/180</f>
        <v>0.21251808807697209</v>
      </c>
      <c r="G5484" t="s">
        <v>665</v>
      </c>
      <c r="H5484" t="s">
        <v>877</v>
      </c>
      <c r="I5484" s="4" t="b">
        <v>0</v>
      </c>
      <c r="J5484" s="4" t="str">
        <f>CONCATENATE(Orte[[#This Row],[Ort]]," - ",Orte[[#This Row],[Landkreis]])</f>
        <v>Nußdorf a. Inn - Landkreis Rosenheim</v>
      </c>
      <c r="L5484" s="3" t="s">
        <v>11465</v>
      </c>
      <c r="M5484" s="3"/>
      <c r="N5484" t="str">
        <f>Orte[[#This Row],[Ort]]</f>
        <v>Nußdorf a. Inn</v>
      </c>
      <c r="O5484" t="s">
        <v>2075</v>
      </c>
      <c r="P5484" t="s">
        <v>4682</v>
      </c>
    </row>
    <row r="5485" spans="1:16" x14ac:dyDescent="0.35">
      <c r="A5485" t="s">
        <v>6347</v>
      </c>
      <c r="B5485" s="3" t="s">
        <v>14537</v>
      </c>
      <c r="C5485" s="4">
        <v>53.652014356800002</v>
      </c>
      <c r="D5485" s="4">
        <v>10.5884028387</v>
      </c>
      <c r="E5485" s="4">
        <f>Orte[[#This Row],[Lat_dez]]*PI()/180</f>
        <v>0.93640430085342785</v>
      </c>
      <c r="F5485" s="4">
        <f>Orte[[#This Row],[Lon_dez]]*PI()/180</f>
        <v>0.18480249206282906</v>
      </c>
      <c r="G5485" t="s">
        <v>641</v>
      </c>
      <c r="H5485" t="s">
        <v>1043</v>
      </c>
      <c r="I5485" s="4" t="b">
        <v>0</v>
      </c>
      <c r="J5485" s="4" t="str">
        <f>CONCATENATE(Orte[[#This Row],[Ort]]," - ",Orte[[#This Row],[Landkreis]])</f>
        <v>Nusse - Kreis Herzogtum Lauenburg</v>
      </c>
      <c r="L5485" s="3" t="s">
        <v>10439</v>
      </c>
      <c r="M5485" s="3"/>
      <c r="N5485" t="str">
        <f>Orte[[#This Row],[Ort]]</f>
        <v>Nusse</v>
      </c>
      <c r="O5485" t="s">
        <v>4143</v>
      </c>
      <c r="P5485" t="s">
        <v>3268</v>
      </c>
    </row>
    <row r="5486" spans="1:16" x14ac:dyDescent="0.35">
      <c r="A5486" t="s">
        <v>2619</v>
      </c>
      <c r="B5486" s="3" t="s">
        <v>9729</v>
      </c>
      <c r="C5486" s="4">
        <v>49.3225580115</v>
      </c>
      <c r="D5486" s="4">
        <v>8.7020986321800002</v>
      </c>
      <c r="E5486" s="4">
        <f>Orte[[#This Row],[Lat_dez]]*PI()/180</f>
        <v>0.8608410328065822</v>
      </c>
      <c r="F5486" s="4">
        <f>Orte[[#This Row],[Lon_dez]]*PI()/180</f>
        <v>0.15188027296483597</v>
      </c>
      <c r="G5486" t="s">
        <v>546</v>
      </c>
      <c r="H5486" t="s">
        <v>726</v>
      </c>
      <c r="I5486" s="4" t="b">
        <v>0</v>
      </c>
      <c r="J5486" s="4" t="str">
        <f>CONCATENATE(Orte[[#This Row],[Ort]]," - ",Orte[[#This Row],[Landkreis]])</f>
        <v>Nußloch - Landkreis Rhein-Neckar-Kreis</v>
      </c>
      <c r="L5486" s="3" t="s">
        <v>15808</v>
      </c>
      <c r="M5486" s="3"/>
      <c r="N5486" t="str">
        <f>Orte[[#This Row],[Ort]]</f>
        <v>Nußloch</v>
      </c>
      <c r="O5486" t="s">
        <v>6769</v>
      </c>
      <c r="P5486" t="s">
        <v>3544</v>
      </c>
    </row>
    <row r="5487" spans="1:16" x14ac:dyDescent="0.35">
      <c r="A5487" t="s">
        <v>3328</v>
      </c>
      <c r="B5487" s="3" t="s">
        <v>10597</v>
      </c>
      <c r="C5487" s="4">
        <v>50.648138537199998</v>
      </c>
      <c r="D5487" s="4">
        <v>9.8554820621000001</v>
      </c>
      <c r="E5487" s="4">
        <f>Orte[[#This Row],[Lat_dez]]*PI()/180</f>
        <v>0.88397677748036441</v>
      </c>
      <c r="F5487" s="4">
        <f>Orte[[#This Row],[Lon_dez]]*PI()/180</f>
        <v>0.17201061135488527</v>
      </c>
      <c r="G5487" t="s">
        <v>549</v>
      </c>
      <c r="H5487" t="s">
        <v>815</v>
      </c>
      <c r="I5487" s="4" t="b">
        <v>0</v>
      </c>
      <c r="J5487" s="4" t="str">
        <f>CONCATENATE(Orte[[#This Row],[Ort]]," - ",Orte[[#This Row],[Landkreis]])</f>
        <v>Nüsttal - Landkreis Fulda</v>
      </c>
      <c r="L5487" s="3" t="s">
        <v>14577</v>
      </c>
      <c r="M5487" s="3"/>
      <c r="N5487" t="str">
        <f>Orte[[#This Row],[Ort]]</f>
        <v>Nüsttal</v>
      </c>
      <c r="O5487" t="s">
        <v>2060</v>
      </c>
      <c r="P5487" t="s">
        <v>2725</v>
      </c>
    </row>
    <row r="5488" spans="1:16" x14ac:dyDescent="0.35">
      <c r="A5488" t="s">
        <v>3248</v>
      </c>
      <c r="B5488" s="3" t="s">
        <v>10490</v>
      </c>
      <c r="C5488" s="4">
        <v>52.314947138699999</v>
      </c>
      <c r="D5488" s="4">
        <v>13.1254420305</v>
      </c>
      <c r="E5488" s="4">
        <f>Orte[[#This Row],[Lat_dez]]*PI()/180</f>
        <v>0.91306807557710168</v>
      </c>
      <c r="F5488" s="4">
        <f>Orte[[#This Row],[Lon_dez]]*PI()/180</f>
        <v>0.22908217921187499</v>
      </c>
      <c r="G5488" t="s">
        <v>885</v>
      </c>
      <c r="H5488" t="s">
        <v>904</v>
      </c>
      <c r="I5488" s="4" t="b">
        <v>0</v>
      </c>
      <c r="J5488" s="4" t="str">
        <f>CONCATENATE(Orte[[#This Row],[Ort]]," - ",Orte[[#This Row],[Landkreis]])</f>
        <v>Nuthetal - Landkreis Potsdam-Mittelmark</v>
      </c>
      <c r="L5488" s="3" t="s">
        <v>9722</v>
      </c>
      <c r="M5488" s="3"/>
      <c r="N5488" t="str">
        <f>Orte[[#This Row],[Ort]]</f>
        <v>Nuthetal</v>
      </c>
      <c r="O5488" t="s">
        <v>5899</v>
      </c>
      <c r="P5488" t="s">
        <v>3276</v>
      </c>
    </row>
    <row r="5489" spans="1:16" x14ac:dyDescent="0.35">
      <c r="A5489" t="s">
        <v>1422</v>
      </c>
      <c r="B5489" s="3" t="s">
        <v>8355</v>
      </c>
      <c r="C5489" s="4">
        <v>52.100215974199998</v>
      </c>
      <c r="D5489" s="4">
        <v>13.2045363292</v>
      </c>
      <c r="E5489" s="4">
        <f>Orte[[#This Row],[Lat_dez]]*PI()/180</f>
        <v>0.90932030974993505</v>
      </c>
      <c r="F5489" s="4">
        <f>Orte[[#This Row],[Lon_dez]]*PI()/180</f>
        <v>0.23046263514374588</v>
      </c>
      <c r="G5489" t="s">
        <v>885</v>
      </c>
      <c r="H5489" t="s">
        <v>1241</v>
      </c>
      <c r="I5489" s="4" t="b">
        <v>0</v>
      </c>
      <c r="J5489" s="4" t="str">
        <f>CONCATENATE(Orte[[#This Row],[Ort]]," - ",Orte[[#This Row],[Landkreis]])</f>
        <v>Nuthe-Urstromtal - Landkreis Teltow-Fläming</v>
      </c>
      <c r="L5489" s="3" t="s">
        <v>7696</v>
      </c>
      <c r="M5489" s="3"/>
      <c r="N5489" t="str">
        <f>Orte[[#This Row],[Ort]]</f>
        <v>Nuthe-Urstromtal</v>
      </c>
      <c r="O5489" t="s">
        <v>5094</v>
      </c>
      <c r="P5489" t="s">
        <v>1768</v>
      </c>
    </row>
    <row r="5490" spans="1:16" x14ac:dyDescent="0.35">
      <c r="A5490" t="s">
        <v>4510</v>
      </c>
      <c r="B5490" s="3" t="s">
        <v>12116</v>
      </c>
      <c r="C5490" s="4">
        <v>47.596231549000002</v>
      </c>
      <c r="D5490" s="4">
        <v>11.0711783212</v>
      </c>
      <c r="E5490" s="4">
        <f>Orte[[#This Row],[Lat_dez]]*PI()/180</f>
        <v>0.83071095207165091</v>
      </c>
      <c r="F5490" s="4">
        <f>Orte[[#This Row],[Lon_dez]]*PI()/180</f>
        <v>0.19322851378035832</v>
      </c>
      <c r="G5490" t="s">
        <v>665</v>
      </c>
      <c r="H5490" t="s">
        <v>949</v>
      </c>
      <c r="I5490" s="4" t="b">
        <v>0</v>
      </c>
      <c r="J5490" s="4" t="str">
        <f>CONCATENATE(Orte[[#This Row],[Ort]]," - ",Orte[[#This Row],[Landkreis]])</f>
        <v>Oberammergau - Landkreis Garmisch-Partenkirchen</v>
      </c>
      <c r="L5490" s="3" t="s">
        <v>13854</v>
      </c>
      <c r="M5490" s="3"/>
      <c r="N5490" t="str">
        <f>Orte[[#This Row],[Ort]]</f>
        <v>Oberammergau</v>
      </c>
      <c r="O5490" t="s">
        <v>5627</v>
      </c>
      <c r="P5490" t="s">
        <v>5401</v>
      </c>
    </row>
    <row r="5491" spans="1:16" x14ac:dyDescent="0.35">
      <c r="A5491" t="s">
        <v>2669</v>
      </c>
      <c r="B5491" s="3" t="s">
        <v>9783</v>
      </c>
      <c r="C5491" s="4">
        <v>49.422245151699997</v>
      </c>
      <c r="D5491" s="4">
        <v>10.968291836800001</v>
      </c>
      <c r="E5491" s="4">
        <f>Orte[[#This Row],[Lat_dez]]*PI()/180</f>
        <v>0.86258090162496925</v>
      </c>
      <c r="F5491" s="4">
        <f>Orte[[#This Row],[Lon_dez]]*PI()/180</f>
        <v>0.19143280587177655</v>
      </c>
      <c r="G5491" t="s">
        <v>665</v>
      </c>
      <c r="H5491" t="s">
        <v>2660</v>
      </c>
      <c r="I5491" s="4" t="b">
        <v>0</v>
      </c>
      <c r="J5491" s="4" t="str">
        <f>CONCATENATE(Orte[[#This Row],[Ort]]," - ",Orte[[#This Row],[Landkreis]])</f>
        <v>Oberasbach - Landkreis Fürth</v>
      </c>
      <c r="L5491" s="3" t="s">
        <v>8102</v>
      </c>
      <c r="M5491" s="3"/>
      <c r="N5491" t="str">
        <f>Orte[[#This Row],[Ort]]</f>
        <v>Oberasbach</v>
      </c>
      <c r="O5491" t="s">
        <v>4272</v>
      </c>
      <c r="P5491" t="s">
        <v>5338</v>
      </c>
    </row>
    <row r="5492" spans="1:16" x14ac:dyDescent="0.35">
      <c r="A5492" t="s">
        <v>6984</v>
      </c>
      <c r="B5492" s="3" t="s">
        <v>15405</v>
      </c>
      <c r="C5492" s="4">
        <v>47.559965968699998</v>
      </c>
      <c r="D5492" s="4">
        <v>11.1440651616</v>
      </c>
      <c r="E5492" s="4">
        <f>Orte[[#This Row],[Lat_dez]]*PI()/180</f>
        <v>0.83007799829026929</v>
      </c>
      <c r="F5492" s="4">
        <f>Orte[[#This Row],[Lon_dez]]*PI()/180</f>
        <v>0.19450062912671398</v>
      </c>
      <c r="G5492" t="s">
        <v>665</v>
      </c>
      <c r="H5492" t="s">
        <v>949</v>
      </c>
      <c r="I5492" s="4" t="b">
        <v>0</v>
      </c>
      <c r="J5492" s="4" t="str">
        <f>CONCATENATE(Orte[[#This Row],[Ort]]," - ",Orte[[#This Row],[Landkreis]])</f>
        <v>Oberau - Landkreis Garmisch-Partenkirchen</v>
      </c>
      <c r="L5492" s="3" t="s">
        <v>12413</v>
      </c>
      <c r="M5492" s="3"/>
      <c r="N5492" t="str">
        <f>Orte[[#This Row],[Ort]]</f>
        <v>Oberau</v>
      </c>
      <c r="O5492" t="s">
        <v>1855</v>
      </c>
      <c r="P5492" t="s">
        <v>6628</v>
      </c>
    </row>
    <row r="5493" spans="1:16" x14ac:dyDescent="0.35">
      <c r="A5493" t="s">
        <v>1879</v>
      </c>
      <c r="B5493" s="3" t="s">
        <v>8849</v>
      </c>
      <c r="C5493" s="4">
        <v>47.663649576600001</v>
      </c>
      <c r="D5493" s="4">
        <v>12.1138052417</v>
      </c>
      <c r="E5493" s="4">
        <f>Orte[[#This Row],[Lat_dez]]*PI()/180</f>
        <v>0.83188761862847116</v>
      </c>
      <c r="F5493" s="4">
        <f>Orte[[#This Row],[Lon_dez]]*PI()/180</f>
        <v>0.21142578641301249</v>
      </c>
      <c r="G5493" t="s">
        <v>665</v>
      </c>
      <c r="H5493" t="s">
        <v>877</v>
      </c>
      <c r="I5493" s="4" t="b">
        <v>0</v>
      </c>
      <c r="J5493" s="4" t="str">
        <f>CONCATENATE(Orte[[#This Row],[Ort]]," - ",Orte[[#This Row],[Landkreis]])</f>
        <v>Oberaudorf - Landkreis Rosenheim</v>
      </c>
      <c r="L5493" s="3" t="s">
        <v>14435</v>
      </c>
      <c r="M5493" s="3"/>
      <c r="N5493" t="str">
        <f>Orte[[#This Row],[Ort]]</f>
        <v>Oberaudorf</v>
      </c>
      <c r="O5493" t="s">
        <v>2129</v>
      </c>
      <c r="P5493" t="s">
        <v>5649</v>
      </c>
    </row>
    <row r="5494" spans="1:16" x14ac:dyDescent="0.35">
      <c r="A5494" t="s">
        <v>1112</v>
      </c>
      <c r="B5494" s="3" t="s">
        <v>8077</v>
      </c>
      <c r="C5494" s="4">
        <v>50.852721648600003</v>
      </c>
      <c r="D5494" s="4">
        <v>9.4643655791899999</v>
      </c>
      <c r="E5494" s="4">
        <f>Orte[[#This Row],[Lat_dez]]*PI()/180</f>
        <v>0.88754742636826889</v>
      </c>
      <c r="F5494" s="4">
        <f>Orte[[#This Row],[Lon_dez]]*PI()/180</f>
        <v>0.16518434096928561</v>
      </c>
      <c r="G5494" t="s">
        <v>549</v>
      </c>
      <c r="H5494" t="s">
        <v>817</v>
      </c>
      <c r="I5494" s="4" t="b">
        <v>0</v>
      </c>
      <c r="J5494" s="4" t="str">
        <f>CONCATENATE(Orte[[#This Row],[Ort]]," - ",Orte[[#This Row],[Landkreis]])</f>
        <v>Oberaula - Landkreis Schwalm-Eder-Kreis</v>
      </c>
      <c r="L5494" s="3" t="s">
        <v>15226</v>
      </c>
      <c r="M5494" s="3"/>
      <c r="N5494" t="str">
        <f>Orte[[#This Row],[Ort]]</f>
        <v>Oberaula</v>
      </c>
      <c r="O5494" t="s">
        <v>2052</v>
      </c>
      <c r="P5494" t="s">
        <v>6193</v>
      </c>
    </row>
    <row r="5495" spans="1:16" x14ac:dyDescent="0.35">
      <c r="A5495" t="s">
        <v>4492</v>
      </c>
      <c r="B5495" s="3" t="s">
        <v>12094</v>
      </c>
      <c r="C5495" s="4">
        <v>49.9252938972</v>
      </c>
      <c r="D5495" s="4">
        <v>10.631820875000001</v>
      </c>
      <c r="E5495" s="4">
        <f>Orte[[#This Row],[Lat_dez]]*PI()/180</f>
        <v>0.87136075853197137</v>
      </c>
      <c r="F5495" s="4">
        <f>Orte[[#This Row],[Lon_dez]]*PI()/180</f>
        <v>0.18556027975101447</v>
      </c>
      <c r="G5495" t="s">
        <v>665</v>
      </c>
      <c r="H5495" t="s">
        <v>796</v>
      </c>
      <c r="I5495" s="4" t="b">
        <v>0</v>
      </c>
      <c r="J5495" s="4" t="str">
        <f>CONCATENATE(Orte[[#This Row],[Ort]]," - ",Orte[[#This Row],[Landkreis]])</f>
        <v>Oberaurach - Landkreis Haßberge</v>
      </c>
      <c r="L5495" s="3" t="s">
        <v>15541</v>
      </c>
      <c r="M5495" s="3"/>
      <c r="N5495" t="str">
        <f>Orte[[#This Row],[Ort]]</f>
        <v>Oberaurach</v>
      </c>
      <c r="O5495" t="s">
        <v>856</v>
      </c>
      <c r="P5495" t="s">
        <v>2979</v>
      </c>
    </row>
    <row r="5496" spans="1:16" x14ac:dyDescent="0.35">
      <c r="A5496" t="s">
        <v>5230</v>
      </c>
      <c r="B5496" s="3" t="s">
        <v>13059</v>
      </c>
      <c r="C5496" s="4">
        <v>52.590311922399998</v>
      </c>
      <c r="D5496" s="4">
        <v>14.0690871963</v>
      </c>
      <c r="E5496" s="4">
        <f>Orte[[#This Row],[Lat_dez]]*PI()/180</f>
        <v>0.91787409769670858</v>
      </c>
      <c r="F5496" s="4">
        <f>Orte[[#This Row],[Lon_dez]]*PI()/180</f>
        <v>0.24555189432561278</v>
      </c>
      <c r="G5496" t="s">
        <v>885</v>
      </c>
      <c r="H5496" t="s">
        <v>975</v>
      </c>
      <c r="I5496" s="4" t="b">
        <v>0</v>
      </c>
      <c r="J5496" s="4" t="str">
        <f>CONCATENATE(Orte[[#This Row],[Ort]]," - ",Orte[[#This Row],[Landkreis]])</f>
        <v>Oberbarnim, Märkische Höhe u.a. - Landkreis Märkisch-Oderland</v>
      </c>
      <c r="L5496" s="3" t="s">
        <v>14697</v>
      </c>
      <c r="M5496" s="3"/>
      <c r="N5496" t="str">
        <f>Orte[[#This Row],[Ort]]</f>
        <v>Oberbarnim, Märkische Höhe u.a.</v>
      </c>
      <c r="O5496" t="s">
        <v>1468</v>
      </c>
      <c r="P5496" t="s">
        <v>5189</v>
      </c>
    </row>
    <row r="5497" spans="1:16" x14ac:dyDescent="0.35">
      <c r="A5497" t="s">
        <v>4929</v>
      </c>
      <c r="B5497" s="3" t="s">
        <v>12655</v>
      </c>
      <c r="C5497" s="4">
        <v>48.313577629900003</v>
      </c>
      <c r="D5497" s="4">
        <v>12.380958738</v>
      </c>
      <c r="E5497" s="4">
        <f>Orte[[#This Row],[Lat_dez]]*PI()/180</f>
        <v>0.8432310030596335</v>
      </c>
      <c r="F5497" s="4">
        <f>Orte[[#This Row],[Lon_dez]]*PI()/180</f>
        <v>0.21608849453166201</v>
      </c>
      <c r="G5497" t="s">
        <v>665</v>
      </c>
      <c r="H5497" t="s">
        <v>883</v>
      </c>
      <c r="I5497" s="4" t="b">
        <v>0</v>
      </c>
      <c r="J5497" s="4" t="str">
        <f>CONCATENATE(Orte[[#This Row],[Ort]]," - ",Orte[[#This Row],[Landkreis]])</f>
        <v>Oberbergkirchen - Landkreis Mühldorf a. Inn</v>
      </c>
      <c r="L5497" s="3" t="s">
        <v>14699</v>
      </c>
      <c r="M5497" s="3"/>
      <c r="N5497" t="str">
        <f>Orte[[#This Row],[Ort]]</f>
        <v>Oberbergkirchen</v>
      </c>
      <c r="O5497" t="s">
        <v>7182</v>
      </c>
      <c r="P5497" t="s">
        <v>2311</v>
      </c>
    </row>
    <row r="5498" spans="1:16" x14ac:dyDescent="0.35">
      <c r="A5498" t="s">
        <v>3622</v>
      </c>
      <c r="B5498" s="3" t="s">
        <v>10981</v>
      </c>
      <c r="C5498" s="4">
        <v>48.645159318899999</v>
      </c>
      <c r="D5498" s="4">
        <v>9.3771661659200003</v>
      </c>
      <c r="E5498" s="4">
        <f>Orte[[#This Row],[Lat_dez]]*PI()/180</f>
        <v>0.84901819527200728</v>
      </c>
      <c r="F5498" s="4">
        <f>Orte[[#This Row],[Lon_dez]]*PI()/180</f>
        <v>0.16366242410191689</v>
      </c>
      <c r="G5498" t="s">
        <v>546</v>
      </c>
      <c r="H5498" t="s">
        <v>781</v>
      </c>
      <c r="I5498" s="4" t="b">
        <v>0</v>
      </c>
      <c r="J5498" s="4" t="str">
        <f>CONCATENATE(Orte[[#This Row],[Ort]]," - ",Orte[[#This Row],[Landkreis]])</f>
        <v>Oberboihingen - Landkreis Esslingen</v>
      </c>
      <c r="L5498" s="3" t="s">
        <v>11347</v>
      </c>
      <c r="M5498" s="3"/>
      <c r="N5498" t="str">
        <f>Orte[[#This Row],[Ort]]</f>
        <v>Oberboihingen</v>
      </c>
      <c r="O5498" t="s">
        <v>7227</v>
      </c>
      <c r="P5498" t="s">
        <v>4772</v>
      </c>
    </row>
    <row r="5499" spans="1:16" x14ac:dyDescent="0.35">
      <c r="A5499" t="s">
        <v>2256</v>
      </c>
      <c r="B5499" s="3" t="s">
        <v>9275</v>
      </c>
      <c r="C5499" s="4">
        <v>49.407800595799998</v>
      </c>
      <c r="D5499" s="4">
        <v>10.4354814411</v>
      </c>
      <c r="E5499" s="4">
        <f>Orte[[#This Row],[Lat_dez]]*PI()/180</f>
        <v>0.86232879656552597</v>
      </c>
      <c r="F5499" s="4">
        <f>Orte[[#This Row],[Lon_dez]]*PI()/180</f>
        <v>0.18213351017795773</v>
      </c>
      <c r="G5499" t="s">
        <v>665</v>
      </c>
      <c r="H5499" t="s">
        <v>784</v>
      </c>
      <c r="I5499" s="4" t="b">
        <v>0</v>
      </c>
      <c r="J5499" s="4" t="str">
        <f>CONCATENATE(Orte[[#This Row],[Ort]]," - ",Orte[[#This Row],[Landkreis]])</f>
        <v>Oberdachstetten - Landkreis Ansbach</v>
      </c>
      <c r="L5499" s="3" t="s">
        <v>14032</v>
      </c>
      <c r="M5499" s="3"/>
      <c r="N5499" t="str">
        <f>Orte[[#This Row],[Ort]]</f>
        <v>Oberdachstetten</v>
      </c>
      <c r="O5499" t="s">
        <v>1934</v>
      </c>
      <c r="P5499" t="s">
        <v>3987</v>
      </c>
    </row>
    <row r="5500" spans="1:16" x14ac:dyDescent="0.35">
      <c r="A5500" t="s">
        <v>3111</v>
      </c>
      <c r="B5500" s="3" t="s">
        <v>10330</v>
      </c>
      <c r="C5500" s="4">
        <v>49.068366022500001</v>
      </c>
      <c r="D5500" s="4">
        <v>8.7920916453900002</v>
      </c>
      <c r="E5500" s="4">
        <f>Orte[[#This Row],[Lat_dez]]*PI()/180</f>
        <v>0.85640454566633906</v>
      </c>
      <c r="F5500" s="4">
        <f>Orte[[#This Row],[Lon_dez]]*PI()/180</f>
        <v>0.15345094734914122</v>
      </c>
      <c r="G5500" t="s">
        <v>546</v>
      </c>
      <c r="H5500" t="s">
        <v>723</v>
      </c>
      <c r="I5500" s="4" t="b">
        <v>0</v>
      </c>
      <c r="J5500" s="4" t="str">
        <f>CONCATENATE(Orte[[#This Row],[Ort]]," - ",Orte[[#This Row],[Landkreis]])</f>
        <v>Oberderdingen - Landkreis Karlsruhe</v>
      </c>
      <c r="L5500" s="3" t="s">
        <v>12754</v>
      </c>
      <c r="M5500" s="3"/>
      <c r="N5500" t="str">
        <f>Orte[[#This Row],[Ort]]</f>
        <v>Oberderdingen</v>
      </c>
      <c r="O5500" t="s">
        <v>5026</v>
      </c>
      <c r="P5500" t="s">
        <v>2076</v>
      </c>
    </row>
    <row r="5501" spans="1:16" x14ac:dyDescent="0.35">
      <c r="A5501" t="s">
        <v>1298</v>
      </c>
      <c r="B5501" s="3" t="s">
        <v>8241</v>
      </c>
      <c r="C5501" s="4">
        <v>48.328755361500001</v>
      </c>
      <c r="D5501" s="4">
        <v>11.8277013563</v>
      </c>
      <c r="E5501" s="4">
        <f>Orte[[#This Row],[Lat_dez]]*PI()/180</f>
        <v>0.84349590444903744</v>
      </c>
      <c r="F5501" s="4">
        <f>Orte[[#This Row],[Lon_dez]]*PI()/180</f>
        <v>0.20643233161003394</v>
      </c>
      <c r="G5501" t="s">
        <v>665</v>
      </c>
      <c r="H5501" t="s">
        <v>879</v>
      </c>
      <c r="I5501" s="4" t="b">
        <v>0</v>
      </c>
      <c r="J5501" s="4" t="str">
        <f>CONCATENATE(Orte[[#This Row],[Ort]]," - ",Orte[[#This Row],[Landkreis]])</f>
        <v>Oberding - Landkreis Erding</v>
      </c>
      <c r="L5501" s="3" t="s">
        <v>7699</v>
      </c>
      <c r="M5501" s="3"/>
      <c r="N5501" t="str">
        <f>Orte[[#This Row],[Ort]]</f>
        <v>Oberding</v>
      </c>
      <c r="O5501" t="s">
        <v>2022</v>
      </c>
      <c r="P5501" t="s">
        <v>6985</v>
      </c>
    </row>
    <row r="5502" spans="1:16" x14ac:dyDescent="0.35">
      <c r="A5502" t="s">
        <v>4464</v>
      </c>
      <c r="B5502" s="3" t="s">
        <v>12056</v>
      </c>
      <c r="C5502" s="4">
        <v>48.307066296499997</v>
      </c>
      <c r="D5502" s="4">
        <v>9.8299112902899992</v>
      </c>
      <c r="E5502" s="4">
        <f>Orte[[#This Row],[Lat_dez]]*PI()/180</f>
        <v>0.84311735885310823</v>
      </c>
      <c r="F5502" s="4">
        <f>Orte[[#This Row],[Lon_dez]]*PI()/180</f>
        <v>0.17156431719452458</v>
      </c>
      <c r="G5502" t="s">
        <v>546</v>
      </c>
      <c r="H5502" t="s">
        <v>996</v>
      </c>
      <c r="I5502" s="4" t="b">
        <v>0</v>
      </c>
      <c r="J5502" s="4" t="str">
        <f>CONCATENATE(Orte[[#This Row],[Ort]]," - ",Orte[[#This Row],[Landkreis]])</f>
        <v>Oberdischingen - Landkreis Alb-Donau-Kreis</v>
      </c>
      <c r="L5502" s="3" t="s">
        <v>12592</v>
      </c>
      <c r="M5502" s="3"/>
      <c r="N5502" t="str">
        <f>Orte[[#This Row],[Ort]]</f>
        <v>Oberdischingen</v>
      </c>
      <c r="O5502" t="s">
        <v>1802</v>
      </c>
      <c r="P5502" t="s">
        <v>4861</v>
      </c>
    </row>
    <row r="5503" spans="1:16" x14ac:dyDescent="0.35">
      <c r="A5503" t="s">
        <v>1870</v>
      </c>
      <c r="B5503" s="3" t="s">
        <v>8838</v>
      </c>
      <c r="C5503" s="4">
        <v>48.836220409399999</v>
      </c>
      <c r="D5503" s="4">
        <v>11.5973340367</v>
      </c>
      <c r="E5503" s="4">
        <f>Orte[[#This Row],[Lat_dez]]*PI()/180</f>
        <v>0.8523528403736832</v>
      </c>
      <c r="F5503" s="4">
        <f>Orte[[#This Row],[Lon_dez]]*PI()/180</f>
        <v>0.20241166339401989</v>
      </c>
      <c r="G5503" t="s">
        <v>665</v>
      </c>
      <c r="H5503" t="s">
        <v>1867</v>
      </c>
      <c r="I5503" s="4" t="b">
        <v>0</v>
      </c>
      <c r="J5503" s="4" t="str">
        <f>CONCATENATE(Orte[[#This Row],[Ort]]," - ",Orte[[#This Row],[Landkreis]])</f>
        <v>Oberdolling - Landkreis Eichstätt</v>
      </c>
      <c r="L5503" s="3" t="s">
        <v>10589</v>
      </c>
      <c r="M5503" s="3"/>
      <c r="N5503" t="str">
        <f>Orte[[#This Row],[Ort]]</f>
        <v>Oberdolling</v>
      </c>
      <c r="O5503" t="s">
        <v>4555</v>
      </c>
      <c r="P5503" t="s">
        <v>1968</v>
      </c>
    </row>
    <row r="5504" spans="1:16" x14ac:dyDescent="0.35">
      <c r="A5504" t="s">
        <v>7079</v>
      </c>
      <c r="B5504" s="3" t="s">
        <v>15538</v>
      </c>
      <c r="C5504" s="4">
        <v>50.632865049300001</v>
      </c>
      <c r="D5504" s="4">
        <v>7.6570792339100002</v>
      </c>
      <c r="E5504" s="4">
        <f>Orte[[#This Row],[Lat_dez]]*PI()/180</f>
        <v>0.88371020482824603</v>
      </c>
      <c r="F5504" s="4">
        <f>Orte[[#This Row],[Lon_dez]]*PI()/180</f>
        <v>0.13364124371781455</v>
      </c>
      <c r="G5504" t="s">
        <v>514</v>
      </c>
      <c r="H5504" t="s">
        <v>584</v>
      </c>
      <c r="I5504" s="4" t="b">
        <v>0</v>
      </c>
      <c r="J5504" s="4" t="str">
        <f>CONCATENATE(Orte[[#This Row],[Ort]]," - ",Orte[[#This Row],[Landkreis]])</f>
        <v>Oberdreis - Landkreis Neuwied</v>
      </c>
      <c r="L5504" s="3" t="s">
        <v>11045</v>
      </c>
      <c r="M5504" s="3"/>
      <c r="N5504" t="str">
        <f>Orte[[#This Row],[Ort]]</f>
        <v>Oberdreis</v>
      </c>
      <c r="O5504" t="s">
        <v>3498</v>
      </c>
      <c r="P5504" t="s">
        <v>2764</v>
      </c>
    </row>
    <row r="5505" spans="1:16" x14ac:dyDescent="0.35">
      <c r="A5505" t="s">
        <v>5468</v>
      </c>
      <c r="B5505" s="3" t="s">
        <v>13357</v>
      </c>
      <c r="C5505" s="4">
        <v>50.438350355600001</v>
      </c>
      <c r="D5505" s="4">
        <v>10.0776375397</v>
      </c>
      <c r="E5505" s="4">
        <f>Orte[[#This Row],[Lat_dez]]*PI()/180</f>
        <v>0.88031528297967265</v>
      </c>
      <c r="F5505" s="4">
        <f>Orte[[#This Row],[Lon_dez]]*PI()/180</f>
        <v>0.17588795589034575</v>
      </c>
      <c r="G5505" t="s">
        <v>665</v>
      </c>
      <c r="H5505" t="s">
        <v>666</v>
      </c>
      <c r="I5505" s="4" t="b">
        <v>0</v>
      </c>
      <c r="J5505" s="4" t="str">
        <f>CONCATENATE(Orte[[#This Row],[Ort]]," - ",Orte[[#This Row],[Landkreis]])</f>
        <v>Oberelsbach - Landkreis Rhön-Grabfeld</v>
      </c>
      <c r="L5505" s="3" t="s">
        <v>15547</v>
      </c>
      <c r="M5505" s="3"/>
      <c r="N5505" t="str">
        <f>Orte[[#This Row],[Ort]]</f>
        <v>Oberelsbach</v>
      </c>
      <c r="O5505" t="s">
        <v>3636</v>
      </c>
      <c r="P5505" t="s">
        <v>4354</v>
      </c>
    </row>
    <row r="5506" spans="1:16" x14ac:dyDescent="0.35">
      <c r="A5506" t="s">
        <v>5951</v>
      </c>
      <c r="B5506" s="3" t="s">
        <v>14009</v>
      </c>
      <c r="C5506" s="4">
        <v>48.424360715699997</v>
      </c>
      <c r="D5506" s="4">
        <v>11.047328266799999</v>
      </c>
      <c r="E5506" s="4">
        <f>Orte[[#This Row],[Lat_dez]]*PI()/180</f>
        <v>0.8451645326623628</v>
      </c>
      <c r="F5506" s="4">
        <f>Orte[[#This Row],[Lon_dez]]*PI()/180</f>
        <v>0.19281225180429856</v>
      </c>
      <c r="G5506" t="s">
        <v>665</v>
      </c>
      <c r="H5506" t="s">
        <v>947</v>
      </c>
      <c r="I5506" s="4" t="b">
        <v>0</v>
      </c>
      <c r="J5506" s="4" t="str">
        <f>CONCATENATE(Orte[[#This Row],[Ort]]," - ",Orte[[#This Row],[Landkreis]])</f>
        <v>Obergriesbach - Landkreis Aichach-Friedberg</v>
      </c>
      <c r="L5506" s="3" t="s">
        <v>11060</v>
      </c>
      <c r="M5506" s="3"/>
      <c r="N5506" t="str">
        <f>Orte[[#This Row],[Ort]]</f>
        <v>Obergriesbach</v>
      </c>
      <c r="O5506" t="s">
        <v>6220</v>
      </c>
      <c r="P5506" t="s">
        <v>7197</v>
      </c>
    </row>
    <row r="5507" spans="1:16" x14ac:dyDescent="0.35">
      <c r="A5507" t="s">
        <v>5736</v>
      </c>
      <c r="B5507" s="3" t="s">
        <v>13713</v>
      </c>
      <c r="C5507" s="4">
        <v>47.850559691400001</v>
      </c>
      <c r="D5507" s="4">
        <v>10.438716704300001</v>
      </c>
      <c r="E5507" s="4">
        <f>Orte[[#This Row],[Lat_dez]]*PI()/180</f>
        <v>0.83514981553701184</v>
      </c>
      <c r="F5507" s="4">
        <f>Orte[[#This Row],[Lon_dez]]*PI()/180</f>
        <v>0.18218997617296631</v>
      </c>
      <c r="G5507" t="s">
        <v>665</v>
      </c>
      <c r="H5507" t="s">
        <v>1051</v>
      </c>
      <c r="I5507" s="4" t="b">
        <v>0</v>
      </c>
      <c r="J5507" s="4" t="str">
        <f>CONCATENATE(Orte[[#This Row],[Ort]]," - ",Orte[[#This Row],[Landkreis]])</f>
        <v>Obergünzburg - Landkreis Ostallgäu</v>
      </c>
      <c r="L5507" s="3" t="s">
        <v>13284</v>
      </c>
      <c r="M5507" s="3"/>
      <c r="N5507" t="str">
        <f>Orte[[#This Row],[Ort]]</f>
        <v>Obergünzburg</v>
      </c>
      <c r="O5507" t="s">
        <v>1233</v>
      </c>
      <c r="P5507" t="s">
        <v>6896</v>
      </c>
    </row>
    <row r="5508" spans="1:16" x14ac:dyDescent="0.35">
      <c r="A5508" t="s">
        <v>6929</v>
      </c>
      <c r="B5508" s="3" t="s">
        <v>15328</v>
      </c>
      <c r="C5508" s="4">
        <v>48.003715929499997</v>
      </c>
      <c r="D5508" s="4">
        <v>11.5813503333</v>
      </c>
      <c r="E5508" s="4">
        <f>Orte[[#This Row],[Lat_dez]]*PI()/180</f>
        <v>0.83782289616182515</v>
      </c>
      <c r="F5508" s="4">
        <f>Orte[[#This Row],[Lon_dez]]*PI()/180</f>
        <v>0.20213269514302767</v>
      </c>
      <c r="G5508" t="s">
        <v>665</v>
      </c>
      <c r="H5508" t="s">
        <v>854</v>
      </c>
      <c r="I5508" s="4" t="b">
        <v>0</v>
      </c>
      <c r="J5508" s="4" t="str">
        <f>CONCATENATE(Orte[[#This Row],[Ort]]," - ",Orte[[#This Row],[Landkreis]])</f>
        <v>Oberhaching - Landkreis München</v>
      </c>
      <c r="L5508" s="3" t="s">
        <v>8110</v>
      </c>
      <c r="M5508" s="3"/>
      <c r="N5508" t="str">
        <f>Orte[[#This Row],[Ort]]</f>
        <v>Oberhaching</v>
      </c>
      <c r="O5508" t="s">
        <v>625</v>
      </c>
      <c r="P5508" t="s">
        <v>7090</v>
      </c>
    </row>
    <row r="5509" spans="1:16" x14ac:dyDescent="0.35">
      <c r="A5509" t="s">
        <v>5940</v>
      </c>
      <c r="B5509" s="3" t="s">
        <v>13997</v>
      </c>
      <c r="C5509" s="4">
        <v>49.946384971400001</v>
      </c>
      <c r="D5509" s="4">
        <v>10.7987540763</v>
      </c>
      <c r="E5509" s="4">
        <f>Orte[[#This Row],[Lat_dez]]*PI()/180</f>
        <v>0.8717288672195439</v>
      </c>
      <c r="F5509" s="4">
        <f>Orte[[#This Row],[Lon_dez]]*PI()/180</f>
        <v>0.18847381374459396</v>
      </c>
      <c r="G5509" t="s">
        <v>665</v>
      </c>
      <c r="H5509" t="s">
        <v>1321</v>
      </c>
      <c r="I5509" s="4" t="b">
        <v>0</v>
      </c>
      <c r="J5509" s="4" t="str">
        <f>CONCATENATE(Orte[[#This Row],[Ort]]," - ",Orte[[#This Row],[Landkreis]])</f>
        <v>Oberhaid - Landkreis Bamberg</v>
      </c>
      <c r="L5509" s="3" t="s">
        <v>14704</v>
      </c>
      <c r="M5509" s="3"/>
      <c r="N5509" t="str">
        <f>Orte[[#This Row],[Ort]]</f>
        <v>Oberhaid</v>
      </c>
      <c r="O5509" t="s">
        <v>2049</v>
      </c>
      <c r="P5509" t="s">
        <v>6088</v>
      </c>
    </row>
    <row r="5510" spans="1:16" x14ac:dyDescent="0.35">
      <c r="A5510" t="s">
        <v>6676</v>
      </c>
      <c r="B5510" s="3" t="s">
        <v>14994</v>
      </c>
      <c r="C5510" s="4">
        <v>48.382986377400002</v>
      </c>
      <c r="D5510" s="4">
        <v>8.1554807275400005</v>
      </c>
      <c r="E5510" s="4">
        <f>Orte[[#This Row],[Lat_dez]]*PI()/180</f>
        <v>0.84444241423319377</v>
      </c>
      <c r="F5510" s="4">
        <f>Orte[[#This Row],[Lon_dez]]*PI()/180</f>
        <v>0.14233999077851558</v>
      </c>
      <c r="G5510" t="s">
        <v>546</v>
      </c>
      <c r="H5510" t="s">
        <v>622</v>
      </c>
      <c r="I5510" s="4" t="b">
        <v>0</v>
      </c>
      <c r="J5510" s="4" t="str">
        <f>CONCATENATE(Orte[[#This Row],[Ort]]," - ",Orte[[#This Row],[Landkreis]])</f>
        <v>Oberharmersbach - Landkreis Ortenaukreis</v>
      </c>
      <c r="L5510" s="3" t="s">
        <v>10505</v>
      </c>
      <c r="M5510" s="3"/>
      <c r="N5510" t="str">
        <f>Orte[[#This Row],[Ort]]</f>
        <v>Oberharmersbach</v>
      </c>
      <c r="O5510" t="s">
        <v>6893</v>
      </c>
      <c r="P5510" t="s">
        <v>1234</v>
      </c>
    </row>
    <row r="5511" spans="1:16" x14ac:dyDescent="0.35">
      <c r="A5511" t="s">
        <v>1816</v>
      </c>
      <c r="B5511" s="3" t="s">
        <v>12918</v>
      </c>
      <c r="C5511" s="4">
        <v>51.738701532100002</v>
      </c>
      <c r="D5511" s="4">
        <v>10.7361857375</v>
      </c>
      <c r="E5511" s="4">
        <f>Orte[[#This Row],[Lat_dez]]*PI()/180</f>
        <v>0.90301069244177967</v>
      </c>
      <c r="F5511" s="4">
        <f>Orte[[#This Row],[Lon_dez]]*PI()/180</f>
        <v>0.18738179022503063</v>
      </c>
      <c r="G5511" t="s">
        <v>809</v>
      </c>
      <c r="H5511" t="s">
        <v>810</v>
      </c>
      <c r="I5511" s="4" t="b">
        <v>0</v>
      </c>
      <c r="J5511" s="4" t="str">
        <f>CONCATENATE(Orte[[#This Row],[Ort]]," - ",Orte[[#This Row],[Landkreis]])</f>
        <v>Oberharz am Brocken - Landkreis Harz</v>
      </c>
      <c r="L5511" s="3" t="s">
        <v>12761</v>
      </c>
      <c r="M5511" s="3"/>
      <c r="N5511" t="str">
        <f>Orte[[#This Row],[Ort]]</f>
        <v>Oberharz am Brocken</v>
      </c>
      <c r="O5511" t="s">
        <v>1111</v>
      </c>
      <c r="P5511" t="s">
        <v>5659</v>
      </c>
    </row>
    <row r="5512" spans="1:16" x14ac:dyDescent="0.35">
      <c r="A5512" t="s">
        <v>1816</v>
      </c>
      <c r="B5512" s="3" t="s">
        <v>10065</v>
      </c>
      <c r="C5512" s="4">
        <v>51.661333791700002</v>
      </c>
      <c r="D5512" s="4">
        <v>10.7242148433</v>
      </c>
      <c r="E5512" s="4">
        <f>Orte[[#This Row],[Lat_dez]]*PI()/180</f>
        <v>0.90166037063697135</v>
      </c>
      <c r="F5512" s="4">
        <f>Orte[[#This Row],[Lon_dez]]*PI()/180</f>
        <v>0.18717285870683276</v>
      </c>
      <c r="G5512" t="s">
        <v>809</v>
      </c>
      <c r="H5512" t="s">
        <v>810</v>
      </c>
      <c r="I5512" s="4" t="b">
        <v>0</v>
      </c>
      <c r="J5512" s="4" t="str">
        <f>CONCATENATE(Orte[[#This Row],[Ort]]," - ",Orte[[#This Row],[Landkreis]])</f>
        <v>Oberharz am Brocken - Landkreis Harz</v>
      </c>
      <c r="L5512" s="3" t="s">
        <v>8676</v>
      </c>
      <c r="M5512" s="3"/>
      <c r="N5512" t="str">
        <f>Orte[[#This Row],[Ort]]</f>
        <v>Oberharz am Brocken</v>
      </c>
      <c r="O5512" t="s">
        <v>4403</v>
      </c>
      <c r="P5512" t="s">
        <v>5050</v>
      </c>
    </row>
    <row r="5513" spans="1:16" x14ac:dyDescent="0.35">
      <c r="A5513" t="s">
        <v>1816</v>
      </c>
      <c r="B5513" s="3" t="s">
        <v>8777</v>
      </c>
      <c r="C5513" s="4">
        <v>51.674351567999999</v>
      </c>
      <c r="D5513" s="4">
        <v>10.854439946599999</v>
      </c>
      <c r="E5513" s="4">
        <f>Orte[[#This Row],[Lat_dez]]*PI()/180</f>
        <v>0.90188757369469452</v>
      </c>
      <c r="F5513" s="4">
        <f>Orte[[#This Row],[Lon_dez]]*PI()/180</f>
        <v>0.18944571552816747</v>
      </c>
      <c r="G5513" t="s">
        <v>809</v>
      </c>
      <c r="H5513" t="s">
        <v>810</v>
      </c>
      <c r="I5513" s="4" t="b">
        <v>0</v>
      </c>
      <c r="J5513" s="4" t="str">
        <f>CONCATENATE(Orte[[#This Row],[Ort]]," - ",Orte[[#This Row],[Landkreis]])</f>
        <v>Oberharz am Brocken - Landkreis Harz</v>
      </c>
      <c r="L5513" s="3" t="s">
        <v>11751</v>
      </c>
      <c r="M5513" s="3"/>
      <c r="N5513" t="str">
        <f>Orte[[#This Row],[Ort]]</f>
        <v>Oberharz am Brocken</v>
      </c>
      <c r="O5513" t="s">
        <v>5099</v>
      </c>
      <c r="P5513" t="s">
        <v>3853</v>
      </c>
    </row>
    <row r="5514" spans="1:16" x14ac:dyDescent="0.35">
      <c r="A5514" t="s">
        <v>2696</v>
      </c>
      <c r="B5514" s="3" t="s">
        <v>11825</v>
      </c>
      <c r="C5514" s="4">
        <v>51.467036698199998</v>
      </c>
      <c r="D5514" s="4">
        <v>6.8593333224400004</v>
      </c>
      <c r="E5514" s="4">
        <f>Orte[[#This Row],[Lat_dez]]*PI()/180</f>
        <v>0.89826924662834107</v>
      </c>
      <c r="F5514" s="4">
        <f>Orte[[#This Row],[Lon_dez]]*PI()/180</f>
        <v>0.11971795096833986</v>
      </c>
      <c r="G5514" t="s">
        <v>504</v>
      </c>
      <c r="H5514" t="s">
        <v>2697</v>
      </c>
      <c r="I5514" s="4" t="b">
        <v>0</v>
      </c>
      <c r="J5514" s="4" t="str">
        <f>CONCATENATE(Orte[[#This Row],[Ort]]," - ",Orte[[#This Row],[Landkreis]])</f>
        <v>Oberhausen - Kreisfreie Stadt Oberhausen</v>
      </c>
      <c r="L5514" s="3" t="s">
        <v>9993</v>
      </c>
      <c r="M5514" s="3"/>
      <c r="N5514" t="str">
        <f>Orte[[#This Row],[Ort]]</f>
        <v>Oberhausen</v>
      </c>
      <c r="O5514" t="s">
        <v>5809</v>
      </c>
      <c r="P5514" t="s">
        <v>1826</v>
      </c>
    </row>
    <row r="5515" spans="1:16" x14ac:dyDescent="0.35">
      <c r="A5515" t="s">
        <v>2696</v>
      </c>
      <c r="B5515" s="3" t="s">
        <v>14105</v>
      </c>
      <c r="C5515" s="4">
        <v>51.4811317116</v>
      </c>
      <c r="D5515" s="4">
        <v>6.87979745199</v>
      </c>
      <c r="E5515" s="4">
        <f>Orte[[#This Row],[Lat_dez]]*PI()/180</f>
        <v>0.89851525102028396</v>
      </c>
      <c r="F5515" s="4">
        <f>Orte[[#This Row],[Lon_dez]]*PI()/180</f>
        <v>0.12007511740754201</v>
      </c>
      <c r="G5515" t="s">
        <v>504</v>
      </c>
      <c r="H5515" t="s">
        <v>2697</v>
      </c>
      <c r="I5515" s="4" t="b">
        <v>0</v>
      </c>
      <c r="J5515" s="4" t="str">
        <f>CONCATENATE(Orte[[#This Row],[Ort]]," - ",Orte[[#This Row],[Landkreis]])</f>
        <v>Oberhausen - Kreisfreie Stadt Oberhausen</v>
      </c>
      <c r="L5515" s="3" t="s">
        <v>11468</v>
      </c>
      <c r="M5515" s="3"/>
      <c r="N5515" t="str">
        <f>Orte[[#This Row],[Ort]]</f>
        <v>Oberhausen</v>
      </c>
      <c r="O5515" t="s">
        <v>686</v>
      </c>
      <c r="P5515" t="s">
        <v>2303</v>
      </c>
    </row>
    <row r="5516" spans="1:16" x14ac:dyDescent="0.35">
      <c r="A5516" t="s">
        <v>2696</v>
      </c>
      <c r="B5516" s="3" t="s">
        <v>15769</v>
      </c>
      <c r="C5516" s="4">
        <v>51.472646756099998</v>
      </c>
      <c r="D5516" s="4">
        <v>6.8348246787900004</v>
      </c>
      <c r="E5516" s="4">
        <f>Orte[[#This Row],[Lat_dez]]*PI()/180</f>
        <v>0.89836716060992361</v>
      </c>
      <c r="F5516" s="4">
        <f>Orte[[#This Row],[Lon_dez]]*PI()/180</f>
        <v>0.11929019444144935</v>
      </c>
      <c r="G5516" t="s">
        <v>504</v>
      </c>
      <c r="H5516" t="s">
        <v>2697</v>
      </c>
      <c r="I5516" s="4" t="b">
        <v>0</v>
      </c>
      <c r="J5516" s="4" t="str">
        <f>CONCATENATE(Orte[[#This Row],[Ort]]," - ",Orte[[#This Row],[Landkreis]])</f>
        <v>Oberhausen - Kreisfreie Stadt Oberhausen</v>
      </c>
      <c r="L5516" s="3" t="s">
        <v>8675</v>
      </c>
      <c r="M5516" s="3"/>
      <c r="N5516" t="str">
        <f>Orte[[#This Row],[Ort]]</f>
        <v>Oberhausen</v>
      </c>
      <c r="O5516" t="s">
        <v>5265</v>
      </c>
      <c r="P5516" t="s">
        <v>6700</v>
      </c>
    </row>
    <row r="5517" spans="1:16" x14ac:dyDescent="0.35">
      <c r="A5517" t="s">
        <v>2696</v>
      </c>
      <c r="B5517" s="3" t="s">
        <v>10841</v>
      </c>
      <c r="C5517" s="4">
        <v>51.500331035499997</v>
      </c>
      <c r="D5517" s="4">
        <v>6.8930033450200003</v>
      </c>
      <c r="E5517" s="4">
        <f>Orte[[#This Row],[Lat_dez]]*PI()/180</f>
        <v>0.89885034243649564</v>
      </c>
      <c r="F5517" s="4">
        <f>Orte[[#This Row],[Lon_dez]]*PI()/180</f>
        <v>0.12030560372158169</v>
      </c>
      <c r="G5517" t="s">
        <v>504</v>
      </c>
      <c r="H5517" t="s">
        <v>2697</v>
      </c>
      <c r="I5517" s="4" t="b">
        <v>0</v>
      </c>
      <c r="J5517" s="4" t="str">
        <f>CONCATENATE(Orte[[#This Row],[Ort]]," - ",Orte[[#This Row],[Landkreis]])</f>
        <v>Oberhausen - Kreisfreie Stadt Oberhausen</v>
      </c>
      <c r="L5517" s="3" t="s">
        <v>13193</v>
      </c>
      <c r="M5517" s="3"/>
      <c r="N5517" t="str">
        <f>Orte[[#This Row],[Ort]]</f>
        <v>Oberhausen</v>
      </c>
      <c r="O5517" t="s">
        <v>1811</v>
      </c>
      <c r="P5517" t="s">
        <v>2250</v>
      </c>
    </row>
    <row r="5518" spans="1:16" x14ac:dyDescent="0.35">
      <c r="A5518" t="s">
        <v>2696</v>
      </c>
      <c r="B5518" s="3" t="s">
        <v>10842</v>
      </c>
      <c r="C5518" s="4">
        <v>51.521293542599999</v>
      </c>
      <c r="D5518" s="4">
        <v>6.8805958010500001</v>
      </c>
      <c r="E5518" s="4">
        <f>Orte[[#This Row],[Lat_dez]]*PI()/180</f>
        <v>0.89921620720486339</v>
      </c>
      <c r="F5518" s="4">
        <f>Orte[[#This Row],[Lon_dez]]*PI()/180</f>
        <v>0.12008905122721922</v>
      </c>
      <c r="G5518" t="s">
        <v>504</v>
      </c>
      <c r="H5518" t="s">
        <v>2697</v>
      </c>
      <c r="I5518" s="4" t="b">
        <v>0</v>
      </c>
      <c r="J5518" s="4" t="str">
        <f>CONCATENATE(Orte[[#This Row],[Ort]]," - ",Orte[[#This Row],[Landkreis]])</f>
        <v>Oberhausen - Kreisfreie Stadt Oberhausen</v>
      </c>
      <c r="L5518" s="3" t="s">
        <v>15429</v>
      </c>
      <c r="M5518" s="3"/>
      <c r="N5518" t="str">
        <f>Orte[[#This Row],[Ort]]</f>
        <v>Oberhausen</v>
      </c>
      <c r="O5518" t="s">
        <v>7117</v>
      </c>
      <c r="P5518" t="s">
        <v>4236</v>
      </c>
    </row>
    <row r="5519" spans="1:16" x14ac:dyDescent="0.35">
      <c r="A5519" t="s">
        <v>2696</v>
      </c>
      <c r="B5519" s="3" t="s">
        <v>11092</v>
      </c>
      <c r="C5519" s="4">
        <v>51.530817252200002</v>
      </c>
      <c r="D5519" s="4">
        <v>6.8583679904999997</v>
      </c>
      <c r="E5519" s="4">
        <f>Orte[[#This Row],[Lat_dez]]*PI()/180</f>
        <v>0.89938242729438711</v>
      </c>
      <c r="F5519" s="4">
        <f>Orte[[#This Row],[Lon_dez]]*PI()/180</f>
        <v>0.11970110274761217</v>
      </c>
      <c r="G5519" t="s">
        <v>504</v>
      </c>
      <c r="H5519" t="s">
        <v>2697</v>
      </c>
      <c r="I5519" s="4" t="b">
        <v>0</v>
      </c>
      <c r="J5519" s="4" t="str">
        <f>CONCATENATE(Orte[[#This Row],[Ort]]," - ",Orte[[#This Row],[Landkreis]])</f>
        <v>Oberhausen - Kreisfreie Stadt Oberhausen</v>
      </c>
      <c r="L5519" s="3" t="s">
        <v>11357</v>
      </c>
      <c r="M5519" s="3"/>
      <c r="N5519" t="str">
        <f>Orte[[#This Row],[Ort]]</f>
        <v>Oberhausen</v>
      </c>
      <c r="O5519" t="s">
        <v>3029</v>
      </c>
      <c r="P5519" t="s">
        <v>573</v>
      </c>
    </row>
    <row r="5520" spans="1:16" x14ac:dyDescent="0.35">
      <c r="A5520" t="s">
        <v>2696</v>
      </c>
      <c r="B5520" s="3" t="s">
        <v>9815</v>
      </c>
      <c r="C5520" s="4">
        <v>51.546535433199999</v>
      </c>
      <c r="D5520" s="4">
        <v>6.8186404716900002</v>
      </c>
      <c r="E5520" s="4">
        <f>Orte[[#This Row],[Lat_dez]]*PI()/180</f>
        <v>0.89965676130526162</v>
      </c>
      <c r="F5520" s="4">
        <f>Orte[[#This Row],[Lon_dez]]*PI()/180</f>
        <v>0.11900772674072969</v>
      </c>
      <c r="G5520" t="s">
        <v>504</v>
      </c>
      <c r="H5520" t="s">
        <v>2697</v>
      </c>
      <c r="I5520" s="4" t="b">
        <v>0</v>
      </c>
      <c r="J5520" s="4" t="str">
        <f>CONCATENATE(Orte[[#This Row],[Ort]]," - ",Orte[[#This Row],[Landkreis]])</f>
        <v>Oberhausen - Kreisfreie Stadt Oberhausen</v>
      </c>
      <c r="L5520" s="3" t="s">
        <v>11470</v>
      </c>
      <c r="M5520" s="3"/>
      <c r="N5520" t="str">
        <f>Orte[[#This Row],[Ort]]</f>
        <v>Oberhausen</v>
      </c>
      <c r="O5520" t="s">
        <v>1821</v>
      </c>
      <c r="P5520" t="s">
        <v>2273</v>
      </c>
    </row>
    <row r="5521" spans="1:16" x14ac:dyDescent="0.35">
      <c r="A5521" t="s">
        <v>2696</v>
      </c>
      <c r="B5521" s="3" t="s">
        <v>14402</v>
      </c>
      <c r="C5521" s="4">
        <v>51.511580775200002</v>
      </c>
      <c r="D5521" s="4">
        <v>6.8352168944200002</v>
      </c>
      <c r="E5521" s="4">
        <f>Orte[[#This Row],[Lat_dez]]*PI()/180</f>
        <v>0.89904668743425309</v>
      </c>
      <c r="F5521" s="4">
        <f>Orte[[#This Row],[Lon_dez]]*PI()/180</f>
        <v>0.11929703989557064</v>
      </c>
      <c r="G5521" t="s">
        <v>504</v>
      </c>
      <c r="H5521" t="s">
        <v>2697</v>
      </c>
      <c r="I5521" s="4" t="b">
        <v>0</v>
      </c>
      <c r="J5521" s="4" t="str">
        <f>CONCATENATE(Orte[[#This Row],[Ort]]," - ",Orte[[#This Row],[Landkreis]])</f>
        <v>Oberhausen - Kreisfreie Stadt Oberhausen</v>
      </c>
      <c r="L5521" s="3" t="s">
        <v>10316</v>
      </c>
      <c r="M5521" s="3"/>
      <c r="N5521" t="str">
        <f>Orte[[#This Row],[Ort]]</f>
        <v>Oberhausen</v>
      </c>
      <c r="O5521" t="s">
        <v>2332</v>
      </c>
      <c r="P5521" t="s">
        <v>3066</v>
      </c>
    </row>
    <row r="5522" spans="1:16" x14ac:dyDescent="0.35">
      <c r="A5522" t="s">
        <v>2696</v>
      </c>
      <c r="B5522" s="3" t="s">
        <v>11698</v>
      </c>
      <c r="C5522" s="4">
        <v>48.708166669199997</v>
      </c>
      <c r="D5522" s="4">
        <v>11.1098054281</v>
      </c>
      <c r="E5522" s="4">
        <f>Orte[[#This Row],[Lat_dez]]*PI()/180</f>
        <v>0.85011788098769958</v>
      </c>
      <c r="F5522" s="4">
        <f>Orte[[#This Row],[Lon_dez]]*PI()/180</f>
        <v>0.19390268397628316</v>
      </c>
      <c r="G5522" t="s">
        <v>665</v>
      </c>
      <c r="H5522" t="s">
        <v>951</v>
      </c>
      <c r="I5522" s="4" t="b">
        <v>0</v>
      </c>
      <c r="J5522" s="4" t="str">
        <f>CONCATENATE(Orte[[#This Row],[Ort]]," - ",Orte[[#This Row],[Landkreis]])</f>
        <v>Oberhausen - Landkreis Neuburg-Schrobenhausen</v>
      </c>
      <c r="L5522" s="3" t="s">
        <v>12131</v>
      </c>
      <c r="M5522" s="3"/>
      <c r="N5522" t="str">
        <f>Orte[[#This Row],[Ort]]</f>
        <v>Oberhausen</v>
      </c>
      <c r="O5522" t="s">
        <v>2375</v>
      </c>
      <c r="P5522" t="s">
        <v>5545</v>
      </c>
    </row>
    <row r="5523" spans="1:16" x14ac:dyDescent="0.35">
      <c r="A5523" t="s">
        <v>5896</v>
      </c>
      <c r="B5523" s="3" t="s">
        <v>13937</v>
      </c>
      <c r="C5523" s="4">
        <v>49.2669365279</v>
      </c>
      <c r="D5523" s="4">
        <v>8.4935495830499992</v>
      </c>
      <c r="E5523" s="4">
        <f>Orte[[#This Row],[Lat_dez]]*PI()/180</f>
        <v>0.85987025478291812</v>
      </c>
      <c r="F5523" s="4">
        <f>Orte[[#This Row],[Lon_dez]]*PI()/180</f>
        <v>0.14824040540561403</v>
      </c>
      <c r="G5523" t="s">
        <v>546</v>
      </c>
      <c r="H5523" t="s">
        <v>723</v>
      </c>
      <c r="I5523" s="4" t="b">
        <v>0</v>
      </c>
      <c r="J5523" s="4" t="str">
        <f>CONCATENATE(Orte[[#This Row],[Ort]]," - ",Orte[[#This Row],[Landkreis]])</f>
        <v>Oberhausen-Rheinhausen - Landkreis Karlsruhe</v>
      </c>
      <c r="L5523" s="3" t="s">
        <v>12125</v>
      </c>
      <c r="M5523" s="3"/>
      <c r="N5523" t="str">
        <f>Orte[[#This Row],[Ort]]</f>
        <v>Oberhausen-Rheinhausen</v>
      </c>
      <c r="O5523" t="s">
        <v>4033</v>
      </c>
      <c r="P5523" t="s">
        <v>6566</v>
      </c>
    </row>
    <row r="5524" spans="1:16" x14ac:dyDescent="0.35">
      <c r="A5524" t="s">
        <v>1324</v>
      </c>
      <c r="B5524" s="3" t="s">
        <v>8261</v>
      </c>
      <c r="C5524" s="4">
        <v>50.679609300599999</v>
      </c>
      <c r="D5524" s="4">
        <v>10.7047771069</v>
      </c>
      <c r="E5524" s="4">
        <f>Orte[[#This Row],[Lat_dez]]*PI()/180</f>
        <v>0.88452604591981066</v>
      </c>
      <c r="F5524" s="4">
        <f>Orte[[#This Row],[Lon_dez]]*PI()/180</f>
        <v>0.18683360620751799</v>
      </c>
      <c r="G5524" t="s">
        <v>678</v>
      </c>
      <c r="H5524" t="s">
        <v>1325</v>
      </c>
      <c r="I5524" s="4" t="b">
        <v>0</v>
      </c>
      <c r="J5524" s="4" t="str">
        <f>CONCATENATE(Orte[[#This Row],[Ort]]," - ",Orte[[#This Row],[Landkreis]])</f>
        <v>Oberhof - Kreisfreie Stadt Suhl</v>
      </c>
      <c r="L5524" s="3" t="s">
        <v>15227</v>
      </c>
      <c r="M5524" s="3"/>
      <c r="N5524" t="str">
        <f>Orte[[#This Row],[Ort]]</f>
        <v>Oberhof</v>
      </c>
      <c r="O5524" t="s">
        <v>3483</v>
      </c>
      <c r="P5524" t="s">
        <v>5281</v>
      </c>
    </row>
    <row r="5525" spans="1:16" x14ac:dyDescent="0.35">
      <c r="A5525" t="s">
        <v>1131</v>
      </c>
      <c r="B5525" s="3" t="s">
        <v>8092</v>
      </c>
      <c r="C5525" s="4">
        <v>48.5215611004</v>
      </c>
      <c r="D5525" s="4">
        <v>8.0669740057800006</v>
      </c>
      <c r="E5525" s="4">
        <f>Orte[[#This Row],[Lat_dez]]*PI()/180</f>
        <v>0.84686099940958282</v>
      </c>
      <c r="F5525" s="4">
        <f>Orte[[#This Row],[Lon_dez]]*PI()/180</f>
        <v>0.14079525707365709</v>
      </c>
      <c r="G5525" t="s">
        <v>546</v>
      </c>
      <c r="H5525" t="s">
        <v>622</v>
      </c>
      <c r="I5525" s="4" t="b">
        <v>0</v>
      </c>
      <c r="J5525" s="4" t="str">
        <f>CONCATENATE(Orte[[#This Row],[Ort]]," - ",Orte[[#This Row],[Landkreis]])</f>
        <v>Oberkirch - Landkreis Ortenaukreis</v>
      </c>
      <c r="L5525" s="3" t="s">
        <v>11059</v>
      </c>
      <c r="M5525" s="3"/>
      <c r="N5525" t="str">
        <f>Orte[[#This Row],[Ort]]</f>
        <v>Oberkirch</v>
      </c>
      <c r="O5525" t="s">
        <v>871</v>
      </c>
      <c r="P5525" t="s">
        <v>1494</v>
      </c>
    </row>
    <row r="5526" spans="1:16" x14ac:dyDescent="0.35">
      <c r="A5526" t="s">
        <v>6731</v>
      </c>
      <c r="B5526" s="3" t="s">
        <v>15069</v>
      </c>
      <c r="C5526" s="4">
        <v>48.780940309499996</v>
      </c>
      <c r="D5526" s="4">
        <v>10.1004766555</v>
      </c>
      <c r="E5526" s="4">
        <f>Orte[[#This Row],[Lat_dez]]*PI()/180</f>
        <v>0.85138802061959673</v>
      </c>
      <c r="F5526" s="4">
        <f>Orte[[#This Row],[Lon_dez]]*PI()/180</f>
        <v>0.17628657365930003</v>
      </c>
      <c r="G5526" t="s">
        <v>546</v>
      </c>
      <c r="H5526" t="s">
        <v>662</v>
      </c>
      <c r="I5526" s="4" t="b">
        <v>0</v>
      </c>
      <c r="J5526" s="4" t="str">
        <f>CONCATENATE(Orte[[#This Row],[Ort]]," - ",Orte[[#This Row],[Landkreis]])</f>
        <v>Oberkochen - Landkreis Ostalbkreis</v>
      </c>
      <c r="L5526" s="3" t="s">
        <v>8813</v>
      </c>
      <c r="M5526" s="3"/>
      <c r="N5526" t="str">
        <f>Orte[[#This Row],[Ort]]</f>
        <v>Oberkochen</v>
      </c>
      <c r="O5526" t="s">
        <v>1020</v>
      </c>
      <c r="P5526" t="s">
        <v>4481</v>
      </c>
    </row>
    <row r="5527" spans="1:16" x14ac:dyDescent="0.35">
      <c r="A5527" t="s">
        <v>4543</v>
      </c>
      <c r="B5527" s="3" t="s">
        <v>12154</v>
      </c>
      <c r="C5527" s="4">
        <v>50.2557917492</v>
      </c>
      <c r="D5527" s="4">
        <v>11.9307583532</v>
      </c>
      <c r="E5527" s="4">
        <f>Orte[[#This Row],[Lat_dez]]*PI()/180</f>
        <v>0.87712903422014032</v>
      </c>
      <c r="F5527" s="4">
        <f>Orte[[#This Row],[Lon_dez]]*PI()/180</f>
        <v>0.20823101552315654</v>
      </c>
      <c r="G5527" t="s">
        <v>665</v>
      </c>
      <c r="H5527" t="s">
        <v>852</v>
      </c>
      <c r="I5527" s="4" t="b">
        <v>0</v>
      </c>
      <c r="J5527" s="4" t="str">
        <f>CONCATENATE(Orte[[#This Row],[Ort]]," - ",Orte[[#This Row],[Landkreis]])</f>
        <v>Oberkotzau - Landkreis Hof</v>
      </c>
      <c r="L5527" s="3" t="s">
        <v>7702</v>
      </c>
      <c r="M5527" s="3"/>
      <c r="N5527" t="str">
        <f>Orte[[#This Row],[Ort]]</f>
        <v>Oberkotzau</v>
      </c>
      <c r="O5527" t="s">
        <v>4943</v>
      </c>
      <c r="P5527" t="s">
        <v>3990</v>
      </c>
    </row>
    <row r="5528" spans="1:16" x14ac:dyDescent="0.35">
      <c r="A5528" t="s">
        <v>1604</v>
      </c>
      <c r="B5528" s="3" t="s">
        <v>8555</v>
      </c>
      <c r="C5528" s="4">
        <v>50.619651165800001</v>
      </c>
      <c r="D5528" s="4">
        <v>7.5184286518999999</v>
      </c>
      <c r="E5528" s="4">
        <f>Orte[[#This Row],[Lat_dez]]*PI()/180</f>
        <v>0.88347957905419605</v>
      </c>
      <c r="F5528" s="4">
        <f>Orte[[#This Row],[Lon_dez]]*PI()/180</f>
        <v>0.13122133455193363</v>
      </c>
      <c r="G5528" t="s">
        <v>514</v>
      </c>
      <c r="H5528" t="s">
        <v>582</v>
      </c>
      <c r="I5528" s="4" t="b">
        <v>0</v>
      </c>
      <c r="J5528" s="4" t="str">
        <f>CONCATENATE(Orte[[#This Row],[Ort]]," - ",Orte[[#This Row],[Landkreis]])</f>
        <v>Oberlahr - Landkreis Altenkirchen (Westerwald)</v>
      </c>
      <c r="L5528" s="3" t="s">
        <v>12411</v>
      </c>
      <c r="M5528" s="3"/>
      <c r="N5528" t="str">
        <f>Orte[[#This Row],[Ort]]</f>
        <v>Oberlahr</v>
      </c>
      <c r="O5528" t="s">
        <v>5332</v>
      </c>
      <c r="P5528" t="s">
        <v>833</v>
      </c>
    </row>
    <row r="5529" spans="1:16" x14ac:dyDescent="0.35">
      <c r="A5529" t="s">
        <v>4417</v>
      </c>
      <c r="B5529" s="3" t="s">
        <v>11994</v>
      </c>
      <c r="C5529" s="4">
        <v>52.859625258400001</v>
      </c>
      <c r="D5529" s="4">
        <v>7.22970112381</v>
      </c>
      <c r="E5529" s="4">
        <f>Orte[[#This Row],[Lat_dez]]*PI()/180</f>
        <v>0.92257450212943837</v>
      </c>
      <c r="F5529" s="4">
        <f>Orte[[#This Row],[Lon_dez]]*PI()/180</f>
        <v>0.12618208854561871</v>
      </c>
      <c r="G5529" t="s">
        <v>554</v>
      </c>
      <c r="H5529" t="s">
        <v>626</v>
      </c>
      <c r="I5529" s="4" t="b">
        <v>0</v>
      </c>
      <c r="J5529" s="4" t="str">
        <f>CONCATENATE(Orte[[#This Row],[Ort]]," - ",Orte[[#This Row],[Landkreis]])</f>
        <v>Oberlangen, Niederlangen - Landkreis Emsland</v>
      </c>
      <c r="L5529" s="3" t="s">
        <v>8807</v>
      </c>
      <c r="M5529" s="3"/>
      <c r="N5529" t="str">
        <f>Orte[[#This Row],[Ort]]</f>
        <v>Oberlangen, Niederlangen</v>
      </c>
      <c r="O5529" t="s">
        <v>5428</v>
      </c>
      <c r="P5529" t="s">
        <v>6594</v>
      </c>
    </row>
    <row r="5530" spans="1:16" x14ac:dyDescent="0.35">
      <c r="A5530" t="s">
        <v>5456</v>
      </c>
      <c r="B5530" s="3" t="s">
        <v>13342</v>
      </c>
      <c r="C5530" s="4">
        <v>50.2764282646</v>
      </c>
      <c r="D5530" s="4">
        <v>9.8031661975700004</v>
      </c>
      <c r="E5530" s="4">
        <f>Orte[[#This Row],[Lat_dez]]*PI()/180</f>
        <v>0.87748920936000885</v>
      </c>
      <c r="F5530" s="4">
        <f>Orte[[#This Row],[Lon_dez]]*PI()/180</f>
        <v>0.17109752726780944</v>
      </c>
      <c r="G5530" t="s">
        <v>665</v>
      </c>
      <c r="H5530" t="s">
        <v>998</v>
      </c>
      <c r="I5530" s="4" t="b">
        <v>0</v>
      </c>
      <c r="J5530" s="4" t="str">
        <f>CONCATENATE(Orte[[#This Row],[Ort]]," - ",Orte[[#This Row],[Landkreis]])</f>
        <v>Oberleichtersbach - Landkreis Bad Kissingen</v>
      </c>
      <c r="L5530" s="3" t="s">
        <v>8808</v>
      </c>
      <c r="M5530" s="3"/>
      <c r="N5530" t="str">
        <f>Orte[[#This Row],[Ort]]</f>
        <v>Oberleichtersbach</v>
      </c>
      <c r="O5530" t="s">
        <v>3076</v>
      </c>
      <c r="P5530" t="s">
        <v>6793</v>
      </c>
    </row>
    <row r="5531" spans="1:16" x14ac:dyDescent="0.35">
      <c r="A5531" t="s">
        <v>1965</v>
      </c>
      <c r="B5531" s="3" t="s">
        <v>8940</v>
      </c>
      <c r="C5531" s="4">
        <v>50.787433833999998</v>
      </c>
      <c r="D5531" s="4">
        <v>12.735110413099999</v>
      </c>
      <c r="E5531" s="4">
        <f>Orte[[#This Row],[Lat_dez]]*PI()/180</f>
        <v>0.88640793904206716</v>
      </c>
      <c r="F5531" s="4">
        <f>Orte[[#This Row],[Lon_dez]]*PI()/180</f>
        <v>0.22226960731361017</v>
      </c>
      <c r="G5531" t="s">
        <v>869</v>
      </c>
      <c r="H5531" t="s">
        <v>901</v>
      </c>
      <c r="I5531" s="4" t="b">
        <v>0</v>
      </c>
      <c r="J5531" s="4" t="str">
        <f>CONCATENATE(Orte[[#This Row],[Ort]]," - ",Orte[[#This Row],[Landkreis]])</f>
        <v>Oberlungwitz - Landkreis Zwickau</v>
      </c>
      <c r="L5531" s="3" t="s">
        <v>11354</v>
      </c>
      <c r="M5531" s="3"/>
      <c r="N5531" t="str">
        <f>Orte[[#This Row],[Ort]]</f>
        <v>Oberlungwitz</v>
      </c>
      <c r="O5531" t="s">
        <v>6624</v>
      </c>
      <c r="P5531" t="s">
        <v>6575</v>
      </c>
    </row>
    <row r="5532" spans="1:16" x14ac:dyDescent="0.35">
      <c r="A5532" t="s">
        <v>5183</v>
      </c>
      <c r="B5532" s="3" t="s">
        <v>12999</v>
      </c>
      <c r="C5532" s="4">
        <v>48.2217026163</v>
      </c>
      <c r="D5532" s="4">
        <v>9.5671496319300005</v>
      </c>
      <c r="E5532" s="4">
        <f>Orte[[#This Row],[Lat_dez]]*PI()/180</f>
        <v>0.84162748157199885</v>
      </c>
      <c r="F5532" s="4">
        <f>Orte[[#This Row],[Lon_dez]]*PI()/180</f>
        <v>0.16697826110814212</v>
      </c>
      <c r="G5532" t="s">
        <v>546</v>
      </c>
      <c r="H5532" t="s">
        <v>996</v>
      </c>
      <c r="I5532" s="4" t="b">
        <v>0</v>
      </c>
      <c r="J5532" s="4" t="str">
        <f>CONCATENATE(Orte[[#This Row],[Ort]]," - ",Orte[[#This Row],[Landkreis]])</f>
        <v>Obermarchtal - Landkreis Alb-Donau-Kreis</v>
      </c>
      <c r="L5532" s="3" t="s">
        <v>14037</v>
      </c>
      <c r="M5532" s="3"/>
      <c r="N5532" t="str">
        <f>Orte[[#This Row],[Ort]]</f>
        <v>Obermarchtal</v>
      </c>
      <c r="O5532" t="s">
        <v>2374</v>
      </c>
      <c r="P5532" t="s">
        <v>1090</v>
      </c>
    </row>
    <row r="5533" spans="1:16" x14ac:dyDescent="0.35">
      <c r="A5533" t="s">
        <v>4245</v>
      </c>
      <c r="B5533" s="3" t="s">
        <v>11759</v>
      </c>
      <c r="C5533" s="4">
        <v>50.361837817400001</v>
      </c>
      <c r="D5533" s="4">
        <v>8.66831460507</v>
      </c>
      <c r="E5533" s="4">
        <f>Orte[[#This Row],[Lat_dez]]*PI()/180</f>
        <v>0.87897988726902476</v>
      </c>
      <c r="F5533" s="4">
        <f>Orte[[#This Row],[Lon_dez]]*PI()/180</f>
        <v>0.15129063045718344</v>
      </c>
      <c r="G5533" t="s">
        <v>549</v>
      </c>
      <c r="H5533" t="s">
        <v>733</v>
      </c>
      <c r="I5533" s="4" t="b">
        <v>0</v>
      </c>
      <c r="J5533" s="4" t="str">
        <f>CONCATENATE(Orte[[#This Row],[Ort]]," - ",Orte[[#This Row],[Landkreis]])</f>
        <v>Ober-Mörlen - Landkreis Wetteraukreis</v>
      </c>
      <c r="L5533" s="3" t="s">
        <v>13813</v>
      </c>
      <c r="M5533" s="3"/>
      <c r="N5533" t="str">
        <f>Orte[[#This Row],[Ort]]</f>
        <v>Ober-Mörlen</v>
      </c>
      <c r="O5533" t="s">
        <v>2385</v>
      </c>
      <c r="P5533" t="s">
        <v>6711</v>
      </c>
    </row>
    <row r="5534" spans="1:16" x14ac:dyDescent="0.35">
      <c r="A5534" t="s">
        <v>1591</v>
      </c>
      <c r="B5534" s="3" t="s">
        <v>8537</v>
      </c>
      <c r="C5534" s="4">
        <v>49.719983184599997</v>
      </c>
      <c r="D5534" s="4">
        <v>7.7582736911100003</v>
      </c>
      <c r="E5534" s="4">
        <f>Orte[[#This Row],[Lat_dez]]*PI()/180</f>
        <v>0.86777741060748559</v>
      </c>
      <c r="F5534" s="4">
        <f>Orte[[#This Row],[Lon_dez]]*PI()/180</f>
        <v>0.13540742018072305</v>
      </c>
      <c r="G5534" t="s">
        <v>514</v>
      </c>
      <c r="H5534" t="s">
        <v>595</v>
      </c>
      <c r="I5534" s="4" t="b">
        <v>0</v>
      </c>
      <c r="J5534" s="4" t="str">
        <f>CONCATENATE(Orte[[#This Row],[Ort]]," - ",Orte[[#This Row],[Landkreis]])</f>
        <v>Obermoschel, Schiersfeld - Landkreis Donnersbergkreis</v>
      </c>
      <c r="L5534" s="3" t="s">
        <v>9488</v>
      </c>
      <c r="M5534" s="3"/>
      <c r="N5534" t="str">
        <f>Orte[[#This Row],[Ort]]</f>
        <v>Obermoschel, Schiersfeld</v>
      </c>
      <c r="O5534" t="s">
        <v>754</v>
      </c>
      <c r="P5534" t="s">
        <v>2772</v>
      </c>
    </row>
    <row r="5535" spans="1:16" x14ac:dyDescent="0.35">
      <c r="A5535" t="s">
        <v>2241</v>
      </c>
      <c r="B5535" s="3" t="s">
        <v>9259</v>
      </c>
      <c r="C5535" s="4">
        <v>49.6636202822</v>
      </c>
      <c r="D5535" s="4">
        <v>10.187167757299999</v>
      </c>
      <c r="E5535" s="4">
        <f>Orte[[#This Row],[Lat_dez]]*PI()/180</f>
        <v>0.86679369238462545</v>
      </c>
      <c r="F5535" s="4">
        <f>Orte[[#This Row],[Lon_dez]]*PI()/180</f>
        <v>0.17779961881789158</v>
      </c>
      <c r="G5535" t="s">
        <v>665</v>
      </c>
      <c r="H5535" t="s">
        <v>700</v>
      </c>
      <c r="I5535" s="4" t="b">
        <v>0</v>
      </c>
      <c r="J5535" s="4" t="str">
        <f>CONCATENATE(Orte[[#This Row],[Ort]]," - ",Orte[[#This Row],[Landkreis]])</f>
        <v>Obernbreit - Landkreis Kitzingen</v>
      </c>
      <c r="L5535" s="3" t="s">
        <v>10435</v>
      </c>
      <c r="M5535" s="3"/>
      <c r="N5535" t="str">
        <f>Orte[[#This Row],[Ort]]</f>
        <v>Obernbreit</v>
      </c>
      <c r="O5535" t="s">
        <v>6411</v>
      </c>
      <c r="P5535" t="s">
        <v>5136</v>
      </c>
    </row>
    <row r="5536" spans="1:16" x14ac:dyDescent="0.35">
      <c r="A5536" t="s">
        <v>5113</v>
      </c>
      <c r="B5536" s="3" t="s">
        <v>12898</v>
      </c>
      <c r="C5536" s="4">
        <v>49.828045745600001</v>
      </c>
      <c r="D5536" s="4">
        <v>9.1137615565400001</v>
      </c>
      <c r="E5536" s="4">
        <f>Orte[[#This Row],[Lat_dez]]*PI()/180</f>
        <v>0.86966345809507284</v>
      </c>
      <c r="F5536" s="4">
        <f>Orte[[#This Row],[Lon_dez]]*PI()/180</f>
        <v>0.15906514640330635</v>
      </c>
      <c r="G5536" t="s">
        <v>665</v>
      </c>
      <c r="H5536" t="s">
        <v>1095</v>
      </c>
      <c r="I5536" s="4" t="b">
        <v>0</v>
      </c>
      <c r="J5536" s="4" t="str">
        <f>CONCATENATE(Orte[[#This Row],[Ort]]," - ",Orte[[#This Row],[Landkreis]])</f>
        <v>Obernburg a.Main - Landkreis Miltenberg</v>
      </c>
      <c r="L5536" s="3" t="s">
        <v>10824</v>
      </c>
      <c r="M5536" s="3"/>
      <c r="N5536" t="str">
        <f>Orte[[#This Row],[Ort]]</f>
        <v>Obernburg a.Main</v>
      </c>
      <c r="O5536" t="s">
        <v>3104</v>
      </c>
      <c r="P5536" t="s">
        <v>1955</v>
      </c>
    </row>
    <row r="5537" spans="1:16" x14ac:dyDescent="0.35">
      <c r="A5537" t="s">
        <v>7014</v>
      </c>
      <c r="B5537" s="3" t="s">
        <v>15446</v>
      </c>
      <c r="C5537" s="4">
        <v>53.750830036499998</v>
      </c>
      <c r="D5537" s="4">
        <v>9.1535726656800005</v>
      </c>
      <c r="E5537" s="4">
        <f>Orte[[#This Row],[Lat_dez]]*PI()/180</f>
        <v>0.93812895981678879</v>
      </c>
      <c r="F5537" s="4">
        <f>Orte[[#This Row],[Lon_dez]]*PI()/180</f>
        <v>0.15975998133667016</v>
      </c>
      <c r="G5537" t="s">
        <v>554</v>
      </c>
      <c r="H5537" t="s">
        <v>729</v>
      </c>
      <c r="I5537" s="4" t="b">
        <v>0</v>
      </c>
      <c r="J5537" s="4" t="str">
        <f>CONCATENATE(Orte[[#This Row],[Ort]]," - ",Orte[[#This Row],[Landkreis]])</f>
        <v>Oberndorf - Landkreis Cuxhaven</v>
      </c>
      <c r="L5537" s="3" t="s">
        <v>9471</v>
      </c>
      <c r="M5537" s="3"/>
      <c r="N5537" t="str">
        <f>Orte[[#This Row],[Ort]]</f>
        <v>Oberndorf</v>
      </c>
      <c r="O5537" t="s">
        <v>2091</v>
      </c>
      <c r="P5537" t="s">
        <v>2681</v>
      </c>
    </row>
    <row r="5538" spans="1:16" x14ac:dyDescent="0.35">
      <c r="A5538" t="s">
        <v>4505</v>
      </c>
      <c r="B5538" s="3" t="s">
        <v>12109</v>
      </c>
      <c r="C5538" s="4">
        <v>48.667479551</v>
      </c>
      <c r="D5538" s="4">
        <v>10.860738362999999</v>
      </c>
      <c r="E5538" s="4">
        <f>Orte[[#This Row],[Lat_dez]]*PI()/180</f>
        <v>0.84940775681196157</v>
      </c>
      <c r="F5538" s="4">
        <f>Orte[[#This Row],[Lon_dez]]*PI()/180</f>
        <v>0.18955564363200908</v>
      </c>
      <c r="G5538" t="s">
        <v>665</v>
      </c>
      <c r="H5538" t="s">
        <v>698</v>
      </c>
      <c r="I5538" s="4" t="b">
        <v>0</v>
      </c>
      <c r="J5538" s="4" t="str">
        <f>CONCATENATE(Orte[[#This Row],[Ort]]," - ",Orte[[#This Row],[Landkreis]])</f>
        <v>Oberndorf a.Lech - Landkreis Donau-Ries</v>
      </c>
      <c r="L5538" s="3" t="s">
        <v>8090</v>
      </c>
      <c r="M5538" s="3"/>
      <c r="N5538" t="str">
        <f>Orte[[#This Row],[Ort]]</f>
        <v>Oberndorf a.Lech</v>
      </c>
      <c r="O5538" t="s">
        <v>3459</v>
      </c>
      <c r="P5538" t="s">
        <v>2607</v>
      </c>
    </row>
    <row r="5539" spans="1:16" x14ac:dyDescent="0.35">
      <c r="A5539" t="s">
        <v>3586</v>
      </c>
      <c r="B5539" s="3" t="s">
        <v>10936</v>
      </c>
      <c r="C5539" s="4">
        <v>48.295168474199997</v>
      </c>
      <c r="D5539" s="4">
        <v>8.5709570528400008</v>
      </c>
      <c r="E5539" s="4">
        <f>Orte[[#This Row],[Lat_dez]]*PI()/180</f>
        <v>0.84290970268015597</v>
      </c>
      <c r="F5539" s="4">
        <f>Orte[[#This Row],[Lon_dez]]*PI()/180</f>
        <v>0.14959142061908762</v>
      </c>
      <c r="G5539" t="s">
        <v>546</v>
      </c>
      <c r="H5539" t="s">
        <v>719</v>
      </c>
      <c r="I5539" s="4" t="b">
        <v>0</v>
      </c>
      <c r="J5539" s="4" t="str">
        <f>CONCATENATE(Orte[[#This Row],[Ort]]," - ",Orte[[#This Row],[Landkreis]])</f>
        <v>Oberndorf am Neckar - Landkreis Rottweil</v>
      </c>
      <c r="L5539" s="3" t="s">
        <v>8802</v>
      </c>
      <c r="M5539" s="3"/>
      <c r="N5539" t="str">
        <f>Orte[[#This Row],[Ort]]</f>
        <v>Oberndorf am Neckar</v>
      </c>
      <c r="O5539" t="s">
        <v>1369</v>
      </c>
      <c r="P5539" t="s">
        <v>5996</v>
      </c>
    </row>
    <row r="5540" spans="1:16" x14ac:dyDescent="0.35">
      <c r="A5540" t="s">
        <v>5603</v>
      </c>
      <c r="B5540" s="3" t="s">
        <v>13539</v>
      </c>
      <c r="C5540" s="4">
        <v>48.169015078299999</v>
      </c>
      <c r="D5540" s="4">
        <v>12.516454014000001</v>
      </c>
      <c r="E5540" s="4">
        <f>Orte[[#This Row],[Lat_dez]]*PI()/180</f>
        <v>0.84070791055912919</v>
      </c>
      <c r="F5540" s="4">
        <f>Orte[[#This Row],[Lon_dez]]*PI()/180</f>
        <v>0.21845333321876043</v>
      </c>
      <c r="G5540" t="s">
        <v>665</v>
      </c>
      <c r="H5540" t="s">
        <v>883</v>
      </c>
      <c r="I5540" s="4" t="b">
        <v>0</v>
      </c>
      <c r="J5540" s="4" t="str">
        <f>CONCATENATE(Orte[[#This Row],[Ort]]," - ",Orte[[#This Row],[Landkreis]])</f>
        <v>Oberneukirchen - Landkreis Mühldorf a. Inn</v>
      </c>
      <c r="L5540" s="3" t="s">
        <v>8803</v>
      </c>
      <c r="M5540" s="3"/>
      <c r="N5540" t="str">
        <f>Orte[[#This Row],[Ort]]</f>
        <v>Oberneukirchen</v>
      </c>
      <c r="O5540" t="s">
        <v>6901</v>
      </c>
      <c r="P5540" t="s">
        <v>5120</v>
      </c>
    </row>
    <row r="5541" spans="1:16" x14ac:dyDescent="0.35">
      <c r="A5541" t="s">
        <v>5907</v>
      </c>
      <c r="B5541" s="3" t="s">
        <v>13961</v>
      </c>
      <c r="C5541" s="4">
        <v>48.163437615500001</v>
      </c>
      <c r="D5541" s="4">
        <v>8.8534796785199994</v>
      </c>
      <c r="E5541" s="4">
        <f>Orte[[#This Row],[Lat_dez]]*PI()/180</f>
        <v>0.84061056546936175</v>
      </c>
      <c r="F5541" s="4">
        <f>Orte[[#This Row],[Lon_dez]]*PI()/180</f>
        <v>0.1545223706485831</v>
      </c>
      <c r="G5541" t="s">
        <v>546</v>
      </c>
      <c r="H5541" t="s">
        <v>1492</v>
      </c>
      <c r="I5541" s="4" t="b">
        <v>0</v>
      </c>
      <c r="J5541" s="4" t="str">
        <f>CONCATENATE(Orte[[#This Row],[Ort]]," - ",Orte[[#This Row],[Landkreis]])</f>
        <v>Obernheim - Landkreis Zollernalbkreis</v>
      </c>
      <c r="L5541" s="3" t="s">
        <v>14984</v>
      </c>
      <c r="M5541" s="3"/>
      <c r="N5541" t="str">
        <f>Orte[[#This Row],[Ort]]</f>
        <v>Obernheim</v>
      </c>
      <c r="O5541" t="s">
        <v>5967</v>
      </c>
      <c r="P5541" t="s">
        <v>5445</v>
      </c>
    </row>
    <row r="5542" spans="1:16" x14ac:dyDescent="0.35">
      <c r="A5542" t="s">
        <v>7180</v>
      </c>
      <c r="B5542" s="3" t="s">
        <v>15675</v>
      </c>
      <c r="C5542" s="4">
        <v>49.324992571099997</v>
      </c>
      <c r="D5542" s="4">
        <v>7.5885644378799997</v>
      </c>
      <c r="E5542" s="4">
        <f>Orte[[#This Row],[Lat_dez]]*PI()/180</f>
        <v>0.86088352388743816</v>
      </c>
      <c r="F5542" s="4">
        <f>Orte[[#This Row],[Lon_dez]]*PI()/180</f>
        <v>0.13244543494075869</v>
      </c>
      <c r="G5542" t="s">
        <v>514</v>
      </c>
      <c r="H5542" t="s">
        <v>629</v>
      </c>
      <c r="I5542" s="4" t="b">
        <v>0</v>
      </c>
      <c r="J5542" s="4" t="str">
        <f>CONCATENATE(Orte[[#This Row],[Ort]]," - ",Orte[[#This Row],[Landkreis]])</f>
        <v>Obernheim-Kirchenarnbach u.a. - Landkreis Südwestpfalz</v>
      </c>
      <c r="L5542" s="3" t="s">
        <v>13069</v>
      </c>
      <c r="M5542" s="3"/>
      <c r="N5542" t="str">
        <f>Orte[[#This Row],[Ort]]</f>
        <v>Obernheim-Kirchenarnbach u.a.</v>
      </c>
      <c r="O5542" t="s">
        <v>4069</v>
      </c>
      <c r="P5542" t="s">
        <v>3085</v>
      </c>
    </row>
    <row r="5543" spans="1:16" x14ac:dyDescent="0.35">
      <c r="A5543" t="s">
        <v>6595</v>
      </c>
      <c r="B5543" s="3" t="s">
        <v>14895</v>
      </c>
      <c r="C5543" s="4">
        <v>52.2635418554</v>
      </c>
      <c r="D5543" s="4">
        <v>9.1469755750200008</v>
      </c>
      <c r="E5543" s="4">
        <f>Orte[[#This Row],[Lat_dez]]*PI()/180</f>
        <v>0.9121708841305961</v>
      </c>
      <c r="F5543" s="4">
        <f>Orte[[#This Row],[Lon_dez]]*PI()/180</f>
        <v>0.15964484038360061</v>
      </c>
      <c r="G5543" t="s">
        <v>554</v>
      </c>
      <c r="H5543" t="s">
        <v>767</v>
      </c>
      <c r="I5543" s="4" t="b">
        <v>0</v>
      </c>
      <c r="J5543" s="4" t="str">
        <f>CONCATENATE(Orte[[#This Row],[Ort]]," - ",Orte[[#This Row],[Landkreis]])</f>
        <v>Obernkirchen - Landkreis Schaumburg</v>
      </c>
      <c r="L5543" s="3" t="s">
        <v>13074</v>
      </c>
      <c r="M5543" s="3"/>
      <c r="N5543" t="str">
        <f>Orte[[#This Row],[Ort]]</f>
        <v>Obernkirchen</v>
      </c>
      <c r="O5543" t="s">
        <v>3516</v>
      </c>
      <c r="P5543" t="s">
        <v>3887</v>
      </c>
    </row>
    <row r="5544" spans="1:16" x14ac:dyDescent="0.35">
      <c r="A5544" t="s">
        <v>4225</v>
      </c>
      <c r="B5544" s="3" t="s">
        <v>11733</v>
      </c>
      <c r="C5544" s="4">
        <v>48.573263224199998</v>
      </c>
      <c r="D5544" s="4">
        <v>13.614190964900001</v>
      </c>
      <c r="E5544" s="4">
        <f>Orte[[#This Row],[Lat_dez]]*PI()/180</f>
        <v>0.84776337170016658</v>
      </c>
      <c r="F5544" s="4">
        <f>Orte[[#This Row],[Lon_dez]]*PI()/180</f>
        <v>0.23761245733276878</v>
      </c>
      <c r="G5544" t="s">
        <v>665</v>
      </c>
      <c r="H5544" t="s">
        <v>925</v>
      </c>
      <c r="I5544" s="4" t="b">
        <v>0</v>
      </c>
      <c r="J5544" s="4" t="str">
        <f>CONCATENATE(Orte[[#This Row],[Ort]]," - ",Orte[[#This Row],[Landkreis]])</f>
        <v>Obernzell - Landkreis Passau</v>
      </c>
      <c r="L5544" s="3" t="s">
        <v>8085</v>
      </c>
      <c r="M5544" s="3"/>
      <c r="N5544" t="str">
        <f>Orte[[#This Row],[Ort]]</f>
        <v>Obernzell</v>
      </c>
      <c r="O5544" t="s">
        <v>4327</v>
      </c>
      <c r="P5544" t="s">
        <v>2254</v>
      </c>
    </row>
    <row r="5545" spans="1:16" x14ac:dyDescent="0.35">
      <c r="A5545" t="s">
        <v>6129</v>
      </c>
      <c r="B5545" s="3" t="s">
        <v>14244</v>
      </c>
      <c r="C5545" s="4">
        <v>49.450021344100001</v>
      </c>
      <c r="D5545" s="4">
        <v>10.4887292645</v>
      </c>
      <c r="E5545" s="4">
        <f>Orte[[#This Row],[Lat_dez]]*PI()/180</f>
        <v>0.86306568763601677</v>
      </c>
      <c r="F5545" s="4">
        <f>Orte[[#This Row],[Lon_dez]]*PI()/180</f>
        <v>0.18306286001580818</v>
      </c>
      <c r="G5545" t="s">
        <v>665</v>
      </c>
      <c r="H5545" t="s">
        <v>706</v>
      </c>
      <c r="I5545" s="4" t="b">
        <v>0</v>
      </c>
      <c r="J5545" s="4" t="str">
        <f>CONCATENATE(Orte[[#This Row],[Ort]]," - ",Orte[[#This Row],[Landkreis]])</f>
        <v>Obernzenn - Landkreis Neustadt a.d. Aisch-Bad Windsheim</v>
      </c>
      <c r="L5545" s="3" t="s">
        <v>11836</v>
      </c>
      <c r="M5545" s="3"/>
      <c r="N5545" t="str">
        <f>Orte[[#This Row],[Ort]]</f>
        <v>Obernzenn</v>
      </c>
      <c r="O5545" t="s">
        <v>3854</v>
      </c>
      <c r="P5545" t="s">
        <v>4391</v>
      </c>
    </row>
    <row r="5546" spans="1:16" x14ac:dyDescent="0.35">
      <c r="A5546" t="s">
        <v>2948</v>
      </c>
      <c r="B5546" s="3" t="s">
        <v>10121</v>
      </c>
      <c r="C5546" s="4">
        <v>49.928862597799998</v>
      </c>
      <c r="D5546" s="4">
        <v>8.1405773076300001</v>
      </c>
      <c r="E5546" s="4">
        <f>Orte[[#This Row],[Lat_dez]]*PI()/180</f>
        <v>0.87142304410745919</v>
      </c>
      <c r="F5546" s="4">
        <f>Orte[[#This Row],[Lon_dez]]*PI()/180</f>
        <v>0.14207987703127881</v>
      </c>
      <c r="G5546" t="s">
        <v>514</v>
      </c>
      <c r="H5546" t="s">
        <v>1682</v>
      </c>
      <c r="I5546" s="4" t="b">
        <v>0</v>
      </c>
      <c r="J5546" s="4" t="str">
        <f>CONCATENATE(Orte[[#This Row],[Ort]]," - ",Orte[[#This Row],[Landkreis]])</f>
        <v>Ober-Olm - Landkreis Mainz-Bingen</v>
      </c>
      <c r="L5546" s="3" t="s">
        <v>8806</v>
      </c>
      <c r="M5546" s="3"/>
      <c r="N5546" t="str">
        <f>Orte[[#This Row],[Ort]]</f>
        <v>Ober-Olm</v>
      </c>
      <c r="O5546" t="s">
        <v>4154</v>
      </c>
      <c r="P5546" t="s">
        <v>6202</v>
      </c>
    </row>
    <row r="5547" spans="1:16" x14ac:dyDescent="0.35">
      <c r="A5547" t="s">
        <v>3167</v>
      </c>
      <c r="B5547" s="3" t="s">
        <v>10397</v>
      </c>
      <c r="C5547" s="4">
        <v>47.948824334599998</v>
      </c>
      <c r="D5547" s="4">
        <v>10.7465418044</v>
      </c>
      <c r="E5547" s="4">
        <f>Orte[[#This Row],[Lat_dez]]*PI()/180</f>
        <v>0.83686485709914915</v>
      </c>
      <c r="F5547" s="4">
        <f>Orte[[#This Row],[Lon_dez]]*PI()/180</f>
        <v>0.18756253768999243</v>
      </c>
      <c r="G5547" t="s">
        <v>665</v>
      </c>
      <c r="H5547" t="s">
        <v>1051</v>
      </c>
      <c r="I5547" s="4" t="b">
        <v>0</v>
      </c>
      <c r="J5547" s="4" t="str">
        <f>CONCATENATE(Orte[[#This Row],[Ort]]," - ",Orte[[#This Row],[Landkreis]])</f>
        <v>Oberostendorf - Landkreis Ostallgäu</v>
      </c>
      <c r="L5547" s="3" t="s">
        <v>13805</v>
      </c>
      <c r="M5547" s="3"/>
      <c r="N5547" t="str">
        <f>Orte[[#This Row],[Ort]]</f>
        <v>Oberostendorf</v>
      </c>
      <c r="O5547" t="s">
        <v>4068</v>
      </c>
      <c r="P5547" t="s">
        <v>5028</v>
      </c>
    </row>
    <row r="5548" spans="1:16" x14ac:dyDescent="0.35">
      <c r="A5548" t="s">
        <v>804</v>
      </c>
      <c r="B5548" s="3" t="s">
        <v>7854</v>
      </c>
      <c r="C5548" s="4">
        <v>48.218467505</v>
      </c>
      <c r="D5548" s="4">
        <v>10.8637268352</v>
      </c>
      <c r="E5548" s="4">
        <f>Orte[[#This Row],[Lat_dez]]*PI()/180</f>
        <v>0.8415710182281454</v>
      </c>
      <c r="F5548" s="4">
        <f>Orte[[#This Row],[Lon_dez]]*PI()/180</f>
        <v>0.1896078023115034</v>
      </c>
      <c r="G5548" t="s">
        <v>665</v>
      </c>
      <c r="H5548" t="s">
        <v>798</v>
      </c>
      <c r="I5548" s="4" t="b">
        <v>0</v>
      </c>
      <c r="J5548" s="4" t="str">
        <f>CONCATENATE(Orte[[#This Row],[Ort]]," - ",Orte[[#This Row],[Landkreis]])</f>
        <v>Oberottmarshausen - Landkreis Augsburg</v>
      </c>
      <c r="L5548" s="3" t="s">
        <v>8097</v>
      </c>
      <c r="M5548" s="3"/>
      <c r="N5548" t="str">
        <f>Orte[[#This Row],[Ort]]</f>
        <v>Oberottmarshausen</v>
      </c>
      <c r="O5548" t="s">
        <v>4065</v>
      </c>
      <c r="P5548" t="s">
        <v>4338</v>
      </c>
    </row>
    <row r="5549" spans="1:16" x14ac:dyDescent="0.35">
      <c r="A5549" t="s">
        <v>6538</v>
      </c>
      <c r="B5549" s="3" t="s">
        <v>14807</v>
      </c>
      <c r="C5549" s="4">
        <v>48.032203935399998</v>
      </c>
      <c r="D5549" s="4">
        <v>11.8139736556</v>
      </c>
      <c r="E5549" s="4">
        <f>Orte[[#This Row],[Lat_dez]]*PI()/180</f>
        <v>0.83832010566210768</v>
      </c>
      <c r="F5549" s="4">
        <f>Orte[[#This Row],[Lon_dez]]*PI()/180</f>
        <v>0.20619273803409063</v>
      </c>
      <c r="G5549" t="s">
        <v>665</v>
      </c>
      <c r="H5549" t="s">
        <v>1203</v>
      </c>
      <c r="I5549" s="4" t="b">
        <v>0</v>
      </c>
      <c r="J5549" s="4" t="str">
        <f>CONCATENATE(Orte[[#This Row],[Ort]]," - ",Orte[[#This Row],[Landkreis]])</f>
        <v>Oberpframmern - Landkreis Ebersberg</v>
      </c>
      <c r="L5549" s="3" t="s">
        <v>10424</v>
      </c>
      <c r="M5549" s="3"/>
      <c r="N5549" t="str">
        <f>Orte[[#This Row],[Ort]]</f>
        <v>Oberpframmern</v>
      </c>
      <c r="O5549" t="s">
        <v>5444</v>
      </c>
      <c r="P5549" t="s">
        <v>1063</v>
      </c>
    </row>
    <row r="5550" spans="1:16" x14ac:dyDescent="0.35">
      <c r="A5550" t="s">
        <v>2192</v>
      </c>
      <c r="B5550" s="3" t="s">
        <v>9199</v>
      </c>
      <c r="C5550" s="4">
        <v>48.708886446299999</v>
      </c>
      <c r="D5550" s="4">
        <v>12.834437982500001</v>
      </c>
      <c r="E5550" s="4">
        <f>Orte[[#This Row],[Lat_dez]]*PI()/180</f>
        <v>0.85013044346797517</v>
      </c>
      <c r="F5550" s="4">
        <f>Orte[[#This Row],[Lon_dez]]*PI()/180</f>
        <v>0.22400320043764338</v>
      </c>
      <c r="G5550" t="s">
        <v>665</v>
      </c>
      <c r="H5550" t="s">
        <v>917</v>
      </c>
      <c r="I5550" s="4" t="b">
        <v>0</v>
      </c>
      <c r="J5550" s="4" t="str">
        <f>CONCATENATE(Orte[[#This Row],[Ort]]," - ",Orte[[#This Row],[Landkreis]])</f>
        <v>Oberpöring - Landkreis Deggendorf</v>
      </c>
      <c r="L5550" s="3" t="s">
        <v>10422</v>
      </c>
      <c r="M5550" s="3"/>
      <c r="N5550" t="str">
        <f>Orte[[#This Row],[Ort]]</f>
        <v>Oberpöring</v>
      </c>
      <c r="O5550" t="s">
        <v>2712</v>
      </c>
      <c r="P5550" t="s">
        <v>1391</v>
      </c>
    </row>
    <row r="5551" spans="1:16" x14ac:dyDescent="0.35">
      <c r="A5551" t="s">
        <v>5902</v>
      </c>
      <c r="B5551" s="3" t="s">
        <v>13955</v>
      </c>
      <c r="C5551" s="4">
        <v>49.817386093300001</v>
      </c>
      <c r="D5551" s="4">
        <v>8.7495657576599992</v>
      </c>
      <c r="E5551" s="4">
        <f>Orte[[#This Row],[Lat_dez]]*PI()/180</f>
        <v>0.86947741206532014</v>
      </c>
      <c r="F5551" s="4">
        <f>Orte[[#This Row],[Lon_dez]]*PI()/180</f>
        <v>0.15270873059091924</v>
      </c>
      <c r="G5551" t="s">
        <v>549</v>
      </c>
      <c r="H5551" t="s">
        <v>745</v>
      </c>
      <c r="I5551" s="4" t="b">
        <v>0</v>
      </c>
      <c r="J5551" s="4" t="str">
        <f>CONCATENATE(Orte[[#This Row],[Ort]]," - ",Orte[[#This Row],[Landkreis]])</f>
        <v>Ober-Ramstadt - Landkreis Darmstadt-Dieburg</v>
      </c>
      <c r="L5551" s="3" t="s">
        <v>9464</v>
      </c>
      <c r="M5551" s="3"/>
      <c r="N5551" t="str">
        <f>Orte[[#This Row],[Ort]]</f>
        <v>Ober-Ramstadt</v>
      </c>
      <c r="O5551" t="s">
        <v>2358</v>
      </c>
      <c r="P5551" t="s">
        <v>2945</v>
      </c>
    </row>
    <row r="5552" spans="1:16" x14ac:dyDescent="0.35">
      <c r="A5552" t="s">
        <v>2662</v>
      </c>
      <c r="B5552" s="3" t="s">
        <v>13192</v>
      </c>
      <c r="C5552" s="4">
        <v>48.739296345299998</v>
      </c>
      <c r="D5552" s="4">
        <v>8.6324939919499997</v>
      </c>
      <c r="E5552" s="4">
        <f>Orte[[#This Row],[Lat_dez]]*PI()/180</f>
        <v>0.85066119633072412</v>
      </c>
      <c r="F5552" s="4">
        <f>Orte[[#This Row],[Lon_dez]]*PI()/180</f>
        <v>0.15066544281815636</v>
      </c>
      <c r="G5552" t="s">
        <v>546</v>
      </c>
      <c r="H5552" t="s">
        <v>1061</v>
      </c>
      <c r="I5552" s="4" t="b">
        <v>0</v>
      </c>
      <c r="J5552" s="4" t="str">
        <f>CONCATENATE(Orte[[#This Row],[Ort]]," - ",Orte[[#This Row],[Landkreis]])</f>
        <v>Oberreichenbach - Landkreis Calw</v>
      </c>
      <c r="L5552" s="3" t="s">
        <v>10582</v>
      </c>
      <c r="M5552" s="3"/>
      <c r="N5552" t="str">
        <f>Orte[[#This Row],[Ort]]</f>
        <v>Oberreichenbach</v>
      </c>
      <c r="O5552" t="s">
        <v>2477</v>
      </c>
      <c r="P5552" t="s">
        <v>2109</v>
      </c>
    </row>
    <row r="5553" spans="1:16" x14ac:dyDescent="0.35">
      <c r="A5553" t="s">
        <v>2662</v>
      </c>
      <c r="B5553" s="3" t="s">
        <v>9776</v>
      </c>
      <c r="C5553" s="4">
        <v>49.594080176200002</v>
      </c>
      <c r="D5553" s="4">
        <v>10.7699444385</v>
      </c>
      <c r="E5553" s="4">
        <f>Orte[[#This Row],[Lat_dez]]*PI()/180</f>
        <v>0.86557998857273943</v>
      </c>
      <c r="F5553" s="4">
        <f>Orte[[#This Row],[Lon_dez]]*PI()/180</f>
        <v>0.18797099070867695</v>
      </c>
      <c r="G5553" t="s">
        <v>665</v>
      </c>
      <c r="H5553" t="s">
        <v>1329</v>
      </c>
      <c r="I5553" s="4" t="b">
        <v>0</v>
      </c>
      <c r="J5553" s="4" t="str">
        <f>CONCATENATE(Orte[[#This Row],[Ort]]," - ",Orte[[#This Row],[Landkreis]])</f>
        <v>Oberreichenbach - Landkreis Erlangen-Höchstadt</v>
      </c>
      <c r="L5553" s="3" t="s">
        <v>10707</v>
      </c>
      <c r="M5553" s="3"/>
      <c r="N5553" t="str">
        <f>Orte[[#This Row],[Ort]]</f>
        <v>Oberreichenbach</v>
      </c>
      <c r="O5553" t="s">
        <v>5622</v>
      </c>
      <c r="P5553" t="s">
        <v>2427</v>
      </c>
    </row>
    <row r="5554" spans="1:16" x14ac:dyDescent="0.35">
      <c r="A5554" t="s">
        <v>4818</v>
      </c>
      <c r="B5554" s="3" t="s">
        <v>12515</v>
      </c>
      <c r="C5554" s="4">
        <v>47.552602897900002</v>
      </c>
      <c r="D5554" s="4">
        <v>9.9423850611799995</v>
      </c>
      <c r="E5554" s="4">
        <f>Orte[[#This Row],[Lat_dez]]*PI()/180</f>
        <v>0.82994948846175198</v>
      </c>
      <c r="F5554" s="4">
        <f>Orte[[#This Row],[Lon_dez]]*PI()/180</f>
        <v>0.17352735481868883</v>
      </c>
      <c r="G5554" t="s">
        <v>665</v>
      </c>
      <c r="H5554" t="s">
        <v>2096</v>
      </c>
      <c r="I5554" s="4" t="b">
        <v>0</v>
      </c>
      <c r="J5554" s="4" t="str">
        <f>CONCATENATE(Orte[[#This Row],[Ort]]," - ",Orte[[#This Row],[Landkreis]])</f>
        <v>Oberreute - Landkreis Lindau (Bodensee)</v>
      </c>
      <c r="L5554" s="3" t="s">
        <v>8795</v>
      </c>
      <c r="M5554" s="3"/>
      <c r="N5554" t="str">
        <f>Orte[[#This Row],[Ort]]</f>
        <v>Oberreute</v>
      </c>
      <c r="O5554" t="s">
        <v>6379</v>
      </c>
      <c r="P5554" t="s">
        <v>3862</v>
      </c>
    </row>
    <row r="5555" spans="1:16" x14ac:dyDescent="0.35">
      <c r="A5555" t="s">
        <v>3717</v>
      </c>
      <c r="B5555" s="3" t="s">
        <v>11106</v>
      </c>
      <c r="C5555" s="4">
        <v>47.905542895400004</v>
      </c>
      <c r="D5555" s="4">
        <v>7.9607559585800001</v>
      </c>
      <c r="E5555" s="4">
        <f>Orte[[#This Row],[Lat_dez]]*PI()/180</f>
        <v>0.83610945348010746</v>
      </c>
      <c r="F5555" s="4">
        <f>Orte[[#This Row],[Lon_dez]]*PI()/180</f>
        <v>0.13894140242497835</v>
      </c>
      <c r="G5555" t="s">
        <v>546</v>
      </c>
      <c r="H5555" t="s">
        <v>547</v>
      </c>
      <c r="I5555" s="4" t="b">
        <v>0</v>
      </c>
      <c r="J5555" s="4" t="str">
        <f>CONCATENATE(Orte[[#This Row],[Ort]]," - ",Orte[[#This Row],[Landkreis]])</f>
        <v>Oberried - Landkreis Breisgau-Hochschwarzwald</v>
      </c>
      <c r="L5555" s="3" t="s">
        <v>13868</v>
      </c>
      <c r="M5555" s="3"/>
      <c r="N5555" t="str">
        <f>Orte[[#This Row],[Ort]]</f>
        <v>Oberried</v>
      </c>
      <c r="O5555" t="s">
        <v>5962</v>
      </c>
      <c r="P5555" t="s">
        <v>5692</v>
      </c>
    </row>
    <row r="5556" spans="1:16" x14ac:dyDescent="0.35">
      <c r="A5556" t="s">
        <v>7224</v>
      </c>
      <c r="B5556" s="3" t="s">
        <v>15733</v>
      </c>
      <c r="C5556" s="4">
        <v>48.090813869800002</v>
      </c>
      <c r="D5556" s="4">
        <v>10.413504317999999</v>
      </c>
      <c r="E5556" s="4">
        <f>Orte[[#This Row],[Lat_dez]]*PI()/180</f>
        <v>0.83934304199176557</v>
      </c>
      <c r="F5556" s="4">
        <f>Orte[[#This Row],[Lon_dez]]*PI()/180</f>
        <v>0.18174993701974659</v>
      </c>
      <c r="G5556" t="s">
        <v>665</v>
      </c>
      <c r="H5556" t="s">
        <v>683</v>
      </c>
      <c r="I5556" s="4" t="b">
        <v>0</v>
      </c>
      <c r="J5556" s="4" t="str">
        <f>CONCATENATE(Orte[[#This Row],[Ort]]," - ",Orte[[#This Row],[Landkreis]])</f>
        <v>Oberrieden - Landkreis Unterallgäu</v>
      </c>
      <c r="L5556" s="3" t="s">
        <v>13864</v>
      </c>
      <c r="M5556" s="3"/>
      <c r="N5556" t="str">
        <f>Orte[[#This Row],[Ort]]</f>
        <v>Oberrieden</v>
      </c>
      <c r="O5556" t="s">
        <v>2252</v>
      </c>
      <c r="P5556" t="s">
        <v>5877</v>
      </c>
    </row>
    <row r="5557" spans="1:16" x14ac:dyDescent="0.35">
      <c r="A5557" t="s">
        <v>756</v>
      </c>
      <c r="B5557" s="3" t="s">
        <v>7824</v>
      </c>
      <c r="C5557" s="4">
        <v>48.936393047099997</v>
      </c>
      <c r="D5557" s="4">
        <v>9.0224788108199991</v>
      </c>
      <c r="E5557" s="4">
        <f>Orte[[#This Row],[Lat_dez]]*PI()/180</f>
        <v>0.85410118272195557</v>
      </c>
      <c r="F5557" s="4">
        <f>Orte[[#This Row],[Lon_dez]]*PI()/180</f>
        <v>0.15747196194023158</v>
      </c>
      <c r="G5557" t="s">
        <v>546</v>
      </c>
      <c r="H5557" t="s">
        <v>757</v>
      </c>
      <c r="I5557" s="4" t="b">
        <v>0</v>
      </c>
      <c r="J5557" s="4" t="str">
        <f>CONCATENATE(Orte[[#This Row],[Ort]]," - ",Orte[[#This Row],[Landkreis]])</f>
        <v>Oberriexingen - Landkreis Ludwigsburg</v>
      </c>
      <c r="L5557" s="3" t="s">
        <v>9458</v>
      </c>
      <c r="M5557" s="3"/>
      <c r="N5557" t="str">
        <f>Orte[[#This Row],[Ort]]</f>
        <v>Oberriexingen</v>
      </c>
      <c r="O5557" t="s">
        <v>6976</v>
      </c>
      <c r="P5557" t="s">
        <v>3155</v>
      </c>
    </row>
    <row r="5558" spans="1:16" x14ac:dyDescent="0.35">
      <c r="A5558" t="s">
        <v>1835</v>
      </c>
      <c r="B5558" s="3" t="s">
        <v>8801</v>
      </c>
      <c r="C5558" s="4">
        <v>50.615575939199999</v>
      </c>
      <c r="D5558" s="4">
        <v>8.0783467296900007</v>
      </c>
      <c r="E5558" s="4">
        <f>Orte[[#This Row],[Lat_dez]]*PI()/180</f>
        <v>0.88340845293226111</v>
      </c>
      <c r="F5558" s="4">
        <f>Orte[[#This Row],[Lon_dez]]*PI()/180</f>
        <v>0.14099374855080687</v>
      </c>
      <c r="G5558" t="s">
        <v>514</v>
      </c>
      <c r="H5558" t="s">
        <v>590</v>
      </c>
      <c r="I5558" s="4" t="b">
        <v>0</v>
      </c>
      <c r="J5558" s="4" t="str">
        <f>CONCATENATE(Orte[[#This Row],[Ort]]," - ",Orte[[#This Row],[Landkreis]])</f>
        <v>Oberrod u.a. - Landkreis Westerwaldkreis</v>
      </c>
      <c r="L5558" s="3" t="s">
        <v>8092</v>
      </c>
      <c r="M5558" s="3"/>
      <c r="N5558" t="str">
        <f>Orte[[#This Row],[Ort]]</f>
        <v>Oberrod u.a.</v>
      </c>
      <c r="O5558" t="s">
        <v>6057</v>
      </c>
      <c r="P5558" t="s">
        <v>3369</v>
      </c>
    </row>
    <row r="5559" spans="1:16" x14ac:dyDescent="0.35">
      <c r="A5559" t="s">
        <v>7260</v>
      </c>
      <c r="B5559" s="3" t="s">
        <v>15787</v>
      </c>
      <c r="C5559" s="4">
        <v>49.021602956899997</v>
      </c>
      <c r="D5559" s="4">
        <v>9.6542544300700008</v>
      </c>
      <c r="E5559" s="4">
        <f>Orte[[#This Row],[Lat_dez]]*PI()/180</f>
        <v>0.85558837620329276</v>
      </c>
      <c r="F5559" s="4">
        <f>Orte[[#This Row],[Lon_dez]]*PI()/180</f>
        <v>0.16849852662997017</v>
      </c>
      <c r="G5559" t="s">
        <v>546</v>
      </c>
      <c r="H5559" t="s">
        <v>1008</v>
      </c>
      <c r="I5559" s="4" t="b">
        <v>0</v>
      </c>
      <c r="J5559" s="4" t="str">
        <f>CONCATENATE(Orte[[#This Row],[Ort]]," - ",Orte[[#This Row],[Landkreis]])</f>
        <v>Oberrot - Landkreis Schwäbisch Hall</v>
      </c>
      <c r="L5559" s="3" t="s">
        <v>11346</v>
      </c>
      <c r="M5559" s="3"/>
      <c r="N5559" t="str">
        <f>Orte[[#This Row],[Ort]]</f>
        <v>Oberrot</v>
      </c>
      <c r="O5559" t="s">
        <v>7136</v>
      </c>
      <c r="P5559" t="s">
        <v>6229</v>
      </c>
    </row>
    <row r="5560" spans="1:16" x14ac:dyDescent="0.35">
      <c r="A5560" t="s">
        <v>2590</v>
      </c>
      <c r="B5560" s="3" t="s">
        <v>9698</v>
      </c>
      <c r="C5560" s="4">
        <v>48.170814581000002</v>
      </c>
      <c r="D5560" s="4">
        <v>10.1962012522</v>
      </c>
      <c r="E5560" s="4">
        <f>Orte[[#This Row],[Lat_dez]]*PI()/180</f>
        <v>0.84073931780614275</v>
      </c>
      <c r="F5560" s="4">
        <f>Orte[[#This Row],[Lon_dez]]*PI()/180</f>
        <v>0.17795728304685873</v>
      </c>
      <c r="G5560" t="s">
        <v>665</v>
      </c>
      <c r="H5560" t="s">
        <v>1017</v>
      </c>
      <c r="I5560" s="4" t="b">
        <v>0</v>
      </c>
      <c r="J5560" s="4" t="str">
        <f>CONCATENATE(Orte[[#This Row],[Ort]]," - ",Orte[[#This Row],[Landkreis]])</f>
        <v>Oberroth - Landkreis Neu-Ulm</v>
      </c>
      <c r="L5560" s="3" t="s">
        <v>13823</v>
      </c>
      <c r="M5560" s="3"/>
      <c r="N5560" t="str">
        <f>Orte[[#This Row],[Ort]]</f>
        <v>Oberroth</v>
      </c>
      <c r="O5560" t="s">
        <v>5936</v>
      </c>
      <c r="P5560" t="s">
        <v>2746</v>
      </c>
    </row>
    <row r="5561" spans="1:16" x14ac:dyDescent="0.35">
      <c r="A5561" t="s">
        <v>5887</v>
      </c>
      <c r="B5561" s="3" t="s">
        <v>13928</v>
      </c>
      <c r="C5561" s="4">
        <v>49.715934742999998</v>
      </c>
      <c r="D5561" s="4">
        <v>10.4306978584</v>
      </c>
      <c r="E5561" s="4">
        <f>Orte[[#This Row],[Lat_dez]]*PI()/180</f>
        <v>0.86770675197199076</v>
      </c>
      <c r="F5561" s="4">
        <f>Orte[[#This Row],[Lon_dez]]*PI()/180</f>
        <v>0.1820500209098013</v>
      </c>
      <c r="G5561" t="s">
        <v>665</v>
      </c>
      <c r="H5561" t="s">
        <v>706</v>
      </c>
      <c r="I5561" s="4" t="b">
        <v>0</v>
      </c>
      <c r="J5561" s="4" t="str">
        <f>CONCATENATE(Orte[[#This Row],[Ort]]," - ",Orte[[#This Row],[Landkreis]])</f>
        <v>Oberscheinfeld - Landkreis Neustadt a.d. Aisch-Bad Windsheim</v>
      </c>
      <c r="L5561" s="3" t="s">
        <v>14690</v>
      </c>
      <c r="M5561" s="3"/>
      <c r="N5561" t="str">
        <f>Orte[[#This Row],[Ort]]</f>
        <v>Oberscheinfeld</v>
      </c>
      <c r="O5561" t="s">
        <v>5052</v>
      </c>
      <c r="P5561" t="s">
        <v>5415</v>
      </c>
    </row>
    <row r="5562" spans="1:16" x14ac:dyDescent="0.35">
      <c r="A5562" t="s">
        <v>840</v>
      </c>
      <c r="B5562" s="3" t="s">
        <v>7876</v>
      </c>
      <c r="C5562" s="4">
        <v>48.249803029500001</v>
      </c>
      <c r="D5562" s="4">
        <v>11.5572000825</v>
      </c>
      <c r="E5562" s="4">
        <f>Orte[[#This Row],[Lat_dez]]*PI()/180</f>
        <v>0.84211792630350968</v>
      </c>
      <c r="F5562" s="4">
        <f>Orte[[#This Row],[Lon_dez]]*PI()/180</f>
        <v>0.20171119375138527</v>
      </c>
      <c r="G5562" t="s">
        <v>665</v>
      </c>
      <c r="H5562" t="s">
        <v>854</v>
      </c>
      <c r="I5562" s="4" t="b">
        <v>0</v>
      </c>
      <c r="J5562" s="4" t="str">
        <f>CONCATENATE(Orte[[#This Row],[Ort]]," - ",Orte[[#This Row],[Landkreis]])</f>
        <v>Oberschleißheim - Landkreis München</v>
      </c>
      <c r="L5562" s="3" t="s">
        <v>12407</v>
      </c>
      <c r="M5562" s="3"/>
      <c r="N5562" t="str">
        <f>Orte[[#This Row],[Ort]]</f>
        <v>Oberschleißheim</v>
      </c>
      <c r="O5562" t="s">
        <v>2818</v>
      </c>
      <c r="P5562" t="s">
        <v>1445</v>
      </c>
    </row>
    <row r="5563" spans="1:16" x14ac:dyDescent="0.35">
      <c r="A5563" t="s">
        <v>1963</v>
      </c>
      <c r="B5563" s="3" t="s">
        <v>8938</v>
      </c>
      <c r="C5563" s="4">
        <v>48.781262334600001</v>
      </c>
      <c r="D5563" s="4">
        <v>12.6543375566</v>
      </c>
      <c r="E5563" s="4">
        <f>Orte[[#This Row],[Lat_dez]]*PI()/180</f>
        <v>0.85139364101786585</v>
      </c>
      <c r="F5563" s="4">
        <f>Orte[[#This Row],[Lon_dez]]*PI()/180</f>
        <v>0.22085985502144428</v>
      </c>
      <c r="G5563" t="s">
        <v>665</v>
      </c>
      <c r="H5563" t="s">
        <v>1229</v>
      </c>
      <c r="I5563" s="4" t="b">
        <v>0</v>
      </c>
      <c r="J5563" s="4" t="str">
        <f>CONCATENATE(Orte[[#This Row],[Ort]]," - ",Orte[[#This Row],[Landkreis]])</f>
        <v>Oberschneiding - Landkreis Straubing-Bogen</v>
      </c>
      <c r="L5563" s="3" t="s">
        <v>12763</v>
      </c>
      <c r="M5563" s="3"/>
      <c r="N5563" t="str">
        <f>Orte[[#This Row],[Ort]]</f>
        <v>Oberschneiding</v>
      </c>
      <c r="O5563" t="s">
        <v>6471</v>
      </c>
      <c r="P5563" t="s">
        <v>2763</v>
      </c>
    </row>
    <row r="5564" spans="1:16" x14ac:dyDescent="0.35">
      <c r="A5564" t="s">
        <v>3345</v>
      </c>
      <c r="B5564" s="3" t="s">
        <v>10616</v>
      </c>
      <c r="C5564" s="4">
        <v>48.114161204799998</v>
      </c>
      <c r="D5564" s="4">
        <v>10.3100859155</v>
      </c>
      <c r="E5564" s="4">
        <f>Orte[[#This Row],[Lat_dez]]*PI()/180</f>
        <v>0.83975052985908161</v>
      </c>
      <c r="F5564" s="4">
        <f>Orte[[#This Row],[Lon_dez]]*PI()/180</f>
        <v>0.17994494538896888</v>
      </c>
      <c r="G5564" t="s">
        <v>665</v>
      </c>
      <c r="H5564" t="s">
        <v>683</v>
      </c>
      <c r="I5564" s="4" t="b">
        <v>0</v>
      </c>
      <c r="J5564" s="4" t="str">
        <f>CONCATENATE(Orte[[#This Row],[Ort]]," - ",Orte[[#This Row],[Landkreis]])</f>
        <v>Oberschönegg - Landkreis Unterallgäu</v>
      </c>
      <c r="L5564" s="3" t="s">
        <v>8567</v>
      </c>
      <c r="M5564" s="3"/>
      <c r="N5564" t="str">
        <f>Orte[[#This Row],[Ort]]</f>
        <v>Oberschönegg</v>
      </c>
      <c r="O5564" t="s">
        <v>6900</v>
      </c>
      <c r="P5564" t="s">
        <v>1421</v>
      </c>
    </row>
    <row r="5565" spans="1:16" x14ac:dyDescent="0.35">
      <c r="A5565" t="s">
        <v>3763</v>
      </c>
      <c r="B5565" s="3" t="s">
        <v>11161</v>
      </c>
      <c r="C5565" s="4">
        <v>49.8575753963</v>
      </c>
      <c r="D5565" s="4">
        <v>10.420085329899999</v>
      </c>
      <c r="E5565" s="4">
        <f>Orte[[#This Row],[Lat_dez]]*PI()/180</f>
        <v>0.87017884772675158</v>
      </c>
      <c r="F5565" s="4">
        <f>Orte[[#This Row],[Lon_dez]]*PI()/180</f>
        <v>0.1818647973455145</v>
      </c>
      <c r="G5565" t="s">
        <v>665</v>
      </c>
      <c r="H5565" t="s">
        <v>674</v>
      </c>
      <c r="I5565" s="4" t="b">
        <v>0</v>
      </c>
      <c r="J5565" s="4" t="str">
        <f>CONCATENATE(Orte[[#This Row],[Ort]]," - ",Orte[[#This Row],[Landkreis]])</f>
        <v>Oberschwarzach - Landkreis Schweinfurt</v>
      </c>
      <c r="L5565" s="3" t="s">
        <v>8100</v>
      </c>
      <c r="M5565" s="3"/>
      <c r="N5565" t="str">
        <f>Orte[[#This Row],[Ort]]</f>
        <v>Oberschwarzach</v>
      </c>
      <c r="O5565" t="s">
        <v>1395</v>
      </c>
      <c r="P5565" t="s">
        <v>6957</v>
      </c>
    </row>
    <row r="5566" spans="1:16" x14ac:dyDescent="0.35">
      <c r="A5566" t="s">
        <v>4196</v>
      </c>
      <c r="B5566" s="3" t="s">
        <v>11702</v>
      </c>
      <c r="C5566" s="4">
        <v>48.2405231738</v>
      </c>
      <c r="D5566" s="4">
        <v>11.146654849200001</v>
      </c>
      <c r="E5566" s="4">
        <f>Orte[[#This Row],[Lat_dez]]*PI()/180</f>
        <v>0.84195596226743463</v>
      </c>
      <c r="F5566" s="4">
        <f>Orte[[#This Row],[Lon_dez]]*PI()/180</f>
        <v>0.19454582770193202</v>
      </c>
      <c r="G5566" t="s">
        <v>665</v>
      </c>
      <c r="H5566" t="s">
        <v>960</v>
      </c>
      <c r="I5566" s="4" t="b">
        <v>0</v>
      </c>
      <c r="J5566" s="4" t="str">
        <f>CONCATENATE(Orte[[#This Row],[Ort]]," - ",Orte[[#This Row],[Landkreis]])</f>
        <v>Oberschweinbach - Landkreis Fürstenfeldbruck</v>
      </c>
      <c r="L5566" s="3" t="s">
        <v>14020</v>
      </c>
      <c r="M5566" s="3"/>
      <c r="N5566" t="str">
        <f>Orte[[#This Row],[Ort]]</f>
        <v>Oberschweinbach</v>
      </c>
      <c r="O5566" t="s">
        <v>6139</v>
      </c>
      <c r="P5566" t="s">
        <v>4878</v>
      </c>
    </row>
    <row r="5567" spans="1:16" x14ac:dyDescent="0.35">
      <c r="A5567" t="s">
        <v>2429</v>
      </c>
      <c r="B5567" s="3" t="s">
        <v>9480</v>
      </c>
      <c r="C5567" s="4">
        <v>50.2148198951</v>
      </c>
      <c r="D5567" s="4">
        <v>9.6261957170799999</v>
      </c>
      <c r="E5567" s="4">
        <f>Orte[[#This Row],[Lat_dez]]*PI()/180</f>
        <v>0.87641394046544863</v>
      </c>
      <c r="F5567" s="4">
        <f>Orte[[#This Row],[Lon_dez]]*PI()/180</f>
        <v>0.16800880970442256</v>
      </c>
      <c r="G5567" t="s">
        <v>665</v>
      </c>
      <c r="H5567" t="s">
        <v>826</v>
      </c>
      <c r="I5567" s="4" t="b">
        <v>0</v>
      </c>
      <c r="J5567" s="4" t="str">
        <f>CONCATENATE(Orte[[#This Row],[Ort]]," - ",Orte[[#This Row],[Landkreis]])</f>
        <v>Obersinn - Landkreis Main-Spessart</v>
      </c>
      <c r="L5567" s="3" t="s">
        <v>14685</v>
      </c>
      <c r="M5567" s="3"/>
      <c r="N5567" t="str">
        <f>Orte[[#This Row],[Ort]]</f>
        <v>Obersinn</v>
      </c>
      <c r="O5567" t="s">
        <v>4930</v>
      </c>
      <c r="P5567" t="s">
        <v>6924</v>
      </c>
    </row>
    <row r="5568" spans="1:16" x14ac:dyDescent="0.35">
      <c r="A5568" t="s">
        <v>5319</v>
      </c>
      <c r="B5568" s="3" t="s">
        <v>13165</v>
      </c>
      <c r="C5568" s="4">
        <v>47.746095781100003</v>
      </c>
      <c r="D5568" s="4">
        <v>11.2315966916</v>
      </c>
      <c r="E5568" s="4">
        <f>Orte[[#This Row],[Lat_dez]]*PI()/180</f>
        <v>0.83332657635276886</v>
      </c>
      <c r="F5568" s="4">
        <f>Orte[[#This Row],[Lon_dez]]*PI()/180</f>
        <v>0.19602834252452214</v>
      </c>
      <c r="G5568" t="s">
        <v>665</v>
      </c>
      <c r="H5568" t="s">
        <v>1338</v>
      </c>
      <c r="I5568" s="4" t="b">
        <v>0</v>
      </c>
      <c r="J5568" s="4" t="str">
        <f>CONCATENATE(Orte[[#This Row],[Ort]]," - ",Orte[[#This Row],[Landkreis]])</f>
        <v>Obersöchering - Landkreis Weilheim-Schongau</v>
      </c>
      <c r="L5568" s="3" t="s">
        <v>8082</v>
      </c>
      <c r="M5568" s="3"/>
      <c r="N5568" t="str">
        <f>Orte[[#This Row],[Ort]]</f>
        <v>Obersöchering</v>
      </c>
      <c r="O5568" t="s">
        <v>4383</v>
      </c>
      <c r="P5568" t="s">
        <v>6368</v>
      </c>
    </row>
    <row r="5569" spans="1:16" x14ac:dyDescent="0.35">
      <c r="A5569" t="s">
        <v>1007</v>
      </c>
      <c r="B5569" s="3" t="s">
        <v>7986</v>
      </c>
      <c r="C5569" s="4">
        <v>49.047537232400003</v>
      </c>
      <c r="D5569" s="4">
        <v>9.8596753140299995</v>
      </c>
      <c r="E5569" s="4">
        <f>Orte[[#This Row],[Lat_dez]]*PI()/180</f>
        <v>0.85604101469988736</v>
      </c>
      <c r="F5569" s="4">
        <f>Orte[[#This Row],[Lon_dez]]*PI()/180</f>
        <v>0.17208379740742935</v>
      </c>
      <c r="G5569" t="s">
        <v>546</v>
      </c>
      <c r="H5569" t="s">
        <v>1008</v>
      </c>
      <c r="I5569" s="4" t="b">
        <v>0</v>
      </c>
      <c r="J5569" s="4" t="str">
        <f>CONCATENATE(Orte[[#This Row],[Ort]]," - ",Orte[[#This Row],[Landkreis]])</f>
        <v>Obersontheim - Landkreis Schwäbisch Hall</v>
      </c>
      <c r="L5569" s="3" t="s">
        <v>10420</v>
      </c>
      <c r="M5569" s="3"/>
      <c r="N5569" t="str">
        <f>Orte[[#This Row],[Ort]]</f>
        <v>Obersontheim</v>
      </c>
      <c r="O5569" t="s">
        <v>4397</v>
      </c>
      <c r="P5569" t="s">
        <v>6579</v>
      </c>
    </row>
    <row r="5570" spans="1:16" x14ac:dyDescent="0.35">
      <c r="A5570" t="s">
        <v>6694</v>
      </c>
      <c r="B5570" s="3" t="s">
        <v>15016</v>
      </c>
      <c r="C5570" s="4">
        <v>48.185155455</v>
      </c>
      <c r="D5570" s="4">
        <v>9.6938778472399996</v>
      </c>
      <c r="E5570" s="4">
        <f>Orte[[#This Row],[Lat_dez]]*PI()/180</f>
        <v>0.84098961327505639</v>
      </c>
      <c r="F5570" s="4">
        <f>Orte[[#This Row],[Lon_dez]]*PI()/180</f>
        <v>0.16919008572047789</v>
      </c>
      <c r="G5570" t="s">
        <v>546</v>
      </c>
      <c r="H5570" t="s">
        <v>996</v>
      </c>
      <c r="I5570" s="4" t="b">
        <v>0</v>
      </c>
      <c r="J5570" s="4" t="str">
        <f>CONCATENATE(Orte[[#This Row],[Ort]]," - ",Orte[[#This Row],[Landkreis]])</f>
        <v>Oberstadion - Landkreis Alb-Donau-Kreis</v>
      </c>
      <c r="L5570" s="3" t="s">
        <v>15229</v>
      </c>
      <c r="M5570" s="3"/>
      <c r="N5570" t="str">
        <f>Orte[[#This Row],[Ort]]</f>
        <v>Oberstadion</v>
      </c>
      <c r="O5570" t="s">
        <v>5547</v>
      </c>
      <c r="P5570" t="s">
        <v>1944</v>
      </c>
    </row>
    <row r="5571" spans="1:16" x14ac:dyDescent="0.35">
      <c r="A5571" t="s">
        <v>3745</v>
      </c>
      <c r="B5571" s="3" t="s">
        <v>11141</v>
      </c>
      <c r="C5571" s="4">
        <v>47.528130616799999</v>
      </c>
      <c r="D5571" s="4">
        <v>10.0580749563</v>
      </c>
      <c r="E5571" s="4">
        <f>Orte[[#This Row],[Lat_dez]]*PI()/180</f>
        <v>0.82952236658108325</v>
      </c>
      <c r="F5571" s="4">
        <f>Orte[[#This Row],[Lon_dez]]*PI()/180</f>
        <v>0.17554652439981977</v>
      </c>
      <c r="G5571" t="s">
        <v>665</v>
      </c>
      <c r="H5571" t="s">
        <v>1457</v>
      </c>
      <c r="I5571" s="4" t="b">
        <v>0</v>
      </c>
      <c r="J5571" s="4" t="str">
        <f>CONCATENATE(Orte[[#This Row],[Ort]]," - ",Orte[[#This Row],[Landkreis]])</f>
        <v>Oberstaufen - Landkreis Oberallgäu</v>
      </c>
      <c r="L5571" s="3" t="s">
        <v>12122</v>
      </c>
      <c r="M5571" s="3"/>
      <c r="N5571" t="str">
        <f>Orte[[#This Row],[Ort]]</f>
        <v>Oberstaufen</v>
      </c>
      <c r="O5571" t="s">
        <v>2081</v>
      </c>
      <c r="P5571" t="s">
        <v>1376</v>
      </c>
    </row>
    <row r="5572" spans="1:16" x14ac:dyDescent="0.35">
      <c r="A5572" t="s">
        <v>4711</v>
      </c>
      <c r="B5572" s="3" t="s">
        <v>12377</v>
      </c>
      <c r="C5572" s="4">
        <v>47.3687322217</v>
      </c>
      <c r="D5572" s="4">
        <v>10.2680061996</v>
      </c>
      <c r="E5572" s="4">
        <f>Orte[[#This Row],[Lat_dez]]*PI()/180</f>
        <v>0.82674033976419359</v>
      </c>
      <c r="F5572" s="4">
        <f>Orte[[#This Row],[Lon_dez]]*PI()/180</f>
        <v>0.17921051579821004</v>
      </c>
      <c r="G5572" t="s">
        <v>665</v>
      </c>
      <c r="H5572" t="s">
        <v>1457</v>
      </c>
      <c r="I5572" s="4" t="b">
        <v>0</v>
      </c>
      <c r="J5572" s="4" t="str">
        <f>CONCATENATE(Orte[[#This Row],[Ort]]," - ",Orte[[#This Row],[Landkreis]])</f>
        <v>Oberstdorf - Landkreis Oberallgäu</v>
      </c>
      <c r="L5572" s="3" t="s">
        <v>11361</v>
      </c>
      <c r="M5572" s="3"/>
      <c r="N5572" t="str">
        <f>Orte[[#This Row],[Ort]]</f>
        <v>Oberstdorf</v>
      </c>
      <c r="O5572" t="s">
        <v>5756</v>
      </c>
      <c r="P5572" t="s">
        <v>695</v>
      </c>
    </row>
    <row r="5573" spans="1:16" x14ac:dyDescent="0.35">
      <c r="A5573" t="s">
        <v>6197</v>
      </c>
      <c r="B5573" s="3" t="s">
        <v>14330</v>
      </c>
      <c r="C5573" s="4">
        <v>49.032827868399998</v>
      </c>
      <c r="D5573" s="4">
        <v>9.3579149634000007</v>
      </c>
      <c r="E5573" s="4">
        <f>Orte[[#This Row],[Lat_dez]]*PI()/180</f>
        <v>0.85578428786721283</v>
      </c>
      <c r="F5573" s="4">
        <f>Orte[[#This Row],[Lon_dez]]*PI()/180</f>
        <v>0.16332642723297466</v>
      </c>
      <c r="G5573" t="s">
        <v>546</v>
      </c>
      <c r="H5573" t="s">
        <v>757</v>
      </c>
      <c r="I5573" s="4" t="b">
        <v>0</v>
      </c>
      <c r="J5573" s="4" t="str">
        <f>CONCATENATE(Orte[[#This Row],[Ort]]," - ",Orte[[#This Row],[Landkreis]])</f>
        <v>Oberstenfeld - Landkreis Ludwigsburg</v>
      </c>
      <c r="L5573" s="3" t="s">
        <v>8107</v>
      </c>
      <c r="M5573" s="3"/>
      <c r="N5573" t="str">
        <f>Orte[[#This Row],[Ort]]</f>
        <v>Oberstenfeld</v>
      </c>
      <c r="O5573" t="s">
        <v>2285</v>
      </c>
      <c r="P5573" t="s">
        <v>6588</v>
      </c>
    </row>
    <row r="5574" spans="1:16" x14ac:dyDescent="0.35">
      <c r="A5574" t="s">
        <v>1034</v>
      </c>
      <c r="B5574" s="3" t="s">
        <v>8011</v>
      </c>
      <c r="C5574" s="4">
        <v>50.393490929400002</v>
      </c>
      <c r="D5574" s="4">
        <v>10.3305368998</v>
      </c>
      <c r="E5574" s="4">
        <f>Orte[[#This Row],[Lat_dez]]*PI()/180</f>
        <v>0.87953233829192734</v>
      </c>
      <c r="F5574" s="4">
        <f>Orte[[#This Row],[Lon_dez]]*PI()/180</f>
        <v>0.18030188240027753</v>
      </c>
      <c r="G5574" t="s">
        <v>665</v>
      </c>
      <c r="H5574" t="s">
        <v>666</v>
      </c>
      <c r="I5574" s="4" t="b">
        <v>0</v>
      </c>
      <c r="J5574" s="4" t="str">
        <f>CONCATENATE(Orte[[#This Row],[Ort]]," - ",Orte[[#This Row],[Landkreis]])</f>
        <v>Oberstreu - Landkreis Rhön-Grabfeld</v>
      </c>
      <c r="L5574" s="3" t="s">
        <v>11055</v>
      </c>
      <c r="M5574" s="3"/>
      <c r="N5574" t="str">
        <f>Orte[[#This Row],[Ort]]</f>
        <v>Oberstreu</v>
      </c>
      <c r="O5574" t="s">
        <v>1672</v>
      </c>
      <c r="P5574" t="s">
        <v>3368</v>
      </c>
    </row>
    <row r="5575" spans="1:16" x14ac:dyDescent="0.35">
      <c r="A5575" t="s">
        <v>3298</v>
      </c>
      <c r="B5575" s="3" t="s">
        <v>10558</v>
      </c>
      <c r="C5575" s="4">
        <v>49.131952692799999</v>
      </c>
      <c r="D5575" s="4">
        <v>9.3875304856300001</v>
      </c>
      <c r="E5575" s="4">
        <f>Orte[[#This Row],[Lat_dez]]*PI()/180</f>
        <v>0.85751434242345415</v>
      </c>
      <c r="F5575" s="4">
        <f>Orte[[#This Row],[Lon_dez]]*PI()/180</f>
        <v>0.16384331560558574</v>
      </c>
      <c r="G5575" t="s">
        <v>546</v>
      </c>
      <c r="H5575" t="s">
        <v>759</v>
      </c>
      <c r="I5575" s="4" t="b">
        <v>0</v>
      </c>
      <c r="J5575" s="4" t="str">
        <f>CONCATENATE(Orte[[#This Row],[Ort]]," - ",Orte[[#This Row],[Landkreis]])</f>
        <v>Obersulm - Landkreis Heilbronn</v>
      </c>
      <c r="L5575" s="3" t="s">
        <v>10586</v>
      </c>
      <c r="M5575" s="3"/>
      <c r="N5575" t="str">
        <f>Orte[[#This Row],[Ort]]</f>
        <v>Obersulm</v>
      </c>
      <c r="O5575" t="s">
        <v>6918</v>
      </c>
      <c r="P5575" t="s">
        <v>7167</v>
      </c>
    </row>
    <row r="5576" spans="1:16" x14ac:dyDescent="0.35">
      <c r="A5576" t="s">
        <v>5055</v>
      </c>
      <c r="B5576" s="3" t="s">
        <v>12820</v>
      </c>
      <c r="C5576" s="4">
        <v>48.601274375999999</v>
      </c>
      <c r="D5576" s="4">
        <v>11.9353763515</v>
      </c>
      <c r="E5576" s="4">
        <f>Orte[[#This Row],[Lat_dez]]*PI()/180</f>
        <v>0.84825225852635255</v>
      </c>
      <c r="F5576" s="4">
        <f>Orte[[#This Row],[Lon_dez]]*PI()/180</f>
        <v>0.20831161479834306</v>
      </c>
      <c r="G5576" t="s">
        <v>665</v>
      </c>
      <c r="H5576" t="s">
        <v>881</v>
      </c>
      <c r="I5576" s="4" t="b">
        <v>0</v>
      </c>
      <c r="J5576" s="4" t="str">
        <f>CONCATENATE(Orte[[#This Row],[Ort]]," - ",Orte[[#This Row],[Landkreis]])</f>
        <v>Obersüßbach - Landkreis Landshut</v>
      </c>
      <c r="L5576" s="3" t="s">
        <v>14994</v>
      </c>
      <c r="M5576" s="3"/>
      <c r="N5576" t="str">
        <f>Orte[[#This Row],[Ort]]</f>
        <v>Obersüßbach</v>
      </c>
      <c r="O5576" t="s">
        <v>4161</v>
      </c>
      <c r="P5576" t="s">
        <v>2546</v>
      </c>
    </row>
    <row r="5577" spans="1:16" x14ac:dyDescent="0.35">
      <c r="A5577" t="s">
        <v>4858</v>
      </c>
      <c r="B5577" s="3" t="s">
        <v>12565</v>
      </c>
      <c r="C5577" s="4">
        <v>47.733926962600002</v>
      </c>
      <c r="D5577" s="4">
        <v>9.4706930746199998</v>
      </c>
      <c r="E5577" s="4">
        <f>Orte[[#This Row],[Lat_dez]]*PI()/180</f>
        <v>0.83311419040386614</v>
      </c>
      <c r="F5577" s="4">
        <f>Orte[[#This Row],[Lon_dez]]*PI()/180</f>
        <v>0.165294776597944</v>
      </c>
      <c r="G5577" t="s">
        <v>546</v>
      </c>
      <c r="H5577" t="s">
        <v>1154</v>
      </c>
      <c r="I5577" s="4" t="b">
        <v>0</v>
      </c>
      <c r="J5577" s="4" t="str">
        <f>CONCATENATE(Orte[[#This Row],[Ort]]," - ",Orte[[#This Row],[Landkreis]])</f>
        <v>Oberteuringen - Landkreis Bodenseekreis</v>
      </c>
      <c r="L5577" s="3" t="s">
        <v>7741</v>
      </c>
      <c r="M5577" s="3"/>
      <c r="N5577" t="str">
        <f>Orte[[#This Row],[Ort]]</f>
        <v>Oberteuringen</v>
      </c>
      <c r="O5577" t="s">
        <v>2566</v>
      </c>
      <c r="P5577" t="s">
        <v>4678</v>
      </c>
    </row>
    <row r="5578" spans="1:16" x14ac:dyDescent="0.35">
      <c r="A5578" t="s">
        <v>6253</v>
      </c>
      <c r="B5578" s="3" t="s">
        <v>14410</v>
      </c>
      <c r="C5578" s="4">
        <v>49.524387559399997</v>
      </c>
      <c r="D5578" s="4">
        <v>7.0945996542499996</v>
      </c>
      <c r="E5578" s="4">
        <f>Orte[[#This Row],[Lat_dez]]*PI()/180</f>
        <v>0.86436362294524871</v>
      </c>
      <c r="F5578" s="4">
        <f>Orte[[#This Row],[Lon_dez]]*PI()/180</f>
        <v>0.12382412307751381</v>
      </c>
      <c r="G5578" t="s">
        <v>534</v>
      </c>
      <c r="H5578" t="s">
        <v>535</v>
      </c>
      <c r="I5578" s="4" t="b">
        <v>0</v>
      </c>
      <c r="J5578" s="4" t="str">
        <f>CONCATENATE(Orte[[#This Row],[Ort]]," - ",Orte[[#This Row],[Landkreis]])</f>
        <v>Oberthal - Landkreis St. Wendel</v>
      </c>
      <c r="L5578" s="3" t="s">
        <v>15357</v>
      </c>
      <c r="M5578" s="3"/>
      <c r="N5578" t="str">
        <f>Orte[[#This Row],[Ort]]</f>
        <v>Oberthal</v>
      </c>
      <c r="O5578" t="s">
        <v>5308</v>
      </c>
      <c r="P5578" t="s">
        <v>3522</v>
      </c>
    </row>
    <row r="5579" spans="1:16" x14ac:dyDescent="0.35">
      <c r="A5579" t="s">
        <v>2221</v>
      </c>
      <c r="B5579" s="3" t="s">
        <v>9235</v>
      </c>
      <c r="C5579" s="4">
        <v>50.198213645599999</v>
      </c>
      <c r="D5579" s="4">
        <v>9.9272405158999995</v>
      </c>
      <c r="E5579" s="4">
        <f>Orte[[#This Row],[Lat_dez]]*PI()/180</f>
        <v>0.87612410673526586</v>
      </c>
      <c r="F5579" s="4">
        <f>Orte[[#This Row],[Lon_dez]]*PI()/180</f>
        <v>0.17326303263983547</v>
      </c>
      <c r="G5579" t="s">
        <v>665</v>
      </c>
      <c r="H5579" t="s">
        <v>998</v>
      </c>
      <c r="I5579" s="4" t="b">
        <v>0</v>
      </c>
      <c r="J5579" s="4" t="str">
        <f>CONCATENATE(Orte[[#This Row],[Ort]]," - ",Orte[[#This Row],[Landkreis]])</f>
        <v>Oberthulba - Landkreis Bad Kissingen</v>
      </c>
      <c r="L5579" s="3" t="s">
        <v>8797</v>
      </c>
      <c r="M5579" s="3"/>
      <c r="N5579" t="str">
        <f>Orte[[#This Row],[Ort]]</f>
        <v>Oberthulba</v>
      </c>
      <c r="O5579" t="s">
        <v>3457</v>
      </c>
      <c r="P5579" t="s">
        <v>3534</v>
      </c>
    </row>
    <row r="5580" spans="1:16" x14ac:dyDescent="0.35">
      <c r="A5580" t="s">
        <v>6141</v>
      </c>
      <c r="B5580" s="3" t="s">
        <v>14259</v>
      </c>
      <c r="C5580" s="4">
        <v>48.9544832359</v>
      </c>
      <c r="D5580" s="4">
        <v>12.1521446696</v>
      </c>
      <c r="E5580" s="4">
        <f>Orte[[#This Row],[Lat_dez]]*PI()/180</f>
        <v>0.85441691607882286</v>
      </c>
      <c r="F5580" s="4">
        <f>Orte[[#This Row],[Lon_dez]]*PI()/180</f>
        <v>0.21209493566319845</v>
      </c>
      <c r="G5580" t="s">
        <v>665</v>
      </c>
      <c r="H5580" t="s">
        <v>874</v>
      </c>
      <c r="I5580" s="4" t="b">
        <v>0</v>
      </c>
      <c r="J5580" s="4" t="str">
        <f>CONCATENATE(Orte[[#This Row],[Ort]]," - ",Orte[[#This Row],[Landkreis]])</f>
        <v>Obertraubling - Landkreis Regensburg</v>
      </c>
      <c r="L5580" s="3" t="s">
        <v>13807</v>
      </c>
      <c r="M5580" s="3"/>
      <c r="N5580" t="str">
        <f>Orte[[#This Row],[Ort]]</f>
        <v>Obertraubling</v>
      </c>
      <c r="O5580" t="s">
        <v>4378</v>
      </c>
      <c r="P5580" t="s">
        <v>87</v>
      </c>
    </row>
    <row r="5581" spans="1:16" x14ac:dyDescent="0.35">
      <c r="A5581" t="s">
        <v>4653</v>
      </c>
      <c r="B5581" s="3" t="s">
        <v>12307</v>
      </c>
      <c r="C5581" s="4">
        <v>49.700754519100002</v>
      </c>
      <c r="D5581" s="4">
        <v>11.330878482199999</v>
      </c>
      <c r="E5581" s="4">
        <f>Orte[[#This Row],[Lat_dez]]*PI()/180</f>
        <v>0.86744180708374596</v>
      </c>
      <c r="F5581" s="4">
        <f>Orte[[#This Row],[Lon_dez]]*PI()/180</f>
        <v>0.19776113665776771</v>
      </c>
      <c r="G5581" t="s">
        <v>665</v>
      </c>
      <c r="H5581" t="s">
        <v>807</v>
      </c>
      <c r="I5581" s="4" t="b">
        <v>0</v>
      </c>
      <c r="J5581" s="4" t="str">
        <f>CONCATENATE(Orte[[#This Row],[Ort]]," - ",Orte[[#This Row],[Landkreis]])</f>
        <v>Obertrubach - Landkreis Forchheim</v>
      </c>
      <c r="L5581" s="3" t="s">
        <v>9827</v>
      </c>
      <c r="M5581" s="3"/>
      <c r="N5581" t="str">
        <f>Orte[[#This Row],[Ort]]</f>
        <v>Obertrubach</v>
      </c>
      <c r="O5581" t="s">
        <v>6815</v>
      </c>
      <c r="P5581" t="s">
        <v>2380</v>
      </c>
    </row>
    <row r="5582" spans="1:16" x14ac:dyDescent="0.35">
      <c r="A5582" t="s">
        <v>1079</v>
      </c>
      <c r="B5582" s="3" t="s">
        <v>8043</v>
      </c>
      <c r="C5582" s="4">
        <v>50.072287871999997</v>
      </c>
      <c r="D5582" s="4">
        <v>8.8623249247199993</v>
      </c>
      <c r="E5582" s="4">
        <f>Orte[[#This Row],[Lat_dez]]*PI()/180</f>
        <v>0.87392628737282496</v>
      </c>
      <c r="F5582" s="4">
        <f>Orte[[#This Row],[Lon_dez]]*PI()/180</f>
        <v>0.15467674931792261</v>
      </c>
      <c r="G5582" t="s">
        <v>549</v>
      </c>
      <c r="H5582" t="s">
        <v>739</v>
      </c>
      <c r="I5582" s="4" t="b">
        <v>0</v>
      </c>
      <c r="J5582" s="4" t="str">
        <f>CONCATENATE(Orte[[#This Row],[Ort]]," - ",Orte[[#This Row],[Landkreis]])</f>
        <v>Obertshausen - Landkreis Offenbach</v>
      </c>
      <c r="L5582" s="3" t="s">
        <v>10825</v>
      </c>
      <c r="M5582" s="3"/>
      <c r="N5582" t="str">
        <f>Orte[[#This Row],[Ort]]</f>
        <v>Obertshausen</v>
      </c>
      <c r="O5582" t="s">
        <v>6774</v>
      </c>
      <c r="P5582" t="s">
        <v>5043</v>
      </c>
    </row>
    <row r="5583" spans="1:16" x14ac:dyDescent="0.35">
      <c r="A5583" t="s">
        <v>1477</v>
      </c>
      <c r="B5583" s="3" t="s">
        <v>8416</v>
      </c>
      <c r="C5583" s="4">
        <v>50.209570150700003</v>
      </c>
      <c r="D5583" s="4">
        <v>8.5548097628300006</v>
      </c>
      <c r="E5583" s="4">
        <f>Orte[[#This Row],[Lat_dez]]*PI()/180</f>
        <v>0.87632231514078052</v>
      </c>
      <c r="F5583" s="4">
        <f>Orte[[#This Row],[Lon_dez]]*PI()/180</f>
        <v>0.14930959724313872</v>
      </c>
      <c r="G5583" t="s">
        <v>549</v>
      </c>
      <c r="H5583" t="s">
        <v>1058</v>
      </c>
      <c r="I5583" s="4" t="b">
        <v>0</v>
      </c>
      <c r="J5583" s="4" t="str">
        <f>CONCATENATE(Orte[[#This Row],[Ort]]," - ",Orte[[#This Row],[Landkreis]])</f>
        <v>Oberursel (Taunus) - Landkreis Hochtaunuskreis</v>
      </c>
      <c r="L5583" s="3" t="s">
        <v>13870</v>
      </c>
      <c r="M5583" s="3"/>
      <c r="N5583" t="str">
        <f>Orte[[#This Row],[Ort]]</f>
        <v>Oberursel (Taunus)</v>
      </c>
      <c r="O5583" t="s">
        <v>4120</v>
      </c>
      <c r="P5583" t="s">
        <v>5852</v>
      </c>
    </row>
    <row r="5584" spans="1:16" x14ac:dyDescent="0.35">
      <c r="A5584" t="s">
        <v>6293</v>
      </c>
      <c r="B5584" s="3" t="s">
        <v>14466</v>
      </c>
      <c r="C5584" s="4">
        <v>49.484557354899998</v>
      </c>
      <c r="D5584" s="4">
        <v>12.448520781199999</v>
      </c>
      <c r="E5584" s="4">
        <f>Orte[[#This Row],[Lat_dez]]*PI()/180</f>
        <v>0.86366845473498111</v>
      </c>
      <c r="F5584" s="4">
        <f>Orte[[#This Row],[Lon_dez]]*PI()/180</f>
        <v>0.21726767463487662</v>
      </c>
      <c r="G5584" t="s">
        <v>665</v>
      </c>
      <c r="H5584" t="s">
        <v>906</v>
      </c>
      <c r="I5584" s="4" t="b">
        <v>0</v>
      </c>
      <c r="J5584" s="4" t="str">
        <f>CONCATENATE(Orte[[#This Row],[Ort]]," - ",Orte[[#This Row],[Landkreis]])</f>
        <v>Oberviechtach - Landkreis Schwandorf</v>
      </c>
      <c r="L5584" s="3" t="s">
        <v>14689</v>
      </c>
      <c r="M5584" s="3"/>
      <c r="N5584" t="str">
        <f>Orte[[#This Row],[Ort]]</f>
        <v>Oberviechtach</v>
      </c>
      <c r="O5584" t="s">
        <v>4838</v>
      </c>
      <c r="P5584" t="s">
        <v>2488</v>
      </c>
    </row>
    <row r="5585" spans="1:16" x14ac:dyDescent="0.35">
      <c r="A5585" t="s">
        <v>3783</v>
      </c>
      <c r="B5585" s="3" t="s">
        <v>11183</v>
      </c>
      <c r="C5585" s="4">
        <v>50.581361451500001</v>
      </c>
      <c r="D5585" s="4">
        <v>11.1435793709</v>
      </c>
      <c r="E5585" s="4">
        <f>Orte[[#This Row],[Lat_dez]]*PI()/180</f>
        <v>0.88281129747001319</v>
      </c>
      <c r="F5585" s="4">
        <f>Orte[[#This Row],[Lon_dez]]*PI()/180</f>
        <v>0.19449215047952337</v>
      </c>
      <c r="G5585" t="s">
        <v>678</v>
      </c>
      <c r="H5585" t="s">
        <v>1186</v>
      </c>
      <c r="I5585" s="4" t="b">
        <v>0</v>
      </c>
      <c r="J5585" s="4" t="str">
        <f>CONCATENATE(Orte[[#This Row],[Ort]]," - ",Orte[[#This Row],[Landkreis]])</f>
        <v>Oberweißbach u.a. - Landkreis Saalfeld-Rudolstadt</v>
      </c>
      <c r="L5585" s="3" t="s">
        <v>8568</v>
      </c>
      <c r="M5585" s="3"/>
      <c r="N5585" t="str">
        <f>Orte[[#This Row],[Ort]]</f>
        <v>Oberweißbach u.a.</v>
      </c>
      <c r="O5585" t="s">
        <v>6127</v>
      </c>
      <c r="P5585" t="s">
        <v>4970</v>
      </c>
    </row>
    <row r="5586" spans="1:16" x14ac:dyDescent="0.35">
      <c r="A5586" t="s">
        <v>6640</v>
      </c>
      <c r="B5586" s="3" t="s">
        <v>14952</v>
      </c>
      <c r="C5586" s="4">
        <v>50.081537271199998</v>
      </c>
      <c r="D5586" s="4">
        <v>7.6974249902</v>
      </c>
      <c r="E5586" s="4">
        <f>Orte[[#This Row],[Lat_dez]]*PI()/180</f>
        <v>0.87408771984269629</v>
      </c>
      <c r="F5586" s="4">
        <f>Orte[[#This Row],[Lon_dez]]*PI()/180</f>
        <v>0.13434541000428224</v>
      </c>
      <c r="G5586" t="s">
        <v>514</v>
      </c>
      <c r="H5586" t="s">
        <v>1165</v>
      </c>
      <c r="I5586" s="4" t="b">
        <v>0</v>
      </c>
      <c r="J5586" s="4" t="str">
        <f>CONCATENATE(Orte[[#This Row],[Ort]]," - ",Orte[[#This Row],[Landkreis]])</f>
        <v>Oberwesel - Landkreis Rhein-Hunsrück-Kreis</v>
      </c>
      <c r="L5586" s="3" t="s">
        <v>13806</v>
      </c>
      <c r="M5586" s="3"/>
      <c r="N5586" t="str">
        <f>Orte[[#This Row],[Ort]]</f>
        <v>Oberwesel</v>
      </c>
      <c r="O5586" t="s">
        <v>4089</v>
      </c>
      <c r="P5586" t="s">
        <v>3541</v>
      </c>
    </row>
    <row r="5587" spans="1:16" x14ac:dyDescent="0.35">
      <c r="A5587" t="s">
        <v>2088</v>
      </c>
      <c r="B5587" s="3" t="s">
        <v>9081</v>
      </c>
      <c r="C5587" s="4">
        <v>51.627411716399997</v>
      </c>
      <c r="D5587" s="4">
        <v>9.53539801348</v>
      </c>
      <c r="E5587" s="4">
        <f>Orte[[#This Row],[Lat_dez]]*PI()/180</f>
        <v>0.90106831873387694</v>
      </c>
      <c r="F5587" s="4">
        <f>Orte[[#This Row],[Lon_dez]]*PI()/180</f>
        <v>0.16642409082335263</v>
      </c>
      <c r="G5587" t="s">
        <v>549</v>
      </c>
      <c r="H5587" t="s">
        <v>1756</v>
      </c>
      <c r="I5587" s="4" t="b">
        <v>0</v>
      </c>
      <c r="J5587" s="4" t="str">
        <f>CONCATENATE(Orte[[#This Row],[Ort]]," - ",Orte[[#This Row],[Landkreis]])</f>
        <v>Oberweser - Landkreis Kassel</v>
      </c>
      <c r="L5587" s="3" t="s">
        <v>8566</v>
      </c>
      <c r="M5587" s="3"/>
      <c r="N5587" t="str">
        <f>Orte[[#This Row],[Ort]]</f>
        <v>Oberweser</v>
      </c>
      <c r="O5587" t="s">
        <v>6049</v>
      </c>
      <c r="P5587" t="s">
        <v>3074</v>
      </c>
    </row>
    <row r="5588" spans="1:16" x14ac:dyDescent="0.35">
      <c r="A5588" t="s">
        <v>918</v>
      </c>
      <c r="B5588" s="3" t="s">
        <v>7925</v>
      </c>
      <c r="C5588" s="4">
        <v>50.4407707075</v>
      </c>
      <c r="D5588" s="4">
        <v>12.9477884802</v>
      </c>
      <c r="E5588" s="4">
        <f>Orte[[#This Row],[Lat_dez]]*PI()/180</f>
        <v>0.88035752608938467</v>
      </c>
      <c r="F5588" s="4">
        <f>Orte[[#This Row],[Lon_dez]]*PI()/180</f>
        <v>0.22598153983128261</v>
      </c>
      <c r="G5588" t="s">
        <v>869</v>
      </c>
      <c r="H5588" t="s">
        <v>910</v>
      </c>
      <c r="I5588" s="4" t="b">
        <v>0</v>
      </c>
      <c r="J5588" s="4" t="str">
        <f>CONCATENATE(Orte[[#This Row],[Ort]]," - ",Orte[[#This Row],[Landkreis]])</f>
        <v>Oberwiesenthal - Landkreis Erzgebirgskreis</v>
      </c>
      <c r="L5588" s="3" t="s">
        <v>15794</v>
      </c>
      <c r="M5588" s="3"/>
      <c r="N5588" t="str">
        <f>Orte[[#This Row],[Ort]]</f>
        <v>Oberwiesenthal</v>
      </c>
      <c r="O5588" t="s">
        <v>4548</v>
      </c>
      <c r="P5588" t="s">
        <v>2272</v>
      </c>
    </row>
    <row r="5589" spans="1:16" x14ac:dyDescent="0.35">
      <c r="A5589" t="s">
        <v>2025</v>
      </c>
      <c r="B5589" s="3" t="s">
        <v>9011</v>
      </c>
      <c r="C5589" s="4">
        <v>49.551305840200001</v>
      </c>
      <c r="D5589" s="4">
        <v>8.98531864027</v>
      </c>
      <c r="E5589" s="4">
        <f>Orte[[#This Row],[Lat_dez]]*PI()/180</f>
        <v>0.86483343557418524</v>
      </c>
      <c r="F5589" s="4">
        <f>Orte[[#This Row],[Lon_dez]]*PI()/180</f>
        <v>0.15682339461353145</v>
      </c>
      <c r="G5589" t="s">
        <v>549</v>
      </c>
      <c r="H5589" t="s">
        <v>743</v>
      </c>
      <c r="I5589" s="4" t="b">
        <v>0</v>
      </c>
      <c r="J5589" s="4" t="str">
        <f>CONCATENATE(Orte[[#This Row],[Ort]]," - ",Orte[[#This Row],[Landkreis]])</f>
        <v>Oberzent - Landkreis Odenwaldkreis</v>
      </c>
      <c r="L5589" s="3" t="s">
        <v>9470</v>
      </c>
      <c r="M5589" s="3"/>
      <c r="N5589" t="str">
        <f>Orte[[#This Row],[Ort]]</f>
        <v>Oberzent</v>
      </c>
      <c r="O5589" t="s">
        <v>533</v>
      </c>
      <c r="P5589" t="s">
        <v>5521</v>
      </c>
    </row>
    <row r="5590" spans="1:16" x14ac:dyDescent="0.35">
      <c r="A5590" t="s">
        <v>3453</v>
      </c>
      <c r="B5590" s="3" t="s">
        <v>10753</v>
      </c>
      <c r="C5590" s="4">
        <v>48.014186447500002</v>
      </c>
      <c r="D5590" s="4">
        <v>12.4005829907</v>
      </c>
      <c r="E5590" s="4">
        <f>Orte[[#This Row],[Lat_dez]]*PI()/180</f>
        <v>0.83800564117531451</v>
      </c>
      <c r="F5590" s="4">
        <f>Orte[[#This Row],[Lon_dez]]*PI()/180</f>
        <v>0.21643100235452037</v>
      </c>
      <c r="G5590" t="s">
        <v>665</v>
      </c>
      <c r="H5590" t="s">
        <v>913</v>
      </c>
      <c r="I5590" s="4" t="b">
        <v>0</v>
      </c>
      <c r="J5590" s="4" t="str">
        <f>CONCATENATE(Orte[[#This Row],[Ort]]," - ",Orte[[#This Row],[Landkreis]])</f>
        <v>Obing - Landkreis Traunstein</v>
      </c>
      <c r="L5590" s="3" t="s">
        <v>8564</v>
      </c>
      <c r="M5590" s="3"/>
      <c r="N5590" t="str">
        <f>Orte[[#This Row],[Ort]]</f>
        <v>Obing</v>
      </c>
      <c r="O5590" t="s">
        <v>1532</v>
      </c>
      <c r="P5590" t="s">
        <v>5564</v>
      </c>
    </row>
    <row r="5591" spans="1:16" x14ac:dyDescent="0.35">
      <c r="A5591" t="s">
        <v>2347</v>
      </c>
      <c r="B5591" s="3" t="s">
        <v>9392</v>
      </c>
      <c r="C5591" s="4">
        <v>49.345688194200001</v>
      </c>
      <c r="D5591" s="4">
        <v>9.0597784495999996</v>
      </c>
      <c r="E5591" s="4">
        <f>Orte[[#This Row],[Lat_dez]]*PI()/180</f>
        <v>0.86124473065128504</v>
      </c>
      <c r="F5591" s="4">
        <f>Orte[[#This Row],[Lon_dez]]*PI()/180</f>
        <v>0.15812296344674714</v>
      </c>
      <c r="G5591" t="s">
        <v>546</v>
      </c>
      <c r="H5591" t="s">
        <v>774</v>
      </c>
      <c r="I5591" s="4" t="b">
        <v>0</v>
      </c>
      <c r="J5591" s="4" t="str">
        <f>CONCATENATE(Orte[[#This Row],[Ort]]," - ",Orte[[#This Row],[Landkreis]])</f>
        <v>Obrigheim - Landkreis Neckar-Odenwald-Kreis</v>
      </c>
      <c r="L5591" s="3" t="s">
        <v>13076</v>
      </c>
      <c r="M5591" s="3"/>
      <c r="N5591" t="str">
        <f>Orte[[#This Row],[Ort]]</f>
        <v>Obrigheim</v>
      </c>
      <c r="O5591" t="s">
        <v>1235</v>
      </c>
      <c r="P5591" t="s">
        <v>1465</v>
      </c>
    </row>
    <row r="5592" spans="1:16" x14ac:dyDescent="0.35">
      <c r="A5592" t="s">
        <v>4882</v>
      </c>
      <c r="B5592" s="3" t="s">
        <v>12594</v>
      </c>
      <c r="C5592" s="4">
        <v>49.586723196599998</v>
      </c>
      <c r="D5592" s="4">
        <v>8.1967228017899991</v>
      </c>
      <c r="E5592" s="4">
        <f>Orte[[#This Row],[Lat_dez]]*PI()/180</f>
        <v>0.86545158505571751</v>
      </c>
      <c r="F5592" s="4">
        <f>Orte[[#This Row],[Lon_dez]]*PI()/180</f>
        <v>0.14305980076453004</v>
      </c>
      <c r="G5592" t="s">
        <v>514</v>
      </c>
      <c r="H5592" t="s">
        <v>624</v>
      </c>
      <c r="I5592" s="4" t="b">
        <v>0</v>
      </c>
      <c r="J5592" s="4" t="str">
        <f>CONCATENATE(Orte[[#This Row],[Ort]]," - ",Orte[[#This Row],[Landkreis]])</f>
        <v>Obrigheim (Pfalz) - Landkreis Bad Dürkheim</v>
      </c>
      <c r="L5592" s="3" t="s">
        <v>13079</v>
      </c>
      <c r="M5592" s="3"/>
      <c r="N5592" t="str">
        <f>Orte[[#This Row],[Ort]]</f>
        <v>Obrigheim (Pfalz)</v>
      </c>
      <c r="O5592" t="s">
        <v>4466</v>
      </c>
      <c r="P5592" t="s">
        <v>5326</v>
      </c>
    </row>
    <row r="5593" spans="1:16" x14ac:dyDescent="0.35">
      <c r="A5593" t="s">
        <v>3565</v>
      </c>
      <c r="B5593" s="3" t="s">
        <v>10910</v>
      </c>
      <c r="C5593" s="4">
        <v>49.661383047699999</v>
      </c>
      <c r="D5593" s="4">
        <v>10.0545317011</v>
      </c>
      <c r="E5593" s="4">
        <f>Orte[[#This Row],[Lat_dez]]*PI()/180</f>
        <v>0.86675464527646118</v>
      </c>
      <c r="F5593" s="4">
        <f>Orte[[#This Row],[Lon_dez]]*PI()/180</f>
        <v>0.17548468293034136</v>
      </c>
      <c r="G5593" t="s">
        <v>665</v>
      </c>
      <c r="H5593" t="s">
        <v>1003</v>
      </c>
      <c r="I5593" s="4" t="b">
        <v>0</v>
      </c>
      <c r="J5593" s="4" t="str">
        <f>CONCATENATE(Orte[[#This Row],[Ort]]," - ",Orte[[#This Row],[Landkreis]])</f>
        <v>Ochsenfurt - Landkreis Würzburg</v>
      </c>
      <c r="L5593" s="3" t="s">
        <v>13803</v>
      </c>
      <c r="M5593" s="3"/>
      <c r="N5593" t="str">
        <f>Orte[[#This Row],[Ort]]</f>
        <v>Ochsenfurt</v>
      </c>
      <c r="O5593" t="s">
        <v>2220</v>
      </c>
      <c r="P5593" t="s">
        <v>2750</v>
      </c>
    </row>
    <row r="5594" spans="1:16" x14ac:dyDescent="0.35">
      <c r="A5594" t="s">
        <v>3561</v>
      </c>
      <c r="B5594" s="3" t="s">
        <v>10903</v>
      </c>
      <c r="C5594" s="4">
        <v>48.055560629399999</v>
      </c>
      <c r="D5594" s="4">
        <v>9.9475602980800009</v>
      </c>
      <c r="E5594" s="4">
        <f>Orte[[#This Row],[Lat_dez]]*PI()/180</f>
        <v>0.8387277568747884</v>
      </c>
      <c r="F5594" s="4">
        <f>Orte[[#This Row],[Lon_dez]]*PI()/180</f>
        <v>0.17361767974216458</v>
      </c>
      <c r="G5594" t="s">
        <v>546</v>
      </c>
      <c r="H5594" t="s">
        <v>649</v>
      </c>
      <c r="I5594" s="4" t="b">
        <v>0</v>
      </c>
      <c r="J5594" s="4" t="str">
        <f>CONCATENATE(Orte[[#This Row],[Ort]]," - ",Orte[[#This Row],[Landkreis]])</f>
        <v>Ochsenhausen - Landkreis Biberach</v>
      </c>
      <c r="L5594" s="3" t="s">
        <v>8589</v>
      </c>
      <c r="M5594" s="3"/>
      <c r="N5594" t="str">
        <f>Orte[[#This Row],[Ort]]</f>
        <v>Ochsenhausen</v>
      </c>
      <c r="O5594" t="s">
        <v>936</v>
      </c>
      <c r="P5594" t="s">
        <v>441</v>
      </c>
    </row>
    <row r="5595" spans="1:16" x14ac:dyDescent="0.35">
      <c r="A5595" t="s">
        <v>5037</v>
      </c>
      <c r="B5595" s="3" t="s">
        <v>12794</v>
      </c>
      <c r="C5595" s="4">
        <v>50.347941833699998</v>
      </c>
      <c r="D5595" s="4">
        <v>7.3848843939000002</v>
      </c>
      <c r="E5595" s="4">
        <f>Orte[[#This Row],[Lat_dez]]*PI()/180</f>
        <v>0.87873735660065633</v>
      </c>
      <c r="F5595" s="4">
        <f>Orte[[#This Row],[Lon_dez]]*PI()/180</f>
        <v>0.12889054755270085</v>
      </c>
      <c r="G5595" t="s">
        <v>514</v>
      </c>
      <c r="H5595" t="s">
        <v>631</v>
      </c>
      <c r="I5595" s="4" t="b">
        <v>0</v>
      </c>
      <c r="J5595" s="4" t="str">
        <f>CONCATENATE(Orte[[#This Row],[Ort]]," - ",Orte[[#This Row],[Landkreis]])</f>
        <v>Ochtendung - Landkreis Mayen-Koblenz</v>
      </c>
      <c r="L5595" s="3" t="s">
        <v>11047</v>
      </c>
      <c r="M5595" s="3"/>
      <c r="N5595" t="str">
        <f>Orte[[#This Row],[Ort]]</f>
        <v>Ochtendung</v>
      </c>
      <c r="O5595" t="s">
        <v>2574</v>
      </c>
      <c r="P5595" t="s">
        <v>7263</v>
      </c>
    </row>
    <row r="5596" spans="1:16" x14ac:dyDescent="0.35">
      <c r="A5596" t="s">
        <v>4287</v>
      </c>
      <c r="B5596" s="3" t="s">
        <v>11816</v>
      </c>
      <c r="C5596" s="4">
        <v>53.610277848499997</v>
      </c>
      <c r="D5596" s="4">
        <v>7.5254136001600003</v>
      </c>
      <c r="E5596" s="4">
        <f>Orte[[#This Row],[Lat_dez]]*PI()/180</f>
        <v>0.93567586136530678</v>
      </c>
      <c r="F5596" s="4">
        <f>Orte[[#This Row],[Lon_dez]]*PI()/180</f>
        <v>0.13134324489715207</v>
      </c>
      <c r="G5596" t="s">
        <v>554</v>
      </c>
      <c r="H5596" t="s">
        <v>627</v>
      </c>
      <c r="I5596" s="4" t="b">
        <v>0</v>
      </c>
      <c r="J5596" s="4" t="str">
        <f>CONCATENATE(Orte[[#This Row],[Ort]]," - ",Orte[[#This Row],[Landkreis]])</f>
        <v>Ochtersum - Landkreis Wittmund</v>
      </c>
      <c r="L5596" s="3" t="s">
        <v>12406</v>
      </c>
      <c r="M5596" s="3"/>
      <c r="N5596" t="str">
        <f>Orte[[#This Row],[Ort]]</f>
        <v>Ochtersum</v>
      </c>
      <c r="O5596" t="s">
        <v>3880</v>
      </c>
      <c r="P5596" t="s">
        <v>16113</v>
      </c>
    </row>
    <row r="5597" spans="1:16" x14ac:dyDescent="0.35">
      <c r="A5597" t="s">
        <v>1258</v>
      </c>
      <c r="B5597" s="3" t="s">
        <v>8207</v>
      </c>
      <c r="C5597" s="4">
        <v>52.213215744700001</v>
      </c>
      <c r="D5597" s="4">
        <v>7.1824674150699996</v>
      </c>
      <c r="E5597" s="4">
        <f>Orte[[#This Row],[Lat_dez]]*PI()/180</f>
        <v>0.91129252779915804</v>
      </c>
      <c r="F5597" s="4">
        <f>Orte[[#This Row],[Lon_dez]]*PI()/180</f>
        <v>0.12535770481017766</v>
      </c>
      <c r="G5597" t="s">
        <v>504</v>
      </c>
      <c r="H5597" t="s">
        <v>601</v>
      </c>
      <c r="I5597" s="4" t="b">
        <v>0</v>
      </c>
      <c r="J5597" s="4" t="str">
        <f>CONCATENATE(Orte[[#This Row],[Ort]]," - ",Orte[[#This Row],[Landkreis]])</f>
        <v>Ochtrup - Kreis Steinfurt</v>
      </c>
      <c r="L5597" s="3" t="s">
        <v>15220</v>
      </c>
      <c r="M5597" s="3"/>
      <c r="N5597" t="str">
        <f>Orte[[#This Row],[Ort]]</f>
        <v>Ochtrup</v>
      </c>
      <c r="O5597" t="s">
        <v>6658</v>
      </c>
      <c r="P5597" t="s">
        <v>16175</v>
      </c>
    </row>
    <row r="5598" spans="1:16" x14ac:dyDescent="0.35">
      <c r="A5598" t="s">
        <v>2137</v>
      </c>
      <c r="B5598" s="3" t="s">
        <v>9139</v>
      </c>
      <c r="C5598" s="4">
        <v>49.943104348600002</v>
      </c>
      <c r="D5598" s="4">
        <v>7.9766297713299998</v>
      </c>
      <c r="E5598" s="4">
        <f>Orte[[#This Row],[Lat_dez]]*PI()/180</f>
        <v>0.87167160955016776</v>
      </c>
      <c r="F5598" s="4">
        <f>Orte[[#This Row],[Lon_dez]]*PI()/180</f>
        <v>0.13921845272231087</v>
      </c>
      <c r="G5598" t="s">
        <v>514</v>
      </c>
      <c r="H5598" t="s">
        <v>1682</v>
      </c>
      <c r="I5598" s="4" t="b">
        <v>0</v>
      </c>
      <c r="J5598" s="4" t="str">
        <f>CONCATENATE(Orte[[#This Row],[Ort]]," - ",Orte[[#This Row],[Landkreis]])</f>
        <v>Ockenheim - Landkreis Mainz-Bingen</v>
      </c>
      <c r="L5598" s="3" t="s">
        <v>10853</v>
      </c>
      <c r="M5598" s="3"/>
      <c r="N5598" t="str">
        <f>Orte[[#This Row],[Ort]]</f>
        <v>Ockenheim</v>
      </c>
      <c r="O5598" t="s">
        <v>1429</v>
      </c>
      <c r="P5598" t="s">
        <v>3978</v>
      </c>
    </row>
    <row r="5599" spans="1:16" x14ac:dyDescent="0.35">
      <c r="A5599" t="s">
        <v>4388</v>
      </c>
      <c r="B5599" s="3" t="s">
        <v>11951</v>
      </c>
      <c r="C5599" s="4">
        <v>48.310177987199999</v>
      </c>
      <c r="D5599" s="4">
        <v>11.182292631099999</v>
      </c>
      <c r="E5599" s="4">
        <f>Orte[[#This Row],[Lat_dez]]*PI()/180</f>
        <v>0.84317166810112698</v>
      </c>
      <c r="F5599" s="4">
        <f>Orte[[#This Row],[Lon_dez]]*PI()/180</f>
        <v>0.19516782433419466</v>
      </c>
      <c r="G5599" t="s">
        <v>665</v>
      </c>
      <c r="H5599" t="s">
        <v>841</v>
      </c>
      <c r="I5599" s="4" t="b">
        <v>0</v>
      </c>
      <c r="J5599" s="4" t="str">
        <f>CONCATENATE(Orte[[#This Row],[Ort]]," - ",Orte[[#This Row],[Landkreis]])</f>
        <v>Odelzhausen - Landkreis Dachau</v>
      </c>
      <c r="L5599" s="3" t="s">
        <v>9457</v>
      </c>
      <c r="M5599" s="3"/>
      <c r="N5599" t="str">
        <f>Orte[[#This Row],[Ort]]</f>
        <v>Odelzhausen</v>
      </c>
      <c r="O5599" t="s">
        <v>2699</v>
      </c>
      <c r="P5599" t="s">
        <v>375</v>
      </c>
    </row>
    <row r="5600" spans="1:16" x14ac:dyDescent="0.35">
      <c r="A5600" t="s">
        <v>4616</v>
      </c>
      <c r="B5600" s="3" t="s">
        <v>12243</v>
      </c>
      <c r="C5600" s="4">
        <v>49.680365722200001</v>
      </c>
      <c r="D5600" s="4">
        <v>7.6472603476999996</v>
      </c>
      <c r="E5600" s="4">
        <f>Orte[[#This Row],[Lat_dez]]*PI()/180</f>
        <v>0.86708595544732059</v>
      </c>
      <c r="F5600" s="4">
        <f>Orte[[#This Row],[Lon_dez]]*PI()/180</f>
        <v>0.13346987182457137</v>
      </c>
      <c r="G5600" t="s">
        <v>514</v>
      </c>
      <c r="H5600" t="s">
        <v>1680</v>
      </c>
      <c r="I5600" s="4" t="b">
        <v>0</v>
      </c>
      <c r="J5600" s="4" t="str">
        <f>CONCATENATE(Orte[[#This Row],[Ort]]," - ",Orte[[#This Row],[Landkreis]])</f>
        <v>Odenbach - Landkreis Kusel</v>
      </c>
      <c r="L5600" s="3" t="s">
        <v>12426</v>
      </c>
      <c r="M5600" s="3"/>
      <c r="N5600" t="str">
        <f>Orte[[#This Row],[Ort]]</f>
        <v>Odenbach</v>
      </c>
      <c r="O5600" t="s">
        <v>4256</v>
      </c>
      <c r="P5600" t="s">
        <v>2654</v>
      </c>
    </row>
    <row r="5601" spans="1:16" x14ac:dyDescent="0.35">
      <c r="A5601" t="s">
        <v>1646</v>
      </c>
      <c r="B5601" s="3" t="s">
        <v>8596</v>
      </c>
      <c r="C5601" s="4">
        <v>51.040059150799998</v>
      </c>
      <c r="D5601" s="4">
        <v>7.1491004285999997</v>
      </c>
      <c r="E5601" s="4">
        <f>Orte[[#This Row],[Lat_dez]]*PI()/180</f>
        <v>0.89081708259412096</v>
      </c>
      <c r="F5601" s="4">
        <f>Orte[[#This Row],[Lon_dez]]*PI()/180</f>
        <v>0.12477534103480778</v>
      </c>
      <c r="G5601" t="s">
        <v>504</v>
      </c>
      <c r="H5601" t="s">
        <v>1647</v>
      </c>
      <c r="I5601" s="4" t="b">
        <v>0</v>
      </c>
      <c r="J5601" s="4" t="str">
        <f>CONCATENATE(Orte[[#This Row],[Ort]]," - ",Orte[[#This Row],[Landkreis]])</f>
        <v>Odenthal - Kreis Rheinisch-Bergischer Kreis</v>
      </c>
      <c r="L5601" s="3" t="s">
        <v>12249</v>
      </c>
      <c r="M5601" s="3"/>
      <c r="N5601" t="str">
        <f>Orte[[#This Row],[Ort]]</f>
        <v>Odenthal</v>
      </c>
      <c r="O5601" t="s">
        <v>2588</v>
      </c>
      <c r="P5601" t="s">
        <v>6395</v>
      </c>
    </row>
    <row r="5602" spans="1:16" x14ac:dyDescent="0.35">
      <c r="A5602" t="s">
        <v>6550</v>
      </c>
      <c r="B5602" s="3" t="s">
        <v>14821</v>
      </c>
      <c r="C5602" s="4">
        <v>52.882925805600003</v>
      </c>
      <c r="D5602" s="4">
        <v>14.018192794200001</v>
      </c>
      <c r="E5602" s="4">
        <f>Orte[[#This Row],[Lat_dez]]*PI()/180</f>
        <v>0.92298117339559471</v>
      </c>
      <c r="F5602" s="4">
        <f>Orte[[#This Row],[Lon_dez]]*PI()/180</f>
        <v>0.24466361943813386</v>
      </c>
      <c r="G5602" t="s">
        <v>885</v>
      </c>
      <c r="H5602" t="s">
        <v>2099</v>
      </c>
      <c r="I5602" s="4" t="b">
        <v>0</v>
      </c>
      <c r="J5602" s="4" t="str">
        <f>CONCATENATE(Orte[[#This Row],[Ort]]," - ",Orte[[#This Row],[Landkreis]])</f>
        <v>Oderberg u.a. - Landkreis Barnim</v>
      </c>
      <c r="L5602" s="3" t="s">
        <v>10116</v>
      </c>
      <c r="M5602" s="3"/>
      <c r="N5602" t="str">
        <f>Orte[[#This Row],[Ort]]</f>
        <v>Oderberg u.a.</v>
      </c>
      <c r="O5602" t="s">
        <v>7080</v>
      </c>
      <c r="P5602" t="s">
        <v>6855</v>
      </c>
    </row>
    <row r="5603" spans="1:16" x14ac:dyDescent="0.35">
      <c r="A5603" t="s">
        <v>6484</v>
      </c>
      <c r="B5603" s="3" t="s">
        <v>14729</v>
      </c>
      <c r="C5603" s="4">
        <v>49.759220919199997</v>
      </c>
      <c r="D5603" s="4">
        <v>7.7130188438799996</v>
      </c>
      <c r="E5603" s="4">
        <f>Orte[[#This Row],[Lat_dez]]*PI()/180</f>
        <v>0.86846223826727931</v>
      </c>
      <c r="F5603" s="4">
        <f>Orte[[#This Row],[Lon_dez]]*PI()/180</f>
        <v>0.13461757409407249</v>
      </c>
      <c r="G5603" t="s">
        <v>514</v>
      </c>
      <c r="H5603" t="s">
        <v>588</v>
      </c>
      <c r="I5603" s="4" t="b">
        <v>0</v>
      </c>
      <c r="J5603" s="4" t="str">
        <f>CONCATENATE(Orte[[#This Row],[Ort]]," - ",Orte[[#This Row],[Landkreis]])</f>
        <v>Odernheim am Glan - Landkreis Bad Kreuznach</v>
      </c>
      <c r="L5603" s="3" t="s">
        <v>10166</v>
      </c>
      <c r="M5603" s="3"/>
      <c r="N5603" t="str">
        <f>Orte[[#This Row],[Ort]]</f>
        <v>Odernheim am Glan</v>
      </c>
      <c r="O5603" t="s">
        <v>6613</v>
      </c>
      <c r="P5603" t="s">
        <v>3429</v>
      </c>
    </row>
    <row r="5604" spans="1:16" x14ac:dyDescent="0.35">
      <c r="A5604" t="s">
        <v>2112</v>
      </c>
      <c r="B5604" s="3" t="s">
        <v>9105</v>
      </c>
      <c r="C5604" s="4">
        <v>50.962094147199998</v>
      </c>
      <c r="D5604" s="4">
        <v>14.7211695412</v>
      </c>
      <c r="E5604" s="4">
        <f>Orte[[#This Row],[Lat_dez]]*PI()/180</f>
        <v>0.8894563365799717</v>
      </c>
      <c r="F5604" s="4">
        <f>Orte[[#This Row],[Lon_dez]]*PI()/180</f>
        <v>0.25693287823824301</v>
      </c>
      <c r="G5604" t="s">
        <v>869</v>
      </c>
      <c r="H5604" t="s">
        <v>979</v>
      </c>
      <c r="I5604" s="4" t="b">
        <v>0</v>
      </c>
      <c r="J5604" s="4" t="str">
        <f>CONCATENATE(Orte[[#This Row],[Ort]]," - ",Orte[[#This Row],[Landkreis]])</f>
        <v>Oderwitz - Landkreis Görlitz</v>
      </c>
      <c r="L5604" s="3" t="s">
        <v>14415</v>
      </c>
      <c r="M5604" s="3"/>
      <c r="N5604" t="str">
        <f>Orte[[#This Row],[Ort]]</f>
        <v>Oderwitz</v>
      </c>
      <c r="O5604" t="s">
        <v>4845</v>
      </c>
      <c r="P5604" t="s">
        <v>3610</v>
      </c>
    </row>
    <row r="5605" spans="1:16" x14ac:dyDescent="0.35">
      <c r="A5605" t="s">
        <v>5391</v>
      </c>
      <c r="B5605" s="3" t="s">
        <v>13254</v>
      </c>
      <c r="C5605" s="4">
        <v>52.449923911200003</v>
      </c>
      <c r="D5605" s="4">
        <v>11.021450895099999</v>
      </c>
      <c r="E5605" s="4">
        <f>Orte[[#This Row],[Lat_dez]]*PI()/180</f>
        <v>0.91542386467094194</v>
      </c>
      <c r="F5605" s="4">
        <f>Orte[[#This Row],[Lon_dez]]*PI()/180</f>
        <v>0.19236060646637118</v>
      </c>
      <c r="G5605" t="s">
        <v>809</v>
      </c>
      <c r="H5605" t="s">
        <v>1191</v>
      </c>
      <c r="I5605" s="4" t="b">
        <v>0</v>
      </c>
      <c r="J5605" s="4" t="str">
        <f>CONCATENATE(Orte[[#This Row],[Ort]]," - ",Orte[[#This Row],[Landkreis]])</f>
        <v>Oebisfelde - Landkreis Altmarkkreis Salzwedel</v>
      </c>
      <c r="L5605" s="3" t="s">
        <v>13071</v>
      </c>
      <c r="M5605" s="3"/>
      <c r="N5605" t="str">
        <f>Orte[[#This Row],[Ort]]</f>
        <v>Oebisfelde</v>
      </c>
      <c r="O5605" t="s">
        <v>1399</v>
      </c>
      <c r="P5605" t="s">
        <v>88</v>
      </c>
    </row>
    <row r="5606" spans="1:16" x14ac:dyDescent="0.35">
      <c r="A5606" t="s">
        <v>1427</v>
      </c>
      <c r="B5606" s="3" t="s">
        <v>8360</v>
      </c>
      <c r="C5606" s="4">
        <v>50.867257404</v>
      </c>
      <c r="D5606" s="4">
        <v>13.189317726900001</v>
      </c>
      <c r="E5606" s="4">
        <f>Orte[[#This Row],[Lat_dez]]*PI()/180</f>
        <v>0.88780112315926341</v>
      </c>
      <c r="F5606" s="4">
        <f>Orte[[#This Row],[Lon_dez]]*PI()/180</f>
        <v>0.2301970204260593</v>
      </c>
      <c r="G5606" t="s">
        <v>869</v>
      </c>
      <c r="H5606" t="s">
        <v>935</v>
      </c>
      <c r="I5606" s="4" t="b">
        <v>0</v>
      </c>
      <c r="J5606" s="4" t="str">
        <f>CONCATENATE(Orte[[#This Row],[Ort]]," - ",Orte[[#This Row],[Landkreis]])</f>
        <v>Oederan - Landkreis Mittelsachsen</v>
      </c>
      <c r="L5606" s="3" t="s">
        <v>13800</v>
      </c>
      <c r="M5606" s="3"/>
      <c r="N5606" t="str">
        <f>Orte[[#This Row],[Ort]]</f>
        <v>Oederan</v>
      </c>
      <c r="O5606" t="s">
        <v>545</v>
      </c>
      <c r="P5606" t="s">
        <v>3314</v>
      </c>
    </row>
    <row r="5607" spans="1:16" x14ac:dyDescent="0.35">
      <c r="A5607" t="s">
        <v>3614</v>
      </c>
      <c r="B5607" s="3" t="s">
        <v>10969</v>
      </c>
      <c r="C5607" s="4">
        <v>53.786772302099997</v>
      </c>
      <c r="D5607" s="4">
        <v>9.2311024523099992</v>
      </c>
      <c r="E5607" s="4">
        <f>Orte[[#This Row],[Lat_dez]]*PI()/180</f>
        <v>0.93875627069213519</v>
      </c>
      <c r="F5607" s="4">
        <f>Orte[[#This Row],[Lon_dez]]*PI()/180</f>
        <v>0.16111313138173233</v>
      </c>
      <c r="G5607" t="s">
        <v>554</v>
      </c>
      <c r="H5607" t="s">
        <v>1507</v>
      </c>
      <c r="I5607" s="4" t="b">
        <v>0</v>
      </c>
      <c r="J5607" s="4" t="str">
        <f>CONCATENATE(Orte[[#This Row],[Ort]]," - ",Orte[[#This Row],[Landkreis]])</f>
        <v>Oederquart - Landkreis Stade</v>
      </c>
      <c r="L5607" s="3" t="s">
        <v>14957</v>
      </c>
      <c r="M5607" s="3"/>
      <c r="N5607" t="str">
        <f>Orte[[#This Row],[Ort]]</f>
        <v>Oederquart</v>
      </c>
      <c r="O5607" t="s">
        <v>6013</v>
      </c>
      <c r="P5607" t="s">
        <v>5075</v>
      </c>
    </row>
    <row r="5608" spans="1:16" x14ac:dyDescent="0.35">
      <c r="A5608" t="s">
        <v>2639</v>
      </c>
      <c r="B5608" s="3" t="s">
        <v>9754</v>
      </c>
      <c r="C5608" s="4">
        <v>49.237543099699998</v>
      </c>
      <c r="D5608" s="4">
        <v>9.2665439910899998</v>
      </c>
      <c r="E5608" s="4">
        <f>Orte[[#This Row],[Lat_dez]]*PI()/180</f>
        <v>0.85935724268237956</v>
      </c>
      <c r="F5608" s="4">
        <f>Orte[[#This Row],[Lon_dez]]*PI()/180</f>
        <v>0.16173170292541658</v>
      </c>
      <c r="G5608" t="s">
        <v>546</v>
      </c>
      <c r="H5608" t="s">
        <v>759</v>
      </c>
      <c r="I5608" s="4" t="b">
        <v>0</v>
      </c>
      <c r="J5608" s="4" t="str">
        <f>CONCATENATE(Orte[[#This Row],[Ort]]," - ",Orte[[#This Row],[Landkreis]])</f>
        <v>Oedheim - Landkreis Heilbronn</v>
      </c>
      <c r="L5608" s="3" t="s">
        <v>15679</v>
      </c>
      <c r="M5608" s="3"/>
      <c r="N5608" t="str">
        <f>Orte[[#This Row],[Ort]]</f>
        <v>Oedheim</v>
      </c>
      <c r="O5608" t="s">
        <v>1917</v>
      </c>
      <c r="P5608" t="s">
        <v>5300</v>
      </c>
    </row>
    <row r="5609" spans="1:16" x14ac:dyDescent="0.35">
      <c r="A5609" t="s">
        <v>4318</v>
      </c>
      <c r="B5609" s="3" t="s">
        <v>11862</v>
      </c>
      <c r="C5609" s="4">
        <v>51.818211971399997</v>
      </c>
      <c r="D5609" s="4">
        <v>8.1668408857999992</v>
      </c>
      <c r="E5609" s="4">
        <f>Orte[[#This Row],[Lat_dez]]*PI()/180</f>
        <v>0.90439841139727173</v>
      </c>
      <c r="F5609" s="4">
        <f>Orte[[#This Row],[Lon_dez]]*PI()/180</f>
        <v>0.1425382629437002</v>
      </c>
      <c r="G5609" t="s">
        <v>504</v>
      </c>
      <c r="H5609" t="s">
        <v>1122</v>
      </c>
      <c r="I5609" s="4" t="b">
        <v>0</v>
      </c>
      <c r="J5609" s="4" t="str">
        <f>CONCATENATE(Orte[[#This Row],[Ort]]," - ",Orte[[#This Row],[Landkreis]])</f>
        <v>Oelde - Kreis Warendorf</v>
      </c>
      <c r="L5609" s="3" t="s">
        <v>14413</v>
      </c>
      <c r="M5609" s="3"/>
      <c r="N5609" t="str">
        <f>Orte[[#This Row],[Ort]]</f>
        <v>Oelde</v>
      </c>
      <c r="O5609" t="s">
        <v>2471</v>
      </c>
      <c r="P5609" t="s">
        <v>1386</v>
      </c>
    </row>
    <row r="5610" spans="1:16" x14ac:dyDescent="0.35">
      <c r="A5610" t="s">
        <v>6497</v>
      </c>
      <c r="B5610" s="3" t="s">
        <v>14747</v>
      </c>
      <c r="C5610" s="4">
        <v>50.393935476899998</v>
      </c>
      <c r="D5610" s="4">
        <v>12.131736157100001</v>
      </c>
      <c r="E5610" s="4">
        <f>Orte[[#This Row],[Lat_dez]]*PI()/180</f>
        <v>0.87954009710948367</v>
      </c>
      <c r="F5610" s="4">
        <f>Orte[[#This Row],[Lon_dez]]*PI()/180</f>
        <v>0.21173873992463904</v>
      </c>
      <c r="G5610" t="s">
        <v>869</v>
      </c>
      <c r="H5610" t="s">
        <v>870</v>
      </c>
      <c r="I5610" s="4" t="b">
        <v>0</v>
      </c>
      <c r="J5610" s="4" t="str">
        <f>CONCATENATE(Orte[[#This Row],[Ort]]," - ",Orte[[#This Row],[Landkreis]])</f>
        <v>Oelsnitz - Landkreis Vogtlandkreis</v>
      </c>
      <c r="L5610" s="3" t="s">
        <v>12602</v>
      </c>
      <c r="M5610" s="3"/>
      <c r="N5610" t="str">
        <f>Orte[[#This Row],[Ort]]</f>
        <v>Oelsnitz</v>
      </c>
      <c r="O5610" t="s">
        <v>5396</v>
      </c>
      <c r="P5610" t="s">
        <v>3417</v>
      </c>
    </row>
    <row r="5611" spans="1:16" x14ac:dyDescent="0.35">
      <c r="A5611" t="s">
        <v>5608</v>
      </c>
      <c r="B5611" s="3" t="s">
        <v>13544</v>
      </c>
      <c r="C5611" s="4">
        <v>50.714861110900003</v>
      </c>
      <c r="D5611" s="4">
        <v>12.7020202512</v>
      </c>
      <c r="E5611" s="4">
        <f>Orte[[#This Row],[Lat_dez]]*PI()/180</f>
        <v>0.88514130607683417</v>
      </c>
      <c r="F5611" s="4">
        <f>Orte[[#This Row],[Lon_dez]]*PI()/180</f>
        <v>0.22169207503843724</v>
      </c>
      <c r="G5611" t="s">
        <v>869</v>
      </c>
      <c r="H5611" t="s">
        <v>910</v>
      </c>
      <c r="I5611" s="4" t="b">
        <v>0</v>
      </c>
      <c r="J5611" s="4" t="str">
        <f>CONCATENATE(Orte[[#This Row],[Ort]]," - ",Orte[[#This Row],[Landkreis]])</f>
        <v>Oelsnitz/Erzgebirge - Landkreis Erzgebirgskreis</v>
      </c>
      <c r="L5611" s="3" t="s">
        <v>11193</v>
      </c>
      <c r="M5611" s="3"/>
      <c r="N5611" t="str">
        <f>Orte[[#This Row],[Ort]]</f>
        <v>Oelsnitz/Erzgebirge</v>
      </c>
      <c r="O5611" t="s">
        <v>818</v>
      </c>
      <c r="P5611" t="s">
        <v>2235</v>
      </c>
    </row>
    <row r="5612" spans="1:16" x14ac:dyDescent="0.35">
      <c r="A5612" t="s">
        <v>4639</v>
      </c>
      <c r="B5612" s="3" t="s">
        <v>12287</v>
      </c>
      <c r="C5612" s="4">
        <v>51.661007599199998</v>
      </c>
      <c r="D5612" s="4">
        <v>7.2393777578299998</v>
      </c>
      <c r="E5612" s="4">
        <f>Orte[[#This Row],[Lat_dez]]*PI()/180</f>
        <v>0.90165467750385109</v>
      </c>
      <c r="F5612" s="4">
        <f>Orte[[#This Row],[Lon_dez]]*PI()/180</f>
        <v>0.12635097766977818</v>
      </c>
      <c r="G5612" t="s">
        <v>504</v>
      </c>
      <c r="H5612" t="s">
        <v>1677</v>
      </c>
      <c r="I5612" s="4" t="b">
        <v>0</v>
      </c>
      <c r="J5612" s="4" t="str">
        <f>CONCATENATE(Orte[[#This Row],[Ort]]," - ",Orte[[#This Row],[Landkreis]])</f>
        <v>Oer-Erkenschwick - Kreis Recklinghausen</v>
      </c>
      <c r="L5612" s="3" t="s">
        <v>8663</v>
      </c>
      <c r="M5612" s="3"/>
      <c r="N5612" t="str">
        <f>Orte[[#This Row],[Ort]]</f>
        <v>Oer-Erkenschwick</v>
      </c>
      <c r="O5612" t="s">
        <v>7219</v>
      </c>
      <c r="P5612" t="s">
        <v>6416</v>
      </c>
    </row>
    <row r="5613" spans="1:16" x14ac:dyDescent="0.35">
      <c r="A5613" t="s">
        <v>5291</v>
      </c>
      <c r="B5613" s="3" t="s">
        <v>13134</v>
      </c>
      <c r="C5613" s="4">
        <v>50.149290924500001</v>
      </c>
      <c r="D5613" s="4">
        <v>10.1351863143</v>
      </c>
      <c r="E5613" s="4">
        <f>Orte[[#This Row],[Lat_dez]]*PI()/180</f>
        <v>0.87527024417303601</v>
      </c>
      <c r="F5613" s="4">
        <f>Orte[[#This Row],[Lon_dez]]*PI()/180</f>
        <v>0.17689237148760387</v>
      </c>
      <c r="G5613" t="s">
        <v>665</v>
      </c>
      <c r="H5613" t="s">
        <v>998</v>
      </c>
      <c r="I5613" s="4" t="b">
        <v>0</v>
      </c>
      <c r="J5613" s="4" t="str">
        <f>CONCATENATE(Orte[[#This Row],[Ort]]," - ",Orte[[#This Row],[Landkreis]])</f>
        <v>Oerlenbach - Landkreis Bad Kissingen</v>
      </c>
      <c r="L5613" s="3" t="s">
        <v>10436</v>
      </c>
      <c r="M5613" s="3"/>
      <c r="N5613" t="str">
        <f>Orte[[#This Row],[Ort]]</f>
        <v>Oerlenbach</v>
      </c>
      <c r="O5613" t="s">
        <v>6885</v>
      </c>
      <c r="P5613" t="s">
        <v>4794</v>
      </c>
    </row>
    <row r="5614" spans="1:16" x14ac:dyDescent="0.35">
      <c r="A5614" t="s">
        <v>3261</v>
      </c>
      <c r="B5614" s="3" t="s">
        <v>10512</v>
      </c>
      <c r="C5614" s="4">
        <v>51.947946267699997</v>
      </c>
      <c r="D5614" s="4">
        <v>8.6757357275500002</v>
      </c>
      <c r="E5614" s="4">
        <f>Orte[[#This Row],[Lat_dez]]*PI()/180</f>
        <v>0.90666270202046462</v>
      </c>
      <c r="F5614" s="4">
        <f>Orte[[#This Row],[Lon_dez]]*PI()/180</f>
        <v>0.15142015347865323</v>
      </c>
      <c r="G5614" t="s">
        <v>504</v>
      </c>
      <c r="H5614" t="s">
        <v>1069</v>
      </c>
      <c r="I5614" s="4" t="b">
        <v>0</v>
      </c>
      <c r="J5614" s="4" t="str">
        <f>CONCATENATE(Orte[[#This Row],[Ort]]," - ",Orte[[#This Row],[Landkreis]])</f>
        <v>Oerlinghausen - Kreis Lippe</v>
      </c>
      <c r="L5614" s="3" t="s">
        <v>14866</v>
      </c>
      <c r="M5614" s="3"/>
      <c r="N5614" t="str">
        <f>Orte[[#This Row],[Ort]]</f>
        <v>Oerlinghausen</v>
      </c>
      <c r="O5614" t="s">
        <v>5844</v>
      </c>
      <c r="P5614" t="s">
        <v>3814</v>
      </c>
    </row>
    <row r="5615" spans="1:16" x14ac:dyDescent="0.35">
      <c r="A5615" t="s">
        <v>3499</v>
      </c>
      <c r="B5615" s="3" t="s">
        <v>10817</v>
      </c>
      <c r="C5615" s="4">
        <v>50.047030014400001</v>
      </c>
      <c r="D5615" s="4">
        <v>7.9867866596999999</v>
      </c>
      <c r="E5615" s="4">
        <f>Orte[[#This Row],[Lat_dez]]*PI()/180</f>
        <v>0.87348545459570504</v>
      </c>
      <c r="F5615" s="4">
        <f>Orte[[#This Row],[Lon_dez]]*PI()/180</f>
        <v>0.13939572386612492</v>
      </c>
      <c r="G5615" t="s">
        <v>549</v>
      </c>
      <c r="H5615" t="s">
        <v>1138</v>
      </c>
      <c r="I5615" s="4" t="b">
        <v>0</v>
      </c>
      <c r="J5615" s="4" t="str">
        <f>CONCATENATE(Orte[[#This Row],[Ort]]," - ",Orte[[#This Row],[Landkreis]])</f>
        <v>Oestrich-Winkel - Landkreis Rheingau-Taunus-Kreis</v>
      </c>
      <c r="L5615" s="3" t="s">
        <v>14867</v>
      </c>
      <c r="M5615" s="3"/>
      <c r="N5615" t="str">
        <f>Orte[[#This Row],[Ort]]</f>
        <v>Oestrich-Winkel</v>
      </c>
      <c r="O5615" t="s">
        <v>2186</v>
      </c>
      <c r="P5615" t="s">
        <v>5865</v>
      </c>
    </row>
    <row r="5616" spans="1:16" x14ac:dyDescent="0.35">
      <c r="A5616" t="s">
        <v>4836</v>
      </c>
      <c r="B5616" s="3" t="s">
        <v>12541</v>
      </c>
      <c r="C5616" s="4">
        <v>48.956830940099998</v>
      </c>
      <c r="D5616" s="4">
        <v>10.5789975222</v>
      </c>
      <c r="E5616" s="4">
        <f>Orte[[#This Row],[Lat_dez]]*PI()/180</f>
        <v>0.8544578912469758</v>
      </c>
      <c r="F5616" s="4">
        <f>Orte[[#This Row],[Lon_dez]]*PI()/180</f>
        <v>0.1846383383227119</v>
      </c>
      <c r="G5616" t="s">
        <v>665</v>
      </c>
      <c r="H5616" t="s">
        <v>698</v>
      </c>
      <c r="I5616" s="4" t="b">
        <v>0</v>
      </c>
      <c r="J5616" s="4" t="str">
        <f>CONCATENATE(Orte[[#This Row],[Ort]]," - ",Orte[[#This Row],[Landkreis]])</f>
        <v>Oettingen i. Bay. - Landkreis Donau-Ries</v>
      </c>
      <c r="L5616" s="3" t="s">
        <v>14299</v>
      </c>
      <c r="M5616" s="3"/>
      <c r="N5616" t="str">
        <f>Orte[[#This Row],[Ort]]</f>
        <v>Oettingen i. Bay.</v>
      </c>
      <c r="O5616" t="s">
        <v>5584</v>
      </c>
      <c r="P5616" t="s">
        <v>5537</v>
      </c>
    </row>
    <row r="5617" spans="1:16" x14ac:dyDescent="0.35">
      <c r="A5617" t="s">
        <v>7044</v>
      </c>
      <c r="B5617" s="3" t="s">
        <v>15491</v>
      </c>
      <c r="C5617" s="4">
        <v>53.0147114325</v>
      </c>
      <c r="D5617" s="4">
        <v>10.697026793499999</v>
      </c>
      <c r="E5617" s="4">
        <f>Orte[[#This Row],[Lat_dez]]*PI()/180</f>
        <v>0.92528126649180453</v>
      </c>
      <c r="F5617" s="4">
        <f>Orte[[#This Row],[Lon_dez]]*PI()/180</f>
        <v>0.18669833772062655</v>
      </c>
      <c r="G5617" t="s">
        <v>554</v>
      </c>
      <c r="H5617" t="s">
        <v>791</v>
      </c>
      <c r="I5617" s="4" t="b">
        <v>0</v>
      </c>
      <c r="J5617" s="4" t="str">
        <f>CONCATENATE(Orte[[#This Row],[Ort]]," - ",Orte[[#This Row],[Landkreis]])</f>
        <v>Oetzen - Landkreis Uelzen</v>
      </c>
      <c r="L5617" s="3" t="s">
        <v>9724</v>
      </c>
      <c r="M5617" s="3"/>
      <c r="N5617" t="str">
        <f>Orte[[#This Row],[Ort]]</f>
        <v>Oetzen</v>
      </c>
      <c r="O5617" t="s">
        <v>2955</v>
      </c>
      <c r="P5617" t="s">
        <v>3464</v>
      </c>
    </row>
    <row r="5618" spans="1:16" x14ac:dyDescent="0.35">
      <c r="A5618" t="s">
        <v>1110</v>
      </c>
      <c r="B5618" s="3" t="s">
        <v>8075</v>
      </c>
      <c r="C5618" s="4">
        <v>54.707718332699997</v>
      </c>
      <c r="D5618" s="4">
        <v>9.4297138866000001</v>
      </c>
      <c r="E5618" s="4">
        <f>Orte[[#This Row],[Lat_dez]]*PI()/180</f>
        <v>0.95482981115927745</v>
      </c>
      <c r="F5618" s="4">
        <f>Orte[[#This Row],[Lon_dez]]*PI()/180</f>
        <v>0.16457955484220121</v>
      </c>
      <c r="G5618" t="s">
        <v>641</v>
      </c>
      <c r="H5618" t="s">
        <v>660</v>
      </c>
      <c r="I5618" s="4" t="b">
        <v>0</v>
      </c>
      <c r="J5618" s="4" t="str">
        <f>CONCATENATE(Orte[[#This Row],[Ort]]," - ",Orte[[#This Row],[Landkreis]])</f>
        <v>Oeversee - Kreis Schleswig-Flensburg</v>
      </c>
      <c r="L5618" s="3" t="s">
        <v>13393</v>
      </c>
      <c r="M5618" s="3"/>
      <c r="N5618" t="str">
        <f>Orte[[#This Row],[Ort]]</f>
        <v>Oeversee</v>
      </c>
      <c r="O5618" t="s">
        <v>3272</v>
      </c>
      <c r="P5618" t="s">
        <v>2198</v>
      </c>
    </row>
    <row r="5619" spans="1:16" x14ac:dyDescent="0.35">
      <c r="A5619" t="s">
        <v>2635</v>
      </c>
      <c r="B5619" s="3" t="s">
        <v>9749</v>
      </c>
      <c r="C5619" s="4">
        <v>49.246994177300003</v>
      </c>
      <c r="D5619" s="4">
        <v>9.1704374913500004</v>
      </c>
      <c r="E5619" s="4">
        <f>Orte[[#This Row],[Lat_dez]]*PI()/180</f>
        <v>0.85952219510436112</v>
      </c>
      <c r="F5619" s="4">
        <f>Orte[[#This Row],[Lon_dez]]*PI()/180</f>
        <v>0.16005432807238651</v>
      </c>
      <c r="G5619" t="s">
        <v>546</v>
      </c>
      <c r="H5619" t="s">
        <v>759</v>
      </c>
      <c r="I5619" s="4" t="b">
        <v>0</v>
      </c>
      <c r="J5619" s="4" t="str">
        <f>CONCATENATE(Orte[[#This Row],[Ort]]," - ",Orte[[#This Row],[Landkreis]])</f>
        <v>Offenau - Landkreis Heilbronn</v>
      </c>
      <c r="L5619" s="3" t="s">
        <v>8992</v>
      </c>
      <c r="M5619" s="3"/>
      <c r="N5619" t="str">
        <f>Orte[[#This Row],[Ort]]</f>
        <v>Offenau</v>
      </c>
      <c r="O5619" t="s">
        <v>1790</v>
      </c>
      <c r="P5619" t="s">
        <v>16114</v>
      </c>
    </row>
    <row r="5620" spans="1:16" x14ac:dyDescent="0.35">
      <c r="A5620" t="s">
        <v>1073</v>
      </c>
      <c r="B5620" s="3" t="s">
        <v>10331</v>
      </c>
      <c r="C5620" s="4">
        <v>50.104977990099997</v>
      </c>
      <c r="D5620" s="4">
        <v>8.7674194679999999</v>
      </c>
      <c r="E5620" s="4">
        <f>Orte[[#This Row],[Lat_dez]]*PI()/180</f>
        <v>0.87449683756653573</v>
      </c>
      <c r="F5620" s="4">
        <f>Orte[[#This Row],[Lon_dez]]*PI()/180</f>
        <v>0.15302033662004963</v>
      </c>
      <c r="G5620" t="s">
        <v>549</v>
      </c>
      <c r="H5620" t="s">
        <v>1074</v>
      </c>
      <c r="I5620" s="4" t="b">
        <v>0</v>
      </c>
      <c r="J5620" s="4" t="str">
        <f>CONCATENATE(Orte[[#This Row],[Ort]]," - ",Orte[[#This Row],[Landkreis]])</f>
        <v>Offenbach am Main - Kreisfreie Stadt Offenbach am Main</v>
      </c>
      <c r="L5620" s="3" t="s">
        <v>9360</v>
      </c>
      <c r="M5620" s="3"/>
      <c r="N5620" t="str">
        <f>Orte[[#This Row],[Ort]]</f>
        <v>Offenbach am Main</v>
      </c>
      <c r="O5620" t="s">
        <v>1236</v>
      </c>
      <c r="P5620" t="s">
        <v>1198</v>
      </c>
    </row>
    <row r="5621" spans="1:16" x14ac:dyDescent="0.35">
      <c r="A5621" t="s">
        <v>1073</v>
      </c>
      <c r="B5621" s="3" t="s">
        <v>9380</v>
      </c>
      <c r="C5621" s="4">
        <v>50.107361741699997</v>
      </c>
      <c r="D5621" s="4">
        <v>8.7463119739399993</v>
      </c>
      <c r="E5621" s="4">
        <f>Orte[[#This Row],[Lat_dez]]*PI()/180</f>
        <v>0.87453844188050534</v>
      </c>
      <c r="F5621" s="4">
        <f>Orte[[#This Row],[Lon_dez]]*PI()/180</f>
        <v>0.15265194135185747</v>
      </c>
      <c r="G5621" t="s">
        <v>549</v>
      </c>
      <c r="H5621" t="s">
        <v>1074</v>
      </c>
      <c r="I5621" s="4" t="b">
        <v>0</v>
      </c>
      <c r="J5621" s="4" t="str">
        <f>CONCATENATE(Orte[[#This Row],[Ort]]," - ",Orte[[#This Row],[Landkreis]])</f>
        <v>Offenbach am Main - Kreisfreie Stadt Offenbach am Main</v>
      </c>
      <c r="L5621" s="3" t="s">
        <v>8109</v>
      </c>
      <c r="M5621" s="3"/>
      <c r="N5621" t="str">
        <f>Orte[[#This Row],[Ort]]</f>
        <v>Offenbach am Main</v>
      </c>
      <c r="O5621" t="s">
        <v>4942</v>
      </c>
      <c r="P5621" t="s">
        <v>510</v>
      </c>
    </row>
    <row r="5622" spans="1:16" x14ac:dyDescent="0.35">
      <c r="A5622" t="s">
        <v>1073</v>
      </c>
      <c r="B5622" s="3" t="s">
        <v>15167</v>
      </c>
      <c r="C5622" s="4">
        <v>50.072946171600002</v>
      </c>
      <c r="D5622" s="4">
        <v>8.7573995836799998</v>
      </c>
      <c r="E5622" s="4">
        <f>Orte[[#This Row],[Lat_dez]]*PI()/180</f>
        <v>0.87393777686830953</v>
      </c>
      <c r="F5622" s="4">
        <f>Orte[[#This Row],[Lon_dez]]*PI()/180</f>
        <v>0.15284545664799667</v>
      </c>
      <c r="G5622" t="s">
        <v>549</v>
      </c>
      <c r="H5622" t="s">
        <v>1074</v>
      </c>
      <c r="I5622" s="4" t="b">
        <v>0</v>
      </c>
      <c r="J5622" s="4" t="str">
        <f>CONCATENATE(Orte[[#This Row],[Ort]]," - ",Orte[[#This Row],[Landkreis]])</f>
        <v>Offenbach am Main - Kreisfreie Stadt Offenbach am Main</v>
      </c>
      <c r="L5622" s="3" t="s">
        <v>12410</v>
      </c>
      <c r="M5622" s="3"/>
      <c r="N5622" t="str">
        <f>Orte[[#This Row],[Ort]]</f>
        <v>Offenbach am Main</v>
      </c>
      <c r="O5622" t="s">
        <v>3664</v>
      </c>
      <c r="P5622" t="s">
        <v>6280</v>
      </c>
    </row>
    <row r="5623" spans="1:16" x14ac:dyDescent="0.35">
      <c r="A5623" t="s">
        <v>1073</v>
      </c>
      <c r="B5623" s="3" t="s">
        <v>8040</v>
      </c>
      <c r="C5623" s="4">
        <v>50.092145268599999</v>
      </c>
      <c r="D5623" s="4">
        <v>8.7656670385400002</v>
      </c>
      <c r="E5623" s="4">
        <f>Orte[[#This Row],[Lat_dez]]*PI()/180</f>
        <v>0.87427286432436924</v>
      </c>
      <c r="F5623" s="4">
        <f>Orte[[#This Row],[Lon_dez]]*PI()/180</f>
        <v>0.15298975095606368</v>
      </c>
      <c r="G5623" t="s">
        <v>549</v>
      </c>
      <c r="H5623" t="s">
        <v>1074</v>
      </c>
      <c r="I5623" s="4" t="b">
        <v>0</v>
      </c>
      <c r="J5623" s="4" t="str">
        <f>CONCATENATE(Orte[[#This Row],[Ort]]," - ",Orte[[#This Row],[Landkreis]])</f>
        <v>Offenbach am Main - Kreisfreie Stadt Offenbach am Main</v>
      </c>
      <c r="L5623" s="3" t="s">
        <v>11353</v>
      </c>
      <c r="M5623" s="3"/>
      <c r="N5623" t="str">
        <f>Orte[[#This Row],[Ort]]</f>
        <v>Offenbach am Main</v>
      </c>
      <c r="O5623" t="s">
        <v>4770</v>
      </c>
      <c r="P5623" t="s">
        <v>6571</v>
      </c>
    </row>
    <row r="5624" spans="1:16" x14ac:dyDescent="0.35">
      <c r="A5624" t="s">
        <v>1073</v>
      </c>
      <c r="B5624" s="3" t="s">
        <v>13411</v>
      </c>
      <c r="C5624" s="4">
        <v>50.082579321799997</v>
      </c>
      <c r="D5624" s="4">
        <v>8.8154715084900008</v>
      </c>
      <c r="E5624" s="4">
        <f>Orte[[#This Row],[Lat_dez]]*PI()/180</f>
        <v>0.8741059070566386</v>
      </c>
      <c r="F5624" s="4">
        <f>Orte[[#This Row],[Lon_dez]]*PI()/180</f>
        <v>0.15385900293890176</v>
      </c>
      <c r="G5624" t="s">
        <v>549</v>
      </c>
      <c r="H5624" t="s">
        <v>1074</v>
      </c>
      <c r="I5624" s="4" t="b">
        <v>0</v>
      </c>
      <c r="J5624" s="4" t="str">
        <f>CONCATENATE(Orte[[#This Row],[Ort]]," - ",Orte[[#This Row],[Landkreis]])</f>
        <v>Offenbach am Main - Kreisfreie Stadt Offenbach am Main</v>
      </c>
      <c r="L5624" s="3" t="s">
        <v>14432</v>
      </c>
      <c r="M5624" s="3"/>
      <c r="N5624" t="str">
        <f>Orte[[#This Row],[Ort]]</f>
        <v>Offenbach am Main</v>
      </c>
      <c r="O5624" t="s">
        <v>1327</v>
      </c>
      <c r="P5624" t="s">
        <v>1687</v>
      </c>
    </row>
    <row r="5625" spans="1:16" x14ac:dyDescent="0.35">
      <c r="A5625" t="s">
        <v>1073</v>
      </c>
      <c r="B5625" s="3" t="s">
        <v>12022</v>
      </c>
      <c r="C5625" s="4">
        <v>50.119577663500003</v>
      </c>
      <c r="D5625" s="4">
        <v>8.7949892643399998</v>
      </c>
      <c r="E5625" s="4">
        <f>Orte[[#This Row],[Lat_dez]]*PI()/180</f>
        <v>0.87475164993708165</v>
      </c>
      <c r="F5625" s="4">
        <f>Orte[[#This Row],[Lon_dez]]*PI()/180</f>
        <v>0.15350152034028691</v>
      </c>
      <c r="G5625" t="s">
        <v>549</v>
      </c>
      <c r="H5625" t="s">
        <v>1074</v>
      </c>
      <c r="I5625" s="4" t="b">
        <v>0</v>
      </c>
      <c r="J5625" s="4" t="str">
        <f>CONCATENATE(Orte[[#This Row],[Ort]]," - ",Orte[[#This Row],[Landkreis]])</f>
        <v>Offenbach am Main - Kreisfreie Stadt Offenbach am Main</v>
      </c>
      <c r="L5625" s="3" t="s">
        <v>12759</v>
      </c>
      <c r="M5625" s="3"/>
      <c r="N5625" t="str">
        <f>Orte[[#This Row],[Ort]]</f>
        <v>Offenbach am Main</v>
      </c>
      <c r="O5625" t="s">
        <v>5178</v>
      </c>
      <c r="P5625" t="s">
        <v>3595</v>
      </c>
    </row>
    <row r="5626" spans="1:16" x14ac:dyDescent="0.35">
      <c r="A5626" t="s">
        <v>3194</v>
      </c>
      <c r="B5626" s="3" t="s">
        <v>10424</v>
      </c>
      <c r="C5626" s="4">
        <v>49.190294414199997</v>
      </c>
      <c r="D5626" s="4">
        <v>8.1954899942499999</v>
      </c>
      <c r="E5626" s="4">
        <f>Orte[[#This Row],[Lat_dez]]*PI()/180</f>
        <v>0.85853259755316524</v>
      </c>
      <c r="F5626" s="4">
        <f>Orte[[#This Row],[Lon_dez]]*PI()/180</f>
        <v>0.14303828421391365</v>
      </c>
      <c r="G5626" t="s">
        <v>514</v>
      </c>
      <c r="H5626" t="s">
        <v>1124</v>
      </c>
      <c r="I5626" s="4" t="b">
        <v>0</v>
      </c>
      <c r="J5626" s="4" t="str">
        <f>CONCATENATE(Orte[[#This Row],[Ort]]," - ",Orte[[#This Row],[Landkreis]])</f>
        <v>Offenbach an der Queich - Landkreis Südliche Weinstraße</v>
      </c>
      <c r="L5626" s="3" t="s">
        <v>10653</v>
      </c>
      <c r="M5626" s="3"/>
      <c r="N5626" t="str">
        <f>Orte[[#This Row],[Ort]]</f>
        <v>Offenbach an der Queich</v>
      </c>
      <c r="O5626" t="s">
        <v>5550</v>
      </c>
      <c r="P5626" t="s">
        <v>4316</v>
      </c>
    </row>
    <row r="5627" spans="1:16" x14ac:dyDescent="0.35">
      <c r="A5627" t="s">
        <v>6492</v>
      </c>
      <c r="B5627" s="3" t="s">
        <v>14739</v>
      </c>
      <c r="C5627" s="4">
        <v>49.617242137200002</v>
      </c>
      <c r="D5627" s="4">
        <v>7.5560395949699997</v>
      </c>
      <c r="E5627" s="4">
        <f>Orte[[#This Row],[Lat_dez]]*PI()/180</f>
        <v>0.8659842410534081</v>
      </c>
      <c r="F5627" s="4">
        <f>Orte[[#This Row],[Lon_dez]]*PI()/180</f>
        <v>0.13187776934328527</v>
      </c>
      <c r="G5627" t="s">
        <v>514</v>
      </c>
      <c r="H5627" t="s">
        <v>1680</v>
      </c>
      <c r="I5627" s="4" t="b">
        <v>0</v>
      </c>
      <c r="J5627" s="4" t="str">
        <f>CONCATENATE(Orte[[#This Row],[Ort]]," - ",Orte[[#This Row],[Landkreis]])</f>
        <v>Offenbach-Hundheim - Landkreis Kusel</v>
      </c>
      <c r="L5627" s="3" t="s">
        <v>13848</v>
      </c>
      <c r="M5627" s="3"/>
      <c r="N5627" t="str">
        <f>Orte[[#This Row],[Ort]]</f>
        <v>Offenbach-Hundheim</v>
      </c>
      <c r="O5627" t="s">
        <v>1380</v>
      </c>
      <c r="P5627" t="s">
        <v>748</v>
      </c>
    </row>
    <row r="5628" spans="1:16" x14ac:dyDescent="0.35">
      <c r="A5628" t="s">
        <v>6308</v>
      </c>
      <c r="B5628" s="3" t="s">
        <v>14484</v>
      </c>
      <c r="C5628" s="4">
        <v>48.872074348399998</v>
      </c>
      <c r="D5628" s="4">
        <v>12.87152229</v>
      </c>
      <c r="E5628" s="4">
        <f>Orte[[#This Row],[Lat_dez]]*PI()/180</f>
        <v>0.85297860965904226</v>
      </c>
      <c r="F5628" s="4">
        <f>Orte[[#This Row],[Lon_dez]]*PI()/180</f>
        <v>0.22465044370434037</v>
      </c>
      <c r="G5628" t="s">
        <v>665</v>
      </c>
      <c r="H5628" t="s">
        <v>917</v>
      </c>
      <c r="I5628" s="4" t="b">
        <v>0</v>
      </c>
      <c r="J5628" s="4" t="str">
        <f>CONCATENATE(Orte[[#This Row],[Ort]]," - ",Orte[[#This Row],[Landkreis]])</f>
        <v>Offenberg - Landkreis Deggendorf</v>
      </c>
      <c r="L5628" s="3" t="s">
        <v>14696</v>
      </c>
      <c r="M5628" s="3"/>
      <c r="N5628" t="str">
        <f>Orte[[#This Row],[Ort]]</f>
        <v>Offenberg</v>
      </c>
      <c r="O5628" t="s">
        <v>3462</v>
      </c>
      <c r="P5628" t="s">
        <v>6992</v>
      </c>
    </row>
    <row r="5629" spans="1:16" x14ac:dyDescent="0.35">
      <c r="A5629" t="s">
        <v>1829</v>
      </c>
      <c r="B5629" s="3" t="s">
        <v>8795</v>
      </c>
      <c r="C5629" s="4">
        <v>48.502960197699998</v>
      </c>
      <c r="D5629" s="4">
        <v>7.9422967556100001</v>
      </c>
      <c r="E5629" s="4">
        <f>Orte[[#This Row],[Lat_dez]]*PI()/180</f>
        <v>0.84653635241362479</v>
      </c>
      <c r="F5629" s="4">
        <f>Orte[[#This Row],[Lon_dez]]*PI()/180</f>
        <v>0.1386192285558579</v>
      </c>
      <c r="G5629" t="s">
        <v>546</v>
      </c>
      <c r="H5629" t="s">
        <v>622</v>
      </c>
      <c r="I5629" s="4" t="b">
        <v>0</v>
      </c>
      <c r="J5629" s="4" t="str">
        <f>CONCATENATE(Orte[[#This Row],[Ort]]," - ",Orte[[#This Row],[Landkreis]])</f>
        <v>Offenburg - Landkreis Ortenaukreis</v>
      </c>
      <c r="L5629" s="3" t="s">
        <v>9625</v>
      </c>
      <c r="M5629" s="3"/>
      <c r="N5629" t="str">
        <f>Orte[[#This Row],[Ort]]</f>
        <v>Offenburg</v>
      </c>
      <c r="O5629" t="s">
        <v>5477</v>
      </c>
      <c r="P5629" t="s">
        <v>5512</v>
      </c>
    </row>
    <row r="5630" spans="1:16" x14ac:dyDescent="0.35">
      <c r="A5630" t="s">
        <v>1829</v>
      </c>
      <c r="B5630" s="3" t="s">
        <v>13868</v>
      </c>
      <c r="C5630" s="4">
        <v>48.475652406099996</v>
      </c>
      <c r="D5630" s="4">
        <v>7.9829011363999998</v>
      </c>
      <c r="E5630" s="4">
        <f>Orte[[#This Row],[Lat_dez]]*PI()/180</f>
        <v>0.84605974153875629</v>
      </c>
      <c r="F5630" s="4">
        <f>Orte[[#This Row],[Lon_dez]]*PI()/180</f>
        <v>0.13932790869137696</v>
      </c>
      <c r="G5630" t="s">
        <v>546</v>
      </c>
      <c r="H5630" t="s">
        <v>622</v>
      </c>
      <c r="I5630" s="4" t="b">
        <v>0</v>
      </c>
      <c r="J5630" s="4" t="str">
        <f>CONCATENATE(Orte[[#This Row],[Ort]]," - ",Orte[[#This Row],[Landkreis]])</f>
        <v>Offenburg - Landkreis Ortenaukreis</v>
      </c>
      <c r="L5630" s="3" t="s">
        <v>8590</v>
      </c>
      <c r="M5630" s="3"/>
      <c r="N5630" t="str">
        <f>Orte[[#This Row],[Ort]]</f>
        <v>Offenburg</v>
      </c>
      <c r="O5630" t="s">
        <v>3463</v>
      </c>
      <c r="P5630" t="s">
        <v>2716</v>
      </c>
    </row>
    <row r="5631" spans="1:16" x14ac:dyDescent="0.35">
      <c r="A5631" t="s">
        <v>1829</v>
      </c>
      <c r="B5631" s="3" t="s">
        <v>13864</v>
      </c>
      <c r="C5631" s="4">
        <v>48.463341546800002</v>
      </c>
      <c r="D5631" s="4">
        <v>7.9224567956099996</v>
      </c>
      <c r="E5631" s="4">
        <f>Orte[[#This Row],[Lat_dez]]*PI()/180</f>
        <v>0.84584487651022155</v>
      </c>
      <c r="F5631" s="4">
        <f>Orte[[#This Row],[Lon_dez]]*PI()/180</f>
        <v>0.13827295593039393</v>
      </c>
      <c r="G5631" t="s">
        <v>546</v>
      </c>
      <c r="H5631" t="s">
        <v>622</v>
      </c>
      <c r="I5631" s="4" t="b">
        <v>0</v>
      </c>
      <c r="J5631" s="4" t="str">
        <f>CONCATENATE(Orte[[#This Row],[Ort]]," - ",Orte[[#This Row],[Landkreis]])</f>
        <v>Offenburg - Landkreis Ortenaukreis</v>
      </c>
      <c r="L5631" s="3" t="s">
        <v>12752</v>
      </c>
      <c r="M5631" s="3"/>
      <c r="N5631" t="str">
        <f>Orte[[#This Row],[Ort]]</f>
        <v>Offenburg</v>
      </c>
      <c r="O5631" t="s">
        <v>5435</v>
      </c>
      <c r="P5631" t="s">
        <v>4885</v>
      </c>
    </row>
    <row r="5632" spans="1:16" x14ac:dyDescent="0.35">
      <c r="A5632" t="s">
        <v>3994</v>
      </c>
      <c r="B5632" s="3" t="s">
        <v>11453</v>
      </c>
      <c r="C5632" s="4">
        <v>48.478631891799999</v>
      </c>
      <c r="D5632" s="4">
        <v>10.364173658</v>
      </c>
      <c r="E5632" s="4">
        <f>Orte[[#This Row],[Lat_dez]]*PI()/180</f>
        <v>0.84611174337423734</v>
      </c>
      <c r="F5632" s="4">
        <f>Orte[[#This Row],[Lon_dez]]*PI()/180</f>
        <v>0.18088895458056475</v>
      </c>
      <c r="G5632" t="s">
        <v>665</v>
      </c>
      <c r="H5632" t="s">
        <v>694</v>
      </c>
      <c r="I5632" s="4" t="b">
        <v>0</v>
      </c>
      <c r="J5632" s="4" t="str">
        <f>CONCATENATE(Orte[[#This Row],[Ort]]," - ",Orte[[#This Row],[Landkreis]])</f>
        <v>Offingen - Landkreis Günzburg</v>
      </c>
      <c r="L5632" s="3" t="s">
        <v>11064</v>
      </c>
      <c r="M5632" s="3"/>
      <c r="N5632" t="str">
        <f>Orte[[#This Row],[Ort]]</f>
        <v>Offingen</v>
      </c>
      <c r="O5632" t="s">
        <v>2794</v>
      </c>
      <c r="P5632" t="s">
        <v>1156</v>
      </c>
    </row>
    <row r="5633" spans="1:16" x14ac:dyDescent="0.35">
      <c r="A5633" t="s">
        <v>2435</v>
      </c>
      <c r="B5633" s="3" t="s">
        <v>9485</v>
      </c>
      <c r="C5633" s="4">
        <v>49.643759128399999</v>
      </c>
      <c r="D5633" s="4">
        <v>8.1667818621899997</v>
      </c>
      <c r="E5633" s="4">
        <f>Orte[[#This Row],[Lat_dez]]*PI()/180</f>
        <v>0.86644704985757037</v>
      </c>
      <c r="F5633" s="4">
        <f>Orte[[#This Row],[Lon_dez]]*PI()/180</f>
        <v>0.14253723278736929</v>
      </c>
      <c r="G5633" t="s">
        <v>514</v>
      </c>
      <c r="H5633" t="s">
        <v>570</v>
      </c>
      <c r="I5633" s="4" t="b">
        <v>0</v>
      </c>
      <c r="J5633" s="4" t="str">
        <f>CONCATENATE(Orte[[#This Row],[Ort]]," - ",Orte[[#This Row],[Landkreis]])</f>
        <v>Offstein - Landkreis Alzey-Worms</v>
      </c>
      <c r="L5633" s="3" t="s">
        <v>10311</v>
      </c>
      <c r="M5633" s="3"/>
      <c r="N5633" t="str">
        <f>Orte[[#This Row],[Ort]]</f>
        <v>Offstein</v>
      </c>
      <c r="O5633" t="s">
        <v>5938</v>
      </c>
      <c r="P5633" t="s">
        <v>6581</v>
      </c>
    </row>
    <row r="5634" spans="1:16" x14ac:dyDescent="0.35">
      <c r="A5634" t="s">
        <v>4445</v>
      </c>
      <c r="B5634" s="3" t="s">
        <v>12033</v>
      </c>
      <c r="C5634" s="4">
        <v>48.422481895899999</v>
      </c>
      <c r="D5634" s="4">
        <v>9.0194255657499998</v>
      </c>
      <c r="E5634" s="4">
        <f>Orte[[#This Row],[Lat_dez]]*PI()/180</f>
        <v>0.84513174107080113</v>
      </c>
      <c r="F5634" s="4">
        <f>Orte[[#This Row],[Lon_dez]]*PI()/180</f>
        <v>0.15741867276088981</v>
      </c>
      <c r="G5634" t="s">
        <v>546</v>
      </c>
      <c r="H5634" t="s">
        <v>1499</v>
      </c>
      <c r="I5634" s="4" t="b">
        <v>0</v>
      </c>
      <c r="J5634" s="4" t="str">
        <f>CONCATENATE(Orte[[#This Row],[Ort]]," - ",Orte[[#This Row],[Landkreis]])</f>
        <v>Ofterdingen - Landkreis Tübingen</v>
      </c>
      <c r="L5634" s="3" t="s">
        <v>15157</v>
      </c>
      <c r="M5634" s="3"/>
      <c r="N5634" t="str">
        <f>Orte[[#This Row],[Ort]]</f>
        <v>Ofterdingen</v>
      </c>
      <c r="O5634" t="s">
        <v>3472</v>
      </c>
      <c r="P5634" t="s">
        <v>3322</v>
      </c>
    </row>
    <row r="5635" spans="1:16" x14ac:dyDescent="0.35">
      <c r="A5635" t="s">
        <v>5846</v>
      </c>
      <c r="B5635" s="3" t="s">
        <v>13870</v>
      </c>
      <c r="C5635" s="4">
        <v>48.442144306000003</v>
      </c>
      <c r="D5635" s="4">
        <v>8.0022107839899999</v>
      </c>
      <c r="E5635" s="4">
        <f>Orte[[#This Row],[Lat_dez]]*PI()/180</f>
        <v>0.84547491486592352</v>
      </c>
      <c r="F5635" s="4">
        <f>Orte[[#This Row],[Lon_dez]]*PI()/180</f>
        <v>0.13966492561922225</v>
      </c>
      <c r="G5635" t="s">
        <v>546</v>
      </c>
      <c r="H5635" t="s">
        <v>622</v>
      </c>
      <c r="I5635" s="4" t="b">
        <v>0</v>
      </c>
      <c r="J5635" s="4" t="str">
        <f>CONCATENATE(Orte[[#This Row],[Ort]]," - ",Orte[[#This Row],[Landkreis]])</f>
        <v>Ohlsbach - Landkreis Ortenaukreis</v>
      </c>
      <c r="L5635" s="3" t="s">
        <v>14872</v>
      </c>
      <c r="M5635" s="3"/>
      <c r="N5635" t="str">
        <f>Orte[[#This Row],[Ort]]</f>
        <v>Ohlsbach</v>
      </c>
      <c r="O5635" t="s">
        <v>3547</v>
      </c>
      <c r="P5635" t="s">
        <v>3540</v>
      </c>
    </row>
    <row r="5636" spans="1:16" x14ac:dyDescent="0.35">
      <c r="A5636" t="s">
        <v>2568</v>
      </c>
      <c r="B5636" s="3" t="s">
        <v>9661</v>
      </c>
      <c r="C5636" s="4">
        <v>47.631740426199997</v>
      </c>
      <c r="D5636" s="4">
        <v>11.2394558179</v>
      </c>
      <c r="E5636" s="4">
        <f>Orte[[#This Row],[Lat_dez]]*PI()/180</f>
        <v>0.83133069889247713</v>
      </c>
      <c r="F5636" s="4">
        <f>Orte[[#This Row],[Lon_dez]]*PI()/180</f>
        <v>0.19616551015478723</v>
      </c>
      <c r="G5636" t="s">
        <v>665</v>
      </c>
      <c r="H5636" t="s">
        <v>949</v>
      </c>
      <c r="I5636" s="4" t="b">
        <v>0</v>
      </c>
      <c r="J5636" s="4" t="str">
        <f>CONCATENATE(Orte[[#This Row],[Ort]]," - ",Orte[[#This Row],[Landkreis]])</f>
        <v>Ohlstadt - Landkreis Garmisch-Partenkirchen</v>
      </c>
      <c r="L5636" s="3" t="s">
        <v>15428</v>
      </c>
      <c r="M5636" s="3"/>
      <c r="N5636" t="str">
        <f>Orte[[#This Row],[Ort]]</f>
        <v>Ohlstadt</v>
      </c>
      <c r="O5636" t="s">
        <v>6927</v>
      </c>
      <c r="P5636" t="s">
        <v>873</v>
      </c>
    </row>
    <row r="5637" spans="1:16" x14ac:dyDescent="0.35">
      <c r="A5637" t="s">
        <v>4762</v>
      </c>
      <c r="B5637" s="3" t="s">
        <v>12438</v>
      </c>
      <c r="C5637" s="4">
        <v>48.6498203381</v>
      </c>
      <c r="D5637" s="4">
        <v>9.5308037618599997</v>
      </c>
      <c r="E5637" s="4">
        <f>Orte[[#This Row],[Lat_dez]]*PI()/180</f>
        <v>0.84909954540354593</v>
      </c>
      <c r="F5637" s="4">
        <f>Orte[[#This Row],[Lon_dez]]*PI()/180</f>
        <v>0.16634390600591853</v>
      </c>
      <c r="G5637" t="s">
        <v>546</v>
      </c>
      <c r="H5637" t="s">
        <v>781</v>
      </c>
      <c r="I5637" s="4" t="b">
        <v>0</v>
      </c>
      <c r="J5637" s="4" t="str">
        <f>CONCATENATE(Orte[[#This Row],[Ort]]," - ",Orte[[#This Row],[Landkreis]])</f>
        <v>Ohmden - Landkreis Esslingen</v>
      </c>
      <c r="L5637" s="3" t="s">
        <v>13856</v>
      </c>
      <c r="M5637" s="3"/>
      <c r="N5637" t="str">
        <f>Orte[[#This Row],[Ort]]</f>
        <v>Ohmden</v>
      </c>
      <c r="O5637" t="s">
        <v>5077</v>
      </c>
      <c r="P5637" t="s">
        <v>2417</v>
      </c>
    </row>
    <row r="5638" spans="1:16" x14ac:dyDescent="0.35">
      <c r="A5638" t="s">
        <v>4262</v>
      </c>
      <c r="B5638" s="3" t="s">
        <v>11782</v>
      </c>
      <c r="C5638" s="4">
        <v>47.678528758100001</v>
      </c>
      <c r="D5638" s="4">
        <v>8.9023341152699995</v>
      </c>
      <c r="E5638" s="4">
        <f>Orte[[#This Row],[Lat_dez]]*PI()/180</f>
        <v>0.83214730933564796</v>
      </c>
      <c r="F5638" s="4">
        <f>Orte[[#This Row],[Lon_dez]]*PI()/180</f>
        <v>0.1553750414240779</v>
      </c>
      <c r="G5638" t="s">
        <v>546</v>
      </c>
      <c r="H5638" t="s">
        <v>1065</v>
      </c>
      <c r="I5638" s="4" t="b">
        <v>0</v>
      </c>
      <c r="J5638" s="4" t="str">
        <f>CONCATENATE(Orte[[#This Row],[Ort]]," - ",Orte[[#This Row],[Landkreis]])</f>
        <v>Öhningen - Landkreis Konstanz</v>
      </c>
      <c r="L5638" s="3" t="s">
        <v>13412</v>
      </c>
      <c r="M5638" s="3"/>
      <c r="N5638" t="str">
        <f>Orte[[#This Row],[Ort]]</f>
        <v>Öhningen</v>
      </c>
      <c r="O5638" t="s">
        <v>1645</v>
      </c>
      <c r="P5638" t="s">
        <v>5524</v>
      </c>
    </row>
    <row r="5639" spans="1:16" x14ac:dyDescent="0.35">
      <c r="A5639" t="s">
        <v>5297</v>
      </c>
      <c r="B5639" s="3" t="s">
        <v>13142</v>
      </c>
      <c r="C5639" s="4">
        <v>49.4697617912</v>
      </c>
      <c r="D5639" s="4">
        <v>10.213706672800001</v>
      </c>
      <c r="E5639" s="4">
        <f>Orte[[#This Row],[Lat_dez]]*PI()/180</f>
        <v>0.86341022343372753</v>
      </c>
      <c r="F5639" s="4">
        <f>Orte[[#This Row],[Lon_dez]]*PI()/180</f>
        <v>0.17826281027327517</v>
      </c>
      <c r="G5639" t="s">
        <v>665</v>
      </c>
      <c r="H5639" t="s">
        <v>784</v>
      </c>
      <c r="I5639" s="4" t="b">
        <v>0</v>
      </c>
      <c r="J5639" s="4" t="str">
        <f>CONCATENATE(Orte[[#This Row],[Ort]]," - ",Orte[[#This Row],[Landkreis]])</f>
        <v>Ohrenbach - Landkreis Ansbach</v>
      </c>
      <c r="L5639" s="3" t="s">
        <v>11478</v>
      </c>
      <c r="M5639" s="3"/>
      <c r="N5639" t="str">
        <f>Orte[[#This Row],[Ort]]</f>
        <v>Ohrenbach</v>
      </c>
      <c r="O5639" t="s">
        <v>6910</v>
      </c>
      <c r="P5639" t="s">
        <v>3145</v>
      </c>
    </row>
    <row r="5640" spans="1:16" x14ac:dyDescent="0.35">
      <c r="A5640" t="s">
        <v>4286</v>
      </c>
      <c r="B5640" s="3" t="s">
        <v>11812</v>
      </c>
      <c r="C5640" s="4">
        <v>49.210470331000003</v>
      </c>
      <c r="D5640" s="4">
        <v>9.5016248749799992</v>
      </c>
      <c r="E5640" s="4">
        <f>Orte[[#This Row],[Lat_dez]]*PI()/180</f>
        <v>0.85888473373093377</v>
      </c>
      <c r="F5640" s="4">
        <f>Orte[[#This Row],[Lon_dez]]*PI()/180</f>
        <v>0.16583463835779558</v>
      </c>
      <c r="G5640" t="s">
        <v>546</v>
      </c>
      <c r="H5640" t="s">
        <v>2432</v>
      </c>
      <c r="I5640" s="4" t="b">
        <v>0</v>
      </c>
      <c r="J5640" s="4" t="str">
        <f>CONCATENATE(Orte[[#This Row],[Ort]]," - ",Orte[[#This Row],[Landkreis]])</f>
        <v>Öhringen - Landkreis Hohenlohekreis</v>
      </c>
      <c r="L5640" s="3" t="s">
        <v>13959</v>
      </c>
      <c r="M5640" s="3"/>
      <c r="N5640" t="str">
        <f>Orte[[#This Row],[Ort]]</f>
        <v>Öhringen</v>
      </c>
      <c r="O5640" t="s">
        <v>4128</v>
      </c>
      <c r="P5640" t="s">
        <v>16115</v>
      </c>
    </row>
    <row r="5641" spans="1:16" x14ac:dyDescent="0.35">
      <c r="A5641" t="s">
        <v>4013</v>
      </c>
      <c r="B5641" s="3" t="s">
        <v>11477</v>
      </c>
      <c r="C5641" s="4">
        <v>54.679574586100003</v>
      </c>
      <c r="D5641" s="4">
        <v>8.7045885183799996</v>
      </c>
      <c r="E5641" s="4">
        <f>Orte[[#This Row],[Lat_dez]]*PI()/180</f>
        <v>0.95433861011726073</v>
      </c>
      <c r="F5641" s="4">
        <f>Orte[[#This Row],[Lon_dez]]*PI()/180</f>
        <v>0.15192372967702594</v>
      </c>
      <c r="G5641" t="s">
        <v>641</v>
      </c>
      <c r="H5641" t="s">
        <v>765</v>
      </c>
      <c r="I5641" s="4" t="b">
        <v>0</v>
      </c>
      <c r="J5641" s="4" t="str">
        <f>CONCATENATE(Orte[[#This Row],[Ort]]," - ",Orte[[#This Row],[Landkreis]])</f>
        <v>Oland - Kreis Nordfriesland</v>
      </c>
      <c r="L5641" s="3" t="s">
        <v>12019</v>
      </c>
      <c r="M5641" s="3"/>
      <c r="N5641" t="str">
        <f>Orte[[#This Row],[Ort]]</f>
        <v>Oland</v>
      </c>
      <c r="O5641" t="s">
        <v>1109</v>
      </c>
      <c r="P5641" t="s">
        <v>16116</v>
      </c>
    </row>
    <row r="5642" spans="1:16" x14ac:dyDescent="0.35">
      <c r="A5642" t="s">
        <v>6318</v>
      </c>
      <c r="B5642" s="3" t="s">
        <v>14496</v>
      </c>
      <c r="C5642" s="4">
        <v>50.668337404600003</v>
      </c>
      <c r="D5642" s="4">
        <v>13.3402228077</v>
      </c>
      <c r="E5642" s="4">
        <f>Orte[[#This Row],[Lat_dez]]*PI()/180</f>
        <v>0.88432931422166838</v>
      </c>
      <c r="F5642" s="4">
        <f>Orte[[#This Row],[Lon_dez]]*PI()/180</f>
        <v>0.23283081094400737</v>
      </c>
      <c r="G5642" t="s">
        <v>869</v>
      </c>
      <c r="H5642" t="s">
        <v>910</v>
      </c>
      <c r="I5642" s="4" t="b">
        <v>0</v>
      </c>
      <c r="J5642" s="4" t="str">
        <f>CONCATENATE(Orte[[#This Row],[Ort]]," - ",Orte[[#This Row],[Landkreis]])</f>
        <v>Olbernhau, Pfaffroda, Heidersdorf - Landkreis Erzgebirgskreis</v>
      </c>
      <c r="L5642" s="3" t="s">
        <v>11207</v>
      </c>
      <c r="M5642" s="3"/>
      <c r="N5642" t="str">
        <f>Orte[[#This Row],[Ort]]</f>
        <v>Olbernhau, Pfaffroda, Heidersdorf</v>
      </c>
      <c r="O5642" t="s">
        <v>5700</v>
      </c>
      <c r="P5642" t="s">
        <v>4288</v>
      </c>
    </row>
    <row r="5643" spans="1:16" x14ac:dyDescent="0.35">
      <c r="A5643" t="s">
        <v>5690</v>
      </c>
      <c r="B5643" s="3" t="s">
        <v>13654</v>
      </c>
      <c r="C5643" s="4">
        <v>50.873888607200001</v>
      </c>
      <c r="D5643" s="4">
        <v>14.762256902600001</v>
      </c>
      <c r="E5643" s="4">
        <f>Orte[[#This Row],[Lat_dez]]*PI()/180</f>
        <v>0.88791685948847221</v>
      </c>
      <c r="F5643" s="4">
        <f>Orte[[#This Row],[Lon_dez]]*PI()/180</f>
        <v>0.25764998797562988</v>
      </c>
      <c r="G5643" t="s">
        <v>869</v>
      </c>
      <c r="H5643" t="s">
        <v>979</v>
      </c>
      <c r="I5643" s="4" t="b">
        <v>0</v>
      </c>
      <c r="J5643" s="4" t="str">
        <f>CONCATENATE(Orte[[#This Row],[Ort]]," - ",Orte[[#This Row],[Landkreis]])</f>
        <v>Olbersdorf - Landkreis Görlitz</v>
      </c>
      <c r="L5643" s="3" t="s">
        <v>14590</v>
      </c>
      <c r="M5643" s="3"/>
      <c r="N5643" t="str">
        <f>Orte[[#This Row],[Ort]]</f>
        <v>Olbersdorf</v>
      </c>
      <c r="O5643" t="s">
        <v>6443</v>
      </c>
      <c r="P5643" t="s">
        <v>1882</v>
      </c>
    </row>
    <row r="5644" spans="1:16" x14ac:dyDescent="0.35">
      <c r="A5644" t="s">
        <v>5098</v>
      </c>
      <c r="B5644" s="3" t="s">
        <v>12880</v>
      </c>
      <c r="C5644" s="4">
        <v>48.969067662900002</v>
      </c>
      <c r="D5644" s="4">
        <v>8.7547974441700003</v>
      </c>
      <c r="E5644" s="4">
        <f>Orte[[#This Row],[Lat_dez]]*PI()/180</f>
        <v>0.85467146234948976</v>
      </c>
      <c r="F5644" s="4">
        <f>Orte[[#This Row],[Lon_dez]]*PI()/180</f>
        <v>0.15280004074595094</v>
      </c>
      <c r="G5644" t="s">
        <v>546</v>
      </c>
      <c r="H5644" t="s">
        <v>721</v>
      </c>
      <c r="I5644" s="4" t="b">
        <v>0</v>
      </c>
      <c r="J5644" s="4" t="str">
        <f>CONCATENATE(Orte[[#This Row],[Ort]]," - ",Orte[[#This Row],[Landkreis]])</f>
        <v>Ölbronn-Dürrn - Landkreis Enzkreis</v>
      </c>
      <c r="L5644" s="3" t="s">
        <v>14311</v>
      </c>
      <c r="M5644" s="3"/>
      <c r="N5644" t="str">
        <f>Orte[[#This Row],[Ort]]</f>
        <v>Ölbronn-Dürrn</v>
      </c>
      <c r="O5644" t="s">
        <v>2043</v>
      </c>
      <c r="P5644" t="s">
        <v>7212</v>
      </c>
    </row>
    <row r="5645" spans="1:16" x14ac:dyDescent="0.35">
      <c r="A5645" t="s">
        <v>3549</v>
      </c>
      <c r="B5645" s="3" t="s">
        <v>10890</v>
      </c>
      <c r="C5645" s="4">
        <v>48.210309282499999</v>
      </c>
      <c r="D5645" s="4">
        <v>11.347372715400001</v>
      </c>
      <c r="E5645" s="4">
        <f>Orte[[#This Row],[Lat_dez]]*PI()/180</f>
        <v>0.84142863038440996</v>
      </c>
      <c r="F5645" s="4">
        <f>Orte[[#This Row],[Lon_dez]]*PI()/180</f>
        <v>0.19804901533469949</v>
      </c>
      <c r="G5645" t="s">
        <v>665</v>
      </c>
      <c r="H5645" t="s">
        <v>960</v>
      </c>
      <c r="I5645" s="4" t="b">
        <v>0</v>
      </c>
      <c r="J5645" s="4" t="str">
        <f>CONCATENATE(Orte[[#This Row],[Ort]]," - ",Orte[[#This Row],[Landkreis]])</f>
        <v>Olching - Landkreis Fürstenfeldbruck</v>
      </c>
      <c r="L5645" s="3" t="s">
        <v>9012</v>
      </c>
      <c r="M5645" s="3"/>
      <c r="N5645" t="str">
        <f>Orte[[#This Row],[Ort]]</f>
        <v>Olching</v>
      </c>
      <c r="O5645" t="s">
        <v>974</v>
      </c>
      <c r="P5645" t="s">
        <v>3320</v>
      </c>
    </row>
    <row r="5646" spans="1:16" x14ac:dyDescent="0.35">
      <c r="A5646" t="s">
        <v>556</v>
      </c>
      <c r="B5646" s="3" t="s">
        <v>7698</v>
      </c>
      <c r="C5646" s="4">
        <v>53.137357384600001</v>
      </c>
      <c r="D5646" s="4">
        <v>8.2087199849499992</v>
      </c>
      <c r="E5646" s="4">
        <f>Orte[[#This Row],[Lat_dez]]*PI()/180</f>
        <v>0.92742184217019286</v>
      </c>
      <c r="F5646" s="4">
        <f>Orte[[#This Row],[Lon_dez]]*PI()/180</f>
        <v>0.14326919111163686</v>
      </c>
      <c r="G5646" t="s">
        <v>554</v>
      </c>
      <c r="H5646" t="s">
        <v>557</v>
      </c>
      <c r="I5646" s="4" t="b">
        <v>0</v>
      </c>
      <c r="J5646" s="4" t="str">
        <f>CONCATENATE(Orte[[#This Row],[Ort]]," - ",Orte[[#This Row],[Landkreis]])</f>
        <v>Oldenburg - Kreisfreie Stadt Oldenburg (Oldb)</v>
      </c>
      <c r="L5646" s="3" t="s">
        <v>15623</v>
      </c>
      <c r="M5646" s="3"/>
      <c r="N5646" t="str">
        <f>Orte[[#This Row],[Ort]]</f>
        <v>Oldenburg</v>
      </c>
      <c r="O5646" t="s">
        <v>2661</v>
      </c>
      <c r="P5646" t="s">
        <v>18</v>
      </c>
    </row>
    <row r="5647" spans="1:16" x14ac:dyDescent="0.35">
      <c r="A5647" t="s">
        <v>1140</v>
      </c>
      <c r="B5647" s="3" t="s">
        <v>11052</v>
      </c>
      <c r="C5647" s="4">
        <v>53.152699207300003</v>
      </c>
      <c r="D5647" s="4">
        <v>8.2070607956499995</v>
      </c>
      <c r="E5647" s="4">
        <f>Orte[[#This Row],[Lat_dez]]*PI()/180</f>
        <v>0.92768960748956508</v>
      </c>
      <c r="F5647" s="4">
        <f>Orte[[#This Row],[Lon_dez]]*PI()/180</f>
        <v>0.14324023279543802</v>
      </c>
      <c r="G5647" t="s">
        <v>554</v>
      </c>
      <c r="H5647" t="s">
        <v>557</v>
      </c>
      <c r="I5647" s="4" t="b">
        <v>0</v>
      </c>
      <c r="J5647" s="4" t="str">
        <f>CONCATENATE(Orte[[#This Row],[Ort]]," - ",Orte[[#This Row],[Landkreis]])</f>
        <v>Oldenburg (Oldenburg) - Kreisfreie Stadt Oldenburg (Oldb)</v>
      </c>
      <c r="L5647" s="3" t="s">
        <v>8038</v>
      </c>
      <c r="M5647" s="3"/>
      <c r="N5647" t="str">
        <f>Orte[[#This Row],[Ort]]</f>
        <v>Oldenburg (Oldenburg)</v>
      </c>
      <c r="O5647" t="s">
        <v>4166</v>
      </c>
      <c r="P5647" t="s">
        <v>3712</v>
      </c>
    </row>
    <row r="5648" spans="1:16" x14ac:dyDescent="0.35">
      <c r="A5648" t="s">
        <v>1140</v>
      </c>
      <c r="B5648" s="3" t="s">
        <v>8101</v>
      </c>
      <c r="C5648" s="4">
        <v>53.152312303000002</v>
      </c>
      <c r="D5648" s="4">
        <v>8.2324799071800001</v>
      </c>
      <c r="E5648" s="4">
        <f>Orte[[#This Row],[Lat_dez]]*PI()/180</f>
        <v>0.92768285473563994</v>
      </c>
      <c r="F5648" s="4">
        <f>Orte[[#This Row],[Lon_dez]]*PI()/180</f>
        <v>0.14368387998456816</v>
      </c>
      <c r="G5648" t="s">
        <v>554</v>
      </c>
      <c r="H5648" t="s">
        <v>557</v>
      </c>
      <c r="I5648" s="4" t="b">
        <v>0</v>
      </c>
      <c r="J5648" s="4" t="str">
        <f>CONCATENATE(Orte[[#This Row],[Ort]]," - ",Orte[[#This Row],[Landkreis]])</f>
        <v>Oldenburg (Oldenburg) - Kreisfreie Stadt Oldenburg (Oldb)</v>
      </c>
      <c r="L5648" s="3" t="s">
        <v>8034</v>
      </c>
      <c r="M5648" s="3"/>
      <c r="N5648" t="str">
        <f>Orte[[#This Row],[Ort]]</f>
        <v>Oldenburg (Oldenburg)</v>
      </c>
      <c r="O5648" t="s">
        <v>4365</v>
      </c>
      <c r="P5648" t="s">
        <v>5590</v>
      </c>
    </row>
    <row r="5649" spans="1:16" x14ac:dyDescent="0.35">
      <c r="A5649" t="s">
        <v>1140</v>
      </c>
      <c r="B5649" s="3" t="s">
        <v>12755</v>
      </c>
      <c r="C5649" s="4">
        <v>53.1754922179</v>
      </c>
      <c r="D5649" s="4">
        <v>8.25535007601</v>
      </c>
      <c r="E5649" s="4">
        <f>Orte[[#This Row],[Lat_dez]]*PI()/180</f>
        <v>0.92808742057097693</v>
      </c>
      <c r="F5649" s="4">
        <f>Orte[[#This Row],[Lon_dez]]*PI()/180</f>
        <v>0.14408303973113865</v>
      </c>
      <c r="G5649" t="s">
        <v>554</v>
      </c>
      <c r="H5649" t="s">
        <v>557</v>
      </c>
      <c r="I5649" s="4" t="b">
        <v>0</v>
      </c>
      <c r="J5649" s="4" t="str">
        <f>CONCATENATE(Orte[[#This Row],[Ort]]," - ",Orte[[#This Row],[Landkreis]])</f>
        <v>Oldenburg (Oldenburg) - Kreisfreie Stadt Oldenburg (Oldb)</v>
      </c>
      <c r="L5649" s="3" t="s">
        <v>14310</v>
      </c>
      <c r="M5649" s="3"/>
      <c r="N5649" t="str">
        <f>Orte[[#This Row],[Ort]]</f>
        <v>Oldenburg (Oldenburg)</v>
      </c>
      <c r="O5649" t="s">
        <v>4739</v>
      </c>
      <c r="P5649" t="s">
        <v>6967</v>
      </c>
    </row>
    <row r="5650" spans="1:16" x14ac:dyDescent="0.35">
      <c r="A5650" t="s">
        <v>1140</v>
      </c>
      <c r="B5650" s="3" t="s">
        <v>9620</v>
      </c>
      <c r="C5650" s="4">
        <v>53.172894919299999</v>
      </c>
      <c r="D5650" s="4">
        <v>8.1953237012399995</v>
      </c>
      <c r="E5650" s="4">
        <f>Orte[[#This Row],[Lat_dez]]*PI()/180</f>
        <v>0.92804208915874953</v>
      </c>
      <c r="F5650" s="4">
        <f>Orte[[#This Row],[Lon_dez]]*PI()/180</f>
        <v>0.14303538185336609</v>
      </c>
      <c r="G5650" t="s">
        <v>554</v>
      </c>
      <c r="H5650" t="s">
        <v>557</v>
      </c>
      <c r="I5650" s="4" t="b">
        <v>0</v>
      </c>
      <c r="J5650" s="4" t="str">
        <f>CONCATENATE(Orte[[#This Row],[Ort]]," - ",Orte[[#This Row],[Landkreis]])</f>
        <v>Oldenburg (Oldenburg) - Kreisfreie Stadt Oldenburg (Oldb)</v>
      </c>
      <c r="L5650" s="3" t="s">
        <v>10000</v>
      </c>
      <c r="M5650" s="3"/>
      <c r="N5650" t="str">
        <f>Orte[[#This Row],[Ort]]</f>
        <v>Oldenburg (Oldenburg)</v>
      </c>
      <c r="O5650" t="s">
        <v>3239</v>
      </c>
      <c r="P5650" t="s">
        <v>3537</v>
      </c>
    </row>
    <row r="5651" spans="1:16" x14ac:dyDescent="0.35">
      <c r="A5651" t="s">
        <v>1140</v>
      </c>
      <c r="B5651" s="3" t="s">
        <v>15543</v>
      </c>
      <c r="C5651" s="4">
        <v>53.150673998499997</v>
      </c>
      <c r="D5651" s="4">
        <v>8.1668532262499998</v>
      </c>
      <c r="E5651" s="4">
        <f>Orte[[#This Row],[Lat_dez]]*PI()/180</f>
        <v>0.92765426092796466</v>
      </c>
      <c r="F5651" s="4">
        <f>Orte[[#This Row],[Lon_dez]]*PI()/180</f>
        <v>0.14253847832518388</v>
      </c>
      <c r="G5651" t="s">
        <v>554</v>
      </c>
      <c r="H5651" t="s">
        <v>557</v>
      </c>
      <c r="I5651" s="4" t="b">
        <v>0</v>
      </c>
      <c r="J5651" s="4" t="str">
        <f>CONCATENATE(Orte[[#This Row],[Ort]]," - ",Orte[[#This Row],[Landkreis]])</f>
        <v>Oldenburg (Oldenburg) - Kreisfreie Stadt Oldenburg (Oldb)</v>
      </c>
      <c r="L5651" s="3" t="s">
        <v>13212</v>
      </c>
      <c r="M5651" s="3"/>
      <c r="N5651" t="str">
        <f>Orte[[#This Row],[Ort]]</f>
        <v>Oldenburg (Oldenburg)</v>
      </c>
      <c r="O5651" t="s">
        <v>6691</v>
      </c>
      <c r="P5651" t="s">
        <v>3214</v>
      </c>
    </row>
    <row r="5652" spans="1:16" x14ac:dyDescent="0.35">
      <c r="A5652" t="s">
        <v>1140</v>
      </c>
      <c r="B5652" s="3" t="s">
        <v>14695</v>
      </c>
      <c r="C5652" s="4">
        <v>53.122288834999999</v>
      </c>
      <c r="D5652" s="4">
        <v>8.1681336708199996</v>
      </c>
      <c r="E5652" s="4">
        <f>Orte[[#This Row],[Lat_dez]]*PI()/180</f>
        <v>0.92715884636617274</v>
      </c>
      <c r="F5652" s="4">
        <f>Orte[[#This Row],[Lon_dez]]*PI()/180</f>
        <v>0.14256082629881967</v>
      </c>
      <c r="G5652" t="s">
        <v>554</v>
      </c>
      <c r="H5652" t="s">
        <v>557</v>
      </c>
      <c r="I5652" s="4" t="b">
        <v>0</v>
      </c>
      <c r="J5652" s="4" t="str">
        <f>CONCATENATE(Orte[[#This Row],[Ort]]," - ",Orte[[#This Row],[Landkreis]])</f>
        <v>Oldenburg (Oldenburg) - Kreisfreie Stadt Oldenburg (Oldb)</v>
      </c>
      <c r="L5652" s="3" t="s">
        <v>10006</v>
      </c>
      <c r="M5652" s="3"/>
      <c r="N5652" t="str">
        <f>Orte[[#This Row],[Ort]]</f>
        <v>Oldenburg (Oldenburg)</v>
      </c>
      <c r="O5652" t="s">
        <v>1566</v>
      </c>
      <c r="P5652" t="s">
        <v>6875</v>
      </c>
    </row>
    <row r="5653" spans="1:16" x14ac:dyDescent="0.35">
      <c r="A5653" t="s">
        <v>1140</v>
      </c>
      <c r="B5653" s="3" t="s">
        <v>14434</v>
      </c>
      <c r="C5653" s="4">
        <v>53.103969539399998</v>
      </c>
      <c r="D5653" s="4">
        <v>8.2213146264700008</v>
      </c>
      <c r="E5653" s="4">
        <f>Orte[[#This Row],[Lat_dez]]*PI()/180</f>
        <v>0.92683911434130661</v>
      </c>
      <c r="F5653" s="4">
        <f>Orte[[#This Row],[Lon_dez]]*PI()/180</f>
        <v>0.14348900907426926</v>
      </c>
      <c r="G5653" t="s">
        <v>554</v>
      </c>
      <c r="H5653" t="s">
        <v>557</v>
      </c>
      <c r="I5653" s="4" t="b">
        <v>0</v>
      </c>
      <c r="J5653" s="4" t="str">
        <f>CONCATENATE(Orte[[#This Row],[Ort]]," - ",Orte[[#This Row],[Landkreis]])</f>
        <v>Oldenburg (Oldenburg) - Kreisfreie Stadt Oldenburg (Oldb)</v>
      </c>
      <c r="L5653" s="3" t="s">
        <v>11782</v>
      </c>
      <c r="M5653" s="3"/>
      <c r="N5653" t="str">
        <f>Orte[[#This Row],[Ort]]</f>
        <v>Oldenburg (Oldenburg)</v>
      </c>
      <c r="O5653" t="s">
        <v>6554</v>
      </c>
      <c r="P5653" t="s">
        <v>16117</v>
      </c>
    </row>
    <row r="5654" spans="1:16" x14ac:dyDescent="0.35">
      <c r="A5654" t="s">
        <v>1140</v>
      </c>
      <c r="B5654" s="3" t="s">
        <v>10428</v>
      </c>
      <c r="C5654" s="4">
        <v>53.125287233000002</v>
      </c>
      <c r="D5654" s="4">
        <v>8.2603867895699992</v>
      </c>
      <c r="E5654" s="4">
        <f>Orte[[#This Row],[Lat_dez]]*PI()/180</f>
        <v>0.92721117828355804</v>
      </c>
      <c r="F5654" s="4">
        <f>Orte[[#This Row],[Lon_dez]]*PI()/180</f>
        <v>0.14417094696624047</v>
      </c>
      <c r="G5654" t="s">
        <v>554</v>
      </c>
      <c r="H5654" t="s">
        <v>557</v>
      </c>
      <c r="I5654" s="4" t="b">
        <v>0</v>
      </c>
      <c r="J5654" s="4" t="str">
        <f>CONCATENATE(Orte[[#This Row],[Ort]]," - ",Orte[[#This Row],[Landkreis]])</f>
        <v>Oldenburg (Oldenburg) - Kreisfreie Stadt Oldenburg (Oldb)</v>
      </c>
      <c r="L5654" s="3" t="s">
        <v>15628</v>
      </c>
      <c r="M5654" s="3"/>
      <c r="N5654" t="str">
        <f>Orte[[#This Row],[Ort]]</f>
        <v>Oldenburg (Oldenburg)</v>
      </c>
      <c r="O5654" t="s">
        <v>3243</v>
      </c>
      <c r="P5654" t="s">
        <v>1579</v>
      </c>
    </row>
    <row r="5655" spans="1:16" x14ac:dyDescent="0.35">
      <c r="A5655" t="s">
        <v>5130</v>
      </c>
      <c r="B5655" s="3" t="s">
        <v>12921</v>
      </c>
      <c r="C5655" s="4">
        <v>54.2952731918</v>
      </c>
      <c r="D5655" s="4">
        <v>10.8583623661</v>
      </c>
      <c r="E5655" s="4">
        <f>Orte[[#This Row],[Lat_dez]]*PI()/180</f>
        <v>0.94763128546672071</v>
      </c>
      <c r="F5655" s="4">
        <f>Orte[[#This Row],[Lon_dez]]*PI()/180</f>
        <v>0.1895141746630869</v>
      </c>
      <c r="G5655" t="s">
        <v>641</v>
      </c>
      <c r="H5655" t="s">
        <v>1323</v>
      </c>
      <c r="I5655" s="4" t="b">
        <v>0</v>
      </c>
      <c r="J5655" s="4" t="str">
        <f>CONCATENATE(Orte[[#This Row],[Ort]]," - ",Orte[[#This Row],[Landkreis]])</f>
        <v>Oldenburg in Holstein - Kreis Ostholstein</v>
      </c>
      <c r="L5655" s="3" t="s">
        <v>13417</v>
      </c>
      <c r="M5655" s="3"/>
      <c r="N5655" t="str">
        <f>Orte[[#This Row],[Ort]]</f>
        <v>Oldenburg in Holstein</v>
      </c>
      <c r="O5655" t="s">
        <v>5057</v>
      </c>
      <c r="P5655" t="s">
        <v>1542</v>
      </c>
    </row>
    <row r="5656" spans="1:16" x14ac:dyDescent="0.35">
      <c r="A5656" t="s">
        <v>1525</v>
      </c>
      <c r="B5656" s="3" t="s">
        <v>13224</v>
      </c>
      <c r="C5656" s="4">
        <v>53.574963136100003</v>
      </c>
      <c r="D5656" s="4">
        <v>9.26521169888</v>
      </c>
      <c r="E5656" s="4">
        <f>Orte[[#This Row],[Lat_dez]]*PI()/180</f>
        <v>0.93505950335953192</v>
      </c>
      <c r="F5656" s="4">
        <f>Orte[[#This Row],[Lon_dez]]*PI()/180</f>
        <v>0.16170845003975343</v>
      </c>
      <c r="G5656" t="s">
        <v>554</v>
      </c>
      <c r="H5656" t="s">
        <v>1507</v>
      </c>
      <c r="I5656" s="4" t="b">
        <v>0</v>
      </c>
      <c r="J5656" s="4" t="str">
        <f>CONCATENATE(Orte[[#This Row],[Ort]]," - ",Orte[[#This Row],[Landkreis]])</f>
        <v>Oldendorf - Landkreis Stade</v>
      </c>
      <c r="L5656" s="3" t="s">
        <v>13420</v>
      </c>
      <c r="M5656" s="3"/>
      <c r="N5656" t="str">
        <f>Orte[[#This Row],[Ort]]</f>
        <v>Oldendorf</v>
      </c>
      <c r="O5656" t="s">
        <v>5960</v>
      </c>
      <c r="P5656" t="s">
        <v>2068</v>
      </c>
    </row>
    <row r="5657" spans="1:16" x14ac:dyDescent="0.35">
      <c r="A5657" t="s">
        <v>1525</v>
      </c>
      <c r="B5657" s="3" t="s">
        <v>8462</v>
      </c>
      <c r="C5657" s="4">
        <v>53.977672607000002</v>
      </c>
      <c r="D5657" s="4">
        <v>9.4410205480399991</v>
      </c>
      <c r="E5657" s="4">
        <f>Orte[[#This Row],[Lat_dez]]*PI()/180</f>
        <v>0.94208810955570121</v>
      </c>
      <c r="F5657" s="4">
        <f>Orte[[#This Row],[Lon_dez]]*PI()/180</f>
        <v>0.16477689331173745</v>
      </c>
      <c r="G5657" t="s">
        <v>641</v>
      </c>
      <c r="H5657" t="s">
        <v>1005</v>
      </c>
      <c r="I5657" s="4" t="b">
        <v>0</v>
      </c>
      <c r="J5657" s="4" t="str">
        <f>CONCATENATE(Orte[[#This Row],[Ort]]," - ",Orte[[#This Row],[Landkreis]])</f>
        <v>Oldendorf - Kreis Steinburg</v>
      </c>
      <c r="L5657" s="3" t="s">
        <v>13426</v>
      </c>
      <c r="M5657" s="3"/>
      <c r="N5657" t="str">
        <f>Orte[[#This Row],[Ort]]</f>
        <v>Oldendorf</v>
      </c>
      <c r="O5657" t="s">
        <v>5676</v>
      </c>
      <c r="P5657" t="s">
        <v>4307</v>
      </c>
    </row>
    <row r="5658" spans="1:16" x14ac:dyDescent="0.35">
      <c r="A5658" t="s">
        <v>4473</v>
      </c>
      <c r="B5658" s="3" t="s">
        <v>12072</v>
      </c>
      <c r="C5658" s="4">
        <v>53.112861739400003</v>
      </c>
      <c r="D5658" s="4">
        <v>10.187211789299999</v>
      </c>
      <c r="E5658" s="4">
        <f>Orte[[#This Row],[Lat_dez]]*PI()/180</f>
        <v>0.92699431250905251</v>
      </c>
      <c r="F5658" s="4">
        <f>Orte[[#This Row],[Lon_dez]]*PI()/180</f>
        <v>0.17780038732126782</v>
      </c>
      <c r="G5658" t="s">
        <v>554</v>
      </c>
      <c r="H5658" t="s">
        <v>1040</v>
      </c>
      <c r="I5658" s="4" t="b">
        <v>0</v>
      </c>
      <c r="J5658" s="4" t="str">
        <f>CONCATENATE(Orte[[#This Row],[Ort]]," - ",Orte[[#This Row],[Landkreis]])</f>
        <v>Oldendorf (Luhe), Amelinghausen, Rehlingen - Landkreis Lüneburg</v>
      </c>
      <c r="L5658" s="3" t="s">
        <v>9395</v>
      </c>
      <c r="M5658" s="3"/>
      <c r="N5658" t="str">
        <f>Orte[[#This Row],[Ort]]</f>
        <v>Oldendorf (Luhe), Amelinghausen, Rehlingen</v>
      </c>
      <c r="O5658" t="s">
        <v>702</v>
      </c>
      <c r="P5658" t="s">
        <v>3179</v>
      </c>
    </row>
    <row r="5659" spans="1:16" x14ac:dyDescent="0.35">
      <c r="A5659" t="s">
        <v>1082</v>
      </c>
      <c r="B5659" s="3" t="s">
        <v>8047</v>
      </c>
      <c r="C5659" s="4">
        <v>54.368901753499998</v>
      </c>
      <c r="D5659" s="4">
        <v>8.9348648150599992</v>
      </c>
      <c r="E5659" s="4">
        <f>Orte[[#This Row],[Lat_dez]]*PI()/180</f>
        <v>0.94891634629189336</v>
      </c>
      <c r="F5659" s="4">
        <f>Orte[[#This Row],[Lon_dez]]*PI()/180</f>
        <v>0.15594280924339121</v>
      </c>
      <c r="G5659" t="s">
        <v>641</v>
      </c>
      <c r="H5659" t="s">
        <v>765</v>
      </c>
      <c r="I5659" s="4" t="b">
        <v>0</v>
      </c>
      <c r="J5659" s="4" t="str">
        <f>CONCATENATE(Orte[[#This Row],[Ort]]," - ",Orte[[#This Row],[Landkreis]])</f>
        <v>Oldenswort - Kreis Nordfriesland</v>
      </c>
      <c r="L5659" s="3" t="s">
        <v>9741</v>
      </c>
      <c r="M5659" s="3"/>
      <c r="N5659" t="str">
        <f>Orte[[#This Row],[Ort]]</f>
        <v>Oldenswort</v>
      </c>
      <c r="O5659" t="s">
        <v>2124</v>
      </c>
      <c r="P5659" t="s">
        <v>3325</v>
      </c>
    </row>
    <row r="5660" spans="1:16" x14ac:dyDescent="0.35">
      <c r="A5660" t="s">
        <v>2971</v>
      </c>
      <c r="B5660" s="3" t="s">
        <v>10158</v>
      </c>
      <c r="C5660" s="4">
        <v>51.705296458600003</v>
      </c>
      <c r="D5660" s="4">
        <v>7.37990706148</v>
      </c>
      <c r="E5660" s="4">
        <f>Orte[[#This Row],[Lat_dez]]*PI()/180</f>
        <v>0.90242766392233398</v>
      </c>
      <c r="F5660" s="4">
        <f>Orte[[#This Row],[Lon_dez]]*PI()/180</f>
        <v>0.12880367671400558</v>
      </c>
      <c r="G5660" t="s">
        <v>504</v>
      </c>
      <c r="H5660" t="s">
        <v>544</v>
      </c>
      <c r="I5660" s="4" t="b">
        <v>0</v>
      </c>
      <c r="J5660" s="4" t="str">
        <f>CONCATENATE(Orte[[#This Row],[Ort]]," - ",Orte[[#This Row],[Landkreis]])</f>
        <v>Olfen - Kreis Coesfeld</v>
      </c>
      <c r="L5660" s="3" t="s">
        <v>11785</v>
      </c>
      <c r="M5660" s="3"/>
      <c r="N5660" t="str">
        <f>Orte[[#This Row],[Ort]]</f>
        <v>Olfen</v>
      </c>
      <c r="O5660" t="s">
        <v>1508</v>
      </c>
      <c r="P5660" t="s">
        <v>4086</v>
      </c>
    </row>
    <row r="5661" spans="1:16" x14ac:dyDescent="0.35">
      <c r="A5661" t="s">
        <v>6258</v>
      </c>
      <c r="B5661" s="3" t="s">
        <v>14417</v>
      </c>
      <c r="C5661" s="4">
        <v>51.039642983599997</v>
      </c>
      <c r="D5661" s="4">
        <v>7.8864766397999997</v>
      </c>
      <c r="E5661" s="4">
        <f>Orte[[#This Row],[Lat_dez]]*PI()/180</f>
        <v>0.89080981910624213</v>
      </c>
      <c r="F5661" s="4">
        <f>Orte[[#This Row],[Lon_dez]]*PI()/180</f>
        <v>0.13764498374612885</v>
      </c>
      <c r="G5661" t="s">
        <v>504</v>
      </c>
      <c r="H5661" t="s">
        <v>1609</v>
      </c>
      <c r="I5661" s="4" t="b">
        <v>0</v>
      </c>
      <c r="J5661" s="4" t="str">
        <f>CONCATENATE(Orte[[#This Row],[Ort]]," - ",Orte[[#This Row],[Landkreis]])</f>
        <v>Olpe - Kreis Olpe</v>
      </c>
      <c r="L5661" s="3" t="s">
        <v>14897</v>
      </c>
      <c r="M5661" s="3"/>
      <c r="N5661" t="str">
        <f>Orte[[#This Row],[Ort]]</f>
        <v>Olpe</v>
      </c>
      <c r="O5661" t="s">
        <v>2964</v>
      </c>
      <c r="P5661" t="s">
        <v>3068</v>
      </c>
    </row>
    <row r="5662" spans="1:16" x14ac:dyDescent="0.35">
      <c r="A5662" t="s">
        <v>6567</v>
      </c>
      <c r="B5662" s="3" t="s">
        <v>14858</v>
      </c>
      <c r="C5662" s="4">
        <v>51.329655858099997</v>
      </c>
      <c r="D5662" s="4">
        <v>8.4883734302300002</v>
      </c>
      <c r="E5662" s="4">
        <f>Orte[[#This Row],[Lat_dez]]*PI()/180</f>
        <v>0.89587149863944027</v>
      </c>
      <c r="F5662" s="4">
        <f>Orte[[#This Row],[Lon_dez]]*PI()/180</f>
        <v>0.14815006449631868</v>
      </c>
      <c r="G5662" t="s">
        <v>504</v>
      </c>
      <c r="H5662" t="s">
        <v>617</v>
      </c>
      <c r="I5662" s="4" t="b">
        <v>0</v>
      </c>
      <c r="J5662" s="4" t="str">
        <f>CONCATENATE(Orte[[#This Row],[Ort]]," - ",Orte[[#This Row],[Landkreis]])</f>
        <v>Olsberg - Kreis Hochsauerlandkreis</v>
      </c>
      <c r="L5662" s="3" t="s">
        <v>7656</v>
      </c>
      <c r="M5662" s="3"/>
      <c r="N5662" t="str">
        <f>Orte[[#This Row],[Ort]]</f>
        <v>Olsberg</v>
      </c>
      <c r="O5662" t="s">
        <v>2833</v>
      </c>
      <c r="P5662" t="s">
        <v>1824</v>
      </c>
    </row>
    <row r="5663" spans="1:16" x14ac:dyDescent="0.35">
      <c r="A5663" t="s">
        <v>2404</v>
      </c>
      <c r="B5663" s="3" t="s">
        <v>9452</v>
      </c>
      <c r="C5663" s="4">
        <v>49.537176785</v>
      </c>
      <c r="D5663" s="4">
        <v>7.6528751779600004</v>
      </c>
      <c r="E5663" s="4">
        <f>Orte[[#This Row],[Lat_dez]]*PI()/180</f>
        <v>0.86458683704074901</v>
      </c>
      <c r="F5663" s="4">
        <f>Orte[[#This Row],[Lon_dez]]*PI()/180</f>
        <v>0.13356786909954899</v>
      </c>
      <c r="G5663" t="s">
        <v>514</v>
      </c>
      <c r="H5663" t="s">
        <v>586</v>
      </c>
      <c r="I5663" s="4" t="b">
        <v>0</v>
      </c>
      <c r="J5663" s="4" t="str">
        <f>CONCATENATE(Orte[[#This Row],[Ort]]," - ",Orte[[#This Row],[Landkreis]])</f>
        <v>Olsbrücken - Landkreis Kaiserslautern</v>
      </c>
      <c r="L5663" s="3" t="s">
        <v>8057</v>
      </c>
      <c r="M5663" s="3"/>
      <c r="N5663" t="str">
        <f>Orte[[#This Row],[Ort]]</f>
        <v>Olsbrücken</v>
      </c>
      <c r="O5663" t="s">
        <v>6089</v>
      </c>
      <c r="P5663" t="s">
        <v>6349</v>
      </c>
    </row>
    <row r="5664" spans="1:16" x14ac:dyDescent="0.35">
      <c r="A5664" t="s">
        <v>6607</v>
      </c>
      <c r="B5664" s="3" t="s">
        <v>14911</v>
      </c>
      <c r="C5664" s="4">
        <v>48.2894202855</v>
      </c>
      <c r="D5664" s="4">
        <v>9.80722952124</v>
      </c>
      <c r="E5664" s="4">
        <f>Orte[[#This Row],[Lat_dez]]*PI()/180</f>
        <v>0.84280937786131527</v>
      </c>
      <c r="F5664" s="4">
        <f>Orte[[#This Row],[Lon_dez]]*PI()/180</f>
        <v>0.17116844564442515</v>
      </c>
      <c r="G5664" t="s">
        <v>546</v>
      </c>
      <c r="H5664" t="s">
        <v>996</v>
      </c>
      <c r="I5664" s="4" t="b">
        <v>0</v>
      </c>
      <c r="J5664" s="4" t="str">
        <f>CONCATENATE(Orte[[#This Row],[Ort]]," - ",Orte[[#This Row],[Landkreis]])</f>
        <v>Öpfingen - Landkreis Alb-Donau-Kreis</v>
      </c>
      <c r="L5664" s="3" t="s">
        <v>13221</v>
      </c>
      <c r="M5664" s="3"/>
      <c r="N5664" t="str">
        <f>Orte[[#This Row],[Ort]]</f>
        <v>Öpfingen</v>
      </c>
      <c r="O5664" t="s">
        <v>1225</v>
      </c>
      <c r="P5664" t="s">
        <v>4646</v>
      </c>
    </row>
    <row r="5665" spans="1:16" x14ac:dyDescent="0.35">
      <c r="A5665" t="s">
        <v>4736</v>
      </c>
      <c r="B5665" s="3" t="s">
        <v>12407</v>
      </c>
      <c r="C5665" s="4">
        <v>48.482888265100001</v>
      </c>
      <c r="D5665" s="4">
        <v>8.1803296843899993</v>
      </c>
      <c r="E5665" s="4">
        <f>Orte[[#This Row],[Lat_dez]]*PI()/180</f>
        <v>0.84618603110251644</v>
      </c>
      <c r="F5665" s="4">
        <f>Orte[[#This Row],[Lon_dez]]*PI()/180</f>
        <v>0.14277368689123407</v>
      </c>
      <c r="G5665" t="s">
        <v>546</v>
      </c>
      <c r="H5665" t="s">
        <v>622</v>
      </c>
      <c r="I5665" s="4" t="b">
        <v>0</v>
      </c>
      <c r="J5665" s="4" t="str">
        <f>CONCATENATE(Orte[[#This Row],[Ort]]," - ",Orte[[#This Row],[Landkreis]])</f>
        <v>Oppenau - Landkreis Ortenaukreis</v>
      </c>
      <c r="L5665" s="3" t="s">
        <v>7648</v>
      </c>
      <c r="M5665" s="3"/>
      <c r="N5665" t="str">
        <f>Orte[[#This Row],[Ort]]</f>
        <v>Oppenau</v>
      </c>
      <c r="O5665" t="s">
        <v>682</v>
      </c>
      <c r="P5665" t="s">
        <v>3962</v>
      </c>
    </row>
    <row r="5666" spans="1:16" x14ac:dyDescent="0.35">
      <c r="A5666" t="s">
        <v>2709</v>
      </c>
      <c r="B5666" s="3" t="s">
        <v>9835</v>
      </c>
      <c r="C5666" s="4">
        <v>49.838372016800001</v>
      </c>
      <c r="D5666" s="4">
        <v>8.3529846343299994</v>
      </c>
      <c r="E5666" s="4">
        <f>Orte[[#This Row],[Lat_dez]]*PI()/180</f>
        <v>0.86984368552696667</v>
      </c>
      <c r="F5666" s="4">
        <f>Orte[[#This Row],[Lon_dez]]*PI()/180</f>
        <v>0.14578708423755304</v>
      </c>
      <c r="G5666" t="s">
        <v>514</v>
      </c>
      <c r="H5666" t="s">
        <v>1682</v>
      </c>
      <c r="I5666" s="4" t="b">
        <v>0</v>
      </c>
      <c r="J5666" s="4" t="str">
        <f>CONCATENATE(Orte[[#This Row],[Ort]]," - ",Orte[[#This Row],[Landkreis]])</f>
        <v>Oppenheim - Landkreis Mainz-Bingen</v>
      </c>
      <c r="L5666" s="3" t="s">
        <v>9023</v>
      </c>
      <c r="M5666" s="3"/>
      <c r="N5666" t="str">
        <f>Orte[[#This Row],[Ort]]</f>
        <v>Oppenheim</v>
      </c>
      <c r="O5666" t="s">
        <v>3477</v>
      </c>
      <c r="P5666" t="s">
        <v>3892</v>
      </c>
    </row>
    <row r="5667" spans="1:16" x14ac:dyDescent="0.35">
      <c r="A5667" t="s">
        <v>4695</v>
      </c>
      <c r="B5667" s="3" t="s">
        <v>12356</v>
      </c>
      <c r="C5667" s="4">
        <v>48.993730639500001</v>
      </c>
      <c r="D5667" s="4">
        <v>9.4590223309100008</v>
      </c>
      <c r="E5667" s="4">
        <f>Orte[[#This Row],[Lat_dez]]*PI()/180</f>
        <v>0.85510191249450196</v>
      </c>
      <c r="F5667" s="4">
        <f>Orte[[#This Row],[Lon_dez]]*PI()/180</f>
        <v>0.1650910836940481</v>
      </c>
      <c r="G5667" t="s">
        <v>546</v>
      </c>
      <c r="H5667" t="s">
        <v>777</v>
      </c>
      <c r="I5667" s="4" t="b">
        <v>0</v>
      </c>
      <c r="J5667" s="4" t="str">
        <f>CONCATENATE(Orte[[#This Row],[Ort]]," - ",Orte[[#This Row],[Landkreis]])</f>
        <v>Oppenweiler - Landkreis Rems-Murr-Kreis</v>
      </c>
      <c r="L5667" s="3" t="s">
        <v>11765</v>
      </c>
      <c r="M5667" s="3"/>
      <c r="N5667" t="str">
        <f>Orte[[#This Row],[Ort]]</f>
        <v>Oppenweiler</v>
      </c>
      <c r="O5667" t="s">
        <v>2850</v>
      </c>
      <c r="P5667" t="s">
        <v>1097</v>
      </c>
    </row>
    <row r="5668" spans="1:16" x14ac:dyDescent="0.35">
      <c r="A5668" t="s">
        <v>3450</v>
      </c>
      <c r="B5668" s="3" t="s">
        <v>10750</v>
      </c>
      <c r="C5668" s="4">
        <v>51.831632233000001</v>
      </c>
      <c r="D5668" s="4">
        <v>12.406642683399999</v>
      </c>
      <c r="E5668" s="4">
        <f>Orte[[#This Row],[Lat_dez]]*PI()/180</f>
        <v>0.90463263914867076</v>
      </c>
      <c r="F5668" s="4">
        <f>Orte[[#This Row],[Lon_dez]]*PI()/180</f>
        <v>0.21653676394379445</v>
      </c>
      <c r="G5668" t="s">
        <v>809</v>
      </c>
      <c r="H5668" t="s">
        <v>896</v>
      </c>
      <c r="I5668" s="4" t="b">
        <v>0</v>
      </c>
      <c r="J5668" s="4" t="str">
        <f>CONCATENATE(Orte[[#This Row],[Ort]]," - ",Orte[[#This Row],[Landkreis]])</f>
        <v>Oranienbaum-Wörlitz - Landkreis Wittenberg</v>
      </c>
      <c r="L5668" s="3" t="s">
        <v>12321</v>
      </c>
      <c r="M5668" s="3"/>
      <c r="N5668" t="str">
        <f>Orte[[#This Row],[Ort]]</f>
        <v>Oranienbaum-Wörlitz</v>
      </c>
      <c r="O5668" t="s">
        <v>3174</v>
      </c>
      <c r="P5668" t="s">
        <v>5679</v>
      </c>
    </row>
    <row r="5669" spans="1:16" x14ac:dyDescent="0.35">
      <c r="A5669" t="s">
        <v>2817</v>
      </c>
      <c r="B5669" s="3" t="s">
        <v>9964</v>
      </c>
      <c r="C5669" s="4">
        <v>52.766756971299998</v>
      </c>
      <c r="D5669" s="4">
        <v>13.2964548251</v>
      </c>
      <c r="E5669" s="4">
        <f>Orte[[#This Row],[Lat_dez]]*PI()/180</f>
        <v>0.92095364474885599</v>
      </c>
      <c r="F5669" s="4">
        <f>Orte[[#This Row],[Lon_dez]]*PI()/180</f>
        <v>0.23206691554068173</v>
      </c>
      <c r="G5669" t="s">
        <v>885</v>
      </c>
      <c r="H5669" t="s">
        <v>1913</v>
      </c>
      <c r="I5669" s="4" t="b">
        <v>0</v>
      </c>
      <c r="J5669" s="4" t="str">
        <f>CONCATENATE(Orte[[#This Row],[Ort]]," - ",Orte[[#This Row],[Landkreis]])</f>
        <v>Oranienburg, Mühlenbecker Land - Landkreis Oberhavel</v>
      </c>
      <c r="L5669" s="3" t="s">
        <v>9372</v>
      </c>
      <c r="M5669" s="3"/>
      <c r="N5669" t="str">
        <f>Orte[[#This Row],[Ort]]</f>
        <v>Oranienburg, Mühlenbecker Land</v>
      </c>
      <c r="O5669" t="s">
        <v>4659</v>
      </c>
      <c r="P5669" t="s">
        <v>3901</v>
      </c>
    </row>
    <row r="5670" spans="1:16" x14ac:dyDescent="0.35">
      <c r="A5670" t="s">
        <v>792</v>
      </c>
      <c r="B5670" s="3" t="s">
        <v>7846</v>
      </c>
      <c r="C5670" s="4">
        <v>49.173035283499999</v>
      </c>
      <c r="D5670" s="4">
        <v>10.655240968299999</v>
      </c>
      <c r="E5670" s="4">
        <f>Orte[[#This Row],[Lat_dez]]*PI()/180</f>
        <v>0.85823136889641816</v>
      </c>
      <c r="F5670" s="4">
        <f>Orte[[#This Row],[Lon_dez]]*PI()/180</f>
        <v>0.18596903749022373</v>
      </c>
      <c r="G5670" t="s">
        <v>665</v>
      </c>
      <c r="H5670" t="s">
        <v>784</v>
      </c>
      <c r="I5670" s="4" t="b">
        <v>0</v>
      </c>
      <c r="J5670" s="4" t="str">
        <f>CONCATENATE(Orte[[#This Row],[Ort]]," - ",Orte[[#This Row],[Landkreis]])</f>
        <v>Ornbau - Landkreis Ansbach</v>
      </c>
      <c r="L5670" s="3" t="s">
        <v>9995</v>
      </c>
      <c r="M5670" s="3"/>
      <c r="N5670" t="str">
        <f>Orte[[#This Row],[Ort]]</f>
        <v>Ornbau</v>
      </c>
      <c r="O5670" t="s">
        <v>4157</v>
      </c>
      <c r="P5670" t="s">
        <v>7220</v>
      </c>
    </row>
    <row r="5671" spans="1:16" x14ac:dyDescent="0.35">
      <c r="A5671" t="s">
        <v>4265</v>
      </c>
      <c r="B5671" s="3" t="s">
        <v>11785</v>
      </c>
      <c r="C5671" s="4">
        <v>47.839849575700001</v>
      </c>
      <c r="D5671" s="4">
        <v>8.9336532147700005</v>
      </c>
      <c r="E5671" s="4">
        <f>Orte[[#This Row],[Lat_dez]]*PI()/180</f>
        <v>0.8349628887547772</v>
      </c>
      <c r="F5671" s="4">
        <f>Orte[[#This Row],[Lon_dez]]*PI()/180</f>
        <v>0.15592166282911263</v>
      </c>
      <c r="G5671" t="s">
        <v>546</v>
      </c>
      <c r="H5671" t="s">
        <v>1065</v>
      </c>
      <c r="I5671" s="4" t="b">
        <v>0</v>
      </c>
      <c r="J5671" s="4" t="str">
        <f>CONCATENATE(Orte[[#This Row],[Ort]]," - ",Orte[[#This Row],[Landkreis]])</f>
        <v>Orsingen-Nenzingen - Landkreis Konstanz</v>
      </c>
      <c r="L5671" s="3" t="s">
        <v>13580</v>
      </c>
      <c r="M5671" s="3"/>
      <c r="N5671" t="str">
        <f>Orte[[#This Row],[Ort]]</f>
        <v>Orsingen-Nenzingen</v>
      </c>
      <c r="O5671" t="s">
        <v>3150</v>
      </c>
      <c r="P5671" t="s">
        <v>685</v>
      </c>
    </row>
    <row r="5672" spans="1:16" x14ac:dyDescent="0.35">
      <c r="A5672" t="s">
        <v>3121</v>
      </c>
      <c r="B5672" s="3" t="s">
        <v>10343</v>
      </c>
      <c r="C5672" s="4">
        <v>50.356720407300003</v>
      </c>
      <c r="D5672" s="4">
        <v>9.0834125970200006</v>
      </c>
      <c r="E5672" s="4">
        <f>Orte[[#This Row],[Lat_dez]]*PI()/180</f>
        <v>0.87889057161360506</v>
      </c>
      <c r="F5672" s="4">
        <f>Orte[[#This Row],[Lon_dez]]*PI()/180</f>
        <v>0.15853545713512787</v>
      </c>
      <c r="G5672" t="s">
        <v>549</v>
      </c>
      <c r="H5672" t="s">
        <v>733</v>
      </c>
      <c r="I5672" s="4" t="b">
        <v>0</v>
      </c>
      <c r="J5672" s="4" t="str">
        <f>CONCATENATE(Orte[[#This Row],[Ort]]," - ",Orte[[#This Row],[Landkreis]])</f>
        <v>Ortenberg - Landkreis Wetteraukreis</v>
      </c>
      <c r="L5672" s="3" t="s">
        <v>8049</v>
      </c>
      <c r="M5672" s="3"/>
      <c r="N5672" t="str">
        <f>Orte[[#This Row],[Ort]]</f>
        <v>Ortenberg</v>
      </c>
      <c r="O5672" t="s">
        <v>6205</v>
      </c>
      <c r="P5672" t="s">
        <v>6124</v>
      </c>
    </row>
    <row r="5673" spans="1:16" x14ac:dyDescent="0.35">
      <c r="A5673" t="s">
        <v>3121</v>
      </c>
      <c r="B5673" s="3" t="s">
        <v>14689</v>
      </c>
      <c r="C5673" s="4">
        <v>48.449431259100002</v>
      </c>
      <c r="D5673" s="4">
        <v>7.9720429839399998</v>
      </c>
      <c r="E5673" s="4">
        <f>Orte[[#This Row],[Lat_dez]]*PI()/180</f>
        <v>0.84560209618995696</v>
      </c>
      <c r="F5673" s="4">
        <f>Orte[[#This Row],[Lon_dez]]*PI()/180</f>
        <v>0.13913839818026641</v>
      </c>
      <c r="G5673" t="s">
        <v>546</v>
      </c>
      <c r="H5673" t="s">
        <v>622</v>
      </c>
      <c r="I5673" s="4" t="b">
        <v>0</v>
      </c>
      <c r="J5673" s="4" t="str">
        <f>CONCATENATE(Orte[[#This Row],[Ort]]," - ",Orte[[#This Row],[Landkreis]])</f>
        <v>Ortenberg - Landkreis Ortenaukreis</v>
      </c>
      <c r="L5673" s="3" t="s">
        <v>15439</v>
      </c>
      <c r="M5673" s="3"/>
      <c r="N5673" t="str">
        <f>Orte[[#This Row],[Ort]]</f>
        <v>Ortenberg</v>
      </c>
      <c r="O5673" t="s">
        <v>6201</v>
      </c>
      <c r="P5673" t="s">
        <v>6955</v>
      </c>
    </row>
    <row r="5674" spans="1:16" x14ac:dyDescent="0.35">
      <c r="A5674" t="s">
        <v>1242</v>
      </c>
      <c r="B5674" s="3" t="s">
        <v>8188</v>
      </c>
      <c r="C5674" s="4">
        <v>48.5545889837</v>
      </c>
      <c r="D5674" s="4">
        <v>13.218194498400001</v>
      </c>
      <c r="E5674" s="4">
        <f>Orte[[#This Row],[Lat_dez]]*PI()/180</f>
        <v>0.84743744471813232</v>
      </c>
      <c r="F5674" s="4">
        <f>Orte[[#This Row],[Lon_dez]]*PI()/180</f>
        <v>0.23070101516608035</v>
      </c>
      <c r="G5674" t="s">
        <v>665</v>
      </c>
      <c r="H5674" t="s">
        <v>925</v>
      </c>
      <c r="I5674" s="4" t="b">
        <v>0</v>
      </c>
      <c r="J5674" s="4" t="str">
        <f>CONCATENATE(Orte[[#This Row],[Ort]]," - ",Orte[[#This Row],[Landkreis]])</f>
        <v>Ortenburg - Landkreis Passau</v>
      </c>
      <c r="L5674" s="3" t="s">
        <v>14596</v>
      </c>
      <c r="M5674" s="3"/>
      <c r="N5674" t="str">
        <f>Orte[[#This Row],[Ort]]</f>
        <v>Ortenburg</v>
      </c>
      <c r="O5674" t="s">
        <v>4562</v>
      </c>
      <c r="P5674" t="s">
        <v>3370</v>
      </c>
    </row>
    <row r="5675" spans="1:16" x14ac:dyDescent="0.35">
      <c r="A5675" t="s">
        <v>5685</v>
      </c>
      <c r="B5675" s="3" t="s">
        <v>13645</v>
      </c>
      <c r="C5675" s="4">
        <v>51.383724022800003</v>
      </c>
      <c r="D5675" s="4">
        <v>13.7335357264</v>
      </c>
      <c r="E5675" s="4">
        <f>Orte[[#This Row],[Lat_dez]]*PI()/180</f>
        <v>0.89681516613396595</v>
      </c>
      <c r="F5675" s="4">
        <f>Orte[[#This Row],[Lon_dez]]*PI()/180</f>
        <v>0.23969541636595112</v>
      </c>
      <c r="G5675" t="s">
        <v>885</v>
      </c>
      <c r="H5675" t="s">
        <v>989</v>
      </c>
      <c r="I5675" s="4" t="b">
        <v>0</v>
      </c>
      <c r="J5675" s="4" t="str">
        <f>CONCATENATE(Orte[[#This Row],[Ort]]," - ",Orte[[#This Row],[Landkreis]])</f>
        <v>Ortrand - Landkreis Oberspreewald-Lausitz</v>
      </c>
      <c r="L5675" s="3" t="s">
        <v>8430</v>
      </c>
      <c r="M5675" s="3"/>
      <c r="N5675" t="str">
        <f>Orte[[#This Row],[Ort]]</f>
        <v>Ortrand</v>
      </c>
      <c r="O5675" t="s">
        <v>4249</v>
      </c>
      <c r="P5675" t="s">
        <v>7617</v>
      </c>
    </row>
    <row r="5676" spans="1:16" x14ac:dyDescent="0.35">
      <c r="A5676" t="s">
        <v>2511</v>
      </c>
      <c r="B5676" s="3" t="s">
        <v>9585</v>
      </c>
      <c r="C5676" s="4">
        <v>49.761624172799998</v>
      </c>
      <c r="D5676" s="4">
        <v>6.7343967024399998</v>
      </c>
      <c r="E5676" s="4">
        <f>Orte[[#This Row],[Lat_dez]]*PI()/180</f>
        <v>0.86850418295535969</v>
      </c>
      <c r="F5676" s="4">
        <f>Orte[[#This Row],[Lon_dez]]*PI()/180</f>
        <v>0.11753739559302684</v>
      </c>
      <c r="G5676" t="s">
        <v>514</v>
      </c>
      <c r="H5676" t="s">
        <v>520</v>
      </c>
      <c r="I5676" s="4" t="b">
        <v>0</v>
      </c>
      <c r="J5676" s="4" t="str">
        <f>CONCATENATE(Orte[[#This Row],[Ort]]," - ",Orte[[#This Row],[Landkreis]])</f>
        <v>Osburg, Gusterath, Farschweiler, Kasel u.a. - Landkreis Trier-Saarburg</v>
      </c>
      <c r="L5676" s="3" t="s">
        <v>9388</v>
      </c>
      <c r="M5676" s="3"/>
      <c r="N5676" t="str">
        <f>Orte[[#This Row],[Ort]]</f>
        <v>Osburg, Gusterath, Farschweiler, Kasel u.a.</v>
      </c>
      <c r="O5676" t="s">
        <v>3546</v>
      </c>
      <c r="P5676" t="s">
        <v>7017</v>
      </c>
    </row>
    <row r="5677" spans="1:16" x14ac:dyDescent="0.35">
      <c r="A5677" t="s">
        <v>5086</v>
      </c>
      <c r="B5677" s="3" t="s">
        <v>12854</v>
      </c>
      <c r="C5677" s="4">
        <v>51.338366726799997</v>
      </c>
      <c r="D5677" s="4">
        <v>13.1224653597</v>
      </c>
      <c r="E5677" s="4">
        <f>Orte[[#This Row],[Lat_dez]]*PI()/180</f>
        <v>0.89602353197896412</v>
      </c>
      <c r="F5677" s="4">
        <f>Orte[[#This Row],[Lon_dez]]*PI()/180</f>
        <v>0.22903022650566701</v>
      </c>
      <c r="G5677" t="s">
        <v>869</v>
      </c>
      <c r="H5677" t="s">
        <v>1237</v>
      </c>
      <c r="I5677" s="4" t="b">
        <v>0</v>
      </c>
      <c r="J5677" s="4" t="str">
        <f>CONCATENATE(Orte[[#This Row],[Ort]]," - ",Orte[[#This Row],[Landkreis]])</f>
        <v>Oschatz - Landkreis Nordsachsen</v>
      </c>
      <c r="L5677" s="3" t="s">
        <v>14314</v>
      </c>
      <c r="M5677" s="3"/>
      <c r="N5677" t="str">
        <f>Orte[[#This Row],[Ort]]</f>
        <v>Oschatz</v>
      </c>
      <c r="O5677" t="s">
        <v>5406</v>
      </c>
      <c r="P5677" t="s">
        <v>212</v>
      </c>
    </row>
    <row r="5678" spans="1:16" x14ac:dyDescent="0.35">
      <c r="A5678" t="s">
        <v>1929</v>
      </c>
      <c r="B5678" s="3" t="s">
        <v>8904</v>
      </c>
      <c r="C5678" s="4">
        <v>52.029790892100003</v>
      </c>
      <c r="D5678" s="4">
        <v>11.2641557697</v>
      </c>
      <c r="E5678" s="4">
        <f>Orte[[#This Row],[Lat_dez]]*PI()/180</f>
        <v>0.90809116019130265</v>
      </c>
      <c r="F5678" s="4">
        <f>Orte[[#This Row],[Lon_dez]]*PI()/180</f>
        <v>0.19659660563878115</v>
      </c>
      <c r="G5678" t="s">
        <v>809</v>
      </c>
      <c r="H5678" t="s">
        <v>1930</v>
      </c>
      <c r="I5678" s="4" t="b">
        <v>0</v>
      </c>
      <c r="J5678" s="4" t="str">
        <f>CONCATENATE(Orte[[#This Row],[Ort]]," - ",Orte[[#This Row],[Landkreis]])</f>
        <v>Oschersleben (Bode) - Landkreis Börde</v>
      </c>
      <c r="L5678" s="3" t="s">
        <v>13406</v>
      </c>
      <c r="M5678" s="3"/>
      <c r="N5678" t="str">
        <f>Orte[[#This Row],[Ort]]</f>
        <v>Oschersleben (Bode)</v>
      </c>
      <c r="O5678" t="s">
        <v>6585</v>
      </c>
      <c r="P5678" t="s">
        <v>1216</v>
      </c>
    </row>
    <row r="5679" spans="1:16" x14ac:dyDescent="0.35">
      <c r="A5679" t="s">
        <v>3062</v>
      </c>
      <c r="B5679" s="3" t="s">
        <v>10274</v>
      </c>
      <c r="C5679" s="4">
        <v>54.432588279400001</v>
      </c>
      <c r="D5679" s="4">
        <v>10.0145109876</v>
      </c>
      <c r="E5679" s="4">
        <f>Orte[[#This Row],[Lat_dez]]*PI()/180</f>
        <v>0.95002788585800502</v>
      </c>
      <c r="F5679" s="4">
        <f>Orte[[#This Row],[Lon_dez]]*PI()/180</f>
        <v>0.17478618971076901</v>
      </c>
      <c r="G5679" t="s">
        <v>641</v>
      </c>
      <c r="H5679" t="s">
        <v>642</v>
      </c>
      <c r="I5679" s="4" t="b">
        <v>0</v>
      </c>
      <c r="J5679" s="4" t="str">
        <f>CONCATENATE(Orte[[#This Row],[Ort]]," - ",Orte[[#This Row],[Landkreis]])</f>
        <v>Osdorf - Kreis Rendsburg-Eckernförde</v>
      </c>
      <c r="L5679" s="3" t="s">
        <v>9735</v>
      </c>
      <c r="M5679" s="3"/>
      <c r="N5679" t="str">
        <f>Orte[[#This Row],[Ort]]</f>
        <v>Osdorf</v>
      </c>
      <c r="O5679" t="s">
        <v>4422</v>
      </c>
      <c r="P5679" t="s">
        <v>4663</v>
      </c>
    </row>
    <row r="5680" spans="1:16" x14ac:dyDescent="0.35">
      <c r="A5680" t="s">
        <v>6209</v>
      </c>
      <c r="B5680" s="3" t="s">
        <v>14344</v>
      </c>
      <c r="C5680" s="4">
        <v>52.474513825700001</v>
      </c>
      <c r="D5680" s="4">
        <v>10.6761366048</v>
      </c>
      <c r="E5680" s="4">
        <f>Orte[[#This Row],[Lat_dez]]*PI()/180</f>
        <v>0.91585303964175091</v>
      </c>
      <c r="F5680" s="4">
        <f>Orte[[#This Row],[Lon_dez]]*PI()/180</f>
        <v>0.18633373514644866</v>
      </c>
      <c r="G5680" t="s">
        <v>554</v>
      </c>
      <c r="H5680" t="s">
        <v>1314</v>
      </c>
      <c r="I5680" s="4" t="b">
        <v>0</v>
      </c>
      <c r="J5680" s="4" t="str">
        <f>CONCATENATE(Orte[[#This Row],[Ort]]," - ",Orte[[#This Row],[Landkreis]])</f>
        <v>Osloß - Landkreis Gifhorn</v>
      </c>
      <c r="L5680" s="3" t="s">
        <v>15625</v>
      </c>
      <c r="M5680" s="3"/>
      <c r="N5680" t="str">
        <f>Orte[[#This Row],[Ort]]</f>
        <v>Osloß</v>
      </c>
      <c r="O5680" t="s">
        <v>4289</v>
      </c>
      <c r="P5680" t="s">
        <v>5569</v>
      </c>
    </row>
    <row r="5681" spans="1:16" x14ac:dyDescent="0.35">
      <c r="A5681" t="s">
        <v>2138</v>
      </c>
      <c r="B5681" s="3" t="s">
        <v>10120</v>
      </c>
      <c r="C5681" s="4">
        <v>52.277064537100003</v>
      </c>
      <c r="D5681" s="4">
        <v>8.0540251099799995</v>
      </c>
      <c r="E5681" s="4">
        <f>Orte[[#This Row],[Lat_dez]]*PI()/180</f>
        <v>0.91240689944996045</v>
      </c>
      <c r="F5681" s="4">
        <f>Orte[[#This Row],[Lon_dez]]*PI()/180</f>
        <v>0.14056925620744939</v>
      </c>
      <c r="G5681" t="s">
        <v>554</v>
      </c>
      <c r="H5681" t="s">
        <v>2139</v>
      </c>
      <c r="I5681" s="4" t="b">
        <v>0</v>
      </c>
      <c r="J5681" s="4" t="str">
        <f>CONCATENATE(Orte[[#This Row],[Ort]]," - ",Orte[[#This Row],[Landkreis]])</f>
        <v>Osnabrück - Kreisfreie Stadt Osnabrück</v>
      </c>
      <c r="L5681" s="3" t="s">
        <v>8685</v>
      </c>
      <c r="M5681" s="3"/>
      <c r="N5681" t="str">
        <f>Orte[[#This Row],[Ort]]</f>
        <v>Osnabrück</v>
      </c>
      <c r="O5681" t="s">
        <v>1568</v>
      </c>
      <c r="P5681" t="s">
        <v>5770</v>
      </c>
    </row>
    <row r="5682" spans="1:16" x14ac:dyDescent="0.35">
      <c r="A5682" t="s">
        <v>2138</v>
      </c>
      <c r="B5682" s="3" t="s">
        <v>13866</v>
      </c>
      <c r="C5682" s="4">
        <v>52.288731436500001</v>
      </c>
      <c r="D5682" s="4">
        <v>7.9775226296600001</v>
      </c>
      <c r="E5682" s="4">
        <f>Orte[[#This Row],[Lat_dez]]*PI()/180</f>
        <v>0.91261052525798936</v>
      </c>
      <c r="F5682" s="4">
        <f>Orte[[#This Row],[Lon_dez]]*PI()/180</f>
        <v>0.13923403603992324</v>
      </c>
      <c r="G5682" t="s">
        <v>554</v>
      </c>
      <c r="H5682" t="s">
        <v>2139</v>
      </c>
      <c r="I5682" s="4" t="b">
        <v>0</v>
      </c>
      <c r="J5682" s="4" t="str">
        <f>CONCATENATE(Orte[[#This Row],[Ort]]," - ",Orte[[#This Row],[Landkreis]])</f>
        <v>Osnabrück - Kreisfreie Stadt Osnabrück</v>
      </c>
      <c r="L5682" s="3" t="s">
        <v>9377</v>
      </c>
      <c r="M5682" s="3"/>
      <c r="N5682" t="str">
        <f>Orte[[#This Row],[Ort]]</f>
        <v>Osnabrück</v>
      </c>
      <c r="O5682" t="s">
        <v>1740</v>
      </c>
      <c r="P5682" t="s">
        <v>823</v>
      </c>
    </row>
    <row r="5683" spans="1:16" x14ac:dyDescent="0.35">
      <c r="A5683" t="s">
        <v>2138</v>
      </c>
      <c r="B5683" s="3" t="s">
        <v>9140</v>
      </c>
      <c r="C5683" s="4">
        <v>52.260146710400001</v>
      </c>
      <c r="D5683" s="4">
        <v>7.9916417144</v>
      </c>
      <c r="E5683" s="4">
        <f>Orte[[#This Row],[Lat_dez]]*PI()/180</f>
        <v>0.91211162767176357</v>
      </c>
      <c r="F5683" s="4">
        <f>Orte[[#This Row],[Lon_dez]]*PI()/180</f>
        <v>0.13948046055600433</v>
      </c>
      <c r="G5683" t="s">
        <v>554</v>
      </c>
      <c r="H5683" t="s">
        <v>2139</v>
      </c>
      <c r="I5683" s="4" t="b">
        <v>0</v>
      </c>
      <c r="J5683" s="4" t="str">
        <f>CONCATENATE(Orte[[#This Row],[Ort]]," - ",Orte[[#This Row],[Landkreis]])</f>
        <v>Osnabrück - Kreisfreie Stadt Osnabrück</v>
      </c>
      <c r="L5683" s="3" t="s">
        <v>13410</v>
      </c>
      <c r="M5683" s="3"/>
      <c r="N5683" t="str">
        <f>Orte[[#This Row],[Ort]]</f>
        <v>Osnabrück</v>
      </c>
      <c r="O5683" t="s">
        <v>5602</v>
      </c>
      <c r="P5683" t="s">
        <v>5623</v>
      </c>
    </row>
    <row r="5684" spans="1:16" x14ac:dyDescent="0.35">
      <c r="A5684" t="s">
        <v>2138</v>
      </c>
      <c r="B5684" s="3" t="s">
        <v>14691</v>
      </c>
      <c r="C5684" s="4">
        <v>52.258916509700001</v>
      </c>
      <c r="D5684" s="4">
        <v>8.0327964202699995</v>
      </c>
      <c r="E5684" s="4">
        <f>Orte[[#This Row],[Lat_dez]]*PI()/180</f>
        <v>0.91209015661908821</v>
      </c>
      <c r="F5684" s="4">
        <f>Orte[[#This Row],[Lon_dez]]*PI()/180</f>
        <v>0.14019874567612567</v>
      </c>
      <c r="G5684" t="s">
        <v>554</v>
      </c>
      <c r="H5684" t="s">
        <v>2139</v>
      </c>
      <c r="I5684" s="4" t="b">
        <v>0</v>
      </c>
      <c r="J5684" s="4" t="str">
        <f>CONCATENATE(Orte[[#This Row],[Ort]]," - ",Orte[[#This Row],[Landkreis]])</f>
        <v>Osnabrück - Kreisfreie Stadt Osnabrück</v>
      </c>
      <c r="L5684" s="3" t="s">
        <v>13402</v>
      </c>
      <c r="M5684" s="3"/>
      <c r="N5684" t="str">
        <f>Orte[[#This Row],[Ort]]</f>
        <v>Osnabrück</v>
      </c>
      <c r="O5684" t="s">
        <v>5340</v>
      </c>
      <c r="P5684" t="s">
        <v>4981</v>
      </c>
    </row>
    <row r="5685" spans="1:16" x14ac:dyDescent="0.35">
      <c r="A5685" t="s">
        <v>2138</v>
      </c>
      <c r="B5685" s="3" t="s">
        <v>9566</v>
      </c>
      <c r="C5685" s="4">
        <v>52.244767441</v>
      </c>
      <c r="D5685" s="4">
        <v>8.0497181261299993</v>
      </c>
      <c r="E5685" s="4">
        <f>Orte[[#This Row],[Lat_dez]]*PI()/180</f>
        <v>0.91184320878418235</v>
      </c>
      <c r="F5685" s="4">
        <f>Orte[[#This Row],[Lon_dez]]*PI()/180</f>
        <v>0.14049408515843667</v>
      </c>
      <c r="G5685" t="s">
        <v>554</v>
      </c>
      <c r="H5685" t="s">
        <v>2139</v>
      </c>
      <c r="I5685" s="4" t="b">
        <v>0</v>
      </c>
      <c r="J5685" s="4" t="str">
        <f>CONCATENATE(Orte[[#This Row],[Ort]]," - ",Orte[[#This Row],[Landkreis]])</f>
        <v>Osnabrück - Kreisfreie Stadt Osnabrück</v>
      </c>
      <c r="L5685" s="3" t="s">
        <v>9008</v>
      </c>
      <c r="M5685" s="3"/>
      <c r="N5685" t="str">
        <f>Orte[[#This Row],[Ort]]</f>
        <v>Osnabrück</v>
      </c>
      <c r="O5685" t="s">
        <v>7007</v>
      </c>
      <c r="P5685" t="s">
        <v>4958</v>
      </c>
    </row>
    <row r="5686" spans="1:16" x14ac:dyDescent="0.35">
      <c r="A5686" t="s">
        <v>2138</v>
      </c>
      <c r="B5686" s="3" t="s">
        <v>14993</v>
      </c>
      <c r="C5686" s="4">
        <v>52.273284414899997</v>
      </c>
      <c r="D5686" s="4">
        <v>8.08518178996</v>
      </c>
      <c r="E5686" s="4">
        <f>Orte[[#This Row],[Lat_dez]]*PI()/180</f>
        <v>0.9123409238714425</v>
      </c>
      <c r="F5686" s="4">
        <f>Orte[[#This Row],[Lon_dez]]*PI()/180</f>
        <v>0.14111304285709061</v>
      </c>
      <c r="G5686" t="s">
        <v>554</v>
      </c>
      <c r="H5686" t="s">
        <v>2139</v>
      </c>
      <c r="I5686" s="4" t="b">
        <v>0</v>
      </c>
      <c r="J5686" s="4" t="str">
        <f>CONCATENATE(Orte[[#This Row],[Ort]]," - ",Orte[[#This Row],[Landkreis]])</f>
        <v>Osnabrück - Kreisfreie Stadt Osnabrück</v>
      </c>
      <c r="L5686" s="3" t="s">
        <v>10325</v>
      </c>
      <c r="M5686" s="3"/>
      <c r="N5686" t="str">
        <f>Orte[[#This Row],[Ort]]</f>
        <v>Osnabrück</v>
      </c>
      <c r="O5686" t="s">
        <v>1795</v>
      </c>
      <c r="P5686" t="s">
        <v>2149</v>
      </c>
    </row>
    <row r="5687" spans="1:16" x14ac:dyDescent="0.35">
      <c r="A5687" t="s">
        <v>2138</v>
      </c>
      <c r="B5687" s="3" t="s">
        <v>12433</v>
      </c>
      <c r="C5687" s="4">
        <v>52.268185547599998</v>
      </c>
      <c r="D5687" s="4">
        <v>8.1226661462899994</v>
      </c>
      <c r="E5687" s="4">
        <f>Orte[[#This Row],[Lat_dez]]*PI()/180</f>
        <v>0.91225193184893527</v>
      </c>
      <c r="F5687" s="4">
        <f>Orte[[#This Row],[Lon_dez]]*PI()/180</f>
        <v>0.14176726829303987</v>
      </c>
      <c r="G5687" t="s">
        <v>554</v>
      </c>
      <c r="H5687" t="s">
        <v>2139</v>
      </c>
      <c r="I5687" s="4" t="b">
        <v>0</v>
      </c>
      <c r="J5687" s="4" t="str">
        <f>CONCATENATE(Orte[[#This Row],[Ort]]," - ",Orte[[#This Row],[Landkreis]])</f>
        <v>Osnabrück - Kreisfreie Stadt Osnabrück</v>
      </c>
      <c r="L5687" s="3" t="s">
        <v>13956</v>
      </c>
      <c r="M5687" s="3"/>
      <c r="N5687" t="str">
        <f>Orte[[#This Row],[Ort]]</f>
        <v>Osnabrück</v>
      </c>
      <c r="O5687" t="s">
        <v>2301</v>
      </c>
      <c r="P5687" t="s">
        <v>6392</v>
      </c>
    </row>
    <row r="5688" spans="1:16" x14ac:dyDescent="0.35">
      <c r="A5688" t="s">
        <v>2138</v>
      </c>
      <c r="B5688" s="3" t="s">
        <v>11114</v>
      </c>
      <c r="C5688" s="4">
        <v>52.298209725699998</v>
      </c>
      <c r="D5688" s="4">
        <v>8.0668201331499994</v>
      </c>
      <c r="E5688" s="4">
        <f>Orte[[#This Row],[Lat_dez]]*PI()/180</f>
        <v>0.91277595261198552</v>
      </c>
      <c r="F5688" s="4">
        <f>Orte[[#This Row],[Lon_dez]]*PI()/180</f>
        <v>0.14079257148963487</v>
      </c>
      <c r="G5688" t="s">
        <v>554</v>
      </c>
      <c r="H5688" t="s">
        <v>2139</v>
      </c>
      <c r="I5688" s="4" t="b">
        <v>0</v>
      </c>
      <c r="J5688" s="4" t="str">
        <f>CONCATENATE(Orte[[#This Row],[Ort]]," - ",Orte[[#This Row],[Landkreis]])</f>
        <v>Osnabrück - Kreisfreie Stadt Osnabrück</v>
      </c>
      <c r="L5688" s="3" t="s">
        <v>11492</v>
      </c>
      <c r="M5688" s="3"/>
      <c r="N5688" t="str">
        <f>Orte[[#This Row],[Ort]]</f>
        <v>Osnabrück</v>
      </c>
      <c r="O5688" t="s">
        <v>2565</v>
      </c>
      <c r="P5688" t="s">
        <v>6838</v>
      </c>
    </row>
    <row r="5689" spans="1:16" x14ac:dyDescent="0.35">
      <c r="A5689" t="s">
        <v>2138</v>
      </c>
      <c r="B5689" s="3" t="s">
        <v>15267</v>
      </c>
      <c r="C5689" s="4">
        <v>52.311042025799999</v>
      </c>
      <c r="D5689" s="4">
        <v>8.0205648534500007</v>
      </c>
      <c r="E5689" s="4">
        <f>Orte[[#This Row],[Lat_dez]]*PI()/180</f>
        <v>0.91299991849933437</v>
      </c>
      <c r="F5689" s="4">
        <f>Orte[[#This Row],[Lon_dez]]*PI()/180</f>
        <v>0.13998526456243898</v>
      </c>
      <c r="G5689" t="s">
        <v>554</v>
      </c>
      <c r="H5689" t="s">
        <v>2139</v>
      </c>
      <c r="I5689" s="4" t="b">
        <v>0</v>
      </c>
      <c r="J5689" s="4" t="str">
        <f>CONCATENATE(Orte[[#This Row],[Ort]]," - ",Orte[[#This Row],[Landkreis]])</f>
        <v>Osnabrück - Kreisfreie Stadt Osnabrück</v>
      </c>
      <c r="L5689" s="3" t="s">
        <v>10528</v>
      </c>
      <c r="M5689" s="3"/>
      <c r="N5689" t="str">
        <f>Orte[[#This Row],[Ort]]</f>
        <v>Osnabrück</v>
      </c>
      <c r="O5689" t="s">
        <v>6922</v>
      </c>
      <c r="P5689" t="s">
        <v>6535</v>
      </c>
    </row>
    <row r="5690" spans="1:16" x14ac:dyDescent="0.35">
      <c r="A5690" t="s">
        <v>5961</v>
      </c>
      <c r="B5690" s="3" t="s">
        <v>14019</v>
      </c>
      <c r="C5690" s="4">
        <v>52.053856061600001</v>
      </c>
      <c r="D5690" s="4">
        <v>7.8326992576799999</v>
      </c>
      <c r="E5690" s="4">
        <f>Orte[[#This Row],[Lat_dez]]*PI()/180</f>
        <v>0.90851117663412817</v>
      </c>
      <c r="F5690" s="4">
        <f>Orte[[#This Row],[Lon_dez]]*PI()/180</f>
        <v>0.13670639136503174</v>
      </c>
      <c r="G5690" t="s">
        <v>504</v>
      </c>
      <c r="H5690" t="s">
        <v>1122</v>
      </c>
      <c r="I5690" s="4" t="b">
        <v>0</v>
      </c>
      <c r="J5690" s="4" t="str">
        <f>CONCATENATE(Orte[[#This Row],[Ort]]," - ",Orte[[#This Row],[Landkreis]])</f>
        <v>Ostbevern - Kreis Warendorf</v>
      </c>
      <c r="L5690" s="3" t="s">
        <v>13414</v>
      </c>
      <c r="M5690" s="3"/>
      <c r="N5690" t="str">
        <f>Orte[[#This Row],[Ort]]</f>
        <v>Ostbevern</v>
      </c>
      <c r="O5690" t="s">
        <v>7171</v>
      </c>
      <c r="P5690" t="s">
        <v>3584</v>
      </c>
    </row>
    <row r="5691" spans="1:16" x14ac:dyDescent="0.35">
      <c r="A5691" t="s">
        <v>4670</v>
      </c>
      <c r="B5691" s="3" t="s">
        <v>12330</v>
      </c>
      <c r="C5691" s="4">
        <v>48.7225090771</v>
      </c>
      <c r="D5691" s="4">
        <v>8.8460802880300005</v>
      </c>
      <c r="E5691" s="4">
        <f>Orte[[#This Row],[Lat_dez]]*PI()/180</f>
        <v>0.85036820322821871</v>
      </c>
      <c r="F5691" s="4">
        <f>Orte[[#This Row],[Lon_dez]]*PI()/180</f>
        <v>0.15439322692189184</v>
      </c>
      <c r="G5691" t="s">
        <v>546</v>
      </c>
      <c r="H5691" t="s">
        <v>1061</v>
      </c>
      <c r="I5691" s="4" t="b">
        <v>0</v>
      </c>
      <c r="J5691" s="4" t="str">
        <f>CONCATENATE(Orte[[#This Row],[Ort]]," - ",Orte[[#This Row],[Landkreis]])</f>
        <v>Ostelsheim - Landkreis Calw</v>
      </c>
      <c r="L5691" s="3" t="s">
        <v>9737</v>
      </c>
      <c r="M5691" s="3"/>
      <c r="N5691" t="str">
        <f>Orte[[#This Row],[Ort]]</f>
        <v>Ostelsheim</v>
      </c>
      <c r="O5691" t="s">
        <v>2503</v>
      </c>
      <c r="P5691" t="s">
        <v>5011</v>
      </c>
    </row>
    <row r="5692" spans="1:16" x14ac:dyDescent="0.35">
      <c r="A5692" t="s">
        <v>1505</v>
      </c>
      <c r="B5692" s="3" t="s">
        <v>8444</v>
      </c>
      <c r="C5692" s="4">
        <v>53.726472473199998</v>
      </c>
      <c r="D5692" s="4">
        <v>9.2222379599900002</v>
      </c>
      <c r="E5692" s="4">
        <f>Orte[[#This Row],[Lat_dez]]*PI()/180</f>
        <v>0.93770384013944086</v>
      </c>
      <c r="F5692" s="4">
        <f>Orte[[#This Row],[Lon_dez]]*PI()/180</f>
        <v>0.16095841680423059</v>
      </c>
      <c r="G5692" t="s">
        <v>554</v>
      </c>
      <c r="H5692" t="s">
        <v>729</v>
      </c>
      <c r="I5692" s="4" t="b">
        <v>0</v>
      </c>
      <c r="J5692" s="4" t="str">
        <f>CONCATENATE(Orte[[#This Row],[Ort]]," - ",Orte[[#This Row],[Landkreis]])</f>
        <v>Osten - Landkreis Cuxhaven</v>
      </c>
      <c r="L5692" s="3" t="s">
        <v>10001</v>
      </c>
      <c r="M5692" s="3"/>
      <c r="N5692" t="str">
        <f>Orte[[#This Row],[Ort]]</f>
        <v>Osten</v>
      </c>
      <c r="O5692" t="s">
        <v>5939</v>
      </c>
      <c r="P5692" t="s">
        <v>1248</v>
      </c>
    </row>
    <row r="5693" spans="1:16" x14ac:dyDescent="0.35">
      <c r="A5693" t="s">
        <v>2636</v>
      </c>
      <c r="B5693" s="3" t="s">
        <v>9750</v>
      </c>
      <c r="C5693" s="4">
        <v>54.463198039799998</v>
      </c>
      <c r="D5693" s="4">
        <v>9.2519054493600006</v>
      </c>
      <c r="E5693" s="4">
        <f>Orte[[#This Row],[Lat_dez]]*PI()/180</f>
        <v>0.95056212696023168</v>
      </c>
      <c r="F5693" s="4">
        <f>Orte[[#This Row],[Lon_dez]]*PI()/180</f>
        <v>0.1614762121745375</v>
      </c>
      <c r="G5693" t="s">
        <v>641</v>
      </c>
      <c r="H5693" t="s">
        <v>765</v>
      </c>
      <c r="I5693" s="4" t="b">
        <v>0</v>
      </c>
      <c r="J5693" s="4" t="str">
        <f>CONCATENATE(Orte[[#This Row],[Ort]]," - ",Orte[[#This Row],[Landkreis]])</f>
        <v>Ostenfeld - Kreis Nordfriesland</v>
      </c>
      <c r="L5693" s="3" t="s">
        <v>15435</v>
      </c>
      <c r="M5693" s="3"/>
      <c r="N5693" t="str">
        <f>Orte[[#This Row],[Ort]]</f>
        <v>Ostenfeld</v>
      </c>
      <c r="O5693" t="s">
        <v>5827</v>
      </c>
      <c r="P5693" t="s">
        <v>4458</v>
      </c>
    </row>
    <row r="5694" spans="1:16" x14ac:dyDescent="0.35">
      <c r="A5694" t="s">
        <v>6735</v>
      </c>
      <c r="B5694" s="3" t="s">
        <v>15074</v>
      </c>
      <c r="C5694" s="4">
        <v>48.140200934500001</v>
      </c>
      <c r="D5694" s="4">
        <v>10.1780864834</v>
      </c>
      <c r="E5694" s="4">
        <f>Orte[[#This Row],[Lat_dez]]*PI()/180</f>
        <v>0.84020500887867611</v>
      </c>
      <c r="F5694" s="4">
        <f>Orte[[#This Row],[Lon_dez]]*PI()/180</f>
        <v>0.17764112068806118</v>
      </c>
      <c r="G5694" t="s">
        <v>665</v>
      </c>
      <c r="H5694" t="s">
        <v>1017</v>
      </c>
      <c r="I5694" s="4" t="b">
        <v>0</v>
      </c>
      <c r="J5694" s="4" t="str">
        <f>CONCATENATE(Orte[[#This Row],[Ort]]," - ",Orte[[#This Row],[Landkreis]])</f>
        <v>Osterberg - Landkreis Neu-Ulm</v>
      </c>
      <c r="L5694" s="3" t="s">
        <v>14877</v>
      </c>
      <c r="M5694" s="3"/>
      <c r="N5694" t="str">
        <f>Orte[[#This Row],[Ort]]</f>
        <v>Osterberg</v>
      </c>
      <c r="O5694" t="s">
        <v>5912</v>
      </c>
      <c r="P5694" t="s">
        <v>5237</v>
      </c>
    </row>
    <row r="5695" spans="1:16" x14ac:dyDescent="0.35">
      <c r="A5695" t="s">
        <v>3952</v>
      </c>
      <c r="B5695" s="3" t="s">
        <v>11398</v>
      </c>
      <c r="C5695" s="4">
        <v>52.797478186699998</v>
      </c>
      <c r="D5695" s="4">
        <v>11.722934802099999</v>
      </c>
      <c r="E5695" s="4">
        <f>Orte[[#This Row],[Lat_dez]]*PI()/180</f>
        <v>0.92148983110780036</v>
      </c>
      <c r="F5695" s="4">
        <f>Orte[[#This Row],[Lon_dez]]*PI()/180</f>
        <v>0.20460381029327487</v>
      </c>
      <c r="G5695" t="s">
        <v>809</v>
      </c>
      <c r="H5695" t="s">
        <v>872</v>
      </c>
      <c r="I5695" s="4" t="b">
        <v>0</v>
      </c>
      <c r="J5695" s="4" t="str">
        <f>CONCATENATE(Orte[[#This Row],[Ort]]," - ",Orte[[#This Row],[Landkreis]])</f>
        <v>Osterburg, Altmärkische Höhe - Landkreis Stendal</v>
      </c>
      <c r="L5695" s="3" t="s">
        <v>9371</v>
      </c>
      <c r="M5695" s="3"/>
      <c r="N5695" t="str">
        <f>Orte[[#This Row],[Ort]]</f>
        <v>Osterburg, Altmärkische Höhe</v>
      </c>
      <c r="O5695" t="s">
        <v>4718</v>
      </c>
      <c r="P5695" t="s">
        <v>1694</v>
      </c>
    </row>
    <row r="5696" spans="1:16" x14ac:dyDescent="0.35">
      <c r="A5696" t="s">
        <v>6831</v>
      </c>
      <c r="B5696" s="3" t="s">
        <v>15197</v>
      </c>
      <c r="C5696" s="4">
        <v>49.445856544000002</v>
      </c>
      <c r="D5696" s="4">
        <v>9.4112096255700006</v>
      </c>
      <c r="E5696" s="4">
        <f>Orte[[#This Row],[Lat_dez]]*PI()/180</f>
        <v>0.86299299816158448</v>
      </c>
      <c r="F5696" s="4">
        <f>Orte[[#This Row],[Lon_dez]]*PI()/180</f>
        <v>0.16425659456157923</v>
      </c>
      <c r="G5696" t="s">
        <v>546</v>
      </c>
      <c r="H5696" t="s">
        <v>774</v>
      </c>
      <c r="I5696" s="4" t="b">
        <v>0</v>
      </c>
      <c r="J5696" s="4" t="str">
        <f>CONCATENATE(Orte[[#This Row],[Ort]]," - ",Orte[[#This Row],[Landkreis]])</f>
        <v>Osterburken - Landkreis Neckar-Odenwald-Kreis</v>
      </c>
      <c r="L5696" s="3" t="s">
        <v>12314</v>
      </c>
      <c r="M5696" s="3"/>
      <c r="N5696" t="str">
        <f>Orte[[#This Row],[Ort]]</f>
        <v>Osterburken</v>
      </c>
      <c r="O5696" t="s">
        <v>5404</v>
      </c>
      <c r="P5696" t="s">
        <v>4372</v>
      </c>
    </row>
    <row r="5697" spans="1:16" x14ac:dyDescent="0.35">
      <c r="A5697" t="s">
        <v>1000</v>
      </c>
      <c r="B5697" s="3" t="s">
        <v>7981</v>
      </c>
      <c r="C5697" s="4">
        <v>54.448422806099998</v>
      </c>
      <c r="D5697" s="4">
        <v>9.7588895535500004</v>
      </c>
      <c r="E5697" s="4">
        <f>Orte[[#This Row],[Lat_dez]]*PI()/180</f>
        <v>0.95030425048441503</v>
      </c>
      <c r="F5697" s="4">
        <f>Orte[[#This Row],[Lon_dez]]*PI()/180</f>
        <v>0.17032475404792699</v>
      </c>
      <c r="G5697" t="s">
        <v>641</v>
      </c>
      <c r="H5697" t="s">
        <v>642</v>
      </c>
      <c r="I5697" s="4" t="b">
        <v>0</v>
      </c>
      <c r="J5697" s="4" t="str">
        <f>CONCATENATE(Orte[[#This Row],[Ort]]," - ",Orte[[#This Row],[Landkreis]])</f>
        <v>Osterby - Kreis Rendsburg-Eckernförde</v>
      </c>
      <c r="L5697" s="3" t="s">
        <v>13397</v>
      </c>
      <c r="M5697" s="3"/>
      <c r="N5697" t="str">
        <f>Orte[[#This Row],[Ort]]</f>
        <v>Osterby</v>
      </c>
      <c r="O5697" t="s">
        <v>6863</v>
      </c>
      <c r="P5697" t="s">
        <v>4592</v>
      </c>
    </row>
    <row r="5698" spans="1:16" x14ac:dyDescent="0.35">
      <c r="A5698" t="s">
        <v>1136</v>
      </c>
      <c r="B5698" s="3" t="s">
        <v>8098</v>
      </c>
      <c r="C5698" s="4">
        <v>52.376157277499999</v>
      </c>
      <c r="D5698" s="4">
        <v>8.2036482689099994</v>
      </c>
      <c r="E5698" s="4">
        <f>Orte[[#This Row],[Lat_dez]]*PI()/180</f>
        <v>0.91413639403476432</v>
      </c>
      <c r="F5698" s="4">
        <f>Orte[[#This Row],[Lon_dez]]*PI()/180</f>
        <v>0.14318067296801265</v>
      </c>
      <c r="G5698" t="s">
        <v>554</v>
      </c>
      <c r="H5698" t="s">
        <v>555</v>
      </c>
      <c r="I5698" s="4" t="b">
        <v>0</v>
      </c>
      <c r="J5698" s="4" t="str">
        <f>CONCATENATE(Orte[[#This Row],[Ort]]," - ",Orte[[#This Row],[Landkreis]])</f>
        <v>Ostercappeln - Landkreis Osnabrück</v>
      </c>
      <c r="L5698" s="3" t="s">
        <v>9989</v>
      </c>
      <c r="M5698" s="3"/>
      <c r="N5698" t="str">
        <f>Orte[[#This Row],[Ort]]</f>
        <v>Ostercappeln</v>
      </c>
      <c r="O5698" t="s">
        <v>5471</v>
      </c>
      <c r="P5698" t="s">
        <v>5709</v>
      </c>
    </row>
    <row r="5699" spans="1:16" x14ac:dyDescent="0.35">
      <c r="A5699" t="s">
        <v>919</v>
      </c>
      <c r="B5699" s="3" t="s">
        <v>7926</v>
      </c>
      <c r="C5699" s="4">
        <v>48.682578353899999</v>
      </c>
      <c r="D5699" s="4">
        <v>12.998254315600001</v>
      </c>
      <c r="E5699" s="4">
        <f>Orte[[#This Row],[Lat_dez]]*PI()/180</f>
        <v>0.84967128063567621</v>
      </c>
      <c r="F5699" s="4">
        <f>Orte[[#This Row],[Lon_dez]]*PI()/180</f>
        <v>0.22686233481878212</v>
      </c>
      <c r="G5699" t="s">
        <v>665</v>
      </c>
      <c r="H5699" t="s">
        <v>917</v>
      </c>
      <c r="I5699" s="4" t="b">
        <v>0</v>
      </c>
      <c r="J5699" s="4" t="str">
        <f>CONCATENATE(Orte[[#This Row],[Ort]]," - ",Orte[[#This Row],[Landkreis]])</f>
        <v>Osterhofen - Landkreis Deggendorf</v>
      </c>
      <c r="L5699" s="3" t="s">
        <v>9986</v>
      </c>
      <c r="M5699" s="3"/>
      <c r="N5699" t="str">
        <f>Orte[[#This Row],[Ort]]</f>
        <v>Osterhofen</v>
      </c>
      <c r="O5699" t="s">
        <v>4825</v>
      </c>
      <c r="P5699" t="s">
        <v>3581</v>
      </c>
    </row>
    <row r="5700" spans="1:16" x14ac:dyDescent="0.35">
      <c r="A5700" t="s">
        <v>1066</v>
      </c>
      <c r="B5700" s="3" t="s">
        <v>8035</v>
      </c>
      <c r="C5700" s="4">
        <v>53.255721204799997</v>
      </c>
      <c r="D5700" s="4">
        <v>8.7924607315499994</v>
      </c>
      <c r="E5700" s="4">
        <f>Orte[[#This Row],[Lat_dez]]*PI()/180</f>
        <v>0.9294876805479213</v>
      </c>
      <c r="F5700" s="4">
        <f>Orte[[#This Row],[Lon_dez]]*PI()/180</f>
        <v>0.15345738911785675</v>
      </c>
      <c r="G5700" t="s">
        <v>554</v>
      </c>
      <c r="H5700" t="s">
        <v>1067</v>
      </c>
      <c r="I5700" s="4" t="b">
        <v>0</v>
      </c>
      <c r="J5700" s="4" t="str">
        <f>CONCATENATE(Orte[[#This Row],[Ort]]," - ",Orte[[#This Row],[Landkreis]])</f>
        <v>Osterholz-Scharmbeck - Landkreis Osterholz</v>
      </c>
      <c r="L5700" s="3" t="s">
        <v>10308</v>
      </c>
      <c r="M5700" s="3"/>
      <c r="N5700" t="str">
        <f>Orte[[#This Row],[Ort]]</f>
        <v>Osterholz-Scharmbeck</v>
      </c>
      <c r="O5700" t="s">
        <v>4644</v>
      </c>
      <c r="P5700" t="s">
        <v>2104</v>
      </c>
    </row>
    <row r="5701" spans="1:16" x14ac:dyDescent="0.35">
      <c r="A5701" t="s">
        <v>6760</v>
      </c>
      <c r="B5701" s="3" t="s">
        <v>15104</v>
      </c>
      <c r="C5701" s="4">
        <v>51.791478599400001</v>
      </c>
      <c r="D5701" s="4">
        <v>12.013332498600001</v>
      </c>
      <c r="E5701" s="4">
        <f>Orte[[#This Row],[Lat_dez]]*PI()/180</f>
        <v>0.90393182603571121</v>
      </c>
      <c r="F5701" s="4">
        <f>Orte[[#This Row],[Lon_dez]]*PI()/180</f>
        <v>0.20967220623740709</v>
      </c>
      <c r="G5701" t="s">
        <v>809</v>
      </c>
      <c r="H5701" t="s">
        <v>1304</v>
      </c>
      <c r="I5701" s="4" t="b">
        <v>0</v>
      </c>
      <c r="J5701" s="4" t="str">
        <f>CONCATENATE(Orte[[#This Row],[Ort]]," - ",Orte[[#This Row],[Landkreis]])</f>
        <v>Osternienburger Land - Landkreis Anhalt-Bitterfeld</v>
      </c>
      <c r="L5701" s="3" t="s">
        <v>10312</v>
      </c>
      <c r="M5701" s="3"/>
      <c r="N5701" t="str">
        <f>Orte[[#This Row],[Ort]]</f>
        <v>Osternienburger Land</v>
      </c>
      <c r="O5701" t="s">
        <v>5580</v>
      </c>
      <c r="P5701" t="s">
        <v>5994</v>
      </c>
    </row>
    <row r="5702" spans="1:16" x14ac:dyDescent="0.35">
      <c r="A5702" t="s">
        <v>4476</v>
      </c>
      <c r="B5702" s="3" t="s">
        <v>12076</v>
      </c>
      <c r="C5702" s="4">
        <v>51.730809581800003</v>
      </c>
      <c r="D5702" s="4">
        <v>10.306605510300001</v>
      </c>
      <c r="E5702" s="4">
        <f>Orte[[#This Row],[Lat_dez]]*PI()/180</f>
        <v>0.90287295192464101</v>
      </c>
      <c r="F5702" s="4">
        <f>Orte[[#This Row],[Lon_dez]]*PI()/180</f>
        <v>0.17988420085892534</v>
      </c>
      <c r="G5702" t="s">
        <v>554</v>
      </c>
      <c r="H5702" t="s">
        <v>651</v>
      </c>
      <c r="I5702" s="4" t="b">
        <v>0</v>
      </c>
      <c r="J5702" s="4" t="str">
        <f>CONCATENATE(Orte[[#This Row],[Ort]]," - ",Orte[[#This Row],[Landkreis]])</f>
        <v>Osterode am Harz - Landkreis Göttingen</v>
      </c>
      <c r="L5702" s="3" t="s">
        <v>10318</v>
      </c>
      <c r="M5702" s="3"/>
      <c r="N5702" t="str">
        <f>Orte[[#This Row],[Ort]]</f>
        <v>Osterode am Harz</v>
      </c>
      <c r="O5702" t="s">
        <v>4040</v>
      </c>
      <c r="P5702" t="s">
        <v>6798</v>
      </c>
    </row>
    <row r="5703" spans="1:16" x14ac:dyDescent="0.35">
      <c r="A5703" t="s">
        <v>640</v>
      </c>
      <c r="B5703" s="3" t="s">
        <v>7753</v>
      </c>
      <c r="C5703" s="4">
        <v>54.274850675899998</v>
      </c>
      <c r="D5703" s="4">
        <v>9.7141212178099998</v>
      </c>
      <c r="E5703" s="4">
        <f>Orte[[#This Row],[Lat_dez]]*PI()/180</f>
        <v>0.94727484532272477</v>
      </c>
      <c r="F5703" s="4">
        <f>Orte[[#This Row],[Lon_dez]]*PI()/180</f>
        <v>0.16954339918862571</v>
      </c>
      <c r="G5703" t="s">
        <v>641</v>
      </c>
      <c r="H5703" t="s">
        <v>642</v>
      </c>
      <c r="I5703" s="4" t="b">
        <v>0</v>
      </c>
      <c r="J5703" s="4" t="str">
        <f>CONCATENATE(Orte[[#This Row],[Ort]]," - ",Orte[[#This Row],[Landkreis]])</f>
        <v>Osterrönfeld - Kreis Rendsburg-Eckernförde</v>
      </c>
      <c r="L5703" s="3" t="s">
        <v>7800</v>
      </c>
      <c r="M5703" s="3"/>
      <c r="N5703" t="str">
        <f>Orte[[#This Row],[Ort]]</f>
        <v>Osterrönfeld</v>
      </c>
      <c r="O5703" t="s">
        <v>4522</v>
      </c>
      <c r="P5703" t="s">
        <v>2497</v>
      </c>
    </row>
    <row r="5704" spans="1:16" x14ac:dyDescent="0.35">
      <c r="A5704" t="s">
        <v>6636</v>
      </c>
      <c r="B5704" s="3" t="s">
        <v>14948</v>
      </c>
      <c r="C5704" s="4">
        <v>50.2463818254</v>
      </c>
      <c r="D5704" s="4">
        <v>7.6882546080900003</v>
      </c>
      <c r="E5704" s="4">
        <f>Orte[[#This Row],[Lat_dez]]*PI()/180</f>
        <v>0.87696480006746858</v>
      </c>
      <c r="F5704" s="4">
        <f>Orte[[#This Row],[Lon_dez]]*PI()/180</f>
        <v>0.13418535664279677</v>
      </c>
      <c r="G5704" t="s">
        <v>514</v>
      </c>
      <c r="H5704" t="s">
        <v>593</v>
      </c>
      <c r="I5704" s="4" t="b">
        <v>0</v>
      </c>
      <c r="J5704" s="4" t="str">
        <f>CONCATENATE(Orte[[#This Row],[Ort]]," - ",Orte[[#This Row],[Landkreis]])</f>
        <v>Osterspai - Landkreis Rhein-Lahn-Kreis</v>
      </c>
      <c r="L5704" s="3" t="s">
        <v>9980</v>
      </c>
      <c r="M5704" s="3"/>
      <c r="N5704" t="str">
        <f>Orte[[#This Row],[Ort]]</f>
        <v>Osterspai</v>
      </c>
      <c r="O5704" t="s">
        <v>2229</v>
      </c>
      <c r="P5704" t="s">
        <v>6858</v>
      </c>
    </row>
    <row r="5705" spans="1:16" x14ac:dyDescent="0.35">
      <c r="A5705" t="s">
        <v>4099</v>
      </c>
      <c r="B5705" s="3" t="s">
        <v>11581</v>
      </c>
      <c r="C5705" s="4">
        <v>54.108743270700003</v>
      </c>
      <c r="D5705" s="4">
        <v>9.5845665640500002</v>
      </c>
      <c r="E5705" s="4">
        <f>Orte[[#This Row],[Lat_dez]]*PI()/180</f>
        <v>0.94437572419004046</v>
      </c>
      <c r="F5705" s="4">
        <f>Orte[[#This Row],[Lon_dez]]*PI()/180</f>
        <v>0.16728224391923249</v>
      </c>
      <c r="G5705" t="s">
        <v>641</v>
      </c>
      <c r="H5705" t="s">
        <v>642</v>
      </c>
      <c r="I5705" s="4" t="b">
        <v>0</v>
      </c>
      <c r="J5705" s="4" t="str">
        <f>CONCATENATE(Orte[[#This Row],[Ort]]," - ",Orte[[#This Row],[Landkreis]])</f>
        <v>Osterstedt - Kreis Rendsburg-Eckernförde</v>
      </c>
      <c r="L5705" s="3" t="s">
        <v>15432</v>
      </c>
      <c r="M5705" s="3"/>
      <c r="N5705" t="str">
        <f>Orte[[#This Row],[Ort]]</f>
        <v>Osterstedt</v>
      </c>
      <c r="O5705" t="s">
        <v>1572</v>
      </c>
      <c r="P5705" t="s">
        <v>7030</v>
      </c>
    </row>
    <row r="5706" spans="1:16" x14ac:dyDescent="0.35">
      <c r="A5706" t="s">
        <v>4722</v>
      </c>
      <c r="B5706" s="3" t="s">
        <v>12388</v>
      </c>
      <c r="C5706" s="4">
        <v>51.986469877099999</v>
      </c>
      <c r="D5706" s="4">
        <v>10.7251428822</v>
      </c>
      <c r="E5706" s="4">
        <f>Orte[[#This Row],[Lat_dez]]*PI()/180</f>
        <v>0.90733506584424672</v>
      </c>
      <c r="F5706" s="4">
        <f>Orte[[#This Row],[Lon_dez]]*PI()/180</f>
        <v>0.18718905604122432</v>
      </c>
      <c r="G5706" t="s">
        <v>809</v>
      </c>
      <c r="H5706" t="s">
        <v>810</v>
      </c>
      <c r="I5706" s="4" t="b">
        <v>0</v>
      </c>
      <c r="J5706" s="4" t="str">
        <f>CONCATENATE(Orte[[#This Row],[Ort]]," - ",Orte[[#This Row],[Landkreis]])</f>
        <v>Osterwieck - Landkreis Harz</v>
      </c>
      <c r="L5706" s="3" t="s">
        <v>9725</v>
      </c>
      <c r="M5706" s="3"/>
      <c r="N5706" t="str">
        <f>Orte[[#This Row],[Ort]]</f>
        <v>Osterwieck</v>
      </c>
      <c r="O5706" t="s">
        <v>5526</v>
      </c>
      <c r="P5706" t="s">
        <v>1133</v>
      </c>
    </row>
    <row r="5707" spans="1:16" x14ac:dyDescent="0.35">
      <c r="A5707" t="s">
        <v>5923</v>
      </c>
      <c r="B5707" s="3" t="s">
        <v>13979</v>
      </c>
      <c r="C5707" s="4">
        <v>48.717856407600003</v>
      </c>
      <c r="D5707" s="4">
        <v>9.2613887116899996</v>
      </c>
      <c r="E5707" s="4">
        <f>Orte[[#This Row],[Lat_dez]]*PI()/180</f>
        <v>0.85028699882643666</v>
      </c>
      <c r="F5707" s="4">
        <f>Orte[[#This Row],[Lon_dez]]*PI()/180</f>
        <v>0.16164172632602633</v>
      </c>
      <c r="G5707" t="s">
        <v>546</v>
      </c>
      <c r="H5707" t="s">
        <v>781</v>
      </c>
      <c r="I5707" s="4" t="b">
        <v>0</v>
      </c>
      <c r="J5707" s="4" t="str">
        <f>CONCATENATE(Orte[[#This Row],[Ort]]," - ",Orte[[#This Row],[Landkreis]])</f>
        <v>Ostfildern - Landkreis Esslingen</v>
      </c>
      <c r="L5707" s="3" t="s">
        <v>10943</v>
      </c>
      <c r="M5707" s="3"/>
      <c r="N5707" t="str">
        <f>Orte[[#This Row],[Ort]]</f>
        <v>Ostfildern</v>
      </c>
      <c r="O5707" t="s">
        <v>4810</v>
      </c>
      <c r="P5707" t="s">
        <v>4563</v>
      </c>
    </row>
    <row r="5708" spans="1:16" x14ac:dyDescent="0.35">
      <c r="A5708" t="s">
        <v>6732</v>
      </c>
      <c r="B5708" s="3" t="s">
        <v>15070</v>
      </c>
      <c r="C5708" s="4">
        <v>50.455529795799997</v>
      </c>
      <c r="D5708" s="4">
        <v>10.195692900699999</v>
      </c>
      <c r="E5708" s="4">
        <f>Orte[[#This Row],[Lat_dez]]*PI()/180</f>
        <v>0.88061512077481219</v>
      </c>
      <c r="F5708" s="4">
        <f>Orte[[#This Row],[Lon_dez]]*PI()/180</f>
        <v>0.17794841063942626</v>
      </c>
      <c r="G5708" t="s">
        <v>665</v>
      </c>
      <c r="H5708" t="s">
        <v>666</v>
      </c>
      <c r="I5708" s="4" t="b">
        <v>0</v>
      </c>
      <c r="J5708" s="4" t="str">
        <f>CONCATENATE(Orte[[#This Row],[Ort]]," - ",Orte[[#This Row],[Landkreis]])</f>
        <v>Ostheim v.d. Rhön - Landkreis Rhön-Grabfeld</v>
      </c>
      <c r="L5708" s="3" t="s">
        <v>13815</v>
      </c>
      <c r="M5708" s="3"/>
      <c r="N5708" t="str">
        <f>Orte[[#This Row],[Ort]]</f>
        <v>Ostheim v.d. Rhön</v>
      </c>
      <c r="O5708" t="s">
        <v>6644</v>
      </c>
      <c r="P5708" t="s">
        <v>3461</v>
      </c>
    </row>
    <row r="5709" spans="1:16" x14ac:dyDescent="0.35">
      <c r="A5709" t="s">
        <v>7272</v>
      </c>
      <c r="B5709" s="3" t="s">
        <v>15805</v>
      </c>
      <c r="C5709" s="4">
        <v>49.704027425500001</v>
      </c>
      <c r="D5709" s="4">
        <v>8.3161165475699992</v>
      </c>
      <c r="E5709" s="4">
        <f>Orte[[#This Row],[Lat_dez]]*PI()/180</f>
        <v>0.86749893007653567</v>
      </c>
      <c r="F5709" s="4">
        <f>Orte[[#This Row],[Lon_dez]]*PI()/180</f>
        <v>0.14514361473468013</v>
      </c>
      <c r="G5709" t="s">
        <v>514</v>
      </c>
      <c r="H5709" t="s">
        <v>570</v>
      </c>
      <c r="I5709" s="4" t="b">
        <v>0</v>
      </c>
      <c r="J5709" s="4" t="str">
        <f>CONCATENATE(Orte[[#This Row],[Ort]]," - ",Orte[[#This Row],[Landkreis]])</f>
        <v>Osthofen - Landkreis Alzey-Worms</v>
      </c>
      <c r="L5709" s="3" t="s">
        <v>10936</v>
      </c>
      <c r="M5709" s="3"/>
      <c r="N5709" t="str">
        <f>Orte[[#This Row],[Ort]]</f>
        <v>Osthofen</v>
      </c>
      <c r="O5709" t="s">
        <v>2580</v>
      </c>
      <c r="P5709" t="s">
        <v>6198</v>
      </c>
    </row>
    <row r="5710" spans="1:16" x14ac:dyDescent="0.35">
      <c r="A5710" t="s">
        <v>5536</v>
      </c>
      <c r="B5710" s="3" t="s">
        <v>13441</v>
      </c>
      <c r="C5710" s="4">
        <v>47.951080810699999</v>
      </c>
      <c r="D5710" s="4">
        <v>9.3607018812600007</v>
      </c>
      <c r="E5710" s="4">
        <f>Orte[[#This Row],[Lat_dez]]*PI()/180</f>
        <v>0.8369042400365867</v>
      </c>
      <c r="F5710" s="4">
        <f>Orte[[#This Row],[Lon_dez]]*PI()/180</f>
        <v>0.16337506812561431</v>
      </c>
      <c r="G5710" t="s">
        <v>546</v>
      </c>
      <c r="H5710" t="s">
        <v>1495</v>
      </c>
      <c r="I5710" s="4" t="b">
        <v>0</v>
      </c>
      <c r="J5710" s="4" t="str">
        <f>CONCATENATE(Orte[[#This Row],[Ort]]," - ",Orte[[#This Row],[Landkreis]])</f>
        <v>Ostrach - Landkreis Sigmaringen</v>
      </c>
      <c r="L5710" s="3" t="s">
        <v>11843</v>
      </c>
      <c r="M5710" s="3"/>
      <c r="N5710" t="str">
        <f>Orte[[#This Row],[Ort]]</f>
        <v>Ostrach</v>
      </c>
      <c r="O5710" t="s">
        <v>2066</v>
      </c>
      <c r="P5710" t="s">
        <v>2949</v>
      </c>
    </row>
    <row r="5711" spans="1:16" x14ac:dyDescent="0.35">
      <c r="A5711" t="s">
        <v>4574</v>
      </c>
      <c r="B5711" s="3" t="s">
        <v>12190</v>
      </c>
      <c r="C5711" s="4">
        <v>51.200421745699998</v>
      </c>
      <c r="D5711" s="4">
        <v>13.131061733299999</v>
      </c>
      <c r="E5711" s="4">
        <f>Orte[[#This Row],[Lat_dez]]*PI()/180</f>
        <v>0.89361593787216786</v>
      </c>
      <c r="F5711" s="4">
        <f>Orte[[#This Row],[Lon_dez]]*PI()/180</f>
        <v>0.22918026152871854</v>
      </c>
      <c r="G5711" t="s">
        <v>869</v>
      </c>
      <c r="H5711" t="s">
        <v>935</v>
      </c>
      <c r="I5711" s="4" t="b">
        <v>0</v>
      </c>
      <c r="J5711" s="4" t="str">
        <f>CONCATENATE(Orte[[#This Row],[Ort]]," - ",Orte[[#This Row],[Landkreis]])</f>
        <v>Ostrau - Landkreis Mittelsachsen</v>
      </c>
      <c r="L5711" s="3" t="s">
        <v>12134</v>
      </c>
      <c r="M5711" s="3"/>
      <c r="N5711" t="str">
        <f>Orte[[#This Row],[Ort]]</f>
        <v>Ostrau</v>
      </c>
      <c r="O5711" t="s">
        <v>3330</v>
      </c>
      <c r="P5711" t="s">
        <v>4049</v>
      </c>
    </row>
    <row r="5712" spans="1:16" x14ac:dyDescent="0.35">
      <c r="A5712" t="s">
        <v>5233</v>
      </c>
      <c r="B5712" s="3" t="s">
        <v>13062</v>
      </c>
      <c r="C5712" s="4">
        <v>53.14649739</v>
      </c>
      <c r="D5712" s="4">
        <v>7.6132325484100001</v>
      </c>
      <c r="E5712" s="4">
        <f>Orte[[#This Row],[Lat_dez]]*PI()/180</f>
        <v>0.92758136535807278</v>
      </c>
      <c r="F5712" s="4">
        <f>Orte[[#This Row],[Lon_dez]]*PI()/180</f>
        <v>0.1328759746897531</v>
      </c>
      <c r="G5712" t="s">
        <v>554</v>
      </c>
      <c r="H5712" t="s">
        <v>2151</v>
      </c>
      <c r="I5712" s="4" t="b">
        <v>0</v>
      </c>
      <c r="J5712" s="4" t="str">
        <f>CONCATENATE(Orte[[#This Row],[Ort]]," - ",Orte[[#This Row],[Landkreis]])</f>
        <v>Ostrhauderfehn - Landkreis Leer</v>
      </c>
      <c r="L5712" s="3" t="s">
        <v>10937</v>
      </c>
      <c r="M5712" s="3"/>
      <c r="N5712" t="str">
        <f>Orte[[#This Row],[Ort]]</f>
        <v>Ostrhauderfehn</v>
      </c>
      <c r="O5712" t="s">
        <v>3755</v>
      </c>
      <c r="P5712" t="s">
        <v>1622</v>
      </c>
    </row>
    <row r="5713" spans="1:16" x14ac:dyDescent="0.35">
      <c r="A5713" t="s">
        <v>2836</v>
      </c>
      <c r="B5713" s="3" t="s">
        <v>9993</v>
      </c>
      <c r="C5713" s="4">
        <v>49.189841320200003</v>
      </c>
      <c r="D5713" s="4">
        <v>8.7522442965800007</v>
      </c>
      <c r="E5713" s="4">
        <f>Orte[[#This Row],[Lat_dez]]*PI()/180</f>
        <v>0.85852468957104433</v>
      </c>
      <c r="F5713" s="4">
        <f>Orte[[#This Row],[Lon_dez]]*PI()/180</f>
        <v>0.15275547991421609</v>
      </c>
      <c r="G5713" t="s">
        <v>546</v>
      </c>
      <c r="H5713" t="s">
        <v>723</v>
      </c>
      <c r="I5713" s="4" t="b">
        <v>0</v>
      </c>
      <c r="J5713" s="4" t="str">
        <f>CONCATENATE(Orte[[#This Row],[Ort]]," - ",Orte[[#This Row],[Landkreis]])</f>
        <v>Östringen - Landkreis Karlsruhe</v>
      </c>
      <c r="L5713" s="3" t="s">
        <v>8664</v>
      </c>
      <c r="M5713" s="3"/>
      <c r="N5713" t="str">
        <f>Orte[[#This Row],[Ort]]</f>
        <v>Östringen</v>
      </c>
      <c r="O5713" t="s">
        <v>2087</v>
      </c>
      <c r="P5713" t="s">
        <v>6844</v>
      </c>
    </row>
    <row r="5714" spans="1:16" x14ac:dyDescent="0.35">
      <c r="A5714" t="s">
        <v>4238</v>
      </c>
      <c r="B5714" s="3" t="s">
        <v>11748</v>
      </c>
      <c r="C5714" s="4">
        <v>51.038748719499999</v>
      </c>
      <c r="D5714" s="4">
        <v>14.906575637</v>
      </c>
      <c r="E5714" s="4">
        <f>Orte[[#This Row],[Lat_dez]]*PI()/180</f>
        <v>0.89079421125331482</v>
      </c>
      <c r="F5714" s="4">
        <f>Orte[[#This Row],[Lon_dez]]*PI()/180</f>
        <v>0.26016882506322103</v>
      </c>
      <c r="G5714" t="s">
        <v>869</v>
      </c>
      <c r="H5714" t="s">
        <v>979</v>
      </c>
      <c r="I5714" s="4" t="b">
        <v>0</v>
      </c>
      <c r="J5714" s="4" t="str">
        <f>CONCATENATE(Orte[[#This Row],[Ort]]," - ",Orte[[#This Row],[Landkreis]])</f>
        <v>Ostritz, Schönau-Berzdorf - Landkreis Görlitz</v>
      </c>
      <c r="L5714" s="3" t="s">
        <v>13295</v>
      </c>
      <c r="M5714" s="3"/>
      <c r="N5714" t="str">
        <f>Orte[[#This Row],[Ort]]</f>
        <v>Ostritz, Schönau-Berzdorf</v>
      </c>
      <c r="O5714" t="s">
        <v>4323</v>
      </c>
      <c r="P5714" t="s">
        <v>2726</v>
      </c>
    </row>
    <row r="5715" spans="1:16" x14ac:dyDescent="0.35">
      <c r="A5715" t="s">
        <v>2991</v>
      </c>
      <c r="B5715" s="3" t="s">
        <v>10182</v>
      </c>
      <c r="C5715" s="4">
        <v>53.941847065099999</v>
      </c>
      <c r="D5715" s="4">
        <v>14.141320243299999</v>
      </c>
      <c r="E5715" s="4">
        <f>Orte[[#This Row],[Lat_dez]]*PI()/180</f>
        <v>0.94146283589323509</v>
      </c>
      <c r="F5715" s="4">
        <f>Orte[[#This Row],[Lon_dez]]*PI()/180</f>
        <v>0.24681259882451059</v>
      </c>
      <c r="G5715" t="s">
        <v>834</v>
      </c>
      <c r="H5715" t="s">
        <v>987</v>
      </c>
      <c r="I5715" s="4" t="b">
        <v>0</v>
      </c>
      <c r="J5715" s="4" t="str">
        <f>CONCATENATE(Orte[[#This Row],[Ort]]," - ",Orte[[#This Row],[Landkreis]])</f>
        <v>Ostseebad Heringsdorf - Landkreis Vorpommern-Greifswald</v>
      </c>
      <c r="L5715" s="3" t="s">
        <v>7647</v>
      </c>
      <c r="M5715" s="3"/>
      <c r="N5715" t="str">
        <f>Orte[[#This Row],[Ort]]</f>
        <v>Ostseebad Heringsdorf</v>
      </c>
      <c r="O5715" t="s">
        <v>5988</v>
      </c>
      <c r="P5715" t="s">
        <v>571</v>
      </c>
    </row>
    <row r="5716" spans="1:16" x14ac:dyDescent="0.35">
      <c r="A5716" t="s">
        <v>6849</v>
      </c>
      <c r="B5716" s="3" t="s">
        <v>15226</v>
      </c>
      <c r="C5716" s="4">
        <v>48.886503332300002</v>
      </c>
      <c r="D5716" s="4">
        <v>8.2392260838099993</v>
      </c>
      <c r="E5716" s="4">
        <f>Orte[[#This Row],[Lat_dez]]*PI()/180</f>
        <v>0.85323044293581463</v>
      </c>
      <c r="F5716" s="4">
        <f>Orte[[#This Row],[Lon_dez]]*PI()/180</f>
        <v>0.14380162297868274</v>
      </c>
      <c r="G5716" t="s">
        <v>546</v>
      </c>
      <c r="H5716" t="s">
        <v>552</v>
      </c>
      <c r="I5716" s="4" t="b">
        <v>0</v>
      </c>
      <c r="J5716" s="4" t="str">
        <f>CONCATENATE(Orte[[#This Row],[Ort]]," - ",Orte[[#This Row],[Landkreis]])</f>
        <v>Ötigheim - Landkreis Rastatt</v>
      </c>
      <c r="L5716" s="3" t="s">
        <v>10112</v>
      </c>
      <c r="M5716" s="3"/>
      <c r="N5716" t="str">
        <f>Orte[[#This Row],[Ort]]</f>
        <v>Ötigheim</v>
      </c>
      <c r="O5716" t="s">
        <v>4508</v>
      </c>
      <c r="P5716" t="s">
        <v>4940</v>
      </c>
    </row>
    <row r="5717" spans="1:16" x14ac:dyDescent="0.35">
      <c r="A5717" t="s">
        <v>3597</v>
      </c>
      <c r="B5717" s="3" t="s">
        <v>10950</v>
      </c>
      <c r="C5717" s="4">
        <v>48.963277818800002</v>
      </c>
      <c r="D5717" s="4">
        <v>8.8000281350700007</v>
      </c>
      <c r="E5717" s="4">
        <f>Orte[[#This Row],[Lat_dez]]*PI()/180</f>
        <v>0.85457041050676752</v>
      </c>
      <c r="F5717" s="4">
        <f>Orte[[#This Row],[Lon_dez]]*PI()/180</f>
        <v>0.15358946522510777</v>
      </c>
      <c r="G5717" t="s">
        <v>546</v>
      </c>
      <c r="H5717" t="s">
        <v>721</v>
      </c>
      <c r="I5717" s="4" t="b">
        <v>0</v>
      </c>
      <c r="J5717" s="4" t="str">
        <f>CONCATENATE(Orte[[#This Row],[Ort]]," - ",Orte[[#This Row],[Landkreis]])</f>
        <v>Ötisheim - Landkreis Enzkreis</v>
      </c>
      <c r="L5717" s="3" t="s">
        <v>9559</v>
      </c>
      <c r="M5717" s="3"/>
      <c r="N5717" t="str">
        <f>Orte[[#This Row],[Ort]]</f>
        <v>Ötisheim</v>
      </c>
      <c r="O5717" t="s">
        <v>2584</v>
      </c>
      <c r="P5717" t="s">
        <v>3736</v>
      </c>
    </row>
    <row r="5718" spans="1:16" x14ac:dyDescent="0.35">
      <c r="A5718" t="s">
        <v>645</v>
      </c>
      <c r="B5718" s="3" t="s">
        <v>7755</v>
      </c>
      <c r="C5718" s="4">
        <v>48.733815776699998</v>
      </c>
      <c r="D5718" s="4">
        <v>9.7535838907100008</v>
      </c>
      <c r="E5718" s="4">
        <f>Orte[[#This Row],[Lat_dez]]*PI()/180</f>
        <v>0.85056554236377258</v>
      </c>
      <c r="F5718" s="4">
        <f>Orte[[#This Row],[Lon_dez]]*PI()/180</f>
        <v>0.17023215276236828</v>
      </c>
      <c r="G5718" t="s">
        <v>546</v>
      </c>
      <c r="H5718" t="s">
        <v>644</v>
      </c>
      <c r="I5718" s="4" t="b">
        <v>0</v>
      </c>
      <c r="J5718" s="4" t="str">
        <f>CONCATENATE(Orte[[#This Row],[Ort]]," - ",Orte[[#This Row],[Landkreis]])</f>
        <v>Ottenbach - Landkreis Göppingen</v>
      </c>
      <c r="L5718" s="3" t="s">
        <v>14687</v>
      </c>
      <c r="M5718" s="3"/>
      <c r="N5718" t="str">
        <f>Orte[[#This Row],[Ort]]</f>
        <v>Ottenbach</v>
      </c>
      <c r="O5718" t="s">
        <v>4727</v>
      </c>
      <c r="P5718" t="s">
        <v>6186</v>
      </c>
    </row>
    <row r="5719" spans="1:16" x14ac:dyDescent="0.35">
      <c r="A5719" t="s">
        <v>4094</v>
      </c>
      <c r="B5719" s="3" t="s">
        <v>11576</v>
      </c>
      <c r="C5719" s="4">
        <v>53.968978495099996</v>
      </c>
      <c r="D5719" s="4">
        <v>9.5025064612599994</v>
      </c>
      <c r="E5719" s="4">
        <f>Orte[[#This Row],[Lat_dez]]*PI()/180</f>
        <v>0.94193636867750929</v>
      </c>
      <c r="F5719" s="4">
        <f>Orte[[#This Row],[Lon_dez]]*PI()/180</f>
        <v>0.16585002494102197</v>
      </c>
      <c r="G5719" t="s">
        <v>641</v>
      </c>
      <c r="H5719" t="s">
        <v>1005</v>
      </c>
      <c r="I5719" s="4" t="b">
        <v>0</v>
      </c>
      <c r="J5719" s="4" t="str">
        <f>CONCATENATE(Orte[[#This Row],[Ort]]," - ",Orte[[#This Row],[Landkreis]])</f>
        <v>Ottenbüttel - Kreis Steinburg</v>
      </c>
      <c r="L5719" s="3" t="s">
        <v>8083</v>
      </c>
      <c r="M5719" s="3"/>
      <c r="N5719" t="str">
        <f>Orte[[#This Row],[Ort]]</f>
        <v>Ottenbüttel</v>
      </c>
      <c r="O5719" t="s">
        <v>6512</v>
      </c>
      <c r="P5719" t="s">
        <v>2391</v>
      </c>
    </row>
    <row r="5720" spans="1:16" x14ac:dyDescent="0.35">
      <c r="A5720" t="s">
        <v>4610</v>
      </c>
      <c r="B5720" s="3" t="s">
        <v>12237</v>
      </c>
      <c r="C5720" s="4">
        <v>51.176388296200003</v>
      </c>
      <c r="D5720" s="4">
        <v>13.821836533800001</v>
      </c>
      <c r="E5720" s="4">
        <f>Orte[[#This Row],[Lat_dez]]*PI()/180</f>
        <v>0.8931964750477811</v>
      </c>
      <c r="F5720" s="4">
        <f>Orte[[#This Row],[Lon_dez]]*PI()/180</f>
        <v>0.24123655618725054</v>
      </c>
      <c r="G5720" t="s">
        <v>869</v>
      </c>
      <c r="H5720" t="s">
        <v>972</v>
      </c>
      <c r="I5720" s="4" t="b">
        <v>0</v>
      </c>
      <c r="J5720" s="4" t="str">
        <f>CONCATENATE(Orte[[#This Row],[Ort]]," - ",Orte[[#This Row],[Landkreis]])</f>
        <v>Ottendorf-Okrilla - Landkreis Bautzen</v>
      </c>
      <c r="L5720" s="3" t="s">
        <v>9613</v>
      </c>
      <c r="M5720" s="3"/>
      <c r="N5720" t="str">
        <f>Orte[[#This Row],[Ort]]</f>
        <v>Ottendorf-Okrilla</v>
      </c>
      <c r="O5720" t="s">
        <v>5890</v>
      </c>
      <c r="P5720" t="s">
        <v>4448</v>
      </c>
    </row>
    <row r="5721" spans="1:16" x14ac:dyDescent="0.35">
      <c r="A5721" t="s">
        <v>3680</v>
      </c>
      <c r="B5721" s="3" t="s">
        <v>11047</v>
      </c>
      <c r="C5721" s="4">
        <v>48.557416324800002</v>
      </c>
      <c r="D5721" s="4">
        <v>8.1595127815699993</v>
      </c>
      <c r="E5721" s="4">
        <f>Orte[[#This Row],[Lat_dez]]*PI()/180</f>
        <v>0.84748679112940439</v>
      </c>
      <c r="F5721" s="4">
        <f>Orte[[#This Row],[Lon_dez]]*PI()/180</f>
        <v>0.14241036339695737</v>
      </c>
      <c r="G5721" t="s">
        <v>546</v>
      </c>
      <c r="H5721" t="s">
        <v>622</v>
      </c>
      <c r="I5721" s="4" t="b">
        <v>0</v>
      </c>
      <c r="J5721" s="4" t="str">
        <f>CONCATENATE(Orte[[#This Row],[Ort]]," - ",Orte[[#This Row],[Landkreis]])</f>
        <v>Ottenhöfen im Schwarzwald - Landkreis Ortenaukreis</v>
      </c>
      <c r="L5721" s="3" t="s">
        <v>11853</v>
      </c>
      <c r="M5721" s="3"/>
      <c r="N5721" t="str">
        <f>Orte[[#This Row],[Ort]]</f>
        <v>Ottenhöfen im Schwarzwald</v>
      </c>
      <c r="O5721" t="s">
        <v>4450</v>
      </c>
      <c r="P5721" t="s">
        <v>4509</v>
      </c>
    </row>
    <row r="5722" spans="1:16" x14ac:dyDescent="0.35">
      <c r="A5722" t="s">
        <v>963</v>
      </c>
      <c r="B5722" s="3" t="s">
        <v>7956</v>
      </c>
      <c r="C5722" s="4">
        <v>49.502877770700003</v>
      </c>
      <c r="D5722" s="4">
        <v>11.3454334136</v>
      </c>
      <c r="E5722" s="4">
        <f>Orte[[#This Row],[Lat_dez]]*PI()/180</f>
        <v>0.86398820631102557</v>
      </c>
      <c r="F5722" s="4">
        <f>Orte[[#This Row],[Lon_dez]]*PI()/180</f>
        <v>0.19801516813309961</v>
      </c>
      <c r="G5722" t="s">
        <v>665</v>
      </c>
      <c r="H5722" t="s">
        <v>964</v>
      </c>
      <c r="I5722" s="4" t="b">
        <v>0</v>
      </c>
      <c r="J5722" s="4" t="str">
        <f>CONCATENATE(Orte[[#This Row],[Ort]]," - ",Orte[[#This Row],[Landkreis]])</f>
        <v>Ottensoos - Landkreis Nürnberger Land</v>
      </c>
      <c r="L5722" s="3" t="s">
        <v>13799</v>
      </c>
      <c r="M5722" s="3"/>
      <c r="N5722" t="str">
        <f>Orte[[#This Row],[Ort]]</f>
        <v>Ottensoos</v>
      </c>
      <c r="O5722" t="s">
        <v>7160</v>
      </c>
      <c r="P5722" t="s">
        <v>3517</v>
      </c>
    </row>
    <row r="5723" spans="1:16" x14ac:dyDescent="0.35">
      <c r="A5723" t="s">
        <v>2648</v>
      </c>
      <c r="B5723" s="3" t="s">
        <v>9763</v>
      </c>
      <c r="C5723" s="4">
        <v>51.9496301394</v>
      </c>
      <c r="D5723" s="4">
        <v>9.3977610160499996</v>
      </c>
      <c r="E5723" s="4">
        <f>Orte[[#This Row],[Lat_dez]]*PI()/180</f>
        <v>0.90669209112581073</v>
      </c>
      <c r="F5723" s="4">
        <f>Orte[[#This Row],[Lon_dez]]*PI()/180</f>
        <v>0.16402187204564014</v>
      </c>
      <c r="G5723" t="s">
        <v>554</v>
      </c>
      <c r="H5723" t="s">
        <v>1519</v>
      </c>
      <c r="I5723" s="4" t="b">
        <v>0</v>
      </c>
      <c r="J5723" s="4" t="str">
        <f>CONCATENATE(Orte[[#This Row],[Ort]]," - ",Orte[[#This Row],[Landkreis]])</f>
        <v>Ottenstein - Landkreis Holzminden</v>
      </c>
      <c r="L5723" s="3" t="s">
        <v>12245</v>
      </c>
      <c r="M5723" s="3"/>
      <c r="N5723" t="str">
        <f>Orte[[#This Row],[Ort]]</f>
        <v>Ottenstein</v>
      </c>
      <c r="O5723" t="s">
        <v>7094</v>
      </c>
      <c r="P5723" t="s">
        <v>7221</v>
      </c>
    </row>
    <row r="5724" spans="1:16" x14ac:dyDescent="0.35">
      <c r="A5724" t="s">
        <v>1436</v>
      </c>
      <c r="B5724" s="3" t="s">
        <v>8372</v>
      </c>
      <c r="C5724" s="4">
        <v>53.226149913500002</v>
      </c>
      <c r="D5724" s="4">
        <v>9.7482361473800001</v>
      </c>
      <c r="E5724" s="4">
        <f>Orte[[#This Row],[Lat_dez]]*PI()/180</f>
        <v>0.92897156415066995</v>
      </c>
      <c r="F5724" s="4">
        <f>Orte[[#This Row],[Lon_dez]]*PI()/180</f>
        <v>0.1701388170337082</v>
      </c>
      <c r="G5724" t="s">
        <v>554</v>
      </c>
      <c r="H5724" t="s">
        <v>821</v>
      </c>
      <c r="I5724" s="4" t="b">
        <v>0</v>
      </c>
      <c r="J5724" s="4" t="str">
        <f>CONCATENATE(Orte[[#This Row],[Ort]]," - ",Orte[[#This Row],[Landkreis]])</f>
        <v>Otter - Landkreis Harburg</v>
      </c>
      <c r="L5724" s="3" t="s">
        <v>13885</v>
      </c>
      <c r="M5724" s="3"/>
      <c r="N5724" t="str">
        <f>Orte[[#This Row],[Ort]]</f>
        <v>Otter</v>
      </c>
      <c r="O5724" t="s">
        <v>4999</v>
      </c>
      <c r="P5724" t="s">
        <v>6120</v>
      </c>
    </row>
    <row r="5725" spans="1:16" x14ac:dyDescent="0.35">
      <c r="A5725" t="s">
        <v>3415</v>
      </c>
      <c r="B5725" s="3" t="s">
        <v>10706</v>
      </c>
      <c r="C5725" s="4">
        <v>49.488086606899998</v>
      </c>
      <c r="D5725" s="4">
        <v>7.7352959468</v>
      </c>
      <c r="E5725" s="4">
        <f>Orte[[#This Row],[Lat_dez]]*PI()/180</f>
        <v>0.86373005180251361</v>
      </c>
      <c r="F5725" s="4">
        <f>Orte[[#This Row],[Lon_dez]]*PI()/180</f>
        <v>0.13500638288783212</v>
      </c>
      <c r="G5725" t="s">
        <v>514</v>
      </c>
      <c r="H5725" t="s">
        <v>586</v>
      </c>
      <c r="I5725" s="4" t="b">
        <v>0</v>
      </c>
      <c r="J5725" s="4" t="str">
        <f>CONCATENATE(Orte[[#This Row],[Ort]]," - ",Orte[[#This Row],[Landkreis]])</f>
        <v>Otterbach - Landkreis Kaiserslautern</v>
      </c>
      <c r="L5725" s="3" t="s">
        <v>8790</v>
      </c>
      <c r="M5725" s="3"/>
      <c r="N5725" t="str">
        <f>Orte[[#This Row],[Ort]]</f>
        <v>Otterbach</v>
      </c>
      <c r="O5725" t="s">
        <v>3616</v>
      </c>
      <c r="P5725" t="s">
        <v>2698</v>
      </c>
    </row>
    <row r="5726" spans="1:16" x14ac:dyDescent="0.35">
      <c r="A5726" t="s">
        <v>599</v>
      </c>
      <c r="B5726" s="3" t="s">
        <v>7722</v>
      </c>
      <c r="C5726" s="4">
        <v>49.510908270800002</v>
      </c>
      <c r="D5726" s="4">
        <v>7.7878840167899996</v>
      </c>
      <c r="E5726" s="4">
        <f>Orte[[#This Row],[Lat_dez]]*PI()/180</f>
        <v>0.86412836497835233</v>
      </c>
      <c r="F5726" s="4">
        <f>Orte[[#This Row],[Lon_dez]]*PI()/180</f>
        <v>0.13592421785642683</v>
      </c>
      <c r="G5726" t="s">
        <v>514</v>
      </c>
      <c r="H5726" t="s">
        <v>586</v>
      </c>
      <c r="I5726" s="4" t="b">
        <v>0</v>
      </c>
      <c r="J5726" s="4" t="str">
        <f>CONCATENATE(Orte[[#This Row],[Ort]]," - ",Orte[[#This Row],[Landkreis]])</f>
        <v>Otterberg - Landkreis Kaiserslautern</v>
      </c>
      <c r="L5726" s="3" t="s">
        <v>9798</v>
      </c>
      <c r="M5726" s="3"/>
      <c r="N5726" t="str">
        <f>Orte[[#This Row],[Ort]]</f>
        <v>Otterberg</v>
      </c>
      <c r="O5726" t="s">
        <v>2557</v>
      </c>
      <c r="P5726" t="s">
        <v>2674</v>
      </c>
    </row>
    <row r="5727" spans="1:16" x14ac:dyDescent="0.35">
      <c r="A5727" t="s">
        <v>6083</v>
      </c>
      <c r="B5727" s="3" t="s">
        <v>14181</v>
      </c>
      <c r="C5727" s="4">
        <v>47.914368839300003</v>
      </c>
      <c r="D5727" s="4">
        <v>11.6741415033</v>
      </c>
      <c r="E5727" s="4">
        <f>Orte[[#This Row],[Lat_dez]]*PI()/180</f>
        <v>0.83626349526075883</v>
      </c>
      <c r="F5727" s="4">
        <f>Orte[[#This Row],[Lon_dez]]*PI()/180</f>
        <v>0.20375220657630544</v>
      </c>
      <c r="G5727" t="s">
        <v>665</v>
      </c>
      <c r="H5727" t="s">
        <v>859</v>
      </c>
      <c r="I5727" s="4" t="b">
        <v>0</v>
      </c>
      <c r="J5727" s="4" t="str">
        <f>CONCATENATE(Orte[[#This Row],[Ort]]," - ",Orte[[#This Row],[Landkreis]])</f>
        <v>Otterfing - Landkreis Miesbach</v>
      </c>
      <c r="L5727" s="3" t="s">
        <v>11108</v>
      </c>
      <c r="M5727" s="3"/>
      <c r="N5727" t="str">
        <f>Orte[[#This Row],[Ort]]</f>
        <v>Otterfing</v>
      </c>
      <c r="O5727" t="s">
        <v>5515</v>
      </c>
      <c r="P5727" t="s">
        <v>5931</v>
      </c>
    </row>
    <row r="5728" spans="1:16" x14ac:dyDescent="0.35">
      <c r="A5728" t="s">
        <v>4021</v>
      </c>
      <c r="B5728" s="3" t="s">
        <v>11487</v>
      </c>
      <c r="C5728" s="4">
        <v>53.802641762</v>
      </c>
      <c r="D5728" s="4">
        <v>8.9099967907700002</v>
      </c>
      <c r="E5728" s="4">
        <f>Orte[[#This Row],[Lat_dez]]*PI()/180</f>
        <v>0.93903324501790342</v>
      </c>
      <c r="F5728" s="4">
        <f>Orte[[#This Row],[Lon_dez]]*PI()/180</f>
        <v>0.15550878034106483</v>
      </c>
      <c r="G5728" t="s">
        <v>554</v>
      </c>
      <c r="H5728" t="s">
        <v>729</v>
      </c>
      <c r="I5728" s="4" t="b">
        <v>0</v>
      </c>
      <c r="J5728" s="4" t="str">
        <f>CONCATENATE(Orte[[#This Row],[Ort]]," - ",Orte[[#This Row],[Landkreis]])</f>
        <v>Otterndorf - Landkreis Cuxhaven</v>
      </c>
      <c r="L5728" s="3" t="s">
        <v>10704</v>
      </c>
      <c r="M5728" s="3"/>
      <c r="N5728" t="str">
        <f>Orte[[#This Row],[Ort]]</f>
        <v>Otterndorf</v>
      </c>
      <c r="O5728" t="s">
        <v>1146</v>
      </c>
      <c r="P5728" t="s">
        <v>2886</v>
      </c>
    </row>
    <row r="5729" spans="1:16" x14ac:dyDescent="0.35">
      <c r="A5729" t="s">
        <v>4026</v>
      </c>
      <c r="B5729" s="3" t="s">
        <v>11493</v>
      </c>
      <c r="C5729" s="4">
        <v>53.109608104499998</v>
      </c>
      <c r="D5729" s="4">
        <v>9.1097727838200004</v>
      </c>
      <c r="E5729" s="4">
        <f>Orte[[#This Row],[Lat_dez]]*PI()/180</f>
        <v>0.92693752586738953</v>
      </c>
      <c r="F5729" s="4">
        <f>Orte[[#This Row],[Lon_dez]]*PI()/180</f>
        <v>0.15899552918622861</v>
      </c>
      <c r="G5729" t="s">
        <v>554</v>
      </c>
      <c r="H5729" t="s">
        <v>1762</v>
      </c>
      <c r="I5729" s="4" t="b">
        <v>0</v>
      </c>
      <c r="J5729" s="4" t="str">
        <f>CONCATENATE(Orte[[#This Row],[Ort]]," - ",Orte[[#This Row],[Landkreis]])</f>
        <v>Ottersberg - Landkreis Verden</v>
      </c>
      <c r="L5729" s="3" t="s">
        <v>7633</v>
      </c>
      <c r="M5729" s="3"/>
      <c r="N5729" t="str">
        <f>Orte[[#This Row],[Ort]]</f>
        <v>Ottersberg</v>
      </c>
      <c r="O5729" t="s">
        <v>1181</v>
      </c>
      <c r="P5729" t="s">
        <v>4337</v>
      </c>
    </row>
    <row r="5730" spans="1:16" x14ac:dyDescent="0.35">
      <c r="A5730" t="s">
        <v>6568</v>
      </c>
      <c r="B5730" s="3" t="s">
        <v>14859</v>
      </c>
      <c r="C5730" s="4">
        <v>49.371702384700001</v>
      </c>
      <c r="D5730" s="4">
        <v>8.4664123009099992</v>
      </c>
      <c r="E5730" s="4">
        <f>Orte[[#This Row],[Lat_dez]]*PI()/180</f>
        <v>0.86169876392775113</v>
      </c>
      <c r="F5730" s="4">
        <f>Orte[[#This Row],[Lon_dez]]*PI()/180</f>
        <v>0.14776677048222839</v>
      </c>
      <c r="G5730" t="s">
        <v>514</v>
      </c>
      <c r="H5730" t="s">
        <v>580</v>
      </c>
      <c r="I5730" s="4" t="b">
        <v>0</v>
      </c>
      <c r="J5730" s="4" t="str">
        <f>CONCATENATE(Orte[[#This Row],[Ort]]," - ",Orte[[#This Row],[Landkreis]])</f>
        <v>Otterstadt - Landkreis Rhein-Pfalz-Kreis</v>
      </c>
      <c r="L5730" s="3" t="s">
        <v>9561</v>
      </c>
      <c r="M5730" s="3"/>
      <c r="N5730" t="str">
        <f>Orte[[#This Row],[Ort]]</f>
        <v>Otterstadt</v>
      </c>
      <c r="O5730" t="s">
        <v>6737</v>
      </c>
      <c r="P5730" t="s">
        <v>1339</v>
      </c>
    </row>
    <row r="5731" spans="1:16" x14ac:dyDescent="0.35">
      <c r="A5731" t="s">
        <v>1616</v>
      </c>
      <c r="B5731" s="3" t="s">
        <v>8566</v>
      </c>
      <c r="C5731" s="4">
        <v>48.6799275726</v>
      </c>
      <c r="D5731" s="4">
        <v>8.08646827872</v>
      </c>
      <c r="E5731" s="4">
        <f>Orte[[#This Row],[Lat_dez]]*PI()/180</f>
        <v>0.84962501577424088</v>
      </c>
      <c r="F5731" s="4">
        <f>Orte[[#This Row],[Lon_dez]]*PI()/180</f>
        <v>0.14113549632174252</v>
      </c>
      <c r="G5731" t="s">
        <v>546</v>
      </c>
      <c r="H5731" t="s">
        <v>552</v>
      </c>
      <c r="I5731" s="4" t="b">
        <v>0</v>
      </c>
      <c r="J5731" s="4" t="str">
        <f>CONCATENATE(Orte[[#This Row],[Ort]]," - ",Orte[[#This Row],[Landkreis]])</f>
        <v>Ottersweier - Landkreis Rastatt</v>
      </c>
      <c r="L5731" s="3" t="s">
        <v>13787</v>
      </c>
      <c r="M5731" s="3"/>
      <c r="N5731" t="str">
        <f>Orte[[#This Row],[Ort]]</f>
        <v>Ottersweier</v>
      </c>
      <c r="O5731" t="s">
        <v>5583</v>
      </c>
      <c r="P5731" t="s">
        <v>4118</v>
      </c>
    </row>
    <row r="5732" spans="1:16" x14ac:dyDescent="0.35">
      <c r="A5732" t="s">
        <v>2663</v>
      </c>
      <c r="B5732" s="3" t="s">
        <v>9777</v>
      </c>
      <c r="C5732" s="4">
        <v>48.875999177899999</v>
      </c>
      <c r="D5732" s="4">
        <v>10.799910796600001</v>
      </c>
      <c r="E5732" s="4">
        <f>Orte[[#This Row],[Lat_dez]]*PI()/180</f>
        <v>0.85304711085639673</v>
      </c>
      <c r="F5732" s="4">
        <f>Orte[[#This Row],[Lon_dez]]*PI()/180</f>
        <v>0.18849400232235361</v>
      </c>
      <c r="G5732" t="s">
        <v>665</v>
      </c>
      <c r="H5732" t="s">
        <v>698</v>
      </c>
      <c r="I5732" s="4" t="b">
        <v>0</v>
      </c>
      <c r="J5732" s="4" t="str">
        <f>CONCATENATE(Orte[[#This Row],[Ort]]," - ",Orte[[#This Row],[Landkreis]])</f>
        <v>Otting - Landkreis Donau-Ries</v>
      </c>
      <c r="L5732" s="3" t="s">
        <v>12764</v>
      </c>
      <c r="M5732" s="3"/>
      <c r="N5732" t="str">
        <f>Orte[[#This Row],[Ort]]</f>
        <v>Otting</v>
      </c>
      <c r="O5732" t="s">
        <v>4726</v>
      </c>
      <c r="P5732" t="s">
        <v>6303</v>
      </c>
    </row>
    <row r="5733" spans="1:16" x14ac:dyDescent="0.35">
      <c r="A5733" t="s">
        <v>6126</v>
      </c>
      <c r="B5733" s="3" t="s">
        <v>14239</v>
      </c>
      <c r="C5733" s="4">
        <v>47.932234002500003</v>
      </c>
      <c r="D5733" s="4">
        <v>10.325635242700001</v>
      </c>
      <c r="E5733" s="4">
        <f>Orte[[#This Row],[Lat_dez]]*PI()/180</f>
        <v>0.83657530118000489</v>
      </c>
      <c r="F5733" s="4">
        <f>Orte[[#This Row],[Lon_dez]]*PI()/180</f>
        <v>0.18021633234507881</v>
      </c>
      <c r="G5733" t="s">
        <v>665</v>
      </c>
      <c r="H5733" t="s">
        <v>683</v>
      </c>
      <c r="I5733" s="4" t="b">
        <v>0</v>
      </c>
      <c r="J5733" s="4" t="str">
        <f>CONCATENATE(Orte[[#This Row],[Ort]]," - ",Orte[[#This Row],[Landkreis]])</f>
        <v>Ottobeuren - Landkreis Unterallgäu</v>
      </c>
      <c r="L5733" s="3" t="s">
        <v>8799</v>
      </c>
      <c r="M5733" s="3"/>
      <c r="N5733" t="str">
        <f>Orte[[#This Row],[Ort]]</f>
        <v>Ottobeuren</v>
      </c>
      <c r="O5733" t="s">
        <v>803</v>
      </c>
      <c r="P5733" t="s">
        <v>1371</v>
      </c>
    </row>
    <row r="5734" spans="1:16" x14ac:dyDescent="0.35">
      <c r="A5734" t="s">
        <v>6326</v>
      </c>
      <c r="B5734" s="3" t="s">
        <v>14513</v>
      </c>
      <c r="C5734" s="4">
        <v>48.060679502200003</v>
      </c>
      <c r="D5734" s="4">
        <v>11.672898676000001</v>
      </c>
      <c r="E5734" s="4">
        <f>Orte[[#This Row],[Lat_dez]]*PI()/180</f>
        <v>0.8388170980591394</v>
      </c>
      <c r="F5734" s="4">
        <f>Orte[[#This Row],[Lon_dez]]*PI()/180</f>
        <v>0.20373051514788681</v>
      </c>
      <c r="G5734" t="s">
        <v>665</v>
      </c>
      <c r="H5734" t="s">
        <v>854</v>
      </c>
      <c r="I5734" s="4" t="b">
        <v>0</v>
      </c>
      <c r="J5734" s="4" t="str">
        <f>CONCATENATE(Orte[[#This Row],[Ort]]," - ",Orte[[#This Row],[Landkreis]])</f>
        <v>Ottobrunn/Riemerling - Landkreis München</v>
      </c>
      <c r="L5734" s="3" t="s">
        <v>13795</v>
      </c>
      <c r="M5734" s="3"/>
      <c r="N5734" t="str">
        <f>Orte[[#This Row],[Ort]]</f>
        <v>Ottobrunn/Riemerling</v>
      </c>
      <c r="O5734" t="s">
        <v>1438</v>
      </c>
      <c r="P5734" t="s">
        <v>6752</v>
      </c>
    </row>
    <row r="5735" spans="1:16" x14ac:dyDescent="0.35">
      <c r="A5735" t="s">
        <v>3138</v>
      </c>
      <c r="B5735" s="3" t="s">
        <v>10361</v>
      </c>
      <c r="C5735" s="4">
        <v>50.812583208299998</v>
      </c>
      <c r="D5735" s="4">
        <v>9.3930822325500003</v>
      </c>
      <c r="E5735" s="4">
        <f>Orte[[#This Row],[Lat_dez]]*PI()/180</f>
        <v>0.88684687842841869</v>
      </c>
      <c r="F5735" s="4">
        <f>Orte[[#This Row],[Lon_dez]]*PI()/180</f>
        <v>0.16394021186857718</v>
      </c>
      <c r="G5735" t="s">
        <v>549</v>
      </c>
      <c r="H5735" t="s">
        <v>817</v>
      </c>
      <c r="I5735" s="4" t="b">
        <v>0</v>
      </c>
      <c r="J5735" s="4" t="str">
        <f>CONCATENATE(Orte[[#This Row],[Ort]]," - ",Orte[[#This Row],[Landkreis]])</f>
        <v>Ottrau - Landkreis Schwalm-Eder-Kreis</v>
      </c>
      <c r="L5735" s="3" t="s">
        <v>14956</v>
      </c>
      <c r="M5735" s="3"/>
      <c r="N5735" t="str">
        <f>Orte[[#This Row],[Ort]]</f>
        <v>Ottrau</v>
      </c>
      <c r="O5735" t="s">
        <v>6302</v>
      </c>
      <c r="P5735" t="s">
        <v>1892</v>
      </c>
    </row>
    <row r="5736" spans="1:16" x14ac:dyDescent="0.35">
      <c r="A5736" t="s">
        <v>2165</v>
      </c>
      <c r="B5736" s="3" t="s">
        <v>9167</v>
      </c>
      <c r="C5736" s="4">
        <v>49.411168662199998</v>
      </c>
      <c r="D5736" s="4">
        <v>7.1938905800999997</v>
      </c>
      <c r="E5736" s="4">
        <f>Orte[[#This Row],[Lat_dez]]*PI()/180</f>
        <v>0.86238758041363184</v>
      </c>
      <c r="F5736" s="4">
        <f>Orte[[#This Row],[Lon_dez]]*PI()/180</f>
        <v>0.12555707665094987</v>
      </c>
      <c r="G5736" t="s">
        <v>534</v>
      </c>
      <c r="H5736" t="s">
        <v>1575</v>
      </c>
      <c r="I5736" s="4" t="b">
        <v>0</v>
      </c>
      <c r="J5736" s="4" t="str">
        <f>CONCATENATE(Orte[[#This Row],[Ort]]," - ",Orte[[#This Row],[Landkreis]])</f>
        <v>Ottweiler - Landkreis Neunkirchen</v>
      </c>
      <c r="L5736" s="3" t="s">
        <v>10871</v>
      </c>
      <c r="M5736" s="3"/>
      <c r="N5736" t="str">
        <f>Orte[[#This Row],[Ort]]</f>
        <v>Ottweiler</v>
      </c>
      <c r="O5736" t="s">
        <v>3979</v>
      </c>
      <c r="P5736" t="s">
        <v>1509</v>
      </c>
    </row>
    <row r="5737" spans="1:16" x14ac:dyDescent="0.35">
      <c r="A5737" t="s">
        <v>744</v>
      </c>
      <c r="B5737" s="3" t="s">
        <v>7816</v>
      </c>
      <c r="C5737" s="4">
        <v>49.823031025100001</v>
      </c>
      <c r="D5737" s="4">
        <v>8.9002367381200003</v>
      </c>
      <c r="E5737" s="4">
        <f>Orte[[#This Row],[Lat_dez]]*PI()/180</f>
        <v>0.86957593471128058</v>
      </c>
      <c r="F5737" s="4">
        <f>Orte[[#This Row],[Lon_dez]]*PI()/180</f>
        <v>0.15533843528715433</v>
      </c>
      <c r="G5737" t="s">
        <v>549</v>
      </c>
      <c r="H5737" t="s">
        <v>745</v>
      </c>
      <c r="I5737" s="4" t="b">
        <v>0</v>
      </c>
      <c r="J5737" s="4" t="str">
        <f>CONCATENATE(Orte[[#This Row],[Ort]]," - ",Orte[[#This Row],[Landkreis]])</f>
        <v>Otzberg - Landkreis Darmstadt-Dieburg</v>
      </c>
      <c r="L5737" s="3" t="s">
        <v>15680</v>
      </c>
      <c r="M5737" s="3"/>
      <c r="N5737" t="str">
        <f>Orte[[#This Row],[Ort]]</f>
        <v>Otzberg</v>
      </c>
      <c r="O5737" t="s">
        <v>7133</v>
      </c>
      <c r="P5737" t="s">
        <v>5667</v>
      </c>
    </row>
    <row r="5738" spans="1:16" x14ac:dyDescent="0.35">
      <c r="A5738" t="s">
        <v>3466</v>
      </c>
      <c r="B5738" s="3" t="s">
        <v>10770</v>
      </c>
      <c r="C5738" s="4">
        <v>48.757431114299997</v>
      </c>
      <c r="D5738" s="4">
        <v>12.8165195871</v>
      </c>
      <c r="E5738" s="4">
        <f>Orte[[#This Row],[Lat_dez]]*PI()/180</f>
        <v>0.85097770775886261</v>
      </c>
      <c r="F5738" s="4">
        <f>Orte[[#This Row],[Lon_dez]]*PI()/180</f>
        <v>0.22369046544123913</v>
      </c>
      <c r="G5738" t="s">
        <v>665</v>
      </c>
      <c r="H5738" t="s">
        <v>917</v>
      </c>
      <c r="I5738" s="4" t="b">
        <v>0</v>
      </c>
      <c r="J5738" s="4" t="str">
        <f>CONCATENATE(Orte[[#This Row],[Ort]]," - ",Orte[[#This Row],[Landkreis]])</f>
        <v>Otzing - Landkreis Deggendorf</v>
      </c>
      <c r="L5738" s="3" t="s">
        <v>8527</v>
      </c>
      <c r="M5738" s="3"/>
      <c r="N5738" t="str">
        <f>Orte[[#This Row],[Ort]]</f>
        <v>Otzing</v>
      </c>
      <c r="O5738" t="s">
        <v>4053</v>
      </c>
      <c r="P5738" t="s">
        <v>5344</v>
      </c>
    </row>
    <row r="5739" spans="1:16" x14ac:dyDescent="0.35">
      <c r="A5739" t="s">
        <v>2174</v>
      </c>
      <c r="B5739" s="3" t="s">
        <v>9178</v>
      </c>
      <c r="C5739" s="4">
        <v>53.313264285400003</v>
      </c>
      <c r="D5739" s="4">
        <v>8.3614644689399995</v>
      </c>
      <c r="E5739" s="4">
        <f>Orte[[#This Row],[Lat_dez]]*PI()/180</f>
        <v>0.93049199676613181</v>
      </c>
      <c r="F5739" s="4">
        <f>Orte[[#This Row],[Lon_dez]]*PI()/180</f>
        <v>0.14593508527152213</v>
      </c>
      <c r="G5739" t="s">
        <v>554</v>
      </c>
      <c r="H5739" t="s">
        <v>572</v>
      </c>
      <c r="I5739" s="4" t="b">
        <v>0</v>
      </c>
      <c r="J5739" s="4" t="str">
        <f>CONCATENATE(Orte[[#This Row],[Ort]]," - ",Orte[[#This Row],[Landkreis]])</f>
        <v>Ovelgönne - Landkreis Wesermarsch</v>
      </c>
      <c r="L5739" s="3" t="s">
        <v>9153</v>
      </c>
      <c r="M5739" s="3"/>
      <c r="N5739" t="str">
        <f>Orte[[#This Row],[Ort]]</f>
        <v>Ovelgönne</v>
      </c>
      <c r="O5739" t="s">
        <v>2759</v>
      </c>
      <c r="P5739" t="s">
        <v>1363</v>
      </c>
    </row>
    <row r="5740" spans="1:16" x14ac:dyDescent="0.35">
      <c r="A5740" t="s">
        <v>6894</v>
      </c>
      <c r="B5740" s="3" t="s">
        <v>15280</v>
      </c>
      <c r="C5740" s="4">
        <v>50.944958613200001</v>
      </c>
      <c r="D5740" s="4">
        <v>7.2949163200199996</v>
      </c>
      <c r="E5740" s="4">
        <f>Orte[[#This Row],[Lat_dez]]*PI()/180</f>
        <v>0.88915726509258419</v>
      </c>
      <c r="F5740" s="4">
        <f>Orte[[#This Row],[Lon_dez]]*PI()/180</f>
        <v>0.12732030844181733</v>
      </c>
      <c r="G5740" t="s">
        <v>504</v>
      </c>
      <c r="H5740" t="s">
        <v>1647</v>
      </c>
      <c r="I5740" s="4" t="b">
        <v>0</v>
      </c>
      <c r="J5740" s="4" t="str">
        <f>CONCATENATE(Orte[[#This Row],[Ort]]," - ",Orte[[#This Row],[Landkreis]])</f>
        <v>Overath - Kreis Rheinisch-Bergischer Kreis</v>
      </c>
      <c r="L5740" s="3" t="s">
        <v>12584</v>
      </c>
      <c r="M5740" s="3"/>
      <c r="N5740" t="str">
        <f>Orte[[#This Row],[Ort]]</f>
        <v>Overath</v>
      </c>
      <c r="O5740" t="s">
        <v>6531</v>
      </c>
      <c r="P5740" t="s">
        <v>3669</v>
      </c>
    </row>
    <row r="5741" spans="1:16" x14ac:dyDescent="0.35">
      <c r="A5741" t="s">
        <v>1114</v>
      </c>
      <c r="B5741" s="3" t="s">
        <v>8079</v>
      </c>
      <c r="C5741" s="4">
        <v>48.586647178</v>
      </c>
      <c r="D5741" s="4">
        <v>9.4433094699200009</v>
      </c>
      <c r="E5741" s="4">
        <f>Orte[[#This Row],[Lat_dez]]*PI()/180</f>
        <v>0.84799696576091144</v>
      </c>
      <c r="F5741" s="4">
        <f>Orte[[#This Row],[Lon_dez]]*PI()/180</f>
        <v>0.16481684253486442</v>
      </c>
      <c r="G5741" t="s">
        <v>546</v>
      </c>
      <c r="H5741" t="s">
        <v>781</v>
      </c>
      <c r="I5741" s="4" t="b">
        <v>0</v>
      </c>
      <c r="J5741" s="4" t="str">
        <f>CONCATENATE(Orte[[#This Row],[Ort]]," - ",Orte[[#This Row],[Landkreis]])</f>
        <v>Owen - Landkreis Esslingen</v>
      </c>
      <c r="L5741" s="3" t="s">
        <v>12248</v>
      </c>
      <c r="M5741" s="3"/>
      <c r="N5741" t="str">
        <f>Orte[[#This Row],[Ort]]</f>
        <v>Owen</v>
      </c>
      <c r="O5741" t="s">
        <v>6970</v>
      </c>
      <c r="P5741" t="s">
        <v>5795</v>
      </c>
    </row>
    <row r="5742" spans="1:16" x14ac:dyDescent="0.35">
      <c r="A5742" t="s">
        <v>4795</v>
      </c>
      <c r="B5742" s="3" t="s">
        <v>12486</v>
      </c>
      <c r="C5742" s="4">
        <v>47.826423740800003</v>
      </c>
      <c r="D5742" s="4">
        <v>9.1749378572399998</v>
      </c>
      <c r="E5742" s="4">
        <f>Orte[[#This Row],[Lat_dez]]*PI()/180</f>
        <v>0.83472856373094306</v>
      </c>
      <c r="F5742" s="4">
        <f>Orte[[#This Row],[Lon_dez]]*PI()/180</f>
        <v>0.16013287427471146</v>
      </c>
      <c r="G5742" t="s">
        <v>546</v>
      </c>
      <c r="H5742" t="s">
        <v>1154</v>
      </c>
      <c r="I5742" s="4" t="b">
        <v>0</v>
      </c>
      <c r="J5742" s="4" t="str">
        <f>CONCATENATE(Orte[[#This Row],[Ort]]," - ",Orte[[#This Row],[Landkreis]])</f>
        <v>Owingen - Landkreis Bodenseekreis</v>
      </c>
      <c r="L5742" s="3" t="s">
        <v>10813</v>
      </c>
      <c r="M5742" s="3"/>
      <c r="N5742" t="str">
        <f>Orte[[#This Row],[Ort]]</f>
        <v>Owingen</v>
      </c>
      <c r="O5742" t="s">
        <v>1317</v>
      </c>
      <c r="P5742" t="s">
        <v>3215</v>
      </c>
    </row>
    <row r="5743" spans="1:16" x14ac:dyDescent="0.35">
      <c r="A5743" t="s">
        <v>6861</v>
      </c>
      <c r="B5743" s="3" t="s">
        <v>15239</v>
      </c>
      <c r="C5743" s="4">
        <v>54.4025094657</v>
      </c>
      <c r="D5743" s="4">
        <v>9.6127768711799995</v>
      </c>
      <c r="E5743" s="4">
        <f>Orte[[#This Row],[Lat_dez]]*PI()/180</f>
        <v>0.94950291152384614</v>
      </c>
      <c r="F5743" s="4">
        <f>Orte[[#This Row],[Lon_dez]]*PI()/180</f>
        <v>0.16777460666164981</v>
      </c>
      <c r="G5743" t="s">
        <v>641</v>
      </c>
      <c r="H5743" t="s">
        <v>642</v>
      </c>
      <c r="I5743" s="4" t="b">
        <v>0</v>
      </c>
      <c r="J5743" s="4" t="str">
        <f>CONCATENATE(Orte[[#This Row],[Ort]]," - ",Orte[[#This Row],[Landkreis]])</f>
        <v>Owschlag u.a. - Kreis Rendsburg-Eckernförde</v>
      </c>
      <c r="L5743" s="3" t="s">
        <v>12429</v>
      </c>
      <c r="M5743" s="3"/>
      <c r="N5743" t="str">
        <f>Orte[[#This Row],[Ort]]</f>
        <v>Owschlag u.a.</v>
      </c>
      <c r="O5743" t="s">
        <v>6357</v>
      </c>
      <c r="P5743" t="s">
        <v>331</v>
      </c>
    </row>
    <row r="5744" spans="1:16" x14ac:dyDescent="0.35">
      <c r="A5744" t="s">
        <v>6244</v>
      </c>
      <c r="B5744" s="3" t="s">
        <v>14387</v>
      </c>
      <c r="C5744" s="4">
        <v>50.840442934400002</v>
      </c>
      <c r="D5744" s="4">
        <v>14.752040189100001</v>
      </c>
      <c r="E5744" s="4">
        <f>Orte[[#This Row],[Lat_dez]]*PI()/180</f>
        <v>0.88733312237756745</v>
      </c>
      <c r="F5744" s="4">
        <f>Orte[[#This Row],[Lon_dez]]*PI()/180</f>
        <v>0.25747167268632187</v>
      </c>
      <c r="G5744" t="s">
        <v>869</v>
      </c>
      <c r="H5744" t="s">
        <v>979</v>
      </c>
      <c r="I5744" s="4" t="b">
        <v>0</v>
      </c>
      <c r="J5744" s="4" t="str">
        <f>CONCATENATE(Orte[[#This Row],[Ort]]," - ",Orte[[#This Row],[Landkreis]])</f>
        <v>Oybin - Landkreis Görlitz</v>
      </c>
      <c r="L5744" s="3" t="s">
        <v>11106</v>
      </c>
      <c r="M5744" s="3"/>
      <c r="N5744" t="str">
        <f>Orte[[#This Row],[Ort]]</f>
        <v>Oybin</v>
      </c>
      <c r="O5744" t="s">
        <v>6102</v>
      </c>
      <c r="P5744" t="s">
        <v>2191</v>
      </c>
    </row>
    <row r="5745" spans="1:16" x14ac:dyDescent="0.35">
      <c r="A5745" t="s">
        <v>5304</v>
      </c>
      <c r="B5745" s="3" t="s">
        <v>13150</v>
      </c>
      <c r="C5745" s="4">
        <v>47.648562731299997</v>
      </c>
      <c r="D5745" s="4">
        <v>10.439136965699999</v>
      </c>
      <c r="E5745" s="4">
        <f>Orte[[#This Row],[Lat_dez]]*PI()/180</f>
        <v>0.8316243035042471</v>
      </c>
      <c r="F5745" s="4">
        <f>Orte[[#This Row],[Lon_dez]]*PI()/180</f>
        <v>0.18219731111811535</v>
      </c>
      <c r="G5745" t="s">
        <v>665</v>
      </c>
      <c r="H5745" t="s">
        <v>1457</v>
      </c>
      <c r="I5745" s="4" t="b">
        <v>0</v>
      </c>
      <c r="J5745" s="4" t="str">
        <f>CONCATENATE(Orte[[#This Row],[Ort]]," - ",Orte[[#This Row],[Landkreis]])</f>
        <v>Oy-Mittelberg - Landkreis Oberallgäu</v>
      </c>
      <c r="L5745" s="3" t="s">
        <v>9802</v>
      </c>
      <c r="M5745" s="3"/>
      <c r="N5745" t="str">
        <f>Orte[[#This Row],[Ort]]</f>
        <v>Oy-Mittelberg</v>
      </c>
      <c r="O5745" t="s">
        <v>6003</v>
      </c>
      <c r="P5745" t="s">
        <v>6890</v>
      </c>
    </row>
    <row r="5746" spans="1:16" x14ac:dyDescent="0.35">
      <c r="A5746" t="s">
        <v>5643</v>
      </c>
      <c r="B5746" s="3" t="s">
        <v>13590</v>
      </c>
      <c r="C5746" s="4">
        <v>53.072559434200002</v>
      </c>
      <c r="D5746" s="4">
        <v>9.0497530968</v>
      </c>
      <c r="E5746" s="4">
        <f>Orte[[#This Row],[Lat_dez]]*PI()/180</f>
        <v>0.92629090458716878</v>
      </c>
      <c r="F5746" s="4">
        <f>Orte[[#This Row],[Lon_dez]]*PI()/180</f>
        <v>0.15794798803171312</v>
      </c>
      <c r="G5746" t="s">
        <v>554</v>
      </c>
      <c r="H5746" t="s">
        <v>1762</v>
      </c>
      <c r="I5746" s="4" t="b">
        <v>0</v>
      </c>
      <c r="J5746" s="4" t="str">
        <f>CONCATENATE(Orte[[#This Row],[Ort]]," - ",Orte[[#This Row],[Landkreis]])</f>
        <v>Oyten - Landkreis Verden</v>
      </c>
      <c r="L5746" s="3" t="s">
        <v>8631</v>
      </c>
      <c r="M5746" s="3"/>
      <c r="N5746" t="str">
        <f>Orte[[#This Row],[Ort]]</f>
        <v>Oyten</v>
      </c>
      <c r="O5746" t="s">
        <v>1808</v>
      </c>
      <c r="P5746" t="s">
        <v>6993</v>
      </c>
    </row>
    <row r="5747" spans="1:16" x14ac:dyDescent="0.35">
      <c r="A5747" t="s">
        <v>6723</v>
      </c>
      <c r="B5747" s="3" t="s">
        <v>15055</v>
      </c>
      <c r="C5747" s="4">
        <v>54.0311814433</v>
      </c>
      <c r="D5747" s="4">
        <v>9.8961486968999992</v>
      </c>
      <c r="E5747" s="4">
        <f>Orte[[#This Row],[Lat_dez]]*PI()/180</f>
        <v>0.94302201492804683</v>
      </c>
      <c r="F5747" s="4">
        <f>Orte[[#This Row],[Lon_dez]]*PI()/180</f>
        <v>0.17272037802785134</v>
      </c>
      <c r="G5747" t="s">
        <v>641</v>
      </c>
      <c r="H5747" t="s">
        <v>642</v>
      </c>
      <c r="I5747" s="4" t="b">
        <v>0</v>
      </c>
      <c r="J5747" s="4" t="str">
        <f>CONCATENATE(Orte[[#This Row],[Ort]]," - ",Orte[[#This Row],[Landkreis]])</f>
        <v>Padenstedt - Kreis Rendsburg-Eckernförde</v>
      </c>
      <c r="L5747" s="3" t="s">
        <v>10819</v>
      </c>
      <c r="M5747" s="3"/>
      <c r="N5747" t="str">
        <f>Orte[[#This Row],[Ort]]</f>
        <v>Padenstedt</v>
      </c>
      <c r="O5747" t="s">
        <v>3212</v>
      </c>
      <c r="P5747" t="s">
        <v>7234</v>
      </c>
    </row>
    <row r="5748" spans="1:16" x14ac:dyDescent="0.35">
      <c r="A5748" t="s">
        <v>1070</v>
      </c>
      <c r="B5748" s="3" t="s">
        <v>8037</v>
      </c>
      <c r="C5748" s="4">
        <v>51.7103635737</v>
      </c>
      <c r="D5748" s="4">
        <v>8.7530178497200009</v>
      </c>
      <c r="E5748" s="4">
        <f>Orte[[#This Row],[Lat_dez]]*PI()/180</f>
        <v>0.90251610176440644</v>
      </c>
      <c r="F5748" s="4">
        <f>Orte[[#This Row],[Lon_dez]]*PI()/180</f>
        <v>0.15276898096344824</v>
      </c>
      <c r="G5748" t="s">
        <v>504</v>
      </c>
      <c r="H5748" t="s">
        <v>714</v>
      </c>
      <c r="I5748" s="4" t="b">
        <v>0</v>
      </c>
      <c r="J5748" s="4" t="str">
        <f>CONCATENATE(Orte[[#This Row],[Ort]]," - ",Orte[[#This Row],[Landkreis]])</f>
        <v>Paderborn - Kreis Paderborn</v>
      </c>
      <c r="L5748" s="3" t="s">
        <v>11860</v>
      </c>
      <c r="M5748" s="3"/>
      <c r="N5748" t="str">
        <f>Orte[[#This Row],[Ort]]</f>
        <v>Paderborn</v>
      </c>
      <c r="O5748" t="s">
        <v>6346</v>
      </c>
      <c r="P5748" t="s">
        <v>4755</v>
      </c>
    </row>
    <row r="5749" spans="1:16" x14ac:dyDescent="0.35">
      <c r="A5749" t="s">
        <v>1070</v>
      </c>
      <c r="B5749" s="3" t="s">
        <v>15170</v>
      </c>
      <c r="C5749" s="4">
        <v>51.720023491500001</v>
      </c>
      <c r="D5749" s="4">
        <v>8.8286368788100003</v>
      </c>
      <c r="E5749" s="4">
        <f>Orte[[#This Row],[Lat_dez]]*PI()/180</f>
        <v>0.90268469913548854</v>
      </c>
      <c r="F5749" s="4">
        <f>Orte[[#This Row],[Lon_dez]]*PI()/180</f>
        <v>0.15408878199823009</v>
      </c>
      <c r="G5749" t="s">
        <v>504</v>
      </c>
      <c r="H5749" t="s">
        <v>714</v>
      </c>
      <c r="I5749" s="4" t="b">
        <v>0</v>
      </c>
      <c r="J5749" s="4" t="str">
        <f>CONCATENATE(Orte[[#This Row],[Ort]]," - ",Orte[[#This Row],[Landkreis]])</f>
        <v>Paderborn - Kreis Paderborn</v>
      </c>
      <c r="L5749" s="3" t="s">
        <v>15253</v>
      </c>
      <c r="M5749" s="3"/>
      <c r="N5749" t="str">
        <f>Orte[[#This Row],[Ort]]</f>
        <v>Paderborn</v>
      </c>
      <c r="O5749" t="s">
        <v>4168</v>
      </c>
      <c r="P5749" t="s">
        <v>5927</v>
      </c>
    </row>
    <row r="5750" spans="1:16" x14ac:dyDescent="0.35">
      <c r="A5750" t="s">
        <v>1070</v>
      </c>
      <c r="B5750" s="3" t="s">
        <v>12465</v>
      </c>
      <c r="C5750" s="4">
        <v>51.7335237343</v>
      </c>
      <c r="D5750" s="4">
        <v>8.7468161241000004</v>
      </c>
      <c r="E5750" s="4">
        <f>Orte[[#This Row],[Lat_dez]]*PI()/180</f>
        <v>0.90292032282216705</v>
      </c>
      <c r="F5750" s="4">
        <f>Orte[[#This Row],[Lon_dez]]*PI()/180</f>
        <v>0.15266074043207392</v>
      </c>
      <c r="G5750" t="s">
        <v>504</v>
      </c>
      <c r="H5750" t="s">
        <v>714</v>
      </c>
      <c r="I5750" s="4" t="b">
        <v>0</v>
      </c>
      <c r="J5750" s="4" t="str">
        <f>CONCATENATE(Orte[[#This Row],[Ort]]," - ",Orte[[#This Row],[Landkreis]])</f>
        <v>Paderborn - Kreis Paderborn</v>
      </c>
      <c r="L5750" s="3" t="s">
        <v>9472</v>
      </c>
      <c r="M5750" s="3"/>
      <c r="N5750" t="str">
        <f>Orte[[#This Row],[Ort]]</f>
        <v>Paderborn</v>
      </c>
      <c r="O5750" t="s">
        <v>5303</v>
      </c>
      <c r="P5750" t="s">
        <v>581</v>
      </c>
    </row>
    <row r="5751" spans="1:16" x14ac:dyDescent="0.35">
      <c r="A5751" t="s">
        <v>1070</v>
      </c>
      <c r="B5751" s="3" t="s">
        <v>11476</v>
      </c>
      <c r="C5751" s="4">
        <v>51.768319465099999</v>
      </c>
      <c r="D5751" s="4">
        <v>8.7306702041299999</v>
      </c>
      <c r="E5751" s="4">
        <f>Orte[[#This Row],[Lat_dez]]*PI()/180</f>
        <v>0.90352762289026478</v>
      </c>
      <c r="F5751" s="4">
        <f>Orte[[#This Row],[Lon_dez]]*PI()/180</f>
        <v>0.15237894096783394</v>
      </c>
      <c r="G5751" t="s">
        <v>504</v>
      </c>
      <c r="H5751" t="s">
        <v>714</v>
      </c>
      <c r="I5751" s="4" t="b">
        <v>0</v>
      </c>
      <c r="J5751" s="4" t="str">
        <f>CONCATENATE(Orte[[#This Row],[Ort]]," - ",Orte[[#This Row],[Landkreis]])</f>
        <v>Paderborn - Kreis Paderborn</v>
      </c>
      <c r="L5751" s="3" t="s">
        <v>10122</v>
      </c>
      <c r="M5751" s="3"/>
      <c r="N5751" t="str">
        <f>Orte[[#This Row],[Ort]]</f>
        <v>Paderborn</v>
      </c>
      <c r="O5751" t="s">
        <v>2965</v>
      </c>
      <c r="P5751" t="s">
        <v>7242</v>
      </c>
    </row>
    <row r="5752" spans="1:16" x14ac:dyDescent="0.35">
      <c r="A5752" t="s">
        <v>1070</v>
      </c>
      <c r="B5752" s="3" t="s">
        <v>10940</v>
      </c>
      <c r="C5752" s="4">
        <v>51.720031036599998</v>
      </c>
      <c r="D5752" s="4">
        <v>8.6867421448000002</v>
      </c>
      <c r="E5752" s="4">
        <f>Orte[[#This Row],[Lat_dez]]*PI()/180</f>
        <v>0.90268483082232587</v>
      </c>
      <c r="F5752" s="4">
        <f>Orte[[#This Row],[Lon_dez]]*PI()/180</f>
        <v>0.15161225169851403</v>
      </c>
      <c r="G5752" t="s">
        <v>504</v>
      </c>
      <c r="H5752" t="s">
        <v>714</v>
      </c>
      <c r="I5752" s="4" t="b">
        <v>0</v>
      </c>
      <c r="J5752" s="4" t="str">
        <f>CONCATENATE(Orte[[#This Row],[Ort]]," - ",Orte[[#This Row],[Landkreis]])</f>
        <v>Paderborn - Kreis Paderborn</v>
      </c>
      <c r="L5752" s="3" t="s">
        <v>12251</v>
      </c>
      <c r="M5752" s="3"/>
      <c r="N5752" t="str">
        <f>Orte[[#This Row],[Ort]]</f>
        <v>Paderborn</v>
      </c>
      <c r="O5752" t="s">
        <v>2150</v>
      </c>
      <c r="P5752" t="s">
        <v>6511</v>
      </c>
    </row>
    <row r="5753" spans="1:16" x14ac:dyDescent="0.35">
      <c r="A5753" t="s">
        <v>4389</v>
      </c>
      <c r="B5753" s="3" t="s">
        <v>11952</v>
      </c>
      <c r="C5753" s="4">
        <v>47.922148547500001</v>
      </c>
      <c r="D5753" s="4">
        <v>11.170333721</v>
      </c>
      <c r="E5753" s="4">
        <f>Orte[[#This Row],[Lat_dez]]*PI()/180</f>
        <v>0.83639927678369319</v>
      </c>
      <c r="F5753" s="4">
        <f>Orte[[#This Row],[Lon_dez]]*PI()/180</f>
        <v>0.19495910197799968</v>
      </c>
      <c r="G5753" t="s">
        <v>665</v>
      </c>
      <c r="H5753" t="s">
        <v>1338</v>
      </c>
      <c r="I5753" s="4" t="b">
        <v>0</v>
      </c>
      <c r="J5753" s="4" t="str">
        <f>CONCATENATE(Orte[[#This Row],[Ort]]," - ",Orte[[#This Row],[Landkreis]])</f>
        <v>Pähl - Landkreis Weilheim-Schongau</v>
      </c>
      <c r="L5753" s="3" t="s">
        <v>12950</v>
      </c>
      <c r="M5753" s="3"/>
      <c r="N5753" t="str">
        <f>Orte[[#This Row],[Ort]]</f>
        <v>Pähl</v>
      </c>
      <c r="O5753" t="s">
        <v>4764</v>
      </c>
      <c r="P5753" t="s">
        <v>4063</v>
      </c>
    </row>
    <row r="5754" spans="1:16" x14ac:dyDescent="0.35">
      <c r="A5754" t="s">
        <v>3816</v>
      </c>
      <c r="B5754" s="3" t="s">
        <v>11230</v>
      </c>
      <c r="C5754" s="4">
        <v>54.266484816599998</v>
      </c>
      <c r="D5754" s="4">
        <v>9.3306752826300006</v>
      </c>
      <c r="E5754" s="4">
        <f>Orte[[#This Row],[Lat_dez]]*PI()/180</f>
        <v>0.94712883353318111</v>
      </c>
      <c r="F5754" s="4">
        <f>Orte[[#This Row],[Lon_dez]]*PI()/180</f>
        <v>0.16285100511634598</v>
      </c>
      <c r="G5754" t="s">
        <v>641</v>
      </c>
      <c r="H5754" t="s">
        <v>751</v>
      </c>
      <c r="I5754" s="4" t="b">
        <v>0</v>
      </c>
      <c r="J5754" s="4" t="str">
        <f>CONCATENATE(Orte[[#This Row],[Ort]]," - ",Orte[[#This Row],[Landkreis]])</f>
        <v>Pahlen - Kreis Dithmarschen</v>
      </c>
      <c r="L5754" s="3" t="s">
        <v>14683</v>
      </c>
      <c r="M5754" s="3"/>
      <c r="N5754" t="str">
        <f>Orte[[#This Row],[Ort]]</f>
        <v>Pahlen</v>
      </c>
      <c r="O5754" t="s">
        <v>2148</v>
      </c>
      <c r="P5754" t="s">
        <v>5369</v>
      </c>
    </row>
    <row r="5755" spans="1:16" x14ac:dyDescent="0.35">
      <c r="A5755" t="s">
        <v>4979</v>
      </c>
      <c r="B5755" s="3" t="s">
        <v>12722</v>
      </c>
      <c r="C5755" s="4">
        <v>48.995558155799998</v>
      </c>
      <c r="D5755" s="4">
        <v>11.8355170511</v>
      </c>
      <c r="E5755" s="4">
        <f>Orte[[#This Row],[Lat_dez]]*PI()/180</f>
        <v>0.85513380867107081</v>
      </c>
      <c r="F5755" s="4">
        <f>Orte[[#This Row],[Lon_dez]]*PI()/180</f>
        <v>0.20656874121762495</v>
      </c>
      <c r="G5755" t="s">
        <v>665</v>
      </c>
      <c r="H5755" t="s">
        <v>864</v>
      </c>
      <c r="I5755" s="4" t="b">
        <v>0</v>
      </c>
      <c r="J5755" s="4" t="str">
        <f>CONCATENATE(Orte[[#This Row],[Ort]]," - ",Orte[[#This Row],[Landkreis]])</f>
        <v>Painten - Landkreis Kelheim</v>
      </c>
      <c r="L5755" s="3" t="s">
        <v>13794</v>
      </c>
      <c r="M5755" s="3"/>
      <c r="N5755" t="str">
        <f>Orte[[#This Row],[Ort]]</f>
        <v>Painten</v>
      </c>
      <c r="O5755" t="s">
        <v>2131</v>
      </c>
      <c r="P5755" t="s">
        <v>1713</v>
      </c>
    </row>
    <row r="5756" spans="1:16" x14ac:dyDescent="0.35">
      <c r="A5756" t="s">
        <v>3028</v>
      </c>
      <c r="B5756" s="3" t="s">
        <v>10229</v>
      </c>
      <c r="C5756" s="4">
        <v>48.006041594099997</v>
      </c>
      <c r="D5756" s="4">
        <v>12.6491230232</v>
      </c>
      <c r="E5756" s="4">
        <f>Orte[[#This Row],[Lat_dez]]*PI()/180</f>
        <v>0.83786348666639221</v>
      </c>
      <c r="F5756" s="4">
        <f>Orte[[#This Row],[Lon_dez]]*PI()/180</f>
        <v>0.22076884424465909</v>
      </c>
      <c r="G5756" t="s">
        <v>665</v>
      </c>
      <c r="H5756" t="s">
        <v>913</v>
      </c>
      <c r="I5756" s="4" t="b">
        <v>0</v>
      </c>
      <c r="J5756" s="4" t="str">
        <f>CONCATENATE(Orte[[#This Row],[Ort]]," - ",Orte[[#This Row],[Landkreis]])</f>
        <v>Palling - Landkreis Traunstein</v>
      </c>
      <c r="L5756" s="3" t="s">
        <v>9842</v>
      </c>
      <c r="M5756" s="3"/>
      <c r="N5756" t="str">
        <f>Orte[[#This Row],[Ort]]</f>
        <v>Palling</v>
      </c>
      <c r="O5756" t="s">
        <v>3349</v>
      </c>
      <c r="P5756" t="s">
        <v>3967</v>
      </c>
    </row>
    <row r="5757" spans="1:16" x14ac:dyDescent="0.35">
      <c r="A5757" t="s">
        <v>952</v>
      </c>
      <c r="B5757" s="3" t="s">
        <v>7950</v>
      </c>
      <c r="C5757" s="4">
        <v>53.5441497029</v>
      </c>
      <c r="D5757" s="4">
        <v>11.3303225016</v>
      </c>
      <c r="E5757" s="4">
        <f>Orte[[#This Row],[Lat_dez]]*PI()/180</f>
        <v>0.93452170749634855</v>
      </c>
      <c r="F5757" s="4">
        <f>Orte[[#This Row],[Lon_dez]]*PI()/180</f>
        <v>0.19775143296572048</v>
      </c>
      <c r="G5757" t="s">
        <v>834</v>
      </c>
      <c r="H5757" t="s">
        <v>953</v>
      </c>
      <c r="I5757" s="4" t="b">
        <v>0</v>
      </c>
      <c r="J5757" s="4" t="str">
        <f>CONCATENATE(Orte[[#This Row],[Ort]]," - ",Orte[[#This Row],[Landkreis]])</f>
        <v>Pampow - Landkreis Ludwigslust-Parchim</v>
      </c>
      <c r="L5757" s="3" t="s">
        <v>14023</v>
      </c>
      <c r="M5757" s="3"/>
      <c r="N5757" t="str">
        <f>Orte[[#This Row],[Ort]]</f>
        <v>Pampow</v>
      </c>
      <c r="O5757" t="s">
        <v>2294</v>
      </c>
      <c r="P5757" t="s">
        <v>607</v>
      </c>
    </row>
    <row r="5758" spans="1:16" x14ac:dyDescent="0.35">
      <c r="A5758" t="s">
        <v>3891</v>
      </c>
      <c r="B5758" s="3" t="s">
        <v>11313</v>
      </c>
      <c r="C5758" s="4">
        <v>52.6421545153</v>
      </c>
      <c r="D5758" s="4">
        <v>13.531903442300001</v>
      </c>
      <c r="E5758" s="4">
        <f>Orte[[#This Row],[Lat_dez]]*PI()/180</f>
        <v>0.91877892163558461</v>
      </c>
      <c r="F5758" s="4">
        <f>Orte[[#This Row],[Lon_dez]]*PI()/180</f>
        <v>0.23617626913008954</v>
      </c>
      <c r="G5758" t="s">
        <v>885</v>
      </c>
      <c r="H5758" t="s">
        <v>2099</v>
      </c>
      <c r="I5758" s="4" t="b">
        <v>0</v>
      </c>
      <c r="J5758" s="4" t="str">
        <f>CONCATENATE(Orte[[#This Row],[Ort]]," - ",Orte[[#This Row],[Landkreis]])</f>
        <v>Panketal - Landkreis Barnim</v>
      </c>
      <c r="L5758" s="3" t="s">
        <v>8088</v>
      </c>
      <c r="M5758" s="3"/>
      <c r="N5758" t="str">
        <f>Orte[[#This Row],[Ort]]</f>
        <v>Panketal</v>
      </c>
      <c r="O5758" t="s">
        <v>6423</v>
      </c>
      <c r="P5758" t="s">
        <v>1311</v>
      </c>
    </row>
    <row r="5759" spans="1:16" x14ac:dyDescent="0.35">
      <c r="A5759" t="s">
        <v>4500</v>
      </c>
      <c r="B5759" s="3" t="s">
        <v>12102</v>
      </c>
      <c r="C5759" s="4">
        <v>53.981800931800002</v>
      </c>
      <c r="D5759" s="4">
        <v>10.710268181</v>
      </c>
      <c r="E5759" s="4">
        <f>Orte[[#This Row],[Lat_dez]]*PI()/180</f>
        <v>0.94216016241605305</v>
      </c>
      <c r="F5759" s="4">
        <f>Orte[[#This Row],[Lon_dez]]*PI()/180</f>
        <v>0.18692944353003399</v>
      </c>
      <c r="G5759" t="s">
        <v>641</v>
      </c>
      <c r="H5759" t="s">
        <v>1323</v>
      </c>
      <c r="I5759" s="4" t="b">
        <v>0</v>
      </c>
      <c r="J5759" s="4" t="str">
        <f>CONCATENATE(Orte[[#This Row],[Ort]]," - ",Orte[[#This Row],[Landkreis]])</f>
        <v>Pansdorf - Kreis Ostholstein</v>
      </c>
      <c r="L5759" s="3" t="s">
        <v>15254</v>
      </c>
      <c r="M5759" s="3"/>
      <c r="N5759" t="str">
        <f>Orte[[#This Row],[Ort]]</f>
        <v>Pansdorf</v>
      </c>
      <c r="O5759" t="s">
        <v>4406</v>
      </c>
      <c r="P5759" t="s">
        <v>3013</v>
      </c>
    </row>
    <row r="5760" spans="1:16" x14ac:dyDescent="0.35">
      <c r="A5760" t="s">
        <v>6267</v>
      </c>
      <c r="B5760" s="3" t="s">
        <v>14427</v>
      </c>
      <c r="C5760" s="4">
        <v>53.056397071299997</v>
      </c>
      <c r="D5760" s="4">
        <v>7.4018646395500003</v>
      </c>
      <c r="E5760" s="4">
        <f>Orte[[#This Row],[Lat_dez]]*PI()/180</f>
        <v>0.92600881813966163</v>
      </c>
      <c r="F5760" s="4">
        <f>Orte[[#This Row],[Lon_dez]]*PI()/180</f>
        <v>0.1291869087470908</v>
      </c>
      <c r="G5760" t="s">
        <v>554</v>
      </c>
      <c r="H5760" t="s">
        <v>626</v>
      </c>
      <c r="I5760" s="4" t="b">
        <v>0</v>
      </c>
      <c r="J5760" s="4" t="str">
        <f>CONCATENATE(Orte[[#This Row],[Ort]]," - ",Orte[[#This Row],[Landkreis]])</f>
        <v>Papenburg - Landkreis Emsland</v>
      </c>
      <c r="L5760" s="3" t="s">
        <v>14986</v>
      </c>
      <c r="M5760" s="3"/>
      <c r="N5760" t="str">
        <f>Orte[[#This Row],[Ort]]</f>
        <v>Papenburg</v>
      </c>
      <c r="O5760" t="s">
        <v>4991</v>
      </c>
      <c r="P5760" t="s">
        <v>3050</v>
      </c>
    </row>
    <row r="5761" spans="1:16" x14ac:dyDescent="0.35">
      <c r="A5761" t="s">
        <v>4851</v>
      </c>
      <c r="B5761" s="3" t="s">
        <v>12558</v>
      </c>
      <c r="C5761" s="4">
        <v>48.939708365599998</v>
      </c>
      <c r="D5761" s="4">
        <v>11.0036423762</v>
      </c>
      <c r="E5761" s="4">
        <f>Orte[[#This Row],[Lat_dez]]*PI()/180</f>
        <v>0.85415904594553271</v>
      </c>
      <c r="F5761" s="4">
        <f>Orte[[#This Row],[Lon_dez]]*PI()/180</f>
        <v>0.19204978917666252</v>
      </c>
      <c r="G5761" t="s">
        <v>665</v>
      </c>
      <c r="H5761" t="s">
        <v>1551</v>
      </c>
      <c r="I5761" s="4" t="b">
        <v>0</v>
      </c>
      <c r="J5761" s="4" t="str">
        <f>CONCATENATE(Orte[[#This Row],[Ort]]," - ",Orte[[#This Row],[Landkreis]])</f>
        <v>Pappenheim - Landkreis Weißenburg-Gunzenhausen</v>
      </c>
      <c r="L5761" s="3" t="s">
        <v>13792</v>
      </c>
      <c r="M5761" s="3"/>
      <c r="N5761" t="str">
        <f>Orte[[#This Row],[Ort]]</f>
        <v>Pappenheim</v>
      </c>
      <c r="O5761" t="s">
        <v>7129</v>
      </c>
      <c r="P5761" t="s">
        <v>6634</v>
      </c>
    </row>
    <row r="5762" spans="1:16" x14ac:dyDescent="0.35">
      <c r="A5762" t="s">
        <v>5675</v>
      </c>
      <c r="B5762" s="3" t="s">
        <v>13635</v>
      </c>
      <c r="C5762" s="4">
        <v>53.426709493300002</v>
      </c>
      <c r="D5762" s="4">
        <v>11.845427627399999</v>
      </c>
      <c r="E5762" s="4">
        <f>Orte[[#This Row],[Lat_dez]]*PI()/180</f>
        <v>0.93247198916459628</v>
      </c>
      <c r="F5762" s="4">
        <f>Orte[[#This Row],[Lon_dez]]*PI()/180</f>
        <v>0.20674171340483005</v>
      </c>
      <c r="G5762" t="s">
        <v>834</v>
      </c>
      <c r="H5762" t="s">
        <v>953</v>
      </c>
      <c r="I5762" s="4" t="b">
        <v>0</v>
      </c>
      <c r="J5762" s="4" t="str">
        <f>CONCATENATE(Orte[[#This Row],[Ort]]," - ",Orte[[#This Row],[Landkreis]])</f>
        <v>Parchim - Landkreis Ludwigslust-Parchim</v>
      </c>
      <c r="L5762" s="3" t="s">
        <v>13884</v>
      </c>
      <c r="M5762" s="3"/>
      <c r="N5762" t="str">
        <f>Orte[[#This Row],[Ort]]</f>
        <v>Parchim</v>
      </c>
      <c r="O5762" t="s">
        <v>2926</v>
      </c>
      <c r="P5762" t="s">
        <v>7246</v>
      </c>
    </row>
    <row r="5763" spans="1:16" x14ac:dyDescent="0.35">
      <c r="A5763" t="s">
        <v>5593</v>
      </c>
      <c r="B5763" s="3" t="s">
        <v>13524</v>
      </c>
      <c r="C5763" s="4">
        <v>49.733653728299998</v>
      </c>
      <c r="D5763" s="4">
        <v>12.0573226987</v>
      </c>
      <c r="E5763" s="4">
        <f>Orte[[#This Row],[Lat_dez]]*PI()/180</f>
        <v>0.86801600660558842</v>
      </c>
      <c r="F5763" s="4">
        <f>Orte[[#This Row],[Lon_dez]]*PI()/180</f>
        <v>0.21043998006776324</v>
      </c>
      <c r="G5763" t="s">
        <v>665</v>
      </c>
      <c r="H5763" t="s">
        <v>1224</v>
      </c>
      <c r="I5763" s="4" t="b">
        <v>0</v>
      </c>
      <c r="J5763" s="4" t="str">
        <f>CONCATENATE(Orte[[#This Row],[Ort]]," - ",Orte[[#This Row],[Landkreis]])</f>
        <v>Parkstein - Landkreis Neustadt a.d. Waldnaab</v>
      </c>
      <c r="L5763" s="3" t="s">
        <v>15256</v>
      </c>
      <c r="M5763" s="3"/>
      <c r="N5763" t="str">
        <f>Orte[[#This Row],[Ort]]</f>
        <v>Parkstein</v>
      </c>
      <c r="O5763" t="s">
        <v>6207</v>
      </c>
      <c r="P5763" t="s">
        <v>3535</v>
      </c>
    </row>
    <row r="5764" spans="1:16" x14ac:dyDescent="0.35">
      <c r="A5764" t="s">
        <v>1228</v>
      </c>
      <c r="B5764" s="3" t="s">
        <v>8176</v>
      </c>
      <c r="C5764" s="4">
        <v>48.920115891199998</v>
      </c>
      <c r="D5764" s="4">
        <v>12.605102521499999</v>
      </c>
      <c r="E5764" s="4">
        <f>Orte[[#This Row],[Lat_dez]]*PI()/180</f>
        <v>0.85381709275864004</v>
      </c>
      <c r="F5764" s="4">
        <f>Orte[[#This Row],[Lon_dez]]*PI()/180</f>
        <v>0.2200005415516143</v>
      </c>
      <c r="G5764" t="s">
        <v>665</v>
      </c>
      <c r="H5764" t="s">
        <v>1229</v>
      </c>
      <c r="I5764" s="4" t="b">
        <v>0</v>
      </c>
      <c r="J5764" s="4" t="str">
        <f>CONCATENATE(Orte[[#This Row],[Ort]]," - ",Orte[[#This Row],[Landkreis]])</f>
        <v>Parkstetten - Landkreis Straubing-Bogen</v>
      </c>
      <c r="L5764" s="3" t="s">
        <v>15677</v>
      </c>
      <c r="M5764" s="3"/>
      <c r="N5764" t="str">
        <f>Orte[[#This Row],[Ort]]</f>
        <v>Parkstetten</v>
      </c>
      <c r="O5764" t="s">
        <v>2403</v>
      </c>
      <c r="P5764" t="s">
        <v>4681</v>
      </c>
    </row>
    <row r="5765" spans="1:16" x14ac:dyDescent="0.35">
      <c r="A5765" t="s">
        <v>1543</v>
      </c>
      <c r="B5765" s="3" t="s">
        <v>8480</v>
      </c>
      <c r="C5765" s="4">
        <v>52.524455824199997</v>
      </c>
      <c r="D5765" s="4">
        <v>10.924654733500001</v>
      </c>
      <c r="E5765" s="4">
        <f>Orte[[#This Row],[Lat_dez]]*PI()/180</f>
        <v>0.9167246919506018</v>
      </c>
      <c r="F5765" s="4">
        <f>Orte[[#This Row],[Lon_dez]]*PI()/180</f>
        <v>0.19067119474315869</v>
      </c>
      <c r="G5765" t="s">
        <v>554</v>
      </c>
      <c r="H5765" t="s">
        <v>1314</v>
      </c>
      <c r="I5765" s="4" t="b">
        <v>0</v>
      </c>
      <c r="J5765" s="4" t="str">
        <f>CONCATENATE(Orte[[#This Row],[Ort]]," - ",Orte[[#This Row],[Landkreis]])</f>
        <v>Parsau - Landkreis Gifhorn</v>
      </c>
      <c r="L5765" s="3" t="s">
        <v>8800</v>
      </c>
      <c r="M5765" s="3"/>
      <c r="N5765" t="str">
        <f>Orte[[#This Row],[Ort]]</f>
        <v>Parsau</v>
      </c>
      <c r="O5765" t="s">
        <v>4098</v>
      </c>
      <c r="P5765" t="s">
        <v>825</v>
      </c>
    </row>
    <row r="5766" spans="1:16" x14ac:dyDescent="0.35">
      <c r="A5766" t="s">
        <v>6009</v>
      </c>
      <c r="B5766" s="3" t="s">
        <v>14080</v>
      </c>
      <c r="C5766" s="4">
        <v>49.166304371199999</v>
      </c>
      <c r="D5766" s="4">
        <v>11.733588385999999</v>
      </c>
      <c r="E5766" s="4">
        <f>Orte[[#This Row],[Lat_dez]]*PI()/180</f>
        <v>0.85811389231512025</v>
      </c>
      <c r="F5766" s="4">
        <f>Orte[[#This Row],[Lon_dez]]*PI()/180</f>
        <v>0.20478975040946731</v>
      </c>
      <c r="G5766" t="s">
        <v>665</v>
      </c>
      <c r="H5766" t="s">
        <v>832</v>
      </c>
      <c r="I5766" s="4" t="b">
        <v>0</v>
      </c>
      <c r="J5766" s="4" t="str">
        <f>CONCATENATE(Orte[[#This Row],[Ort]]," - ",Orte[[#This Row],[Landkreis]])</f>
        <v>Parsberg - Landkreis Neumarkt i.d. OPf.</v>
      </c>
      <c r="L5766" s="3" t="s">
        <v>14985</v>
      </c>
      <c r="M5766" s="3"/>
      <c r="N5766" t="str">
        <f>Orte[[#This Row],[Ort]]</f>
        <v>Parsberg</v>
      </c>
      <c r="O5766" t="s">
        <v>2501</v>
      </c>
      <c r="P5766" t="s">
        <v>4908</v>
      </c>
    </row>
    <row r="5767" spans="1:16" x14ac:dyDescent="0.35">
      <c r="A5767" t="s">
        <v>4980</v>
      </c>
      <c r="B5767" s="3" t="s">
        <v>12723</v>
      </c>
      <c r="C5767" s="4">
        <v>48.137878550799996</v>
      </c>
      <c r="D5767" s="4">
        <v>11.7999919633</v>
      </c>
      <c r="E5767" s="4">
        <f>Orte[[#This Row],[Lat_dez]]*PI()/180</f>
        <v>0.84016447563661645</v>
      </c>
      <c r="F5767" s="4">
        <f>Orte[[#This Row],[Lon_dez]]*PI()/180</f>
        <v>0.20594871146845489</v>
      </c>
      <c r="G5767" t="s">
        <v>665</v>
      </c>
      <c r="H5767" t="s">
        <v>1203</v>
      </c>
      <c r="I5767" s="4" t="b">
        <v>0</v>
      </c>
      <c r="J5767" s="4" t="str">
        <f>CONCATENATE(Orte[[#This Row],[Ort]]," - ",Orte[[#This Row],[Landkreis]])</f>
        <v>Parsdorf/Hergolding - Landkreis Ebersberg</v>
      </c>
      <c r="L5767" s="3" t="s">
        <v>15259</v>
      </c>
      <c r="M5767" s="3"/>
      <c r="N5767" t="str">
        <f>Orte[[#This Row],[Ort]]</f>
        <v>Parsdorf/Hergolding</v>
      </c>
      <c r="O5767" t="s">
        <v>4643</v>
      </c>
      <c r="P5767" t="s">
        <v>7051</v>
      </c>
    </row>
    <row r="5768" spans="1:16" x14ac:dyDescent="0.35">
      <c r="A5768" t="s">
        <v>1152</v>
      </c>
      <c r="B5768" s="3" t="s">
        <v>8115</v>
      </c>
      <c r="C5768" s="4">
        <v>50.048003454800003</v>
      </c>
      <c r="D5768" s="4">
        <v>9.5202134793600006</v>
      </c>
      <c r="E5768" s="4">
        <f>Orte[[#This Row],[Lat_dez]]*PI()/180</f>
        <v>0.87350244433575708</v>
      </c>
      <c r="F5768" s="4">
        <f>Orte[[#This Row],[Lon_dez]]*PI()/180</f>
        <v>0.16615907070757724</v>
      </c>
      <c r="G5768" t="s">
        <v>665</v>
      </c>
      <c r="H5768" t="s">
        <v>826</v>
      </c>
      <c r="I5768" s="4" t="b">
        <v>0</v>
      </c>
      <c r="J5768" s="4" t="str">
        <f>CONCATENATE(Orte[[#This Row],[Ort]]," - ",Orte[[#This Row],[Landkreis]])</f>
        <v>Partenstein - Landkreis Main-Spessart</v>
      </c>
      <c r="L5768" s="3" t="s">
        <v>14021</v>
      </c>
      <c r="M5768" s="3"/>
      <c r="N5768" t="str">
        <f>Orte[[#This Row],[Ort]]</f>
        <v>Partenstein</v>
      </c>
      <c r="O5768" t="s">
        <v>7078</v>
      </c>
      <c r="P5768" t="s">
        <v>4886</v>
      </c>
    </row>
    <row r="5769" spans="1:16" x14ac:dyDescent="0.35">
      <c r="A5769" t="s">
        <v>5001</v>
      </c>
      <c r="B5769" s="3" t="s">
        <v>12747</v>
      </c>
      <c r="C5769" s="4">
        <v>53.519576403499997</v>
      </c>
      <c r="D5769" s="4">
        <v>14.0091003012</v>
      </c>
      <c r="E5769" s="4">
        <f>Orte[[#This Row],[Lat_dez]]*PI()/180</f>
        <v>0.93409282251374026</v>
      </c>
      <c r="F5769" s="4">
        <f>Orte[[#This Row],[Lon_dez]]*PI()/180</f>
        <v>0.24450492549806932</v>
      </c>
      <c r="G5769" t="s">
        <v>834</v>
      </c>
      <c r="H5769" t="s">
        <v>987</v>
      </c>
      <c r="I5769" s="4" t="b">
        <v>0</v>
      </c>
      <c r="J5769" s="4" t="str">
        <f>CONCATENATE(Orte[[#This Row],[Ort]]," - ",Orte[[#This Row],[Landkreis]])</f>
        <v>Pasewalk u.a. - Landkreis Vorpommern-Greifswald</v>
      </c>
      <c r="L5769" s="3" t="s">
        <v>12588</v>
      </c>
      <c r="M5769" s="3"/>
      <c r="N5769" t="str">
        <f>Orte[[#This Row],[Ort]]</f>
        <v>Pasewalk u.a.</v>
      </c>
      <c r="O5769" t="s">
        <v>6884</v>
      </c>
      <c r="P5769" t="s">
        <v>6187</v>
      </c>
    </row>
    <row r="5770" spans="1:16" x14ac:dyDescent="0.35">
      <c r="A5770" t="s">
        <v>4188</v>
      </c>
      <c r="B5770" s="3" t="s">
        <v>15323</v>
      </c>
      <c r="C5770" s="4">
        <v>48.568263974099999</v>
      </c>
      <c r="D5770" s="4">
        <v>13.464710419199999</v>
      </c>
      <c r="E5770" s="4">
        <f>Orte[[#This Row],[Lat_dez]]*PI()/180</f>
        <v>0.84767611832579093</v>
      </c>
      <c r="F5770" s="4">
        <f>Orte[[#This Row],[Lon_dez]]*PI()/180</f>
        <v>0.23500352964262589</v>
      </c>
      <c r="G5770" t="s">
        <v>665</v>
      </c>
      <c r="H5770" t="s">
        <v>4189</v>
      </c>
      <c r="I5770" s="4" t="b">
        <v>0</v>
      </c>
      <c r="J5770" s="4" t="str">
        <f>CONCATENATE(Orte[[#This Row],[Ort]]," - ",Orte[[#This Row],[Landkreis]])</f>
        <v>Passau - Kreisfreie Stadt Passau</v>
      </c>
      <c r="L5770" s="3" t="s">
        <v>14954</v>
      </c>
      <c r="M5770" s="3"/>
      <c r="N5770" t="str">
        <f>Orte[[#This Row],[Ort]]</f>
        <v>Passau</v>
      </c>
      <c r="O5770" t="s">
        <v>1569</v>
      </c>
      <c r="P5770" t="s">
        <v>4821</v>
      </c>
    </row>
    <row r="5771" spans="1:16" x14ac:dyDescent="0.35">
      <c r="A5771" t="s">
        <v>4188</v>
      </c>
      <c r="B5771" s="3" t="s">
        <v>11693</v>
      </c>
      <c r="C5771" s="4">
        <v>48.592775644299998</v>
      </c>
      <c r="D5771" s="4">
        <v>13.4396107882</v>
      </c>
      <c r="E5771" s="4">
        <f>Orte[[#This Row],[Lat_dez]]*PI()/180</f>
        <v>0.84810392767594389</v>
      </c>
      <c r="F5771" s="4">
        <f>Orte[[#This Row],[Lon_dez]]*PI()/180</f>
        <v>0.23456545844064028</v>
      </c>
      <c r="G5771" t="s">
        <v>665</v>
      </c>
      <c r="H5771" t="s">
        <v>4189</v>
      </c>
      <c r="I5771" s="4" t="b">
        <v>0</v>
      </c>
      <c r="J5771" s="4" t="str">
        <f>CONCATENATE(Orte[[#This Row],[Ort]]," - ",Orte[[#This Row],[Landkreis]])</f>
        <v>Passau - Kreisfreie Stadt Passau</v>
      </c>
      <c r="L5771" s="3" t="s">
        <v>12244</v>
      </c>
      <c r="M5771" s="3"/>
      <c r="N5771" t="str">
        <f>Orte[[#This Row],[Ort]]</f>
        <v>Passau</v>
      </c>
      <c r="O5771" t="s">
        <v>7159</v>
      </c>
      <c r="P5771" t="s">
        <v>6406</v>
      </c>
    </row>
    <row r="5772" spans="1:16" x14ac:dyDescent="0.35">
      <c r="A5772" t="s">
        <v>4188</v>
      </c>
      <c r="B5772" s="3" t="s">
        <v>12197</v>
      </c>
      <c r="C5772" s="4">
        <v>48.575244290599997</v>
      </c>
      <c r="D5772" s="4">
        <v>13.3789639744</v>
      </c>
      <c r="E5772" s="4">
        <f>Orte[[#This Row],[Lat_dez]]*PI()/180</f>
        <v>0.84779794783154727</v>
      </c>
      <c r="F5772" s="4">
        <f>Orte[[#This Row],[Lon_dez]]*PI()/180</f>
        <v>0.23350697185898631</v>
      </c>
      <c r="G5772" t="s">
        <v>665</v>
      </c>
      <c r="H5772" t="s">
        <v>4189</v>
      </c>
      <c r="I5772" s="4" t="b">
        <v>0</v>
      </c>
      <c r="J5772" s="4" t="str">
        <f>CONCATENATE(Orte[[#This Row],[Ort]]," - ",Orte[[#This Row],[Landkreis]])</f>
        <v>Passau - Kreisfreie Stadt Passau</v>
      </c>
      <c r="L5772" s="3" t="s">
        <v>14419</v>
      </c>
      <c r="M5772" s="3"/>
      <c r="N5772" t="str">
        <f>Orte[[#This Row],[Ort]]</f>
        <v>Passau</v>
      </c>
      <c r="O5772" t="s">
        <v>2227</v>
      </c>
      <c r="P5772" t="s">
        <v>4919</v>
      </c>
    </row>
    <row r="5773" spans="1:16" x14ac:dyDescent="0.35">
      <c r="A5773" t="s">
        <v>3431</v>
      </c>
      <c r="B5773" s="3" t="s">
        <v>10727</v>
      </c>
      <c r="C5773" s="4">
        <v>48.207084501399997</v>
      </c>
      <c r="D5773" s="4">
        <v>11.941217715200001</v>
      </c>
      <c r="E5773" s="4">
        <f>Orte[[#This Row],[Lat_dez]]*PI()/180</f>
        <v>0.84137234733655897</v>
      </c>
      <c r="F5773" s="4">
        <f>Orte[[#This Row],[Lon_dez]]*PI()/180</f>
        <v>0.20841356582771453</v>
      </c>
      <c r="G5773" t="s">
        <v>665</v>
      </c>
      <c r="H5773" t="s">
        <v>879</v>
      </c>
      <c r="I5773" s="4" t="b">
        <v>0</v>
      </c>
      <c r="J5773" s="4" t="str">
        <f>CONCATENATE(Orte[[#This Row],[Ort]]," - ",Orte[[#This Row],[Landkreis]])</f>
        <v>Pastetten - Landkreis Erding</v>
      </c>
      <c r="L5773" s="3" t="s">
        <v>15792</v>
      </c>
      <c r="M5773" s="3"/>
      <c r="N5773" t="str">
        <f>Orte[[#This Row],[Ort]]</f>
        <v>Pastetten</v>
      </c>
      <c r="O5773" t="s">
        <v>1411</v>
      </c>
      <c r="P5773" t="s">
        <v>3081</v>
      </c>
    </row>
    <row r="5774" spans="1:16" x14ac:dyDescent="0.35">
      <c r="A5774" t="s">
        <v>4946</v>
      </c>
      <c r="B5774" s="3" t="s">
        <v>12673</v>
      </c>
      <c r="C5774" s="4">
        <v>49.003198912099997</v>
      </c>
      <c r="D5774" s="4">
        <v>12.968084252700001</v>
      </c>
      <c r="E5774" s="4">
        <f>Orte[[#This Row],[Lat_dez]]*PI()/180</f>
        <v>0.85526716502584832</v>
      </c>
      <c r="F5774" s="4">
        <f>Orte[[#This Row],[Lon_dez]]*PI()/180</f>
        <v>0.22633576788564339</v>
      </c>
      <c r="G5774" t="s">
        <v>665</v>
      </c>
      <c r="H5774" t="s">
        <v>1419</v>
      </c>
      <c r="I5774" s="4" t="b">
        <v>0</v>
      </c>
      <c r="J5774" s="4" t="str">
        <f>CONCATENATE(Orte[[#This Row],[Ort]]," - ",Orte[[#This Row],[Landkreis]])</f>
        <v>Patersdorf - Landkreis Regen</v>
      </c>
      <c r="L5774" s="3" t="s">
        <v>8636</v>
      </c>
      <c r="M5774" s="3"/>
      <c r="N5774" t="str">
        <f>Orte[[#This Row],[Ort]]</f>
        <v>Patersdorf</v>
      </c>
      <c r="O5774" t="s">
        <v>3275</v>
      </c>
      <c r="P5774" t="s">
        <v>6903</v>
      </c>
    </row>
    <row r="5775" spans="1:16" x14ac:dyDescent="0.35">
      <c r="A5775" t="s">
        <v>3971</v>
      </c>
      <c r="B5775" s="3" t="s">
        <v>11421</v>
      </c>
      <c r="C5775" s="4">
        <v>52.2382184999</v>
      </c>
      <c r="D5775" s="4">
        <v>9.7626872009400003</v>
      </c>
      <c r="E5775" s="4">
        <f>Orte[[#This Row],[Lat_dez]]*PI()/180</f>
        <v>0.91172890819946817</v>
      </c>
      <c r="F5775" s="4">
        <f>Orte[[#This Row],[Lon_dez]]*PI()/180</f>
        <v>0.17039103549871223</v>
      </c>
      <c r="G5775" t="s">
        <v>554</v>
      </c>
      <c r="H5775" t="s">
        <v>652</v>
      </c>
      <c r="I5775" s="4" t="b">
        <v>0</v>
      </c>
      <c r="J5775" s="4" t="str">
        <f>CONCATENATE(Orte[[#This Row],[Ort]]," - ",Orte[[#This Row],[Landkreis]])</f>
        <v>Pattensen - Landkreis Region Hannover</v>
      </c>
      <c r="L5775" s="3" t="s">
        <v>13879</v>
      </c>
      <c r="M5775" s="3"/>
      <c r="N5775" t="str">
        <f>Orte[[#This Row],[Ort]]</f>
        <v>Pattensen</v>
      </c>
      <c r="O5775" t="s">
        <v>5953</v>
      </c>
      <c r="P5775" t="s">
        <v>5973</v>
      </c>
    </row>
    <row r="5776" spans="1:16" x14ac:dyDescent="0.35">
      <c r="A5776" t="s">
        <v>843</v>
      </c>
      <c r="B5776" s="3" t="s">
        <v>7878</v>
      </c>
      <c r="C5776" s="4">
        <v>48.474686673000001</v>
      </c>
      <c r="D5776" s="4">
        <v>11.5634418023</v>
      </c>
      <c r="E5776" s="4">
        <f>Orte[[#This Row],[Lat_dez]]*PI()/180</f>
        <v>0.84604288631646596</v>
      </c>
      <c r="F5776" s="4">
        <f>Orte[[#This Row],[Lon_dez]]*PI()/180</f>
        <v>0.20182013231288221</v>
      </c>
      <c r="G5776" t="s">
        <v>665</v>
      </c>
      <c r="H5776" t="s">
        <v>839</v>
      </c>
      <c r="I5776" s="4" t="b">
        <v>0</v>
      </c>
      <c r="J5776" s="4" t="str">
        <f>CONCATENATE(Orte[[#This Row],[Ort]]," - ",Orte[[#This Row],[Landkreis]])</f>
        <v>Paunzhausen - Landkreis Pfaffenhofen a.d. Ilm</v>
      </c>
      <c r="L5776" s="3" t="s">
        <v>10874</v>
      </c>
      <c r="M5776" s="3"/>
      <c r="N5776" t="str">
        <f>Orte[[#This Row],[Ort]]</f>
        <v>Paunzhausen</v>
      </c>
      <c r="O5776" t="s">
        <v>6931</v>
      </c>
      <c r="P5776" t="s">
        <v>3988</v>
      </c>
    </row>
    <row r="5777" spans="1:16" x14ac:dyDescent="0.35">
      <c r="A5777" t="s">
        <v>3849</v>
      </c>
      <c r="B5777" s="3" t="s">
        <v>11266</v>
      </c>
      <c r="C5777" s="4">
        <v>50.586126390799997</v>
      </c>
      <c r="D5777" s="4">
        <v>11.983709127799999</v>
      </c>
      <c r="E5777" s="4">
        <f>Orte[[#This Row],[Lat_dez]]*PI()/180</f>
        <v>0.88289446134945559</v>
      </c>
      <c r="F5777" s="4">
        <f>Orte[[#This Row],[Lon_dez]]*PI()/180</f>
        <v>0.20915518088140791</v>
      </c>
      <c r="G5777" t="s">
        <v>869</v>
      </c>
      <c r="H5777" t="s">
        <v>870</v>
      </c>
      <c r="I5777" s="4" t="b">
        <v>0</v>
      </c>
      <c r="J5777" s="4" t="str">
        <f>CONCATENATE(Orte[[#This Row],[Ort]]," - ",Orte[[#This Row],[Landkreis]])</f>
        <v>Pausa-Mühltroff - Landkreis Vogtlandkreis</v>
      </c>
      <c r="L5777" s="3" t="s">
        <v>8528</v>
      </c>
      <c r="M5777" s="3"/>
      <c r="N5777" t="str">
        <f>Orte[[#This Row],[Ort]]</f>
        <v>Pausa-Mühltroff</v>
      </c>
      <c r="O5777" t="s">
        <v>6454</v>
      </c>
      <c r="P5777" t="s">
        <v>1135</v>
      </c>
    </row>
    <row r="5778" spans="1:16" x14ac:dyDescent="0.35">
      <c r="A5778" t="s">
        <v>5194</v>
      </c>
      <c r="B5778" s="3" t="s">
        <v>13011</v>
      </c>
      <c r="C5778" s="4">
        <v>49.969269894999996</v>
      </c>
      <c r="D5778" s="4">
        <v>12.1701845453</v>
      </c>
      <c r="E5778" s="4">
        <f>Orte[[#This Row],[Lat_dez]]*PI()/180</f>
        <v>0.87212828448543123</v>
      </c>
      <c r="F5778" s="4">
        <f>Orte[[#This Row],[Lon_dez]]*PI()/180</f>
        <v>0.21240979089081399</v>
      </c>
      <c r="G5778" t="s">
        <v>665</v>
      </c>
      <c r="H5778" t="s">
        <v>1307</v>
      </c>
      <c r="I5778" s="4" t="b">
        <v>0</v>
      </c>
      <c r="J5778" s="4" t="str">
        <f>CONCATENATE(Orte[[#This Row],[Ort]]," - ",Orte[[#This Row],[Landkreis]])</f>
        <v>Pechbrunn - Landkreis Tirschenreuth</v>
      </c>
      <c r="L5778" s="3" t="s">
        <v>9454</v>
      </c>
      <c r="M5778" s="3"/>
      <c r="N5778" t="str">
        <f>Orte[[#This Row],[Ort]]</f>
        <v>Pechbrunn</v>
      </c>
      <c r="O5778" t="s">
        <v>1379</v>
      </c>
      <c r="P5778" t="s">
        <v>2518</v>
      </c>
    </row>
    <row r="5779" spans="1:16" x14ac:dyDescent="0.35">
      <c r="A5779" t="s">
        <v>5425</v>
      </c>
      <c r="B5779" s="3" t="s">
        <v>13306</v>
      </c>
      <c r="C5779" s="4">
        <v>51.189195050499997</v>
      </c>
      <c r="D5779" s="4">
        <v>12.234934860099999</v>
      </c>
      <c r="E5779" s="4">
        <f>Orte[[#This Row],[Lat_dez]]*PI()/180</f>
        <v>0.89341999507680991</v>
      </c>
      <c r="F5779" s="4">
        <f>Orte[[#This Row],[Lon_dez]]*PI()/180</f>
        <v>0.21353989707577675</v>
      </c>
      <c r="G5779" t="s">
        <v>869</v>
      </c>
      <c r="H5779" t="s">
        <v>1405</v>
      </c>
      <c r="I5779" s="4" t="b">
        <v>0</v>
      </c>
      <c r="J5779" s="4" t="str">
        <f>CONCATENATE(Orte[[#This Row],[Ort]]," - ",Orte[[#This Row],[Landkreis]])</f>
        <v>Pegau, Elstertrebnitz - Landkreis Leipzig</v>
      </c>
      <c r="L5779" s="3" t="s">
        <v>12250</v>
      </c>
      <c r="M5779" s="3"/>
      <c r="N5779" t="str">
        <f>Orte[[#This Row],[Ort]]</f>
        <v>Pegau, Elstertrebnitz</v>
      </c>
      <c r="O5779" t="s">
        <v>2767</v>
      </c>
      <c r="P5779" t="s">
        <v>4971</v>
      </c>
    </row>
    <row r="5780" spans="1:16" x14ac:dyDescent="0.35">
      <c r="A5780" t="s">
        <v>6753</v>
      </c>
      <c r="B5780" s="3" t="s">
        <v>15094</v>
      </c>
      <c r="C5780" s="4">
        <v>49.7402069113</v>
      </c>
      <c r="D5780" s="4">
        <v>11.5241557465</v>
      </c>
      <c r="E5780" s="4">
        <f>Orte[[#This Row],[Lat_dez]]*PI()/180</f>
        <v>0.86813038122542407</v>
      </c>
      <c r="F5780" s="4">
        <f>Orte[[#This Row],[Lon_dez]]*PI()/180</f>
        <v>0.20113446128904999</v>
      </c>
      <c r="G5780" t="s">
        <v>665</v>
      </c>
      <c r="H5780" t="s">
        <v>837</v>
      </c>
      <c r="I5780" s="4" t="b">
        <v>0</v>
      </c>
      <c r="J5780" s="4" t="str">
        <f>CONCATENATE(Orte[[#This Row],[Ort]]," - ",Orte[[#This Row],[Landkreis]])</f>
        <v>Pegnitz - Landkreis Bayreuth</v>
      </c>
      <c r="L5780" s="3" t="s">
        <v>8535</v>
      </c>
      <c r="M5780" s="3"/>
      <c r="N5780" t="str">
        <f>Orte[[#This Row],[Ort]]</f>
        <v>Pegnitz</v>
      </c>
      <c r="O5780" t="s">
        <v>3377</v>
      </c>
      <c r="P5780" t="s">
        <v>2026</v>
      </c>
    </row>
    <row r="5781" spans="1:16" x14ac:dyDescent="0.35">
      <c r="A5781" t="s">
        <v>1463</v>
      </c>
      <c r="B5781" s="3" t="s">
        <v>8401</v>
      </c>
      <c r="C5781" s="4">
        <v>52.322167341399997</v>
      </c>
      <c r="D5781" s="4">
        <v>10.285114458800001</v>
      </c>
      <c r="E5781" s="4">
        <f>Orte[[#This Row],[Lat_dez]]*PI()/180</f>
        <v>0.91319409188687783</v>
      </c>
      <c r="F5781" s="4">
        <f>Orte[[#This Row],[Lon_dez]]*PI()/180</f>
        <v>0.1795091112505347</v>
      </c>
      <c r="G5781" t="s">
        <v>554</v>
      </c>
      <c r="H5781" t="s">
        <v>1464</v>
      </c>
      <c r="I5781" s="4" t="b">
        <v>0</v>
      </c>
      <c r="J5781" s="4" t="str">
        <f>CONCATENATE(Orte[[#This Row],[Ort]]," - ",Orte[[#This Row],[Landkreis]])</f>
        <v>Peine - Landkreis Peine</v>
      </c>
      <c r="L5781" s="3" t="s">
        <v>10161</v>
      </c>
      <c r="M5781" s="3"/>
      <c r="N5781" t="str">
        <f>Orte[[#This Row],[Ort]]</f>
        <v>Peine</v>
      </c>
      <c r="O5781" t="s">
        <v>5565</v>
      </c>
      <c r="P5781" t="s">
        <v>5288</v>
      </c>
    </row>
    <row r="5782" spans="1:16" x14ac:dyDescent="0.35">
      <c r="A5782" t="s">
        <v>1463</v>
      </c>
      <c r="B5782" s="3" t="s">
        <v>9695</v>
      </c>
      <c r="C5782" s="4">
        <v>52.3033507528</v>
      </c>
      <c r="D5782" s="4">
        <v>10.2052672057</v>
      </c>
      <c r="E5782" s="4">
        <f>Orte[[#This Row],[Lat_dez]]*PI()/180</f>
        <v>0.91286568046181471</v>
      </c>
      <c r="F5782" s="4">
        <f>Orte[[#This Row],[Lon_dez]]*PI()/180</f>
        <v>0.17811551378526644</v>
      </c>
      <c r="G5782" t="s">
        <v>554</v>
      </c>
      <c r="H5782" t="s">
        <v>1464</v>
      </c>
      <c r="I5782" s="4" t="b">
        <v>0</v>
      </c>
      <c r="J5782" s="4" t="str">
        <f>CONCATENATE(Orte[[#This Row],[Ort]]," - ",Orte[[#This Row],[Landkreis]])</f>
        <v>Peine - Landkreis Peine</v>
      </c>
      <c r="L5782" s="3" t="s">
        <v>10868</v>
      </c>
      <c r="M5782" s="3"/>
      <c r="N5782" t="str">
        <f>Orte[[#This Row],[Ort]]</f>
        <v>Peine</v>
      </c>
      <c r="O5782" t="s">
        <v>7236</v>
      </c>
      <c r="P5782" t="s">
        <v>4745</v>
      </c>
    </row>
    <row r="5783" spans="1:16" x14ac:dyDescent="0.35">
      <c r="A5783" t="s">
        <v>1463</v>
      </c>
      <c r="B5783" s="3" t="s">
        <v>13140</v>
      </c>
      <c r="C5783" s="4">
        <v>52.351374459900001</v>
      </c>
      <c r="D5783" s="4">
        <v>10.2125648592</v>
      </c>
      <c r="E5783" s="4">
        <f>Orte[[#This Row],[Lat_dez]]*PI()/180</f>
        <v>0.91370385226972306</v>
      </c>
      <c r="F5783" s="4">
        <f>Orte[[#This Row],[Lon_dez]]*PI()/180</f>
        <v>0.1782428818665111</v>
      </c>
      <c r="G5783" t="s">
        <v>554</v>
      </c>
      <c r="H5783" t="s">
        <v>1464</v>
      </c>
      <c r="I5783" s="4" t="b">
        <v>0</v>
      </c>
      <c r="J5783" s="4" t="str">
        <f>CONCATENATE(Orte[[#This Row],[Ort]]," - ",Orte[[#This Row],[Landkreis]])</f>
        <v>Peine - Landkreis Peine</v>
      </c>
      <c r="L5783" s="3" t="s">
        <v>11032</v>
      </c>
      <c r="M5783" s="3"/>
      <c r="N5783" t="str">
        <f>Orte[[#This Row],[Ort]]</f>
        <v>Peine</v>
      </c>
      <c r="O5783" t="s">
        <v>3060</v>
      </c>
      <c r="P5783" t="s">
        <v>2292</v>
      </c>
    </row>
    <row r="5784" spans="1:16" x14ac:dyDescent="0.35">
      <c r="A5784" t="s">
        <v>1345</v>
      </c>
      <c r="B5784" s="3" t="s">
        <v>8276</v>
      </c>
      <c r="C5784" s="4">
        <v>47.792994821800001</v>
      </c>
      <c r="D5784" s="4">
        <v>11.063988694800001</v>
      </c>
      <c r="E5784" s="4">
        <f>Orte[[#This Row],[Lat_dez]]*PI()/180</f>
        <v>0.83414511902901056</v>
      </c>
      <c r="F5784" s="4">
        <f>Orte[[#This Row],[Lon_dez]]*PI()/180</f>
        <v>0.19310303112769003</v>
      </c>
      <c r="G5784" t="s">
        <v>665</v>
      </c>
      <c r="H5784" t="s">
        <v>1338</v>
      </c>
      <c r="I5784" s="4" t="b">
        <v>0</v>
      </c>
      <c r="J5784" s="4" t="str">
        <f>CONCATENATE(Orte[[#This Row],[Ort]]," - ",Orte[[#This Row],[Landkreis]])</f>
        <v>Peißenberg - Landkreis Weilheim-Schongau</v>
      </c>
      <c r="L5784" s="3" t="s">
        <v>12242</v>
      </c>
      <c r="M5784" s="3"/>
      <c r="N5784" t="str">
        <f>Orte[[#This Row],[Ort]]</f>
        <v>Peißenberg</v>
      </c>
      <c r="O5784" t="s">
        <v>1577</v>
      </c>
      <c r="P5784" t="s">
        <v>2791</v>
      </c>
    </row>
    <row r="5785" spans="1:16" x14ac:dyDescent="0.35">
      <c r="A5785" t="s">
        <v>4217</v>
      </c>
      <c r="B5785" s="3" t="s">
        <v>11725</v>
      </c>
      <c r="C5785" s="4">
        <v>47.801067420800003</v>
      </c>
      <c r="D5785" s="4">
        <v>10.9352322925</v>
      </c>
      <c r="E5785" s="4">
        <f>Orte[[#This Row],[Lat_dez]]*PI()/180</f>
        <v>0.83428601246075385</v>
      </c>
      <c r="F5785" s="4">
        <f>Orte[[#This Row],[Lon_dez]]*PI()/180</f>
        <v>0.19085580797453261</v>
      </c>
      <c r="G5785" t="s">
        <v>665</v>
      </c>
      <c r="H5785" t="s">
        <v>1338</v>
      </c>
      <c r="I5785" s="4" t="b">
        <v>0</v>
      </c>
      <c r="J5785" s="4" t="str">
        <f>CONCATENATE(Orte[[#This Row],[Ort]]," - ",Orte[[#This Row],[Landkreis]])</f>
        <v>Peiting - Landkreis Weilheim-Schongau</v>
      </c>
      <c r="L5785" s="3" t="s">
        <v>10698</v>
      </c>
      <c r="M5785" s="3"/>
      <c r="N5785" t="str">
        <f>Orte[[#This Row],[Ort]]</f>
        <v>Peiting</v>
      </c>
      <c r="O5785" t="s">
        <v>3000</v>
      </c>
      <c r="P5785" t="s">
        <v>7121</v>
      </c>
    </row>
    <row r="5786" spans="1:16" x14ac:dyDescent="0.35">
      <c r="A5786" t="s">
        <v>6366</v>
      </c>
      <c r="B5786" s="3" t="s">
        <v>14569</v>
      </c>
      <c r="C5786" s="4">
        <v>51.876860046499999</v>
      </c>
      <c r="D5786" s="4">
        <v>14.4123168989</v>
      </c>
      <c r="E5786" s="4">
        <f>Orte[[#This Row],[Lat_dez]]*PI()/180</f>
        <v>0.90542201340772366</v>
      </c>
      <c r="F5786" s="4">
        <f>Orte[[#This Row],[Lon_dez]]*PI()/180</f>
        <v>0.25154238272662371</v>
      </c>
      <c r="G5786" t="s">
        <v>885</v>
      </c>
      <c r="H5786" t="s">
        <v>977</v>
      </c>
      <c r="I5786" s="4" t="b">
        <v>0</v>
      </c>
      <c r="J5786" s="4" t="str">
        <f>CONCATENATE(Orte[[#This Row],[Ort]]," - ",Orte[[#This Row],[Landkreis]])</f>
        <v>Peitz - Landkreis Spree-Neiße</v>
      </c>
      <c r="L5786" s="3" t="s">
        <v>12946</v>
      </c>
      <c r="M5786" s="3"/>
      <c r="N5786" t="str">
        <f>Orte[[#This Row],[Ort]]</f>
        <v>Peitz</v>
      </c>
      <c r="O5786" t="s">
        <v>3020</v>
      </c>
      <c r="P5786" t="s">
        <v>2656</v>
      </c>
    </row>
    <row r="5787" spans="1:16" x14ac:dyDescent="0.35">
      <c r="A5787" t="s">
        <v>2271</v>
      </c>
      <c r="B5787" s="3" t="s">
        <v>9290</v>
      </c>
      <c r="C5787" s="4">
        <v>49.699075215500002</v>
      </c>
      <c r="D5787" s="4">
        <v>6.5006592292200001</v>
      </c>
      <c r="E5787" s="4">
        <f>Orte[[#This Row],[Lat_dez]]*PI()/180</f>
        <v>0.86741249770678541</v>
      </c>
      <c r="F5787" s="4">
        <f>Orte[[#This Row],[Lon_dez]]*PI()/180</f>
        <v>0.11345790710004577</v>
      </c>
      <c r="G5787" t="s">
        <v>514</v>
      </c>
      <c r="H5787" t="s">
        <v>520</v>
      </c>
      <c r="I5787" s="4" t="b">
        <v>0</v>
      </c>
      <c r="J5787" s="4" t="str">
        <f>CONCATENATE(Orte[[#This Row],[Ort]]," - ",Orte[[#This Row],[Landkreis]])</f>
        <v>Pellingen - Landkreis Trier-Saarburg</v>
      </c>
      <c r="L5787" s="3" t="s">
        <v>8642</v>
      </c>
      <c r="M5787" s="3"/>
      <c r="N5787" t="str">
        <f>Orte[[#This Row],[Ort]]</f>
        <v>Pellingen</v>
      </c>
      <c r="O5787" t="s">
        <v>2552</v>
      </c>
      <c r="P5787" t="s">
        <v>16118</v>
      </c>
    </row>
    <row r="5788" spans="1:16" x14ac:dyDescent="0.35">
      <c r="A5788" t="s">
        <v>2118</v>
      </c>
      <c r="B5788" s="3" t="s">
        <v>9112</v>
      </c>
      <c r="C5788" s="4">
        <v>50.164834351800003</v>
      </c>
      <c r="D5788" s="4">
        <v>6.7011729555099997</v>
      </c>
      <c r="E5788" s="4">
        <f>Orte[[#This Row],[Lat_dez]]*PI()/180</f>
        <v>0.87554152815646547</v>
      </c>
      <c r="F5788" s="4">
        <f>Orte[[#This Row],[Lon_dez]]*PI()/180</f>
        <v>0.11695753181924899</v>
      </c>
      <c r="G5788" t="s">
        <v>514</v>
      </c>
      <c r="H5788" t="s">
        <v>527</v>
      </c>
      <c r="I5788" s="4" t="b">
        <v>0</v>
      </c>
      <c r="J5788" s="4" t="str">
        <f>CONCATENATE(Orte[[#This Row],[Ort]]," - ",Orte[[#This Row],[Landkreis]])</f>
        <v>Pelm, Neroth u.a. - Landkreis Vulkaneifel</v>
      </c>
      <c r="L5788" s="3" t="s">
        <v>9826</v>
      </c>
      <c r="M5788" s="3"/>
      <c r="N5788" t="str">
        <f>Orte[[#This Row],[Ort]]</f>
        <v>Pelm, Neroth u.a.</v>
      </c>
      <c r="O5788" t="s">
        <v>4904</v>
      </c>
      <c r="P5788" t="s">
        <v>6933</v>
      </c>
    </row>
    <row r="5789" spans="1:16" x14ac:dyDescent="0.35">
      <c r="A5789" t="s">
        <v>4362</v>
      </c>
      <c r="B5789" s="3" t="s">
        <v>11919</v>
      </c>
      <c r="C5789" s="4">
        <v>49.275507815600001</v>
      </c>
      <c r="D5789" s="4">
        <v>12.6077704516</v>
      </c>
      <c r="E5789" s="4">
        <f>Orte[[#This Row],[Lat_dez]]*PI()/180</f>
        <v>0.86001985197441888</v>
      </c>
      <c r="F5789" s="4">
        <f>Orte[[#This Row],[Lon_dez]]*PI()/180</f>
        <v>0.22004710571607239</v>
      </c>
      <c r="G5789" t="s">
        <v>665</v>
      </c>
      <c r="H5789" t="s">
        <v>915</v>
      </c>
      <c r="I5789" s="4" t="b">
        <v>0</v>
      </c>
      <c r="J5789" s="4" t="str">
        <f>CONCATENATE(Orte[[#This Row],[Ort]]," - ",Orte[[#This Row],[Landkreis]])</f>
        <v>Pemfling - Landkreis Cham</v>
      </c>
      <c r="L5789" s="3" t="s">
        <v>11034</v>
      </c>
      <c r="M5789" s="3"/>
      <c r="N5789" t="str">
        <f>Orte[[#This Row],[Ort]]</f>
        <v>Pemfling</v>
      </c>
      <c r="O5789" t="s">
        <v>3865</v>
      </c>
      <c r="P5789" t="s">
        <v>2841</v>
      </c>
    </row>
    <row r="5790" spans="1:16" x14ac:dyDescent="0.35">
      <c r="A5790" t="s">
        <v>1231</v>
      </c>
      <c r="B5790" s="3" t="s">
        <v>8178</v>
      </c>
      <c r="C5790" s="4">
        <v>50.9478356949</v>
      </c>
      <c r="D5790" s="4">
        <v>12.6910132602</v>
      </c>
      <c r="E5790" s="4">
        <f>Orte[[#This Row],[Lat_dez]]*PI()/180</f>
        <v>0.88920747964109825</v>
      </c>
      <c r="F5790" s="4">
        <f>Orte[[#This Row],[Lon_dez]]*PI()/180</f>
        <v>0.22149996680474981</v>
      </c>
      <c r="G5790" t="s">
        <v>869</v>
      </c>
      <c r="H5790" t="s">
        <v>935</v>
      </c>
      <c r="I5790" s="4" t="b">
        <v>0</v>
      </c>
      <c r="J5790" s="4" t="str">
        <f>CONCATENATE(Orte[[#This Row],[Ort]]," - ",Orte[[#This Row],[Landkreis]])</f>
        <v>Penig - Landkreis Mittelsachsen</v>
      </c>
      <c r="L5790" s="3" t="s">
        <v>13099</v>
      </c>
      <c r="M5790" s="3"/>
      <c r="N5790" t="str">
        <f>Orte[[#This Row],[Ort]]</f>
        <v>Penig</v>
      </c>
      <c r="O5790" t="s">
        <v>2080</v>
      </c>
      <c r="P5790" t="s">
        <v>3735</v>
      </c>
    </row>
    <row r="5791" spans="1:16" x14ac:dyDescent="0.35">
      <c r="A5791" t="s">
        <v>6943</v>
      </c>
      <c r="B5791" s="3" t="s">
        <v>15349</v>
      </c>
      <c r="C5791" s="4">
        <v>53.295877964399999</v>
      </c>
      <c r="D5791" s="4">
        <v>14.2155444977</v>
      </c>
      <c r="E5791" s="4">
        <f>Orte[[#This Row],[Lat_dez]]*PI()/180</f>
        <v>0.93018854821987318</v>
      </c>
      <c r="F5791" s="4">
        <f>Orte[[#This Row],[Lon_dez]]*PI()/180</f>
        <v>0.24810805644862846</v>
      </c>
      <c r="G5791" t="s">
        <v>834</v>
      </c>
      <c r="H5791" t="s">
        <v>987</v>
      </c>
      <c r="I5791" s="4" t="b">
        <v>0</v>
      </c>
      <c r="J5791" s="4" t="str">
        <f>CONCATENATE(Orte[[#This Row],[Ort]]," - ",Orte[[#This Row],[Landkreis]])</f>
        <v>Penkun u.a. - Landkreis Vorpommern-Greifswald</v>
      </c>
      <c r="L5791" s="3" t="s">
        <v>14412</v>
      </c>
      <c r="M5791" s="3"/>
      <c r="N5791" t="str">
        <f>Orte[[#This Row],[Ort]]</f>
        <v>Penkun u.a.</v>
      </c>
      <c r="O5791" t="s">
        <v>4467</v>
      </c>
      <c r="P5791" t="s">
        <v>2643</v>
      </c>
    </row>
    <row r="5792" spans="1:16" x14ac:dyDescent="0.35">
      <c r="A5792" t="s">
        <v>2851</v>
      </c>
      <c r="B5792" s="3" t="s">
        <v>10007</v>
      </c>
      <c r="C5792" s="4">
        <v>52.635612064299998</v>
      </c>
      <c r="D5792" s="4">
        <v>9.0169181158199994</v>
      </c>
      <c r="E5792" s="4">
        <f>Orte[[#This Row],[Lat_dez]]*PI()/180</f>
        <v>0.91866473432448426</v>
      </c>
      <c r="F5792" s="4">
        <f>Orte[[#This Row],[Lon_dez]]*PI()/180</f>
        <v>0.15737490950378238</v>
      </c>
      <c r="G5792" t="s">
        <v>554</v>
      </c>
      <c r="H5792" t="s">
        <v>747</v>
      </c>
      <c r="I5792" s="4" t="b">
        <v>0</v>
      </c>
      <c r="J5792" s="4" t="str">
        <f>CONCATENATE(Orte[[#This Row],[Ort]]," - ",Orte[[#This Row],[Landkreis]])</f>
        <v>Pennigsehl - Landkreis Nienburg (Weser)</v>
      </c>
      <c r="L5792" s="3" t="s">
        <v>12582</v>
      </c>
      <c r="M5792" s="3"/>
      <c r="N5792" t="str">
        <f>Orte[[#This Row],[Ort]]</f>
        <v>Pennigsehl</v>
      </c>
      <c r="O5792" t="s">
        <v>7254</v>
      </c>
      <c r="P5792" t="s">
        <v>4792</v>
      </c>
    </row>
    <row r="5793" spans="1:16" x14ac:dyDescent="0.35">
      <c r="A5793" t="s">
        <v>5322</v>
      </c>
      <c r="B5793" s="3" t="s">
        <v>13169</v>
      </c>
      <c r="C5793" s="4">
        <v>48.081307271</v>
      </c>
      <c r="D5793" s="4">
        <v>11.336510110000001</v>
      </c>
      <c r="E5793" s="4">
        <f>Orte[[#This Row],[Lat_dez]]*PI()/180</f>
        <v>0.83917712054203941</v>
      </c>
      <c r="F5793" s="4">
        <f>Orte[[#This Row],[Lon_dez]]*PI()/180</f>
        <v>0.19785942710512458</v>
      </c>
      <c r="G5793" t="s">
        <v>665</v>
      </c>
      <c r="H5793" t="s">
        <v>1196</v>
      </c>
      <c r="I5793" s="4" t="b">
        <v>0</v>
      </c>
      <c r="J5793" s="4" t="str">
        <f>CONCATENATE(Orte[[#This Row],[Ort]]," - ",Orte[[#This Row],[Landkreis]])</f>
        <v>Pentenried - Landkreis Starnberg</v>
      </c>
      <c r="L5793" s="3" t="s">
        <v>7720</v>
      </c>
      <c r="M5793" s="3"/>
      <c r="N5793" t="str">
        <f>Orte[[#This Row],[Ort]]</f>
        <v>Pentenried</v>
      </c>
      <c r="O5793" t="s">
        <v>3638</v>
      </c>
      <c r="P5793" t="s">
        <v>795</v>
      </c>
    </row>
    <row r="5794" spans="1:16" x14ac:dyDescent="0.35">
      <c r="A5794" t="s">
        <v>6898</v>
      </c>
      <c r="B5794" s="3" t="s">
        <v>15285</v>
      </c>
      <c r="C5794" s="4">
        <v>48.960131820199997</v>
      </c>
      <c r="D5794" s="4">
        <v>12.0605685859</v>
      </c>
      <c r="E5794" s="4">
        <f>Orte[[#This Row],[Lat_dez]]*PI()/180</f>
        <v>0.85451550247293429</v>
      </c>
      <c r="F5794" s="4">
        <f>Orte[[#This Row],[Lon_dez]]*PI()/180</f>
        <v>0.21049663148655157</v>
      </c>
      <c r="G5794" t="s">
        <v>665</v>
      </c>
      <c r="H5794" t="s">
        <v>874</v>
      </c>
      <c r="I5794" s="4" t="b">
        <v>0</v>
      </c>
      <c r="J5794" s="4" t="str">
        <f>CONCATENATE(Orte[[#This Row],[Ort]]," - ",Orte[[#This Row],[Landkreis]])</f>
        <v>Pentling - Landkreis Regensburg</v>
      </c>
      <c r="L5794" s="3" t="s">
        <v>15251</v>
      </c>
      <c r="M5794" s="3"/>
      <c r="N5794" t="str">
        <f>Orte[[#This Row],[Ort]]</f>
        <v>Pentling</v>
      </c>
      <c r="O5794" t="s">
        <v>5615</v>
      </c>
      <c r="P5794" t="s">
        <v>746</v>
      </c>
    </row>
    <row r="5795" spans="1:16" x14ac:dyDescent="0.35">
      <c r="A5795" t="s">
        <v>1941</v>
      </c>
      <c r="B5795" s="3" t="s">
        <v>8916</v>
      </c>
      <c r="C5795" s="4">
        <v>47.761047151200003</v>
      </c>
      <c r="D5795" s="4">
        <v>11.381261052399999</v>
      </c>
      <c r="E5795" s="4">
        <f>Orte[[#This Row],[Lat_dez]]*PI()/180</f>
        <v>0.83358752698869809</v>
      </c>
      <c r="F5795" s="4">
        <f>Orte[[#This Row],[Lon_dez]]*PI()/180</f>
        <v>0.19864047839337487</v>
      </c>
      <c r="G5795" t="s">
        <v>665</v>
      </c>
      <c r="H5795" t="s">
        <v>1338</v>
      </c>
      <c r="I5795" s="4" t="b">
        <v>0</v>
      </c>
      <c r="J5795" s="4" t="str">
        <f>CONCATENATE(Orte[[#This Row],[Ort]]," - ",Orte[[#This Row],[Landkreis]])</f>
        <v>Penzberg - Landkreis Weilheim-Schongau</v>
      </c>
      <c r="L5795" s="3" t="s">
        <v>11873</v>
      </c>
      <c r="M5795" s="3"/>
      <c r="N5795" t="str">
        <f>Orte[[#This Row],[Ort]]</f>
        <v>Penzberg</v>
      </c>
      <c r="O5795" t="s">
        <v>1639</v>
      </c>
      <c r="P5795" t="s">
        <v>3335</v>
      </c>
    </row>
    <row r="5796" spans="1:16" x14ac:dyDescent="0.35">
      <c r="A5796" t="s">
        <v>5572</v>
      </c>
      <c r="B5796" s="3" t="s">
        <v>13489</v>
      </c>
      <c r="C5796" s="4">
        <v>48.078471341899998</v>
      </c>
      <c r="D5796" s="4">
        <v>10.939715918999999</v>
      </c>
      <c r="E5796" s="4">
        <f>Orte[[#This Row],[Lat_dez]]*PI()/180</f>
        <v>0.83912762424189125</v>
      </c>
      <c r="F5796" s="4">
        <f>Orte[[#This Row],[Lon_dez]]*PI()/180</f>
        <v>0.19093406201938726</v>
      </c>
      <c r="G5796" t="s">
        <v>665</v>
      </c>
      <c r="H5796" t="s">
        <v>802</v>
      </c>
      <c r="I5796" s="4" t="b">
        <v>0</v>
      </c>
      <c r="J5796" s="4" t="str">
        <f>CONCATENATE(Orte[[#This Row],[Ort]]," - ",Orte[[#This Row],[Landkreis]])</f>
        <v>Penzing - Landkreis Landsberg am Lech</v>
      </c>
      <c r="L5796" s="3" t="s">
        <v>13876</v>
      </c>
      <c r="M5796" s="3"/>
      <c r="N5796" t="str">
        <f>Orte[[#This Row],[Ort]]</f>
        <v>Penzing</v>
      </c>
      <c r="O5796" t="s">
        <v>5651</v>
      </c>
      <c r="P5796" t="s">
        <v>1087</v>
      </c>
    </row>
    <row r="5797" spans="1:16" x14ac:dyDescent="0.35">
      <c r="A5797" t="s">
        <v>1973</v>
      </c>
      <c r="B5797" s="3" t="s">
        <v>8949</v>
      </c>
      <c r="C5797" s="4">
        <v>53.510462015000002</v>
      </c>
      <c r="D5797" s="4">
        <v>13.0764049638</v>
      </c>
      <c r="E5797" s="4">
        <f>Orte[[#This Row],[Lat_dez]]*PI()/180</f>
        <v>0.9339337464251094</v>
      </c>
      <c r="F5797" s="4">
        <f>Orte[[#This Row],[Lon_dez]]*PI()/180</f>
        <v>0.22822632094243991</v>
      </c>
      <c r="G5797" t="s">
        <v>834</v>
      </c>
      <c r="H5797" t="s">
        <v>921</v>
      </c>
      <c r="I5797" s="4" t="b">
        <v>0</v>
      </c>
      <c r="J5797" s="4" t="str">
        <f>CONCATENATE(Orte[[#This Row],[Ort]]," - ",Orte[[#This Row],[Landkreis]])</f>
        <v>Penzlin - Landkreis Mecklenburgische Seenplatte</v>
      </c>
      <c r="L5797" s="3" t="s">
        <v>12937</v>
      </c>
      <c r="M5797" s="3"/>
      <c r="N5797" t="str">
        <f>Orte[[#This Row],[Ort]]</f>
        <v>Penzlin</v>
      </c>
      <c r="O5797" t="s">
        <v>3812</v>
      </c>
      <c r="P5797" t="s">
        <v>2849</v>
      </c>
    </row>
    <row r="5798" spans="1:16" x14ac:dyDescent="0.35">
      <c r="A5798" t="s">
        <v>4566</v>
      </c>
      <c r="B5798" s="3" t="s">
        <v>12179</v>
      </c>
      <c r="C5798" s="4">
        <v>48.955292249000003</v>
      </c>
      <c r="D5798" s="4">
        <v>12.8113892535</v>
      </c>
      <c r="E5798" s="4">
        <f>Orte[[#This Row],[Lat_dez]]*PI()/180</f>
        <v>0.85443103602110981</v>
      </c>
      <c r="F5798" s="4">
        <f>Orte[[#This Row],[Lon_dez]]*PI()/180</f>
        <v>0.22360092422819347</v>
      </c>
      <c r="G5798" t="s">
        <v>665</v>
      </c>
      <c r="H5798" t="s">
        <v>1229</v>
      </c>
      <c r="I5798" s="4" t="b">
        <v>0</v>
      </c>
      <c r="J5798" s="4" t="str">
        <f>CONCATENATE(Orte[[#This Row],[Ort]]," - ",Orte[[#This Row],[Landkreis]])</f>
        <v>Perasdorf - Landkreis Straubing-Bogen</v>
      </c>
      <c r="L5798" s="3" t="s">
        <v>10873</v>
      </c>
      <c r="M5798" s="3"/>
      <c r="N5798" t="str">
        <f>Orte[[#This Row],[Ort]]</f>
        <v>Perasdorf</v>
      </c>
      <c r="O5798" t="s">
        <v>6570</v>
      </c>
      <c r="P5798" t="s">
        <v>4079</v>
      </c>
    </row>
    <row r="5799" spans="1:16" x14ac:dyDescent="0.35">
      <c r="A5799" t="s">
        <v>2183</v>
      </c>
      <c r="B5799" s="3" t="s">
        <v>9189</v>
      </c>
      <c r="C5799" s="4">
        <v>48.864834299000002</v>
      </c>
      <c r="D5799" s="4">
        <v>12.444057363000001</v>
      </c>
      <c r="E5799" s="4">
        <f>Orte[[#This Row],[Lat_dez]]*PI()/180</f>
        <v>0.8528522469590053</v>
      </c>
      <c r="F5799" s="4">
        <f>Orte[[#This Row],[Lon_dez]]*PI()/180</f>
        <v>0.21718977329139319</v>
      </c>
      <c r="G5799" t="s">
        <v>665</v>
      </c>
      <c r="H5799" t="s">
        <v>1229</v>
      </c>
      <c r="I5799" s="4" t="b">
        <v>0</v>
      </c>
      <c r="J5799" s="4" t="str">
        <f>CONCATENATE(Orte[[#This Row],[Ort]]," - ",Orte[[#This Row],[Landkreis]])</f>
        <v>Perkam - Landkreis Straubing-Bogen</v>
      </c>
      <c r="L5799" s="3" t="s">
        <v>12807</v>
      </c>
      <c r="M5799" s="3"/>
      <c r="N5799" t="str">
        <f>Orte[[#This Row],[Ort]]</f>
        <v>Perkam</v>
      </c>
      <c r="O5799" t="s">
        <v>2690</v>
      </c>
      <c r="P5799" t="s">
        <v>2319</v>
      </c>
    </row>
    <row r="5800" spans="1:16" x14ac:dyDescent="0.35">
      <c r="A5800" t="s">
        <v>4623</v>
      </c>
      <c r="B5800" s="3" t="s">
        <v>12253</v>
      </c>
      <c r="C5800" s="4">
        <v>49.504502638300004</v>
      </c>
      <c r="D5800" s="4">
        <v>6.4261021828300002</v>
      </c>
      <c r="E5800" s="4">
        <f>Orte[[#This Row],[Lat_dez]]*PI()/180</f>
        <v>0.86401656560055451</v>
      </c>
      <c r="F5800" s="4">
        <f>Orte[[#This Row],[Lon_dez]]*PI()/180</f>
        <v>0.11215664115997813</v>
      </c>
      <c r="G5800" t="s">
        <v>534</v>
      </c>
      <c r="H5800" t="s">
        <v>2695</v>
      </c>
      <c r="I5800" s="4" t="b">
        <v>0</v>
      </c>
      <c r="J5800" s="4" t="str">
        <f>CONCATENATE(Orte[[#This Row],[Ort]]," - ",Orte[[#This Row],[Landkreis]])</f>
        <v>Perl - Landkreis Merzig-Wadern</v>
      </c>
      <c r="L5800" s="3" t="s">
        <v>8129</v>
      </c>
      <c r="M5800" s="3"/>
      <c r="N5800" t="str">
        <f>Orte[[#This Row],[Ort]]</f>
        <v>Perl</v>
      </c>
      <c r="O5800" t="s">
        <v>4496</v>
      </c>
      <c r="P5800" t="s">
        <v>7620</v>
      </c>
    </row>
    <row r="5801" spans="1:16" x14ac:dyDescent="0.35">
      <c r="A5801" t="s">
        <v>4597</v>
      </c>
      <c r="B5801" s="3" t="s">
        <v>12222</v>
      </c>
      <c r="C5801" s="4">
        <v>53.080909224199999</v>
      </c>
      <c r="D5801" s="4">
        <v>11.8459179834</v>
      </c>
      <c r="E5801" s="4">
        <f>Orte[[#This Row],[Lat_dez]]*PI()/180</f>
        <v>0.92643663591451886</v>
      </c>
      <c r="F5801" s="4">
        <f>Orte[[#This Row],[Lon_dez]]*PI()/180</f>
        <v>0.20675027173153696</v>
      </c>
      <c r="G5801" t="s">
        <v>885</v>
      </c>
      <c r="H5801" t="s">
        <v>886</v>
      </c>
      <c r="I5801" s="4" t="b">
        <v>0</v>
      </c>
      <c r="J5801" s="4" t="str">
        <f>CONCATENATE(Orte[[#This Row],[Ort]]," - ",Orte[[#This Row],[Landkreis]])</f>
        <v>Perleberg, Berge u.a. - Landkreis Prignitz</v>
      </c>
      <c r="L5801" s="3" t="s">
        <v>14947</v>
      </c>
      <c r="M5801" s="3"/>
      <c r="N5801" t="str">
        <f>Orte[[#This Row],[Ort]]</f>
        <v>Perleberg, Berge u.a.</v>
      </c>
      <c r="O5801" t="s">
        <v>6942</v>
      </c>
      <c r="P5801" t="s">
        <v>16119</v>
      </c>
    </row>
    <row r="5802" spans="1:16" x14ac:dyDescent="0.35">
      <c r="A5802" t="s">
        <v>4953</v>
      </c>
      <c r="B5802" s="3" t="s">
        <v>12688</v>
      </c>
      <c r="C5802" s="4">
        <v>48.777179428799997</v>
      </c>
      <c r="D5802" s="4">
        <v>13.441106636900001</v>
      </c>
      <c r="E5802" s="4">
        <f>Orte[[#This Row],[Lat_dez]]*PI()/180</f>
        <v>0.85132238086860701</v>
      </c>
      <c r="F5802" s="4">
        <f>Orte[[#This Row],[Lon_dez]]*PI()/180</f>
        <v>0.23459156592556696</v>
      </c>
      <c r="G5802" t="s">
        <v>665</v>
      </c>
      <c r="H5802" t="s">
        <v>937</v>
      </c>
      <c r="I5802" s="4" t="b">
        <v>0</v>
      </c>
      <c r="J5802" s="4" t="str">
        <f>CONCATENATE(Orte[[#This Row],[Ort]]," - ",Orte[[#This Row],[Landkreis]])</f>
        <v>Perlesreut - Landkreis Freyung-Grafenau</v>
      </c>
      <c r="L5802" s="3" t="s">
        <v>14727</v>
      </c>
      <c r="M5802" s="3"/>
      <c r="N5802" t="str">
        <f>Orte[[#This Row],[Ort]]</f>
        <v>Perlesreut</v>
      </c>
      <c r="O5802" t="s">
        <v>2543</v>
      </c>
      <c r="P5802" t="s">
        <v>4453</v>
      </c>
    </row>
    <row r="5803" spans="1:16" x14ac:dyDescent="0.35">
      <c r="A5803" t="s">
        <v>6767</v>
      </c>
      <c r="B5803" s="3" t="s">
        <v>15111</v>
      </c>
      <c r="C5803" s="4">
        <v>49.320629271000001</v>
      </c>
      <c r="D5803" s="4">
        <v>10.723541618700001</v>
      </c>
      <c r="E5803" s="4">
        <f>Orte[[#This Row],[Lat_dez]]*PI()/180</f>
        <v>0.86080736993444062</v>
      </c>
      <c r="F5803" s="4">
        <f>Orte[[#This Row],[Lon_dez]]*PI()/180</f>
        <v>0.18716110872095734</v>
      </c>
      <c r="G5803" t="s">
        <v>665</v>
      </c>
      <c r="H5803" t="s">
        <v>784</v>
      </c>
      <c r="I5803" s="4" t="b">
        <v>0</v>
      </c>
      <c r="J5803" s="4" t="str">
        <f>CONCATENATE(Orte[[#This Row],[Ort]]," - ",Orte[[#This Row],[Landkreis]])</f>
        <v>Petersaurach - Landkreis Ansbach</v>
      </c>
      <c r="L5803" s="3" t="s">
        <v>10162</v>
      </c>
      <c r="M5803" s="3"/>
      <c r="N5803" t="str">
        <f>Orte[[#This Row],[Ort]]</f>
        <v>Petersaurach</v>
      </c>
      <c r="O5803" t="s">
        <v>4626</v>
      </c>
      <c r="P5803" t="s">
        <v>4029</v>
      </c>
    </row>
    <row r="5804" spans="1:16" x14ac:dyDescent="0.35">
      <c r="A5804" t="s">
        <v>4600</v>
      </c>
      <c r="B5804" s="3" t="s">
        <v>12225</v>
      </c>
      <c r="C5804" s="4">
        <v>51.597090535900001</v>
      </c>
      <c r="D5804" s="4">
        <v>11.906572672299999</v>
      </c>
      <c r="E5804" s="4">
        <f>Orte[[#This Row],[Lat_dez]]*PI()/180</f>
        <v>0.90053911430106048</v>
      </c>
      <c r="F5804" s="4">
        <f>Orte[[#This Row],[Lon_dez]]*PI()/180</f>
        <v>0.20780889575961481</v>
      </c>
      <c r="G5804" t="s">
        <v>809</v>
      </c>
      <c r="H5804" t="s">
        <v>861</v>
      </c>
      <c r="I5804" s="4" t="b">
        <v>0</v>
      </c>
      <c r="J5804" s="4" t="str">
        <f>CONCATENATE(Orte[[#This Row],[Ort]]," - ",Orte[[#This Row],[Landkreis]])</f>
        <v>Petersberg - Landkreis Saalekreis</v>
      </c>
      <c r="L5804" s="3" t="s">
        <v>12943</v>
      </c>
      <c r="M5804" s="3"/>
      <c r="N5804" t="str">
        <f>Orte[[#This Row],[Ort]]</f>
        <v>Petersberg</v>
      </c>
      <c r="O5804" t="s">
        <v>1418</v>
      </c>
      <c r="P5804" t="s">
        <v>5842</v>
      </c>
    </row>
    <row r="5805" spans="1:16" x14ac:dyDescent="0.35">
      <c r="A5805" t="s">
        <v>4600</v>
      </c>
      <c r="B5805" s="3" t="s">
        <v>14205</v>
      </c>
      <c r="C5805" s="4">
        <v>50.582433738299997</v>
      </c>
      <c r="D5805" s="4">
        <v>9.7384230298599999</v>
      </c>
      <c r="E5805" s="4">
        <f>Orte[[#This Row],[Lat_dez]]*PI()/180</f>
        <v>0.88283001240519876</v>
      </c>
      <c r="F5805" s="4">
        <f>Orte[[#This Row],[Lon_dez]]*PI()/180</f>
        <v>0.16996754582309906</v>
      </c>
      <c r="G5805" t="s">
        <v>549</v>
      </c>
      <c r="H5805" t="s">
        <v>815</v>
      </c>
      <c r="I5805" s="4" t="b">
        <v>0</v>
      </c>
      <c r="J5805" s="4" t="str">
        <f>CONCATENATE(Orte[[#This Row],[Ort]]," - ",Orte[[#This Row],[Landkreis]])</f>
        <v>Petersberg - Landkreis Fulda</v>
      </c>
      <c r="L5805" s="3" t="s">
        <v>9603</v>
      </c>
      <c r="M5805" s="3"/>
      <c r="N5805" t="str">
        <f>Orte[[#This Row],[Ort]]</f>
        <v>Petersberg</v>
      </c>
      <c r="O5805" t="s">
        <v>2077</v>
      </c>
      <c r="P5805" t="s">
        <v>3075</v>
      </c>
    </row>
    <row r="5806" spans="1:16" x14ac:dyDescent="0.35">
      <c r="A5806" t="s">
        <v>1552</v>
      </c>
      <c r="B5806" s="3" t="s">
        <v>8490</v>
      </c>
      <c r="C5806" s="4">
        <v>48.523685875300004</v>
      </c>
      <c r="D5806" s="4">
        <v>11.0164040275</v>
      </c>
      <c r="E5806" s="4">
        <f>Orte[[#This Row],[Lat_dez]]*PI()/180</f>
        <v>0.84689808372745168</v>
      </c>
      <c r="F5806" s="4">
        <f>Orte[[#This Row],[Lon_dez]]*PI()/180</f>
        <v>0.19227252200983894</v>
      </c>
      <c r="G5806" t="s">
        <v>665</v>
      </c>
      <c r="H5806" t="s">
        <v>947</v>
      </c>
      <c r="I5806" s="4" t="b">
        <v>0</v>
      </c>
      <c r="J5806" s="4" t="str">
        <f>CONCATENATE(Orte[[#This Row],[Ort]]," - ",Orte[[#This Row],[Landkreis]])</f>
        <v>Petersdorf - Landkreis Aichach-Friedberg</v>
      </c>
      <c r="L5806" s="3" t="s">
        <v>11370</v>
      </c>
      <c r="M5806" s="3"/>
      <c r="N5806" t="str">
        <f>Orte[[#This Row],[Ort]]</f>
        <v>Petersdorf</v>
      </c>
      <c r="O5806" t="s">
        <v>3569</v>
      </c>
      <c r="P5806" t="s">
        <v>2078</v>
      </c>
    </row>
    <row r="5807" spans="1:16" x14ac:dyDescent="0.35">
      <c r="A5807" t="s">
        <v>4257</v>
      </c>
      <c r="B5807" s="3" t="s">
        <v>11777</v>
      </c>
      <c r="C5807" s="4">
        <v>52.399918505400002</v>
      </c>
      <c r="D5807" s="4">
        <v>8.9968976297399994</v>
      </c>
      <c r="E5807" s="4">
        <f>Orte[[#This Row],[Lat_dez]]*PI()/180</f>
        <v>0.91455110569593612</v>
      </c>
      <c r="F5807" s="4">
        <f>Orte[[#This Row],[Lon_dez]]*PI()/180</f>
        <v>0.15702548610383671</v>
      </c>
      <c r="G5807" t="s">
        <v>504</v>
      </c>
      <c r="H5807" t="s">
        <v>712</v>
      </c>
      <c r="I5807" s="4" t="b">
        <v>0</v>
      </c>
      <c r="J5807" s="4" t="str">
        <f>CONCATENATE(Orte[[#This Row],[Ort]]," - ",Orte[[#This Row],[Landkreis]])</f>
        <v>Petershagen - Kreis Minden-Lübbecke</v>
      </c>
      <c r="L5807" s="3" t="s">
        <v>13798</v>
      </c>
      <c r="M5807" s="3"/>
      <c r="N5807" t="str">
        <f>Orte[[#This Row],[Ort]]</f>
        <v>Petershagen</v>
      </c>
      <c r="O5807" t="s">
        <v>5541</v>
      </c>
      <c r="P5807" t="s">
        <v>16120</v>
      </c>
    </row>
    <row r="5808" spans="1:16" x14ac:dyDescent="0.35">
      <c r="A5808" t="s">
        <v>4335</v>
      </c>
      <c r="B5808" s="3" t="s">
        <v>11886</v>
      </c>
      <c r="C5808" s="4">
        <v>48.407625121499997</v>
      </c>
      <c r="D5808" s="4">
        <v>11.4768179184</v>
      </c>
      <c r="E5808" s="4">
        <f>Orte[[#This Row],[Lat_dez]]*PI()/180</f>
        <v>0.84487244144129503</v>
      </c>
      <c r="F5808" s="4">
        <f>Orte[[#This Row],[Lon_dez]]*PI()/180</f>
        <v>0.20030826032796192</v>
      </c>
      <c r="G5808" t="s">
        <v>665</v>
      </c>
      <c r="H5808" t="s">
        <v>841</v>
      </c>
      <c r="I5808" s="4" t="b">
        <v>0</v>
      </c>
      <c r="J5808" s="4" t="str">
        <f>CONCATENATE(Orte[[#This Row],[Ort]]," - ",Orte[[#This Row],[Landkreis]])</f>
        <v>Petershausen - Landkreis Dachau</v>
      </c>
      <c r="L5808" s="3" t="s">
        <v>9605</v>
      </c>
      <c r="M5808" s="3"/>
      <c r="N5808" t="str">
        <f>Orte[[#This Row],[Ort]]</f>
        <v>Petershausen</v>
      </c>
      <c r="O5808" t="s">
        <v>6131</v>
      </c>
      <c r="P5808" t="s">
        <v>2502</v>
      </c>
    </row>
    <row r="5809" spans="1:16" x14ac:dyDescent="0.35">
      <c r="A5809" t="s">
        <v>2547</v>
      </c>
      <c r="B5809" s="3" t="s">
        <v>9634</v>
      </c>
      <c r="C5809" s="4">
        <v>50.078573100699998</v>
      </c>
      <c r="D5809" s="4">
        <v>7.1310168475299998</v>
      </c>
      <c r="E5809" s="4">
        <f>Orte[[#This Row],[Lat_dez]]*PI()/180</f>
        <v>0.87403598530788085</v>
      </c>
      <c r="F5809" s="4">
        <f>Orte[[#This Row],[Lon_dez]]*PI()/180</f>
        <v>0.12445972300458497</v>
      </c>
      <c r="G5809" t="s">
        <v>514</v>
      </c>
      <c r="H5809" t="s">
        <v>1165</v>
      </c>
      <c r="I5809" s="4" t="b">
        <v>0</v>
      </c>
      <c r="J5809" s="4" t="str">
        <f>CONCATENATE(Orte[[#This Row],[Ort]]," - ",Orte[[#This Row],[Landkreis]])</f>
        <v>Peterswald-Löffelscheid u.a. - Landkreis Rhein-Hunsrück-Kreis</v>
      </c>
      <c r="L5809" s="3" t="s">
        <v>9612</v>
      </c>
      <c r="M5809" s="3"/>
      <c r="N5809" t="str">
        <f>Orte[[#This Row],[Ort]]</f>
        <v>Peterswald-Löffelscheid u.a.</v>
      </c>
      <c r="O5809" t="s">
        <v>6803</v>
      </c>
      <c r="P5809" t="s">
        <v>1556</v>
      </c>
    </row>
    <row r="5810" spans="1:16" x14ac:dyDescent="0.35">
      <c r="A5810" t="s">
        <v>2448</v>
      </c>
      <c r="B5810" s="3" t="s">
        <v>9501</v>
      </c>
      <c r="C5810" s="4">
        <v>49.047095584300003</v>
      </c>
      <c r="D5810" s="4">
        <v>12.010292401199999</v>
      </c>
      <c r="E5810" s="4">
        <f>Orte[[#This Row],[Lat_dez]]*PI()/180</f>
        <v>0.85603330648640708</v>
      </c>
      <c r="F5810" s="4">
        <f>Orte[[#This Row],[Lon_dez]]*PI()/180</f>
        <v>0.20961914652819577</v>
      </c>
      <c r="G5810" t="s">
        <v>665</v>
      </c>
      <c r="H5810" t="s">
        <v>874</v>
      </c>
      <c r="I5810" s="4" t="b">
        <v>0</v>
      </c>
      <c r="J5810" s="4" t="str">
        <f>CONCATENATE(Orte[[#This Row],[Ort]]," - ",Orte[[#This Row],[Landkreis]])</f>
        <v>Pettendorf - Landkreis Regensburg</v>
      </c>
      <c r="L5810" s="3" t="s">
        <v>8793</v>
      </c>
      <c r="M5810" s="3"/>
      <c r="N5810" t="str">
        <f>Orte[[#This Row],[Ort]]</f>
        <v>Pettendorf</v>
      </c>
      <c r="O5810" t="s">
        <v>2269</v>
      </c>
      <c r="P5810" t="s">
        <v>3211</v>
      </c>
    </row>
    <row r="5811" spans="1:16" x14ac:dyDescent="0.35">
      <c r="A5811" t="s">
        <v>6519</v>
      </c>
      <c r="B5811" s="3" t="s">
        <v>14775</v>
      </c>
      <c r="C5811" s="4">
        <v>47.903788091199999</v>
      </c>
      <c r="D5811" s="4">
        <v>12.8221012785</v>
      </c>
      <c r="E5811" s="4">
        <f>Orte[[#This Row],[Lat_dez]]*PI()/180</f>
        <v>0.83607882636908959</v>
      </c>
      <c r="F5811" s="4">
        <f>Orte[[#This Row],[Lon_dez]]*PI()/180</f>
        <v>0.22378788433399943</v>
      </c>
      <c r="G5811" t="s">
        <v>665</v>
      </c>
      <c r="H5811" t="s">
        <v>913</v>
      </c>
      <c r="I5811" s="4" t="b">
        <v>0</v>
      </c>
      <c r="J5811" s="4" t="str">
        <f>CONCATENATE(Orte[[#This Row],[Ort]]," - ",Orte[[#This Row],[Landkreis]])</f>
        <v>Petting - Landkreis Traunstein</v>
      </c>
      <c r="L5811" s="3" t="s">
        <v>14418</v>
      </c>
      <c r="M5811" s="3"/>
      <c r="N5811" t="str">
        <f>Orte[[#This Row],[Ort]]</f>
        <v>Petting</v>
      </c>
      <c r="O5811" t="s">
        <v>4218</v>
      </c>
      <c r="P5811" t="s">
        <v>5439</v>
      </c>
    </row>
    <row r="5812" spans="1:16" x14ac:dyDescent="0.35">
      <c r="A5812" t="s">
        <v>6222</v>
      </c>
      <c r="B5812" s="3" t="s">
        <v>14357</v>
      </c>
      <c r="C5812" s="4">
        <v>49.830934902599999</v>
      </c>
      <c r="D5812" s="4">
        <v>10.928473543599999</v>
      </c>
      <c r="E5812" s="4">
        <f>Orte[[#This Row],[Lat_dez]]*PI()/180</f>
        <v>0.8697138833973298</v>
      </c>
      <c r="F5812" s="4">
        <f>Orte[[#This Row],[Lon_dez]]*PI()/180</f>
        <v>0.19073784555291207</v>
      </c>
      <c r="G5812" t="s">
        <v>665</v>
      </c>
      <c r="H5812" t="s">
        <v>1321</v>
      </c>
      <c r="I5812" s="4" t="b">
        <v>0</v>
      </c>
      <c r="J5812" s="4" t="str">
        <f>CONCATENATE(Orte[[#This Row],[Ort]]," - ",Orte[[#This Row],[Landkreis]])</f>
        <v>Pettstadt - Landkreis Bamberg</v>
      </c>
      <c r="L5812" s="3" t="s">
        <v>13865</v>
      </c>
      <c r="M5812" s="3"/>
      <c r="N5812" t="str">
        <f>Orte[[#This Row],[Ort]]</f>
        <v>Pettstadt</v>
      </c>
      <c r="O5812" t="s">
        <v>2617</v>
      </c>
      <c r="P5812" t="s">
        <v>967</v>
      </c>
    </row>
    <row r="5813" spans="1:16" x14ac:dyDescent="0.35">
      <c r="A5813" t="s">
        <v>3350</v>
      </c>
      <c r="B5813" s="3" t="s">
        <v>10623</v>
      </c>
      <c r="C5813" s="4">
        <v>48.1227486513</v>
      </c>
      <c r="D5813" s="4">
        <v>10.444756831799999</v>
      </c>
      <c r="E5813" s="4">
        <f>Orte[[#This Row],[Lat_dez]]*PI()/180</f>
        <v>0.83990040907484564</v>
      </c>
      <c r="F5813" s="4">
        <f>Orte[[#This Row],[Lon_dez]]*PI()/180</f>
        <v>0.18229539628508154</v>
      </c>
      <c r="G5813" t="s">
        <v>665</v>
      </c>
      <c r="H5813" t="s">
        <v>683</v>
      </c>
      <c r="I5813" s="4" t="b">
        <v>0</v>
      </c>
      <c r="J5813" s="4" t="str">
        <f>CONCATENATE(Orte[[#This Row],[Ort]]," - ",Orte[[#This Row],[Landkreis]])</f>
        <v>Pfaffenhausen - Landkreis Unterallgäu</v>
      </c>
      <c r="L5813" s="3" t="s">
        <v>12762</v>
      </c>
      <c r="M5813" s="3"/>
      <c r="N5813" t="str">
        <f>Orte[[#This Row],[Ort]]</f>
        <v>Pfaffenhausen</v>
      </c>
      <c r="O5813" t="s">
        <v>1705</v>
      </c>
      <c r="P5813" t="s">
        <v>1447</v>
      </c>
    </row>
    <row r="5814" spans="1:16" x14ac:dyDescent="0.35">
      <c r="A5814" t="s">
        <v>6590</v>
      </c>
      <c r="B5814" s="3" t="s">
        <v>14889</v>
      </c>
      <c r="C5814" s="4">
        <v>49.056893644799999</v>
      </c>
      <c r="D5814" s="4">
        <v>8.9586648770000004</v>
      </c>
      <c r="E5814" s="4">
        <f>Orte[[#This Row],[Lat_dez]]*PI()/180</f>
        <v>0.85620431490244153</v>
      </c>
      <c r="F5814" s="4">
        <f>Orte[[#This Row],[Lon_dez]]*PI()/180</f>
        <v>0.15635819868642284</v>
      </c>
      <c r="G5814" t="s">
        <v>546</v>
      </c>
      <c r="H5814" t="s">
        <v>759</v>
      </c>
      <c r="I5814" s="4" t="b">
        <v>0</v>
      </c>
      <c r="J5814" s="4" t="str">
        <f>CONCATENATE(Orte[[#This Row],[Ort]]," - ",Orte[[#This Row],[Landkreis]])</f>
        <v>Pfaffenhofen - Landkreis Heilbronn</v>
      </c>
      <c r="L5814" s="3" t="s">
        <v>15266</v>
      </c>
      <c r="M5814" s="3"/>
      <c r="N5814" t="str">
        <f>Orte[[#This Row],[Ort]]</f>
        <v>Pfaffenhofen</v>
      </c>
      <c r="O5814" t="s">
        <v>2538</v>
      </c>
      <c r="P5814" t="s">
        <v>5108</v>
      </c>
    </row>
    <row r="5815" spans="1:16" x14ac:dyDescent="0.35">
      <c r="A5815" t="s">
        <v>2287</v>
      </c>
      <c r="B5815" s="3" t="s">
        <v>9318</v>
      </c>
      <c r="C5815" s="4">
        <v>48.549274878200002</v>
      </c>
      <c r="D5815" s="4">
        <v>11.493996812100001</v>
      </c>
      <c r="E5815" s="4">
        <f>Orte[[#This Row],[Lat_dez]]*PI()/180</f>
        <v>0.84734469608035901</v>
      </c>
      <c r="F5815" s="4">
        <f>Orte[[#This Row],[Lon_dez]]*PI()/180</f>
        <v>0.20060808858487703</v>
      </c>
      <c r="G5815" t="s">
        <v>665</v>
      </c>
      <c r="H5815" t="s">
        <v>839</v>
      </c>
      <c r="I5815" s="4" t="b">
        <v>0</v>
      </c>
      <c r="J5815" s="4" t="str">
        <f>CONCATENATE(Orte[[#This Row],[Ort]]," - ",Orte[[#This Row],[Landkreis]])</f>
        <v>Pfaffenhofen a.d. Ilm - Landkreis Pfaffenhofen a.d. Ilm</v>
      </c>
      <c r="L5815" s="3" t="s">
        <v>15353</v>
      </c>
      <c r="M5815" s="3"/>
      <c r="N5815" t="str">
        <f>Orte[[#This Row],[Ort]]</f>
        <v>Pfaffenhofen a.d. Ilm</v>
      </c>
      <c r="O5815" t="s">
        <v>6506</v>
      </c>
      <c r="P5815" t="s">
        <v>6549</v>
      </c>
    </row>
    <row r="5816" spans="1:16" x14ac:dyDescent="0.35">
      <c r="A5816" t="s">
        <v>7213</v>
      </c>
      <c r="B5816" s="3" t="s">
        <v>15722</v>
      </c>
      <c r="C5816" s="4">
        <v>48.361129334499999</v>
      </c>
      <c r="D5816" s="4">
        <v>10.161742316</v>
      </c>
      <c r="E5816" s="4">
        <f>Orte[[#This Row],[Lat_dez]]*PI()/180</f>
        <v>0.84406093686983907</v>
      </c>
      <c r="F5816" s="4">
        <f>Orte[[#This Row],[Lon_dez]]*PI()/180</f>
        <v>0.17735586115343405</v>
      </c>
      <c r="G5816" t="s">
        <v>665</v>
      </c>
      <c r="H5816" t="s">
        <v>1017</v>
      </c>
      <c r="I5816" s="4" t="b">
        <v>0</v>
      </c>
      <c r="J5816" s="4" t="str">
        <f>CONCATENATE(Orte[[#This Row],[Ort]]," - ",Orte[[#This Row],[Landkreis]])</f>
        <v>Pfaffenhofen a.d. Roth - Landkreis Neu-Ulm</v>
      </c>
      <c r="L5816" s="3" t="s">
        <v>10583</v>
      </c>
      <c r="M5816" s="3"/>
      <c r="N5816" t="str">
        <f>Orte[[#This Row],[Ort]]</f>
        <v>Pfaffenhofen a.d. Roth</v>
      </c>
      <c r="O5816" t="s">
        <v>2000</v>
      </c>
      <c r="P5816" t="s">
        <v>5195</v>
      </c>
    </row>
    <row r="5817" spans="1:16" x14ac:dyDescent="0.35">
      <c r="A5817" t="s">
        <v>5857</v>
      </c>
      <c r="B5817" s="3" t="s">
        <v>13884</v>
      </c>
      <c r="C5817" s="4">
        <v>47.938211289400002</v>
      </c>
      <c r="D5817" s="4">
        <v>7.7594238471099999</v>
      </c>
      <c r="E5817" s="4">
        <f>Orte[[#This Row],[Lat_dez]]*PI()/180</f>
        <v>0.83667962451674627</v>
      </c>
      <c r="F5817" s="4">
        <f>Orte[[#This Row],[Lon_dez]]*PI()/180</f>
        <v>0.13542749418983457</v>
      </c>
      <c r="G5817" t="s">
        <v>546</v>
      </c>
      <c r="H5817" t="s">
        <v>547</v>
      </c>
      <c r="I5817" s="4" t="b">
        <v>0</v>
      </c>
      <c r="J5817" s="4" t="str">
        <f>CONCATENATE(Orte[[#This Row],[Ort]]," - ",Orte[[#This Row],[Landkreis]])</f>
        <v>Pfaffenweiler - Landkreis Breisgau-Hochschwarzwald</v>
      </c>
      <c r="L5817" s="3" t="s">
        <v>9461</v>
      </c>
      <c r="M5817" s="3"/>
      <c r="N5817" t="str">
        <f>Orte[[#This Row],[Ort]]</f>
        <v>Pfaffenweiler</v>
      </c>
      <c r="O5817" t="s">
        <v>7105</v>
      </c>
      <c r="P5817" t="s">
        <v>5747</v>
      </c>
    </row>
    <row r="5818" spans="1:16" x14ac:dyDescent="0.35">
      <c r="A5818" t="s">
        <v>6285</v>
      </c>
      <c r="B5818" s="3" t="s">
        <v>14457</v>
      </c>
      <c r="C5818" s="4">
        <v>48.053016414600002</v>
      </c>
      <c r="D5818" s="4">
        <v>12.103615963899999</v>
      </c>
      <c r="E5818" s="4">
        <f>Orte[[#This Row],[Lat_dez]]*PI()/180</f>
        <v>0.8386833519496506</v>
      </c>
      <c r="F5818" s="4">
        <f>Orte[[#This Row],[Lon_dez]]*PI()/180</f>
        <v>0.21124794996700211</v>
      </c>
      <c r="G5818" t="s">
        <v>665</v>
      </c>
      <c r="H5818" t="s">
        <v>877</v>
      </c>
      <c r="I5818" s="4" t="b">
        <v>0</v>
      </c>
      <c r="J5818" s="4" t="str">
        <f>CONCATENATE(Orte[[#This Row],[Ort]]," - ",Orte[[#This Row],[Landkreis]])</f>
        <v>Pfaffing - Landkreis Rosenheim</v>
      </c>
      <c r="L5818" s="3" t="s">
        <v>14022</v>
      </c>
      <c r="M5818" s="3"/>
      <c r="N5818" t="str">
        <f>Orte[[#This Row],[Ort]]</f>
        <v>Pfaffing</v>
      </c>
      <c r="O5818" t="s">
        <v>6715</v>
      </c>
      <c r="P5818" t="s">
        <v>2384</v>
      </c>
    </row>
    <row r="5819" spans="1:16" x14ac:dyDescent="0.35">
      <c r="A5819" t="s">
        <v>5068</v>
      </c>
      <c r="B5819" s="3" t="s">
        <v>12834</v>
      </c>
      <c r="C5819" s="4">
        <v>48.859609903900001</v>
      </c>
      <c r="D5819" s="4">
        <v>12.219970228699999</v>
      </c>
      <c r="E5819" s="4">
        <f>Orte[[#This Row],[Lat_dez]]*PI()/180</f>
        <v>0.85276106406308527</v>
      </c>
      <c r="F5819" s="4">
        <f>Orte[[#This Row],[Lon_dez]]*PI()/180</f>
        <v>0.21327871498649947</v>
      </c>
      <c r="G5819" t="s">
        <v>665</v>
      </c>
      <c r="H5819" t="s">
        <v>874</v>
      </c>
      <c r="I5819" s="4" t="b">
        <v>0</v>
      </c>
      <c r="J5819" s="4" t="str">
        <f>CONCATENATE(Orte[[#This Row],[Ort]]," - ",Orte[[#This Row],[Landkreis]])</f>
        <v>Pfakofen - Landkreis Regensburg</v>
      </c>
      <c r="L5819" s="3" t="s">
        <v>12948</v>
      </c>
      <c r="M5819" s="3"/>
      <c r="N5819" t="str">
        <f>Orte[[#This Row],[Ort]]</f>
        <v>Pfakofen</v>
      </c>
      <c r="O5819" t="s">
        <v>2711</v>
      </c>
      <c r="P5819" t="s">
        <v>5763</v>
      </c>
    </row>
    <row r="5820" spans="1:16" x14ac:dyDescent="0.35">
      <c r="A5820" t="s">
        <v>4424</v>
      </c>
      <c r="B5820" s="3" t="s">
        <v>12003</v>
      </c>
      <c r="C5820" s="4">
        <v>48.528236343700001</v>
      </c>
      <c r="D5820" s="4">
        <v>8.5450402092399997</v>
      </c>
      <c r="E5820" s="4">
        <f>Orte[[#This Row],[Lat_dez]]*PI()/180</f>
        <v>0.84697750438353958</v>
      </c>
      <c r="F5820" s="4">
        <f>Orte[[#This Row],[Lon_dez]]*PI()/180</f>
        <v>0.14913908636654319</v>
      </c>
      <c r="G5820" t="s">
        <v>546</v>
      </c>
      <c r="H5820" t="s">
        <v>2016</v>
      </c>
      <c r="I5820" s="4" t="b">
        <v>0</v>
      </c>
      <c r="J5820" s="4" t="str">
        <f>CONCATENATE(Orte[[#This Row],[Ort]]," - ",Orte[[#This Row],[Landkreis]])</f>
        <v>Pfalzgrafenweiler - Landkreis Freudenstadt</v>
      </c>
      <c r="L5820" s="3" t="s">
        <v>15265</v>
      </c>
      <c r="M5820" s="3"/>
      <c r="N5820" t="str">
        <f>Orte[[#This Row],[Ort]]</f>
        <v>Pfalzgrafenweiler</v>
      </c>
      <c r="O5820" t="s">
        <v>3282</v>
      </c>
      <c r="P5820" t="s">
        <v>2200</v>
      </c>
    </row>
    <row r="5821" spans="1:16" x14ac:dyDescent="0.35">
      <c r="A5821" t="s">
        <v>4180</v>
      </c>
      <c r="B5821" s="3" t="s">
        <v>11682</v>
      </c>
      <c r="C5821" s="4">
        <v>48.441438525099997</v>
      </c>
      <c r="D5821" s="4">
        <v>12.957619062499999</v>
      </c>
      <c r="E5821" s="4">
        <f>Orte[[#This Row],[Lat_dez]]*PI()/180</f>
        <v>0.84546259666542067</v>
      </c>
      <c r="F5821" s="4">
        <f>Orte[[#This Row],[Lon_dez]]*PI()/180</f>
        <v>0.22615311585980591</v>
      </c>
      <c r="G5821" t="s">
        <v>665</v>
      </c>
      <c r="H5821" t="s">
        <v>930</v>
      </c>
      <c r="I5821" s="4" t="b">
        <v>0</v>
      </c>
      <c r="J5821" s="4" t="str">
        <f>CONCATENATE(Orte[[#This Row],[Ort]]," - ",Orte[[#This Row],[Landkreis]])</f>
        <v>Pfarrkirchen - Landkreis Rottal-Inn</v>
      </c>
      <c r="L5821" s="3" t="s">
        <v>11358</v>
      </c>
      <c r="M5821" s="3"/>
      <c r="N5821" t="str">
        <f>Orte[[#This Row],[Ort]]</f>
        <v>Pfarrkirchen</v>
      </c>
      <c r="O5821" t="s">
        <v>3686</v>
      </c>
      <c r="P5821" t="s">
        <v>5000</v>
      </c>
    </row>
    <row r="5822" spans="1:16" x14ac:dyDescent="0.35">
      <c r="A5822" t="s">
        <v>5129</v>
      </c>
      <c r="B5822" s="3" t="s">
        <v>12920</v>
      </c>
      <c r="C5822" s="4">
        <v>50.147570836100002</v>
      </c>
      <c r="D5822" s="4">
        <v>10.735009762200001</v>
      </c>
      <c r="E5822" s="4">
        <f>Orte[[#This Row],[Lat_dez]]*PI()/180</f>
        <v>0.87524022296703063</v>
      </c>
      <c r="F5822" s="4">
        <f>Orte[[#This Row],[Lon_dez]]*PI()/180</f>
        <v>0.18736126558412353</v>
      </c>
      <c r="G5822" t="s">
        <v>665</v>
      </c>
      <c r="H5822" t="s">
        <v>796</v>
      </c>
      <c r="I5822" s="4" t="b">
        <v>0</v>
      </c>
      <c r="J5822" s="4" t="str">
        <f>CONCATENATE(Orte[[#This Row],[Ort]]," - ",Orte[[#This Row],[Landkreis]])</f>
        <v>Pfarrweisach - Landkreis Haßberge</v>
      </c>
      <c r="L5822" s="3" t="s">
        <v>11856</v>
      </c>
      <c r="M5822" s="3"/>
      <c r="N5822" t="str">
        <f>Orte[[#This Row],[Ort]]</f>
        <v>Pfarrweisach</v>
      </c>
      <c r="O5822" t="s">
        <v>5574</v>
      </c>
      <c r="P5822" t="s">
        <v>2348</v>
      </c>
    </row>
    <row r="5823" spans="1:16" x14ac:dyDescent="0.35">
      <c r="A5823" t="s">
        <v>5429</v>
      </c>
      <c r="B5823" s="3" t="s">
        <v>13311</v>
      </c>
      <c r="C5823" s="4">
        <v>48.9603329129</v>
      </c>
      <c r="D5823" s="4">
        <v>12.3807650131</v>
      </c>
      <c r="E5823" s="4">
        <f>Orte[[#This Row],[Lat_dez]]*PI()/180</f>
        <v>0.85451901220265114</v>
      </c>
      <c r="F5823" s="4">
        <f>Orte[[#This Row],[Lon_dez]]*PI()/180</f>
        <v>0.21608511339431385</v>
      </c>
      <c r="G5823" t="s">
        <v>665</v>
      </c>
      <c r="H5823" t="s">
        <v>874</v>
      </c>
      <c r="I5823" s="4" t="b">
        <v>0</v>
      </c>
      <c r="J5823" s="4" t="str">
        <f>CONCATENATE(Orte[[#This Row],[Ort]]," - ",Orte[[#This Row],[Landkreis]])</f>
        <v>Pfatter - Landkreis Regensburg</v>
      </c>
      <c r="L5823" s="3" t="s">
        <v>9146</v>
      </c>
      <c r="M5823" s="3"/>
      <c r="N5823" t="str">
        <f>Orte[[#This Row],[Ort]]</f>
        <v>Pfatter</v>
      </c>
      <c r="O5823" t="s">
        <v>4436</v>
      </c>
      <c r="P5823" t="s">
        <v>7621</v>
      </c>
    </row>
    <row r="5824" spans="1:16" x14ac:dyDescent="0.35">
      <c r="A5824" t="s">
        <v>5576</v>
      </c>
      <c r="B5824" s="3" t="s">
        <v>13497</v>
      </c>
      <c r="C5824" s="4">
        <v>49.153427053500003</v>
      </c>
      <c r="D5824" s="4">
        <v>9.5340754907100003</v>
      </c>
      <c r="E5824" s="4">
        <f>Orte[[#This Row],[Lat_dez]]*PI()/180</f>
        <v>0.85788914072242994</v>
      </c>
      <c r="F5824" s="4">
        <f>Orte[[#This Row],[Lon_dez]]*PI()/180</f>
        <v>0.16640100844658356</v>
      </c>
      <c r="G5824" t="s">
        <v>546</v>
      </c>
      <c r="H5824" t="s">
        <v>2432</v>
      </c>
      <c r="I5824" s="4" t="b">
        <v>0</v>
      </c>
      <c r="J5824" s="4" t="str">
        <f>CONCATENATE(Orte[[#This Row],[Ort]]," - ",Orte[[#This Row],[Landkreis]])</f>
        <v>Pfedelbach - Landkreis Hohenlohekreis</v>
      </c>
      <c r="L5824" s="3" t="s">
        <v>13872</v>
      </c>
      <c r="M5824" s="3"/>
      <c r="N5824" t="str">
        <f>Orte[[#This Row],[Ort]]</f>
        <v>Pfedelbach</v>
      </c>
      <c r="O5824" t="s">
        <v>6027</v>
      </c>
      <c r="P5824" t="s">
        <v>6034</v>
      </c>
    </row>
    <row r="5825" spans="1:16" x14ac:dyDescent="0.35">
      <c r="A5825" t="s">
        <v>3421</v>
      </c>
      <c r="B5825" s="3" t="s">
        <v>10714</v>
      </c>
      <c r="C5825" s="4">
        <v>49.5419304686</v>
      </c>
      <c r="D5825" s="4">
        <v>7.3443891198299998</v>
      </c>
      <c r="E5825" s="4">
        <f>Orte[[#This Row],[Lat_dez]]*PI()/180</f>
        <v>0.86466980447116726</v>
      </c>
      <c r="F5825" s="4">
        <f>Orte[[#This Row],[Lon_dez]]*PI()/180</f>
        <v>0.12818377168868186</v>
      </c>
      <c r="G5825" t="s">
        <v>514</v>
      </c>
      <c r="H5825" t="s">
        <v>1680</v>
      </c>
      <c r="I5825" s="4" t="b">
        <v>0</v>
      </c>
      <c r="J5825" s="4" t="str">
        <f>CONCATENATE(Orte[[#This Row],[Ort]]," - ",Orte[[#This Row],[Landkreis]])</f>
        <v>Pfeffelbach - Landkreis Kusel</v>
      </c>
      <c r="L5825" s="3" t="s">
        <v>11112</v>
      </c>
      <c r="M5825" s="3"/>
      <c r="N5825" t="str">
        <f>Orte[[#This Row],[Ort]]</f>
        <v>Pfeffelbach</v>
      </c>
      <c r="O5825" t="s">
        <v>2486</v>
      </c>
      <c r="P5825" t="s">
        <v>4178</v>
      </c>
    </row>
    <row r="5826" spans="1:16" x14ac:dyDescent="0.35">
      <c r="A5826" t="s">
        <v>5591</v>
      </c>
      <c r="B5826" s="3" t="s">
        <v>13522</v>
      </c>
      <c r="C5826" s="4">
        <v>48.663669243500003</v>
      </c>
      <c r="D5826" s="4">
        <v>11.9427079587</v>
      </c>
      <c r="E5826" s="4">
        <f>Orte[[#This Row],[Lat_dez]]*PI()/180</f>
        <v>0.84934125440057329</v>
      </c>
      <c r="F5826" s="4">
        <f>Orte[[#This Row],[Lon_dez]]*PI()/180</f>
        <v>0.20843957548344597</v>
      </c>
      <c r="G5826" t="s">
        <v>665</v>
      </c>
      <c r="H5826" t="s">
        <v>881</v>
      </c>
      <c r="I5826" s="4" t="b">
        <v>0</v>
      </c>
      <c r="J5826" s="4" t="str">
        <f>CONCATENATE(Orte[[#This Row],[Ort]]," - ",Orte[[#This Row],[Landkreis]])</f>
        <v>Pfeffenhausen - Landkreis Landshut</v>
      </c>
      <c r="L5826" s="3" t="s">
        <v>11360</v>
      </c>
      <c r="M5826" s="3"/>
      <c r="N5826" t="str">
        <f>Orte[[#This Row],[Ort]]</f>
        <v>Pfeffenhausen</v>
      </c>
      <c r="O5826" t="s">
        <v>4830</v>
      </c>
      <c r="P5826" t="s">
        <v>3303</v>
      </c>
    </row>
    <row r="5827" spans="1:16" x14ac:dyDescent="0.35">
      <c r="A5827" t="s">
        <v>6372</v>
      </c>
      <c r="B5827" s="3" t="s">
        <v>14578</v>
      </c>
      <c r="C5827" s="4">
        <v>48.9917596608</v>
      </c>
      <c r="D5827" s="4">
        <v>8.5421145017299995</v>
      </c>
      <c r="E5827" s="4">
        <f>Orte[[#This Row],[Lat_dez]]*PI()/180</f>
        <v>0.85506751242670032</v>
      </c>
      <c r="F5827" s="4">
        <f>Orte[[#This Row],[Lon_dez]]*PI()/180</f>
        <v>0.14908802313754335</v>
      </c>
      <c r="G5827" t="s">
        <v>546</v>
      </c>
      <c r="H5827" t="s">
        <v>723</v>
      </c>
      <c r="I5827" s="4" t="b">
        <v>0</v>
      </c>
      <c r="J5827" s="4" t="str">
        <f>CONCATENATE(Orte[[#This Row],[Ort]]," - ",Orte[[#This Row],[Landkreis]])</f>
        <v>Pfinztal - Landkreis Karlsruhe</v>
      </c>
      <c r="L5827" s="3" t="s">
        <v>8796</v>
      </c>
      <c r="M5827" s="3"/>
      <c r="N5827" t="str">
        <f>Orte[[#This Row],[Ort]]</f>
        <v>Pfinztal</v>
      </c>
      <c r="O5827" t="s">
        <v>5867</v>
      </c>
      <c r="P5827" t="s">
        <v>2325</v>
      </c>
    </row>
    <row r="5828" spans="1:16" x14ac:dyDescent="0.35">
      <c r="A5828" t="s">
        <v>3835</v>
      </c>
      <c r="B5828" s="3" t="s">
        <v>11250</v>
      </c>
      <c r="C5828" s="4">
        <v>49.114425324499997</v>
      </c>
      <c r="D5828" s="4">
        <v>10.8604970379</v>
      </c>
      <c r="E5828" s="4">
        <f>Orte[[#This Row],[Lat_dez]]*PI()/180</f>
        <v>0.85720843213740938</v>
      </c>
      <c r="F5828" s="4">
        <f>Orte[[#This Row],[Lon_dez]]*PI()/180</f>
        <v>0.18955143171444638</v>
      </c>
      <c r="G5828" t="s">
        <v>665</v>
      </c>
      <c r="H5828" t="s">
        <v>1551</v>
      </c>
      <c r="I5828" s="4" t="b">
        <v>0</v>
      </c>
      <c r="J5828" s="4" t="str">
        <f>CONCATENATE(Orte[[#This Row],[Ort]]," - ",Orte[[#This Row],[Landkreis]])</f>
        <v>Pfofeld - Landkreis Weißenburg-Gunzenhausen</v>
      </c>
      <c r="L5828" s="3" t="s">
        <v>9796</v>
      </c>
      <c r="M5828" s="3"/>
      <c r="N5828" t="str">
        <f>Orte[[#This Row],[Ort]]</f>
        <v>Pfofeld</v>
      </c>
      <c r="O5828" t="s">
        <v>5423</v>
      </c>
      <c r="P5828" t="s">
        <v>5604</v>
      </c>
    </row>
    <row r="5829" spans="1:16" x14ac:dyDescent="0.35">
      <c r="A5829" t="s">
        <v>6758</v>
      </c>
      <c r="B5829" s="3" t="s">
        <v>15100</v>
      </c>
      <c r="C5829" s="4">
        <v>48.819690267200002</v>
      </c>
      <c r="D5829" s="4">
        <v>11.6876295264</v>
      </c>
      <c r="E5829" s="4">
        <f>Orte[[#This Row],[Lat_dez]]*PI()/180</f>
        <v>0.85206433496647027</v>
      </c>
      <c r="F5829" s="4">
        <f>Orte[[#This Row],[Lon_dez]]*PI()/180</f>
        <v>0.20398761698898552</v>
      </c>
      <c r="G5829" t="s">
        <v>665</v>
      </c>
      <c r="H5829" t="s">
        <v>1867</v>
      </c>
      <c r="I5829" s="4" t="b">
        <v>0</v>
      </c>
      <c r="J5829" s="4" t="str">
        <f>CONCATENATE(Orte[[#This Row],[Ort]]," - ",Orte[[#This Row],[Landkreis]])</f>
        <v>Pförring - Landkreis Eichstätt</v>
      </c>
      <c r="L5829" s="3" t="s">
        <v>15224</v>
      </c>
      <c r="M5829" s="3"/>
      <c r="N5829" t="str">
        <f>Orte[[#This Row],[Ort]]</f>
        <v>Pförring</v>
      </c>
      <c r="O5829" t="s">
        <v>6632</v>
      </c>
      <c r="P5829" t="s">
        <v>3397</v>
      </c>
    </row>
    <row r="5830" spans="1:16" x14ac:dyDescent="0.35">
      <c r="A5830" t="s">
        <v>7041</v>
      </c>
      <c r="B5830" s="3" t="s">
        <v>15488</v>
      </c>
      <c r="C5830" s="4">
        <v>47.936166755899997</v>
      </c>
      <c r="D5830" s="4">
        <v>10.605127571200001</v>
      </c>
      <c r="E5830" s="4">
        <f>Orte[[#This Row],[Lat_dez]]*PI()/180</f>
        <v>0.83664394067550374</v>
      </c>
      <c r="F5830" s="4">
        <f>Orte[[#This Row],[Lon_dez]]*PI()/180</f>
        <v>0.18509439371146938</v>
      </c>
      <c r="G5830" t="s">
        <v>665</v>
      </c>
      <c r="H5830" t="s">
        <v>1051</v>
      </c>
      <c r="I5830" s="4" t="b">
        <v>0</v>
      </c>
      <c r="J5830" s="4" t="str">
        <f>CONCATENATE(Orte[[#This Row],[Ort]]," - ",Orte[[#This Row],[Landkreis]])</f>
        <v>Pforzen - Landkreis Ostallgäu</v>
      </c>
      <c r="L5830" s="3" t="s">
        <v>15231</v>
      </c>
      <c r="M5830" s="3"/>
      <c r="N5830" t="str">
        <f>Orte[[#This Row],[Ort]]</f>
        <v>Pforzen</v>
      </c>
      <c r="O5830" t="s">
        <v>1581</v>
      </c>
      <c r="P5830" t="s">
        <v>3396</v>
      </c>
    </row>
    <row r="5831" spans="1:16" x14ac:dyDescent="0.35">
      <c r="A5831" t="s">
        <v>1720</v>
      </c>
      <c r="B5831" s="3" t="s">
        <v>8678</v>
      </c>
      <c r="C5831" s="4">
        <v>48.890853488899999</v>
      </c>
      <c r="D5831" s="4">
        <v>8.6842621115299998</v>
      </c>
      <c r="E5831" s="4">
        <f>Orte[[#This Row],[Lat_dez]]*PI()/180</f>
        <v>0.85330636749146194</v>
      </c>
      <c r="F5831" s="4">
        <f>Orte[[#This Row],[Lon_dez]]*PI()/180</f>
        <v>0.1515689669523935</v>
      </c>
      <c r="G5831" t="s">
        <v>546</v>
      </c>
      <c r="H5831" t="s">
        <v>1721</v>
      </c>
      <c r="I5831" s="4" t="b">
        <v>0</v>
      </c>
      <c r="J5831" s="4" t="str">
        <f>CONCATENATE(Orte[[#This Row],[Ort]]," - ",Orte[[#This Row],[Landkreis]])</f>
        <v>Pforzheim - Stadtkreis Pforzheim</v>
      </c>
      <c r="L5831" s="3" t="s">
        <v>8570</v>
      </c>
      <c r="M5831" s="3"/>
      <c r="N5831" t="str">
        <f>Orte[[#This Row],[Ort]]</f>
        <v>Pforzheim</v>
      </c>
      <c r="O5831" t="s">
        <v>5327</v>
      </c>
      <c r="P5831" t="s">
        <v>5757</v>
      </c>
    </row>
    <row r="5832" spans="1:16" x14ac:dyDescent="0.35">
      <c r="A5832" t="s">
        <v>1720</v>
      </c>
      <c r="B5832" s="3" t="s">
        <v>9004</v>
      </c>
      <c r="C5832" s="4">
        <v>48.880819111999998</v>
      </c>
      <c r="D5832" s="4">
        <v>8.6783833276899998</v>
      </c>
      <c r="E5832" s="4">
        <f>Orte[[#This Row],[Lat_dez]]*PI()/180</f>
        <v>0.85313123457617079</v>
      </c>
      <c r="F5832" s="4">
        <f>Orte[[#This Row],[Lon_dez]]*PI()/180</f>
        <v>0.15146636281837247</v>
      </c>
      <c r="G5832" t="s">
        <v>546</v>
      </c>
      <c r="H5832" t="s">
        <v>1721</v>
      </c>
      <c r="I5832" s="4" t="b">
        <v>0</v>
      </c>
      <c r="J5832" s="4" t="str">
        <f>CONCATENATE(Orte[[#This Row],[Ort]]," - ",Orte[[#This Row],[Landkreis]])</f>
        <v>Pforzheim - Stadtkreis Pforzheim</v>
      </c>
      <c r="L5832" s="3" t="s">
        <v>12128</v>
      </c>
      <c r="M5832" s="3"/>
      <c r="N5832" t="str">
        <f>Orte[[#This Row],[Ort]]</f>
        <v>Pforzheim</v>
      </c>
      <c r="O5832" t="s">
        <v>4554</v>
      </c>
      <c r="P5832" t="s">
        <v>6076</v>
      </c>
    </row>
    <row r="5833" spans="1:16" x14ac:dyDescent="0.35">
      <c r="A5833" t="s">
        <v>1720</v>
      </c>
      <c r="B5833" s="3" t="s">
        <v>11767</v>
      </c>
      <c r="C5833" s="4">
        <v>48.8844815713</v>
      </c>
      <c r="D5833" s="4">
        <v>8.7235824132200008</v>
      </c>
      <c r="E5833" s="4">
        <f>Orte[[#This Row],[Lat_dez]]*PI()/180</f>
        <v>0.85319515654967604</v>
      </c>
      <c r="F5833" s="4">
        <f>Orte[[#This Row],[Lon_dez]]*PI()/180</f>
        <v>0.15225523567976154</v>
      </c>
      <c r="G5833" t="s">
        <v>546</v>
      </c>
      <c r="H5833" t="s">
        <v>1721</v>
      </c>
      <c r="I5833" s="4" t="b">
        <v>0</v>
      </c>
      <c r="J5833" s="4" t="str">
        <f>CONCATENATE(Orte[[#This Row],[Ort]]," - ",Orte[[#This Row],[Landkreis]])</f>
        <v>Pforzheim - Stadtkreis Pforzheim</v>
      </c>
      <c r="L5833" s="3" t="s">
        <v>12419</v>
      </c>
      <c r="M5833" s="3"/>
      <c r="N5833" t="str">
        <f>Orte[[#This Row],[Ort]]</f>
        <v>Pforzheim</v>
      </c>
      <c r="O5833" t="s">
        <v>1077</v>
      </c>
      <c r="P5833" t="s">
        <v>1683</v>
      </c>
    </row>
    <row r="5834" spans="1:16" x14ac:dyDescent="0.35">
      <c r="A5834" t="s">
        <v>1720</v>
      </c>
      <c r="B5834" s="3" t="s">
        <v>13197</v>
      </c>
      <c r="C5834" s="4">
        <v>48.912022129299999</v>
      </c>
      <c r="D5834" s="4">
        <v>8.7077913067299999</v>
      </c>
      <c r="E5834" s="4">
        <f>Orte[[#This Row],[Lat_dez]]*PI()/180</f>
        <v>0.85367582996461255</v>
      </c>
      <c r="F5834" s="4">
        <f>Orte[[#This Row],[Lon_dez]]*PI()/180</f>
        <v>0.15197962887897795</v>
      </c>
      <c r="G5834" t="s">
        <v>546</v>
      </c>
      <c r="H5834" t="s">
        <v>1721</v>
      </c>
      <c r="I5834" s="4" t="b">
        <v>0</v>
      </c>
      <c r="J5834" s="4" t="str">
        <f>CONCATENATE(Orte[[#This Row],[Ort]]," - ",Orte[[#This Row],[Landkreis]])</f>
        <v>Pforzheim - Stadtkreis Pforzheim</v>
      </c>
      <c r="L5834" s="3" t="s">
        <v>9626</v>
      </c>
      <c r="M5834" s="3"/>
      <c r="N5834" t="str">
        <f>Orte[[#This Row],[Ort]]</f>
        <v>Pforzheim</v>
      </c>
      <c r="O5834" t="s">
        <v>1641</v>
      </c>
      <c r="P5834" t="s">
        <v>6782</v>
      </c>
    </row>
    <row r="5835" spans="1:16" x14ac:dyDescent="0.35">
      <c r="A5835" t="s">
        <v>1720</v>
      </c>
      <c r="B5835" s="3" t="s">
        <v>13573</v>
      </c>
      <c r="C5835" s="4">
        <v>48.899488115499999</v>
      </c>
      <c r="D5835" s="4">
        <v>8.6544212940899996</v>
      </c>
      <c r="E5835" s="4">
        <f>Orte[[#This Row],[Lat_dez]]*PI()/180</f>
        <v>0.85345707015531214</v>
      </c>
      <c r="F5835" s="4">
        <f>Orte[[#This Row],[Lon_dez]]*PI()/180</f>
        <v>0.15104814643657896</v>
      </c>
      <c r="G5835" t="s">
        <v>546</v>
      </c>
      <c r="H5835" t="s">
        <v>1721</v>
      </c>
      <c r="I5835" s="4" t="b">
        <v>0</v>
      </c>
      <c r="J5835" s="4" t="str">
        <f>CONCATENATE(Orte[[#This Row],[Ort]]," - ",Orte[[#This Row],[Landkreis]])</f>
        <v>Pforzheim - Stadtkreis Pforzheim</v>
      </c>
      <c r="L5835" s="3" t="s">
        <v>7700</v>
      </c>
      <c r="M5835" s="3"/>
      <c r="N5835" t="str">
        <f>Orte[[#This Row],[Ort]]</f>
        <v>Pforzheim</v>
      </c>
      <c r="O5835" t="s">
        <v>3589</v>
      </c>
      <c r="P5835" t="s">
        <v>5285</v>
      </c>
    </row>
    <row r="5836" spans="1:16" x14ac:dyDescent="0.35">
      <c r="A5836" t="s">
        <v>1720</v>
      </c>
      <c r="B5836" s="3" t="s">
        <v>12874</v>
      </c>
      <c r="C5836" s="4">
        <v>48.856603295399999</v>
      </c>
      <c r="D5836" s="4">
        <v>8.6630617938400007</v>
      </c>
      <c r="E5836" s="4">
        <f>Orte[[#This Row],[Lat_dez]]*PI()/180</f>
        <v>0.85270858884544176</v>
      </c>
      <c r="F5836" s="4">
        <f>Orte[[#This Row],[Lon_dez]]*PI()/180</f>
        <v>0.15119895160623423</v>
      </c>
      <c r="G5836" t="s">
        <v>546</v>
      </c>
      <c r="H5836" t="s">
        <v>1721</v>
      </c>
      <c r="I5836" s="4" t="b">
        <v>0</v>
      </c>
      <c r="J5836" s="4" t="str">
        <f>CONCATENATE(Orte[[#This Row],[Ort]]," - ",Orte[[#This Row],[Landkreis]])</f>
        <v>Pforzheim - Stadtkreis Pforzheim</v>
      </c>
      <c r="L5836" s="3" t="s">
        <v>15230</v>
      </c>
      <c r="M5836" s="3"/>
      <c r="N5836" t="str">
        <f>Orte[[#This Row],[Ort]]</f>
        <v>Pforzheim</v>
      </c>
      <c r="O5836" t="s">
        <v>3341</v>
      </c>
      <c r="P5836" t="s">
        <v>4769</v>
      </c>
    </row>
    <row r="5837" spans="1:16" x14ac:dyDescent="0.35">
      <c r="A5837" t="s">
        <v>1720</v>
      </c>
      <c r="B5837" s="3" t="s">
        <v>15165</v>
      </c>
      <c r="C5837" s="4">
        <v>48.865746796700002</v>
      </c>
      <c r="D5837" s="4">
        <v>8.7417426091999992</v>
      </c>
      <c r="E5837" s="4">
        <f>Orte[[#This Row],[Lat_dez]]*PI()/180</f>
        <v>0.8528681730482871</v>
      </c>
      <c r="F5837" s="4">
        <f>Orte[[#This Row],[Lon_dez]]*PI()/180</f>
        <v>0.15257219089241994</v>
      </c>
      <c r="G5837" t="s">
        <v>546</v>
      </c>
      <c r="H5837" t="s">
        <v>1721</v>
      </c>
      <c r="I5837" s="4" t="b">
        <v>0</v>
      </c>
      <c r="J5837" s="4" t="str">
        <f>CONCATENATE(Orte[[#This Row],[Ort]]," - ",Orte[[#This Row],[Landkreis]])</f>
        <v>Pforzheim - Stadtkreis Pforzheim</v>
      </c>
      <c r="L5837" s="3" t="s">
        <v>14582</v>
      </c>
      <c r="M5837" s="3"/>
      <c r="N5837" t="str">
        <f>Orte[[#This Row],[Ort]]</f>
        <v>Pforzheim</v>
      </c>
      <c r="O5837" t="s">
        <v>5333</v>
      </c>
      <c r="P5837" t="s">
        <v>4573</v>
      </c>
    </row>
    <row r="5838" spans="1:16" x14ac:dyDescent="0.35">
      <c r="A5838" t="s">
        <v>5064</v>
      </c>
      <c r="B5838" s="3" t="s">
        <v>12830</v>
      </c>
      <c r="C5838" s="4">
        <v>49.500864644499998</v>
      </c>
      <c r="D5838" s="4">
        <v>12.2036887341</v>
      </c>
      <c r="E5838" s="4">
        <f>Orte[[#This Row],[Lat_dez]]*PI()/180</f>
        <v>0.86395307063057736</v>
      </c>
      <c r="F5838" s="4">
        <f>Orte[[#This Row],[Lon_dez]]*PI()/180</f>
        <v>0.2129945492985838</v>
      </c>
      <c r="G5838" t="s">
        <v>665</v>
      </c>
      <c r="H5838" t="s">
        <v>906</v>
      </c>
      <c r="I5838" s="4" t="b">
        <v>0</v>
      </c>
      <c r="J5838" s="4" t="str">
        <f>CONCATENATE(Orte[[#This Row],[Ort]]," - ",Orte[[#This Row],[Landkreis]])</f>
        <v>Pfreimd - Landkreis Schwandorf</v>
      </c>
      <c r="L5838" s="3" t="s">
        <v>13814</v>
      </c>
      <c r="M5838" s="3"/>
      <c r="N5838" t="str">
        <f>Orte[[#This Row],[Ort]]</f>
        <v>Pfreimd</v>
      </c>
      <c r="O5838" t="s">
        <v>2843</v>
      </c>
      <c r="P5838" t="s">
        <v>4748</v>
      </c>
    </row>
    <row r="5839" spans="1:16" x14ac:dyDescent="0.35">
      <c r="A5839" t="s">
        <v>5656</v>
      </c>
      <c r="B5839" s="3" t="s">
        <v>13610</v>
      </c>
      <c r="C5839" s="4">
        <v>48.268404616399998</v>
      </c>
      <c r="D5839" s="4">
        <v>9.3839171824399994</v>
      </c>
      <c r="E5839" s="4">
        <f>Orte[[#This Row],[Lat_dez]]*PI()/180</f>
        <v>0.84244258524101057</v>
      </c>
      <c r="F5839" s="4">
        <f>Orte[[#This Row],[Lon_dez]]*PI()/180</f>
        <v>0.1637802515680474</v>
      </c>
      <c r="G5839" t="s">
        <v>546</v>
      </c>
      <c r="H5839" t="s">
        <v>1098</v>
      </c>
      <c r="I5839" s="4" t="b">
        <v>0</v>
      </c>
      <c r="J5839" s="4" t="str">
        <f>CONCATENATE(Orte[[#This Row],[Ort]]," - ",Orte[[#This Row],[Landkreis]])</f>
        <v>Pfronstetten - Landkreis Reutlingen</v>
      </c>
      <c r="L5839" s="3" t="s">
        <v>12309</v>
      </c>
      <c r="M5839" s="3"/>
      <c r="N5839" t="str">
        <f>Orte[[#This Row],[Ort]]</f>
        <v>Pfronstetten</v>
      </c>
      <c r="O5839" t="s">
        <v>5826</v>
      </c>
      <c r="P5839" t="s">
        <v>7131</v>
      </c>
    </row>
    <row r="5840" spans="1:16" x14ac:dyDescent="0.35">
      <c r="A5840" t="s">
        <v>3089</v>
      </c>
      <c r="B5840" s="3" t="s">
        <v>10304</v>
      </c>
      <c r="C5840" s="4">
        <v>47.570612306599998</v>
      </c>
      <c r="D5840" s="4">
        <v>10.5326687341</v>
      </c>
      <c r="E5840" s="4">
        <f>Orte[[#This Row],[Lat_dez]]*PI()/180</f>
        <v>0.83026381193990428</v>
      </c>
      <c r="F5840" s="4">
        <f>Orte[[#This Row],[Lon_dez]]*PI()/180</f>
        <v>0.18382974843190811</v>
      </c>
      <c r="G5840" t="s">
        <v>665</v>
      </c>
      <c r="H5840" t="s">
        <v>1051</v>
      </c>
      <c r="I5840" s="4" t="b">
        <v>0</v>
      </c>
      <c r="J5840" s="4" t="str">
        <f>CONCATENATE(Orte[[#This Row],[Ort]]," - ",Orte[[#This Row],[Landkreis]])</f>
        <v>Pfronten - Landkreis Ostallgäu</v>
      </c>
      <c r="L5840" s="3" t="s">
        <v>14031</v>
      </c>
      <c r="M5840" s="3"/>
      <c r="N5840" t="str">
        <f>Orte[[#This Row],[Ort]]</f>
        <v>Pfronten</v>
      </c>
      <c r="O5840" t="s">
        <v>5111</v>
      </c>
      <c r="P5840" t="s">
        <v>2456</v>
      </c>
    </row>
    <row r="5841" spans="1:16" x14ac:dyDescent="0.35">
      <c r="A5841" t="s">
        <v>2039</v>
      </c>
      <c r="B5841" s="3" t="s">
        <v>9025</v>
      </c>
      <c r="C5841" s="4">
        <v>47.918519857500002</v>
      </c>
      <c r="D5841" s="4">
        <v>9.2580219511700008</v>
      </c>
      <c r="E5841" s="4">
        <f>Orte[[#This Row],[Lat_dez]]*PI()/180</f>
        <v>0.83633594419565893</v>
      </c>
      <c r="F5841" s="4">
        <f>Orte[[#This Row],[Lon_dez]]*PI()/180</f>
        <v>0.16158296526982621</v>
      </c>
      <c r="G5841" t="s">
        <v>546</v>
      </c>
      <c r="H5841" t="s">
        <v>1495</v>
      </c>
      <c r="I5841" s="4" t="b">
        <v>0</v>
      </c>
      <c r="J5841" s="4" t="str">
        <f>CONCATENATE(Orte[[#This Row],[Ort]]," - ",Orte[[#This Row],[Landkreis]])</f>
        <v>Pfullendorf - Landkreis Sigmaringen</v>
      </c>
      <c r="L5841" s="3" t="s">
        <v>9497</v>
      </c>
      <c r="M5841" s="3"/>
      <c r="N5841" t="str">
        <f>Orte[[#This Row],[Ort]]</f>
        <v>Pfullendorf</v>
      </c>
      <c r="O5841" t="s">
        <v>4326</v>
      </c>
      <c r="P5841" t="s">
        <v>2615</v>
      </c>
    </row>
    <row r="5842" spans="1:16" x14ac:dyDescent="0.35">
      <c r="A5842" t="s">
        <v>5920</v>
      </c>
      <c r="B5842" s="3" t="s">
        <v>13976</v>
      </c>
      <c r="C5842" s="4">
        <v>48.452300509499999</v>
      </c>
      <c r="D5842" s="4">
        <v>9.2209235193599994</v>
      </c>
      <c r="E5842" s="4">
        <f>Orte[[#This Row],[Lat_dez]]*PI()/180</f>
        <v>0.84565217405650106</v>
      </c>
      <c r="F5842" s="4">
        <f>Orte[[#This Row],[Lon_dez]]*PI()/180</f>
        <v>0.16093547548741508</v>
      </c>
      <c r="G5842" t="s">
        <v>546</v>
      </c>
      <c r="H5842" t="s">
        <v>1098</v>
      </c>
      <c r="I5842" s="4" t="b">
        <v>0</v>
      </c>
      <c r="J5842" s="4" t="str">
        <f>CONCATENATE(Orte[[#This Row],[Ort]]," - ",Orte[[#This Row],[Landkreis]])</f>
        <v>Pfullingen - Landkreis Reutlingen</v>
      </c>
      <c r="L5842" s="3" t="s">
        <v>10313</v>
      </c>
      <c r="M5842" s="3"/>
      <c r="N5842" t="str">
        <f>Orte[[#This Row],[Ort]]</f>
        <v>Pfullingen</v>
      </c>
      <c r="O5842" t="s">
        <v>4598</v>
      </c>
      <c r="P5842" t="s">
        <v>89</v>
      </c>
    </row>
    <row r="5843" spans="1:16" x14ac:dyDescent="0.35">
      <c r="A5843" t="s">
        <v>4009</v>
      </c>
      <c r="B5843" s="3" t="s">
        <v>11471</v>
      </c>
      <c r="C5843" s="4">
        <v>49.800336674</v>
      </c>
      <c r="D5843" s="4">
        <v>8.5882851651800003</v>
      </c>
      <c r="E5843" s="4">
        <f>Orte[[#This Row],[Lat_dez]]*PI()/180</f>
        <v>0.86917984356298195</v>
      </c>
      <c r="F5843" s="4">
        <f>Orte[[#This Row],[Lon_dez]]*PI()/180</f>
        <v>0.14989385323257606</v>
      </c>
      <c r="G5843" t="s">
        <v>549</v>
      </c>
      <c r="H5843" t="s">
        <v>745</v>
      </c>
      <c r="I5843" s="4" t="b">
        <v>0</v>
      </c>
      <c r="J5843" s="4" t="str">
        <f>CONCATENATE(Orte[[#This Row],[Ort]]," - ",Orte[[#This Row],[Landkreis]])</f>
        <v>Pfungstadt - Landkreis Darmstadt-Dieburg</v>
      </c>
      <c r="L5843" s="3" t="s">
        <v>8586</v>
      </c>
      <c r="M5843" s="3"/>
      <c r="N5843" t="str">
        <f>Orte[[#This Row],[Ort]]</f>
        <v>Pfungstadt</v>
      </c>
      <c r="O5843" t="s">
        <v>4490</v>
      </c>
      <c r="P5843" t="s">
        <v>1751</v>
      </c>
    </row>
    <row r="5844" spans="1:16" x14ac:dyDescent="0.35">
      <c r="A5844" t="s">
        <v>5013</v>
      </c>
      <c r="B5844" s="3" t="s">
        <v>12761</v>
      </c>
      <c r="C5844" s="4">
        <v>49.221369352300002</v>
      </c>
      <c r="D5844" s="4">
        <v>8.4447488627599991</v>
      </c>
      <c r="E5844" s="4">
        <f>Orte[[#This Row],[Lat_dez]]*PI()/180</f>
        <v>0.85907495753786378</v>
      </c>
      <c r="F5844" s="4">
        <f>Orte[[#This Row],[Lon_dez]]*PI()/180</f>
        <v>0.14738867215920876</v>
      </c>
      <c r="G5844" t="s">
        <v>546</v>
      </c>
      <c r="H5844" t="s">
        <v>723</v>
      </c>
      <c r="I5844" s="4" t="b">
        <v>0</v>
      </c>
      <c r="J5844" s="4" t="str">
        <f>CONCATENATE(Orte[[#This Row],[Ort]]," - ",Orte[[#This Row],[Landkreis]])</f>
        <v>Philippsburg - Landkreis Karlsruhe</v>
      </c>
      <c r="L5844" s="3" t="s">
        <v>7694</v>
      </c>
      <c r="M5844" s="3"/>
      <c r="N5844" t="str">
        <f>Orte[[#This Row],[Ort]]</f>
        <v>Philippsburg</v>
      </c>
      <c r="O5844" t="s">
        <v>6321</v>
      </c>
      <c r="P5844" t="s">
        <v>1893</v>
      </c>
    </row>
    <row r="5845" spans="1:16" x14ac:dyDescent="0.35">
      <c r="A5845" t="s">
        <v>3662</v>
      </c>
      <c r="B5845" s="3" t="s">
        <v>11025</v>
      </c>
      <c r="C5845" s="4">
        <v>48.878622249899998</v>
      </c>
      <c r="D5845" s="4">
        <v>13.673291005399999</v>
      </c>
      <c r="E5845" s="4">
        <f>Orte[[#This Row],[Lat_dez]]*PI()/180</f>
        <v>0.85309289209931349</v>
      </c>
      <c r="F5845" s="4">
        <f>Orte[[#This Row],[Lon_dez]]*PI()/180</f>
        <v>0.23864394762755575</v>
      </c>
      <c r="G5845" t="s">
        <v>665</v>
      </c>
      <c r="H5845" t="s">
        <v>937</v>
      </c>
      <c r="I5845" s="4" t="b">
        <v>0</v>
      </c>
      <c r="J5845" s="4" t="str">
        <f>CONCATENATE(Orte[[#This Row],[Ort]]," - ",Orte[[#This Row],[Landkreis]])</f>
        <v>Philippsreut - Landkreis Freyung-Grafenau</v>
      </c>
      <c r="L5845" s="3" t="s">
        <v>8094</v>
      </c>
      <c r="M5845" s="3"/>
      <c r="N5845" t="str">
        <f>Orte[[#This Row],[Ort]]</f>
        <v>Philippsreut</v>
      </c>
      <c r="O5845" t="s">
        <v>5151</v>
      </c>
      <c r="P5845" t="s">
        <v>16121</v>
      </c>
    </row>
    <row r="5846" spans="1:16" x14ac:dyDescent="0.35">
      <c r="A5846" t="s">
        <v>2743</v>
      </c>
      <c r="B5846" s="3" t="s">
        <v>9877</v>
      </c>
      <c r="C5846" s="4">
        <v>50.849164691699997</v>
      </c>
      <c r="D5846" s="4">
        <v>9.9760448697000008</v>
      </c>
      <c r="E5846" s="4">
        <f>Orte[[#This Row],[Lat_dez]]*PI()/180</f>
        <v>0.88748534575901217</v>
      </c>
      <c r="F5846" s="4">
        <f>Orte[[#This Row],[Lon_dez]]*PI()/180</f>
        <v>0.17411482930295372</v>
      </c>
      <c r="G5846" t="s">
        <v>549</v>
      </c>
      <c r="H5846" t="s">
        <v>647</v>
      </c>
      <c r="I5846" s="4" t="b">
        <v>0</v>
      </c>
      <c r="J5846" s="4" t="str">
        <f>CONCATENATE(Orte[[#This Row],[Ort]]," - ",Orte[[#This Row],[Landkreis]])</f>
        <v>Philippsthal - Landkreis Hersfeld-Rotenburg</v>
      </c>
      <c r="L5846" s="3" t="s">
        <v>10432</v>
      </c>
      <c r="M5846" s="3"/>
      <c r="N5846" t="str">
        <f>Orte[[#This Row],[Ort]]</f>
        <v>Philippsthal</v>
      </c>
      <c r="O5846" t="s">
        <v>4628</v>
      </c>
      <c r="P5846" t="s">
        <v>16122</v>
      </c>
    </row>
    <row r="5847" spans="1:16" x14ac:dyDescent="0.35">
      <c r="A5847" t="s">
        <v>7122</v>
      </c>
      <c r="B5847" s="3" t="s">
        <v>15596</v>
      </c>
      <c r="C5847" s="4">
        <v>47.770708243599998</v>
      </c>
      <c r="D5847" s="4">
        <v>12.897811599300001</v>
      </c>
      <c r="E5847" s="4">
        <f>Orte[[#This Row],[Lat_dez]]*PI()/180</f>
        <v>0.83375614486041738</v>
      </c>
      <c r="F5847" s="4">
        <f>Orte[[#This Row],[Lon_dez]]*PI()/180</f>
        <v>0.22510927870970054</v>
      </c>
      <c r="G5847" t="s">
        <v>665</v>
      </c>
      <c r="H5847" t="s">
        <v>2813</v>
      </c>
      <c r="I5847" s="4" t="b">
        <v>0</v>
      </c>
      <c r="J5847" s="4" t="str">
        <f>CONCATENATE(Orte[[#This Row],[Ort]]," - ",Orte[[#This Row],[Landkreis]])</f>
        <v>Piding - Landkreis Berchtesgadener Land</v>
      </c>
      <c r="L5847" s="3" t="s">
        <v>10429</v>
      </c>
      <c r="M5847" s="3"/>
      <c r="N5847" t="str">
        <f>Orte[[#This Row],[Ort]]</f>
        <v>Piding</v>
      </c>
      <c r="O5847" t="s">
        <v>2745</v>
      </c>
      <c r="P5847" t="s">
        <v>4322</v>
      </c>
    </row>
    <row r="5848" spans="1:16" x14ac:dyDescent="0.35">
      <c r="A5848" t="s">
        <v>5188</v>
      </c>
      <c r="B5848" s="3" t="s">
        <v>13005</v>
      </c>
      <c r="C5848" s="4">
        <v>49.077456177199998</v>
      </c>
      <c r="D5848" s="4">
        <v>11.976906764000001</v>
      </c>
      <c r="E5848" s="4">
        <f>Orte[[#This Row],[Lat_dez]]*PI()/180</f>
        <v>0.85656319879536957</v>
      </c>
      <c r="F5848" s="4">
        <f>Orte[[#This Row],[Lon_dez]]*PI()/180</f>
        <v>0.20903645723617947</v>
      </c>
      <c r="G5848" t="s">
        <v>665</v>
      </c>
      <c r="H5848" t="s">
        <v>874</v>
      </c>
      <c r="I5848" s="4" t="b">
        <v>0</v>
      </c>
      <c r="J5848" s="4" t="str">
        <f>CONCATENATE(Orte[[#This Row],[Ort]]," - ",Orte[[#This Row],[Landkreis]])</f>
        <v>Pielenhofen - Landkreis Regensburg</v>
      </c>
      <c r="L5848" s="3" t="s">
        <v>9617</v>
      </c>
      <c r="M5848" s="3"/>
      <c r="N5848" t="str">
        <f>Orte[[#This Row],[Ort]]</f>
        <v>Pielenhofen</v>
      </c>
      <c r="O5848" t="s">
        <v>4593</v>
      </c>
      <c r="P5848" t="s">
        <v>3072</v>
      </c>
    </row>
    <row r="5849" spans="1:16" x14ac:dyDescent="0.35">
      <c r="A5849" t="s">
        <v>3407</v>
      </c>
      <c r="B5849" s="3" t="s">
        <v>10692</v>
      </c>
      <c r="C5849" s="4">
        <v>49.864524000099998</v>
      </c>
      <c r="D5849" s="4">
        <v>6.9310390078499999</v>
      </c>
      <c r="E5849" s="4">
        <f>Orte[[#This Row],[Lat_dez]]*PI()/180</f>
        <v>0.87030012374147814</v>
      </c>
      <c r="F5849" s="4">
        <f>Orte[[#This Row],[Lon_dez]]*PI()/180</f>
        <v>0.12096945127114361</v>
      </c>
      <c r="G5849" t="s">
        <v>514</v>
      </c>
      <c r="H5849" t="s">
        <v>1254</v>
      </c>
      <c r="I5849" s="4" t="b">
        <v>0</v>
      </c>
      <c r="J5849" s="4" t="str">
        <f>CONCATENATE(Orte[[#This Row],[Ort]]," - ",Orte[[#This Row],[Landkreis]])</f>
        <v>Piesport - Landkreis Bernkastel-Wittlich</v>
      </c>
      <c r="L5849" s="3" t="s">
        <v>9568</v>
      </c>
      <c r="M5849" s="3"/>
      <c r="N5849" t="str">
        <f>Orte[[#This Row],[Ort]]</f>
        <v>Piesport</v>
      </c>
      <c r="O5849" t="s">
        <v>5752</v>
      </c>
      <c r="P5849" t="s">
        <v>6718</v>
      </c>
    </row>
    <row r="5850" spans="1:16" x14ac:dyDescent="0.35">
      <c r="A5850" t="s">
        <v>1991</v>
      </c>
      <c r="B5850" s="3" t="s">
        <v>8968</v>
      </c>
      <c r="C5850" s="4">
        <v>49.327636806400001</v>
      </c>
      <c r="D5850" s="4">
        <v>11.541414210699999</v>
      </c>
      <c r="E5850" s="4">
        <f>Orte[[#This Row],[Lat_dez]]*PI()/180</f>
        <v>0.86092967449962066</v>
      </c>
      <c r="F5850" s="4">
        <f>Orte[[#This Row],[Lon_dez]]*PI()/180</f>
        <v>0.20143567831317755</v>
      </c>
      <c r="G5850" t="s">
        <v>665</v>
      </c>
      <c r="H5850" t="s">
        <v>832</v>
      </c>
      <c r="I5850" s="4" t="b">
        <v>0</v>
      </c>
      <c r="J5850" s="4" t="str">
        <f>CONCATENATE(Orte[[#This Row],[Ort]]," - ",Orte[[#This Row],[Landkreis]])</f>
        <v>Pilsach - Landkreis Neumarkt i.d. OPf.</v>
      </c>
      <c r="L5850" s="3" t="s">
        <v>13873</v>
      </c>
      <c r="M5850" s="3"/>
      <c r="N5850" t="str">
        <f>Orte[[#This Row],[Ort]]</f>
        <v>Pilsach</v>
      </c>
      <c r="O5850" t="s">
        <v>3292</v>
      </c>
      <c r="P5850" t="s">
        <v>6444</v>
      </c>
    </row>
    <row r="5851" spans="1:16" x14ac:dyDescent="0.35">
      <c r="A5851" t="s">
        <v>4361</v>
      </c>
      <c r="B5851" s="3" t="s">
        <v>11918</v>
      </c>
      <c r="C5851" s="4">
        <v>48.707960043299998</v>
      </c>
      <c r="D5851" s="4">
        <v>12.631921585100001</v>
      </c>
      <c r="E5851" s="4">
        <f>Orte[[#This Row],[Lat_dez]]*PI()/180</f>
        <v>0.85011427468542466</v>
      </c>
      <c r="F5851" s="4">
        <f>Orte[[#This Row],[Lon_dez]]*PI()/180</f>
        <v>0.22046862251373611</v>
      </c>
      <c r="G5851" t="s">
        <v>665</v>
      </c>
      <c r="H5851" t="s">
        <v>1895</v>
      </c>
      <c r="I5851" s="4" t="b">
        <v>0</v>
      </c>
      <c r="J5851" s="4" t="str">
        <f>CONCATENATE(Orte[[#This Row],[Ort]]," - ",Orte[[#This Row],[Landkreis]])</f>
        <v>Pilsting - Landkreis Dingolfing-Landau</v>
      </c>
      <c r="L5851" s="3" t="s">
        <v>14030</v>
      </c>
      <c r="M5851" s="3"/>
      <c r="N5851" t="str">
        <f>Orte[[#This Row],[Ort]]</f>
        <v>Pilsting</v>
      </c>
      <c r="O5851" t="s">
        <v>623</v>
      </c>
      <c r="P5851" t="s">
        <v>4038</v>
      </c>
    </row>
    <row r="5852" spans="1:16" x14ac:dyDescent="0.35">
      <c r="A5852" t="s">
        <v>6606</v>
      </c>
      <c r="B5852" s="3" t="s">
        <v>14910</v>
      </c>
      <c r="C5852" s="4">
        <v>53.6473189576</v>
      </c>
      <c r="D5852" s="4">
        <v>9.7923001214499994</v>
      </c>
      <c r="E5852" s="4">
        <f>Orte[[#This Row],[Lat_dez]]*PI()/180</f>
        <v>0.93632235067769221</v>
      </c>
      <c r="F5852" s="4">
        <f>Orte[[#This Row],[Lon_dez]]*PI()/180</f>
        <v>0.17090787846274311</v>
      </c>
      <c r="G5852" t="s">
        <v>641</v>
      </c>
      <c r="H5852" t="s">
        <v>828</v>
      </c>
      <c r="I5852" s="4" t="b">
        <v>0</v>
      </c>
      <c r="J5852" s="4" t="str">
        <f>CONCATENATE(Orte[[#This Row],[Ort]]," - ",Orte[[#This Row],[Landkreis]])</f>
        <v>Pinneberg - Kreis Pinneberg</v>
      </c>
      <c r="L5852" s="3" t="s">
        <v>9831</v>
      </c>
      <c r="M5852" s="3"/>
      <c r="N5852" t="str">
        <f>Orte[[#This Row],[Ort]]</f>
        <v>Pinneberg</v>
      </c>
      <c r="O5852" t="s">
        <v>7230</v>
      </c>
      <c r="P5852" t="s">
        <v>4019</v>
      </c>
    </row>
    <row r="5853" spans="1:16" x14ac:dyDescent="0.35">
      <c r="A5853" t="s">
        <v>4149</v>
      </c>
      <c r="B5853" s="3" t="s">
        <v>11643</v>
      </c>
      <c r="C5853" s="4">
        <v>53.6200921378</v>
      </c>
      <c r="D5853" s="4">
        <v>11.551175093199999</v>
      </c>
      <c r="E5853" s="4">
        <f>Orte[[#This Row],[Lat_dez]]*PI()/180</f>
        <v>0.93584715302733501</v>
      </c>
      <c r="F5853" s="4">
        <f>Orte[[#This Row],[Lon_dez]]*PI()/180</f>
        <v>0.20160603785070283</v>
      </c>
      <c r="G5853" t="s">
        <v>834</v>
      </c>
      <c r="H5853" t="s">
        <v>953</v>
      </c>
      <c r="I5853" s="4" t="b">
        <v>0</v>
      </c>
      <c r="J5853" s="4" t="str">
        <f>CONCATENATE(Orte[[#This Row],[Ort]]," - ",Orte[[#This Row],[Landkreis]])</f>
        <v>Pinnow - Landkreis Ludwigslust-Parchim</v>
      </c>
      <c r="L5853" s="3" t="s">
        <v>11857</v>
      </c>
      <c r="M5853" s="3"/>
      <c r="N5853" t="str">
        <f>Orte[[#This Row],[Ort]]</f>
        <v>Pinnow</v>
      </c>
      <c r="O5853" t="s">
        <v>4632</v>
      </c>
      <c r="P5853" t="s">
        <v>1483</v>
      </c>
    </row>
    <row r="5854" spans="1:16" x14ac:dyDescent="0.35">
      <c r="A5854" t="s">
        <v>3784</v>
      </c>
      <c r="B5854" s="3" t="s">
        <v>11184</v>
      </c>
      <c r="C5854" s="4">
        <v>49.6921456627</v>
      </c>
      <c r="D5854" s="4">
        <v>11.1106221781</v>
      </c>
      <c r="E5854" s="4">
        <f>Orte[[#This Row],[Lat_dez]]*PI()/180</f>
        <v>0.86729155419473458</v>
      </c>
      <c r="F5854" s="4">
        <f>Orte[[#This Row],[Lon_dez]]*PI()/180</f>
        <v>0.19391693895294881</v>
      </c>
      <c r="G5854" t="s">
        <v>665</v>
      </c>
      <c r="H5854" t="s">
        <v>807</v>
      </c>
      <c r="I5854" s="4" t="b">
        <v>0</v>
      </c>
      <c r="J5854" s="4" t="str">
        <f>CONCATENATE(Orte[[#This Row],[Ort]]," - ",Orte[[#This Row],[Landkreis]])</f>
        <v>Pinzberg - Landkreis Forchheim</v>
      </c>
      <c r="L5854" s="3" t="s">
        <v>15802</v>
      </c>
      <c r="M5854" s="3"/>
      <c r="N5854" t="str">
        <f>Orte[[#This Row],[Ort]]</f>
        <v>Pinzberg</v>
      </c>
      <c r="O5854" t="s">
        <v>5823</v>
      </c>
      <c r="P5854" t="s">
        <v>5552</v>
      </c>
    </row>
    <row r="5855" spans="1:16" x14ac:dyDescent="0.35">
      <c r="A5855" t="s">
        <v>6052</v>
      </c>
      <c r="B5855" s="3" t="s">
        <v>14140</v>
      </c>
      <c r="C5855" s="4">
        <v>49.616181619700001</v>
      </c>
      <c r="D5855" s="4">
        <v>12.184014192499999</v>
      </c>
      <c r="E5855" s="4">
        <f>Orte[[#This Row],[Lat_dez]]*PI()/180</f>
        <v>0.865965731531258</v>
      </c>
      <c r="F5855" s="4">
        <f>Orte[[#This Row],[Lon_dez]]*PI()/180</f>
        <v>0.21265116376884319</v>
      </c>
      <c r="G5855" t="s">
        <v>665</v>
      </c>
      <c r="H5855" t="s">
        <v>1224</v>
      </c>
      <c r="I5855" s="4" t="b">
        <v>0</v>
      </c>
      <c r="J5855" s="4" t="str">
        <f>CONCATENATE(Orte[[#This Row],[Ort]]," - ",Orte[[#This Row],[Landkreis]])</f>
        <v>Pirk - Landkreis Neustadt a.d. Waldnaab</v>
      </c>
      <c r="L5855" s="3" t="s">
        <v>10822</v>
      </c>
      <c r="M5855" s="3"/>
      <c r="N5855" t="str">
        <f>Orte[[#This Row],[Ort]]</f>
        <v>Pirk</v>
      </c>
      <c r="O5855" t="s">
        <v>5652</v>
      </c>
      <c r="P5855" t="s">
        <v>1305</v>
      </c>
    </row>
    <row r="5856" spans="1:16" x14ac:dyDescent="0.35">
      <c r="A5856" t="s">
        <v>1169</v>
      </c>
      <c r="B5856" s="3" t="s">
        <v>8128</v>
      </c>
      <c r="C5856" s="4">
        <v>49.210747302500003</v>
      </c>
      <c r="D5856" s="4">
        <v>7.6328805632599996</v>
      </c>
      <c r="E5856" s="4">
        <f>Orte[[#This Row],[Lat_dez]]*PI()/180</f>
        <v>0.85888956779554304</v>
      </c>
      <c r="F5856" s="4">
        <f>Orte[[#This Row],[Lon_dez]]*PI()/180</f>
        <v>0.13321889724036631</v>
      </c>
      <c r="G5856" t="s">
        <v>514</v>
      </c>
      <c r="H5856" t="s">
        <v>1170</v>
      </c>
      <c r="I5856" s="4" t="b">
        <v>0</v>
      </c>
      <c r="J5856" s="4" t="str">
        <f>CONCATENATE(Orte[[#This Row],[Ort]]," - ",Orte[[#This Row],[Landkreis]])</f>
        <v>Pirmasens - Kreisfreie Stadt Pirmasens</v>
      </c>
      <c r="L5856" s="3" t="s">
        <v>11861</v>
      </c>
      <c r="M5856" s="3"/>
      <c r="N5856" t="str">
        <f>Orte[[#This Row],[Ort]]</f>
        <v>Pirmasens</v>
      </c>
      <c r="O5856" t="s">
        <v>3135</v>
      </c>
      <c r="P5856" t="s">
        <v>1303</v>
      </c>
    </row>
    <row r="5857" spans="1:16" x14ac:dyDescent="0.35">
      <c r="A5857" t="s">
        <v>1169</v>
      </c>
      <c r="B5857" s="3" t="s">
        <v>11099</v>
      </c>
      <c r="C5857" s="4">
        <v>49.204855503799998</v>
      </c>
      <c r="D5857" s="4">
        <v>7.5624080877599997</v>
      </c>
      <c r="E5857" s="4">
        <f>Orte[[#This Row],[Lat_dez]]*PI()/180</f>
        <v>0.85878673650936321</v>
      </c>
      <c r="F5857" s="4">
        <f>Orte[[#This Row],[Lon_dez]]*PI()/180</f>
        <v>0.13198892051086028</v>
      </c>
      <c r="G5857" t="s">
        <v>514</v>
      </c>
      <c r="H5857" t="s">
        <v>1170</v>
      </c>
      <c r="I5857" s="4" t="b">
        <v>0</v>
      </c>
      <c r="J5857" s="4" t="str">
        <f>CONCATENATE(Orte[[#This Row],[Ort]]," - ",Orte[[#This Row],[Landkreis]])</f>
        <v>Pirmasens - Kreisfreie Stadt Pirmasens</v>
      </c>
      <c r="L5857" s="3" t="s">
        <v>9475</v>
      </c>
      <c r="M5857" s="3"/>
      <c r="N5857" t="str">
        <f>Orte[[#This Row],[Ort]]</f>
        <v>Pirmasens</v>
      </c>
      <c r="O5857" t="s">
        <v>5968</v>
      </c>
      <c r="P5857" t="s">
        <v>5175</v>
      </c>
    </row>
    <row r="5858" spans="1:16" x14ac:dyDescent="0.35">
      <c r="A5858" t="s">
        <v>1169</v>
      </c>
      <c r="B5858" s="3" t="s">
        <v>8558</v>
      </c>
      <c r="C5858" s="4">
        <v>49.177878878599998</v>
      </c>
      <c r="D5858" s="4">
        <v>7.6099965954900002</v>
      </c>
      <c r="E5858" s="4">
        <f>Orte[[#This Row],[Lat_dez]]*PI()/180</f>
        <v>0.85831590557854676</v>
      </c>
      <c r="F5858" s="4">
        <f>Orte[[#This Row],[Lon_dez]]*PI()/180</f>
        <v>0.13281949665685958</v>
      </c>
      <c r="G5858" t="s">
        <v>514</v>
      </c>
      <c r="H5858" t="s">
        <v>1170</v>
      </c>
      <c r="I5858" s="4" t="b">
        <v>0</v>
      </c>
      <c r="J5858" s="4" t="str">
        <f>CONCATENATE(Orte[[#This Row],[Ort]]," - ",Orte[[#This Row],[Landkreis]])</f>
        <v>Pirmasens - Kreisfreie Stadt Pirmasens</v>
      </c>
      <c r="L5858" s="3" t="s">
        <v>11352</v>
      </c>
      <c r="M5858" s="3"/>
      <c r="N5858" t="str">
        <f>Orte[[#This Row],[Ort]]</f>
        <v>Pirmasens</v>
      </c>
      <c r="O5858" t="s">
        <v>3229</v>
      </c>
      <c r="P5858" t="s">
        <v>3759</v>
      </c>
    </row>
    <row r="5859" spans="1:16" x14ac:dyDescent="0.35">
      <c r="A5859" t="s">
        <v>2485</v>
      </c>
      <c r="B5859" s="3" t="s">
        <v>9548</v>
      </c>
      <c r="C5859" s="4">
        <v>50.946292921000001</v>
      </c>
      <c r="D5859" s="4">
        <v>13.960243350800001</v>
      </c>
      <c r="E5859" s="4">
        <f>Orte[[#This Row],[Lat_dez]]*PI()/180</f>
        <v>0.88918055315692945</v>
      </c>
      <c r="F5859" s="4">
        <f>Orte[[#This Row],[Lon_dez]]*PI()/180</f>
        <v>0.24365221085110578</v>
      </c>
      <c r="G5859" t="s">
        <v>869</v>
      </c>
      <c r="H5859" t="s">
        <v>968</v>
      </c>
      <c r="I5859" s="4" t="b">
        <v>0</v>
      </c>
      <c r="J5859" s="4" t="str">
        <f>CONCATENATE(Orte[[#This Row],[Ort]]," - ",Orte[[#This Row],[Landkreis]])</f>
        <v>Pirna, Struppen, Dohma - Landkreis Sächsische Schweiz-Osterzgebirge</v>
      </c>
      <c r="L5859" s="3" t="s">
        <v>14441</v>
      </c>
      <c r="M5859" s="3"/>
      <c r="N5859" t="str">
        <f>Orte[[#This Row],[Ort]]</f>
        <v>Pirna, Struppen, Dohma</v>
      </c>
      <c r="O5859" t="s">
        <v>1545</v>
      </c>
      <c r="P5859" t="s">
        <v>2075</v>
      </c>
    </row>
    <row r="5860" spans="1:16" x14ac:dyDescent="0.35">
      <c r="A5860" t="s">
        <v>3860</v>
      </c>
      <c r="B5860" s="3" t="s">
        <v>11279</v>
      </c>
      <c r="C5860" s="4">
        <v>47.974516498600003</v>
      </c>
      <c r="D5860" s="4">
        <v>12.3768374534</v>
      </c>
      <c r="E5860" s="4">
        <f>Orte[[#This Row],[Lat_dez]]*PI()/180</f>
        <v>0.83731326995291167</v>
      </c>
      <c r="F5860" s="4">
        <f>Orte[[#This Row],[Lon_dez]]*PI()/180</f>
        <v>0.21601656454598026</v>
      </c>
      <c r="G5860" t="s">
        <v>665</v>
      </c>
      <c r="H5860" t="s">
        <v>913</v>
      </c>
      <c r="I5860" s="4" t="b">
        <v>0</v>
      </c>
      <c r="J5860" s="4" t="str">
        <f>CONCATENATE(Orte[[#This Row],[Ort]]," - ",Orte[[#This Row],[Landkreis]])</f>
        <v>Pittenhart - Landkreis Traunstein</v>
      </c>
      <c r="L5860" s="3" t="s">
        <v>10045</v>
      </c>
      <c r="M5860" s="3"/>
      <c r="N5860" t="str">
        <f>Orte[[#This Row],[Ort]]</f>
        <v>Pittenhart</v>
      </c>
      <c r="O5860" t="s">
        <v>6028</v>
      </c>
      <c r="P5860" t="s">
        <v>4143</v>
      </c>
    </row>
    <row r="5861" spans="1:16" x14ac:dyDescent="0.35">
      <c r="A5861" t="s">
        <v>1656</v>
      </c>
      <c r="B5861" s="3" t="s">
        <v>8605</v>
      </c>
      <c r="C5861" s="4">
        <v>50.385548473100002</v>
      </c>
      <c r="D5861" s="4">
        <v>7.3836100941999998</v>
      </c>
      <c r="E5861" s="4">
        <f>Orte[[#This Row],[Lat_dez]]*PI()/180</f>
        <v>0.87939371627879659</v>
      </c>
      <c r="F5861" s="4">
        <f>Orte[[#This Row],[Lon_dez]]*PI()/180</f>
        <v>0.12886830682727865</v>
      </c>
      <c r="G5861" t="s">
        <v>514</v>
      </c>
      <c r="H5861" t="s">
        <v>631</v>
      </c>
      <c r="I5861" s="4" t="b">
        <v>0</v>
      </c>
      <c r="J5861" s="4" t="str">
        <f>CONCATENATE(Orte[[#This Row],[Ort]]," - ",Orte[[#This Row],[Landkreis]])</f>
        <v>Plaidt - Landkreis Mayen-Koblenz</v>
      </c>
      <c r="L5861" s="3" t="s">
        <v>14795</v>
      </c>
      <c r="M5861" s="3"/>
      <c r="N5861" t="str">
        <f>Orte[[#This Row],[Ort]]</f>
        <v>Plaidt</v>
      </c>
      <c r="O5861" t="s">
        <v>1635</v>
      </c>
      <c r="P5861" t="s">
        <v>6769</v>
      </c>
    </row>
    <row r="5862" spans="1:16" x14ac:dyDescent="0.35">
      <c r="A5862" t="s">
        <v>1199</v>
      </c>
      <c r="B5862" s="3" t="s">
        <v>8149</v>
      </c>
      <c r="C5862" s="4">
        <v>48.1009310974</v>
      </c>
      <c r="D5862" s="4">
        <v>11.3994212736</v>
      </c>
      <c r="E5862" s="4">
        <f>Orte[[#This Row],[Lat_dez]]*PI()/180</f>
        <v>0.83951962092455923</v>
      </c>
      <c r="F5862" s="4">
        <f>Orte[[#This Row],[Lon_dez]]*PI()/180</f>
        <v>0.19895743404620533</v>
      </c>
      <c r="G5862" t="s">
        <v>665</v>
      </c>
      <c r="H5862" t="s">
        <v>1196</v>
      </c>
      <c r="I5862" s="4" t="b">
        <v>0</v>
      </c>
      <c r="J5862" s="4" t="str">
        <f>CONCATENATE(Orte[[#This Row],[Ort]]," - ",Orte[[#This Row],[Landkreis]])</f>
        <v>Planegg/Krailling - Landkreis Starnberg</v>
      </c>
      <c r="L5862" s="3" t="s">
        <v>9324</v>
      </c>
      <c r="M5862" s="3"/>
      <c r="N5862" t="str">
        <f>Orte[[#This Row],[Ort]]</f>
        <v>Planegg/Krailling</v>
      </c>
      <c r="O5862" t="s">
        <v>5400</v>
      </c>
      <c r="P5862" t="s">
        <v>2060</v>
      </c>
    </row>
    <row r="5863" spans="1:16" x14ac:dyDescent="0.35">
      <c r="A5863" t="s">
        <v>3789</v>
      </c>
      <c r="B5863" s="3" t="s">
        <v>11189</v>
      </c>
      <c r="C5863" s="4">
        <v>49.889983901800001</v>
      </c>
      <c r="D5863" s="4">
        <v>11.339266718599999</v>
      </c>
      <c r="E5863" s="4">
        <f>Orte[[#This Row],[Lat_dez]]*PI()/180</f>
        <v>0.87074448285337724</v>
      </c>
      <c r="F5863" s="4">
        <f>Orte[[#This Row],[Lon_dez]]*PI()/180</f>
        <v>0.1979075390013833</v>
      </c>
      <c r="G5863" t="s">
        <v>665</v>
      </c>
      <c r="H5863" t="s">
        <v>837</v>
      </c>
      <c r="I5863" s="4" t="b">
        <v>0</v>
      </c>
      <c r="J5863" s="4" t="str">
        <f>CONCATENATE(Orte[[#This Row],[Ort]]," - ",Orte[[#This Row],[Landkreis]])</f>
        <v>Plankenfels - Landkreis Bayreuth</v>
      </c>
      <c r="L5863" s="3" t="s">
        <v>14794</v>
      </c>
      <c r="M5863" s="3"/>
      <c r="N5863" t="str">
        <f>Orte[[#This Row],[Ort]]</f>
        <v>Plankenfels</v>
      </c>
      <c r="O5863" t="s">
        <v>5203</v>
      </c>
      <c r="P5863" t="s">
        <v>5899</v>
      </c>
    </row>
    <row r="5864" spans="1:16" x14ac:dyDescent="0.35">
      <c r="A5864" t="s">
        <v>5324</v>
      </c>
      <c r="B5864" s="3" t="s">
        <v>13173</v>
      </c>
      <c r="C5864" s="4">
        <v>53.555554053199998</v>
      </c>
      <c r="D5864" s="4">
        <v>11.497939733500001</v>
      </c>
      <c r="E5864" s="4">
        <f>Orte[[#This Row],[Lat_dez]]*PI()/180</f>
        <v>0.93472075095813423</v>
      </c>
      <c r="F5864" s="4">
        <f>Orte[[#This Row],[Lon_dez]]*PI()/180</f>
        <v>0.20067690554545436</v>
      </c>
      <c r="G5864" t="s">
        <v>834</v>
      </c>
      <c r="H5864" t="s">
        <v>953</v>
      </c>
      <c r="I5864" s="4" t="b">
        <v>0</v>
      </c>
      <c r="J5864" s="4" t="str">
        <f>CONCATENATE(Orte[[#This Row],[Ort]]," - ",Orte[[#This Row],[Landkreis]])</f>
        <v>Plate - Landkreis Ludwigslust-Parchim</v>
      </c>
      <c r="L5864" s="3" t="s">
        <v>10194</v>
      </c>
      <c r="M5864" s="3"/>
      <c r="N5864" t="str">
        <f>Orte[[#This Row],[Ort]]</f>
        <v>Plate</v>
      </c>
      <c r="O5864" t="s">
        <v>4773</v>
      </c>
      <c r="P5864" t="s">
        <v>5094</v>
      </c>
    </row>
    <row r="5865" spans="1:16" x14ac:dyDescent="0.35">
      <c r="A5865" t="s">
        <v>4155</v>
      </c>
      <c r="B5865" s="3" t="s">
        <v>11652</v>
      </c>
      <c r="C5865" s="4">
        <v>52.983298851500003</v>
      </c>
      <c r="D5865" s="4">
        <v>12.046221295200001</v>
      </c>
      <c r="E5865" s="4">
        <f>Orte[[#This Row],[Lat_dez]]*PI()/180</f>
        <v>0.92473301352680515</v>
      </c>
      <c r="F5865" s="4">
        <f>Orte[[#This Row],[Lon_dez]]*PI()/180</f>
        <v>0.2102462240250958</v>
      </c>
      <c r="G5865" t="s">
        <v>885</v>
      </c>
      <c r="H5865" t="s">
        <v>886</v>
      </c>
      <c r="I5865" s="4" t="b">
        <v>0</v>
      </c>
      <c r="J5865" s="4" t="str">
        <f>CONCATENATE(Orte[[#This Row],[Ort]]," - ",Orte[[#This Row],[Landkreis]])</f>
        <v>Plattenburg - Landkreis Prignitz</v>
      </c>
      <c r="L5865" s="3" t="s">
        <v>10041</v>
      </c>
      <c r="M5865" s="3"/>
      <c r="N5865" t="str">
        <f>Orte[[#This Row],[Ort]]</f>
        <v>Plattenburg</v>
      </c>
      <c r="O5865" t="s">
        <v>6135</v>
      </c>
      <c r="P5865" t="s">
        <v>5627</v>
      </c>
    </row>
    <row r="5866" spans="1:16" x14ac:dyDescent="0.35">
      <c r="A5866" t="s">
        <v>916</v>
      </c>
      <c r="B5866" s="3" t="s">
        <v>7924</v>
      </c>
      <c r="C5866" s="4">
        <v>48.783296653800001</v>
      </c>
      <c r="D5866" s="4">
        <v>12.900919654000001</v>
      </c>
      <c r="E5866" s="4">
        <f>Orte[[#This Row],[Lat_dez]]*PI()/180</f>
        <v>0.85142914658594226</v>
      </c>
      <c r="F5866" s="4">
        <f>Orte[[#This Row],[Lon_dez]]*PI()/180</f>
        <v>0.22516352449754765</v>
      </c>
      <c r="G5866" t="s">
        <v>665</v>
      </c>
      <c r="H5866" t="s">
        <v>917</v>
      </c>
      <c r="I5866" s="4" t="b">
        <v>0</v>
      </c>
      <c r="J5866" s="4" t="str">
        <f>CONCATENATE(Orte[[#This Row],[Ort]]," - ",Orte[[#This Row],[Landkreis]])</f>
        <v>Plattling - Landkreis Deggendorf</v>
      </c>
      <c r="L5866" s="3" t="s">
        <v>8972</v>
      </c>
      <c r="M5866" s="3"/>
      <c r="N5866" t="str">
        <f>Orte[[#This Row],[Ort]]</f>
        <v>Plattling</v>
      </c>
      <c r="O5866" t="s">
        <v>1708</v>
      </c>
      <c r="P5866" t="s">
        <v>4272</v>
      </c>
    </row>
    <row r="5867" spans="1:16" x14ac:dyDescent="0.35">
      <c r="A5867" t="s">
        <v>6288</v>
      </c>
      <c r="B5867" s="3" t="s">
        <v>14460</v>
      </c>
      <c r="C5867" s="4">
        <v>53.442876322899998</v>
      </c>
      <c r="D5867" s="4">
        <v>12.244241363</v>
      </c>
      <c r="E5867" s="4">
        <f>Orte[[#This Row],[Lat_dez]]*PI()/180</f>
        <v>0.93275415357072511</v>
      </c>
      <c r="F5867" s="4">
        <f>Orte[[#This Row],[Lon_dez]]*PI()/180</f>
        <v>0.21370232619322821</v>
      </c>
      <c r="G5867" t="s">
        <v>834</v>
      </c>
      <c r="H5867" t="s">
        <v>953</v>
      </c>
      <c r="I5867" s="4" t="b">
        <v>0</v>
      </c>
      <c r="J5867" s="4" t="str">
        <f>CONCATENATE(Orte[[#This Row],[Ort]]," - ",Orte[[#This Row],[Landkreis]])</f>
        <v>Plau am See - Landkreis Ludwigslust-Parchim</v>
      </c>
      <c r="L5867" s="3" t="s">
        <v>7881</v>
      </c>
      <c r="M5867" s="3"/>
      <c r="N5867" t="str">
        <f>Orte[[#This Row],[Ort]]</f>
        <v>Plau am See</v>
      </c>
      <c r="O5867" t="s">
        <v>4177</v>
      </c>
      <c r="P5867" t="s">
        <v>1855</v>
      </c>
    </row>
    <row r="5868" spans="1:16" x14ac:dyDescent="0.35">
      <c r="A5868" t="s">
        <v>1880</v>
      </c>
      <c r="B5868" s="3" t="s">
        <v>8850</v>
      </c>
      <c r="C5868" s="4">
        <v>50.4938495448</v>
      </c>
      <c r="D5868" s="4">
        <v>12.1151343252</v>
      </c>
      <c r="E5868" s="4">
        <f>Orte[[#This Row],[Lat_dez]]*PI()/180</f>
        <v>0.88128392656340004</v>
      </c>
      <c r="F5868" s="4">
        <f>Orte[[#This Row],[Lon_dez]]*PI()/180</f>
        <v>0.21144898329612141</v>
      </c>
      <c r="G5868" t="s">
        <v>869</v>
      </c>
      <c r="H5868" t="s">
        <v>870</v>
      </c>
      <c r="I5868" s="4" t="b">
        <v>0</v>
      </c>
      <c r="J5868" s="4" t="str">
        <f>CONCATENATE(Orte[[#This Row],[Ort]]," - ",Orte[[#This Row],[Landkreis]])</f>
        <v>Plauen - Landkreis Vogtlandkreis</v>
      </c>
      <c r="L5868" s="3" t="s">
        <v>15331</v>
      </c>
      <c r="M5868" s="3"/>
      <c r="N5868" t="str">
        <f>Orte[[#This Row],[Ort]]</f>
        <v>Plauen</v>
      </c>
      <c r="O5868" t="s">
        <v>670</v>
      </c>
      <c r="P5868" t="s">
        <v>2129</v>
      </c>
    </row>
    <row r="5869" spans="1:16" x14ac:dyDescent="0.35">
      <c r="A5869" t="s">
        <v>1880</v>
      </c>
      <c r="B5869" s="3" t="s">
        <v>15573</v>
      </c>
      <c r="C5869" s="4">
        <v>50.521433078400001</v>
      </c>
      <c r="D5869" s="4">
        <v>12.117795102600001</v>
      </c>
      <c r="E5869" s="4">
        <f>Orte[[#This Row],[Lat_dez]]*PI()/180</f>
        <v>0.88176535004405454</v>
      </c>
      <c r="F5869" s="4">
        <f>Orte[[#This Row],[Lon_dez]]*PI()/180</f>
        <v>0.21149542262241411</v>
      </c>
      <c r="G5869" t="s">
        <v>869</v>
      </c>
      <c r="H5869" t="s">
        <v>870</v>
      </c>
      <c r="I5869" s="4" t="b">
        <v>0</v>
      </c>
      <c r="J5869" s="4" t="str">
        <f>CONCATENATE(Orte[[#This Row],[Ort]]," - ",Orte[[#This Row],[Landkreis]])</f>
        <v>Plauen - Landkreis Vogtlandkreis</v>
      </c>
      <c r="L5869" s="3" t="s">
        <v>7877</v>
      </c>
      <c r="M5869" s="3"/>
      <c r="N5869" t="str">
        <f>Orte[[#This Row],[Ort]]</f>
        <v>Plauen</v>
      </c>
      <c r="O5869" t="s">
        <v>4721</v>
      </c>
      <c r="P5869" t="s">
        <v>2052</v>
      </c>
    </row>
    <row r="5870" spans="1:16" x14ac:dyDescent="0.35">
      <c r="A5870" t="s">
        <v>1880</v>
      </c>
      <c r="B5870" s="3" t="s">
        <v>12162</v>
      </c>
      <c r="C5870" s="4">
        <v>50.500303360399997</v>
      </c>
      <c r="D5870" s="4">
        <v>12.1730102201</v>
      </c>
      <c r="E5870" s="4">
        <f>Orte[[#This Row],[Lat_dez]]*PI()/180</f>
        <v>0.88139656689493651</v>
      </c>
      <c r="F5870" s="4">
        <f>Orte[[#This Row],[Lon_dez]]*PI()/180</f>
        <v>0.21245910821966463</v>
      </c>
      <c r="G5870" t="s">
        <v>869</v>
      </c>
      <c r="H5870" t="s">
        <v>870</v>
      </c>
      <c r="I5870" s="4" t="b">
        <v>0</v>
      </c>
      <c r="J5870" s="4" t="str">
        <f>CONCATENATE(Orte[[#This Row],[Ort]]," - ",Orte[[#This Row],[Landkreis]])</f>
        <v>Plauen - Landkreis Vogtlandkreis</v>
      </c>
      <c r="L5870" s="3" t="s">
        <v>11170</v>
      </c>
      <c r="M5870" s="3"/>
      <c r="N5870" t="str">
        <f>Orte[[#This Row],[Ort]]</f>
        <v>Plauen</v>
      </c>
      <c r="O5870" t="s">
        <v>776</v>
      </c>
      <c r="P5870" t="s">
        <v>856</v>
      </c>
    </row>
    <row r="5871" spans="1:16" x14ac:dyDescent="0.35">
      <c r="A5871" t="s">
        <v>3852</v>
      </c>
      <c r="B5871" s="3" t="s">
        <v>11270</v>
      </c>
      <c r="C5871" s="4">
        <v>50.478103619000002</v>
      </c>
      <c r="D5871" s="4">
        <v>12.108816471600001</v>
      </c>
      <c r="E5871" s="4">
        <f>Orte[[#This Row],[Lat_dez]]*PI()/180</f>
        <v>0.88100910831441537</v>
      </c>
      <c r="F5871" s="4">
        <f>Orte[[#This Row],[Lon_dez]]*PI()/180</f>
        <v>0.21133871594914247</v>
      </c>
      <c r="G5871" t="s">
        <v>869</v>
      </c>
      <c r="H5871" t="s">
        <v>870</v>
      </c>
      <c r="I5871" s="4" t="b">
        <v>0</v>
      </c>
      <c r="J5871" s="4" t="str">
        <f>CONCATENATE(Orte[[#This Row],[Ort]]," - ",Orte[[#This Row],[Landkreis]])</f>
        <v>Plauen, Rößnitz - Landkreis Vogtlandkreis</v>
      </c>
      <c r="L5871" s="3" t="s">
        <v>14506</v>
      </c>
      <c r="M5871" s="3"/>
      <c r="N5871" t="str">
        <f>Orte[[#This Row],[Ort]]</f>
        <v>Plauen, Rößnitz</v>
      </c>
      <c r="O5871" t="s">
        <v>5513</v>
      </c>
      <c r="P5871" t="s">
        <v>1468</v>
      </c>
    </row>
    <row r="5872" spans="1:16" x14ac:dyDescent="0.35">
      <c r="A5872" t="s">
        <v>4336</v>
      </c>
      <c r="B5872" s="3" t="s">
        <v>11887</v>
      </c>
      <c r="C5872" s="4">
        <v>49.661733786799999</v>
      </c>
      <c r="D5872" s="4">
        <v>11.466277316899999</v>
      </c>
      <c r="E5872" s="4">
        <f>Orte[[#This Row],[Lat_dez]]*PI()/180</f>
        <v>0.86676076682857162</v>
      </c>
      <c r="F5872" s="4">
        <f>Orte[[#This Row],[Lon_dez]]*PI()/180</f>
        <v>0.20012429212664623</v>
      </c>
      <c r="G5872" t="s">
        <v>665</v>
      </c>
      <c r="H5872" t="s">
        <v>837</v>
      </c>
      <c r="I5872" s="4" t="b">
        <v>0</v>
      </c>
      <c r="J5872" s="4" t="str">
        <f>CONCATENATE(Orte[[#This Row],[Ort]]," - ",Orte[[#This Row],[Landkreis]])</f>
        <v>Plech - Landkreis Bayreuth</v>
      </c>
      <c r="L5872" s="3" t="s">
        <v>13626</v>
      </c>
      <c r="M5872" s="3"/>
      <c r="N5872" t="str">
        <f>Orte[[#This Row],[Ort]]</f>
        <v>Plech</v>
      </c>
      <c r="O5872" t="s">
        <v>5199</v>
      </c>
      <c r="P5872" t="s">
        <v>7182</v>
      </c>
    </row>
    <row r="5873" spans="1:16" x14ac:dyDescent="0.35">
      <c r="A5873" t="s">
        <v>3288</v>
      </c>
      <c r="B5873" s="3" t="s">
        <v>10547</v>
      </c>
      <c r="C5873" s="4">
        <v>48.958915992400001</v>
      </c>
      <c r="D5873" s="4">
        <v>9.2113153631400007</v>
      </c>
      <c r="E5873" s="4">
        <f>Orte[[#This Row],[Lat_dez]]*PI()/180</f>
        <v>0.85449428227468716</v>
      </c>
      <c r="F5873" s="4">
        <f>Orte[[#This Row],[Lon_dez]]*PI()/180</f>
        <v>0.16076778152633014</v>
      </c>
      <c r="G5873" t="s">
        <v>546</v>
      </c>
      <c r="H5873" t="s">
        <v>757</v>
      </c>
      <c r="I5873" s="4" t="b">
        <v>0</v>
      </c>
      <c r="J5873" s="4" t="str">
        <f>CONCATENATE(Orte[[#This Row],[Ort]]," - ",Orte[[#This Row],[Landkreis]])</f>
        <v>Pleidelsheim - Landkreis Ludwigsburg</v>
      </c>
      <c r="L5873" s="3" t="s">
        <v>13451</v>
      </c>
      <c r="M5873" s="3"/>
      <c r="N5873" t="str">
        <f>Orte[[#This Row],[Ort]]</f>
        <v>Pleidelsheim</v>
      </c>
      <c r="O5873" t="s">
        <v>1393</v>
      </c>
      <c r="P5873" t="s">
        <v>7227</v>
      </c>
    </row>
    <row r="5874" spans="1:16" x14ac:dyDescent="0.35">
      <c r="A5874" t="s">
        <v>4849</v>
      </c>
      <c r="B5874" s="3" t="s">
        <v>12555</v>
      </c>
      <c r="C5874" s="4">
        <v>49.115189889</v>
      </c>
      <c r="D5874" s="4">
        <v>10.9852445345</v>
      </c>
      <c r="E5874" s="4">
        <f>Orte[[#This Row],[Lat_dez]]*PI()/180</f>
        <v>0.85722177630527829</v>
      </c>
      <c r="F5874" s="4">
        <f>Orte[[#This Row],[Lon_dez]]*PI()/180</f>
        <v>0.19172868626373682</v>
      </c>
      <c r="G5874" t="s">
        <v>665</v>
      </c>
      <c r="H5874" t="s">
        <v>1551</v>
      </c>
      <c r="I5874" s="4" t="b">
        <v>0</v>
      </c>
      <c r="J5874" s="4" t="str">
        <f>CONCATENATE(Orte[[#This Row],[Ort]]," - ",Orte[[#This Row],[Landkreis]])</f>
        <v>Pleinfeld - Landkreis Weißenburg-Gunzenhausen</v>
      </c>
      <c r="L5874" s="3" t="s">
        <v>14505</v>
      </c>
      <c r="M5874" s="3"/>
      <c r="N5874" t="str">
        <f>Orte[[#This Row],[Ort]]</f>
        <v>Pleinfeld</v>
      </c>
      <c r="O5874" t="s">
        <v>673</v>
      </c>
      <c r="P5874" t="s">
        <v>1934</v>
      </c>
    </row>
    <row r="5875" spans="1:16" x14ac:dyDescent="0.35">
      <c r="A5875" t="s">
        <v>4174</v>
      </c>
      <c r="B5875" s="3" t="s">
        <v>11675</v>
      </c>
      <c r="C5875" s="4">
        <v>48.316912966399997</v>
      </c>
      <c r="D5875" s="4">
        <v>12.628819846700001</v>
      </c>
      <c r="E5875" s="4">
        <f>Orte[[#This Row],[Lat_dez]]*PI()/180</f>
        <v>0.84328921566322035</v>
      </c>
      <c r="F5875" s="4">
        <f>Orte[[#This Row],[Lon_dez]]*PI()/180</f>
        <v>0.22041448696612057</v>
      </c>
      <c r="G5875" t="s">
        <v>665</v>
      </c>
      <c r="H5875" t="s">
        <v>908</v>
      </c>
      <c r="I5875" s="4" t="b">
        <v>0</v>
      </c>
      <c r="J5875" s="4" t="str">
        <f>CONCATENATE(Orte[[#This Row],[Ort]]," - ",Orte[[#This Row],[Landkreis]])</f>
        <v>Pleiskirchen - Landkreis Altötting</v>
      </c>
      <c r="L5875" s="3" t="s">
        <v>8294</v>
      </c>
      <c r="M5875" s="3"/>
      <c r="N5875" t="str">
        <f>Orte[[#This Row],[Ort]]</f>
        <v>Pleiskirchen</v>
      </c>
      <c r="O5875" t="s">
        <v>4471</v>
      </c>
      <c r="P5875" t="s">
        <v>5026</v>
      </c>
    </row>
    <row r="5876" spans="1:16" x14ac:dyDescent="0.35">
      <c r="A5876" t="s">
        <v>5478</v>
      </c>
      <c r="B5876" s="3" t="s">
        <v>13370</v>
      </c>
      <c r="C5876" s="4">
        <v>48.102476448399997</v>
      </c>
      <c r="D5876" s="4">
        <v>10.166311370400001</v>
      </c>
      <c r="E5876" s="4">
        <f>Orte[[#This Row],[Lat_dez]]*PI()/180</f>
        <v>0.8395465923876082</v>
      </c>
      <c r="F5876" s="4">
        <f>Orte[[#This Row],[Lon_dez]]*PI()/180</f>
        <v>0.1774356061964168</v>
      </c>
      <c r="G5876" t="s">
        <v>665</v>
      </c>
      <c r="H5876" t="s">
        <v>683</v>
      </c>
      <c r="I5876" s="4" t="b">
        <v>0</v>
      </c>
      <c r="J5876" s="4" t="str">
        <f>CONCATENATE(Orte[[#This Row],[Ort]]," - ",Orte[[#This Row],[Landkreis]])</f>
        <v>Pleß - Landkreis Unterallgäu</v>
      </c>
      <c r="L5876" s="3" t="s">
        <v>8293</v>
      </c>
      <c r="M5876" s="3"/>
      <c r="N5876" t="str">
        <f>Orte[[#This Row],[Ort]]</f>
        <v>Pleß</v>
      </c>
      <c r="O5876" t="s">
        <v>4961</v>
      </c>
      <c r="P5876" t="s">
        <v>2022</v>
      </c>
    </row>
    <row r="5877" spans="1:16" x14ac:dyDescent="0.35">
      <c r="A5877" t="s">
        <v>3394</v>
      </c>
      <c r="B5877" s="3" t="s">
        <v>10673</v>
      </c>
      <c r="C5877" s="4">
        <v>51.462605001500002</v>
      </c>
      <c r="D5877" s="4">
        <v>13.6382175196</v>
      </c>
      <c r="E5877" s="4">
        <f>Orte[[#This Row],[Lat_dez]]*PI()/180</f>
        <v>0.89819189892947648</v>
      </c>
      <c r="F5877" s="4">
        <f>Orte[[#This Row],[Lon_dez]]*PI()/180</f>
        <v>0.23803179982019426</v>
      </c>
      <c r="G5877" t="s">
        <v>885</v>
      </c>
      <c r="H5877" t="s">
        <v>983</v>
      </c>
      <c r="I5877" s="4" t="b">
        <v>0</v>
      </c>
      <c r="J5877" s="4" t="str">
        <f>CONCATENATE(Orte[[#This Row],[Ort]]," - ",Orte[[#This Row],[Landkreis]])</f>
        <v>Plessa, Schraden - Landkreis Elbe-Elster</v>
      </c>
      <c r="L5877" s="3" t="s">
        <v>11891</v>
      </c>
      <c r="M5877" s="3"/>
      <c r="N5877" t="str">
        <f>Orte[[#This Row],[Ort]]</f>
        <v>Plessa, Schraden</v>
      </c>
      <c r="O5877" t="s">
        <v>4200</v>
      </c>
      <c r="P5877" t="s">
        <v>1802</v>
      </c>
    </row>
    <row r="5878" spans="1:16" x14ac:dyDescent="0.35">
      <c r="A5878" t="s">
        <v>2982</v>
      </c>
      <c r="B5878" s="3" t="s">
        <v>10169</v>
      </c>
      <c r="C5878" s="4">
        <v>51.210148032900001</v>
      </c>
      <c r="D5878" s="4">
        <v>7.8606960565100001</v>
      </c>
      <c r="E5878" s="4">
        <f>Orte[[#This Row],[Lat_dez]]*PI()/180</f>
        <v>0.89378569360780236</v>
      </c>
      <c r="F5878" s="4">
        <f>Orte[[#This Row],[Lon_dez]]*PI()/180</f>
        <v>0.13719502768463374</v>
      </c>
      <c r="G5878" t="s">
        <v>504</v>
      </c>
      <c r="H5878" t="s">
        <v>633</v>
      </c>
      <c r="I5878" s="4" t="b">
        <v>0</v>
      </c>
      <c r="J5878" s="4" t="str">
        <f>CONCATENATE(Orte[[#This Row],[Ort]]," - ",Orte[[#This Row],[Landkreis]])</f>
        <v>Plettenberg - Kreis Märkischer Kreis</v>
      </c>
      <c r="L5878" s="3" t="s">
        <v>9647</v>
      </c>
      <c r="M5878" s="3"/>
      <c r="N5878" t="str">
        <f>Orte[[#This Row],[Ort]]</f>
        <v>Plettenberg</v>
      </c>
      <c r="O5878" t="s">
        <v>7188</v>
      </c>
      <c r="P5878" t="s">
        <v>16124</v>
      </c>
    </row>
    <row r="5879" spans="1:16" x14ac:dyDescent="0.35">
      <c r="A5879" t="s">
        <v>4931</v>
      </c>
      <c r="B5879" s="3" t="s">
        <v>12657</v>
      </c>
      <c r="C5879" s="4">
        <v>49.648817641000001</v>
      </c>
      <c r="D5879" s="4">
        <v>12.4212671645</v>
      </c>
      <c r="E5879" s="4">
        <f>Orte[[#This Row],[Lat_dez]]*PI()/180</f>
        <v>0.86653533755769396</v>
      </c>
      <c r="F5879" s="4">
        <f>Orte[[#This Row],[Lon_dez]]*PI()/180</f>
        <v>0.21679200929038511</v>
      </c>
      <c r="G5879" t="s">
        <v>665</v>
      </c>
      <c r="H5879" t="s">
        <v>1224</v>
      </c>
      <c r="I5879" s="4" t="b">
        <v>0</v>
      </c>
      <c r="J5879" s="4" t="str">
        <f>CONCATENATE(Orte[[#This Row],[Ort]]," - ",Orte[[#This Row],[Landkreis]])</f>
        <v>Pleystein - Landkreis Neustadt a.d. Waldnaab</v>
      </c>
      <c r="L5879" s="3" t="s">
        <v>11402</v>
      </c>
      <c r="M5879" s="3"/>
      <c r="N5879" t="str">
        <f>Orte[[#This Row],[Ort]]</f>
        <v>Pleystein</v>
      </c>
      <c r="O5879" t="s">
        <v>3235</v>
      </c>
      <c r="P5879" t="s">
        <v>4555</v>
      </c>
    </row>
    <row r="5880" spans="1:16" x14ac:dyDescent="0.35">
      <c r="A5880" t="s">
        <v>3491</v>
      </c>
      <c r="B5880" s="3" t="s">
        <v>10808</v>
      </c>
      <c r="C5880" s="4">
        <v>48.198236726399998</v>
      </c>
      <c r="D5880" s="4">
        <v>11.7953605363</v>
      </c>
      <c r="E5880" s="4">
        <f>Orte[[#This Row],[Lat_dez]]*PI()/180</f>
        <v>0.84121792453133337</v>
      </c>
      <c r="F5880" s="4">
        <f>Orte[[#This Row],[Lon_dez]]*PI()/180</f>
        <v>0.20586787781823912</v>
      </c>
      <c r="G5880" t="s">
        <v>665</v>
      </c>
      <c r="H5880" t="s">
        <v>1203</v>
      </c>
      <c r="I5880" s="4" t="b">
        <v>0</v>
      </c>
      <c r="J5880" s="4" t="str">
        <f>CONCATENATE(Orte[[#This Row],[Ort]]," - ",Orte[[#This Row],[Landkreis]])</f>
        <v>Pliening - Landkreis Ebersberg</v>
      </c>
      <c r="L5880" s="3" t="s">
        <v>13630</v>
      </c>
      <c r="M5880" s="3"/>
      <c r="N5880" t="str">
        <f>Orte[[#This Row],[Ort]]</f>
        <v>Pliening</v>
      </c>
      <c r="O5880" t="s">
        <v>6996</v>
      </c>
      <c r="P5880" t="s">
        <v>16123</v>
      </c>
    </row>
    <row r="5881" spans="1:16" x14ac:dyDescent="0.35">
      <c r="A5881" t="s">
        <v>2034</v>
      </c>
      <c r="B5881" s="3" t="s">
        <v>9021</v>
      </c>
      <c r="C5881" s="4">
        <v>48.565660592699999</v>
      </c>
      <c r="D5881" s="4">
        <v>9.1738491820100005</v>
      </c>
      <c r="E5881" s="4">
        <f>Orte[[#This Row],[Lat_dez]]*PI()/180</f>
        <v>0.84763068074867565</v>
      </c>
      <c r="F5881" s="4">
        <f>Orte[[#This Row],[Lon_dez]]*PI()/180</f>
        <v>0.16011387330746304</v>
      </c>
      <c r="G5881" t="s">
        <v>546</v>
      </c>
      <c r="H5881" t="s">
        <v>1098</v>
      </c>
      <c r="I5881" s="4" t="b">
        <v>0</v>
      </c>
      <c r="J5881" s="4" t="str">
        <f>CONCATENATE(Orte[[#This Row],[Ort]]," - ",Orte[[#This Row],[Landkreis]])</f>
        <v>Pliezhausen - Landkreis Reutlingen</v>
      </c>
      <c r="L5881" s="3" t="s">
        <v>13631</v>
      </c>
      <c r="M5881" s="3"/>
      <c r="N5881" t="str">
        <f>Orte[[#This Row],[Ort]]</f>
        <v>Pliezhausen</v>
      </c>
      <c r="O5881" t="s">
        <v>4541</v>
      </c>
      <c r="P5881" t="s">
        <v>3498</v>
      </c>
    </row>
    <row r="5882" spans="1:16" x14ac:dyDescent="0.35">
      <c r="A5882" t="s">
        <v>1523</v>
      </c>
      <c r="B5882" s="3" t="s">
        <v>8460</v>
      </c>
      <c r="C5882" s="4">
        <v>48.718671163300002</v>
      </c>
      <c r="D5882" s="4">
        <v>9.4209496934800008</v>
      </c>
      <c r="E5882" s="4">
        <f>Orte[[#This Row],[Lat_dez]]*PI()/180</f>
        <v>0.85030121899600097</v>
      </c>
      <c r="F5882" s="4">
        <f>Orte[[#This Row],[Lon_dez]]*PI()/180</f>
        <v>0.16442659081597658</v>
      </c>
      <c r="G5882" t="s">
        <v>546</v>
      </c>
      <c r="H5882" t="s">
        <v>781</v>
      </c>
      <c r="I5882" s="4" t="b">
        <v>0</v>
      </c>
      <c r="J5882" s="4" t="str">
        <f>CONCATENATE(Orte[[#This Row],[Ort]]," - ",Orte[[#This Row],[Landkreis]])</f>
        <v>Plochingen - Landkreis Esslingen</v>
      </c>
      <c r="L5882" s="3" t="s">
        <v>8839</v>
      </c>
      <c r="M5882" s="3"/>
      <c r="N5882" t="str">
        <f>Orte[[#This Row],[Ort]]</f>
        <v>Plochingen</v>
      </c>
      <c r="O5882" t="s">
        <v>775</v>
      </c>
      <c r="P5882" t="s">
        <v>3636</v>
      </c>
    </row>
    <row r="5883" spans="1:16" x14ac:dyDescent="0.35">
      <c r="A5883" t="s">
        <v>3077</v>
      </c>
      <c r="B5883" s="3" t="s">
        <v>10293</v>
      </c>
      <c r="C5883" s="4">
        <v>54.1616780676</v>
      </c>
      <c r="D5883" s="4">
        <v>10.4336213436</v>
      </c>
      <c r="E5883" s="4">
        <f>Orte[[#This Row],[Lat_dez]]*PI()/180</f>
        <v>0.94529961068481994</v>
      </c>
      <c r="F5883" s="4">
        <f>Orte[[#This Row],[Lon_dez]]*PI()/180</f>
        <v>0.18210104535217458</v>
      </c>
      <c r="G5883" t="s">
        <v>641</v>
      </c>
      <c r="H5883" t="s">
        <v>696</v>
      </c>
      <c r="I5883" s="4" t="b">
        <v>0</v>
      </c>
      <c r="J5883" s="4" t="str">
        <f>CONCATENATE(Orte[[#This Row],[Ort]]," - ",Orte[[#This Row],[Landkreis]])</f>
        <v>Plön - Kreis Plön</v>
      </c>
      <c r="L5883" s="3" t="s">
        <v>13456</v>
      </c>
      <c r="M5883" s="3"/>
      <c r="N5883" t="str">
        <f>Orte[[#This Row],[Ort]]</f>
        <v>Plön</v>
      </c>
      <c r="O5883" t="s">
        <v>587</v>
      </c>
      <c r="P5883" t="s">
        <v>6220</v>
      </c>
    </row>
    <row r="5884" spans="1:16" x14ac:dyDescent="0.35">
      <c r="A5884" t="s">
        <v>6501</v>
      </c>
      <c r="B5884" s="3" t="s">
        <v>14755</v>
      </c>
      <c r="C5884" s="4">
        <v>49.802636914799997</v>
      </c>
      <c r="D5884" s="4">
        <v>12.2957591414</v>
      </c>
      <c r="E5884" s="4">
        <f>Orte[[#This Row],[Lat_dez]]*PI()/180</f>
        <v>0.86921999033853059</v>
      </c>
      <c r="F5884" s="4">
        <f>Orte[[#This Row],[Lon_dez]]*PI()/180</f>
        <v>0.21460148104962101</v>
      </c>
      <c r="G5884" t="s">
        <v>665</v>
      </c>
      <c r="H5884" t="s">
        <v>1307</v>
      </c>
      <c r="I5884" s="4" t="b">
        <v>0</v>
      </c>
      <c r="J5884" s="4" t="str">
        <f>CONCATENATE(Orte[[#This Row],[Ort]]," - ",Orte[[#This Row],[Landkreis]])</f>
        <v>Plößberg - Landkreis Tirschenreuth</v>
      </c>
      <c r="L5884" s="3" t="s">
        <v>12719</v>
      </c>
      <c r="M5884" s="3"/>
      <c r="N5884" t="str">
        <f>Orte[[#This Row],[Ort]]</f>
        <v>Plößberg</v>
      </c>
      <c r="O5884" t="s">
        <v>4635</v>
      </c>
      <c r="P5884" t="s">
        <v>1233</v>
      </c>
    </row>
    <row r="5885" spans="1:16" x14ac:dyDescent="0.35">
      <c r="A5885" t="s">
        <v>4765</v>
      </c>
      <c r="B5885" s="3" t="s">
        <v>12441</v>
      </c>
      <c r="C5885" s="4">
        <v>48.806813764099999</v>
      </c>
      <c r="D5885" s="4">
        <v>9.6106502433400003</v>
      </c>
      <c r="E5885" s="4">
        <f>Orte[[#This Row],[Lat_dez]]*PI()/180</f>
        <v>0.85183959759123185</v>
      </c>
      <c r="F5885" s="4">
        <f>Orte[[#This Row],[Lon_dez]]*PI()/180</f>
        <v>0.16773749000387725</v>
      </c>
      <c r="G5885" t="s">
        <v>546</v>
      </c>
      <c r="H5885" t="s">
        <v>777</v>
      </c>
      <c r="I5885" s="4" t="b">
        <v>0</v>
      </c>
      <c r="J5885" s="4" t="str">
        <f>CONCATENATE(Orte[[#This Row],[Ort]]," - ",Orte[[#This Row],[Landkreis]])</f>
        <v>Plüderhausen - Landkreis Rems-Murr-Kreis</v>
      </c>
      <c r="L5885" s="3" t="s">
        <v>11648</v>
      </c>
      <c r="M5885" s="3"/>
      <c r="N5885" t="str">
        <f>Orte[[#This Row],[Ort]]</f>
        <v>Plüderhausen</v>
      </c>
      <c r="O5885" t="s">
        <v>3939</v>
      </c>
      <c r="P5885" t="s">
        <v>625</v>
      </c>
    </row>
    <row r="5886" spans="1:16" x14ac:dyDescent="0.35">
      <c r="A5886" t="s">
        <v>519</v>
      </c>
      <c r="B5886" s="3" t="s">
        <v>7677</v>
      </c>
      <c r="C5886" s="4">
        <v>49.678047165300001</v>
      </c>
      <c r="D5886" s="4">
        <v>6.7257859473100003</v>
      </c>
      <c r="E5886" s="4">
        <f>Orte[[#This Row],[Lat_dez]]*PI()/180</f>
        <v>0.86704548899552081</v>
      </c>
      <c r="F5886" s="4">
        <f>Orte[[#This Row],[Lon_dez]]*PI()/180</f>
        <v>0.11738710956492536</v>
      </c>
      <c r="G5886" t="s">
        <v>514</v>
      </c>
      <c r="H5886" t="s">
        <v>520</v>
      </c>
      <c r="I5886" s="4" t="b">
        <v>0</v>
      </c>
      <c r="J5886" s="4" t="str">
        <f>CONCATENATE(Orte[[#This Row],[Ort]]," - ",Orte[[#This Row],[Landkreis]])</f>
        <v>Pluwig - Landkreis Trier-Saarburg</v>
      </c>
      <c r="L5886" s="3" t="s">
        <v>8973</v>
      </c>
      <c r="M5886" s="3"/>
      <c r="N5886" t="str">
        <f>Orte[[#This Row],[Ort]]</f>
        <v>Pluwig</v>
      </c>
      <c r="O5886" t="s">
        <v>4004</v>
      </c>
      <c r="P5886" t="s">
        <v>2049</v>
      </c>
    </row>
    <row r="5887" spans="1:16" x14ac:dyDescent="0.35">
      <c r="A5887" t="s">
        <v>931</v>
      </c>
      <c r="B5887" s="3" t="s">
        <v>7933</v>
      </c>
      <c r="C5887" s="4">
        <v>50.729804186400003</v>
      </c>
      <c r="D5887" s="4">
        <v>13.1971226601</v>
      </c>
      <c r="E5887" s="4">
        <f>Orte[[#This Row],[Lat_dez]]*PI()/180</f>
        <v>0.88540211194468321</v>
      </c>
      <c r="F5887" s="4">
        <f>Orte[[#This Row],[Lon_dez]]*PI()/180</f>
        <v>0.23033324220829748</v>
      </c>
      <c r="G5887" t="s">
        <v>869</v>
      </c>
      <c r="H5887" t="s">
        <v>910</v>
      </c>
      <c r="I5887" s="4" t="b">
        <v>0</v>
      </c>
      <c r="J5887" s="4" t="str">
        <f>CONCATENATE(Orte[[#This Row],[Ort]]," - ",Orte[[#This Row],[Landkreis]])</f>
        <v>Pockau-Lengefeld (Lengefeld) - Landkreis Erzgebirgskreis</v>
      </c>
      <c r="L5887" s="3" t="s">
        <v>14793</v>
      </c>
      <c r="M5887" s="3"/>
      <c r="N5887" t="str">
        <f>Orte[[#This Row],[Ort]]</f>
        <v>Pockau-Lengefeld (Lengefeld)</v>
      </c>
      <c r="O5887" t="s">
        <v>4675</v>
      </c>
      <c r="P5887" t="s">
        <v>6893</v>
      </c>
    </row>
    <row r="5888" spans="1:16" x14ac:dyDescent="0.35">
      <c r="A5888" t="s">
        <v>3251</v>
      </c>
      <c r="B5888" s="3" t="s">
        <v>10493</v>
      </c>
      <c r="C5888" s="4">
        <v>50.7062789043</v>
      </c>
      <c r="D5888" s="4">
        <v>13.249119545299999</v>
      </c>
      <c r="E5888" s="4">
        <f>Orte[[#This Row],[Lat_dez]]*PI()/180</f>
        <v>0.88499151831457779</v>
      </c>
      <c r="F5888" s="4">
        <f>Orte[[#This Row],[Lon_dez]]*PI()/180</f>
        <v>0.23124075905581901</v>
      </c>
      <c r="G5888" t="s">
        <v>869</v>
      </c>
      <c r="H5888" t="s">
        <v>910</v>
      </c>
      <c r="I5888" s="4" t="b">
        <v>0</v>
      </c>
      <c r="J5888" s="4" t="str">
        <f>CONCATENATE(Orte[[#This Row],[Ort]]," - ",Orte[[#This Row],[Landkreis]])</f>
        <v>Pockau-Lengefeld (Pockau) - Landkreis Erzgebirgskreis</v>
      </c>
      <c r="L5888" s="3" t="s">
        <v>10802</v>
      </c>
      <c r="M5888" s="3"/>
      <c r="N5888" t="str">
        <f>Orte[[#This Row],[Ort]]</f>
        <v>Pockau-Lengefeld (Pockau)</v>
      </c>
      <c r="O5888" t="s">
        <v>6104</v>
      </c>
      <c r="P5888" t="s">
        <v>1111</v>
      </c>
    </row>
    <row r="5889" spans="1:16" x14ac:dyDescent="0.35">
      <c r="A5889" t="s">
        <v>6317</v>
      </c>
      <c r="B5889" s="3" t="s">
        <v>14495</v>
      </c>
      <c r="C5889" s="4">
        <v>48.395411613299999</v>
      </c>
      <c r="D5889" s="4">
        <v>13.3278373747</v>
      </c>
      <c r="E5889" s="4">
        <f>Orte[[#This Row],[Lat_dez]]*PI()/180</f>
        <v>0.84465927550998576</v>
      </c>
      <c r="F5889" s="4">
        <f>Orte[[#This Row],[Lon_dez]]*PI()/180</f>
        <v>0.23261464435887219</v>
      </c>
      <c r="G5889" t="s">
        <v>665</v>
      </c>
      <c r="H5889" t="s">
        <v>925</v>
      </c>
      <c r="I5889" s="4" t="b">
        <v>0</v>
      </c>
      <c r="J5889" s="4" t="str">
        <f>CONCATENATE(Orte[[#This Row],[Ort]]," - ",Orte[[#This Row],[Landkreis]])</f>
        <v>Pocking - Landkreis Passau</v>
      </c>
      <c r="L5889" s="3" t="s">
        <v>14178</v>
      </c>
      <c r="M5889" s="3"/>
      <c r="N5889" t="str">
        <f>Orte[[#This Row],[Ort]]</f>
        <v>Pocking</v>
      </c>
      <c r="O5889" t="s">
        <v>7199</v>
      </c>
      <c r="P5889" t="s">
        <v>16125</v>
      </c>
    </row>
    <row r="5890" spans="1:16" x14ac:dyDescent="0.35">
      <c r="A5890" t="s">
        <v>2008</v>
      </c>
      <c r="B5890" s="3" t="s">
        <v>8988</v>
      </c>
      <c r="C5890" s="4">
        <v>47.970988554400002</v>
      </c>
      <c r="D5890" s="4">
        <v>11.289680604999999</v>
      </c>
      <c r="E5890" s="4">
        <f>Orte[[#This Row],[Lat_dez]]*PI()/180</f>
        <v>0.83725169571079494</v>
      </c>
      <c r="F5890" s="4">
        <f>Orte[[#This Row],[Lon_dez]]*PI()/180</f>
        <v>0.19704209805579537</v>
      </c>
      <c r="G5890" t="s">
        <v>665</v>
      </c>
      <c r="H5890" t="s">
        <v>1196</v>
      </c>
      <c r="I5890" s="4" t="b">
        <v>0</v>
      </c>
      <c r="J5890" s="4" t="str">
        <f>CONCATENATE(Orte[[#This Row],[Ort]]," - ",Orte[[#This Row],[Landkreis]])</f>
        <v>Pöcking - Landkreis Starnberg</v>
      </c>
      <c r="L5890" s="3" t="s">
        <v>14796</v>
      </c>
      <c r="M5890" s="3"/>
      <c r="N5890" t="str">
        <f>Orte[[#This Row],[Ort]]</f>
        <v>Pöcking</v>
      </c>
      <c r="O5890" t="s">
        <v>1002</v>
      </c>
      <c r="P5890" t="s">
        <v>4403</v>
      </c>
    </row>
    <row r="5891" spans="1:16" x14ac:dyDescent="0.35">
      <c r="A5891" t="s">
        <v>3015</v>
      </c>
      <c r="B5891" s="3" t="s">
        <v>10213</v>
      </c>
      <c r="C5891" s="4">
        <v>50.557686192799999</v>
      </c>
      <c r="D5891" s="4">
        <v>12.197810091699999</v>
      </c>
      <c r="E5891" s="4">
        <f>Orte[[#This Row],[Lat_dez]]*PI()/180</f>
        <v>0.88239808625443661</v>
      </c>
      <c r="F5891" s="4">
        <f>Orte[[#This Row],[Lon_dez]]*PI()/180</f>
        <v>0.21289194763315641</v>
      </c>
      <c r="G5891" t="s">
        <v>869</v>
      </c>
      <c r="H5891" t="s">
        <v>870</v>
      </c>
      <c r="I5891" s="4" t="b">
        <v>0</v>
      </c>
      <c r="J5891" s="4" t="str">
        <f>CONCATENATE(Orte[[#This Row],[Ort]]," - ",Orte[[#This Row],[Landkreis]])</f>
        <v>Pöhl - Landkreis Vogtlandkreis</v>
      </c>
      <c r="L5891" s="3" t="s">
        <v>12782</v>
      </c>
      <c r="M5891" s="3"/>
      <c r="N5891" t="str">
        <f>Orte[[#This Row],[Ort]]</f>
        <v>Pöhl</v>
      </c>
      <c r="O5891" t="s">
        <v>2859</v>
      </c>
      <c r="P5891" t="s">
        <v>5099</v>
      </c>
    </row>
    <row r="5892" spans="1:16" x14ac:dyDescent="0.35">
      <c r="A5892" t="s">
        <v>778</v>
      </c>
      <c r="B5892" s="3" t="s">
        <v>7837</v>
      </c>
      <c r="C5892" s="4">
        <v>52.259145835600002</v>
      </c>
      <c r="D5892" s="4">
        <v>9.3706058906000003</v>
      </c>
      <c r="E5892" s="4">
        <f>Orte[[#This Row],[Lat_dez]]*PI()/180</f>
        <v>0.91209415911110325</v>
      </c>
      <c r="F5892" s="4">
        <f>Orte[[#This Row],[Lon_dez]]*PI()/180</f>
        <v>0.16354792569774557</v>
      </c>
      <c r="G5892" t="s">
        <v>554</v>
      </c>
      <c r="H5892" t="s">
        <v>767</v>
      </c>
      <c r="I5892" s="4" t="b">
        <v>0</v>
      </c>
      <c r="J5892" s="4" t="str">
        <f>CONCATENATE(Orte[[#This Row],[Ort]]," - ",Orte[[#This Row],[Landkreis]])</f>
        <v>Pohle, Lauenau, Messenkamp, Hülsede etc - Landkreis Schaumburg</v>
      </c>
      <c r="L5892" s="3" t="s">
        <v>8234</v>
      </c>
      <c r="M5892" s="3"/>
      <c r="N5892" t="str">
        <f>Orte[[#This Row],[Ort]]</f>
        <v>Pohle, Lauenau, Messenkamp, Hülsede etc</v>
      </c>
      <c r="O5892" t="s">
        <v>6397</v>
      </c>
      <c r="P5892" t="s">
        <v>5809</v>
      </c>
    </row>
    <row r="5893" spans="1:16" x14ac:dyDescent="0.35">
      <c r="A5893" t="s">
        <v>3593</v>
      </c>
      <c r="B5893" s="3" t="s">
        <v>10945</v>
      </c>
      <c r="C5893" s="4">
        <v>50.5158320484</v>
      </c>
      <c r="D5893" s="4">
        <v>8.7337250488699993</v>
      </c>
      <c r="E5893" s="4">
        <f>Orte[[#This Row],[Lat_dez]]*PI()/180</f>
        <v>0.88166759362905145</v>
      </c>
      <c r="F5893" s="4">
        <f>Orte[[#This Row],[Lon_dez]]*PI()/180</f>
        <v>0.15243225806668415</v>
      </c>
      <c r="G5893" t="s">
        <v>549</v>
      </c>
      <c r="H5893" t="s">
        <v>1723</v>
      </c>
      <c r="I5893" s="4" t="b">
        <v>0</v>
      </c>
      <c r="J5893" s="4" t="str">
        <f>CONCATENATE(Orte[[#This Row],[Ort]]," - ",Orte[[#This Row],[Landkreis]])</f>
        <v>Pohlheim - Landkreis Gießen</v>
      </c>
      <c r="L5893" s="3" t="s">
        <v>10798</v>
      </c>
      <c r="M5893" s="3"/>
      <c r="N5893" t="str">
        <f>Orte[[#This Row],[Ort]]</f>
        <v>Pohlheim</v>
      </c>
      <c r="O5893" t="s">
        <v>7273</v>
      </c>
      <c r="P5893" t="s">
        <v>686</v>
      </c>
    </row>
    <row r="5894" spans="1:16" x14ac:dyDescent="0.35">
      <c r="A5894" t="s">
        <v>5032</v>
      </c>
      <c r="B5894" s="3" t="s">
        <v>12788</v>
      </c>
      <c r="C5894" s="4">
        <v>48.168267213299998</v>
      </c>
      <c r="D5894" s="4">
        <v>11.802579423399999</v>
      </c>
      <c r="E5894" s="4">
        <f>Orte[[#This Row],[Lat_dez]]*PI()/180</f>
        <v>0.84069485785251874</v>
      </c>
      <c r="F5894" s="4">
        <f>Orte[[#This Row],[Lon_dez]]*PI()/180</f>
        <v>0.20599387116646387</v>
      </c>
      <c r="G5894" t="s">
        <v>665</v>
      </c>
      <c r="H5894" t="s">
        <v>1203</v>
      </c>
      <c r="I5894" s="4" t="b">
        <v>0</v>
      </c>
      <c r="J5894" s="4" t="str">
        <f>CONCATENATE(Orte[[#This Row],[Ort]]," - ",Orte[[#This Row],[Landkreis]])</f>
        <v>Poing - Landkreis Ebersberg</v>
      </c>
      <c r="L5894" s="3" t="s">
        <v>14176</v>
      </c>
      <c r="M5894" s="3"/>
      <c r="N5894" t="str">
        <f>Orte[[#This Row],[Ort]]</f>
        <v>Poing</v>
      </c>
      <c r="O5894" t="s">
        <v>1093</v>
      </c>
      <c r="P5894" t="s">
        <v>16126</v>
      </c>
    </row>
    <row r="5895" spans="1:16" x14ac:dyDescent="0.35">
      <c r="A5895" t="s">
        <v>639</v>
      </c>
      <c r="B5895" s="3" t="s">
        <v>7752</v>
      </c>
      <c r="C5895" s="4">
        <v>50.295081354399997</v>
      </c>
      <c r="D5895" s="4">
        <v>7.2973015701500001</v>
      </c>
      <c r="E5895" s="4">
        <f>Orte[[#This Row],[Lat_dez]]*PI()/180</f>
        <v>0.87781476719268892</v>
      </c>
      <c r="F5895" s="4">
        <f>Orte[[#This Row],[Lon_dez]]*PI()/180</f>
        <v>0.12736193891006947</v>
      </c>
      <c r="G5895" t="s">
        <v>514</v>
      </c>
      <c r="H5895" t="s">
        <v>631</v>
      </c>
      <c r="I5895" s="4" t="b">
        <v>0</v>
      </c>
      <c r="J5895" s="4" t="str">
        <f>CONCATENATE(Orte[[#This Row],[Ort]]," - ",Orte[[#This Row],[Landkreis]])</f>
        <v>Polch - Landkreis Mayen-Koblenz</v>
      </c>
      <c r="L5895" s="3" t="s">
        <v>11394</v>
      </c>
      <c r="M5895" s="3"/>
      <c r="N5895" t="str">
        <f>Orte[[#This Row],[Ort]]</f>
        <v>Polch</v>
      </c>
      <c r="O5895" t="s">
        <v>1897</v>
      </c>
      <c r="P5895" t="s">
        <v>16127</v>
      </c>
    </row>
    <row r="5896" spans="1:16" x14ac:dyDescent="0.35">
      <c r="A5896" t="s">
        <v>3542</v>
      </c>
      <c r="B5896" s="3" t="s">
        <v>10883</v>
      </c>
      <c r="C5896" s="4">
        <v>48.9445148796</v>
      </c>
      <c r="D5896" s="4">
        <v>11.211441815500001</v>
      </c>
      <c r="E5896" s="4">
        <f>Orte[[#This Row],[Lat_dez]]*PI()/180</f>
        <v>0.85424293544037611</v>
      </c>
      <c r="F5896" s="4">
        <f>Orte[[#This Row],[Lon_dez]]*PI()/180</f>
        <v>0.19567657357624565</v>
      </c>
      <c r="G5896" t="s">
        <v>665</v>
      </c>
      <c r="H5896" t="s">
        <v>1867</v>
      </c>
      <c r="I5896" s="4" t="b">
        <v>0</v>
      </c>
      <c r="J5896" s="4" t="str">
        <f>CONCATENATE(Orte[[#This Row],[Ort]]," - ",Orte[[#This Row],[Landkreis]])</f>
        <v>Pollenfeld - Landkreis Eichstätt</v>
      </c>
      <c r="L5896" s="3" t="s">
        <v>11642</v>
      </c>
      <c r="M5896" s="3"/>
      <c r="N5896" t="str">
        <f>Orte[[#This Row],[Ort]]</f>
        <v>Pollenfeld</v>
      </c>
      <c r="O5896" t="s">
        <v>3454</v>
      </c>
      <c r="P5896" t="s">
        <v>5265</v>
      </c>
    </row>
    <row r="5897" spans="1:16" x14ac:dyDescent="0.35">
      <c r="A5897" t="s">
        <v>3809</v>
      </c>
      <c r="B5897" s="3" t="s">
        <v>11222</v>
      </c>
      <c r="C5897" s="4">
        <v>52.387989425999997</v>
      </c>
      <c r="D5897" s="4">
        <v>9.1818224376900002</v>
      </c>
      <c r="E5897" s="4">
        <f>Orte[[#This Row],[Lat_dez]]*PI()/180</f>
        <v>0.91434290398367424</v>
      </c>
      <c r="F5897" s="4">
        <f>Orte[[#This Row],[Lon_dez]]*PI()/180</f>
        <v>0.16025303287118239</v>
      </c>
      <c r="G5897" t="s">
        <v>554</v>
      </c>
      <c r="H5897" t="s">
        <v>767</v>
      </c>
      <c r="I5897" s="4" t="b">
        <v>0</v>
      </c>
      <c r="J5897" s="4" t="str">
        <f>CONCATENATE(Orte[[#This Row],[Ort]]," - ",Orte[[#This Row],[Landkreis]])</f>
        <v>Pollhagen - Landkreis Schaumburg</v>
      </c>
      <c r="L5897" s="3" t="s">
        <v>15552</v>
      </c>
      <c r="M5897" s="3"/>
      <c r="N5897" t="str">
        <f>Orte[[#This Row],[Ort]]</f>
        <v>Pollhagen</v>
      </c>
      <c r="O5897" t="s">
        <v>5190</v>
      </c>
      <c r="P5897" t="s">
        <v>1811</v>
      </c>
    </row>
    <row r="5898" spans="1:16" x14ac:dyDescent="0.35">
      <c r="A5898" t="s">
        <v>1384</v>
      </c>
      <c r="B5898" s="3" t="s">
        <v>8316</v>
      </c>
      <c r="C5898" s="4">
        <v>47.811951727999997</v>
      </c>
      <c r="D5898" s="4">
        <v>11.1311102029</v>
      </c>
      <c r="E5898" s="4">
        <f>Orte[[#This Row],[Lat_dez]]*PI()/180</f>
        <v>0.8344759794581923</v>
      </c>
      <c r="F5898" s="4">
        <f>Orte[[#This Row],[Lon_dez]]*PI()/180</f>
        <v>0.19427452244293905</v>
      </c>
      <c r="G5898" t="s">
        <v>665</v>
      </c>
      <c r="H5898" t="s">
        <v>1338</v>
      </c>
      <c r="I5898" s="4" t="b">
        <v>0</v>
      </c>
      <c r="J5898" s="4" t="str">
        <f>CONCATENATE(Orte[[#This Row],[Ort]]," - ",Orte[[#This Row],[Landkreis]])</f>
        <v>Polling - Landkreis Weilheim-Schongau</v>
      </c>
      <c r="L5898" s="3" t="s">
        <v>12711</v>
      </c>
      <c r="M5898" s="3"/>
      <c r="N5898" t="str">
        <f>Orte[[#This Row],[Ort]]</f>
        <v>Polling</v>
      </c>
      <c r="O5898" t="s">
        <v>630</v>
      </c>
      <c r="P5898" t="s">
        <v>7117</v>
      </c>
    </row>
    <row r="5899" spans="1:16" x14ac:dyDescent="0.35">
      <c r="A5899" t="s">
        <v>1384</v>
      </c>
      <c r="B5899" s="3" t="s">
        <v>10762</v>
      </c>
      <c r="C5899" s="4">
        <v>48.207896367799997</v>
      </c>
      <c r="D5899" s="4">
        <v>12.539184767</v>
      </c>
      <c r="E5899" s="4">
        <f>Orte[[#This Row],[Lat_dez]]*PI()/180</f>
        <v>0.84138651707832524</v>
      </c>
      <c r="F5899" s="4">
        <f>Orte[[#This Row],[Lon_dez]]*PI()/180</f>
        <v>0.21885005970006802</v>
      </c>
      <c r="G5899" t="s">
        <v>665</v>
      </c>
      <c r="H5899" t="s">
        <v>883</v>
      </c>
      <c r="I5899" s="4" t="b">
        <v>0</v>
      </c>
      <c r="J5899" s="4" t="str">
        <f>CONCATENATE(Orte[[#This Row],[Ort]]," - ",Orte[[#This Row],[Landkreis]])</f>
        <v>Polling - Landkreis Mühldorf a. Inn</v>
      </c>
      <c r="L5899" s="3" t="s">
        <v>10186</v>
      </c>
      <c r="M5899" s="3"/>
      <c r="N5899" t="str">
        <f>Orte[[#This Row],[Ort]]</f>
        <v>Polling</v>
      </c>
      <c r="O5899" t="s">
        <v>2265</v>
      </c>
      <c r="P5899" t="s">
        <v>3029</v>
      </c>
    </row>
    <row r="5900" spans="1:16" x14ac:dyDescent="0.35">
      <c r="A5900" t="s">
        <v>6211</v>
      </c>
      <c r="B5900" s="3" t="s">
        <v>14346</v>
      </c>
      <c r="C5900" s="4">
        <v>48.933233342199998</v>
      </c>
      <c r="D5900" s="4">
        <v>10.7296199549</v>
      </c>
      <c r="E5900" s="4">
        <f>Orte[[#This Row],[Lat_dez]]*PI()/180</f>
        <v>0.85404603546805902</v>
      </c>
      <c r="F5900" s="4">
        <f>Orte[[#This Row],[Lon_dez]]*PI()/180</f>
        <v>0.18726719570069048</v>
      </c>
      <c r="G5900" t="s">
        <v>665</v>
      </c>
      <c r="H5900" t="s">
        <v>1551</v>
      </c>
      <c r="I5900" s="4" t="b">
        <v>0</v>
      </c>
      <c r="J5900" s="4" t="str">
        <f>CONCATENATE(Orte[[#This Row],[Ort]]," - ",Orte[[#This Row],[Landkreis]])</f>
        <v>Polsingen - Landkreis Weißenburg-Gunzenhausen</v>
      </c>
      <c r="L5900" s="3" t="s">
        <v>13448</v>
      </c>
      <c r="M5900" s="3"/>
      <c r="N5900" t="str">
        <f>Orte[[#This Row],[Ort]]</f>
        <v>Polsingen</v>
      </c>
      <c r="O5900" t="s">
        <v>1585</v>
      </c>
      <c r="P5900" t="s">
        <v>16129</v>
      </c>
    </row>
    <row r="5901" spans="1:16" x14ac:dyDescent="0.35">
      <c r="A5901" t="s">
        <v>1865</v>
      </c>
      <c r="B5901" s="3" t="s">
        <v>8834</v>
      </c>
      <c r="C5901" s="4">
        <v>49.504954785499997</v>
      </c>
      <c r="D5901" s="4">
        <v>11.5258910945</v>
      </c>
      <c r="E5901" s="4">
        <f>Orte[[#This Row],[Lat_dez]]*PI()/180</f>
        <v>0.8640244570578981</v>
      </c>
      <c r="F5901" s="4">
        <f>Orte[[#This Row],[Lon_dez]]*PI()/180</f>
        <v>0.2011647488253179</v>
      </c>
      <c r="G5901" t="s">
        <v>665</v>
      </c>
      <c r="H5901" t="s">
        <v>964</v>
      </c>
      <c r="I5901" s="4" t="b">
        <v>0</v>
      </c>
      <c r="J5901" s="4" t="str">
        <f>CONCATENATE(Orte[[#This Row],[Ort]]," - ",Orte[[#This Row],[Landkreis]])</f>
        <v>Pommelsbrunn - Landkreis Nürnberger Land</v>
      </c>
      <c r="L5901" s="3" t="s">
        <v>10184</v>
      </c>
      <c r="M5901" s="3"/>
      <c r="N5901" t="str">
        <f>Orte[[#This Row],[Ort]]</f>
        <v>Pommelsbrunn</v>
      </c>
      <c r="O5901" t="s">
        <v>3469</v>
      </c>
      <c r="P5901" t="s">
        <v>1821</v>
      </c>
    </row>
    <row r="5902" spans="1:16" x14ac:dyDescent="0.35">
      <c r="A5902" t="s">
        <v>2548</v>
      </c>
      <c r="B5902" s="3" t="s">
        <v>9637</v>
      </c>
      <c r="C5902" s="4">
        <v>50.181809296099999</v>
      </c>
      <c r="D5902" s="4">
        <v>7.25336240626</v>
      </c>
      <c r="E5902" s="4">
        <f>Orte[[#This Row],[Lat_dez]]*PI()/180</f>
        <v>0.87583779682484297</v>
      </c>
      <c r="F5902" s="4">
        <f>Orte[[#This Row],[Lon_dez]]*PI()/180</f>
        <v>0.12659505582961555</v>
      </c>
      <c r="G5902" t="s">
        <v>514</v>
      </c>
      <c r="H5902" t="s">
        <v>538</v>
      </c>
      <c r="I5902" s="4" t="b">
        <v>0</v>
      </c>
      <c r="J5902" s="4" t="str">
        <f>CONCATENATE(Orte[[#This Row],[Ort]]," - ",Orte[[#This Row],[Landkreis]])</f>
        <v>Pommern - Landkreis Cochem-Zell</v>
      </c>
      <c r="L5902" s="3" t="s">
        <v>11645</v>
      </c>
      <c r="M5902" s="3"/>
      <c r="N5902" t="str">
        <f>Orte[[#This Row],[Ort]]</f>
        <v>Pommern</v>
      </c>
      <c r="O5902" t="s">
        <v>5154</v>
      </c>
      <c r="P5902" t="s">
        <v>2332</v>
      </c>
    </row>
    <row r="5903" spans="1:16" x14ac:dyDescent="0.35">
      <c r="A5903" t="s">
        <v>2904</v>
      </c>
      <c r="B5903" s="3" t="s">
        <v>10070</v>
      </c>
      <c r="C5903" s="4">
        <v>49.773256393499999</v>
      </c>
      <c r="D5903" s="4">
        <v>10.816349559800001</v>
      </c>
      <c r="E5903" s="4">
        <f>Orte[[#This Row],[Lat_dez]]*PI()/180</f>
        <v>0.86870720350589337</v>
      </c>
      <c r="F5903" s="4">
        <f>Orte[[#This Row],[Lon_dez]]*PI()/180</f>
        <v>0.18878091286514931</v>
      </c>
      <c r="G5903" t="s">
        <v>665</v>
      </c>
      <c r="H5903" t="s">
        <v>1321</v>
      </c>
      <c r="I5903" s="4" t="b">
        <v>0</v>
      </c>
      <c r="J5903" s="4" t="str">
        <f>CONCATENATE(Orte[[#This Row],[Ort]]," - ",Orte[[#This Row],[Landkreis]])</f>
        <v>Pommersfelden - Landkreis Bamberg</v>
      </c>
      <c r="L5903" s="3" t="s">
        <v>13453</v>
      </c>
      <c r="M5903" s="3"/>
      <c r="N5903" t="str">
        <f>Orte[[#This Row],[Ort]]</f>
        <v>Pommersfelden</v>
      </c>
      <c r="O5903" t="s">
        <v>3719</v>
      </c>
      <c r="P5903" t="s">
        <v>103</v>
      </c>
    </row>
    <row r="5904" spans="1:16" x14ac:dyDescent="0.35">
      <c r="A5904" t="s">
        <v>3057</v>
      </c>
      <c r="B5904" s="3" t="s">
        <v>10267</v>
      </c>
      <c r="C5904" s="4">
        <v>50.498917130199999</v>
      </c>
      <c r="D5904" s="4">
        <v>9.8862052549600001</v>
      </c>
      <c r="E5904" s="4">
        <f>Orte[[#This Row],[Lat_dez]]*PI()/180</f>
        <v>0.88137237261375589</v>
      </c>
      <c r="F5904" s="4">
        <f>Orte[[#This Row],[Lon_dez]]*PI()/180</f>
        <v>0.17254683222701747</v>
      </c>
      <c r="G5904" t="s">
        <v>549</v>
      </c>
      <c r="H5904" t="s">
        <v>815</v>
      </c>
      <c r="I5904" s="4" t="b">
        <v>0</v>
      </c>
      <c r="J5904" s="4" t="str">
        <f>CONCATENATE(Orte[[#This Row],[Ort]]," - ",Orte[[#This Row],[Landkreis]])</f>
        <v>Poppenhausen - Landkreis Fulda</v>
      </c>
      <c r="L5904" s="3" t="s">
        <v>11644</v>
      </c>
      <c r="M5904" s="3"/>
      <c r="N5904" t="str">
        <f>Orte[[#This Row],[Ort]]</f>
        <v>Poppenhausen</v>
      </c>
      <c r="O5904" t="s">
        <v>4224</v>
      </c>
      <c r="P5904" t="s">
        <v>2375</v>
      </c>
    </row>
    <row r="5905" spans="1:16" x14ac:dyDescent="0.35">
      <c r="A5905" t="s">
        <v>3057</v>
      </c>
      <c r="B5905" s="3" t="s">
        <v>13132</v>
      </c>
      <c r="C5905" s="4">
        <v>50.102901039400003</v>
      </c>
      <c r="D5905" s="4">
        <v>10.145329009799999</v>
      </c>
      <c r="E5905" s="4">
        <f>Orte[[#This Row],[Lat_dez]]*PI()/180</f>
        <v>0.8744605879384193</v>
      </c>
      <c r="F5905" s="4">
        <f>Orte[[#This Row],[Lon_dez]]*PI()/180</f>
        <v>0.17706939491910603</v>
      </c>
      <c r="G5905" t="s">
        <v>665</v>
      </c>
      <c r="H5905" t="s">
        <v>674</v>
      </c>
      <c r="I5905" s="4" t="b">
        <v>0</v>
      </c>
      <c r="J5905" s="4" t="str">
        <f>CONCATENATE(Orte[[#This Row],[Ort]]," - ",Orte[[#This Row],[Landkreis]])</f>
        <v>Poppenhausen - Landkreis Schweinfurt</v>
      </c>
      <c r="L5905" s="3" t="s">
        <v>14070</v>
      </c>
      <c r="M5905" s="3"/>
      <c r="N5905" t="str">
        <f>Orte[[#This Row],[Ort]]</f>
        <v>Poppenhausen</v>
      </c>
      <c r="O5905" t="s">
        <v>6294</v>
      </c>
      <c r="P5905" t="s">
        <v>4033</v>
      </c>
    </row>
    <row r="5906" spans="1:16" x14ac:dyDescent="0.35">
      <c r="A5906" t="s">
        <v>7099</v>
      </c>
      <c r="B5906" s="3" t="s">
        <v>15567</v>
      </c>
      <c r="C5906" s="4">
        <v>49.479274826000001</v>
      </c>
      <c r="D5906" s="4">
        <v>11.814681306300001</v>
      </c>
      <c r="E5906" s="4">
        <f>Orte[[#This Row],[Lat_dez]]*PI()/180</f>
        <v>0.86357625721284437</v>
      </c>
      <c r="F5906" s="4">
        <f>Orte[[#This Row],[Lon_dez]]*PI()/180</f>
        <v>0.20620508886875966</v>
      </c>
      <c r="G5906" t="s">
        <v>665</v>
      </c>
      <c r="H5906" t="s">
        <v>857</v>
      </c>
      <c r="I5906" s="4" t="b">
        <v>0</v>
      </c>
      <c r="J5906" s="4" t="str">
        <f>CONCATENATE(Orte[[#This Row],[Ort]]," - ",Orte[[#This Row],[Landkreis]])</f>
        <v>Poppenricht - Landkreis Amberg-Sulzbach</v>
      </c>
      <c r="L5906" s="3" t="s">
        <v>9322</v>
      </c>
      <c r="M5906" s="3"/>
      <c r="N5906" t="str">
        <f>Orte[[#This Row],[Ort]]</f>
        <v>Poppenricht</v>
      </c>
      <c r="O5906" t="s">
        <v>608</v>
      </c>
      <c r="P5906" t="s">
        <v>117</v>
      </c>
    </row>
    <row r="5907" spans="1:16" x14ac:dyDescent="0.35">
      <c r="A5907" t="s">
        <v>6925</v>
      </c>
      <c r="B5907" s="3" t="s">
        <v>15324</v>
      </c>
      <c r="C5907" s="4">
        <v>48.613646576199997</v>
      </c>
      <c r="D5907" s="4">
        <v>11.471550478499999</v>
      </c>
      <c r="E5907" s="4">
        <f>Orte[[#This Row],[Lat_dez]]*PI()/180</f>
        <v>0.8484681941555583</v>
      </c>
      <c r="F5907" s="4">
        <f>Orte[[#This Row],[Lon_dez]]*PI()/180</f>
        <v>0.20021632615855595</v>
      </c>
      <c r="G5907" t="s">
        <v>665</v>
      </c>
      <c r="H5907" t="s">
        <v>839</v>
      </c>
      <c r="I5907" s="4" t="b">
        <v>0</v>
      </c>
      <c r="J5907" s="4" t="str">
        <f>CONCATENATE(Orte[[#This Row],[Ort]]," - ",Orte[[#This Row],[Landkreis]])</f>
        <v>Pörnbach - Landkreis Pfaffenhofen a.d. Ilm</v>
      </c>
      <c r="L5907" s="3" t="s">
        <v>12210</v>
      </c>
      <c r="M5907" s="3"/>
      <c r="N5907" t="str">
        <f>Orte[[#This Row],[Ort]]</f>
        <v>Pörnbach</v>
      </c>
      <c r="O5907" t="s">
        <v>7138</v>
      </c>
      <c r="P5907" t="s">
        <v>3483</v>
      </c>
    </row>
    <row r="5908" spans="1:16" x14ac:dyDescent="0.35">
      <c r="A5908" t="s">
        <v>1490</v>
      </c>
      <c r="B5908" s="3" t="s">
        <v>8431</v>
      </c>
      <c r="C5908" s="4">
        <v>52.223718118100003</v>
      </c>
      <c r="D5908" s="4">
        <v>8.9520317790600004</v>
      </c>
      <c r="E5908" s="4">
        <f>Orte[[#This Row],[Lat_dez]]*PI()/180</f>
        <v>0.91147582879426192</v>
      </c>
      <c r="F5908" s="4">
        <f>Orte[[#This Row],[Lon_dez]]*PI()/180</f>
        <v>0.15624242928776258</v>
      </c>
      <c r="G5908" t="s">
        <v>504</v>
      </c>
      <c r="H5908" t="s">
        <v>712</v>
      </c>
      <c r="I5908" s="4" t="b">
        <v>0</v>
      </c>
      <c r="J5908" s="4" t="str">
        <f>CONCATENATE(Orte[[#This Row],[Ort]]," - ",Orte[[#This Row],[Landkreis]])</f>
        <v>Porta Westfalica - Kreis Minden-Lübbecke</v>
      </c>
      <c r="L5908" s="3" t="s">
        <v>10794</v>
      </c>
      <c r="M5908" s="3"/>
      <c r="N5908" t="str">
        <f>Orte[[#This Row],[Ort]]</f>
        <v>Porta Westfalica</v>
      </c>
      <c r="O5908" t="s">
        <v>6038</v>
      </c>
      <c r="P5908" t="s">
        <v>871</v>
      </c>
    </row>
    <row r="5909" spans="1:16" x14ac:dyDescent="0.35">
      <c r="A5909" t="s">
        <v>6300</v>
      </c>
      <c r="B5909" s="3" t="s">
        <v>14476</v>
      </c>
      <c r="C5909" s="4">
        <v>49.233940675200003</v>
      </c>
      <c r="D5909" s="4">
        <v>12.550376380499999</v>
      </c>
      <c r="E5909" s="4">
        <f>Orte[[#This Row],[Lat_dez]]*PI()/180</f>
        <v>0.85929436851380003</v>
      </c>
      <c r="F5909" s="4">
        <f>Orte[[#This Row],[Lon_dez]]*PI()/180</f>
        <v>0.21904539020425368</v>
      </c>
      <c r="G5909" t="s">
        <v>665</v>
      </c>
      <c r="H5909" t="s">
        <v>915</v>
      </c>
      <c r="I5909" s="4" t="b">
        <v>0</v>
      </c>
      <c r="J5909" s="4" t="str">
        <f>CONCATENATE(Orte[[#This Row],[Ort]]," - ",Orte[[#This Row],[Landkreis]])</f>
        <v>Pösing - Landkreis Cham</v>
      </c>
      <c r="L5909" s="3" t="s">
        <v>11400</v>
      </c>
      <c r="M5909" s="3"/>
      <c r="N5909" t="str">
        <f>Orte[[#This Row],[Ort]]</f>
        <v>Pösing</v>
      </c>
      <c r="O5909" t="s">
        <v>4363</v>
      </c>
      <c r="P5909" t="s">
        <v>1020</v>
      </c>
    </row>
    <row r="5910" spans="1:16" x14ac:dyDescent="0.35">
      <c r="A5910" t="s">
        <v>3772</v>
      </c>
      <c r="B5910" s="3" t="s">
        <v>11171</v>
      </c>
      <c r="C5910" s="4">
        <v>50.700631454099998</v>
      </c>
      <c r="D5910" s="4">
        <v>11.620601691799999</v>
      </c>
      <c r="E5910" s="4">
        <f>Orte[[#This Row],[Lat_dez]]*PI()/180</f>
        <v>0.88489295171424531</v>
      </c>
      <c r="F5910" s="4">
        <f>Orte[[#This Row],[Lon_dez]]*PI()/180</f>
        <v>0.20281776058473333</v>
      </c>
      <c r="G5910" t="s">
        <v>678</v>
      </c>
      <c r="H5910" t="s">
        <v>1295</v>
      </c>
      <c r="I5910" s="4" t="b">
        <v>0</v>
      </c>
      <c r="J5910" s="4" t="str">
        <f>CONCATENATE(Orte[[#This Row],[Ort]]," - ",Orte[[#This Row],[Landkreis]])</f>
        <v>Pößneck - Landkreis Saale-Orla-Kreis</v>
      </c>
      <c r="L5910" s="3" t="s">
        <v>12716</v>
      </c>
      <c r="M5910" s="3"/>
      <c r="N5910" t="str">
        <f>Orte[[#This Row],[Ort]]</f>
        <v>Pößneck</v>
      </c>
      <c r="O5910" t="s">
        <v>3793</v>
      </c>
      <c r="P5910" t="s">
        <v>4943</v>
      </c>
    </row>
    <row r="5911" spans="1:16" x14ac:dyDescent="0.35">
      <c r="A5911" t="s">
        <v>6053</v>
      </c>
      <c r="B5911" s="3" t="s">
        <v>14144</v>
      </c>
      <c r="C5911" s="4">
        <v>48.657532946800004</v>
      </c>
      <c r="D5911" s="4">
        <v>12.311815854300001</v>
      </c>
      <c r="E5911" s="4">
        <f>Orte[[#This Row],[Lat_dez]]*PI()/180</f>
        <v>0.84923415581927897</v>
      </c>
      <c r="F5911" s="4">
        <f>Orte[[#This Row],[Lon_dez]]*PI()/180</f>
        <v>0.21488172355677346</v>
      </c>
      <c r="G5911" t="s">
        <v>665</v>
      </c>
      <c r="H5911" t="s">
        <v>881</v>
      </c>
      <c r="I5911" s="4" t="b">
        <v>0</v>
      </c>
      <c r="J5911" s="4" t="str">
        <f>CONCATENATE(Orte[[#This Row],[Ort]]," - ",Orte[[#This Row],[Landkreis]])</f>
        <v>Postau - Landkreis Landshut</v>
      </c>
      <c r="L5911" s="3" t="s">
        <v>9645</v>
      </c>
      <c r="M5911" s="3"/>
      <c r="N5911" t="str">
        <f>Orte[[#This Row],[Ort]]</f>
        <v>Postau</v>
      </c>
      <c r="O5911" t="s">
        <v>2512</v>
      </c>
      <c r="P5911" t="s">
        <v>5332</v>
      </c>
    </row>
    <row r="5912" spans="1:16" x14ac:dyDescent="0.35">
      <c r="A5912" t="s">
        <v>3389</v>
      </c>
      <c r="B5912" s="3" t="s">
        <v>10668</v>
      </c>
      <c r="C5912" s="4">
        <v>49.289859572300003</v>
      </c>
      <c r="D5912" s="4">
        <v>11.354446429799999</v>
      </c>
      <c r="E5912" s="4">
        <f>Orte[[#This Row],[Lat_dez]]*PI()/180</f>
        <v>0.86027033738227909</v>
      </c>
      <c r="F5912" s="4">
        <f>Orte[[#This Row],[Lon_dez]]*PI()/180</f>
        <v>0.1981724749413252</v>
      </c>
      <c r="G5912" t="s">
        <v>665</v>
      </c>
      <c r="H5912" t="s">
        <v>832</v>
      </c>
      <c r="I5912" s="4" t="b">
        <v>0</v>
      </c>
      <c r="J5912" s="4" t="str">
        <f>CONCATENATE(Orte[[#This Row],[Ort]]," - ",Orte[[#This Row],[Landkreis]])</f>
        <v>Postbauer-Heng - Landkreis Neumarkt i.d. OPf.</v>
      </c>
      <c r="L5912" s="3" t="s">
        <v>12781</v>
      </c>
      <c r="M5912" s="3"/>
      <c r="N5912" t="str">
        <f>Orte[[#This Row],[Ort]]</f>
        <v>Postbauer-Heng</v>
      </c>
      <c r="O5912" t="s">
        <v>1884</v>
      </c>
      <c r="P5912" t="s">
        <v>5428</v>
      </c>
    </row>
    <row r="5913" spans="1:16" x14ac:dyDescent="0.35">
      <c r="A5913" t="s">
        <v>4071</v>
      </c>
      <c r="B5913" s="3" t="s">
        <v>11544</v>
      </c>
      <c r="C5913" s="4">
        <v>48.427648146599999</v>
      </c>
      <c r="D5913" s="4">
        <v>12.889282525800001</v>
      </c>
      <c r="E5913" s="4">
        <f>Orte[[#This Row],[Lat_dez]]*PI()/180</f>
        <v>0.84522190915549955</v>
      </c>
      <c r="F5913" s="4">
        <f>Orte[[#This Row],[Lon_dez]]*PI()/180</f>
        <v>0.22496041829498098</v>
      </c>
      <c r="G5913" t="s">
        <v>665</v>
      </c>
      <c r="H5913" t="s">
        <v>930</v>
      </c>
      <c r="I5913" s="4" t="b">
        <v>0</v>
      </c>
      <c r="J5913" s="4" t="str">
        <f>CONCATENATE(Orte[[#This Row],[Ort]]," - ",Orte[[#This Row],[Landkreis]])</f>
        <v>Postmünster - Landkreis Rottal-Inn</v>
      </c>
      <c r="L5913" s="3" t="s">
        <v>9327</v>
      </c>
      <c r="M5913" s="3"/>
      <c r="N5913" t="str">
        <f>Orte[[#This Row],[Ort]]</f>
        <v>Postmünster</v>
      </c>
      <c r="O5913" t="s">
        <v>4420</v>
      </c>
      <c r="P5913" t="s">
        <v>3076</v>
      </c>
    </row>
    <row r="5914" spans="1:16" x14ac:dyDescent="0.35">
      <c r="A5914" t="s">
        <v>926</v>
      </c>
      <c r="B5914" s="3" t="s">
        <v>12855</v>
      </c>
      <c r="C5914" s="4">
        <v>52.403053096100003</v>
      </c>
      <c r="D5914" s="4">
        <v>13.0670985362</v>
      </c>
      <c r="E5914" s="4">
        <f>Orte[[#This Row],[Lat_dez]]*PI()/180</f>
        <v>0.91460581462435342</v>
      </c>
      <c r="F5914" s="4">
        <f>Orte[[#This Row],[Lon_dez]]*PI()/180</f>
        <v>0.22806389313922143</v>
      </c>
      <c r="G5914" t="s">
        <v>885</v>
      </c>
      <c r="H5914" t="s">
        <v>927</v>
      </c>
      <c r="I5914" s="4" t="b">
        <v>0</v>
      </c>
      <c r="J5914" s="4" t="str">
        <f>CONCATENATE(Orte[[#This Row],[Ort]]," - ",Orte[[#This Row],[Landkreis]])</f>
        <v>Potsdam - Kreisfreie Stadt Potsdam</v>
      </c>
      <c r="L5914" s="3" t="s">
        <v>10196</v>
      </c>
      <c r="M5914" s="3"/>
      <c r="N5914" t="str">
        <f>Orte[[#This Row],[Ort]]</f>
        <v>Potsdam</v>
      </c>
      <c r="O5914" t="s">
        <v>6847</v>
      </c>
      <c r="P5914" t="s">
        <v>6624</v>
      </c>
    </row>
    <row r="5915" spans="1:16" x14ac:dyDescent="0.35">
      <c r="A5915" t="s">
        <v>926</v>
      </c>
      <c r="B5915" s="3" t="s">
        <v>8880</v>
      </c>
      <c r="C5915" s="4">
        <v>52.427176716699996</v>
      </c>
      <c r="D5915" s="4">
        <v>13.0264734852</v>
      </c>
      <c r="E5915" s="4">
        <f>Orte[[#This Row],[Lat_dez]]*PI()/180</f>
        <v>0.91502685123132532</v>
      </c>
      <c r="F5915" s="4">
        <f>Orte[[#This Row],[Lon_dez]]*PI()/180</f>
        <v>0.22735485224048083</v>
      </c>
      <c r="G5915" t="s">
        <v>885</v>
      </c>
      <c r="H5915" t="s">
        <v>927</v>
      </c>
      <c r="I5915" s="4" t="b">
        <v>0</v>
      </c>
      <c r="J5915" s="4" t="str">
        <f>CONCATENATE(Orte[[#This Row],[Ort]]," - ",Orte[[#This Row],[Landkreis]])</f>
        <v>Potsdam - Kreisfreie Stadt Potsdam</v>
      </c>
      <c r="L5915" s="3" t="s">
        <v>10800</v>
      </c>
      <c r="M5915" s="3"/>
      <c r="N5915" t="str">
        <f>Orte[[#This Row],[Ort]]</f>
        <v>Potsdam</v>
      </c>
      <c r="O5915" t="s">
        <v>3574</v>
      </c>
      <c r="P5915" t="s">
        <v>2374</v>
      </c>
    </row>
    <row r="5916" spans="1:16" x14ac:dyDescent="0.35">
      <c r="A5916" t="s">
        <v>926</v>
      </c>
      <c r="B5916" s="3" t="s">
        <v>12186</v>
      </c>
      <c r="C5916" s="4">
        <v>52.381692678599997</v>
      </c>
      <c r="D5916" s="4">
        <v>13.006164910100001</v>
      </c>
      <c r="E5916" s="4">
        <f>Orte[[#This Row],[Lat_dez]]*PI()/180</f>
        <v>0.91423300500937776</v>
      </c>
      <c r="F5916" s="4">
        <f>Orte[[#This Row],[Lon_dez]]*PI()/180</f>
        <v>0.22700040073859731</v>
      </c>
      <c r="G5916" t="s">
        <v>885</v>
      </c>
      <c r="H5916" t="s">
        <v>927</v>
      </c>
      <c r="I5916" s="4" t="b">
        <v>0</v>
      </c>
      <c r="J5916" s="4" t="str">
        <f>CONCATENATE(Orte[[#This Row],[Ort]]," - ",Orte[[#This Row],[Landkreis]])</f>
        <v>Potsdam - Kreisfreie Stadt Potsdam</v>
      </c>
      <c r="L5916" s="3" t="s">
        <v>15557</v>
      </c>
      <c r="M5916" s="3"/>
      <c r="N5916" t="str">
        <f>Orte[[#This Row],[Ort]]</f>
        <v>Potsdam</v>
      </c>
      <c r="O5916" t="s">
        <v>5427</v>
      </c>
      <c r="P5916" t="s">
        <v>2385</v>
      </c>
    </row>
    <row r="5917" spans="1:16" x14ac:dyDescent="0.35">
      <c r="A5917" t="s">
        <v>926</v>
      </c>
      <c r="B5917" s="3" t="s">
        <v>11549</v>
      </c>
      <c r="C5917" s="4">
        <v>52.370346276399999</v>
      </c>
      <c r="D5917" s="4">
        <v>13.050170486400001</v>
      </c>
      <c r="E5917" s="4">
        <f>Orte[[#This Row],[Lat_dez]]*PI()/180</f>
        <v>0.91403497293273228</v>
      </c>
      <c r="F5917" s="4">
        <f>Orte[[#This Row],[Lon_dez]]*PI()/180</f>
        <v>0.2277684429342699</v>
      </c>
      <c r="G5917" t="s">
        <v>885</v>
      </c>
      <c r="H5917" t="s">
        <v>927</v>
      </c>
      <c r="I5917" s="4" t="b">
        <v>0</v>
      </c>
      <c r="J5917" s="4" t="str">
        <f>CONCATENATE(Orte[[#This Row],[Ort]]," - ",Orte[[#This Row],[Landkreis]])</f>
        <v>Potsdam - Kreisfreie Stadt Potsdam</v>
      </c>
      <c r="L5917" s="3" t="s">
        <v>15558</v>
      </c>
      <c r="M5917" s="3"/>
      <c r="N5917" t="str">
        <f>Orte[[#This Row],[Ort]]</f>
        <v>Potsdam</v>
      </c>
      <c r="O5917" t="s">
        <v>7015</v>
      </c>
      <c r="P5917" t="s">
        <v>754</v>
      </c>
    </row>
    <row r="5918" spans="1:16" x14ac:dyDescent="0.35">
      <c r="A5918" t="s">
        <v>926</v>
      </c>
      <c r="B5918" s="3" t="s">
        <v>12674</v>
      </c>
      <c r="C5918" s="4">
        <v>52.406553219300001</v>
      </c>
      <c r="D5918" s="4">
        <v>12.9620960574</v>
      </c>
      <c r="E5918" s="4">
        <f>Orte[[#This Row],[Lat_dez]]*PI()/180</f>
        <v>0.91466690329841893</v>
      </c>
      <c r="F5918" s="4">
        <f>Orte[[#This Row],[Lon_dez]]*PI()/180</f>
        <v>0.22623125416140588</v>
      </c>
      <c r="G5918" t="s">
        <v>885</v>
      </c>
      <c r="H5918" t="s">
        <v>927</v>
      </c>
      <c r="I5918" s="4" t="b">
        <v>0</v>
      </c>
      <c r="J5918" s="4" t="str">
        <f>CONCATENATE(Orte[[#This Row],[Ort]]," - ",Orte[[#This Row],[Landkreis]])</f>
        <v>Potsdam - Kreisfreie Stadt Potsdam</v>
      </c>
      <c r="L5918" s="3" t="s">
        <v>10571</v>
      </c>
      <c r="M5918" s="3"/>
      <c r="N5918" t="str">
        <f>Orte[[#This Row],[Ort]]</f>
        <v>Potsdam</v>
      </c>
      <c r="O5918" t="s">
        <v>1474</v>
      </c>
      <c r="P5918" t="s">
        <v>16130</v>
      </c>
    </row>
    <row r="5919" spans="1:16" x14ac:dyDescent="0.35">
      <c r="A5919" t="s">
        <v>926</v>
      </c>
      <c r="B5919" s="3" t="s">
        <v>14279</v>
      </c>
      <c r="C5919" s="4">
        <v>52.365911106399999</v>
      </c>
      <c r="D5919" s="4">
        <v>13.0929527306</v>
      </c>
      <c r="E5919" s="4">
        <f>Orte[[#This Row],[Lat_dez]]*PI()/180</f>
        <v>0.91395756461334654</v>
      </c>
      <c r="F5919" s="4">
        <f>Orte[[#This Row],[Lon_dez]]*PI()/180</f>
        <v>0.22851513395695211</v>
      </c>
      <c r="G5919" t="s">
        <v>885</v>
      </c>
      <c r="H5919" t="s">
        <v>927</v>
      </c>
      <c r="I5919" s="4" t="b">
        <v>0</v>
      </c>
      <c r="J5919" s="4" t="str">
        <f>CONCATENATE(Orte[[#This Row],[Ort]]," - ",Orte[[#This Row],[Landkreis]])</f>
        <v>Potsdam - Kreisfreie Stadt Potsdam</v>
      </c>
      <c r="L5919" s="3" t="s">
        <v>8974</v>
      </c>
      <c r="M5919" s="3"/>
      <c r="N5919" t="str">
        <f>Orte[[#This Row],[Ort]]</f>
        <v>Potsdam</v>
      </c>
      <c r="O5919" t="s">
        <v>5126</v>
      </c>
      <c r="P5919" t="s">
        <v>6411</v>
      </c>
    </row>
    <row r="5920" spans="1:16" x14ac:dyDescent="0.35">
      <c r="A5920" t="s">
        <v>926</v>
      </c>
      <c r="B5920" s="3" t="s">
        <v>10245</v>
      </c>
      <c r="C5920" s="4">
        <v>52.374282580900001</v>
      </c>
      <c r="D5920" s="4">
        <v>13.1346615232</v>
      </c>
      <c r="E5920" s="4">
        <f>Orte[[#This Row],[Lat_dez]]*PI()/180</f>
        <v>0.91410367440661844</v>
      </c>
      <c r="F5920" s="4">
        <f>Orte[[#This Row],[Lon_dez]]*PI()/180</f>
        <v>0.22924308971485358</v>
      </c>
      <c r="G5920" t="s">
        <v>885</v>
      </c>
      <c r="H5920" t="s">
        <v>927</v>
      </c>
      <c r="I5920" s="4" t="b">
        <v>0</v>
      </c>
      <c r="J5920" s="4" t="str">
        <f>CONCATENATE(Orte[[#This Row],[Ort]]," - ",Orte[[#This Row],[Landkreis]])</f>
        <v>Potsdam - Kreisfreie Stadt Potsdam</v>
      </c>
      <c r="L5920" s="3" t="s">
        <v>14180</v>
      </c>
      <c r="M5920" s="3"/>
      <c r="N5920" t="str">
        <f>Orte[[#This Row],[Ort]]</f>
        <v>Potsdam</v>
      </c>
      <c r="O5920" t="s">
        <v>689</v>
      </c>
      <c r="P5920" t="s">
        <v>16131</v>
      </c>
    </row>
    <row r="5921" spans="1:16" x14ac:dyDescent="0.35">
      <c r="A5921" t="s">
        <v>926</v>
      </c>
      <c r="B5921" s="3" t="s">
        <v>7930</v>
      </c>
      <c r="C5921" s="4">
        <v>52.393660988900002</v>
      </c>
      <c r="D5921" s="4">
        <v>13.104265403799999</v>
      </c>
      <c r="E5921" s="4">
        <f>Orte[[#This Row],[Lat_dez]]*PI()/180</f>
        <v>0.9144418914300132</v>
      </c>
      <c r="F5921" s="4">
        <f>Orte[[#This Row],[Lon_dez]]*PI()/180</f>
        <v>0.22871257735149422</v>
      </c>
      <c r="G5921" t="s">
        <v>885</v>
      </c>
      <c r="H5921" t="s">
        <v>927</v>
      </c>
      <c r="I5921" s="4" t="b">
        <v>0</v>
      </c>
      <c r="J5921" s="4" t="str">
        <f>CONCATENATE(Orte[[#This Row],[Ort]]," - ",Orte[[#This Row],[Landkreis]])</f>
        <v>Potsdam - Kreisfreie Stadt Potsdam</v>
      </c>
      <c r="L5921" s="3" t="s">
        <v>14079</v>
      </c>
      <c r="M5921" s="3"/>
      <c r="N5921" t="str">
        <f>Orte[[#This Row],[Ort]]</f>
        <v>Potsdam</v>
      </c>
      <c r="O5921" t="s">
        <v>773</v>
      </c>
      <c r="P5921" t="s">
        <v>16132</v>
      </c>
    </row>
    <row r="5922" spans="1:16" x14ac:dyDescent="0.35">
      <c r="A5922" t="s">
        <v>6100</v>
      </c>
      <c r="B5922" s="3" t="s">
        <v>14202</v>
      </c>
      <c r="C5922" s="4">
        <v>49.768415619400002</v>
      </c>
      <c r="D5922" s="4">
        <v>11.418739413600001</v>
      </c>
      <c r="E5922" s="4">
        <f>Orte[[#This Row],[Lat_dez]]*PI()/180</f>
        <v>0.86862271605950303</v>
      </c>
      <c r="F5922" s="4">
        <f>Orte[[#This Row],[Lon_dez]]*PI()/180</f>
        <v>0.1992945991945666</v>
      </c>
      <c r="G5922" t="s">
        <v>665</v>
      </c>
      <c r="H5922" t="s">
        <v>837</v>
      </c>
      <c r="I5922" s="4" t="b">
        <v>0</v>
      </c>
      <c r="J5922" s="4" t="str">
        <f>CONCATENATE(Orte[[#This Row],[Ort]]," - ",Orte[[#This Row],[Landkreis]])</f>
        <v>Pottenstein - Landkreis Bayreuth</v>
      </c>
      <c r="L5922" s="3" t="s">
        <v>15099</v>
      </c>
      <c r="M5922" s="3"/>
      <c r="N5922" t="str">
        <f>Orte[[#This Row],[Ort]]</f>
        <v>Pottenstein</v>
      </c>
      <c r="O5922" t="s">
        <v>6081</v>
      </c>
      <c r="P5922" t="s">
        <v>3104</v>
      </c>
    </row>
    <row r="5923" spans="1:16" x14ac:dyDescent="0.35">
      <c r="A5923" t="s">
        <v>3181</v>
      </c>
      <c r="B5923" s="3" t="s">
        <v>10411</v>
      </c>
      <c r="C5923" s="4">
        <v>48.573007693000001</v>
      </c>
      <c r="D5923" s="4">
        <v>11.0677699672</v>
      </c>
      <c r="E5923" s="4">
        <f>Orte[[#This Row],[Lat_dez]]*PI()/180</f>
        <v>0.84775891183938512</v>
      </c>
      <c r="F5923" s="4">
        <f>Orte[[#This Row],[Lon_dez]]*PI()/180</f>
        <v>0.19316902678098483</v>
      </c>
      <c r="G5923" t="s">
        <v>665</v>
      </c>
      <c r="H5923" t="s">
        <v>947</v>
      </c>
      <c r="I5923" s="4" t="b">
        <v>0</v>
      </c>
      <c r="J5923" s="4" t="str">
        <f>CONCATENATE(Orte[[#This Row],[Ort]]," - ",Orte[[#This Row],[Landkreis]])</f>
        <v>Pöttmes - Landkreis Aichach-Friedberg</v>
      </c>
      <c r="L5923" s="3" t="s">
        <v>14510</v>
      </c>
      <c r="M5923" s="3"/>
      <c r="N5923" t="str">
        <f>Orte[[#This Row],[Ort]]</f>
        <v>Pöttmes</v>
      </c>
      <c r="O5923" t="s">
        <v>2420</v>
      </c>
      <c r="P5923" t="s">
        <v>2091</v>
      </c>
    </row>
    <row r="5924" spans="1:16" x14ac:dyDescent="0.35">
      <c r="A5924" t="s">
        <v>5312</v>
      </c>
      <c r="B5924" s="3" t="s">
        <v>13158</v>
      </c>
      <c r="C5924" s="4">
        <v>49.667415629700002</v>
      </c>
      <c r="D5924" s="4">
        <v>11.065793316300001</v>
      </c>
      <c r="E5924" s="4">
        <f>Orte[[#This Row],[Lat_dez]]*PI()/180</f>
        <v>0.86685993369475778</v>
      </c>
      <c r="F5924" s="4">
        <f>Orte[[#This Row],[Lon_dez]]*PI()/180</f>
        <v>0.19313452771461731</v>
      </c>
      <c r="G5924" t="s">
        <v>665</v>
      </c>
      <c r="H5924" t="s">
        <v>807</v>
      </c>
      <c r="I5924" s="4" t="b">
        <v>0</v>
      </c>
      <c r="J5924" s="4" t="str">
        <f>CONCATENATE(Orte[[#This Row],[Ort]]," - ",Orte[[#This Row],[Landkreis]])</f>
        <v>Poxdorf - Landkreis Forchheim</v>
      </c>
      <c r="L5924" s="3" t="s">
        <v>10048</v>
      </c>
      <c r="M5924" s="3"/>
      <c r="N5924" t="str">
        <f>Orte[[#This Row],[Ort]]</f>
        <v>Poxdorf</v>
      </c>
      <c r="O5924" t="s">
        <v>3904</v>
      </c>
      <c r="P5924" t="s">
        <v>3459</v>
      </c>
    </row>
    <row r="5925" spans="1:16" x14ac:dyDescent="0.35">
      <c r="A5925" t="s">
        <v>6637</v>
      </c>
      <c r="B5925" s="3" t="s">
        <v>14949</v>
      </c>
      <c r="C5925" s="4">
        <v>50.754422509500003</v>
      </c>
      <c r="D5925" s="4">
        <v>7.62471491222</v>
      </c>
      <c r="E5925" s="4">
        <f>Orte[[#This Row],[Lat_dez]]*PI()/180</f>
        <v>0.88583178273909802</v>
      </c>
      <c r="F5925" s="4">
        <f>Orte[[#This Row],[Lon_dez]]*PI()/180</f>
        <v>0.13307637974414943</v>
      </c>
      <c r="G5925" t="s">
        <v>514</v>
      </c>
      <c r="H5925" t="s">
        <v>582</v>
      </c>
      <c r="I5925" s="4" t="b">
        <v>0</v>
      </c>
      <c r="J5925" s="4" t="str">
        <f>CONCATENATE(Orte[[#This Row],[Ort]]," - ",Orte[[#This Row],[Landkreis]])</f>
        <v>Pracht - Landkreis Altenkirchen (Westerwald)</v>
      </c>
      <c r="L5925" s="3" t="s">
        <v>14800</v>
      </c>
      <c r="M5925" s="3"/>
      <c r="N5925" t="str">
        <f>Orte[[#This Row],[Ort]]</f>
        <v>Pracht</v>
      </c>
      <c r="O5925" t="s">
        <v>3241</v>
      </c>
      <c r="P5925" t="s">
        <v>1369</v>
      </c>
    </row>
    <row r="5926" spans="1:16" x14ac:dyDescent="0.35">
      <c r="A5926" t="s">
        <v>5080</v>
      </c>
      <c r="B5926" s="3" t="s">
        <v>12848</v>
      </c>
      <c r="C5926" s="4">
        <v>49.102125583599999</v>
      </c>
      <c r="D5926" s="4">
        <v>12.8215872858</v>
      </c>
      <c r="E5926" s="4">
        <f>Orte[[#This Row],[Lat_dez]]*PI()/180</f>
        <v>0.85699376116156223</v>
      </c>
      <c r="F5926" s="4">
        <f>Orte[[#This Row],[Lon_dez]]*PI()/180</f>
        <v>0.22377891346905321</v>
      </c>
      <c r="G5926" t="s">
        <v>665</v>
      </c>
      <c r="H5926" t="s">
        <v>1419</v>
      </c>
      <c r="I5926" s="4" t="b">
        <v>0</v>
      </c>
      <c r="J5926" s="4" t="str">
        <f>CONCATENATE(Orte[[#This Row],[Ort]]," - ",Orte[[#This Row],[Landkreis]])</f>
        <v>Prackenbach - Landkreis Regen</v>
      </c>
      <c r="L5926" s="3" t="s">
        <v>14799</v>
      </c>
      <c r="M5926" s="3"/>
      <c r="N5926" t="str">
        <f>Orte[[#This Row],[Ort]]</f>
        <v>Prackenbach</v>
      </c>
      <c r="O5926" t="s">
        <v>1902</v>
      </c>
      <c r="P5926" t="s">
        <v>6901</v>
      </c>
    </row>
    <row r="5927" spans="1:16" x14ac:dyDescent="0.35">
      <c r="A5927" t="s">
        <v>6968</v>
      </c>
      <c r="B5927" s="3" t="s">
        <v>15387</v>
      </c>
      <c r="C5927" s="4">
        <v>54.230151774399999</v>
      </c>
      <c r="D5927" s="4">
        <v>10.285549466899999</v>
      </c>
      <c r="E5927" s="4">
        <f>Orte[[#This Row],[Lat_dez]]*PI()/180</f>
        <v>0.94649470231952504</v>
      </c>
      <c r="F5927" s="4">
        <f>Orte[[#This Row],[Lon_dez]]*PI()/180</f>
        <v>0.1795167035741525</v>
      </c>
      <c r="G5927" t="s">
        <v>641</v>
      </c>
      <c r="H5927" t="s">
        <v>696</v>
      </c>
      <c r="I5927" s="4" t="b">
        <v>0</v>
      </c>
      <c r="J5927" s="4" t="str">
        <f>CONCATENATE(Orte[[#This Row],[Ort]]," - ",Orte[[#This Row],[Landkreis]])</f>
        <v>Preetz - Kreis Plön</v>
      </c>
      <c r="L5927" s="3" t="s">
        <v>15562</v>
      </c>
      <c r="M5927" s="3"/>
      <c r="N5927" t="str">
        <f>Orte[[#This Row],[Ort]]</f>
        <v>Preetz</v>
      </c>
      <c r="O5927" t="s">
        <v>4488</v>
      </c>
      <c r="P5927" t="s">
        <v>5967</v>
      </c>
    </row>
    <row r="5928" spans="1:16" x14ac:dyDescent="0.35">
      <c r="A5928" t="s">
        <v>4399</v>
      </c>
      <c r="B5928" s="3" t="s">
        <v>11967</v>
      </c>
      <c r="C5928" s="4">
        <v>49.903232662699999</v>
      </c>
      <c r="D5928" s="4">
        <v>6.6272415630000001</v>
      </c>
      <c r="E5928" s="4">
        <f>Orte[[#This Row],[Lat_dez]]*PI()/180</f>
        <v>0.87097571735289181</v>
      </c>
      <c r="F5928" s="4">
        <f>Orte[[#This Row],[Lon_dez]]*PI()/180</f>
        <v>0.11566718559936522</v>
      </c>
      <c r="G5928" t="s">
        <v>514</v>
      </c>
      <c r="H5928" t="s">
        <v>515</v>
      </c>
      <c r="I5928" s="4" t="b">
        <v>0</v>
      </c>
      <c r="J5928" s="4" t="str">
        <f>CONCATENATE(Orte[[#This Row],[Ort]]," - ",Orte[[#This Row],[Landkreis]])</f>
        <v>Preist - Landkreis Eifelkreis Bitburg-Prüm</v>
      </c>
      <c r="L5928" s="3" t="s">
        <v>15101</v>
      </c>
      <c r="M5928" s="3"/>
      <c r="N5928" t="str">
        <f>Orte[[#This Row],[Ort]]</f>
        <v>Preist</v>
      </c>
      <c r="O5928" t="s">
        <v>614</v>
      </c>
      <c r="P5928" t="s">
        <v>4069</v>
      </c>
    </row>
    <row r="5929" spans="1:16" x14ac:dyDescent="0.35">
      <c r="A5929" t="s">
        <v>5132</v>
      </c>
      <c r="B5929" s="3" t="s">
        <v>12924</v>
      </c>
      <c r="C5929" s="4">
        <v>47.675750991800001</v>
      </c>
      <c r="D5929" s="4">
        <v>10.813037597499999</v>
      </c>
      <c r="E5929" s="4">
        <f>Orte[[#This Row],[Lat_dez]]*PI()/180</f>
        <v>0.83209882816786207</v>
      </c>
      <c r="F5929" s="4">
        <f>Orte[[#This Row],[Lon_dez]]*PI()/180</f>
        <v>0.18872310821831234</v>
      </c>
      <c r="G5929" t="s">
        <v>665</v>
      </c>
      <c r="H5929" t="s">
        <v>1338</v>
      </c>
      <c r="I5929" s="4" t="b">
        <v>0</v>
      </c>
      <c r="J5929" s="4" t="str">
        <f>CONCATENATE(Orte[[#This Row],[Ort]]," - ",Orte[[#This Row],[Landkreis]])</f>
        <v>Prem - Landkreis Weilheim-Schongau</v>
      </c>
      <c r="L5929" s="3" t="s">
        <v>15334</v>
      </c>
      <c r="M5929" s="3"/>
      <c r="N5929" t="str">
        <f>Orte[[#This Row],[Ort]]</f>
        <v>Prem</v>
      </c>
      <c r="O5929" t="s">
        <v>1387</v>
      </c>
      <c r="P5929" t="s">
        <v>3516</v>
      </c>
    </row>
    <row r="5930" spans="1:16" x14ac:dyDescent="0.35">
      <c r="A5930" t="s">
        <v>5431</v>
      </c>
      <c r="B5930" s="3" t="s">
        <v>13313</v>
      </c>
      <c r="C5930" s="4">
        <v>52.543673454</v>
      </c>
      <c r="D5930" s="4">
        <v>12.3690472179</v>
      </c>
      <c r="E5930" s="4">
        <f>Orte[[#This Row],[Lat_dez]]*PI()/180</f>
        <v>0.91706010286504125</v>
      </c>
      <c r="F5930" s="4">
        <f>Orte[[#This Row],[Lon_dez]]*PI()/180</f>
        <v>0.21588059928699949</v>
      </c>
      <c r="G5930" t="s">
        <v>885</v>
      </c>
      <c r="H5930" t="s">
        <v>894</v>
      </c>
      <c r="I5930" s="4" t="b">
        <v>0</v>
      </c>
      <c r="J5930" s="4" t="str">
        <f>CONCATENATE(Orte[[#This Row],[Ort]]," - ",Orte[[#This Row],[Landkreis]])</f>
        <v>Premnitz - Landkreis Havelland</v>
      </c>
      <c r="L5930" s="3" t="s">
        <v>14182</v>
      </c>
      <c r="M5930" s="3"/>
      <c r="N5930" t="str">
        <f>Orte[[#This Row],[Ort]]</f>
        <v>Premnitz</v>
      </c>
      <c r="O5930" t="s">
        <v>6791</v>
      </c>
      <c r="P5930" t="s">
        <v>4327</v>
      </c>
    </row>
    <row r="5931" spans="1:16" x14ac:dyDescent="0.35">
      <c r="A5931" t="s">
        <v>4609</v>
      </c>
      <c r="B5931" s="3" t="s">
        <v>12234</v>
      </c>
      <c r="C5931" s="4">
        <v>53.305661795600003</v>
      </c>
      <c r="D5931" s="4">
        <v>13.869727752099999</v>
      </c>
      <c r="E5931" s="4">
        <f>Orte[[#This Row],[Lat_dez]]*PI()/180</f>
        <v>0.93035930828777258</v>
      </c>
      <c r="F5931" s="4">
        <f>Orte[[#This Row],[Lon_dez]]*PI()/180</f>
        <v>0.24207241562937684</v>
      </c>
      <c r="G5931" t="s">
        <v>885</v>
      </c>
      <c r="H5931" t="s">
        <v>970</v>
      </c>
      <c r="I5931" s="4" t="b">
        <v>0</v>
      </c>
      <c r="J5931" s="4" t="str">
        <f>CONCATENATE(Orte[[#This Row],[Ort]]," - ",Orte[[#This Row],[Landkreis]])</f>
        <v>Prenzlau, Nordwestuckermark u.a. - Landkreis Uckermark</v>
      </c>
      <c r="L5931" s="3" t="s">
        <v>13459</v>
      </c>
      <c r="M5931" s="3"/>
      <c r="N5931" t="str">
        <f>Orte[[#This Row],[Ort]]</f>
        <v>Prenzlau, Nordwestuckermark u.a.</v>
      </c>
      <c r="O5931" t="s">
        <v>2749</v>
      </c>
      <c r="P5931" t="s">
        <v>3854</v>
      </c>
    </row>
    <row r="5932" spans="1:16" x14ac:dyDescent="0.35">
      <c r="A5932" t="s">
        <v>4560</v>
      </c>
      <c r="B5932" s="3" t="s">
        <v>12173</v>
      </c>
      <c r="C5932" s="4">
        <v>54.422730328699998</v>
      </c>
      <c r="D5932" s="4">
        <v>12.5336928586</v>
      </c>
      <c r="E5932" s="4">
        <f>Orte[[#This Row],[Lat_dez]]*PI()/180</f>
        <v>0.94985583216079084</v>
      </c>
      <c r="F5932" s="4">
        <f>Orte[[#This Row],[Lon_dez]]*PI()/180</f>
        <v>0.21875420781627009</v>
      </c>
      <c r="G5932" t="s">
        <v>834</v>
      </c>
      <c r="H5932" t="s">
        <v>923</v>
      </c>
      <c r="I5932" s="4" t="b">
        <v>0</v>
      </c>
      <c r="J5932" s="4" t="str">
        <f>CONCATENATE(Orte[[#This Row],[Ort]]," - ",Orte[[#This Row],[Landkreis]])</f>
        <v>Prerow a. Darß - Landkreis Vorpommern-Rügen</v>
      </c>
      <c r="L5932" s="3" t="s">
        <v>8840</v>
      </c>
      <c r="M5932" s="3"/>
      <c r="N5932" t="str">
        <f>Orte[[#This Row],[Ort]]</f>
        <v>Prerow a. Darß</v>
      </c>
      <c r="O5932" t="s">
        <v>4583</v>
      </c>
      <c r="P5932" t="s">
        <v>4154</v>
      </c>
    </row>
    <row r="5933" spans="1:16" x14ac:dyDescent="0.35">
      <c r="A5933" t="s">
        <v>3432</v>
      </c>
      <c r="B5933" s="3" t="s">
        <v>10728</v>
      </c>
      <c r="C5933" s="4">
        <v>49.768007280100001</v>
      </c>
      <c r="D5933" s="4">
        <v>11.9740626481</v>
      </c>
      <c r="E5933" s="4">
        <f>Orte[[#This Row],[Lat_dez]]*PI()/180</f>
        <v>0.86861558919425286</v>
      </c>
      <c r="F5933" s="4">
        <f>Orte[[#This Row],[Lon_dez]]*PI()/180</f>
        <v>0.20898681804941613</v>
      </c>
      <c r="G5933" t="s">
        <v>665</v>
      </c>
      <c r="H5933" t="s">
        <v>1224</v>
      </c>
      <c r="I5933" s="4" t="b">
        <v>0</v>
      </c>
      <c r="J5933" s="4" t="str">
        <f>CONCATENATE(Orte[[#This Row],[Ort]]," - ",Orte[[#This Row],[Landkreis]])</f>
        <v>Pressath - Landkreis Neustadt a.d. Waldnaab</v>
      </c>
      <c r="L5933" s="3" t="s">
        <v>14512</v>
      </c>
      <c r="M5933" s="3"/>
      <c r="N5933" t="str">
        <f>Orte[[#This Row],[Ort]]</f>
        <v>Pressath</v>
      </c>
      <c r="O5933" t="s">
        <v>1137</v>
      </c>
      <c r="P5933" t="s">
        <v>4068</v>
      </c>
    </row>
    <row r="5934" spans="1:16" x14ac:dyDescent="0.35">
      <c r="A5934" t="s">
        <v>3478</v>
      </c>
      <c r="B5934" s="3" t="s">
        <v>10791</v>
      </c>
      <c r="C5934" s="4">
        <v>50.232592044900002</v>
      </c>
      <c r="D5934" s="4">
        <v>11.5432433788</v>
      </c>
      <c r="E5934" s="4">
        <f>Orte[[#This Row],[Lat_dez]]*PI()/180</f>
        <v>0.87672412299461622</v>
      </c>
      <c r="F5934" s="4">
        <f>Orte[[#This Row],[Lon_dez]]*PI()/180</f>
        <v>0.201467603319095</v>
      </c>
      <c r="G5934" t="s">
        <v>665</v>
      </c>
      <c r="H5934" t="s">
        <v>956</v>
      </c>
      <c r="I5934" s="4" t="b">
        <v>0</v>
      </c>
      <c r="J5934" s="4" t="str">
        <f>CONCATENATE(Orte[[#This Row],[Ort]]," - ",Orte[[#This Row],[Landkreis]])</f>
        <v>Presseck - Landkreis Kulmbach</v>
      </c>
      <c r="L5934" s="3" t="s">
        <v>9648</v>
      </c>
      <c r="M5934" s="3"/>
      <c r="N5934" t="str">
        <f>Orte[[#This Row],[Ort]]</f>
        <v>Presseck</v>
      </c>
      <c r="O5934" t="s">
        <v>1204</v>
      </c>
      <c r="P5934" t="s">
        <v>4065</v>
      </c>
    </row>
    <row r="5935" spans="1:16" x14ac:dyDescent="0.35">
      <c r="A5935" t="s">
        <v>5556</v>
      </c>
      <c r="B5935" s="3" t="s">
        <v>13471</v>
      </c>
      <c r="C5935" s="4">
        <v>50.363022945499999</v>
      </c>
      <c r="D5935" s="4">
        <v>11.319728565</v>
      </c>
      <c r="E5935" s="4">
        <f>Orte[[#This Row],[Lat_dez]]*PI()/180</f>
        <v>0.87900057165642775</v>
      </c>
      <c r="F5935" s="4">
        <f>Orte[[#This Row],[Lon_dez]]*PI()/180</f>
        <v>0.19756653389130294</v>
      </c>
      <c r="G5935" t="s">
        <v>665</v>
      </c>
      <c r="H5935" t="s">
        <v>1188</v>
      </c>
      <c r="I5935" s="4" t="b">
        <v>0</v>
      </c>
      <c r="J5935" s="4" t="str">
        <f>CONCATENATE(Orte[[#This Row],[Ort]]," - ",Orte[[#This Row],[Landkreis]])</f>
        <v>Pressig - Landkreis Kronach</v>
      </c>
      <c r="L5935" s="3" t="s">
        <v>8301</v>
      </c>
      <c r="M5935" s="3"/>
      <c r="N5935" t="str">
        <f>Orte[[#This Row],[Ort]]</f>
        <v>Pressig</v>
      </c>
      <c r="O5935" t="s">
        <v>3169</v>
      </c>
      <c r="P5935" t="s">
        <v>5444</v>
      </c>
    </row>
    <row r="5936" spans="1:16" x14ac:dyDescent="0.35">
      <c r="A5936" t="s">
        <v>2729</v>
      </c>
      <c r="B5936" s="3" t="s">
        <v>9859</v>
      </c>
      <c r="C5936" s="4">
        <v>49.742240211800002</v>
      </c>
      <c r="D5936" s="4">
        <v>11.201371290200001</v>
      </c>
      <c r="E5936" s="4">
        <f>Orte[[#This Row],[Lat_dez]]*PI()/180</f>
        <v>0.86816586901383153</v>
      </c>
      <c r="F5936" s="4">
        <f>Orte[[#This Row],[Lon_dez]]*PI()/180</f>
        <v>0.19550080975235526</v>
      </c>
      <c r="G5936" t="s">
        <v>665</v>
      </c>
      <c r="H5936" t="s">
        <v>807</v>
      </c>
      <c r="I5936" s="4" t="b">
        <v>0</v>
      </c>
      <c r="J5936" s="4" t="str">
        <f>CONCATENATE(Orte[[#This Row],[Ort]]," - ",Orte[[#This Row],[Landkreis]])</f>
        <v>Pretzfeld - Landkreis Forchheim</v>
      </c>
      <c r="L5936" s="3" t="s">
        <v>10040</v>
      </c>
      <c r="M5936" s="3"/>
      <c r="N5936" t="str">
        <f>Orte[[#This Row],[Ort]]</f>
        <v>Pretzfeld</v>
      </c>
      <c r="O5936" t="s">
        <v>2119</v>
      </c>
      <c r="P5936" t="s">
        <v>16133</v>
      </c>
    </row>
    <row r="5937" spans="1:16" x14ac:dyDescent="0.35">
      <c r="A5937" t="s">
        <v>711</v>
      </c>
      <c r="B5937" s="3" t="s">
        <v>7796</v>
      </c>
      <c r="C5937" s="4">
        <v>52.3112875379</v>
      </c>
      <c r="D5937" s="4">
        <v>8.5047666166199996</v>
      </c>
      <c r="E5937" s="4">
        <f>Orte[[#This Row],[Lat_dez]]*PI()/180</f>
        <v>0.91300420349383304</v>
      </c>
      <c r="F5937" s="4">
        <f>Orte[[#This Row],[Lon_dez]]*PI()/180</f>
        <v>0.14843617957371727</v>
      </c>
      <c r="G5937" t="s">
        <v>504</v>
      </c>
      <c r="H5937" t="s">
        <v>712</v>
      </c>
      <c r="I5937" s="4" t="b">
        <v>0</v>
      </c>
      <c r="J5937" s="4" t="str">
        <f>CONCATENATE(Orte[[#This Row],[Ort]]," - ",Orte[[#This Row],[Landkreis]])</f>
        <v>Preußisch Oldendorf - Kreis Minden-Lübbecke</v>
      </c>
      <c r="L5937" s="3" t="s">
        <v>15328</v>
      </c>
      <c r="M5937" s="3"/>
      <c r="N5937" t="str">
        <f>Orte[[#This Row],[Ort]]</f>
        <v>Preußisch Oldendorf</v>
      </c>
      <c r="O5937" t="s">
        <v>6602</v>
      </c>
      <c r="P5937" t="s">
        <v>16134</v>
      </c>
    </row>
    <row r="5938" spans="1:16" x14ac:dyDescent="0.35">
      <c r="A5938" t="s">
        <v>961</v>
      </c>
      <c r="B5938" s="3" t="s">
        <v>7955</v>
      </c>
      <c r="C5938" s="4">
        <v>52.956531623399997</v>
      </c>
      <c r="D5938" s="4">
        <v>11.411906397499999</v>
      </c>
      <c r="E5938" s="4">
        <f>Orte[[#This Row],[Lat_dez]]*PI()/180</f>
        <v>0.92426583726482769</v>
      </c>
      <c r="F5938" s="4">
        <f>Orte[[#This Row],[Lon_dez]]*PI()/180</f>
        <v>0.19917534056577976</v>
      </c>
      <c r="G5938" t="s">
        <v>554</v>
      </c>
      <c r="H5938" t="s">
        <v>962</v>
      </c>
      <c r="I5938" s="4" t="b">
        <v>0</v>
      </c>
      <c r="J5938" s="4" t="str">
        <f>CONCATENATE(Orte[[#This Row],[Ort]]," - ",Orte[[#This Row],[Landkreis]])</f>
        <v>Prezelle - Landkreis Lüchow-Dannenberg</v>
      </c>
      <c r="L5938" s="3" t="s">
        <v>12209</v>
      </c>
      <c r="M5938" s="3"/>
      <c r="N5938" t="str">
        <f>Orte[[#This Row],[Ort]]</f>
        <v>Prezelle</v>
      </c>
      <c r="O5938" t="s">
        <v>2760</v>
      </c>
      <c r="P5938" t="s">
        <v>2712</v>
      </c>
    </row>
    <row r="5939" spans="1:16" x14ac:dyDescent="0.35">
      <c r="A5939" t="s">
        <v>3760</v>
      </c>
      <c r="B5939" s="3" t="s">
        <v>11158</v>
      </c>
      <c r="C5939" s="4">
        <v>49.828293936100003</v>
      </c>
      <c r="D5939" s="4">
        <v>10.3661451296</v>
      </c>
      <c r="E5939" s="4">
        <f>Orte[[#This Row],[Lat_dez]]*PI()/180</f>
        <v>0.86966778983647008</v>
      </c>
      <c r="F5939" s="4">
        <f>Orte[[#This Row],[Lon_dez]]*PI()/180</f>
        <v>0.18092336325109429</v>
      </c>
      <c r="G5939" t="s">
        <v>665</v>
      </c>
      <c r="H5939" t="s">
        <v>700</v>
      </c>
      <c r="I5939" s="4" t="b">
        <v>0</v>
      </c>
      <c r="J5939" s="4" t="str">
        <f>CONCATENATE(Orte[[#This Row],[Ort]]," - ",Orte[[#This Row],[Landkreis]])</f>
        <v>Prichsenstadt - Landkreis Kitzingen</v>
      </c>
      <c r="L5939" s="3" t="s">
        <v>10804</v>
      </c>
      <c r="M5939" s="3"/>
      <c r="N5939" t="str">
        <f>Orte[[#This Row],[Ort]]</f>
        <v>Prichsenstadt</v>
      </c>
      <c r="O5939" t="s">
        <v>5492</v>
      </c>
      <c r="P5939" t="s">
        <v>2358</v>
      </c>
    </row>
    <row r="5940" spans="1:16" x14ac:dyDescent="0.35">
      <c r="A5940" t="s">
        <v>6507</v>
      </c>
      <c r="B5940" s="3" t="s">
        <v>14761</v>
      </c>
      <c r="C5940" s="4">
        <v>47.850920378300003</v>
      </c>
      <c r="D5940" s="4">
        <v>12.3637342624</v>
      </c>
      <c r="E5940" s="4">
        <f>Orte[[#This Row],[Lat_dez]]*PI()/180</f>
        <v>0.83515611071098561</v>
      </c>
      <c r="F5940" s="4">
        <f>Orte[[#This Row],[Lon_dez]]*PI()/180</f>
        <v>0.21578787072051253</v>
      </c>
      <c r="G5940" t="s">
        <v>665</v>
      </c>
      <c r="H5940" t="s">
        <v>877</v>
      </c>
      <c r="I5940" s="4" t="b">
        <v>0</v>
      </c>
      <c r="J5940" s="4" t="str">
        <f>CONCATENATE(Orte[[#This Row],[Ort]]," - ",Orte[[#This Row],[Landkreis]])</f>
        <v>Prien a. Chiemsee, Herrenchiemssee - Landkreis Rosenheim</v>
      </c>
      <c r="L5940" s="3" t="s">
        <v>10562</v>
      </c>
      <c r="M5940" s="3"/>
      <c r="N5940" t="str">
        <f>Orte[[#This Row],[Ort]]</f>
        <v>Prien a. Chiemsee, Herrenchiemssee</v>
      </c>
      <c r="O5940" t="s">
        <v>6015</v>
      </c>
      <c r="P5940" t="s">
        <v>2477</v>
      </c>
    </row>
    <row r="5941" spans="1:16" x14ac:dyDescent="0.35">
      <c r="A5941" t="s">
        <v>4461</v>
      </c>
      <c r="B5941" s="3" t="s">
        <v>12052</v>
      </c>
      <c r="C5941" s="4">
        <v>53.680348858499997</v>
      </c>
      <c r="D5941" s="4">
        <v>9.7622110916700002</v>
      </c>
      <c r="E5941" s="4">
        <f>Orte[[#This Row],[Lat_dez]]*PI()/180</f>
        <v>0.93689883120000461</v>
      </c>
      <c r="F5941" s="4">
        <f>Orte[[#This Row],[Lon_dez]]*PI()/180</f>
        <v>0.17038272582435149</v>
      </c>
      <c r="G5941" t="s">
        <v>641</v>
      </c>
      <c r="H5941" t="s">
        <v>828</v>
      </c>
      <c r="I5941" s="4" t="b">
        <v>0</v>
      </c>
      <c r="J5941" s="4" t="str">
        <f>CONCATENATE(Orte[[#This Row],[Ort]]," - ",Orte[[#This Row],[Landkreis]])</f>
        <v>Prisdorf - Kreis Pinneberg</v>
      </c>
      <c r="L5941" s="3" t="s">
        <v>12208</v>
      </c>
      <c r="M5941" s="3"/>
      <c r="N5941" t="str">
        <f>Orte[[#This Row],[Ort]]</f>
        <v>Prisdorf</v>
      </c>
      <c r="O5941" t="s">
        <v>3936</v>
      </c>
      <c r="P5941" t="s">
        <v>5622</v>
      </c>
    </row>
    <row r="5942" spans="1:16" x14ac:dyDescent="0.35">
      <c r="A5942" t="s">
        <v>1336</v>
      </c>
      <c r="B5942" s="3" t="s">
        <v>8271</v>
      </c>
      <c r="C5942" s="4">
        <v>48.200442942499997</v>
      </c>
      <c r="D5942" s="4">
        <v>10.925545555099999</v>
      </c>
      <c r="E5942" s="4">
        <f>Orte[[#This Row],[Lat_dez]]*PI()/180</f>
        <v>0.84125643026628882</v>
      </c>
      <c r="F5942" s="4">
        <f>Orte[[#This Row],[Lon_dez]]*PI()/180</f>
        <v>0.19068674251312651</v>
      </c>
      <c r="G5942" t="s">
        <v>665</v>
      </c>
      <c r="H5942" t="s">
        <v>802</v>
      </c>
      <c r="I5942" s="4" t="b">
        <v>0</v>
      </c>
      <c r="J5942" s="4" t="str">
        <f>CONCATENATE(Orte[[#This Row],[Ort]]," - ",Orte[[#This Row],[Landkreis]])</f>
        <v>Prittriching - Landkreis Landsberg am Lech</v>
      </c>
      <c r="L5942" s="3" t="s">
        <v>10564</v>
      </c>
      <c r="M5942" s="3"/>
      <c r="N5942" t="str">
        <f>Orte[[#This Row],[Ort]]</f>
        <v>Prittriching</v>
      </c>
      <c r="O5942" t="s">
        <v>722</v>
      </c>
      <c r="P5942" t="s">
        <v>6379</v>
      </c>
    </row>
    <row r="5943" spans="1:16" x14ac:dyDescent="0.35">
      <c r="A5943" t="s">
        <v>6937</v>
      </c>
      <c r="B5943" s="3" t="s">
        <v>15341</v>
      </c>
      <c r="C5943" s="4">
        <v>53.136485642099998</v>
      </c>
      <c r="D5943" s="4">
        <v>12.1289151187</v>
      </c>
      <c r="E5943" s="4">
        <f>Orte[[#This Row],[Lat_dez]]*PI()/180</f>
        <v>0.92740662739333823</v>
      </c>
      <c r="F5943" s="4">
        <f>Orte[[#This Row],[Lon_dez]]*PI()/180</f>
        <v>0.21168950351623386</v>
      </c>
      <c r="G5943" t="s">
        <v>885</v>
      </c>
      <c r="H5943" t="s">
        <v>886</v>
      </c>
      <c r="I5943" s="4" t="b">
        <v>0</v>
      </c>
      <c r="J5943" s="4" t="str">
        <f>CONCATENATE(Orte[[#This Row],[Ort]]," - ",Orte[[#This Row],[Landkreis]])</f>
        <v>Pritzwalk, Groß Pankow - Landkreis Prignitz</v>
      </c>
      <c r="L5943" s="3" t="s">
        <v>11395</v>
      </c>
      <c r="M5943" s="3"/>
      <c r="N5943" t="str">
        <f>Orte[[#This Row],[Ort]]</f>
        <v>Pritzwalk, Groß Pankow</v>
      </c>
      <c r="O5943" t="s">
        <v>2640</v>
      </c>
      <c r="P5943" t="s">
        <v>5962</v>
      </c>
    </row>
    <row r="5944" spans="1:16" x14ac:dyDescent="0.35">
      <c r="A5944" t="s">
        <v>3571</v>
      </c>
      <c r="B5944" s="3" t="s">
        <v>10919</v>
      </c>
      <c r="C5944" s="4">
        <v>54.362932353600002</v>
      </c>
      <c r="D5944" s="4">
        <v>10.292794665400001</v>
      </c>
      <c r="E5944" s="4">
        <f>Orte[[#This Row],[Lat_dez]]*PI()/180</f>
        <v>0.94881216060927032</v>
      </c>
      <c r="F5944" s="4">
        <f>Orte[[#This Row],[Lon_dez]]*PI()/180</f>
        <v>0.17964315614293808</v>
      </c>
      <c r="G5944" t="s">
        <v>641</v>
      </c>
      <c r="H5944" t="s">
        <v>696</v>
      </c>
      <c r="I5944" s="4" t="b">
        <v>0</v>
      </c>
      <c r="J5944" s="4" t="str">
        <f>CONCATENATE(Orte[[#This Row],[Ort]]," - ",Orte[[#This Row],[Landkreis]])</f>
        <v>Probsteierhagen - Kreis Plön</v>
      </c>
      <c r="L5944" s="3" t="s">
        <v>13625</v>
      </c>
      <c r="M5944" s="3"/>
      <c r="N5944" t="str">
        <f>Orte[[#This Row],[Ort]]</f>
        <v>Probsteierhagen</v>
      </c>
      <c r="O5944" t="s">
        <v>2209</v>
      </c>
      <c r="P5944" t="s">
        <v>2252</v>
      </c>
    </row>
    <row r="5945" spans="1:16" x14ac:dyDescent="0.35">
      <c r="A5945" t="s">
        <v>3159</v>
      </c>
      <c r="B5945" s="3" t="s">
        <v>10386</v>
      </c>
      <c r="C5945" s="4">
        <v>50.552043035799997</v>
      </c>
      <c r="D5945" s="4">
        <v>11.380474448299999</v>
      </c>
      <c r="E5945" s="4">
        <f>Orte[[#This Row],[Lat_dez]]*PI()/180</f>
        <v>0.88229959458457963</v>
      </c>
      <c r="F5945" s="4">
        <f>Orte[[#This Row],[Lon_dez]]*PI()/180</f>
        <v>0.1986267495619202</v>
      </c>
      <c r="G5945" t="s">
        <v>678</v>
      </c>
      <c r="H5945" t="s">
        <v>1186</v>
      </c>
      <c r="I5945" s="4" t="b">
        <v>0</v>
      </c>
      <c r="J5945" s="4" t="str">
        <f>CONCATENATE(Orte[[#This Row],[Ort]]," - ",Orte[[#This Row],[Landkreis]])</f>
        <v>Probstzella - Landkreis Saalfeld-Rudolstadt</v>
      </c>
      <c r="L5945" s="3" t="s">
        <v>8830</v>
      </c>
      <c r="M5945" s="3"/>
      <c r="N5945" t="str">
        <f>Orte[[#This Row],[Ort]]</f>
        <v>Probstzella</v>
      </c>
      <c r="O5945" t="s">
        <v>6438</v>
      </c>
      <c r="P5945" t="s">
        <v>16135</v>
      </c>
    </row>
    <row r="5946" spans="1:16" x14ac:dyDescent="0.35">
      <c r="A5946" t="s">
        <v>3244</v>
      </c>
      <c r="B5946" s="3" t="s">
        <v>10486</v>
      </c>
      <c r="C5946" s="4">
        <v>54.448546947700002</v>
      </c>
      <c r="D5946" s="4">
        <v>12.991070755599999</v>
      </c>
      <c r="E5946" s="4">
        <f>Orte[[#This Row],[Lat_dez]]*PI()/180</f>
        <v>0.95030641716407382</v>
      </c>
      <c r="F5946" s="4">
        <f>Orte[[#This Row],[Lon_dez]]*PI()/180</f>
        <v>0.22673695804476754</v>
      </c>
      <c r="G5946" t="s">
        <v>834</v>
      </c>
      <c r="H5946" t="s">
        <v>923</v>
      </c>
      <c r="I5946" s="4" t="b">
        <v>0</v>
      </c>
      <c r="J5946" s="4" t="str">
        <f>CONCATENATE(Orte[[#This Row],[Ort]]," - ",Orte[[#This Row],[Landkreis]])</f>
        <v>Prohn - Landkreis Vorpommern-Rügen</v>
      </c>
      <c r="L5946" s="3" t="s">
        <v>7954</v>
      </c>
      <c r="M5946" s="3"/>
      <c r="N5946" t="str">
        <f>Orte[[#This Row],[Ort]]</f>
        <v>Prohn</v>
      </c>
      <c r="O5946" t="s">
        <v>4871</v>
      </c>
      <c r="P5946" t="s">
        <v>16136</v>
      </c>
    </row>
    <row r="5947" spans="1:16" x14ac:dyDescent="0.35">
      <c r="A5947" t="s">
        <v>1658</v>
      </c>
      <c r="B5947" s="3" t="s">
        <v>8607</v>
      </c>
      <c r="C5947" s="4">
        <v>50.240973993600001</v>
      </c>
      <c r="D5947" s="4">
        <v>6.4787103263699999</v>
      </c>
      <c r="E5947" s="4">
        <f>Orte[[#This Row],[Lat_dez]]*PI()/180</f>
        <v>0.8768704155971645</v>
      </c>
      <c r="F5947" s="4">
        <f>Orte[[#This Row],[Lon_dez]]*PI()/180</f>
        <v>0.11307482647811291</v>
      </c>
      <c r="G5947" t="s">
        <v>514</v>
      </c>
      <c r="H5947" t="s">
        <v>515</v>
      </c>
      <c r="I5947" s="4" t="b">
        <v>0</v>
      </c>
      <c r="J5947" s="4" t="str">
        <f>CONCATENATE(Orte[[#This Row],[Ort]]," - ",Orte[[#This Row],[Landkreis]])</f>
        <v>Pronsfeld - Landkreis Eifelkreis Bitburg-Prüm</v>
      </c>
      <c r="L5947" s="3" t="s">
        <v>8147</v>
      </c>
      <c r="M5947" s="3"/>
      <c r="N5947" t="str">
        <f>Orte[[#This Row],[Ort]]</f>
        <v>Pronsfeld</v>
      </c>
      <c r="O5947" t="s">
        <v>2737</v>
      </c>
      <c r="P5947" t="s">
        <v>6976</v>
      </c>
    </row>
    <row r="5948" spans="1:16" x14ac:dyDescent="0.35">
      <c r="A5948" t="s">
        <v>1809</v>
      </c>
      <c r="B5948" s="3" t="s">
        <v>8770</v>
      </c>
      <c r="C5948" s="4">
        <v>53.953386655800003</v>
      </c>
      <c r="D5948" s="4">
        <v>10.4965853682</v>
      </c>
      <c r="E5948" s="4">
        <f>Orte[[#This Row],[Lat_dez]]*PI()/180</f>
        <v>0.94166423974528268</v>
      </c>
      <c r="F5948" s="4">
        <f>Orte[[#This Row],[Lon_dez]]*PI()/180</f>
        <v>0.18319997489175127</v>
      </c>
      <c r="G5948" t="s">
        <v>641</v>
      </c>
      <c r="H5948" t="s">
        <v>671</v>
      </c>
      <c r="I5948" s="4" t="b">
        <v>0</v>
      </c>
      <c r="J5948" s="4" t="str">
        <f>CONCATENATE(Orte[[#This Row],[Ort]]," - ",Orte[[#This Row],[Landkreis]])</f>
        <v>Pronstorf - Kreis Segeberg</v>
      </c>
      <c r="L5948" s="3" t="s">
        <v>10890</v>
      </c>
      <c r="M5948" s="3"/>
      <c r="N5948" t="str">
        <f>Orte[[#This Row],[Ort]]</f>
        <v>Pronstorf</v>
      </c>
      <c r="O5948" t="s">
        <v>2132</v>
      </c>
      <c r="P5948" t="s">
        <v>6057</v>
      </c>
    </row>
    <row r="5949" spans="1:16" x14ac:dyDescent="0.35">
      <c r="A5949" t="s">
        <v>6733</v>
      </c>
      <c r="B5949" s="3" t="s">
        <v>15071</v>
      </c>
      <c r="C5949" s="4">
        <v>49.861147894600002</v>
      </c>
      <c r="D5949" s="4">
        <v>10.1211223271</v>
      </c>
      <c r="E5949" s="4">
        <f>Orte[[#This Row],[Lat_dez]]*PI()/180</f>
        <v>0.87024119958460855</v>
      </c>
      <c r="F5949" s="4">
        <f>Orte[[#This Row],[Lon_dez]]*PI()/180</f>
        <v>0.17664690860500551</v>
      </c>
      <c r="G5949" t="s">
        <v>665</v>
      </c>
      <c r="H5949" t="s">
        <v>1003</v>
      </c>
      <c r="I5949" s="4" t="b">
        <v>0</v>
      </c>
      <c r="J5949" s="4" t="str">
        <f>CONCATENATE(Orte[[#This Row],[Ort]]," - ",Orte[[#This Row],[Landkreis]])</f>
        <v>Prosselsheim - Landkreis Würzburg</v>
      </c>
      <c r="L5949" s="3" t="s">
        <v>8149</v>
      </c>
      <c r="M5949" s="3"/>
      <c r="N5949" t="str">
        <f>Orte[[#This Row],[Ort]]</f>
        <v>Prosselsheim</v>
      </c>
      <c r="O5949" t="s">
        <v>32</v>
      </c>
      <c r="P5949" t="s">
        <v>7136</v>
      </c>
    </row>
    <row r="5950" spans="1:16" x14ac:dyDescent="0.35">
      <c r="A5950" t="s">
        <v>3703</v>
      </c>
      <c r="B5950" s="3" t="s">
        <v>11081</v>
      </c>
      <c r="C5950" s="4">
        <v>50.220984418</v>
      </c>
      <c r="D5950" s="4">
        <v>6.4186612291799996</v>
      </c>
      <c r="E5950" s="4">
        <f>Orte[[#This Row],[Lat_dez]]*PI()/180</f>
        <v>0.87652153168686808</v>
      </c>
      <c r="F5950" s="4">
        <f>Orte[[#This Row],[Lon_dez]]*PI()/180</f>
        <v>0.11202677201929732</v>
      </c>
      <c r="G5950" t="s">
        <v>514</v>
      </c>
      <c r="H5950" t="s">
        <v>515</v>
      </c>
      <c r="I5950" s="4" t="b">
        <v>0</v>
      </c>
      <c r="J5950" s="4" t="str">
        <f>CONCATENATE(Orte[[#This Row],[Ort]]," - ",Orte[[#This Row],[Landkreis]])</f>
        <v>Prüm - Landkreis Eifelkreis Bitburg-Prüm</v>
      </c>
      <c r="L5950" s="3" t="s">
        <v>12776</v>
      </c>
      <c r="M5950" s="3"/>
      <c r="N5950" t="str">
        <f>Orte[[#This Row],[Ort]]</f>
        <v>Prüm</v>
      </c>
      <c r="O5950" t="s">
        <v>6122</v>
      </c>
      <c r="P5950" t="s">
        <v>5936</v>
      </c>
    </row>
    <row r="5951" spans="1:16" x14ac:dyDescent="0.35">
      <c r="A5951" t="s">
        <v>1211</v>
      </c>
      <c r="B5951" s="3" t="s">
        <v>8159</v>
      </c>
      <c r="C5951" s="4">
        <v>47.8879239193</v>
      </c>
      <c r="D5951" s="4">
        <v>12.191697527300001</v>
      </c>
      <c r="E5951" s="4">
        <f>Orte[[#This Row],[Lat_dez]]*PI()/180</f>
        <v>0.83580194433633226</v>
      </c>
      <c r="F5951" s="4">
        <f>Orte[[#This Row],[Lon_dez]]*PI()/180</f>
        <v>0.21278526325863625</v>
      </c>
      <c r="G5951" t="s">
        <v>665</v>
      </c>
      <c r="H5951" t="s">
        <v>877</v>
      </c>
      <c r="I5951" s="4" t="b">
        <v>0</v>
      </c>
      <c r="J5951" s="4" t="str">
        <f>CONCATENATE(Orte[[#This Row],[Ort]]," - ",Orte[[#This Row],[Landkreis]])</f>
        <v>Prutting - Landkreis Rosenheim</v>
      </c>
      <c r="L5951" s="3" t="s">
        <v>12706</v>
      </c>
      <c r="M5951" s="3"/>
      <c r="N5951" t="str">
        <f>Orte[[#This Row],[Ort]]</f>
        <v>Prutting</v>
      </c>
      <c r="O5951" t="s">
        <v>1727</v>
      </c>
      <c r="P5951" t="s">
        <v>5052</v>
      </c>
    </row>
    <row r="5952" spans="1:16" x14ac:dyDescent="0.35">
      <c r="A5952" t="s">
        <v>3855</v>
      </c>
      <c r="B5952" s="3" t="s">
        <v>11274</v>
      </c>
      <c r="C5952" s="4">
        <v>49.771530620500002</v>
      </c>
      <c r="D5952" s="4">
        <v>12.215289676099999</v>
      </c>
      <c r="E5952" s="4">
        <f>Orte[[#This Row],[Lat_dez]]*PI()/180</f>
        <v>0.86867708308490132</v>
      </c>
      <c r="F5952" s="4">
        <f>Orte[[#This Row],[Lon_dez]]*PI()/180</f>
        <v>0.21319702393281667</v>
      </c>
      <c r="G5952" t="s">
        <v>665</v>
      </c>
      <c r="H5952" t="s">
        <v>1224</v>
      </c>
      <c r="I5952" s="4" t="b">
        <v>0</v>
      </c>
      <c r="J5952" s="4" t="str">
        <f>CONCATENATE(Orte[[#This Row],[Ort]]," - ",Orte[[#This Row],[Landkreis]])</f>
        <v>Püchersreuth - Landkreis Neustadt a.d. Waldnaab</v>
      </c>
      <c r="L5952" s="3" t="s">
        <v>9864</v>
      </c>
      <c r="M5952" s="3"/>
      <c r="N5952" t="str">
        <f>Orte[[#This Row],[Ort]]</f>
        <v>Püchersreuth</v>
      </c>
      <c r="O5952" t="s">
        <v>5116</v>
      </c>
      <c r="P5952" t="s">
        <v>2818</v>
      </c>
    </row>
    <row r="5953" spans="1:16" x14ac:dyDescent="0.35">
      <c r="A5953" t="s">
        <v>4967</v>
      </c>
      <c r="B5953" s="3" t="s">
        <v>12706</v>
      </c>
      <c r="C5953" s="4">
        <v>48.162789574900003</v>
      </c>
      <c r="D5953" s="4">
        <v>11.3464075434</v>
      </c>
      <c r="E5953" s="4">
        <f>Orte[[#This Row],[Lat_dez]]*PI()/180</f>
        <v>0.84059925502720512</v>
      </c>
      <c r="F5953" s="4">
        <f>Orte[[#This Row],[Lon_dez]]*PI()/180</f>
        <v>0.19803216990545139</v>
      </c>
      <c r="G5953" t="s">
        <v>665</v>
      </c>
      <c r="H5953" t="s">
        <v>960</v>
      </c>
      <c r="I5953" s="4" t="b">
        <v>0</v>
      </c>
      <c r="J5953" s="4" t="str">
        <f>CONCATENATE(Orte[[#This Row],[Ort]]," - ",Orte[[#This Row],[Landkreis]])</f>
        <v>Puchheim - Landkreis Fürstenfeldbruck</v>
      </c>
      <c r="L5953" s="3" t="s">
        <v>10380</v>
      </c>
      <c r="M5953" s="3"/>
      <c r="N5953" t="str">
        <f>Orte[[#This Row],[Ort]]</f>
        <v>Puchheim</v>
      </c>
      <c r="O5953" t="s">
        <v>3153</v>
      </c>
      <c r="P5953" t="s">
        <v>6471</v>
      </c>
    </row>
    <row r="5954" spans="1:16" x14ac:dyDescent="0.35">
      <c r="A5954" t="s">
        <v>3715</v>
      </c>
      <c r="B5954" s="3" t="s">
        <v>11104</v>
      </c>
      <c r="C5954" s="4">
        <v>50.605117445099999</v>
      </c>
      <c r="D5954" s="4">
        <v>7.5910227069099996</v>
      </c>
      <c r="E5954" s="4">
        <f>Orte[[#This Row],[Lat_dez]]*PI()/180</f>
        <v>0.88322591777541581</v>
      </c>
      <c r="F5954" s="4">
        <f>Orte[[#This Row],[Lon_dez]]*PI()/180</f>
        <v>0.132488339829232</v>
      </c>
      <c r="G5954" t="s">
        <v>514</v>
      </c>
      <c r="H5954" t="s">
        <v>584</v>
      </c>
      <c r="I5954" s="4" t="b">
        <v>0</v>
      </c>
      <c r="J5954" s="4" t="str">
        <f>CONCATENATE(Orte[[#This Row],[Ort]]," - ",Orte[[#This Row],[Landkreis]])</f>
        <v>Puderbach - Landkreis Neuwied</v>
      </c>
      <c r="L5954" s="3" t="s">
        <v>14195</v>
      </c>
      <c r="M5954" s="3"/>
      <c r="N5954" t="str">
        <f>Orte[[#This Row],[Ort]]</f>
        <v>Puderbach</v>
      </c>
      <c r="O5954" t="s">
        <v>3637</v>
      </c>
      <c r="P5954" t="s">
        <v>6900</v>
      </c>
    </row>
    <row r="5955" spans="1:16" x14ac:dyDescent="0.35">
      <c r="A5955" t="s">
        <v>523</v>
      </c>
      <c r="B5955" s="3" t="s">
        <v>7679</v>
      </c>
      <c r="C5955" s="4">
        <v>51.0001948293</v>
      </c>
      <c r="D5955" s="4">
        <v>6.7841920297999998</v>
      </c>
      <c r="E5955" s="4">
        <f>Orte[[#This Row],[Lat_dez]]*PI()/180</f>
        <v>0.89012131892987234</v>
      </c>
      <c r="F5955" s="4">
        <f>Orte[[#This Row],[Lon_dez]]*PI()/180</f>
        <v>0.11840648800756726</v>
      </c>
      <c r="G5955" t="s">
        <v>504</v>
      </c>
      <c r="H5955" t="s">
        <v>524</v>
      </c>
      <c r="I5955" s="4" t="b">
        <v>0</v>
      </c>
      <c r="J5955" s="4" t="str">
        <f>CONCATENATE(Orte[[#This Row],[Ort]]," - ",Orte[[#This Row],[Landkreis]])</f>
        <v>Pulheim - Kreis Rhein-Erft-Kreis</v>
      </c>
      <c r="L5955" s="3" t="s">
        <v>9663</v>
      </c>
      <c r="M5955" s="3"/>
      <c r="N5955" t="str">
        <f>Orte[[#This Row],[Ort]]</f>
        <v>Pulheim</v>
      </c>
      <c r="O5955" t="s">
        <v>5516</v>
      </c>
      <c r="P5955" t="s">
        <v>1395</v>
      </c>
    </row>
    <row r="5956" spans="1:16" x14ac:dyDescent="0.35">
      <c r="A5956" t="s">
        <v>4585</v>
      </c>
      <c r="B5956" s="3" t="s">
        <v>12209</v>
      </c>
      <c r="C5956" s="4">
        <v>48.056805713000003</v>
      </c>
      <c r="D5956" s="4">
        <v>11.5190194895</v>
      </c>
      <c r="E5956" s="4">
        <f>Orte[[#This Row],[Lat_dez]]*PI()/180</f>
        <v>0.83874948768307123</v>
      </c>
      <c r="F5956" s="4">
        <f>Orte[[#This Row],[Lon_dez]]*PI()/180</f>
        <v>0.2010448166931714</v>
      </c>
      <c r="G5956" t="s">
        <v>665</v>
      </c>
      <c r="H5956" t="s">
        <v>854</v>
      </c>
      <c r="I5956" s="4" t="b">
        <v>0</v>
      </c>
      <c r="J5956" s="4" t="str">
        <f>CONCATENATE(Orte[[#This Row],[Ort]]," - ",Orte[[#This Row],[Landkreis]])</f>
        <v>Pullach i. Isartal - Landkreis München</v>
      </c>
      <c r="L5956" s="3" t="s">
        <v>14090</v>
      </c>
      <c r="M5956" s="3"/>
      <c r="N5956" t="str">
        <f>Orte[[#This Row],[Ort]]</f>
        <v>Pullach i. Isartal</v>
      </c>
      <c r="O5956" t="s">
        <v>2950</v>
      </c>
      <c r="P5956" t="s">
        <v>6139</v>
      </c>
    </row>
    <row r="5957" spans="1:16" x14ac:dyDescent="0.35">
      <c r="A5957" t="s">
        <v>3434</v>
      </c>
      <c r="B5957" s="3" t="s">
        <v>10732</v>
      </c>
      <c r="C5957" s="4">
        <v>49.918018272300003</v>
      </c>
      <c r="D5957" s="4">
        <v>12.0061200051</v>
      </c>
      <c r="E5957" s="4">
        <f>Orte[[#This Row],[Lat_dez]]*PI()/180</f>
        <v>0.87123377492232634</v>
      </c>
      <c r="F5957" s="4">
        <f>Orte[[#This Row],[Lon_dez]]*PI()/180</f>
        <v>0.20954632447855337</v>
      </c>
      <c r="G5957" t="s">
        <v>665</v>
      </c>
      <c r="H5957" t="s">
        <v>1307</v>
      </c>
      <c r="I5957" s="4" t="b">
        <v>0</v>
      </c>
      <c r="J5957" s="4" t="str">
        <f>CONCATENATE(Orte[[#This Row],[Ort]]," - ",Orte[[#This Row],[Landkreis]])</f>
        <v>Pullenreuth - Landkreis Tirschenreuth</v>
      </c>
      <c r="L5957" s="3" t="s">
        <v>11954</v>
      </c>
      <c r="M5957" s="3"/>
      <c r="N5957" t="str">
        <f>Orte[[#This Row],[Ort]]</f>
        <v>Pullenreuth</v>
      </c>
      <c r="O5957" t="s">
        <v>2222</v>
      </c>
      <c r="P5957" t="s">
        <v>4930</v>
      </c>
    </row>
    <row r="5958" spans="1:16" x14ac:dyDescent="0.35">
      <c r="A5958" t="s">
        <v>6941</v>
      </c>
      <c r="B5958" s="3" t="s">
        <v>15347</v>
      </c>
      <c r="C5958" s="4">
        <v>51.190155089299999</v>
      </c>
      <c r="D5958" s="4">
        <v>14.004589724200001</v>
      </c>
      <c r="E5958" s="4">
        <f>Orte[[#This Row],[Lat_dez]]*PI()/180</f>
        <v>0.893436750914817</v>
      </c>
      <c r="F5958" s="4">
        <f>Orte[[#This Row],[Lon_dez]]*PI()/180</f>
        <v>0.24442620107825461</v>
      </c>
      <c r="G5958" t="s">
        <v>869</v>
      </c>
      <c r="H5958" t="s">
        <v>972</v>
      </c>
      <c r="I5958" s="4" t="b">
        <v>0</v>
      </c>
      <c r="J5958" s="4" t="str">
        <f>CONCATENATE(Orte[[#This Row],[Ort]]," - ",Orte[[#This Row],[Landkreis]])</f>
        <v>Pulsnitz - Landkreis Bautzen</v>
      </c>
      <c r="L5958" s="3" t="s">
        <v>9665</v>
      </c>
      <c r="M5958" s="3"/>
      <c r="N5958" t="str">
        <f>Orte[[#This Row],[Ort]]</f>
        <v>Pulsnitz</v>
      </c>
      <c r="O5958" t="s">
        <v>1898</v>
      </c>
      <c r="P5958" t="s">
        <v>4383</v>
      </c>
    </row>
    <row r="5959" spans="1:16" x14ac:dyDescent="0.35">
      <c r="A5959" t="s">
        <v>3426</v>
      </c>
      <c r="B5959" s="3" t="s">
        <v>10720</v>
      </c>
      <c r="C5959" s="4">
        <v>50.037446540799998</v>
      </c>
      <c r="D5959" s="4">
        <v>7.12228294174</v>
      </c>
      <c r="E5959" s="4">
        <f>Orte[[#This Row],[Lat_dez]]*PI()/180</f>
        <v>0.87331819142760703</v>
      </c>
      <c r="F5959" s="4">
        <f>Orte[[#This Row],[Lon_dez]]*PI()/180</f>
        <v>0.12430728759199046</v>
      </c>
      <c r="G5959" t="s">
        <v>514</v>
      </c>
      <c r="H5959" t="s">
        <v>538</v>
      </c>
      <c r="I5959" s="4" t="b">
        <v>0</v>
      </c>
      <c r="J5959" s="4" t="str">
        <f>CONCATENATE(Orte[[#This Row],[Ort]]," - ",Orte[[#This Row],[Landkreis]])</f>
        <v>Pünderich - Landkreis Cochem-Zell</v>
      </c>
      <c r="L5959" s="3" t="s">
        <v>11187</v>
      </c>
      <c r="M5959" s="3"/>
      <c r="N5959" t="str">
        <f>Orte[[#This Row],[Ort]]</f>
        <v>Pünderich</v>
      </c>
      <c r="O5959" t="s">
        <v>1121</v>
      </c>
      <c r="P5959" t="s">
        <v>4397</v>
      </c>
    </row>
    <row r="5960" spans="1:16" x14ac:dyDescent="0.35">
      <c r="A5960" t="s">
        <v>3836</v>
      </c>
      <c r="B5960" s="3" t="s">
        <v>11252</v>
      </c>
      <c r="C5960" s="4">
        <v>48.006522242000003</v>
      </c>
      <c r="D5960" s="4">
        <v>10.917328128299999</v>
      </c>
      <c r="E5960" s="4">
        <f>Orte[[#This Row],[Lat_dez]]*PI()/180</f>
        <v>0.83787187555479004</v>
      </c>
      <c r="F5960" s="4">
        <f>Orte[[#This Row],[Lon_dez]]*PI()/180</f>
        <v>0.19054332135942489</v>
      </c>
      <c r="G5960" t="s">
        <v>665</v>
      </c>
      <c r="H5960" t="s">
        <v>802</v>
      </c>
      <c r="I5960" s="4" t="b">
        <v>0</v>
      </c>
      <c r="J5960" s="4" t="str">
        <f>CONCATENATE(Orte[[#This Row],[Ort]]," - ",Orte[[#This Row],[Landkreis]])</f>
        <v>Pürgen - Landkreis Landsberg am Lech</v>
      </c>
      <c r="L5960" s="3" t="s">
        <v>8320</v>
      </c>
      <c r="M5960" s="3"/>
      <c r="N5960" t="str">
        <f>Orte[[#This Row],[Ort]]</f>
        <v>Pürgen</v>
      </c>
      <c r="O5960" t="s">
        <v>1366</v>
      </c>
      <c r="P5960" t="s">
        <v>5547</v>
      </c>
    </row>
    <row r="5961" spans="1:16" x14ac:dyDescent="0.35">
      <c r="A5961" t="s">
        <v>6660</v>
      </c>
      <c r="B5961" s="3" t="s">
        <v>14973</v>
      </c>
      <c r="C5961" s="4">
        <v>49.525478988300002</v>
      </c>
      <c r="D5961" s="4">
        <v>10.826786785099999</v>
      </c>
      <c r="E5961" s="4">
        <f>Orte[[#This Row],[Lat_dez]]*PI()/180</f>
        <v>0.86438267197310525</v>
      </c>
      <c r="F5961" s="4">
        <f>Orte[[#This Row],[Lon_dez]]*PI()/180</f>
        <v>0.18896307681140673</v>
      </c>
      <c r="G5961" t="s">
        <v>665</v>
      </c>
      <c r="H5961" t="s">
        <v>2660</v>
      </c>
      <c r="I5961" s="4" t="b">
        <v>0</v>
      </c>
      <c r="J5961" s="4" t="str">
        <f>CONCATENATE(Orte[[#This Row],[Ort]]," - ",Orte[[#This Row],[Landkreis]])</f>
        <v>Puschendorf - Landkreis Fürth</v>
      </c>
      <c r="L5961" s="3" t="s">
        <v>14812</v>
      </c>
      <c r="M5961" s="3"/>
      <c r="N5961" t="str">
        <f>Orte[[#This Row],[Ort]]</f>
        <v>Puschendorf</v>
      </c>
      <c r="O5961" t="s">
        <v>3957</v>
      </c>
      <c r="P5961" t="s">
        <v>2081</v>
      </c>
    </row>
    <row r="5962" spans="1:16" x14ac:dyDescent="0.35">
      <c r="A5962" t="s">
        <v>3393</v>
      </c>
      <c r="B5962" s="3" t="s">
        <v>10672</v>
      </c>
      <c r="C5962" s="4">
        <v>54.323053040600001</v>
      </c>
      <c r="D5962" s="4">
        <v>13.534153596099999</v>
      </c>
      <c r="E5962" s="4">
        <f>Orte[[#This Row],[Lat_dez]]*PI()/180</f>
        <v>0.94811613529398686</v>
      </c>
      <c r="F5962" s="4">
        <f>Orte[[#This Row],[Lon_dez]]*PI()/180</f>
        <v>0.23621554172257575</v>
      </c>
      <c r="G5962" t="s">
        <v>834</v>
      </c>
      <c r="H5962" t="s">
        <v>923</v>
      </c>
      <c r="I5962" s="4" t="b">
        <v>0</v>
      </c>
      <c r="J5962" s="4" t="str">
        <f>CONCATENATE(Orte[[#This Row],[Ort]]," - ",Orte[[#This Row],[Landkreis]])</f>
        <v>Putbus - Landkreis Vorpommern-Rügen</v>
      </c>
      <c r="L5962" s="3" t="s">
        <v>15696</v>
      </c>
      <c r="M5962" s="3"/>
      <c r="N5962" t="str">
        <f>Orte[[#This Row],[Ort]]</f>
        <v>Putbus</v>
      </c>
      <c r="O5962" t="s">
        <v>2624</v>
      </c>
      <c r="P5962" t="s">
        <v>5756</v>
      </c>
    </row>
    <row r="5963" spans="1:16" x14ac:dyDescent="0.35">
      <c r="A5963" t="s">
        <v>5774</v>
      </c>
      <c r="B5963" s="3" t="s">
        <v>13762</v>
      </c>
      <c r="C5963" s="4">
        <v>49.293838730300003</v>
      </c>
      <c r="D5963" s="4">
        <v>6.8951518683300002</v>
      </c>
      <c r="E5963" s="4">
        <f>Orte[[#This Row],[Lat_dez]]*PI()/180</f>
        <v>0.86033978679083611</v>
      </c>
      <c r="F5963" s="4">
        <f>Orte[[#This Row],[Lon_dez]]*PI()/180</f>
        <v>0.12034310252739704</v>
      </c>
      <c r="G5963" t="s">
        <v>534</v>
      </c>
      <c r="H5963" t="s">
        <v>536</v>
      </c>
      <c r="I5963" s="4" t="b">
        <v>0</v>
      </c>
      <c r="J5963" s="4" t="str">
        <f>CONCATENATE(Orte[[#This Row],[Ort]]," - ",Orte[[#This Row],[Landkreis]])</f>
        <v>Püttlingen - Landkreis Regionalverband Saarbrücken</v>
      </c>
      <c r="L5963" s="3" t="s">
        <v>15504</v>
      </c>
      <c r="M5963" s="3"/>
      <c r="N5963" t="str">
        <f>Orte[[#This Row],[Ort]]</f>
        <v>Püttlingen</v>
      </c>
      <c r="O5963" t="s">
        <v>4595</v>
      </c>
      <c r="P5963" t="s">
        <v>2285</v>
      </c>
    </row>
    <row r="5964" spans="1:16" x14ac:dyDescent="0.35">
      <c r="A5964" t="s">
        <v>6328</v>
      </c>
      <c r="B5964" s="3" t="s">
        <v>14515</v>
      </c>
      <c r="C5964" s="4">
        <v>48.082791638800003</v>
      </c>
      <c r="D5964" s="4">
        <v>11.7066019325</v>
      </c>
      <c r="E5964" s="4">
        <f>Orte[[#This Row],[Lat_dez]]*PI()/180</f>
        <v>0.83920302764746013</v>
      </c>
      <c r="F5964" s="4">
        <f>Orte[[#This Row],[Lon_dez]]*PI()/180</f>
        <v>0.20431874794245597</v>
      </c>
      <c r="G5964" t="s">
        <v>665</v>
      </c>
      <c r="H5964" t="s">
        <v>854</v>
      </c>
      <c r="I5964" s="4" t="b">
        <v>0</v>
      </c>
      <c r="J5964" s="4" t="str">
        <f>CONCATENATE(Orte[[#This Row],[Ort]]," - ",Orte[[#This Row],[Landkreis]])</f>
        <v>Putzbrunn - Landkreis München</v>
      </c>
      <c r="L5964" s="3" t="s">
        <v>9077</v>
      </c>
      <c r="M5964" s="3"/>
      <c r="N5964" t="str">
        <f>Orte[[#This Row],[Ort]]</f>
        <v>Putzbrunn</v>
      </c>
      <c r="O5964" t="s">
        <v>5974</v>
      </c>
      <c r="P5964" t="s">
        <v>1672</v>
      </c>
    </row>
    <row r="5965" spans="1:16" x14ac:dyDescent="0.35">
      <c r="A5965" t="s">
        <v>3385</v>
      </c>
      <c r="B5965" s="3" t="s">
        <v>10664</v>
      </c>
      <c r="C5965" s="4">
        <v>49.289296138499999</v>
      </c>
      <c r="D5965" s="4">
        <v>11.270752143199999</v>
      </c>
      <c r="E5965" s="4">
        <f>Orte[[#This Row],[Lat_dez]]*PI()/180</f>
        <v>0.86026050360735185</v>
      </c>
      <c r="F5965" s="4">
        <f>Orte[[#This Row],[Lon_dez]]*PI()/180</f>
        <v>0.19671173407504738</v>
      </c>
      <c r="G5965" t="s">
        <v>665</v>
      </c>
      <c r="H5965" t="s">
        <v>832</v>
      </c>
      <c r="I5965" s="4" t="b">
        <v>0</v>
      </c>
      <c r="J5965" s="4" t="str">
        <f>CONCATENATE(Orte[[#This Row],[Ort]]," - ",Orte[[#This Row],[Landkreis]])</f>
        <v>Pyrbaum - Landkreis Neumarkt i.d. OPf.</v>
      </c>
      <c r="L5965" s="3" t="s">
        <v>10385</v>
      </c>
      <c r="M5965" s="3"/>
      <c r="N5965" t="str">
        <f>Orte[[#This Row],[Ort]]</f>
        <v>Pyrbaum</v>
      </c>
      <c r="O5965" t="s">
        <v>1773</v>
      </c>
      <c r="P5965" t="s">
        <v>6918</v>
      </c>
    </row>
    <row r="5966" spans="1:16" x14ac:dyDescent="0.35">
      <c r="A5966" t="s">
        <v>2136</v>
      </c>
      <c r="B5966" s="3" t="s">
        <v>9137</v>
      </c>
      <c r="C5966" s="4">
        <v>52.677697122399998</v>
      </c>
      <c r="D5966" s="4">
        <v>7.9681529468300001</v>
      </c>
      <c r="E5966" s="4">
        <f>Orte[[#This Row],[Lat_dez]]*PI()/180</f>
        <v>0.91939925715422233</v>
      </c>
      <c r="F5966" s="4">
        <f>Orte[[#This Row],[Lon_dez]]*PI()/180</f>
        <v>0.13907050422467215</v>
      </c>
      <c r="G5966" t="s">
        <v>554</v>
      </c>
      <c r="H5966" t="s">
        <v>555</v>
      </c>
      <c r="I5966" s="4" t="b">
        <v>0</v>
      </c>
      <c r="J5966" s="4" t="str">
        <f>CONCATENATE(Orte[[#This Row],[Ort]]," - ",Orte[[#This Row],[Landkreis]])</f>
        <v>Quakenbrück - Landkreis Osnabrück</v>
      </c>
      <c r="L5966" s="3" t="s">
        <v>14083</v>
      </c>
      <c r="M5966" s="3"/>
      <c r="N5966" t="str">
        <f>Orte[[#This Row],[Ort]]</f>
        <v>Quakenbrück</v>
      </c>
      <c r="O5966" t="s">
        <v>3553</v>
      </c>
      <c r="P5966" t="s">
        <v>4161</v>
      </c>
    </row>
    <row r="5967" spans="1:16" x14ac:dyDescent="0.35">
      <c r="A5967" t="s">
        <v>1179</v>
      </c>
      <c r="B5967" s="3" t="s">
        <v>8135</v>
      </c>
      <c r="C5967" s="4">
        <v>51.802233621500001</v>
      </c>
      <c r="D5967" s="4">
        <v>11.167000744999999</v>
      </c>
      <c r="E5967" s="4">
        <f>Orte[[#This Row],[Lat_dez]]*PI()/180</f>
        <v>0.90411953658248101</v>
      </c>
      <c r="F5967" s="4">
        <f>Orte[[#This Row],[Lon_dez]]*PI()/180</f>
        <v>0.19490093057290966</v>
      </c>
      <c r="G5967" t="s">
        <v>809</v>
      </c>
      <c r="H5967" t="s">
        <v>810</v>
      </c>
      <c r="I5967" s="4" t="b">
        <v>0</v>
      </c>
      <c r="J5967" s="4" t="str">
        <f>CONCATENATE(Orte[[#This Row],[Ort]]," - ",Orte[[#This Row],[Landkreis]])</f>
        <v>Quedlinburg - Landkreis Harz</v>
      </c>
      <c r="L5967" s="3" t="s">
        <v>11697</v>
      </c>
      <c r="M5967" s="3"/>
      <c r="N5967" t="str">
        <f>Orte[[#This Row],[Ort]]</f>
        <v>Quedlinburg</v>
      </c>
      <c r="O5967" t="s">
        <v>997</v>
      </c>
      <c r="P5967" t="s">
        <v>2566</v>
      </c>
    </row>
    <row r="5968" spans="1:16" x14ac:dyDescent="0.35">
      <c r="A5968" t="s">
        <v>2723</v>
      </c>
      <c r="B5968" s="3" t="s">
        <v>9853</v>
      </c>
      <c r="C5968" s="4">
        <v>51.705594042599998</v>
      </c>
      <c r="D5968" s="4">
        <v>11.115496987</v>
      </c>
      <c r="E5968" s="4">
        <f>Orte[[#This Row],[Lat_dez]]*PI()/180</f>
        <v>0.90243285774293525</v>
      </c>
      <c r="F5968" s="4">
        <f>Orte[[#This Row],[Lon_dez]]*PI()/180</f>
        <v>0.19400202041865933</v>
      </c>
      <c r="G5968" t="s">
        <v>809</v>
      </c>
      <c r="H5968" t="s">
        <v>810</v>
      </c>
      <c r="I5968" s="4" t="b">
        <v>0</v>
      </c>
      <c r="J5968" s="4" t="str">
        <f>CONCATENATE(Orte[[#This Row],[Ort]]," - ",Orte[[#This Row],[Landkreis]])</f>
        <v>Quedlinburg, Ballenstedt - Landkreis Harz</v>
      </c>
      <c r="L5968" s="3" t="s">
        <v>8903</v>
      </c>
      <c r="M5968" s="3"/>
      <c r="N5968" t="str">
        <f>Orte[[#This Row],[Ort]]</f>
        <v>Quedlinburg, Ballenstedt</v>
      </c>
      <c r="O5968" t="s">
        <v>6611</v>
      </c>
      <c r="P5968" t="s">
        <v>5308</v>
      </c>
    </row>
    <row r="5969" spans="1:16" x14ac:dyDescent="0.35">
      <c r="A5969" t="s">
        <v>2993</v>
      </c>
      <c r="B5969" s="3" t="s">
        <v>10187</v>
      </c>
      <c r="C5969" s="4">
        <v>51.348460002400003</v>
      </c>
      <c r="D5969" s="4">
        <v>11.605185473300001</v>
      </c>
      <c r="E5969" s="4">
        <f>Orte[[#This Row],[Lat_dez]]*PI()/180</f>
        <v>0.8961996928704955</v>
      </c>
      <c r="F5969" s="4">
        <f>Orte[[#This Row],[Lon_dez]]*PI()/180</f>
        <v>0.20254869681370147</v>
      </c>
      <c r="G5969" t="s">
        <v>809</v>
      </c>
      <c r="H5969" t="s">
        <v>861</v>
      </c>
      <c r="I5969" s="4" t="b">
        <v>0</v>
      </c>
      <c r="J5969" s="4" t="str">
        <f>CONCATENATE(Orte[[#This Row],[Ort]]," - ",Orte[[#This Row],[Landkreis]])</f>
        <v>Querfurt, Obhausen, Mücheln u.a. - Landkreis Saalekreis</v>
      </c>
      <c r="L5969" s="3" t="s">
        <v>15697</v>
      </c>
      <c r="M5969" s="3"/>
      <c r="N5969" t="str">
        <f>Orte[[#This Row],[Ort]]</f>
        <v>Querfurt, Obhausen, Mücheln u.a.</v>
      </c>
      <c r="O5969" t="s">
        <v>4495</v>
      </c>
      <c r="P5969" t="s">
        <v>3457</v>
      </c>
    </row>
    <row r="5970" spans="1:16" x14ac:dyDescent="0.35">
      <c r="A5970" t="s">
        <v>4111</v>
      </c>
      <c r="B5970" s="3" t="s">
        <v>11597</v>
      </c>
      <c r="C5970" s="4">
        <v>53.733512263400002</v>
      </c>
      <c r="D5970" s="4">
        <v>9.9038229974299998</v>
      </c>
      <c r="E5970" s="4">
        <f>Orte[[#This Row],[Lat_dez]]*PI()/180</f>
        <v>0.93782670765708065</v>
      </c>
      <c r="F5970" s="4">
        <f>Orte[[#This Row],[Lon_dez]]*PI()/180</f>
        <v>0.17285431983988739</v>
      </c>
      <c r="G5970" t="s">
        <v>641</v>
      </c>
      <c r="H5970" t="s">
        <v>828</v>
      </c>
      <c r="I5970" s="4" t="b">
        <v>0</v>
      </c>
      <c r="J5970" s="4" t="str">
        <f>CONCATENATE(Orte[[#This Row],[Ort]]," - ",Orte[[#This Row],[Landkreis]])</f>
        <v>Quickborn - Kreis Pinneberg</v>
      </c>
      <c r="L5970" s="3" t="s">
        <v>8136</v>
      </c>
      <c r="M5970" s="3"/>
      <c r="N5970" t="str">
        <f>Orte[[#This Row],[Ort]]</f>
        <v>Quickborn</v>
      </c>
      <c r="O5970" t="s">
        <v>3046</v>
      </c>
      <c r="P5970" t="s">
        <v>4378</v>
      </c>
    </row>
    <row r="5971" spans="1:16" x14ac:dyDescent="0.35">
      <c r="A5971" t="s">
        <v>5830</v>
      </c>
      <c r="B5971" s="3" t="s">
        <v>13843</v>
      </c>
      <c r="C5971" s="4">
        <v>49.322045802600002</v>
      </c>
      <c r="D5971" s="4">
        <v>7.0287723350300002</v>
      </c>
      <c r="E5971" s="4">
        <f>Orte[[#This Row],[Lat_dez]]*PI()/180</f>
        <v>0.86083209307481923</v>
      </c>
      <c r="F5971" s="4">
        <f>Orte[[#This Row],[Lon_dez]]*PI()/180</f>
        <v>0.12267521961936348</v>
      </c>
      <c r="G5971" t="s">
        <v>534</v>
      </c>
      <c r="H5971" t="s">
        <v>536</v>
      </c>
      <c r="I5971" s="4" t="b">
        <v>0</v>
      </c>
      <c r="J5971" s="4" t="str">
        <f>CONCATENATE(Orte[[#This Row],[Ort]]," - ",Orte[[#This Row],[Landkreis]])</f>
        <v>Quierschied - Landkreis Regionalverband Saarbrücken</v>
      </c>
      <c r="L5971" s="3" t="s">
        <v>14525</v>
      </c>
      <c r="M5971" s="3"/>
      <c r="N5971" t="str">
        <f>Orte[[#This Row],[Ort]]</f>
        <v>Quierschied</v>
      </c>
      <c r="O5971" t="s">
        <v>2691</v>
      </c>
      <c r="P5971" t="s">
        <v>6815</v>
      </c>
    </row>
    <row r="5972" spans="1:16" x14ac:dyDescent="0.35">
      <c r="A5972" t="s">
        <v>4785</v>
      </c>
      <c r="B5972" s="3" t="s">
        <v>12745</v>
      </c>
      <c r="C5972" s="4">
        <v>50.950700607100003</v>
      </c>
      <c r="D5972" s="4">
        <v>13.6660340898</v>
      </c>
      <c r="E5972" s="4">
        <f>Orte[[#This Row],[Lat_dez]]*PI()/180</f>
        <v>0.88925748179176878</v>
      </c>
      <c r="F5972" s="4">
        <f>Orte[[#This Row],[Lon_dez]]*PI()/180</f>
        <v>0.23851729055679644</v>
      </c>
      <c r="G5972" t="s">
        <v>869</v>
      </c>
      <c r="H5972" t="s">
        <v>968</v>
      </c>
      <c r="I5972" s="4" t="b">
        <v>0</v>
      </c>
      <c r="J5972" s="4" t="str">
        <f>CONCATENATE(Orte[[#This Row],[Ort]]," - ",Orte[[#This Row],[Landkreis]])</f>
        <v>Rabenau - Landkreis Sächsische Schweiz-Osterzgebirge</v>
      </c>
      <c r="L5972" s="3" t="s">
        <v>11185</v>
      </c>
      <c r="M5972" s="3"/>
      <c r="N5972" t="str">
        <f>Orte[[#This Row],[Ort]]</f>
        <v>Rabenau</v>
      </c>
      <c r="O5972" t="s">
        <v>5787</v>
      </c>
      <c r="P5972" t="s">
        <v>6774</v>
      </c>
    </row>
    <row r="5973" spans="1:16" x14ac:dyDescent="0.35">
      <c r="A5973" t="s">
        <v>4785</v>
      </c>
      <c r="B5973" s="3" t="s">
        <v>12472</v>
      </c>
      <c r="C5973" s="4">
        <v>50.668022151899997</v>
      </c>
      <c r="D5973" s="4">
        <v>8.8904114125200007</v>
      </c>
      <c r="E5973" s="4">
        <f>Orte[[#This Row],[Lat_dez]]*PI()/180</f>
        <v>0.88432381202407739</v>
      </c>
      <c r="F5973" s="4">
        <f>Orte[[#This Row],[Lon_dez]]*PI()/180</f>
        <v>0.15516695100535383</v>
      </c>
      <c r="G5973" t="s">
        <v>549</v>
      </c>
      <c r="H5973" t="s">
        <v>1723</v>
      </c>
      <c r="I5973" s="4" t="b">
        <v>0</v>
      </c>
      <c r="J5973" s="4" t="str">
        <f>CONCATENATE(Orte[[#This Row],[Ort]]," - ",Orte[[#This Row],[Landkreis]])</f>
        <v>Rabenau - Landkreis Gießen</v>
      </c>
      <c r="L5973" s="3" t="s">
        <v>12693</v>
      </c>
      <c r="M5973" s="3"/>
      <c r="N5973" t="str">
        <f>Orte[[#This Row],[Ort]]</f>
        <v>Rabenau</v>
      </c>
      <c r="O5973" t="s">
        <v>6289</v>
      </c>
      <c r="P5973" t="s">
        <v>4120</v>
      </c>
    </row>
    <row r="5974" spans="1:16" x14ac:dyDescent="0.35">
      <c r="A5974" t="s">
        <v>6113</v>
      </c>
      <c r="B5974" s="3" t="s">
        <v>14218</v>
      </c>
      <c r="C5974" s="4">
        <v>54.631872913700001</v>
      </c>
      <c r="D5974" s="4">
        <v>9.8972937451800007</v>
      </c>
      <c r="E5974" s="4">
        <f>Orte[[#This Row],[Lat_dez]]*PI()/180</f>
        <v>0.95350605887517303</v>
      </c>
      <c r="F5974" s="4">
        <f>Orte[[#This Row],[Lon_dez]]*PI()/180</f>
        <v>0.17274036289043168</v>
      </c>
      <c r="G5974" t="s">
        <v>641</v>
      </c>
      <c r="H5974" t="s">
        <v>660</v>
      </c>
      <c r="I5974" s="4" t="b">
        <v>0</v>
      </c>
      <c r="J5974" s="4" t="str">
        <f>CONCATENATE(Orte[[#This Row],[Ort]]," - ",Orte[[#This Row],[Landkreis]])</f>
        <v>Rabenkirchen-Faulück - Kreis Schleswig-Flensburg</v>
      </c>
      <c r="L5974" s="3" t="s">
        <v>11953</v>
      </c>
      <c r="M5974" s="3"/>
      <c r="N5974" t="str">
        <f>Orte[[#This Row],[Ort]]</f>
        <v>Rabenkirchen-Faulück</v>
      </c>
      <c r="O5974" t="s">
        <v>3902</v>
      </c>
      <c r="P5974" t="s">
        <v>4838</v>
      </c>
    </row>
    <row r="5975" spans="1:16" x14ac:dyDescent="0.35">
      <c r="A5975" t="s">
        <v>1541</v>
      </c>
      <c r="B5975" s="3" t="s">
        <v>8478</v>
      </c>
      <c r="C5975" s="4">
        <v>52.198219102300001</v>
      </c>
      <c r="D5975" s="4">
        <v>10.8703151346</v>
      </c>
      <c r="E5975" s="4">
        <f>Orte[[#This Row],[Lat_dez]]*PI()/180</f>
        <v>0.91103078701253382</v>
      </c>
      <c r="F5975" s="4">
        <f>Orte[[#This Row],[Lon_dez]]*PI()/180</f>
        <v>0.18972278982814059</v>
      </c>
      <c r="G5975" t="s">
        <v>554</v>
      </c>
      <c r="H5975" t="s">
        <v>789</v>
      </c>
      <c r="I5975" s="4" t="b">
        <v>0</v>
      </c>
      <c r="J5975" s="4" t="str">
        <f>CONCATENATE(Orte[[#This Row],[Ort]]," - ",Orte[[#This Row],[Landkreis]])</f>
        <v>Räbke - Landkreis Helmstedt</v>
      </c>
      <c r="L5975" s="3" t="s">
        <v>9857</v>
      </c>
      <c r="M5975" s="3"/>
      <c r="N5975" t="str">
        <f>Orte[[#This Row],[Ort]]</f>
        <v>Räbke</v>
      </c>
      <c r="O5975" t="s">
        <v>6433</v>
      </c>
      <c r="P5975" t="s">
        <v>6127</v>
      </c>
    </row>
    <row r="5976" spans="1:16" x14ac:dyDescent="0.35">
      <c r="A5976" t="s">
        <v>2463</v>
      </c>
      <c r="B5976" s="3" t="s">
        <v>9516</v>
      </c>
      <c r="C5976" s="4">
        <v>51.4576510367</v>
      </c>
      <c r="D5976" s="4">
        <v>12.3653375398</v>
      </c>
      <c r="E5976" s="4">
        <f>Orte[[#This Row],[Lat_dez]]*PI()/180</f>
        <v>0.89810543593268843</v>
      </c>
      <c r="F5976" s="4">
        <f>Orte[[#This Row],[Lon_dez]]*PI()/180</f>
        <v>0.21581585318996538</v>
      </c>
      <c r="G5976" t="s">
        <v>869</v>
      </c>
      <c r="H5976" t="s">
        <v>1237</v>
      </c>
      <c r="I5976" s="4" t="b">
        <v>0</v>
      </c>
      <c r="J5976" s="4" t="str">
        <f>CONCATENATE(Orte[[#This Row],[Ort]]," - ",Orte[[#This Row],[Landkreis]])</f>
        <v>Rackwitz - Landkreis Nordsachsen</v>
      </c>
      <c r="L5976" s="3" t="s">
        <v>13159</v>
      </c>
      <c r="M5976" s="3"/>
      <c r="N5976" t="str">
        <f>Orte[[#This Row],[Ort]]</f>
        <v>Rackwitz</v>
      </c>
      <c r="O5976" t="s">
        <v>2613</v>
      </c>
      <c r="P5976" t="s">
        <v>178</v>
      </c>
    </row>
    <row r="5977" spans="1:16" x14ac:dyDescent="0.35">
      <c r="A5977" t="s">
        <v>4482</v>
      </c>
      <c r="B5977" s="3" t="s">
        <v>12082</v>
      </c>
      <c r="C5977" s="4">
        <v>53.309015808600002</v>
      </c>
      <c r="D5977" s="4">
        <v>10.268960868200001</v>
      </c>
      <c r="E5977" s="4">
        <f>Orte[[#This Row],[Lat_dez]]*PI()/180</f>
        <v>0.93041784685777729</v>
      </c>
      <c r="F5977" s="4">
        <f>Orte[[#This Row],[Lon_dez]]*PI()/180</f>
        <v>0.17922717790854545</v>
      </c>
      <c r="G5977" t="s">
        <v>554</v>
      </c>
      <c r="H5977" t="s">
        <v>1040</v>
      </c>
      <c r="I5977" s="4" t="b">
        <v>0</v>
      </c>
      <c r="J5977" s="4" t="str">
        <f>CONCATENATE(Orte[[#This Row],[Ort]]," - ",Orte[[#This Row],[Landkreis]])</f>
        <v>Radbruch - Landkreis Lüneburg</v>
      </c>
      <c r="L5977" s="3" t="s">
        <v>11702</v>
      </c>
      <c r="M5977" s="3"/>
      <c r="N5977" t="str">
        <f>Orte[[#This Row],[Ort]]</f>
        <v>Radbruch</v>
      </c>
      <c r="O5977" t="s">
        <v>6435</v>
      </c>
      <c r="P5977" t="s">
        <v>4089</v>
      </c>
    </row>
    <row r="5978" spans="1:16" x14ac:dyDescent="0.35">
      <c r="A5978" t="s">
        <v>4786</v>
      </c>
      <c r="B5978" s="3" t="s">
        <v>12474</v>
      </c>
      <c r="C5978" s="4">
        <v>52.450665100999998</v>
      </c>
      <c r="D5978" s="4">
        <v>8.9479592240100008</v>
      </c>
      <c r="E5978" s="4">
        <f>Orte[[#This Row],[Lat_dez]]*PI()/180</f>
        <v>0.91543680087333412</v>
      </c>
      <c r="F5978" s="4">
        <f>Orte[[#This Row],[Lon_dez]]*PI()/180</f>
        <v>0.15617134979317138</v>
      </c>
      <c r="G5978" t="s">
        <v>554</v>
      </c>
      <c r="H5978" t="s">
        <v>747</v>
      </c>
      <c r="I5978" s="4" t="b">
        <v>0</v>
      </c>
      <c r="J5978" s="4" t="str">
        <f>CONCATENATE(Orte[[#This Row],[Ort]]," - ",Orte[[#This Row],[Landkreis]])</f>
        <v>Raddestorf - Landkreis Nienburg (Weser)</v>
      </c>
      <c r="L5978" s="3" t="s">
        <v>14196</v>
      </c>
      <c r="M5978" s="3"/>
      <c r="N5978" t="str">
        <f>Orte[[#This Row],[Ort]]</f>
        <v>Raddestorf</v>
      </c>
      <c r="O5978" t="s">
        <v>3339</v>
      </c>
      <c r="P5978" t="s">
        <v>6049</v>
      </c>
    </row>
    <row r="5979" spans="1:16" x14ac:dyDescent="0.35">
      <c r="A5979" t="s">
        <v>2484</v>
      </c>
      <c r="B5979" s="3" t="s">
        <v>9547</v>
      </c>
      <c r="C5979" s="4">
        <v>51.140088209200002</v>
      </c>
      <c r="D5979" s="4">
        <v>13.9134491276</v>
      </c>
      <c r="E5979" s="4">
        <f>Orte[[#This Row],[Lat_dez]]*PI()/180</f>
        <v>0.8925629190108707</v>
      </c>
      <c r="F5979" s="4">
        <f>Orte[[#This Row],[Lon_dez]]*PI()/180</f>
        <v>0.24283549758535267</v>
      </c>
      <c r="G5979" t="s">
        <v>869</v>
      </c>
      <c r="H5979" t="s">
        <v>972</v>
      </c>
      <c r="I5979" s="4" t="b">
        <v>0</v>
      </c>
      <c r="J5979" s="4" t="str">
        <f>CONCATENATE(Orte[[#This Row],[Ort]]," - ",Orte[[#This Row],[Landkreis]])</f>
        <v>Radeberg, Wachau - Landkreis Bautzen</v>
      </c>
      <c r="L5979" s="3" t="s">
        <v>15758</v>
      </c>
      <c r="M5979" s="3"/>
      <c r="N5979" t="str">
        <f>Orte[[#This Row],[Ort]]</f>
        <v>Radeberg, Wachau</v>
      </c>
      <c r="O5979" t="s">
        <v>2313</v>
      </c>
      <c r="P5979" t="s">
        <v>4548</v>
      </c>
    </row>
    <row r="5980" spans="1:16" x14ac:dyDescent="0.35">
      <c r="A5980" t="s">
        <v>1350</v>
      </c>
      <c r="B5980" s="3" t="s">
        <v>8282</v>
      </c>
      <c r="C5980" s="4">
        <v>51.113303157399997</v>
      </c>
      <c r="D5980" s="4">
        <v>13.641035820100001</v>
      </c>
      <c r="E5980" s="4">
        <f>Orte[[#This Row],[Lat_dez]]*PI()/180</f>
        <v>0.8920954316666434</v>
      </c>
      <c r="F5980" s="4">
        <f>Orte[[#This Row],[Lon_dez]]*PI()/180</f>
        <v>0.23808098844322992</v>
      </c>
      <c r="G5980" t="s">
        <v>869</v>
      </c>
      <c r="H5980" t="s">
        <v>985</v>
      </c>
      <c r="I5980" s="4" t="b">
        <v>0</v>
      </c>
      <c r="J5980" s="4" t="str">
        <f>CONCATENATE(Orte[[#This Row],[Ort]]," - ",Orte[[#This Row],[Landkreis]])</f>
        <v>Radebeul - Landkreis Meißen</v>
      </c>
      <c r="L5980" s="3" t="s">
        <v>10375</v>
      </c>
      <c r="M5980" s="3"/>
      <c r="N5980" t="str">
        <f>Orte[[#This Row],[Ort]]</f>
        <v>Radebeul</v>
      </c>
      <c r="O5980" t="s">
        <v>5815</v>
      </c>
      <c r="P5980" t="s">
        <v>533</v>
      </c>
    </row>
    <row r="5981" spans="1:16" x14ac:dyDescent="0.35">
      <c r="A5981" t="s">
        <v>7168</v>
      </c>
      <c r="B5981" s="3" t="s">
        <v>15657</v>
      </c>
      <c r="C5981" s="4">
        <v>51.191881124399998</v>
      </c>
      <c r="D5981" s="4">
        <v>13.731205106099999</v>
      </c>
      <c r="E5981" s="4">
        <f>Orte[[#This Row],[Lat_dez]]*PI()/180</f>
        <v>0.89346687591031693</v>
      </c>
      <c r="F5981" s="4">
        <f>Orte[[#This Row],[Lon_dez]]*PI()/180</f>
        <v>0.23965473936810228</v>
      </c>
      <c r="G5981" t="s">
        <v>869</v>
      </c>
      <c r="H5981" t="s">
        <v>985</v>
      </c>
      <c r="I5981" s="4" t="b">
        <v>0</v>
      </c>
      <c r="J5981" s="4" t="str">
        <f>CONCATENATE(Orte[[#This Row],[Ort]]," - ",Orte[[#This Row],[Landkreis]])</f>
        <v>Radeburg - Landkreis Meißen</v>
      </c>
      <c r="L5981" s="3" t="s">
        <v>13622</v>
      </c>
      <c r="M5981" s="3"/>
      <c r="N5981" t="str">
        <f>Orte[[#This Row],[Ort]]</f>
        <v>Radeburg</v>
      </c>
      <c r="O5981" t="s">
        <v>3400</v>
      </c>
      <c r="P5981" t="s">
        <v>1532</v>
      </c>
    </row>
    <row r="5982" spans="1:16" x14ac:dyDescent="0.35">
      <c r="A5982" t="s">
        <v>4411</v>
      </c>
      <c r="B5982" s="3" t="s">
        <v>11986</v>
      </c>
      <c r="C5982" s="4">
        <v>51.211844292999999</v>
      </c>
      <c r="D5982" s="4">
        <v>7.3601284416599997</v>
      </c>
      <c r="E5982" s="4">
        <f>Orte[[#This Row],[Lat_dez]]*PI()/180</f>
        <v>0.89381529893151757</v>
      </c>
      <c r="F5982" s="4">
        <f>Orte[[#This Row],[Lon_dez]]*PI()/180</f>
        <v>0.12845847467664637</v>
      </c>
      <c r="G5982" t="s">
        <v>504</v>
      </c>
      <c r="H5982" t="s">
        <v>1161</v>
      </c>
      <c r="I5982" s="4" t="b">
        <v>0</v>
      </c>
      <c r="J5982" s="4" t="str">
        <f>CONCATENATE(Orte[[#This Row],[Ort]]," - ",Orte[[#This Row],[Landkreis]])</f>
        <v>Radevormwald - Kreis Oberbergischer Kreis</v>
      </c>
      <c r="L5982" s="3" t="s">
        <v>10887</v>
      </c>
      <c r="M5982" s="3"/>
      <c r="N5982" t="str">
        <f>Orte[[#This Row],[Ort]]</f>
        <v>Radevormwald</v>
      </c>
      <c r="O5982" t="s">
        <v>7042</v>
      </c>
      <c r="P5982" t="s">
        <v>1235</v>
      </c>
    </row>
    <row r="5983" spans="1:16" x14ac:dyDescent="0.35">
      <c r="A5983" t="s">
        <v>5352</v>
      </c>
      <c r="B5983" s="3" t="s">
        <v>13212</v>
      </c>
      <c r="C5983" s="4">
        <v>47.764409477400001</v>
      </c>
      <c r="D5983" s="4">
        <v>8.9831938740700004</v>
      </c>
      <c r="E5983" s="4">
        <f>Orte[[#This Row],[Lat_dez]]*PI()/180</f>
        <v>0.8336462106514142</v>
      </c>
      <c r="F5983" s="4">
        <f>Orte[[#This Row],[Lon_dez]]*PI()/180</f>
        <v>0.15678631044750638</v>
      </c>
      <c r="G5983" t="s">
        <v>546</v>
      </c>
      <c r="H5983" t="s">
        <v>1065</v>
      </c>
      <c r="I5983" s="4" t="b">
        <v>0</v>
      </c>
      <c r="J5983" s="4" t="str">
        <f>CONCATENATE(Orte[[#This Row],[Ort]]," - ",Orte[[#This Row],[Landkreis]])</f>
        <v>Radolfzell am Bodensee - Landkreis Konstanz</v>
      </c>
      <c r="L5983" s="3" t="s">
        <v>9863</v>
      </c>
      <c r="M5983" s="3"/>
      <c r="N5983" t="str">
        <f>Orte[[#This Row],[Ort]]</f>
        <v>Radolfzell am Bodensee</v>
      </c>
      <c r="O5983" t="s">
        <v>5645</v>
      </c>
      <c r="P5983" t="s">
        <v>4466</v>
      </c>
    </row>
    <row r="5984" spans="1:16" x14ac:dyDescent="0.35">
      <c r="A5984" t="s">
        <v>1667</v>
      </c>
      <c r="B5984" s="3" t="s">
        <v>8616</v>
      </c>
      <c r="C5984" s="4">
        <v>51.766311464499999</v>
      </c>
      <c r="D5984" s="4">
        <v>6.8332425056600004</v>
      </c>
      <c r="E5984" s="4">
        <f>Orte[[#This Row],[Lat_dez]]*PI()/180</f>
        <v>0.90349257666841265</v>
      </c>
      <c r="F5984" s="4">
        <f>Orte[[#This Row],[Lon_dez]]*PI()/180</f>
        <v>0.11926258031099427</v>
      </c>
      <c r="G5984" t="s">
        <v>504</v>
      </c>
      <c r="H5984" t="s">
        <v>1562</v>
      </c>
      <c r="I5984" s="4" t="b">
        <v>0</v>
      </c>
      <c r="J5984" s="4" t="str">
        <f>CONCATENATE(Orte[[#This Row],[Ort]]," - ",Orte[[#This Row],[Landkreis]])</f>
        <v>Raesfeld - Kreis Borken</v>
      </c>
      <c r="L5984" s="3" t="s">
        <v>8146</v>
      </c>
      <c r="M5984" s="3"/>
      <c r="N5984" t="str">
        <f>Orte[[#This Row],[Ort]]</f>
        <v>Raesfeld</v>
      </c>
      <c r="O5984" t="s">
        <v>6422</v>
      </c>
      <c r="P5984" t="s">
        <v>2220</v>
      </c>
    </row>
    <row r="5985" spans="1:16" x14ac:dyDescent="0.35">
      <c r="A5985" t="s">
        <v>2180</v>
      </c>
      <c r="B5985" s="3" t="s">
        <v>10467</v>
      </c>
      <c r="C5985" s="4">
        <v>51.736868445699997</v>
      </c>
      <c r="D5985" s="4">
        <v>12.2582130207</v>
      </c>
      <c r="E5985" s="4">
        <f>Orte[[#This Row],[Lat_dez]]*PI()/180</f>
        <v>0.90297869904862615</v>
      </c>
      <c r="F5985" s="4">
        <f>Orte[[#This Row],[Lon_dez]]*PI()/180</f>
        <v>0.21394617762205478</v>
      </c>
      <c r="G5985" t="s">
        <v>809</v>
      </c>
      <c r="H5985" t="s">
        <v>1304</v>
      </c>
      <c r="I5985" s="4" t="b">
        <v>0</v>
      </c>
      <c r="J5985" s="4" t="str">
        <f>CONCATENATE(Orte[[#This Row],[Ort]]," - ",Orte[[#This Row],[Landkreis]])</f>
        <v>Raguhn-Jeßnitz - Landkreis Anhalt-Bitterfeld</v>
      </c>
      <c r="L5985" s="3" t="s">
        <v>8988</v>
      </c>
      <c r="M5985" s="3"/>
      <c r="N5985" t="str">
        <f>Orte[[#This Row],[Ort]]</f>
        <v>Raguhn-Jeßnitz</v>
      </c>
      <c r="O5985" t="s">
        <v>2430</v>
      </c>
      <c r="P5985" t="s">
        <v>936</v>
      </c>
    </row>
    <row r="5986" spans="1:16" x14ac:dyDescent="0.35">
      <c r="A5986" t="s">
        <v>2180</v>
      </c>
      <c r="B5986" s="3" t="s">
        <v>9185</v>
      </c>
      <c r="C5986" s="4">
        <v>51.683175408799997</v>
      </c>
      <c r="D5986" s="4">
        <v>12.3232137177</v>
      </c>
      <c r="E5986" s="4">
        <f>Orte[[#This Row],[Lat_dez]]*PI()/180</f>
        <v>0.90204157876932622</v>
      </c>
      <c r="F5986" s="4">
        <f>Orte[[#This Row],[Lon_dez]]*PI()/180</f>
        <v>0.215080653800796</v>
      </c>
      <c r="G5986" t="s">
        <v>809</v>
      </c>
      <c r="H5986" t="s">
        <v>1304</v>
      </c>
      <c r="I5986" s="4" t="b">
        <v>0</v>
      </c>
      <c r="J5986" s="4" t="str">
        <f>CONCATENATE(Orte[[#This Row],[Ort]]," - ",Orte[[#This Row],[Landkreis]])</f>
        <v>Raguhn-Jeßnitz - Landkreis Anhalt-Bitterfeld</v>
      </c>
      <c r="L5986" s="3" t="s">
        <v>9351</v>
      </c>
      <c r="M5986" s="3"/>
      <c r="N5986" t="str">
        <f>Orte[[#This Row],[Ort]]</f>
        <v>Raguhn-Jeßnitz</v>
      </c>
      <c r="O5986" t="s">
        <v>2968</v>
      </c>
      <c r="P5986" t="s">
        <v>2574</v>
      </c>
    </row>
    <row r="5987" spans="1:16" x14ac:dyDescent="0.35">
      <c r="A5987" t="s">
        <v>1059</v>
      </c>
      <c r="B5987" s="3" t="s">
        <v>8029</v>
      </c>
      <c r="C5987" s="4">
        <v>52.456811654399999</v>
      </c>
      <c r="D5987" s="4">
        <v>8.6264768992099992</v>
      </c>
      <c r="E5987" s="4">
        <f>Orte[[#This Row],[Lat_dez]]*PI()/180</f>
        <v>0.91554407846781372</v>
      </c>
      <c r="F5987" s="4">
        <f>Orte[[#This Row],[Lon_dez]]*PI()/180</f>
        <v>0.15056042473844553</v>
      </c>
      <c r="G5987" t="s">
        <v>504</v>
      </c>
      <c r="H5987" t="s">
        <v>712</v>
      </c>
      <c r="I5987" s="4" t="b">
        <v>0</v>
      </c>
      <c r="J5987" s="4" t="str">
        <f>CONCATENATE(Orte[[#This Row],[Ort]]," - ",Orte[[#This Row],[Landkreis]])</f>
        <v>Rahden - Kreis Minden-Lübbecke</v>
      </c>
      <c r="L5987" s="3" t="s">
        <v>10382</v>
      </c>
      <c r="M5987" s="3"/>
      <c r="N5987" t="str">
        <f>Orte[[#This Row],[Ort]]</f>
        <v>Rahden</v>
      </c>
      <c r="O5987" t="s">
        <v>5579</v>
      </c>
      <c r="P5987" t="s">
        <v>3880</v>
      </c>
    </row>
    <row r="5988" spans="1:16" x14ac:dyDescent="0.35">
      <c r="A5988" t="s">
        <v>4219</v>
      </c>
      <c r="B5988" s="3" t="s">
        <v>11727</v>
      </c>
      <c r="C5988" s="4">
        <v>48.667500547400003</v>
      </c>
      <c r="D5988" s="4">
        <v>10.9549294746</v>
      </c>
      <c r="E5988" s="4">
        <f>Orte[[#This Row],[Lat_dez]]*PI()/180</f>
        <v>0.84940812326827264</v>
      </c>
      <c r="F5988" s="4">
        <f>Orte[[#This Row],[Lon_dez]]*PI()/180</f>
        <v>0.19119958865554251</v>
      </c>
      <c r="G5988" t="s">
        <v>665</v>
      </c>
      <c r="H5988" t="s">
        <v>698</v>
      </c>
      <c r="I5988" s="4" t="b">
        <v>0</v>
      </c>
      <c r="J5988" s="4" t="str">
        <f>CONCATENATE(Orte[[#This Row],[Ort]]," - ",Orte[[#This Row],[Landkreis]])</f>
        <v>Rain - Landkreis Donau-Ries</v>
      </c>
      <c r="L5988" s="3" t="s">
        <v>13169</v>
      </c>
      <c r="M5988" s="3"/>
      <c r="N5988" t="str">
        <f>Orte[[#This Row],[Ort]]</f>
        <v>Rain</v>
      </c>
      <c r="O5988" t="s">
        <v>1272</v>
      </c>
      <c r="P5988" t="s">
        <v>6658</v>
      </c>
    </row>
    <row r="5989" spans="1:16" x14ac:dyDescent="0.35">
      <c r="A5989" t="s">
        <v>4219</v>
      </c>
      <c r="B5989" s="3" t="s">
        <v>15587</v>
      </c>
      <c r="C5989" s="4">
        <v>48.8989456559</v>
      </c>
      <c r="D5989" s="4">
        <v>12.4577655732</v>
      </c>
      <c r="E5989" s="4">
        <f>Orte[[#This Row],[Lat_dez]]*PI()/180</f>
        <v>0.85344760244923323</v>
      </c>
      <c r="F5989" s="4">
        <f>Orte[[#This Row],[Lon_dez]]*PI()/180</f>
        <v>0.21742902669393863</v>
      </c>
      <c r="G5989" t="s">
        <v>665</v>
      </c>
      <c r="H5989" t="s">
        <v>1229</v>
      </c>
      <c r="I5989" s="4" t="b">
        <v>0</v>
      </c>
      <c r="J5989" s="4" t="str">
        <f>CONCATENATE(Orte[[#This Row],[Ort]]," - ",Orte[[#This Row],[Landkreis]])</f>
        <v>Rain - Landkreis Straubing-Bogen</v>
      </c>
      <c r="L5989" s="3" t="s">
        <v>8900</v>
      </c>
      <c r="M5989" s="3"/>
      <c r="N5989" t="str">
        <f>Orte[[#This Row],[Ort]]</f>
        <v>Rain</v>
      </c>
      <c r="O5989" t="s">
        <v>4732</v>
      </c>
      <c r="P5989" t="s">
        <v>1429</v>
      </c>
    </row>
    <row r="5990" spans="1:16" x14ac:dyDescent="0.35">
      <c r="A5990" t="s">
        <v>5474</v>
      </c>
      <c r="B5990" s="3" t="s">
        <v>13366</v>
      </c>
      <c r="C5990" s="4">
        <v>48.9206756564</v>
      </c>
      <c r="D5990" s="4">
        <v>10.150864931699999</v>
      </c>
      <c r="E5990" s="4">
        <f>Orte[[#This Row],[Lat_dez]]*PI()/180</f>
        <v>0.85382686250441819</v>
      </c>
      <c r="F5990" s="4">
        <f>Orte[[#This Row],[Lon_dez]]*PI()/180</f>
        <v>0.17716601498339429</v>
      </c>
      <c r="G5990" t="s">
        <v>546</v>
      </c>
      <c r="H5990" t="s">
        <v>662</v>
      </c>
      <c r="I5990" s="4" t="b">
        <v>0</v>
      </c>
      <c r="J5990" s="4" t="str">
        <f>CONCATENATE(Orte[[#This Row],[Ort]]," - ",Orte[[#This Row],[Landkreis]])</f>
        <v>Rainau - Landkreis Ostalbkreis</v>
      </c>
      <c r="L5990" s="3" t="s">
        <v>8916</v>
      </c>
      <c r="M5990" s="3"/>
      <c r="N5990" t="str">
        <f>Orte[[#This Row],[Ort]]</f>
        <v>Rainau</v>
      </c>
      <c r="O5990" t="s">
        <v>2952</v>
      </c>
      <c r="P5990" t="s">
        <v>2699</v>
      </c>
    </row>
    <row r="5991" spans="1:16" x14ac:dyDescent="0.35">
      <c r="A5991" t="s">
        <v>4194</v>
      </c>
      <c r="B5991" s="3" t="s">
        <v>11699</v>
      </c>
      <c r="C5991" s="4">
        <v>47.9044629379</v>
      </c>
      <c r="D5991" s="4">
        <v>11.1059475156</v>
      </c>
      <c r="E5991" s="4">
        <f>Orte[[#This Row],[Lat_dez]]*PI()/180</f>
        <v>0.83609060466595087</v>
      </c>
      <c r="F5991" s="4">
        <f>Orte[[#This Row],[Lon_dez]]*PI()/180</f>
        <v>0.1938353507009043</v>
      </c>
      <c r="G5991" t="s">
        <v>665</v>
      </c>
      <c r="H5991" t="s">
        <v>1338</v>
      </c>
      <c r="I5991" s="4" t="b">
        <v>0</v>
      </c>
      <c r="J5991" s="4" t="str">
        <f>CONCATENATE(Orte[[#This Row],[Ort]]," - ",Orte[[#This Row],[Landkreis]])</f>
        <v>Raisting - Landkreis Weilheim-Schongau</v>
      </c>
      <c r="L5991" s="3" t="s">
        <v>8276</v>
      </c>
      <c r="M5991" s="3"/>
      <c r="N5991" t="str">
        <f>Orte[[#This Row],[Ort]]</f>
        <v>Raisting</v>
      </c>
      <c r="O5991" t="s">
        <v>4647</v>
      </c>
      <c r="P5991" t="s">
        <v>4256</v>
      </c>
    </row>
    <row r="5992" spans="1:16" x14ac:dyDescent="0.35">
      <c r="A5992" t="s">
        <v>922</v>
      </c>
      <c r="B5992" s="3" t="s">
        <v>7928</v>
      </c>
      <c r="C5992" s="4">
        <v>54.072616758700001</v>
      </c>
      <c r="D5992" s="4">
        <v>13.128513079999999</v>
      </c>
      <c r="E5992" s="4">
        <f>Orte[[#This Row],[Lat_dez]]*PI()/180</f>
        <v>0.94374519760837916</v>
      </c>
      <c r="F5992" s="4">
        <f>Orte[[#This Row],[Lon_dez]]*PI()/180</f>
        <v>0.2291357791371417</v>
      </c>
      <c r="G5992" t="s">
        <v>834</v>
      </c>
      <c r="H5992" t="s">
        <v>923</v>
      </c>
      <c r="I5992" s="4" t="b">
        <v>0</v>
      </c>
      <c r="J5992" s="4" t="str">
        <f>CONCATENATE(Orte[[#This Row],[Ort]]," - ",Orte[[#This Row],[Landkreis]])</f>
        <v>Rakow - Landkreis Vorpommern-Rügen</v>
      </c>
      <c r="L5992" s="3" t="s">
        <v>14006</v>
      </c>
      <c r="M5992" s="3"/>
      <c r="N5992" t="str">
        <f>Orte[[#This Row],[Ort]]</f>
        <v>Rakow</v>
      </c>
      <c r="O5992" t="s">
        <v>6548</v>
      </c>
      <c r="P5992" t="s">
        <v>2588</v>
      </c>
    </row>
    <row r="5993" spans="1:16" x14ac:dyDescent="0.35">
      <c r="A5993" t="s">
        <v>5824</v>
      </c>
      <c r="B5993" s="3" t="s">
        <v>13828</v>
      </c>
      <c r="C5993" s="4">
        <v>49.814186918300003</v>
      </c>
      <c r="D5993" s="4">
        <v>6.5172860228499996</v>
      </c>
      <c r="E5993" s="4">
        <f>Orte[[#This Row],[Lat_dez]]*PI()/180</f>
        <v>0.86942157592822256</v>
      </c>
      <c r="F5993" s="4">
        <f>Orte[[#This Row],[Lon_dez]]*PI()/180</f>
        <v>0.11374809939293888</v>
      </c>
      <c r="G5993" t="s">
        <v>514</v>
      </c>
      <c r="H5993" t="s">
        <v>520</v>
      </c>
      <c r="I5993" s="4" t="b">
        <v>0</v>
      </c>
      <c r="J5993" s="4" t="str">
        <f>CONCATENATE(Orte[[#This Row],[Ort]]," - ",Orte[[#This Row],[Landkreis]])</f>
        <v>Ralingen - Landkreis Trier-Saarburg</v>
      </c>
      <c r="L5993" s="3" t="s">
        <v>13618</v>
      </c>
      <c r="M5993" s="3"/>
      <c r="N5993" t="str">
        <f>Orte[[#This Row],[Ort]]</f>
        <v>Ralingen</v>
      </c>
      <c r="O5993" t="s">
        <v>5635</v>
      </c>
      <c r="P5993" t="s">
        <v>7080</v>
      </c>
    </row>
    <row r="5994" spans="1:16" x14ac:dyDescent="0.35">
      <c r="A5994" t="s">
        <v>3441</v>
      </c>
      <c r="B5994" s="3" t="s">
        <v>10741</v>
      </c>
      <c r="C5994" s="4">
        <v>48.015009765599999</v>
      </c>
      <c r="D5994" s="4">
        <v>12.146895627199999</v>
      </c>
      <c r="E5994" s="4">
        <f>Orte[[#This Row],[Lat_dez]]*PI()/180</f>
        <v>0.83802001078695065</v>
      </c>
      <c r="F5994" s="4">
        <f>Orte[[#This Row],[Lon_dez]]*PI()/180</f>
        <v>0.21200332259074167</v>
      </c>
      <c r="G5994" t="s">
        <v>665</v>
      </c>
      <c r="H5994" t="s">
        <v>877</v>
      </c>
      <c r="I5994" s="4" t="b">
        <v>0</v>
      </c>
      <c r="J5994" s="4" t="str">
        <f>CONCATENATE(Orte[[#This Row],[Ort]]," - ",Orte[[#This Row],[Landkreis]])</f>
        <v>Ramerberg - Landkreis Rosenheim</v>
      </c>
      <c r="L5994" s="3" t="s">
        <v>13168</v>
      </c>
      <c r="M5994" s="3"/>
      <c r="N5994" t="str">
        <f>Orte[[#This Row],[Ort]]</f>
        <v>Ramerberg</v>
      </c>
      <c r="O5994" t="s">
        <v>2487</v>
      </c>
      <c r="P5994" t="s">
        <v>16137</v>
      </c>
    </row>
    <row r="5995" spans="1:16" x14ac:dyDescent="0.35">
      <c r="A5995" t="s">
        <v>3937</v>
      </c>
      <c r="B5995" s="3" t="s">
        <v>11380</v>
      </c>
      <c r="C5995" s="4">
        <v>49.5410964342</v>
      </c>
      <c r="D5995" s="4">
        <v>7.4421249822200002</v>
      </c>
      <c r="E5995" s="4">
        <f>Orte[[#This Row],[Lat_dez]]*PI()/180</f>
        <v>0.8646552478248124</v>
      </c>
      <c r="F5995" s="4">
        <f>Orte[[#This Row],[Lon_dez]]*PI()/180</f>
        <v>0.12988958428466346</v>
      </c>
      <c r="G5995" t="s">
        <v>514</v>
      </c>
      <c r="H5995" t="s">
        <v>1680</v>
      </c>
      <c r="I5995" s="4" t="b">
        <v>0</v>
      </c>
      <c r="J5995" s="4" t="str">
        <f>CONCATENATE(Orte[[#This Row],[Ort]]," - ",Orte[[#This Row],[Landkreis]])</f>
        <v>Rammelsbach u.a. - Landkreis Kusel</v>
      </c>
      <c r="L5995" s="3" t="s">
        <v>12929</v>
      </c>
      <c r="M5995" s="3"/>
      <c r="N5995" t="str">
        <f>Orte[[#This Row],[Ort]]</f>
        <v>Rammelsbach u.a.</v>
      </c>
      <c r="O5995" t="s">
        <v>1827</v>
      </c>
      <c r="P5995" t="s">
        <v>6613</v>
      </c>
    </row>
    <row r="5996" spans="1:16" x14ac:dyDescent="0.35">
      <c r="A5996" t="s">
        <v>2071</v>
      </c>
      <c r="B5996" s="3" t="s">
        <v>9062</v>
      </c>
      <c r="C5996" s="4">
        <v>48.063689305799997</v>
      </c>
      <c r="D5996" s="4">
        <v>10.582483718100001</v>
      </c>
      <c r="E5996" s="4">
        <f>Orte[[#This Row],[Lat_dez]]*PI()/180</f>
        <v>0.83886962904179763</v>
      </c>
      <c r="F5996" s="4">
        <f>Orte[[#This Row],[Lon_dez]]*PI()/180</f>
        <v>0.18469918391953644</v>
      </c>
      <c r="G5996" t="s">
        <v>665</v>
      </c>
      <c r="H5996" t="s">
        <v>683</v>
      </c>
      <c r="I5996" s="4" t="b">
        <v>0</v>
      </c>
      <c r="J5996" s="4" t="str">
        <f>CONCATENATE(Orte[[#This Row],[Ort]]," - ",Orte[[#This Row],[Landkreis]])</f>
        <v>Rammingen - Landkreis Unterallgäu</v>
      </c>
      <c r="L5996" s="3" t="s">
        <v>12696</v>
      </c>
      <c r="M5996" s="3"/>
      <c r="N5996" t="str">
        <f>Orte[[#This Row],[Ort]]</f>
        <v>Rammingen</v>
      </c>
      <c r="O5996" t="s">
        <v>6616</v>
      </c>
      <c r="P5996" t="s">
        <v>4845</v>
      </c>
    </row>
    <row r="5997" spans="1:16" x14ac:dyDescent="0.35">
      <c r="A5997" t="s">
        <v>2071</v>
      </c>
      <c r="B5997" s="3" t="s">
        <v>9265</v>
      </c>
      <c r="C5997" s="4">
        <v>48.5163727276</v>
      </c>
      <c r="D5997" s="4">
        <v>10.182501986</v>
      </c>
      <c r="E5997" s="4">
        <f>Orte[[#This Row],[Lat_dez]]*PI()/180</f>
        <v>0.84677044522140188</v>
      </c>
      <c r="F5997" s="4">
        <f>Orte[[#This Row],[Lon_dez]]*PI()/180</f>
        <v>0.17771818574656156</v>
      </c>
      <c r="G5997" t="s">
        <v>546</v>
      </c>
      <c r="H5997" t="s">
        <v>996</v>
      </c>
      <c r="I5997" s="4" t="b">
        <v>0</v>
      </c>
      <c r="J5997" s="4" t="str">
        <f>CONCATENATE(Orte[[#This Row],[Ort]]," - ",Orte[[#This Row],[Landkreis]])</f>
        <v>Rammingen - Landkreis Alb-Donau-Kreis</v>
      </c>
      <c r="L5997" s="3" t="s">
        <v>15137</v>
      </c>
      <c r="M5997" s="3"/>
      <c r="N5997" t="str">
        <f>Orte[[#This Row],[Ort]]</f>
        <v>Rammingen</v>
      </c>
      <c r="O5997" t="s">
        <v>2013</v>
      </c>
      <c r="P5997" t="s">
        <v>0</v>
      </c>
    </row>
    <row r="5998" spans="1:16" x14ac:dyDescent="0.35">
      <c r="A5998" t="s">
        <v>6521</v>
      </c>
      <c r="B5998" s="3" t="s">
        <v>14777</v>
      </c>
      <c r="C5998" s="4">
        <v>47.584007246100001</v>
      </c>
      <c r="D5998" s="4">
        <v>12.871539051299999</v>
      </c>
      <c r="E5998" s="4">
        <f>Orte[[#This Row],[Lat_dez]]*PI()/180</f>
        <v>0.83049759773728471</v>
      </c>
      <c r="F5998" s="4">
        <f>Orte[[#This Row],[Lon_dez]]*PI()/180</f>
        <v>0.22465073624421228</v>
      </c>
      <c r="G5998" t="s">
        <v>665</v>
      </c>
      <c r="H5998" t="s">
        <v>2813</v>
      </c>
      <c r="I5998" s="4" t="b">
        <v>0</v>
      </c>
      <c r="J5998" s="4" t="str">
        <f>CONCATENATE(Orte[[#This Row],[Ort]]," - ",Orte[[#This Row],[Landkreis]])</f>
        <v>Ramsau b. Berchtesgaden - Landkreis Berchtesgadener Land</v>
      </c>
      <c r="L5998" s="3" t="s">
        <v>11707</v>
      </c>
      <c r="M5998" s="3"/>
      <c r="N5998" t="str">
        <f>Orte[[#This Row],[Ort]]</f>
        <v>Ramsau b. Berchtesgaden</v>
      </c>
      <c r="O5998" t="s">
        <v>1536</v>
      </c>
      <c r="P5998" t="s">
        <v>16138</v>
      </c>
    </row>
    <row r="5999" spans="1:16" x14ac:dyDescent="0.35">
      <c r="A5999" t="s">
        <v>5845</v>
      </c>
      <c r="B5999" s="3" t="s">
        <v>13869</v>
      </c>
      <c r="C5999" s="4">
        <v>49.5208413286</v>
      </c>
      <c r="D5999" s="4">
        <v>7.9896306956299998</v>
      </c>
      <c r="E5999" s="4">
        <f>Orte[[#This Row],[Lat_dez]]*PI()/180</f>
        <v>0.86430172954175311</v>
      </c>
      <c r="F5999" s="4">
        <f>Orte[[#This Row],[Lon_dez]]*PI()/180</f>
        <v>0.13944536165714844</v>
      </c>
      <c r="G5999" t="s">
        <v>514</v>
      </c>
      <c r="H5999" t="s">
        <v>595</v>
      </c>
      <c r="I5999" s="4" t="b">
        <v>0</v>
      </c>
      <c r="J5999" s="4" t="str">
        <f>CONCATENATE(Orte[[#This Row],[Ort]]," - ",Orte[[#This Row],[Landkreis]])</f>
        <v>Ramsen - Landkreis Donnersbergkreis</v>
      </c>
      <c r="L5999" s="3" t="s">
        <v>13165</v>
      </c>
      <c r="M5999" s="3"/>
      <c r="N5999" t="str">
        <f>Orte[[#This Row],[Ort]]</f>
        <v>Ramsen</v>
      </c>
      <c r="O5999" t="s">
        <v>5365</v>
      </c>
      <c r="P5999" t="s">
        <v>1399</v>
      </c>
    </row>
    <row r="6000" spans="1:16" x14ac:dyDescent="0.35">
      <c r="A6000" t="s">
        <v>2284</v>
      </c>
      <c r="B6000" s="3" t="s">
        <v>9314</v>
      </c>
      <c r="C6000" s="4">
        <v>49.440154861499998</v>
      </c>
      <c r="D6000" s="4">
        <v>7.5673956340900004</v>
      </c>
      <c r="E6000" s="4">
        <f>Orte[[#This Row],[Lat_dez]]*PI()/180</f>
        <v>0.86289348502905605</v>
      </c>
      <c r="F6000" s="4">
        <f>Orte[[#This Row],[Lon_dez]]*PI()/180</f>
        <v>0.13207596961591456</v>
      </c>
      <c r="G6000" t="s">
        <v>514</v>
      </c>
      <c r="H6000" t="s">
        <v>586</v>
      </c>
      <c r="I6000" s="4" t="b">
        <v>0</v>
      </c>
      <c r="J6000" s="4" t="str">
        <f>CONCATENATE(Orte[[#This Row],[Ort]]," - ",Orte[[#This Row],[Landkreis]])</f>
        <v>Ramstein-Miesenbach - Landkreis Kaiserslautern</v>
      </c>
      <c r="L6000" s="3" t="s">
        <v>11952</v>
      </c>
      <c r="M6000" s="3"/>
      <c r="N6000" t="str">
        <f>Orte[[#This Row],[Ort]]</f>
        <v>Ramstein-Miesenbach</v>
      </c>
      <c r="O6000" t="s">
        <v>4395</v>
      </c>
      <c r="P6000" t="s">
        <v>545</v>
      </c>
    </row>
    <row r="6001" spans="1:16" x14ac:dyDescent="0.35">
      <c r="A6001" t="s">
        <v>7211</v>
      </c>
      <c r="B6001" s="3" t="s">
        <v>15719</v>
      </c>
      <c r="C6001" s="4">
        <v>50.1291825323</v>
      </c>
      <c r="D6001" s="4">
        <v>10.0778311764</v>
      </c>
      <c r="E6001" s="4">
        <f>Orte[[#This Row],[Lat_dez]]*PI()/180</f>
        <v>0.87491928652186368</v>
      </c>
      <c r="F6001" s="4">
        <f>Orte[[#This Row],[Lon_dez]]*PI()/180</f>
        <v>0.17589133548831345</v>
      </c>
      <c r="G6001" t="s">
        <v>665</v>
      </c>
      <c r="H6001" t="s">
        <v>998</v>
      </c>
      <c r="I6001" s="4" t="b">
        <v>0</v>
      </c>
      <c r="J6001" s="4" t="str">
        <f>CONCATENATE(Orte[[#This Row],[Ort]]," - ",Orte[[#This Row],[Landkreis]])</f>
        <v>Ramsthal - Landkreis Bad Kissingen</v>
      </c>
      <c r="L6001" s="3" t="s">
        <v>8316</v>
      </c>
      <c r="M6001" s="3"/>
      <c r="N6001" t="str">
        <f>Orte[[#This Row],[Ort]]</f>
        <v>Ramsthal</v>
      </c>
      <c r="O6001" t="s">
        <v>5999</v>
      </c>
      <c r="P6001" t="s">
        <v>6013</v>
      </c>
    </row>
    <row r="6002" spans="1:16" x14ac:dyDescent="0.35">
      <c r="A6002" t="s">
        <v>4470</v>
      </c>
      <c r="B6002" s="3" t="s">
        <v>12066</v>
      </c>
      <c r="C6002" s="4">
        <v>49.751096339500002</v>
      </c>
      <c r="D6002" s="4">
        <v>10.005922011299999</v>
      </c>
      <c r="E6002" s="4">
        <f>Orte[[#This Row],[Lat_dez]]*PI()/180</f>
        <v>0.86832043760117361</v>
      </c>
      <c r="F6002" s="4">
        <f>Orte[[#This Row],[Lon_dez]]*PI()/180</f>
        <v>0.17463628379495824</v>
      </c>
      <c r="G6002" t="s">
        <v>665</v>
      </c>
      <c r="H6002" t="s">
        <v>1003</v>
      </c>
      <c r="I6002" s="4" t="b">
        <v>0</v>
      </c>
      <c r="J6002" s="4" t="str">
        <f>CONCATENATE(Orte[[#This Row],[Ort]]," - ",Orte[[#This Row],[Landkreis]])</f>
        <v>Randersacker - Landkreis Würzburg</v>
      </c>
      <c r="L6002" s="3" t="s">
        <v>11699</v>
      </c>
      <c r="M6002" s="3"/>
      <c r="N6002" t="str">
        <f>Orte[[#This Row],[Ort]]</f>
        <v>Randersacker</v>
      </c>
      <c r="O6002" t="s">
        <v>2175</v>
      </c>
      <c r="P6002" t="s">
        <v>1917</v>
      </c>
    </row>
    <row r="6003" spans="1:16" x14ac:dyDescent="0.35">
      <c r="A6003" t="s">
        <v>5349</v>
      </c>
      <c r="B6003" s="3" t="s">
        <v>13208</v>
      </c>
      <c r="C6003" s="4">
        <v>48.386943521799999</v>
      </c>
      <c r="D6003" s="4">
        <v>8.8760720170600003</v>
      </c>
      <c r="E6003" s="4">
        <f>Orte[[#This Row],[Lat_dez]]*PI()/180</f>
        <v>0.84451147943195071</v>
      </c>
      <c r="F6003" s="4">
        <f>Orte[[#This Row],[Lon_dez]]*PI()/180</f>
        <v>0.15491668134183131</v>
      </c>
      <c r="G6003" t="s">
        <v>546</v>
      </c>
      <c r="H6003" t="s">
        <v>1492</v>
      </c>
      <c r="I6003" s="4" t="b">
        <v>0</v>
      </c>
      <c r="J6003" s="4" t="str">
        <f>CONCATENATE(Orte[[#This Row],[Ort]]," - ",Orte[[#This Row],[Landkreis]])</f>
        <v>Rangendingen - Landkreis Zollernalbkreis</v>
      </c>
      <c r="L6003" s="3" t="s">
        <v>12397</v>
      </c>
      <c r="M6003" s="3"/>
      <c r="N6003" t="str">
        <f>Orte[[#This Row],[Ort]]</f>
        <v>Rangendingen</v>
      </c>
      <c r="O6003" t="s">
        <v>2452</v>
      </c>
      <c r="P6003" t="s">
        <v>2471</v>
      </c>
    </row>
    <row r="6004" spans="1:16" x14ac:dyDescent="0.35">
      <c r="A6004" t="s">
        <v>6716</v>
      </c>
      <c r="B6004" s="3" t="s">
        <v>15045</v>
      </c>
      <c r="C6004" s="4">
        <v>52.284156000999999</v>
      </c>
      <c r="D6004" s="4">
        <v>13.452861072599999</v>
      </c>
      <c r="E6004" s="4">
        <f>Orte[[#This Row],[Lat_dez]]*PI()/180</f>
        <v>0.91253066884380163</v>
      </c>
      <c r="F6004" s="4">
        <f>Orte[[#This Row],[Lon_dez]]*PI()/180</f>
        <v>0.23479671953024589</v>
      </c>
      <c r="G6004" t="s">
        <v>885</v>
      </c>
      <c r="H6004" t="s">
        <v>1241</v>
      </c>
      <c r="I6004" s="4" t="b">
        <v>0</v>
      </c>
      <c r="J6004" s="4" t="str">
        <f>CONCATENATE(Orte[[#This Row],[Ort]]," - ",Orte[[#This Row],[Landkreis]])</f>
        <v>Rangsdorf - Landkreis Teltow-Fläming</v>
      </c>
      <c r="L6004" s="3" t="s">
        <v>10381</v>
      </c>
      <c r="M6004" s="3"/>
      <c r="N6004" t="str">
        <f>Orte[[#This Row],[Ort]]</f>
        <v>Rangsdorf</v>
      </c>
      <c r="O6004" t="s">
        <v>7043</v>
      </c>
      <c r="P6004" t="s">
        <v>5396</v>
      </c>
    </row>
    <row r="6005" spans="1:16" x14ac:dyDescent="0.35">
      <c r="A6005" t="s">
        <v>1365</v>
      </c>
      <c r="B6005" s="3" t="s">
        <v>8298</v>
      </c>
      <c r="C6005" s="4">
        <v>50.6374776782</v>
      </c>
      <c r="D6005" s="4">
        <v>11.5697468103</v>
      </c>
      <c r="E6005" s="4">
        <f>Orte[[#This Row],[Lat_dez]]*PI()/180</f>
        <v>0.88379071038972368</v>
      </c>
      <c r="F6005" s="4">
        <f>Orte[[#This Row],[Lon_dez]]*PI()/180</f>
        <v>0.20193017546184677</v>
      </c>
      <c r="G6005" t="s">
        <v>678</v>
      </c>
      <c r="H6005" t="s">
        <v>1295</v>
      </c>
      <c r="I6005" s="4" t="b">
        <v>0</v>
      </c>
      <c r="J6005" s="4" t="str">
        <f>CONCATENATE(Orte[[#This Row],[Ort]]," - ",Orte[[#This Row],[Landkreis]])</f>
        <v>Ranis - Landkreis Saale-Orla-Kreis</v>
      </c>
      <c r="L6005" s="3" t="s">
        <v>15413</v>
      </c>
      <c r="M6005" s="3"/>
      <c r="N6005" t="str">
        <f>Orte[[#This Row],[Ort]]</f>
        <v>Ranis</v>
      </c>
      <c r="O6005" t="s">
        <v>3775</v>
      </c>
      <c r="P6005" t="s">
        <v>818</v>
      </c>
    </row>
    <row r="6006" spans="1:16" x14ac:dyDescent="0.35">
      <c r="A6006" t="s">
        <v>3070</v>
      </c>
      <c r="B6006" s="3" t="s">
        <v>10285</v>
      </c>
      <c r="C6006" s="4">
        <v>50.169371314499998</v>
      </c>
      <c r="D6006" s="4">
        <v>10.2038331169</v>
      </c>
      <c r="E6006" s="4">
        <f>Orte[[#This Row],[Lat_dez]]*PI()/180</f>
        <v>0.87562071309362055</v>
      </c>
      <c r="F6006" s="4">
        <f>Orte[[#This Row],[Lon_dez]]*PI()/180</f>
        <v>0.17809048421394047</v>
      </c>
      <c r="G6006" t="s">
        <v>665</v>
      </c>
      <c r="H6006" t="s">
        <v>998</v>
      </c>
      <c r="I6006" s="4" t="b">
        <v>0</v>
      </c>
      <c r="J6006" s="4" t="str">
        <f>CONCATENATE(Orte[[#This Row],[Ort]]," - ",Orte[[#This Row],[Landkreis]])</f>
        <v>Rannungen - Landkreis Bad Kissingen</v>
      </c>
      <c r="L6006" s="3" t="s">
        <v>11007</v>
      </c>
      <c r="M6006" s="3"/>
      <c r="N6006" t="str">
        <f>Orte[[#This Row],[Ort]]</f>
        <v>Rannungen</v>
      </c>
      <c r="O6006" t="s">
        <v>5466</v>
      </c>
      <c r="P6006" t="s">
        <v>7219</v>
      </c>
    </row>
    <row r="6007" spans="1:16" x14ac:dyDescent="0.35">
      <c r="A6007" t="s">
        <v>3932</v>
      </c>
      <c r="B6007" s="3" t="s">
        <v>11374</v>
      </c>
      <c r="C6007" s="4">
        <v>50.464409767399999</v>
      </c>
      <c r="D6007" s="4">
        <v>7.7267915133600003</v>
      </c>
      <c r="E6007" s="4">
        <f>Orte[[#This Row],[Lat_dez]]*PI()/180</f>
        <v>0.88077010551671575</v>
      </c>
      <c r="F6007" s="4">
        <f>Orte[[#This Row],[Lon_dez]]*PI()/180</f>
        <v>0.13485795252328744</v>
      </c>
      <c r="G6007" t="s">
        <v>514</v>
      </c>
      <c r="H6007" t="s">
        <v>590</v>
      </c>
      <c r="I6007" s="4" t="b">
        <v>0</v>
      </c>
      <c r="J6007" s="4" t="str">
        <f>CONCATENATE(Orte[[#This Row],[Ort]]," - ",Orte[[#This Row],[Landkreis]])</f>
        <v>Ransbach-Baumbach - Landkreis Westerwaldkreis</v>
      </c>
      <c r="L6007" s="3" t="s">
        <v>12297</v>
      </c>
      <c r="M6007" s="3"/>
      <c r="N6007" t="str">
        <f>Orte[[#This Row],[Ort]]</f>
        <v>Ransbach-Baumbach</v>
      </c>
      <c r="O6007" t="s">
        <v>2946</v>
      </c>
      <c r="P6007" t="s">
        <v>6885</v>
      </c>
    </row>
    <row r="6008" spans="1:16" x14ac:dyDescent="0.35">
      <c r="A6008" t="s">
        <v>3603</v>
      </c>
      <c r="B6008" s="3" t="s">
        <v>10957</v>
      </c>
      <c r="C6008" s="4">
        <v>50.363950406800001</v>
      </c>
      <c r="D6008" s="4">
        <v>8.9850938447599997</v>
      </c>
      <c r="E6008" s="4">
        <f>Orte[[#This Row],[Lat_dez]]*PI()/180</f>
        <v>0.87901675890979758</v>
      </c>
      <c r="F6008" s="4">
        <f>Orte[[#This Row],[Lon_dez]]*PI()/180</f>
        <v>0.15681947119173825</v>
      </c>
      <c r="G6008" t="s">
        <v>549</v>
      </c>
      <c r="H6008" t="s">
        <v>733</v>
      </c>
      <c r="I6008" s="4" t="b">
        <v>0</v>
      </c>
      <c r="J6008" s="4" t="str">
        <f>CONCATENATE(Orte[[#This Row],[Ort]]," - ",Orte[[#This Row],[Landkreis]])</f>
        <v>Ranstadt - Landkreis Wetteraukreis</v>
      </c>
      <c r="L6008" s="3" t="s">
        <v>8272</v>
      </c>
      <c r="M6008" s="3"/>
      <c r="N6008" t="str">
        <f>Orte[[#This Row],[Ort]]</f>
        <v>Ranstadt</v>
      </c>
      <c r="O6008" t="s">
        <v>3963</v>
      </c>
      <c r="P6008" t="s">
        <v>5844</v>
      </c>
    </row>
    <row r="6009" spans="1:16" x14ac:dyDescent="0.35">
      <c r="A6009" t="s">
        <v>1742</v>
      </c>
      <c r="B6009" s="3" t="s">
        <v>8697</v>
      </c>
      <c r="C6009" s="4">
        <v>54.449419721200002</v>
      </c>
      <c r="D6009" s="4">
        <v>9.1546289170299993</v>
      </c>
      <c r="E6009" s="4">
        <f>Orte[[#This Row],[Lat_dez]]*PI()/180</f>
        <v>0.95032164993527291</v>
      </c>
      <c r="F6009" s="4">
        <f>Orte[[#This Row],[Lon_dez]]*PI()/180</f>
        <v>0.15977841640045629</v>
      </c>
      <c r="G6009" t="s">
        <v>641</v>
      </c>
      <c r="H6009" t="s">
        <v>765</v>
      </c>
      <c r="I6009" s="4" t="b">
        <v>0</v>
      </c>
      <c r="J6009" s="4" t="str">
        <f>CONCATENATE(Orte[[#This Row],[Ort]]," - ",Orte[[#This Row],[Landkreis]])</f>
        <v>Rantrum - Kreis Nordfriesland</v>
      </c>
      <c r="L6009" s="3" t="s">
        <v>7948</v>
      </c>
      <c r="M6009" s="3"/>
      <c r="N6009" t="str">
        <f>Orte[[#This Row],[Ort]]</f>
        <v>Rantrum</v>
      </c>
      <c r="O6009" t="s">
        <v>905</v>
      </c>
      <c r="P6009" t="s">
        <v>2186</v>
      </c>
    </row>
    <row r="6010" spans="1:16" x14ac:dyDescent="0.35">
      <c r="A6010" t="s">
        <v>6917</v>
      </c>
      <c r="B6010" s="3" t="s">
        <v>15312</v>
      </c>
      <c r="C6010" s="4">
        <v>50.515300398199997</v>
      </c>
      <c r="D6010" s="4">
        <v>12.863208419099999</v>
      </c>
      <c r="E6010" s="4">
        <f>Orte[[#This Row],[Lat_dez]]*PI()/180</f>
        <v>0.88165831458259258</v>
      </c>
      <c r="F6010" s="4">
        <f>Orte[[#This Row],[Lon_dez]]*PI()/180</f>
        <v>0.22450533928354963</v>
      </c>
      <c r="G6010" t="s">
        <v>869</v>
      </c>
      <c r="H6010" t="s">
        <v>910</v>
      </c>
      <c r="I6010" s="4" t="b">
        <v>0</v>
      </c>
      <c r="J6010" s="4" t="str">
        <f>CONCATENATE(Orte[[#This Row],[Ort]]," - ",Orte[[#This Row],[Landkreis]])</f>
        <v>Raschau - Landkreis Erzgebirgskreis</v>
      </c>
      <c r="L6010" s="3" t="s">
        <v>12705</v>
      </c>
      <c r="M6010" s="3"/>
      <c r="N6010" t="str">
        <f>Orte[[#This Row],[Ort]]</f>
        <v>Raschau</v>
      </c>
      <c r="O6010" t="s">
        <v>6005</v>
      </c>
      <c r="P6010" t="s">
        <v>5584</v>
      </c>
    </row>
    <row r="6011" spans="1:16" x14ac:dyDescent="0.35">
      <c r="A6011" t="s">
        <v>4708</v>
      </c>
      <c r="B6011" s="3" t="s">
        <v>12369</v>
      </c>
      <c r="C6011" s="4">
        <v>50.718077084100003</v>
      </c>
      <c r="D6011" s="4">
        <v>9.8971883546699999</v>
      </c>
      <c r="E6011" s="4">
        <f>Orte[[#This Row],[Lat_dez]]*PI()/180</f>
        <v>0.88519743539783002</v>
      </c>
      <c r="F6011" s="4">
        <f>Orte[[#This Row],[Lon_dez]]*PI()/180</f>
        <v>0.17273852347903179</v>
      </c>
      <c r="G6011" t="s">
        <v>549</v>
      </c>
      <c r="H6011" t="s">
        <v>815</v>
      </c>
      <c r="I6011" s="4" t="b">
        <v>0</v>
      </c>
      <c r="J6011" s="4" t="str">
        <f>CONCATENATE(Orte[[#This Row],[Ort]]," - ",Orte[[#This Row],[Landkreis]])</f>
        <v>Rasdorf - Landkreis Fulda</v>
      </c>
      <c r="L6011" s="3" t="s">
        <v>11706</v>
      </c>
      <c r="M6011" s="3"/>
      <c r="N6011" t="str">
        <f>Orte[[#This Row],[Ort]]</f>
        <v>Rasdorf</v>
      </c>
      <c r="O6011" t="s">
        <v>4493</v>
      </c>
      <c r="P6011" t="s">
        <v>2955</v>
      </c>
    </row>
    <row r="6012" spans="1:16" x14ac:dyDescent="0.35">
      <c r="A6012" t="s">
        <v>551</v>
      </c>
      <c r="B6012" s="3" t="s">
        <v>7696</v>
      </c>
      <c r="C6012" s="4">
        <v>48.863158418799998</v>
      </c>
      <c r="D6012" s="4">
        <v>8.1856448140799998</v>
      </c>
      <c r="E6012" s="4">
        <f>Orte[[#This Row],[Lat_dez]]*PI()/180</f>
        <v>0.85282299733164624</v>
      </c>
      <c r="F6012" s="4">
        <f>Orte[[#This Row],[Lon_dez]]*PI()/180</f>
        <v>0.14286645340449508</v>
      </c>
      <c r="G6012" t="s">
        <v>546</v>
      </c>
      <c r="H6012" t="s">
        <v>552</v>
      </c>
      <c r="I6012" s="4" t="b">
        <v>0</v>
      </c>
      <c r="J6012" s="4" t="str">
        <f>CONCATENATE(Orte[[#This Row],[Ort]]," - ",Orte[[#This Row],[Landkreis]])</f>
        <v>Rastatt - Landkreis Rastatt</v>
      </c>
      <c r="L6012" s="3" t="s">
        <v>9654</v>
      </c>
      <c r="M6012" s="3"/>
      <c r="N6012" t="str">
        <f>Orte[[#This Row],[Ort]]</f>
        <v>Rastatt</v>
      </c>
      <c r="O6012" t="s">
        <v>6495</v>
      </c>
      <c r="P6012" t="s">
        <v>3272</v>
      </c>
    </row>
    <row r="6013" spans="1:16" x14ac:dyDescent="0.35">
      <c r="A6013" t="s">
        <v>5831</v>
      </c>
      <c r="B6013" s="3" t="s">
        <v>13847</v>
      </c>
      <c r="C6013" s="4">
        <v>53.260788688200002</v>
      </c>
      <c r="D6013" s="4">
        <v>8.2110495345800008</v>
      </c>
      <c r="E6013" s="4">
        <f>Orte[[#This Row],[Lat_dez]]*PI()/180</f>
        <v>0.92957612481804153</v>
      </c>
      <c r="F6013" s="4">
        <f>Orte[[#This Row],[Lon_dez]]*PI()/180</f>
        <v>0.143309849422769</v>
      </c>
      <c r="G6013" t="s">
        <v>554</v>
      </c>
      <c r="H6013" t="s">
        <v>4514</v>
      </c>
      <c r="I6013" s="4" t="b">
        <v>0</v>
      </c>
      <c r="J6013" s="4" t="str">
        <f>CONCATENATE(Orte[[#This Row],[Ort]]," - ",Orte[[#This Row],[Landkreis]])</f>
        <v>Rastede - Landkreis Ammerland</v>
      </c>
      <c r="L6013" s="3" t="s">
        <v>9076</v>
      </c>
      <c r="M6013" s="3"/>
      <c r="N6013" t="str">
        <f>Orte[[#This Row],[Ort]]</f>
        <v>Rastede</v>
      </c>
      <c r="O6013" t="s">
        <v>3222</v>
      </c>
      <c r="P6013" t="s">
        <v>1790</v>
      </c>
    </row>
    <row r="6014" spans="1:16" x14ac:dyDescent="0.35">
      <c r="A6014" t="s">
        <v>6099</v>
      </c>
      <c r="B6014" s="3" t="s">
        <v>14201</v>
      </c>
      <c r="C6014" s="4">
        <v>51.193991867400001</v>
      </c>
      <c r="D6014" s="4">
        <v>11.3758105483</v>
      </c>
      <c r="E6014" s="4">
        <f>Orte[[#This Row],[Lat_dez]]*PI()/180</f>
        <v>0.89350371532533035</v>
      </c>
      <c r="F6014" s="4">
        <f>Orte[[#This Row],[Lon_dez]]*PI()/180</f>
        <v>0.19854534915093644</v>
      </c>
      <c r="G6014" t="s">
        <v>678</v>
      </c>
      <c r="H6014" t="s">
        <v>1344</v>
      </c>
      <c r="I6014" s="4" t="b">
        <v>0</v>
      </c>
      <c r="J6014" s="4" t="str">
        <f>CONCATENATE(Orte[[#This Row],[Ort]]," - ",Orte[[#This Row],[Landkreis]])</f>
        <v>Rastenberg - Landkreis Sömmerda</v>
      </c>
      <c r="L6014" s="3" t="s">
        <v>10660</v>
      </c>
      <c r="M6014" s="3"/>
      <c r="N6014" t="str">
        <f>Orte[[#This Row],[Ort]]</f>
        <v>Rastenberg</v>
      </c>
      <c r="O6014" t="s">
        <v>3975</v>
      </c>
      <c r="P6014" t="s">
        <v>1236</v>
      </c>
    </row>
    <row r="6015" spans="1:16" x14ac:dyDescent="0.35">
      <c r="A6015" t="s">
        <v>4202</v>
      </c>
      <c r="B6015" s="3" t="s">
        <v>11708</v>
      </c>
      <c r="C6015" s="4">
        <v>53.472699462500003</v>
      </c>
      <c r="D6015" s="4">
        <v>11.417074105099999</v>
      </c>
      <c r="E6015" s="4">
        <f>Orte[[#This Row],[Lat_dez]]*PI()/180</f>
        <v>0.93327466555002714</v>
      </c>
      <c r="F6015" s="4">
        <f>Orte[[#This Row],[Lon_dez]]*PI()/180</f>
        <v>0.19926553407818012</v>
      </c>
      <c r="G6015" t="s">
        <v>834</v>
      </c>
      <c r="H6015" t="s">
        <v>953</v>
      </c>
      <c r="I6015" s="4" t="b">
        <v>0</v>
      </c>
      <c r="J6015" s="4" t="str">
        <f>CONCATENATE(Orte[[#This Row],[Ort]]," - ",Orte[[#This Row],[Landkreis]])</f>
        <v>Rastow - Landkreis Ludwigslust-Parchim</v>
      </c>
      <c r="L6015" s="3" t="s">
        <v>10662</v>
      </c>
      <c r="M6015" s="3"/>
      <c r="N6015" t="str">
        <f>Orte[[#This Row],[Ort]]</f>
        <v>Rastow</v>
      </c>
      <c r="O6015" t="s">
        <v>7054</v>
      </c>
      <c r="P6015" t="s">
        <v>4942</v>
      </c>
    </row>
    <row r="6016" spans="1:16" x14ac:dyDescent="0.35">
      <c r="A6016" t="s">
        <v>2658</v>
      </c>
      <c r="B6016" s="3" t="s">
        <v>9773</v>
      </c>
      <c r="C6016" s="4">
        <v>53.952944087600002</v>
      </c>
      <c r="D6016" s="4">
        <v>10.7774282511</v>
      </c>
      <c r="E6016" s="4">
        <f>Orte[[#This Row],[Lat_dez]]*PI()/180</f>
        <v>0.94165651547302798</v>
      </c>
      <c r="F6016" s="4">
        <f>Orte[[#This Row],[Lon_dez]]*PI()/180</f>
        <v>0.1881016078791492</v>
      </c>
      <c r="G6016" t="s">
        <v>641</v>
      </c>
      <c r="H6016" t="s">
        <v>1323</v>
      </c>
      <c r="I6016" s="4" t="b">
        <v>0</v>
      </c>
      <c r="J6016" s="4" t="str">
        <f>CONCATENATE(Orte[[#This Row],[Ort]]," - ",Orte[[#This Row],[Landkreis]])</f>
        <v>Ratekau - Kreis Ostholstein</v>
      </c>
      <c r="L6016" s="3" t="s">
        <v>11415</v>
      </c>
      <c r="M6016" s="3"/>
      <c r="N6016" t="str">
        <f>Orte[[#This Row],[Ort]]</f>
        <v>Ratekau</v>
      </c>
      <c r="O6016" t="s">
        <v>5141</v>
      </c>
      <c r="P6016" t="s">
        <v>3664</v>
      </c>
    </row>
    <row r="6017" spans="1:16" x14ac:dyDescent="0.35">
      <c r="A6017" t="s">
        <v>4355</v>
      </c>
      <c r="B6017" s="3" t="s">
        <v>11909</v>
      </c>
      <c r="C6017" s="4">
        <v>52.618479668200003</v>
      </c>
      <c r="D6017" s="4">
        <v>12.322549781799999</v>
      </c>
      <c r="E6017" s="4">
        <f>Orte[[#This Row],[Lat_dez]]*PI()/180</f>
        <v>0.91836571760378338</v>
      </c>
      <c r="F6017" s="4">
        <f>Orte[[#This Row],[Lon_dez]]*PI()/180</f>
        <v>0.21506906593331881</v>
      </c>
      <c r="G6017" t="s">
        <v>885</v>
      </c>
      <c r="H6017" t="s">
        <v>894</v>
      </c>
      <c r="I6017" s="4" t="b">
        <v>0</v>
      </c>
      <c r="J6017" s="4" t="str">
        <f>CONCATENATE(Orte[[#This Row],[Ort]]," - ",Orte[[#This Row],[Landkreis]])</f>
        <v>Rathenow - Landkreis Havelland</v>
      </c>
      <c r="L6017" s="3" t="s">
        <v>9661</v>
      </c>
      <c r="M6017" s="3"/>
      <c r="N6017" t="str">
        <f>Orte[[#This Row],[Ort]]</f>
        <v>Rathenow</v>
      </c>
      <c r="O6017" t="s">
        <v>5905</v>
      </c>
      <c r="P6017" t="s">
        <v>16139</v>
      </c>
    </row>
    <row r="6018" spans="1:16" x14ac:dyDescent="0.35">
      <c r="A6018" t="s">
        <v>2959</v>
      </c>
      <c r="B6018" s="3" t="s">
        <v>15215</v>
      </c>
      <c r="C6018" s="4">
        <v>51.294503810099997</v>
      </c>
      <c r="D6018" s="4">
        <v>6.8472750516799996</v>
      </c>
      <c r="E6018" s="4">
        <f>Orte[[#This Row],[Lat_dez]]*PI()/180</f>
        <v>0.89525797966302112</v>
      </c>
      <c r="F6018" s="4">
        <f>Orte[[#This Row],[Lon_dez]]*PI()/180</f>
        <v>0.11950749444148089</v>
      </c>
      <c r="G6018" t="s">
        <v>504</v>
      </c>
      <c r="H6018" t="s">
        <v>1578</v>
      </c>
      <c r="I6018" s="4" t="b">
        <v>0</v>
      </c>
      <c r="J6018" s="4" t="str">
        <f>CONCATENATE(Orte[[#This Row],[Ort]]," - ",Orte[[#This Row],[Landkreis]])</f>
        <v>Ratingen - Kreis Mettmann</v>
      </c>
      <c r="L6018" s="3" t="s">
        <v>10407</v>
      </c>
      <c r="M6018" s="3"/>
      <c r="N6018" t="str">
        <f>Orte[[#This Row],[Ort]]</f>
        <v>Ratingen</v>
      </c>
      <c r="O6018" t="s">
        <v>2030</v>
      </c>
      <c r="P6018" t="s">
        <v>4770</v>
      </c>
    </row>
    <row r="6019" spans="1:16" x14ac:dyDescent="0.35">
      <c r="A6019" t="s">
        <v>2959</v>
      </c>
      <c r="B6019" s="3" t="s">
        <v>14401</v>
      </c>
      <c r="C6019" s="4">
        <v>51.298077626000001</v>
      </c>
      <c r="D6019" s="4">
        <v>6.8196086334699997</v>
      </c>
      <c r="E6019" s="4">
        <f>Orte[[#This Row],[Lat_dez]]*PI()/180</f>
        <v>0.89532035451733627</v>
      </c>
      <c r="F6019" s="4">
        <f>Orte[[#This Row],[Lon_dez]]*PI()/180</f>
        <v>0.11902462435148266</v>
      </c>
      <c r="G6019" t="s">
        <v>504</v>
      </c>
      <c r="H6019" t="s">
        <v>1578</v>
      </c>
      <c r="I6019" s="4" t="b">
        <v>0</v>
      </c>
      <c r="J6019" s="4" t="str">
        <f>CONCATENATE(Orte[[#This Row],[Ort]]," - ",Orte[[#This Row],[Landkreis]])</f>
        <v>Ratingen - Kreis Mettmann</v>
      </c>
      <c r="L6019" s="3" t="s">
        <v>8324</v>
      </c>
      <c r="M6019" s="3"/>
      <c r="N6019" t="str">
        <f>Orte[[#This Row],[Ort]]</f>
        <v>Ratingen</v>
      </c>
      <c r="O6019" t="s">
        <v>3124</v>
      </c>
      <c r="P6019" t="s">
        <v>1327</v>
      </c>
    </row>
    <row r="6020" spans="1:16" x14ac:dyDescent="0.35">
      <c r="A6020" t="s">
        <v>2959</v>
      </c>
      <c r="B6020" s="3" t="s">
        <v>10140</v>
      </c>
      <c r="C6020" s="4">
        <v>51.294128749899997</v>
      </c>
      <c r="D6020" s="4">
        <v>6.8975480207200004</v>
      </c>
      <c r="E6020" s="4">
        <f>Orte[[#This Row],[Lat_dez]]*PI()/180</f>
        <v>0.89525143362763804</v>
      </c>
      <c r="F6020" s="4">
        <f>Orte[[#This Row],[Lon_dez]]*PI()/180</f>
        <v>0.12038492327598206</v>
      </c>
      <c r="G6020" t="s">
        <v>504</v>
      </c>
      <c r="H6020" t="s">
        <v>1578</v>
      </c>
      <c r="I6020" s="4" t="b">
        <v>0</v>
      </c>
      <c r="J6020" s="4" t="str">
        <f>CONCATENATE(Orte[[#This Row],[Ort]]," - ",Orte[[#This Row],[Landkreis]])</f>
        <v>Ratingen - Kreis Mettmann</v>
      </c>
      <c r="L6020" s="3" t="s">
        <v>9855</v>
      </c>
      <c r="M6020" s="3"/>
      <c r="N6020" t="str">
        <f>Orte[[#This Row],[Ort]]</f>
        <v>Ratingen</v>
      </c>
      <c r="O6020" t="s">
        <v>3683</v>
      </c>
      <c r="P6020" t="s">
        <v>16140</v>
      </c>
    </row>
    <row r="6021" spans="1:16" x14ac:dyDescent="0.35">
      <c r="A6021" t="s">
        <v>2959</v>
      </c>
      <c r="B6021" s="3" t="s">
        <v>14837</v>
      </c>
      <c r="C6021" s="4">
        <v>51.327182216499999</v>
      </c>
      <c r="D6021" s="4">
        <v>6.9001819658199999</v>
      </c>
      <c r="E6021" s="4">
        <f>Orte[[#This Row],[Lat_dez]]*PI()/180</f>
        <v>0.89582832544900604</v>
      </c>
      <c r="F6021" s="4">
        <f>Orte[[#This Row],[Lon_dez]]*PI()/180</f>
        <v>0.12043089429029383</v>
      </c>
      <c r="G6021" t="s">
        <v>504</v>
      </c>
      <c r="H6021" t="s">
        <v>1578</v>
      </c>
      <c r="I6021" s="4" t="b">
        <v>0</v>
      </c>
      <c r="J6021" s="4" t="str">
        <f>CONCATENATE(Orte[[#This Row],[Ort]]," - ",Orte[[#This Row],[Landkreis]])</f>
        <v>Ratingen - Kreis Mettmann</v>
      </c>
      <c r="L6021" s="3" t="s">
        <v>12695</v>
      </c>
      <c r="M6021" s="3"/>
      <c r="N6021" t="str">
        <f>Orte[[#This Row],[Ort]]</f>
        <v>Ratingen</v>
      </c>
      <c r="O6021" t="s">
        <v>6176</v>
      </c>
      <c r="P6021" t="s">
        <v>155</v>
      </c>
    </row>
    <row r="6022" spans="1:16" x14ac:dyDescent="0.35">
      <c r="A6022" t="s">
        <v>2959</v>
      </c>
      <c r="B6022" s="3" t="s">
        <v>13759</v>
      </c>
      <c r="C6022" s="4">
        <v>51.344255666499997</v>
      </c>
      <c r="D6022" s="4">
        <v>6.8592230800899996</v>
      </c>
      <c r="E6022" s="4">
        <f>Orte[[#This Row],[Lat_dez]]*PI()/180</f>
        <v>0.89612631336618054</v>
      </c>
      <c r="F6022" s="4">
        <f>Orte[[#This Row],[Lon_dez]]*PI()/180</f>
        <v>0.1197160268763572</v>
      </c>
      <c r="G6022" t="s">
        <v>504</v>
      </c>
      <c r="H6022" t="s">
        <v>1578</v>
      </c>
      <c r="I6022" s="4" t="b">
        <v>0</v>
      </c>
      <c r="J6022" s="4" t="str">
        <f>CONCATENATE(Orte[[#This Row],[Ort]]," - ",Orte[[#This Row],[Landkreis]])</f>
        <v>Ratingen - Kreis Mettmann</v>
      </c>
      <c r="L6022" s="3" t="s">
        <v>12295</v>
      </c>
      <c r="M6022" s="3"/>
      <c r="N6022" t="str">
        <f>Orte[[#This Row],[Ort]]</f>
        <v>Ratingen</v>
      </c>
      <c r="O6022" t="s">
        <v>4539</v>
      </c>
      <c r="P6022" t="s">
        <v>16141</v>
      </c>
    </row>
    <row r="6023" spans="1:16" x14ac:dyDescent="0.35">
      <c r="A6023" t="s">
        <v>5636</v>
      </c>
      <c r="B6023" s="3" t="s">
        <v>13583</v>
      </c>
      <c r="C6023" s="4">
        <v>48.191199489200002</v>
      </c>
      <c r="D6023" s="4">
        <v>8.8080316383799993</v>
      </c>
      <c r="E6023" s="4">
        <f>Orte[[#This Row],[Lat_dez]]*PI()/180</f>
        <v>0.84109510157194955</v>
      </c>
      <c r="F6023" s="4">
        <f>Orte[[#This Row],[Lon_dez]]*PI()/180</f>
        <v>0.15372915270956153</v>
      </c>
      <c r="G6023" t="s">
        <v>546</v>
      </c>
      <c r="H6023" t="s">
        <v>1492</v>
      </c>
      <c r="I6023" s="4" t="b">
        <v>0</v>
      </c>
      <c r="J6023" s="4" t="str">
        <f>CONCATENATE(Orte[[#This Row],[Ort]]," - ",Orte[[#This Row],[Landkreis]])</f>
        <v>Ratshausen - Landkreis Zollernalbkreis</v>
      </c>
      <c r="L6023" s="3" t="s">
        <v>15750</v>
      </c>
      <c r="M6023" s="3"/>
      <c r="N6023" t="str">
        <f>Orte[[#This Row],[Ort]]</f>
        <v>Ratshausen</v>
      </c>
      <c r="O6023" t="s">
        <v>2286</v>
      </c>
      <c r="P6023" t="s">
        <v>5178</v>
      </c>
    </row>
    <row r="6024" spans="1:16" x14ac:dyDescent="0.35">
      <c r="A6024" t="s">
        <v>1818</v>
      </c>
      <c r="B6024" s="3" t="s">
        <v>8779</v>
      </c>
      <c r="C6024" s="4">
        <v>50.037649898600002</v>
      </c>
      <c r="D6024" s="4">
        <v>10.8808608956</v>
      </c>
      <c r="E6024" s="4">
        <f>Orte[[#This Row],[Lat_dez]]*PI()/180</f>
        <v>0.87332174069077684</v>
      </c>
      <c r="F6024" s="4">
        <f>Orte[[#This Row],[Lon_dez]]*PI()/180</f>
        <v>0.189906848079719</v>
      </c>
      <c r="G6024" t="s">
        <v>665</v>
      </c>
      <c r="H6024" t="s">
        <v>1321</v>
      </c>
      <c r="I6024" s="4" t="b">
        <v>0</v>
      </c>
      <c r="J6024" s="4" t="str">
        <f>CONCATENATE(Orte[[#This Row],[Ort]]," - ",Orte[[#This Row],[Landkreis]])</f>
        <v>Rattelsdorf - Landkreis Bamberg</v>
      </c>
      <c r="L6024" s="3" t="s">
        <v>12559</v>
      </c>
      <c r="M6024" s="3"/>
      <c r="N6024" t="str">
        <f>Orte[[#This Row],[Ort]]</f>
        <v>Rattelsdorf</v>
      </c>
      <c r="O6024" t="s">
        <v>5553</v>
      </c>
      <c r="P6024" t="s">
        <v>5550</v>
      </c>
    </row>
    <row r="6025" spans="1:16" x14ac:dyDescent="0.35">
      <c r="A6025" t="s">
        <v>3032</v>
      </c>
      <c r="B6025" s="3" t="s">
        <v>10234</v>
      </c>
      <c r="C6025" s="4">
        <v>49.079665916099998</v>
      </c>
      <c r="D6025" s="4">
        <v>12.7636876281</v>
      </c>
      <c r="E6025" s="4">
        <f>Orte[[#This Row],[Lat_dez]]*PI()/180</f>
        <v>0.85660176601478399</v>
      </c>
      <c r="F6025" s="4">
        <f>Orte[[#This Row],[Lon_dez]]*PI()/180</f>
        <v>0.22276837380641051</v>
      </c>
      <c r="G6025" t="s">
        <v>665</v>
      </c>
      <c r="H6025" t="s">
        <v>1229</v>
      </c>
      <c r="I6025" s="4" t="b">
        <v>0</v>
      </c>
      <c r="J6025" s="4" t="str">
        <f>CONCATENATE(Orte[[#This Row],[Ort]]," - ",Orte[[#This Row],[Landkreis]])</f>
        <v>Rattenberg - Landkreis Straubing-Bogen</v>
      </c>
      <c r="L6025" s="3" t="s">
        <v>8987</v>
      </c>
      <c r="M6025" s="3"/>
      <c r="N6025" t="str">
        <f>Orte[[#This Row],[Ort]]</f>
        <v>Rattenberg</v>
      </c>
      <c r="O6025" t="s">
        <v>5274</v>
      </c>
      <c r="P6025" t="s">
        <v>1380</v>
      </c>
    </row>
    <row r="6026" spans="1:16" x14ac:dyDescent="0.35">
      <c r="A6026" t="s">
        <v>4564</v>
      </c>
      <c r="B6026" s="3" t="s">
        <v>12177</v>
      </c>
      <c r="C6026" s="4">
        <v>49.034719134200003</v>
      </c>
      <c r="D6026" s="4">
        <v>12.630611929300001</v>
      </c>
      <c r="E6026" s="4">
        <f>Orte[[#This Row],[Lat_dez]]*PI()/180</f>
        <v>0.85581729668245332</v>
      </c>
      <c r="F6026" s="4">
        <f>Orte[[#This Row],[Lon_dez]]*PI()/180</f>
        <v>0.22044576470795824</v>
      </c>
      <c r="G6026" t="s">
        <v>665</v>
      </c>
      <c r="H6026" t="s">
        <v>1229</v>
      </c>
      <c r="I6026" s="4" t="b">
        <v>0</v>
      </c>
      <c r="J6026" s="4" t="str">
        <f>CONCATENATE(Orte[[#This Row],[Ort]]," - ",Orte[[#This Row],[Landkreis]])</f>
        <v>Rattiszell - Landkreis Straubing-Bogen</v>
      </c>
      <c r="L6026" s="3" t="s">
        <v>12116</v>
      </c>
      <c r="M6026" s="3"/>
      <c r="N6026" t="str">
        <f>Orte[[#This Row],[Ort]]</f>
        <v>Rattiszell</v>
      </c>
      <c r="O6026" t="s">
        <v>2514</v>
      </c>
      <c r="P6026" t="s">
        <v>3462</v>
      </c>
    </row>
    <row r="6027" spans="1:16" x14ac:dyDescent="0.35">
      <c r="A6027" t="s">
        <v>6654</v>
      </c>
      <c r="B6027" s="3" t="s">
        <v>14967</v>
      </c>
      <c r="C6027" s="4">
        <v>53.702961952300001</v>
      </c>
      <c r="D6027" s="4">
        <v>10.756562367000001</v>
      </c>
      <c r="E6027" s="4">
        <f>Orte[[#This Row],[Lat_dez]]*PI()/180</f>
        <v>0.93729350414087698</v>
      </c>
      <c r="F6027" s="4">
        <f>Orte[[#This Row],[Lon_dez]]*PI()/180</f>
        <v>0.18773742950026467</v>
      </c>
      <c r="G6027" t="s">
        <v>641</v>
      </c>
      <c r="H6027" t="s">
        <v>1043</v>
      </c>
      <c r="I6027" s="4" t="b">
        <v>0</v>
      </c>
      <c r="J6027" s="4" t="str">
        <f>CONCATENATE(Orte[[#This Row],[Ort]]," - ",Orte[[#This Row],[Landkreis]])</f>
        <v>Ratzeburg - Kreis Herzogtum Lauenburg</v>
      </c>
      <c r="L6027" s="3" t="s">
        <v>12398</v>
      </c>
      <c r="M6027" s="3"/>
      <c r="N6027" t="str">
        <f>Orte[[#This Row],[Ort]]</f>
        <v>Ratzeburg</v>
      </c>
      <c r="O6027" t="s">
        <v>1636</v>
      </c>
      <c r="P6027" t="s">
        <v>5477</v>
      </c>
    </row>
    <row r="6028" spans="1:16" x14ac:dyDescent="0.35">
      <c r="A6028" t="s">
        <v>5745</v>
      </c>
      <c r="B6028" s="3" t="s">
        <v>13724</v>
      </c>
      <c r="C6028" s="4">
        <v>52.976946042100003</v>
      </c>
      <c r="D6028" s="4">
        <v>10.6731183596</v>
      </c>
      <c r="E6028" s="4">
        <f>Orte[[#This Row],[Lat_dez]]*PI()/180</f>
        <v>0.92462213608602362</v>
      </c>
      <c r="F6028" s="4">
        <f>Orte[[#This Row],[Lon_dez]]*PI()/180</f>
        <v>0.18628105683007615</v>
      </c>
      <c r="G6028" t="s">
        <v>554</v>
      </c>
      <c r="H6028" t="s">
        <v>791</v>
      </c>
      <c r="I6028" s="4" t="b">
        <v>0</v>
      </c>
      <c r="J6028" s="4" t="str">
        <f>CONCATENATE(Orte[[#This Row],[Ort]]," - ",Orte[[#This Row],[Landkreis]])</f>
        <v>Rätzlingen - Landkreis Uelzen</v>
      </c>
      <c r="L6028" s="3" t="s">
        <v>14192</v>
      </c>
      <c r="M6028" s="3"/>
      <c r="N6028" t="str">
        <f>Orte[[#This Row],[Ort]]</f>
        <v>Rätzlingen</v>
      </c>
      <c r="O6028" t="s">
        <v>3844</v>
      </c>
      <c r="P6028" t="s">
        <v>3463</v>
      </c>
    </row>
    <row r="6029" spans="1:16" x14ac:dyDescent="0.35">
      <c r="A6029" t="s">
        <v>4642</v>
      </c>
      <c r="B6029" s="3" t="s">
        <v>12293</v>
      </c>
      <c r="C6029" s="4">
        <v>52.396018929699999</v>
      </c>
      <c r="D6029" s="4">
        <v>11.194713610000001</v>
      </c>
      <c r="E6029" s="4">
        <f>Orte[[#This Row],[Lat_dez]]*PI()/180</f>
        <v>0.91448304526054025</v>
      </c>
      <c r="F6029" s="4">
        <f>Orte[[#This Row],[Lon_dez]]*PI()/180</f>
        <v>0.19538461131232043</v>
      </c>
      <c r="G6029" t="s">
        <v>809</v>
      </c>
      <c r="H6029" t="s">
        <v>1930</v>
      </c>
      <c r="I6029" s="4" t="b">
        <v>0</v>
      </c>
      <c r="J6029" s="4" t="str">
        <f>CONCATENATE(Orte[[#This Row],[Ort]]," - ",Orte[[#This Row],[Landkreis]])</f>
        <v>Rätzlingen, Wegenstedt, Calvörde, Böddensell u.a. - Landkreis Börde</v>
      </c>
      <c r="L6029" s="3" t="s">
        <v>10077</v>
      </c>
      <c r="M6029" s="3"/>
      <c r="N6029" t="str">
        <f>Orte[[#This Row],[Ort]]</f>
        <v>Rätzlingen, Wegenstedt, Calvörde, Böddensell u.a.</v>
      </c>
      <c r="O6029" t="s">
        <v>1927</v>
      </c>
      <c r="P6029" t="s">
        <v>5435</v>
      </c>
    </row>
    <row r="6030" spans="1:16" x14ac:dyDescent="0.35">
      <c r="A6030" t="s">
        <v>5850</v>
      </c>
      <c r="B6030" s="3" t="s">
        <v>13874</v>
      </c>
      <c r="C6030" s="4">
        <v>50.575542126599998</v>
      </c>
      <c r="D6030" s="4">
        <v>7.6276228325800002</v>
      </c>
      <c r="E6030" s="4">
        <f>Orte[[#This Row],[Lat_dez]]*PI()/180</f>
        <v>0.88270973109026474</v>
      </c>
      <c r="F6030" s="4">
        <f>Orte[[#This Row],[Lon_dez]]*PI()/180</f>
        <v>0.13312713252881722</v>
      </c>
      <c r="G6030" t="s">
        <v>514</v>
      </c>
      <c r="H6030" t="s">
        <v>584</v>
      </c>
      <c r="I6030" s="4" t="b">
        <v>0</v>
      </c>
      <c r="J6030" s="4" t="str">
        <f>CONCATENATE(Orte[[#This Row],[Ort]]," - ",Orte[[#This Row],[Landkreis]])</f>
        <v>Raubach - Landkreis Neuwied</v>
      </c>
      <c r="L6030" s="3" t="s">
        <v>11186</v>
      </c>
      <c r="M6030" s="3"/>
      <c r="N6030" t="str">
        <f>Orte[[#This Row],[Ort]]</f>
        <v>Raubach</v>
      </c>
      <c r="O6030" t="s">
        <v>3691</v>
      </c>
      <c r="P6030" t="s">
        <v>2794</v>
      </c>
    </row>
    <row r="6031" spans="1:16" x14ac:dyDescent="0.35">
      <c r="A6031" t="s">
        <v>2451</v>
      </c>
      <c r="B6031" s="3" t="s">
        <v>9505</v>
      </c>
      <c r="C6031" s="4">
        <v>47.7861667584</v>
      </c>
      <c r="D6031" s="4">
        <v>12.083136420100001</v>
      </c>
      <c r="E6031" s="4">
        <f>Orte[[#This Row],[Lat_dez]]*PI()/180</f>
        <v>0.83402594684114573</v>
      </c>
      <c r="F6031" s="4">
        <f>Orte[[#This Row],[Lon_dez]]*PI()/180</f>
        <v>0.21089051449838575</v>
      </c>
      <c r="G6031" t="s">
        <v>665</v>
      </c>
      <c r="H6031" t="s">
        <v>877</v>
      </c>
      <c r="I6031" s="4" t="b">
        <v>0</v>
      </c>
      <c r="J6031" s="4" t="str">
        <f>CONCATENATE(Orte[[#This Row],[Ort]]," - ",Orte[[#This Row],[Landkreis]])</f>
        <v>Raubling - Landkreis Rosenheim</v>
      </c>
      <c r="L6031" s="3" t="s">
        <v>11956</v>
      </c>
      <c r="M6031" s="3"/>
      <c r="N6031" t="str">
        <f>Orte[[#This Row],[Ort]]</f>
        <v>Raubling</v>
      </c>
      <c r="O6031" t="s">
        <v>1145</v>
      </c>
      <c r="P6031" t="s">
        <v>5938</v>
      </c>
    </row>
    <row r="6032" spans="1:16" x14ac:dyDescent="0.35">
      <c r="A6032" t="s">
        <v>6578</v>
      </c>
      <c r="B6032" s="3" t="s">
        <v>14874</v>
      </c>
      <c r="C6032" s="4">
        <v>49.263697932600003</v>
      </c>
      <c r="D6032" s="4">
        <v>8.6916279417499993</v>
      </c>
      <c r="E6032" s="4">
        <f>Orte[[#This Row],[Lat_dez]]*PI()/180</f>
        <v>0.85981373063179356</v>
      </c>
      <c r="F6032" s="4">
        <f>Orte[[#This Row],[Lon_dez]]*PI()/180</f>
        <v>0.15169752494187538</v>
      </c>
      <c r="G6032" t="s">
        <v>546</v>
      </c>
      <c r="H6032" t="s">
        <v>726</v>
      </c>
      <c r="I6032" s="4" t="b">
        <v>0</v>
      </c>
      <c r="J6032" s="4" t="str">
        <f>CONCATENATE(Orte[[#This Row],[Ort]]," - ",Orte[[#This Row],[Landkreis]])</f>
        <v>Rauenberg - Landkreis Rhein-Neckar-Kreis</v>
      </c>
      <c r="L6032" s="3" t="s">
        <v>15405</v>
      </c>
      <c r="M6032" s="3"/>
      <c r="N6032" t="str">
        <f>Orte[[#This Row],[Ort]]</f>
        <v>Rauenberg</v>
      </c>
      <c r="O6032" t="s">
        <v>5739</v>
      </c>
      <c r="P6032" t="s">
        <v>3472</v>
      </c>
    </row>
    <row r="6033" spans="1:16" x14ac:dyDescent="0.35">
      <c r="A6033" t="s">
        <v>5893</v>
      </c>
      <c r="B6033" s="3" t="s">
        <v>13934</v>
      </c>
      <c r="C6033" s="4">
        <v>49.897156394</v>
      </c>
      <c r="D6033" s="4">
        <v>10.559578290499999</v>
      </c>
      <c r="E6033" s="4">
        <f>Orte[[#This Row],[Lat_dez]]*PI()/180</f>
        <v>0.87086966645784103</v>
      </c>
      <c r="F6033" s="4">
        <f>Orte[[#This Row],[Lon_dez]]*PI()/180</f>
        <v>0.18429940879133927</v>
      </c>
      <c r="G6033" t="s">
        <v>665</v>
      </c>
      <c r="H6033" t="s">
        <v>796</v>
      </c>
      <c r="I6033" s="4" t="b">
        <v>0</v>
      </c>
      <c r="J6033" s="4" t="str">
        <f>CONCATENATE(Orte[[#This Row],[Ort]]," - ",Orte[[#This Row],[Landkreis]])</f>
        <v>Rauhenebrach - Landkreis Haßberge</v>
      </c>
      <c r="L6033" s="3" t="s">
        <v>12114</v>
      </c>
      <c r="M6033" s="3"/>
      <c r="N6033" t="str">
        <f>Orte[[#This Row],[Ort]]</f>
        <v>Rauhenebrach</v>
      </c>
      <c r="O6033" t="s">
        <v>1182</v>
      </c>
      <c r="P6033" t="s">
        <v>3547</v>
      </c>
    </row>
    <row r="6034" spans="1:16" x14ac:dyDescent="0.35">
      <c r="A6034" t="s">
        <v>6800</v>
      </c>
      <c r="B6034" s="3" t="s">
        <v>15156</v>
      </c>
      <c r="C6034" s="4">
        <v>50.014383189199997</v>
      </c>
      <c r="D6034" s="4">
        <v>8.4717646786799996</v>
      </c>
      <c r="E6034" s="4">
        <f>Orte[[#This Row],[Lat_dez]]*PI()/180</f>
        <v>0.87291566000564191</v>
      </c>
      <c r="F6034" s="4">
        <f>Orte[[#This Row],[Lon_dez]]*PI()/180</f>
        <v>0.14786018709712545</v>
      </c>
      <c r="G6034" t="s">
        <v>549</v>
      </c>
      <c r="H6034" t="s">
        <v>1053</v>
      </c>
      <c r="I6034" s="4" t="b">
        <v>0</v>
      </c>
      <c r="J6034" s="4" t="str">
        <f>CONCATENATE(Orte[[#This Row],[Ort]]," - ",Orte[[#This Row],[Landkreis]])</f>
        <v>Raunheim - Landkreis Groß-Gerau</v>
      </c>
      <c r="L6034" s="3" t="s">
        <v>8319</v>
      </c>
      <c r="M6034" s="3"/>
      <c r="N6034" t="str">
        <f>Orte[[#This Row],[Ort]]</f>
        <v>Raunheim</v>
      </c>
      <c r="O6034" t="s">
        <v>4429</v>
      </c>
      <c r="P6034" t="s">
        <v>6927</v>
      </c>
    </row>
    <row r="6035" spans="1:16" x14ac:dyDescent="0.35">
      <c r="A6035" t="s">
        <v>4439</v>
      </c>
      <c r="B6035" s="3" t="s">
        <v>12026</v>
      </c>
      <c r="C6035" s="4">
        <v>50.911455547099997</v>
      </c>
      <c r="D6035" s="4">
        <v>8.8970218823200007</v>
      </c>
      <c r="E6035" s="4">
        <f>Orte[[#This Row],[Lat_dez]]*PI()/180</f>
        <v>0.88857252627962602</v>
      </c>
      <c r="F6035" s="4">
        <f>Orte[[#This Row],[Lon_dez]]*PI()/180</f>
        <v>0.15528232546846749</v>
      </c>
      <c r="G6035" t="s">
        <v>549</v>
      </c>
      <c r="H6035" t="s">
        <v>761</v>
      </c>
      <c r="I6035" s="4" t="b">
        <v>0</v>
      </c>
      <c r="J6035" s="4" t="str">
        <f>CONCATENATE(Orte[[#This Row],[Ort]]," - ",Orte[[#This Row],[Landkreis]])</f>
        <v>Rauschenberg - Landkreis Marburg-Biedenkopf</v>
      </c>
      <c r="L6035" s="3" t="s">
        <v>14067</v>
      </c>
      <c r="M6035" s="3"/>
      <c r="N6035" t="str">
        <f>Orte[[#This Row],[Ort]]</f>
        <v>Rauschenberg</v>
      </c>
      <c r="O6035" t="s">
        <v>5410</v>
      </c>
      <c r="P6035" t="s">
        <v>5077</v>
      </c>
    </row>
    <row r="6036" spans="1:16" x14ac:dyDescent="0.35">
      <c r="A6036" t="s">
        <v>1633</v>
      </c>
      <c r="B6036" s="3" t="s">
        <v>14368</v>
      </c>
      <c r="C6036" s="4">
        <v>47.780716653500001</v>
      </c>
      <c r="D6036" s="4">
        <v>9.6241506081800008</v>
      </c>
      <c r="E6036" s="4">
        <f>Orte[[#This Row],[Lat_dez]]*PI()/180</f>
        <v>0.8339308245660616</v>
      </c>
      <c r="F6036" s="4">
        <f>Orte[[#This Row],[Lon_dez]]*PI()/180</f>
        <v>0.16797311582055571</v>
      </c>
      <c r="G6036" t="s">
        <v>546</v>
      </c>
      <c r="H6036" t="s">
        <v>656</v>
      </c>
      <c r="I6036" s="4" t="b">
        <v>0</v>
      </c>
      <c r="J6036" s="4" t="str">
        <f>CONCATENATE(Orte[[#This Row],[Ort]]," - ",Orte[[#This Row],[Landkreis]])</f>
        <v>Ravensburg - Landkreis Ravensburg</v>
      </c>
      <c r="L6036" s="3" t="s">
        <v>9640</v>
      </c>
      <c r="M6036" s="3"/>
      <c r="N6036" t="str">
        <f>Orte[[#This Row],[Ort]]</f>
        <v>Ravensburg</v>
      </c>
      <c r="O6036" t="s">
        <v>2097</v>
      </c>
      <c r="P6036" t="s">
        <v>1645</v>
      </c>
    </row>
    <row r="6037" spans="1:16" x14ac:dyDescent="0.35">
      <c r="A6037" t="s">
        <v>1633</v>
      </c>
      <c r="B6037" s="3" t="s">
        <v>8582</v>
      </c>
      <c r="C6037" s="4">
        <v>47.781375707199999</v>
      </c>
      <c r="D6037" s="4">
        <v>9.6076302696999996</v>
      </c>
      <c r="E6037" s="4">
        <f>Orte[[#This Row],[Lat_dez]]*PI()/180</f>
        <v>0.83394232722307404</v>
      </c>
      <c r="F6037" s="4">
        <f>Orte[[#This Row],[Lon_dez]]*PI()/180</f>
        <v>0.16768478152053579</v>
      </c>
      <c r="G6037" t="s">
        <v>546</v>
      </c>
      <c r="H6037" t="s">
        <v>656</v>
      </c>
      <c r="I6037" s="4" t="b">
        <v>0</v>
      </c>
      <c r="J6037" s="4" t="str">
        <f>CONCATENATE(Orte[[#This Row],[Ort]]," - ",Orte[[#This Row],[Landkreis]])</f>
        <v>Ravensburg - Landkreis Ravensburg</v>
      </c>
      <c r="L6037" s="3" t="s">
        <v>12819</v>
      </c>
      <c r="M6037" s="3"/>
      <c r="N6037" t="str">
        <f>Orte[[#This Row],[Ort]]</f>
        <v>Ravensburg</v>
      </c>
      <c r="O6037" t="s">
        <v>5985</v>
      </c>
      <c r="P6037" t="s">
        <v>6910</v>
      </c>
    </row>
    <row r="6038" spans="1:16" x14ac:dyDescent="0.35">
      <c r="A6038" t="s">
        <v>1633</v>
      </c>
      <c r="B6038" s="3" t="s">
        <v>13504</v>
      </c>
      <c r="C6038" s="4">
        <v>47.741396031900003</v>
      </c>
      <c r="D6038" s="4">
        <v>9.6086695173900001</v>
      </c>
      <c r="E6038" s="4">
        <f>Orte[[#This Row],[Lat_dez]]*PI()/180</f>
        <v>0.83324455025521083</v>
      </c>
      <c r="F6038" s="4">
        <f>Orte[[#This Row],[Lon_dez]]*PI()/180</f>
        <v>0.16770291981447005</v>
      </c>
      <c r="G6038" t="s">
        <v>546</v>
      </c>
      <c r="H6038" t="s">
        <v>656</v>
      </c>
      <c r="I6038" s="4" t="b">
        <v>0</v>
      </c>
      <c r="J6038" s="4" t="str">
        <f>CONCATENATE(Orte[[#This Row],[Ort]]," - ",Orte[[#This Row],[Landkreis]])</f>
        <v>Ravensburg - Landkreis Ravensburg</v>
      </c>
      <c r="L6038" s="3" t="s">
        <v>11393</v>
      </c>
      <c r="M6038" s="3"/>
      <c r="N6038" t="str">
        <f>Orte[[#This Row],[Ort]]</f>
        <v>Ravensburg</v>
      </c>
      <c r="O6038" t="s">
        <v>5976</v>
      </c>
      <c r="P6038" t="s">
        <v>4128</v>
      </c>
    </row>
    <row r="6039" spans="1:16" x14ac:dyDescent="0.35">
      <c r="A6039" t="s">
        <v>2425</v>
      </c>
      <c r="B6039" s="3" t="s">
        <v>9476</v>
      </c>
      <c r="C6039" s="4">
        <v>49.410077748799999</v>
      </c>
      <c r="D6039" s="4">
        <v>9.5310606038499994</v>
      </c>
      <c r="E6039" s="4">
        <f>Orte[[#This Row],[Lat_dez]]*PI()/180</f>
        <v>0.86236854038294775</v>
      </c>
      <c r="F6039" s="4">
        <f>Orte[[#This Row],[Lon_dez]]*PI()/180</f>
        <v>0.16634838874430141</v>
      </c>
      <c r="G6039" t="s">
        <v>546</v>
      </c>
      <c r="H6039" t="s">
        <v>774</v>
      </c>
      <c r="I6039" s="4" t="b">
        <v>0</v>
      </c>
      <c r="J6039" s="4" t="str">
        <f>CONCATENATE(Orte[[#This Row],[Ort]]," - ",Orte[[#This Row],[Landkreis]])</f>
        <v>Ravenstein - Landkreis Neckar-Odenwald-Kreis</v>
      </c>
      <c r="L6039" s="3" t="s">
        <v>10183</v>
      </c>
      <c r="M6039" s="3"/>
      <c r="N6039" t="str">
        <f>Orte[[#This Row],[Ort]]</f>
        <v>Ravenstein</v>
      </c>
      <c r="O6039" t="s">
        <v>725</v>
      </c>
      <c r="P6039" t="s">
        <v>1109</v>
      </c>
    </row>
    <row r="6040" spans="1:16" x14ac:dyDescent="0.35">
      <c r="A6040" t="s">
        <v>5187</v>
      </c>
      <c r="B6040" s="3" t="s">
        <v>13003</v>
      </c>
      <c r="C6040" s="4">
        <v>48.734776922099996</v>
      </c>
      <c r="D6040" s="4">
        <v>9.6431479975399998</v>
      </c>
      <c r="E6040" s="4">
        <f>Orte[[#This Row],[Lat_dez]]*PI()/180</f>
        <v>0.85058231751559299</v>
      </c>
      <c r="F6040" s="4">
        <f>Orte[[#This Row],[Lon_dez]]*PI()/180</f>
        <v>0.16830468281417105</v>
      </c>
      <c r="G6040" t="s">
        <v>546</v>
      </c>
      <c r="H6040" t="s">
        <v>644</v>
      </c>
      <c r="I6040" s="4" t="b">
        <v>0</v>
      </c>
      <c r="J6040" s="4" t="str">
        <f>CONCATENATE(Orte[[#This Row],[Ort]]," - ",Orte[[#This Row],[Landkreis]])</f>
        <v>Rechberghausen - Landkreis Göppingen</v>
      </c>
      <c r="L6040" s="3" t="s">
        <v>14174</v>
      </c>
      <c r="M6040" s="3"/>
      <c r="N6040" t="str">
        <f>Orte[[#This Row],[Ort]]</f>
        <v>Rechberghausen</v>
      </c>
      <c r="O6040" t="s">
        <v>7022</v>
      </c>
      <c r="P6040" t="s">
        <v>5700</v>
      </c>
    </row>
    <row r="6041" spans="1:16" x14ac:dyDescent="0.35">
      <c r="A6041" t="s">
        <v>84</v>
      </c>
      <c r="B6041" s="3" t="s">
        <v>13026</v>
      </c>
      <c r="C6041" s="4">
        <v>53.329568055499998</v>
      </c>
      <c r="D6041" s="4">
        <v>12.7621712274</v>
      </c>
      <c r="E6041" s="4">
        <f>Orte[[#This Row],[Lat_dez]]*PI()/180</f>
        <v>0.93077655123486502</v>
      </c>
      <c r="F6041" s="4">
        <f>Orte[[#This Row],[Lon_dez]]*PI()/180</f>
        <v>0.22274190762141594</v>
      </c>
      <c r="G6041" t="s">
        <v>834</v>
      </c>
      <c r="H6041" t="s">
        <v>921</v>
      </c>
      <c r="I6041" s="4" t="b">
        <v>0</v>
      </c>
      <c r="J6041" s="4" t="str">
        <f>CONCATENATE(Orte[[#This Row],[Ort]]," - ",Orte[[#This Row],[Landkreis]])</f>
        <v>Rechlin - Landkreis Mecklenburgische Seenplatte</v>
      </c>
      <c r="L6041" s="3" t="s">
        <v>15293</v>
      </c>
      <c r="M6041" s="3"/>
      <c r="N6041" t="str">
        <f>Orte[[#This Row],[Ort]]</f>
        <v>Rechlin</v>
      </c>
      <c r="O6041" t="s">
        <v>7162</v>
      </c>
      <c r="P6041" t="s">
        <v>6443</v>
      </c>
    </row>
    <row r="6042" spans="1:16" x14ac:dyDescent="0.35">
      <c r="A6042" t="s">
        <v>5218</v>
      </c>
      <c r="B6042" s="3" t="s">
        <v>13044</v>
      </c>
      <c r="C6042" s="4">
        <v>49.985628423800001</v>
      </c>
      <c r="D6042" s="4">
        <v>9.5198423973399997</v>
      </c>
      <c r="E6042" s="4">
        <f>Orte[[#This Row],[Lat_dez]]*PI()/180</f>
        <v>0.87241379467377356</v>
      </c>
      <c r="F6042" s="4">
        <f>Orte[[#This Row],[Lon_dez]]*PI()/180</f>
        <v>0.16615259410453326</v>
      </c>
      <c r="G6042" t="s">
        <v>665</v>
      </c>
      <c r="H6042" t="s">
        <v>826</v>
      </c>
      <c r="I6042" s="4" t="b">
        <v>0</v>
      </c>
      <c r="J6042" s="4" t="str">
        <f>CONCATENATE(Orte[[#This Row],[Ort]]," - ",Orte[[#This Row],[Landkreis]])</f>
        <v>Rechtenbach - Landkreis Main-Spessart</v>
      </c>
      <c r="L6042" s="3" t="s">
        <v>13010</v>
      </c>
      <c r="M6042" s="3"/>
      <c r="N6042" t="str">
        <f>Orte[[#This Row],[Ort]]</f>
        <v>Rechtenbach</v>
      </c>
      <c r="O6042" t="s">
        <v>4544</v>
      </c>
      <c r="P6042" t="s">
        <v>2043</v>
      </c>
    </row>
    <row r="6043" spans="1:16" x14ac:dyDescent="0.35">
      <c r="A6043" t="s">
        <v>2790</v>
      </c>
      <c r="B6043" s="3" t="s">
        <v>9936</v>
      </c>
      <c r="C6043" s="4">
        <v>48.119150635099999</v>
      </c>
      <c r="D6043" s="4">
        <v>12.163361095100001</v>
      </c>
      <c r="E6043" s="4">
        <f>Orte[[#This Row],[Lat_dez]]*PI()/180</f>
        <v>0.83983761184561545</v>
      </c>
      <c r="F6043" s="4">
        <f>Orte[[#This Row],[Lon_dez]]*PI()/180</f>
        <v>0.21229069921847812</v>
      </c>
      <c r="G6043" t="s">
        <v>665</v>
      </c>
      <c r="H6043" t="s">
        <v>883</v>
      </c>
      <c r="I6043" s="4" t="b">
        <v>0</v>
      </c>
      <c r="J6043" s="4" t="str">
        <f>CONCATENATE(Orte[[#This Row],[Ort]]," - ",Orte[[#This Row],[Landkreis]])</f>
        <v>Rechtmehring - Landkreis Mühldorf a. Inn</v>
      </c>
      <c r="L6043" s="3" t="s">
        <v>14752</v>
      </c>
      <c r="M6043" s="3"/>
      <c r="N6043" t="str">
        <f>Orte[[#This Row],[Ort]]</f>
        <v>Rechtmehring</v>
      </c>
      <c r="O6043" t="s">
        <v>6464</v>
      </c>
      <c r="P6043" t="s">
        <v>974</v>
      </c>
    </row>
    <row r="6044" spans="1:16" x14ac:dyDescent="0.35">
      <c r="A6044" t="s">
        <v>3929</v>
      </c>
      <c r="B6044" s="3" t="s">
        <v>11369</v>
      </c>
      <c r="C6044" s="4">
        <v>52.362747198900003</v>
      </c>
      <c r="D6044" s="4">
        <v>7.7073153335600004</v>
      </c>
      <c r="E6044" s="4">
        <f>Orte[[#This Row],[Lat_dez]]*PI()/180</f>
        <v>0.91390234401024317</v>
      </c>
      <c r="F6044" s="4">
        <f>Orte[[#This Row],[Lon_dez]]*PI()/180</f>
        <v>0.13451802906006702</v>
      </c>
      <c r="G6044" t="s">
        <v>504</v>
      </c>
      <c r="H6044" t="s">
        <v>601</v>
      </c>
      <c r="I6044" s="4" t="b">
        <v>0</v>
      </c>
      <c r="J6044" s="4" t="str">
        <f>CONCATENATE(Orte[[#This Row],[Ort]]," - ",Orte[[#This Row],[Landkreis]])</f>
        <v>Recke - Kreis Steinfurt</v>
      </c>
      <c r="L6044" s="3" t="s">
        <v>11267</v>
      </c>
      <c r="M6044" s="3"/>
      <c r="N6044" t="str">
        <f>Orte[[#This Row],[Ort]]</f>
        <v>Recke</v>
      </c>
      <c r="O6044" t="s">
        <v>5753</v>
      </c>
      <c r="P6044" t="s">
        <v>2661</v>
      </c>
    </row>
    <row r="6045" spans="1:16" x14ac:dyDescent="0.35">
      <c r="A6045" t="s">
        <v>5566</v>
      </c>
      <c r="B6045" s="3" t="s">
        <v>13482</v>
      </c>
      <c r="C6045" s="4">
        <v>50.027683476900002</v>
      </c>
      <c r="D6045" s="4">
        <v>10.8325415858</v>
      </c>
      <c r="E6045" s="4">
        <f>Orte[[#This Row],[Lat_dez]]*PI()/180</f>
        <v>0.87314779381746965</v>
      </c>
      <c r="F6045" s="4">
        <f>Orte[[#This Row],[Lon_dez]]*PI()/180</f>
        <v>0.18906351703141783</v>
      </c>
      <c r="G6045" t="s">
        <v>665</v>
      </c>
      <c r="H6045" t="s">
        <v>1321</v>
      </c>
      <c r="I6045" s="4" t="b">
        <v>0</v>
      </c>
      <c r="J6045" s="4" t="str">
        <f>CONCATENATE(Orte[[#This Row],[Ort]]," - ",Orte[[#This Row],[Landkreis]])</f>
        <v>Reckendorf - Landkreis Bamberg</v>
      </c>
      <c r="L6045" s="3" t="s">
        <v>12232</v>
      </c>
      <c r="M6045" s="3"/>
      <c r="N6045" t="str">
        <f>Orte[[#This Row],[Ort]]</f>
        <v>Reckendorf</v>
      </c>
      <c r="O6045" t="s">
        <v>5019</v>
      </c>
      <c r="P6045" t="s">
        <v>4166</v>
      </c>
    </row>
    <row r="6046" spans="1:16" x14ac:dyDescent="0.35">
      <c r="A6046" t="s">
        <v>1699</v>
      </c>
      <c r="B6046" s="3" t="s">
        <v>12286</v>
      </c>
      <c r="C6046" s="4">
        <v>51.6199613494</v>
      </c>
      <c r="D6046" s="4">
        <v>7.1926649129099998</v>
      </c>
      <c r="E6046" s="4">
        <f>Orte[[#This Row],[Lat_dez]]*PI()/180</f>
        <v>0.90093828529924502</v>
      </c>
      <c r="F6046" s="4">
        <f>Orte[[#This Row],[Lon_dez]]*PI()/180</f>
        <v>0.12553568472295068</v>
      </c>
      <c r="G6046" t="s">
        <v>504</v>
      </c>
      <c r="H6046" t="s">
        <v>1677</v>
      </c>
      <c r="I6046" s="4" t="b">
        <v>0</v>
      </c>
      <c r="J6046" s="4" t="str">
        <f>CONCATENATE(Orte[[#This Row],[Ort]]," - ",Orte[[#This Row],[Landkreis]])</f>
        <v>Recklinghausen - Kreis Recklinghausen</v>
      </c>
      <c r="L6046" s="3" t="s">
        <v>13009</v>
      </c>
      <c r="M6046" s="3"/>
      <c r="N6046" t="str">
        <f>Orte[[#This Row],[Ort]]</f>
        <v>Recklinghausen</v>
      </c>
      <c r="O6046" t="s">
        <v>1845</v>
      </c>
      <c r="P6046" t="s">
        <v>4365</v>
      </c>
    </row>
    <row r="6047" spans="1:16" x14ac:dyDescent="0.35">
      <c r="A6047" t="s">
        <v>1699</v>
      </c>
      <c r="B6047" s="3" t="s">
        <v>14447</v>
      </c>
      <c r="C6047" s="4">
        <v>51.616804172899997</v>
      </c>
      <c r="D6047" s="4">
        <v>7.1854817649799996</v>
      </c>
      <c r="E6047" s="4">
        <f>Orte[[#This Row],[Lat_dez]]*PI()/180</f>
        <v>0.90088318217425345</v>
      </c>
      <c r="F6047" s="4">
        <f>Orte[[#This Row],[Lon_dez]]*PI()/180</f>
        <v>0.12541031514091436</v>
      </c>
      <c r="G6047" t="s">
        <v>504</v>
      </c>
      <c r="H6047" t="s">
        <v>1677</v>
      </c>
      <c r="I6047" s="4" t="b">
        <v>0</v>
      </c>
      <c r="J6047" s="4" t="str">
        <f>CONCATENATE(Orte[[#This Row],[Ort]]," - ",Orte[[#This Row],[Landkreis]])</f>
        <v>Recklinghausen - Kreis Recklinghausen</v>
      </c>
      <c r="L6047" s="3" t="s">
        <v>9505</v>
      </c>
      <c r="M6047" s="3"/>
      <c r="N6047" t="str">
        <f>Orte[[#This Row],[Ort]]</f>
        <v>Recklinghausen</v>
      </c>
      <c r="O6047" t="s">
        <v>6556</v>
      </c>
      <c r="P6047" t="s">
        <v>4739</v>
      </c>
    </row>
    <row r="6048" spans="1:16" x14ac:dyDescent="0.35">
      <c r="A6048" t="s">
        <v>1699</v>
      </c>
      <c r="B6048" s="3" t="s">
        <v>9635</v>
      </c>
      <c r="C6048" s="4">
        <v>51.570201916499997</v>
      </c>
      <c r="D6048" s="4">
        <v>7.1920055469299999</v>
      </c>
      <c r="E6048" s="4">
        <f>Orte[[#This Row],[Lat_dez]]*PI()/180</f>
        <v>0.90006981936121477</v>
      </c>
      <c r="F6048" s="4">
        <f>Orte[[#This Row],[Lon_dez]]*PI()/180</f>
        <v>0.12552417661562404</v>
      </c>
      <c r="G6048" t="s">
        <v>504</v>
      </c>
      <c r="H6048" t="s">
        <v>1677</v>
      </c>
      <c r="I6048" s="4" t="b">
        <v>0</v>
      </c>
      <c r="J6048" s="4" t="str">
        <f>CONCATENATE(Orte[[#This Row],[Ort]]," - ",Orte[[#This Row],[Landkreis]])</f>
        <v>Recklinghausen - Kreis Recklinghausen</v>
      </c>
      <c r="L6048" s="3" t="s">
        <v>9937</v>
      </c>
      <c r="M6048" s="3"/>
      <c r="N6048" t="str">
        <f>Orte[[#This Row],[Ort]]</f>
        <v>Recklinghausen</v>
      </c>
      <c r="O6048" t="s">
        <v>2315</v>
      </c>
      <c r="P6048" t="s">
        <v>3239</v>
      </c>
    </row>
    <row r="6049" spans="1:16" x14ac:dyDescent="0.35">
      <c r="A6049" t="s">
        <v>1699</v>
      </c>
      <c r="B6049" s="3" t="s">
        <v>8656</v>
      </c>
      <c r="C6049" s="4">
        <v>51.579659731900001</v>
      </c>
      <c r="D6049" s="4">
        <v>7.2335704176700002</v>
      </c>
      <c r="E6049" s="4">
        <f>Orte[[#This Row],[Lat_dez]]*PI()/180</f>
        <v>0.90023488937999063</v>
      </c>
      <c r="F6049" s="4">
        <f>Orte[[#This Row],[Lon_dez]]*PI()/180</f>
        <v>0.12624962046320293</v>
      </c>
      <c r="G6049" t="s">
        <v>504</v>
      </c>
      <c r="H6049" t="s">
        <v>1677</v>
      </c>
      <c r="I6049" s="4" t="b">
        <v>0</v>
      </c>
      <c r="J6049" s="4" t="str">
        <f>CONCATENATE(Orte[[#This Row],[Ort]]," - ",Orte[[#This Row],[Landkreis]])</f>
        <v>Recklinghausen - Kreis Recklinghausen</v>
      </c>
      <c r="L6049" s="3" t="s">
        <v>7899</v>
      </c>
      <c r="M6049" s="3"/>
      <c r="N6049" t="str">
        <f>Orte[[#This Row],[Ort]]</f>
        <v>Recklinghausen</v>
      </c>
      <c r="O6049" t="s">
        <v>6394</v>
      </c>
      <c r="P6049" t="s">
        <v>6691</v>
      </c>
    </row>
    <row r="6050" spans="1:16" x14ac:dyDescent="0.35">
      <c r="A6050" t="s">
        <v>1699</v>
      </c>
      <c r="B6050" s="3" t="s">
        <v>15476</v>
      </c>
      <c r="C6050" s="4">
        <v>51.609255808599997</v>
      </c>
      <c r="D6050" s="4">
        <v>7.2489587034899996</v>
      </c>
      <c r="E6050" s="4">
        <f>Orte[[#This Row],[Lat_dez]]*PI()/180</f>
        <v>0.90075143836407834</v>
      </c>
      <c r="F6050" s="4">
        <f>Orte[[#This Row],[Lon_dez]]*PI()/180</f>
        <v>0.12651819671699985</v>
      </c>
      <c r="G6050" t="s">
        <v>504</v>
      </c>
      <c r="H6050" t="s">
        <v>1677</v>
      </c>
      <c r="I6050" s="4" t="b">
        <v>0</v>
      </c>
      <c r="J6050" s="4" t="str">
        <f>CONCATENATE(Orte[[#This Row],[Ort]]," - ",Orte[[#This Row],[Landkreis]])</f>
        <v>Recklinghausen - Kreis Recklinghausen</v>
      </c>
      <c r="L6050" s="3" t="s">
        <v>8849</v>
      </c>
      <c r="M6050" s="3"/>
      <c r="N6050" t="str">
        <f>Orte[[#This Row],[Ort]]</f>
        <v>Recklinghausen</v>
      </c>
      <c r="O6050" t="s">
        <v>7073</v>
      </c>
      <c r="P6050" t="s">
        <v>16142</v>
      </c>
    </row>
    <row r="6051" spans="1:16" x14ac:dyDescent="0.35">
      <c r="A6051" t="s">
        <v>3151</v>
      </c>
      <c r="B6051" s="3" t="s">
        <v>10377</v>
      </c>
      <c r="C6051" s="4">
        <v>50.179311889300003</v>
      </c>
      <c r="D6051" s="4">
        <v>11.213253810099999</v>
      </c>
      <c r="E6051" s="4">
        <f>Orte[[#This Row],[Lat_dez]]*PI()/180</f>
        <v>0.87579420885342141</v>
      </c>
      <c r="F6051" s="4">
        <f>Orte[[#This Row],[Lon_dez]]*PI()/180</f>
        <v>0.19570819884804397</v>
      </c>
      <c r="G6051" t="s">
        <v>665</v>
      </c>
      <c r="H6051" t="s">
        <v>1340</v>
      </c>
      <c r="I6051" s="4" t="b">
        <v>0</v>
      </c>
      <c r="J6051" s="4" t="str">
        <f>CONCATENATE(Orte[[#This Row],[Ort]]," - ",Orte[[#This Row],[Landkreis]])</f>
        <v>Redwitz a.d. Rodach - Landkreis Lichtenfels</v>
      </c>
      <c r="L6051" s="3" t="s">
        <v>11665</v>
      </c>
      <c r="M6051" s="3"/>
      <c r="N6051" t="str">
        <f>Orte[[#This Row],[Ort]]</f>
        <v>Redwitz a.d. Rodach</v>
      </c>
      <c r="O6051" t="s">
        <v>4234</v>
      </c>
      <c r="P6051" t="s">
        <v>1566</v>
      </c>
    </row>
    <row r="6052" spans="1:16" x14ac:dyDescent="0.35">
      <c r="A6052" t="s">
        <v>2267</v>
      </c>
      <c r="B6052" s="3" t="s">
        <v>9286</v>
      </c>
      <c r="C6052" s="4">
        <v>51.773434938299999</v>
      </c>
      <c r="D6052" s="4">
        <v>6.4204139817900003</v>
      </c>
      <c r="E6052" s="4">
        <f>Orte[[#This Row],[Lat_dez]]*PI()/180</f>
        <v>0.90361690474040224</v>
      </c>
      <c r="F6052" s="4">
        <f>Orte[[#This Row],[Lon_dez]]*PI()/180</f>
        <v>0.11205736332331476</v>
      </c>
      <c r="G6052" t="s">
        <v>504</v>
      </c>
      <c r="H6052" t="s">
        <v>505</v>
      </c>
      <c r="I6052" s="4" t="b">
        <v>0</v>
      </c>
      <c r="J6052" s="4" t="str">
        <f>CONCATENATE(Orte[[#This Row],[Ort]]," - ",Orte[[#This Row],[Landkreis]])</f>
        <v>Rees - Kreis Kleve</v>
      </c>
      <c r="L6052" s="3" t="s">
        <v>11657</v>
      </c>
      <c r="M6052" s="3"/>
      <c r="N6052" t="str">
        <f>Orte[[#This Row],[Ort]]</f>
        <v>Rees</v>
      </c>
      <c r="O6052" t="s">
        <v>3008</v>
      </c>
      <c r="P6052" t="s">
        <v>6554</v>
      </c>
    </row>
    <row r="6053" spans="1:16" x14ac:dyDescent="0.35">
      <c r="A6053" t="s">
        <v>3247</v>
      </c>
      <c r="B6053" s="3" t="s">
        <v>10489</v>
      </c>
      <c r="C6053" s="4">
        <v>48.9699372575</v>
      </c>
      <c r="D6053" s="4">
        <v>13.122324413199999</v>
      </c>
      <c r="E6053" s="4">
        <f>Orte[[#This Row],[Lat_dez]]*PI()/180</f>
        <v>0.85468663963841718</v>
      </c>
      <c r="F6053" s="4">
        <f>Orte[[#This Row],[Lon_dez]]*PI()/180</f>
        <v>0.22902776652517284</v>
      </c>
      <c r="G6053" t="s">
        <v>665</v>
      </c>
      <c r="H6053" t="s">
        <v>1419</v>
      </c>
      <c r="I6053" s="4" t="b">
        <v>0</v>
      </c>
      <c r="J6053" s="4" t="str">
        <f>CONCATENATE(Orte[[#This Row],[Ort]]," - ",Orte[[#This Row],[Landkreis]])</f>
        <v>Regen - Landkreis Regen</v>
      </c>
      <c r="L6053" s="3" t="s">
        <v>8855</v>
      </c>
      <c r="M6053" s="3"/>
      <c r="N6053" t="str">
        <f>Orte[[#This Row],[Ort]]</f>
        <v>Regen</v>
      </c>
      <c r="O6053" t="s">
        <v>973</v>
      </c>
      <c r="P6053" t="s">
        <v>265</v>
      </c>
    </row>
    <row r="6054" spans="1:16" x14ac:dyDescent="0.35">
      <c r="A6054" t="s">
        <v>2454</v>
      </c>
      <c r="B6054" s="3" t="s">
        <v>9507</v>
      </c>
      <c r="C6054" s="4">
        <v>49.0172840627</v>
      </c>
      <c r="D6054" s="4">
        <v>12.0962170103</v>
      </c>
      <c r="E6054" s="4">
        <f>Orte[[#This Row],[Lat_dez]]*PI()/180</f>
        <v>0.85551299727945762</v>
      </c>
      <c r="F6054" s="4">
        <f>Orte[[#This Row],[Lon_dez]]*PI()/180</f>
        <v>0.21111881386547984</v>
      </c>
      <c r="G6054" t="s">
        <v>665</v>
      </c>
      <c r="H6054" t="s">
        <v>2455</v>
      </c>
      <c r="I6054" s="4" t="b">
        <v>0</v>
      </c>
      <c r="J6054" s="4" t="str">
        <f>CONCATENATE(Orte[[#This Row],[Ort]]," - ",Orte[[#This Row],[Landkreis]])</f>
        <v>Regensburg - Kreisfreie Stadt Regensburg</v>
      </c>
      <c r="L6054" s="3" t="s">
        <v>13299</v>
      </c>
      <c r="M6054" s="3"/>
      <c r="N6054" t="str">
        <f>Orte[[#This Row],[Ort]]</f>
        <v>Regensburg</v>
      </c>
      <c r="O6054" t="s">
        <v>5878</v>
      </c>
      <c r="P6054" t="s">
        <v>3243</v>
      </c>
    </row>
    <row r="6055" spans="1:16" x14ac:dyDescent="0.35">
      <c r="A6055" t="s">
        <v>2454</v>
      </c>
      <c r="B6055" s="3" t="s">
        <v>10738</v>
      </c>
      <c r="C6055" s="4">
        <v>49.019264035799999</v>
      </c>
      <c r="D6055" s="4">
        <v>12.0600595476</v>
      </c>
      <c r="E6055" s="4">
        <f>Orte[[#This Row],[Lat_dez]]*PI()/180</f>
        <v>0.85554755432915353</v>
      </c>
      <c r="F6055" s="4">
        <f>Orte[[#This Row],[Lon_dez]]*PI()/180</f>
        <v>0.21048774709219778</v>
      </c>
      <c r="G6055" t="s">
        <v>665</v>
      </c>
      <c r="H6055" t="s">
        <v>2455</v>
      </c>
      <c r="I6055" s="4" t="b">
        <v>0</v>
      </c>
      <c r="J6055" s="4" t="str">
        <f>CONCATENATE(Orte[[#This Row],[Ort]]," - ",Orte[[#This Row],[Landkreis]])</f>
        <v>Regensburg - Kreisfreie Stadt Regensburg</v>
      </c>
      <c r="L6055" s="3" t="s">
        <v>14139</v>
      </c>
      <c r="M6055" s="3"/>
      <c r="N6055" t="str">
        <f>Orte[[#This Row],[Ort]]</f>
        <v>Regensburg</v>
      </c>
      <c r="O6055" t="s">
        <v>942</v>
      </c>
      <c r="P6055" t="s">
        <v>5057</v>
      </c>
    </row>
    <row r="6056" spans="1:16" x14ac:dyDescent="0.35">
      <c r="A6056" t="s">
        <v>2454</v>
      </c>
      <c r="B6056" s="3" t="s">
        <v>11901</v>
      </c>
      <c r="C6056" s="4">
        <v>49.003508544100001</v>
      </c>
      <c r="D6056" s="4">
        <v>12.0672033546</v>
      </c>
      <c r="E6056" s="4">
        <f>Orte[[#This Row],[Lat_dez]]*PI()/180</f>
        <v>0.85527256912371796</v>
      </c>
      <c r="F6056" s="4">
        <f>Orte[[#This Row],[Lon_dez]]*PI()/180</f>
        <v>0.21061243004547481</v>
      </c>
      <c r="G6056" t="s">
        <v>665</v>
      </c>
      <c r="H6056" t="s">
        <v>2455</v>
      </c>
      <c r="I6056" s="4" t="b">
        <v>0</v>
      </c>
      <c r="J6056" s="4" t="str">
        <f>CONCATENATE(Orte[[#This Row],[Ort]]," - ",Orte[[#This Row],[Landkreis]])</f>
        <v>Regensburg - Kreisfreie Stadt Regensburg</v>
      </c>
      <c r="L6056" s="3" t="s">
        <v>11654</v>
      </c>
      <c r="M6056" s="3"/>
      <c r="N6056" t="str">
        <f>Orte[[#This Row],[Ort]]</f>
        <v>Regensburg</v>
      </c>
      <c r="O6056" t="s">
        <v>1937</v>
      </c>
      <c r="P6056" t="s">
        <v>5960</v>
      </c>
    </row>
    <row r="6057" spans="1:16" x14ac:dyDescent="0.35">
      <c r="A6057" t="s">
        <v>2454</v>
      </c>
      <c r="B6057" s="3" t="s">
        <v>14258</v>
      </c>
      <c r="C6057" s="4">
        <v>48.990755020899996</v>
      </c>
      <c r="D6057" s="4">
        <v>12.1022427294</v>
      </c>
      <c r="E6057" s="4">
        <f>Orte[[#This Row],[Lat_dez]]*PI()/180</f>
        <v>0.85504997815264827</v>
      </c>
      <c r="F6057" s="4">
        <f>Orte[[#This Row],[Lon_dez]]*PI()/180</f>
        <v>0.21122398250357513</v>
      </c>
      <c r="G6057" t="s">
        <v>665</v>
      </c>
      <c r="H6057" t="s">
        <v>2455</v>
      </c>
      <c r="I6057" s="4" t="b">
        <v>0</v>
      </c>
      <c r="J6057" s="4" t="str">
        <f>CONCATENATE(Orte[[#This Row],[Ort]]," - ",Orte[[#This Row],[Landkreis]])</f>
        <v>Regensburg - Kreisfreie Stadt Regensburg</v>
      </c>
      <c r="L6057" s="3" t="s">
        <v>8921</v>
      </c>
      <c r="M6057" s="3"/>
      <c r="N6057" t="str">
        <f>Orte[[#This Row],[Ort]]</f>
        <v>Regensburg</v>
      </c>
      <c r="O6057" t="s">
        <v>3837</v>
      </c>
      <c r="P6057" t="s">
        <v>5676</v>
      </c>
    </row>
    <row r="6058" spans="1:16" x14ac:dyDescent="0.35">
      <c r="A6058" t="s">
        <v>2454</v>
      </c>
      <c r="B6058" s="3" t="s">
        <v>11272</v>
      </c>
      <c r="C6058" s="4">
        <v>49.0048876185</v>
      </c>
      <c r="D6058" s="4">
        <v>12.1513028608</v>
      </c>
      <c r="E6058" s="4">
        <f>Orte[[#This Row],[Lat_dez]]*PI()/180</f>
        <v>0.85529663851262783</v>
      </c>
      <c r="F6058" s="4">
        <f>Orte[[#This Row],[Lon_dez]]*PI()/180</f>
        <v>0.21208024332796621</v>
      </c>
      <c r="G6058" t="s">
        <v>665</v>
      </c>
      <c r="H6058" t="s">
        <v>2455</v>
      </c>
      <c r="I6058" s="4" t="b">
        <v>0</v>
      </c>
      <c r="J6058" s="4" t="str">
        <f>CONCATENATE(Orte[[#This Row],[Ort]]," - ",Orte[[#This Row],[Landkreis]])</f>
        <v>Regensburg - Kreisfreie Stadt Regensburg</v>
      </c>
      <c r="L6058" s="3" t="s">
        <v>14758</v>
      </c>
      <c r="M6058" s="3"/>
      <c r="N6058" t="str">
        <f>Orte[[#This Row],[Ort]]</f>
        <v>Regensburg</v>
      </c>
      <c r="O6058" t="s">
        <v>2449</v>
      </c>
      <c r="P6058" t="s">
        <v>702</v>
      </c>
    </row>
    <row r="6059" spans="1:16" x14ac:dyDescent="0.35">
      <c r="A6059" t="s">
        <v>2454</v>
      </c>
      <c r="B6059" s="3" t="s">
        <v>11660</v>
      </c>
      <c r="C6059" s="4">
        <v>49.051641658999998</v>
      </c>
      <c r="D6059" s="4">
        <v>12.1185446828</v>
      </c>
      <c r="E6059" s="4">
        <f>Orte[[#This Row],[Lat_dez]]*PI()/180</f>
        <v>0.85611265045796359</v>
      </c>
      <c r="F6059" s="4">
        <f>Orte[[#This Row],[Lon_dez]]*PI()/180</f>
        <v>0.21150850526491183</v>
      </c>
      <c r="G6059" t="s">
        <v>665</v>
      </c>
      <c r="H6059" t="s">
        <v>2455</v>
      </c>
      <c r="I6059" s="4" t="b">
        <v>0</v>
      </c>
      <c r="J6059" s="4" t="str">
        <f>CONCATENATE(Orte[[#This Row],[Ort]]," - ",Orte[[#This Row],[Landkreis]])</f>
        <v>Regensburg - Kreisfreie Stadt Regensburg</v>
      </c>
      <c r="L6059" s="3" t="s">
        <v>8926</v>
      </c>
      <c r="M6059" s="3"/>
      <c r="N6059" t="str">
        <f>Orte[[#This Row],[Ort]]</f>
        <v>Regensburg</v>
      </c>
      <c r="O6059" t="s">
        <v>1943</v>
      </c>
      <c r="P6059" t="s">
        <v>2124</v>
      </c>
    </row>
    <row r="6060" spans="1:16" x14ac:dyDescent="0.35">
      <c r="A6060" t="s">
        <v>2454</v>
      </c>
      <c r="B6060" s="3" t="s">
        <v>11519</v>
      </c>
      <c r="C6060" s="4">
        <v>49.031326003399997</v>
      </c>
      <c r="D6060" s="4">
        <v>12.0849555506</v>
      </c>
      <c r="E6060" s="4">
        <f>Orte[[#This Row],[Lat_dez]]*PI()/180</f>
        <v>0.85575807537804238</v>
      </c>
      <c r="F6060" s="4">
        <f>Orte[[#This Row],[Lon_dez]]*PI()/180</f>
        <v>0.21092226431513417</v>
      </c>
      <c r="G6060" t="s">
        <v>665</v>
      </c>
      <c r="H6060" t="s">
        <v>2455</v>
      </c>
      <c r="I6060" s="4" t="b">
        <v>0</v>
      </c>
      <c r="J6060" s="4" t="str">
        <f>CONCATENATE(Orte[[#This Row],[Ort]]," - ",Orte[[#This Row],[Landkreis]])</f>
        <v>Regensburg - Kreisfreie Stadt Regensburg</v>
      </c>
      <c r="L6060" s="3" t="s">
        <v>10753</v>
      </c>
      <c r="M6060" s="3"/>
      <c r="N6060" t="str">
        <f>Orte[[#This Row],[Ort]]</f>
        <v>Regensburg</v>
      </c>
      <c r="O6060" t="s">
        <v>6965</v>
      </c>
      <c r="P6060" t="s">
        <v>1508</v>
      </c>
    </row>
    <row r="6061" spans="1:16" x14ac:dyDescent="0.35">
      <c r="A6061" t="s">
        <v>6899</v>
      </c>
      <c r="B6061" s="3" t="s">
        <v>15286</v>
      </c>
      <c r="C6061" s="4">
        <v>49.145341185200003</v>
      </c>
      <c r="D6061" s="4">
        <v>12.1281796051</v>
      </c>
      <c r="E6061" s="4">
        <f>Orte[[#This Row],[Lat_dez]]*PI()/180</f>
        <v>0.85774801569771231</v>
      </c>
      <c r="F6061" s="4">
        <f>Orte[[#This Row],[Lon_dez]]*PI()/180</f>
        <v>0.21167666638222066</v>
      </c>
      <c r="G6061" t="s">
        <v>665</v>
      </c>
      <c r="H6061" t="s">
        <v>874</v>
      </c>
      <c r="I6061" s="4" t="b">
        <v>0</v>
      </c>
      <c r="J6061" s="4" t="str">
        <f>CONCATENATE(Orte[[#This Row],[Ort]]," - ",Orte[[#This Row],[Landkreis]])</f>
        <v>Regenstauf - Landkreis Regensburg</v>
      </c>
      <c r="L6061" s="3" t="s">
        <v>15578</v>
      </c>
      <c r="M6061" s="3"/>
      <c r="N6061" t="str">
        <f>Orte[[#This Row],[Ort]]</f>
        <v>Regenstauf</v>
      </c>
      <c r="O6061" t="s">
        <v>6789</v>
      </c>
      <c r="P6061" t="s">
        <v>2964</v>
      </c>
    </row>
    <row r="6062" spans="1:16" x14ac:dyDescent="0.35">
      <c r="A6062" t="s">
        <v>6474</v>
      </c>
      <c r="B6062" s="3" t="s">
        <v>14714</v>
      </c>
      <c r="C6062" s="4">
        <v>53.378958908599998</v>
      </c>
      <c r="D6062" s="4">
        <v>9.6548791378699992</v>
      </c>
      <c r="E6062" s="4">
        <f>Orte[[#This Row],[Lat_dez]]*PI()/180</f>
        <v>0.93163858424182877</v>
      </c>
      <c r="F6062" s="4">
        <f>Orte[[#This Row],[Lon_dez]]*PI()/180</f>
        <v>0.16850942983794301</v>
      </c>
      <c r="G6062" t="s">
        <v>554</v>
      </c>
      <c r="H6062" t="s">
        <v>821</v>
      </c>
      <c r="I6062" s="4" t="b">
        <v>0</v>
      </c>
      <c r="J6062" s="4" t="str">
        <f>CONCATENATE(Orte[[#This Row],[Ort]]," - ",Orte[[#This Row],[Landkreis]])</f>
        <v>Regesbostel - Landkreis Harburg</v>
      </c>
      <c r="L6062" s="3" t="s">
        <v>11524</v>
      </c>
      <c r="M6062" s="3"/>
      <c r="N6062" t="str">
        <f>Orte[[#This Row],[Ort]]</f>
        <v>Regesbostel</v>
      </c>
      <c r="O6062" t="s">
        <v>4731</v>
      </c>
      <c r="P6062" t="s">
        <v>334</v>
      </c>
    </row>
    <row r="6063" spans="1:16" x14ac:dyDescent="0.35">
      <c r="A6063" t="s">
        <v>3024</v>
      </c>
      <c r="B6063" s="3" t="s">
        <v>10223</v>
      </c>
      <c r="C6063" s="4">
        <v>51.096995948999997</v>
      </c>
      <c r="D6063" s="4">
        <v>12.403118664999999</v>
      </c>
      <c r="E6063" s="4">
        <f>Orte[[#This Row],[Lat_dez]]*PI()/180</f>
        <v>0.8918108171882545</v>
      </c>
      <c r="F6063" s="4">
        <f>Orte[[#This Row],[Lon_dez]]*PI()/180</f>
        <v>0.21647525821981356</v>
      </c>
      <c r="G6063" t="s">
        <v>869</v>
      </c>
      <c r="H6063" t="s">
        <v>1405</v>
      </c>
      <c r="I6063" s="4" t="b">
        <v>0</v>
      </c>
      <c r="J6063" s="4" t="str">
        <f>CONCATENATE(Orte[[#This Row],[Ort]]," - ",Orte[[#This Row],[Landkreis]])</f>
        <v>Regis-Breitingen - Landkreis Leipzig</v>
      </c>
      <c r="L6063" s="3" t="s">
        <v>9944</v>
      </c>
      <c r="M6063" s="3"/>
      <c r="N6063" t="str">
        <f>Orte[[#This Row],[Ort]]</f>
        <v>Regis-Breitingen</v>
      </c>
      <c r="O6063" t="s">
        <v>3956</v>
      </c>
      <c r="P6063" t="s">
        <v>2833</v>
      </c>
    </row>
    <row r="6064" spans="1:16" x14ac:dyDescent="0.35">
      <c r="A6064" t="s">
        <v>2786</v>
      </c>
      <c r="B6064" s="3" t="s">
        <v>9932</v>
      </c>
      <c r="C6064" s="4">
        <v>50.301679411199999</v>
      </c>
      <c r="D6064" s="4">
        <v>12.0491167948</v>
      </c>
      <c r="E6064" s="4">
        <f>Orte[[#This Row],[Lat_dez]]*PI()/180</f>
        <v>0.87792992500808253</v>
      </c>
      <c r="F6064" s="4">
        <f>Orte[[#This Row],[Lon_dez]]*PI()/180</f>
        <v>0.21029676002660599</v>
      </c>
      <c r="G6064" t="s">
        <v>665</v>
      </c>
      <c r="H6064" t="s">
        <v>852</v>
      </c>
      <c r="I6064" s="4" t="b">
        <v>0</v>
      </c>
      <c r="J6064" s="4" t="str">
        <f>CONCATENATE(Orte[[#This Row],[Ort]]," - ",Orte[[#This Row],[Landkreis]])</f>
        <v>Regnitzlosau - Landkreis Hof</v>
      </c>
      <c r="L6064" s="3" t="s">
        <v>11658</v>
      </c>
      <c r="M6064" s="3"/>
      <c r="N6064" t="str">
        <f>Orte[[#This Row],[Ort]]</f>
        <v>Regnitzlosau</v>
      </c>
      <c r="O6064" t="s">
        <v>6559</v>
      </c>
      <c r="P6064" t="s">
        <v>6089</v>
      </c>
    </row>
    <row r="6065" spans="1:16" x14ac:dyDescent="0.35">
      <c r="A6065" t="s">
        <v>6045</v>
      </c>
      <c r="B6065" s="3" t="s">
        <v>14132</v>
      </c>
      <c r="C6065" s="4">
        <v>50.246579877000002</v>
      </c>
      <c r="D6065" s="4">
        <v>12.0583581464</v>
      </c>
      <c r="E6065" s="4">
        <f>Orte[[#This Row],[Lat_dez]]*PI()/180</f>
        <v>0.87696825671997736</v>
      </c>
      <c r="F6065" s="4">
        <f>Orte[[#This Row],[Lon_dez]]*PI()/180</f>
        <v>0.21045805203936041</v>
      </c>
      <c r="G6065" t="s">
        <v>665</v>
      </c>
      <c r="H6065" t="s">
        <v>852</v>
      </c>
      <c r="I6065" s="4" t="b">
        <v>0</v>
      </c>
      <c r="J6065" s="4" t="str">
        <f>CONCATENATE(Orte[[#This Row],[Ort]]," - ",Orte[[#This Row],[Landkreis]])</f>
        <v>Rehau - Landkreis Hof</v>
      </c>
      <c r="L6065" s="3" t="s">
        <v>14757</v>
      </c>
      <c r="M6065" s="3"/>
      <c r="N6065" t="str">
        <f>Orte[[#This Row],[Ort]]</f>
        <v>Rehau</v>
      </c>
      <c r="O6065" t="s">
        <v>1356</v>
      </c>
      <c r="P6065" t="s">
        <v>1225</v>
      </c>
    </row>
    <row r="6066" spans="1:16" x14ac:dyDescent="0.35">
      <c r="A6066" t="s">
        <v>5954</v>
      </c>
      <c r="B6066" s="3" t="s">
        <v>14012</v>
      </c>
      <c r="C6066" s="4">
        <v>49.718893165899999</v>
      </c>
      <c r="D6066" s="4">
        <v>7.6473689660800002</v>
      </c>
      <c r="E6066" s="4">
        <f>Orte[[#This Row],[Lat_dez]]*PI()/180</f>
        <v>0.86775838619226231</v>
      </c>
      <c r="F6066" s="4">
        <f>Orte[[#This Row],[Lon_dez]]*PI()/180</f>
        <v>0.13347176757293056</v>
      </c>
      <c r="G6066" t="s">
        <v>514</v>
      </c>
      <c r="H6066" t="s">
        <v>588</v>
      </c>
      <c r="I6066" s="4" t="b">
        <v>0</v>
      </c>
      <c r="J6066" s="4" t="str">
        <f>CONCATENATE(Orte[[#This Row],[Ort]]," - ",Orte[[#This Row],[Landkreis]])</f>
        <v>Rehborn - Landkreis Bad Kreuznach</v>
      </c>
      <c r="L6066" s="3" t="s">
        <v>15299</v>
      </c>
      <c r="M6066" s="3"/>
      <c r="N6066" t="str">
        <f>Orte[[#This Row],[Ort]]</f>
        <v>Rehborn</v>
      </c>
      <c r="O6066" t="s">
        <v>2974</v>
      </c>
      <c r="P6066" t="s">
        <v>682</v>
      </c>
    </row>
    <row r="6067" spans="1:16" x14ac:dyDescent="0.35">
      <c r="A6067" t="s">
        <v>6596</v>
      </c>
      <c r="B6067" s="3" t="s">
        <v>14896</v>
      </c>
      <c r="C6067" s="4">
        <v>52.466161127900001</v>
      </c>
      <c r="D6067" s="4">
        <v>9.1926522354800007</v>
      </c>
      <c r="E6067" s="4">
        <f>Orte[[#This Row],[Lat_dez]]*PI()/180</f>
        <v>0.91570725756371685</v>
      </c>
      <c r="F6067" s="4">
        <f>Orte[[#This Row],[Lon_dez]]*PI()/180</f>
        <v>0.16044204849994312</v>
      </c>
      <c r="G6067" t="s">
        <v>554</v>
      </c>
      <c r="H6067" t="s">
        <v>747</v>
      </c>
      <c r="I6067" s="4" t="b">
        <v>0</v>
      </c>
      <c r="J6067" s="4" t="str">
        <f>CONCATENATE(Orte[[#This Row],[Ort]]," - ",Orte[[#This Row],[Landkreis]])</f>
        <v>Rehburg-Loccum - Landkreis Nienburg (Weser)</v>
      </c>
      <c r="L6067" s="3" t="s">
        <v>7906</v>
      </c>
      <c r="M6067" s="3"/>
      <c r="N6067" t="str">
        <f>Orte[[#This Row],[Ort]]</f>
        <v>Rehburg-Loccum</v>
      </c>
      <c r="O6067" t="s">
        <v>1610</v>
      </c>
      <c r="P6067" t="s">
        <v>3477</v>
      </c>
    </row>
    <row r="6068" spans="1:16" x14ac:dyDescent="0.35">
      <c r="A6068" t="s">
        <v>7257</v>
      </c>
      <c r="B6068" s="3" t="s">
        <v>15784</v>
      </c>
      <c r="C6068" s="4">
        <v>54.063301066999998</v>
      </c>
      <c r="D6068" s="4">
        <v>9.56583536678</v>
      </c>
      <c r="E6068" s="4">
        <f>Orte[[#This Row],[Lat_dez]]*PI()/180</f>
        <v>0.94358260811611339</v>
      </c>
      <c r="F6068" s="4">
        <f>Orte[[#This Row],[Lon_dez]]*PI()/180</f>
        <v>0.16695532285403039</v>
      </c>
      <c r="G6068" t="s">
        <v>641</v>
      </c>
      <c r="H6068" t="s">
        <v>1005</v>
      </c>
      <c r="I6068" s="4" t="b">
        <v>0</v>
      </c>
      <c r="J6068" s="4" t="str">
        <f>CONCATENATE(Orte[[#This Row],[Ort]]," - ",Orte[[#This Row],[Landkreis]])</f>
        <v>Reher - Kreis Steinburg</v>
      </c>
      <c r="L6068" s="3" t="s">
        <v>11279</v>
      </c>
      <c r="M6068" s="3"/>
      <c r="N6068" t="str">
        <f>Orte[[#This Row],[Ort]]</f>
        <v>Reher</v>
      </c>
      <c r="O6068" t="s">
        <v>6638</v>
      </c>
      <c r="P6068" t="s">
        <v>2850</v>
      </c>
    </row>
    <row r="6069" spans="1:16" x14ac:dyDescent="0.35">
      <c r="A6069" t="s">
        <v>3361</v>
      </c>
      <c r="B6069" s="3" t="s">
        <v>10635</v>
      </c>
      <c r="C6069" s="4">
        <v>48.484570546299999</v>
      </c>
      <c r="D6069" s="4">
        <v>10.9174419015</v>
      </c>
      <c r="E6069" s="4">
        <f>Orte[[#This Row],[Lat_dez]]*PI()/180</f>
        <v>0.84621539244840072</v>
      </c>
      <c r="F6069" s="4">
        <f>Orte[[#This Row],[Lon_dez]]*PI()/180</f>
        <v>0.19054530707636547</v>
      </c>
      <c r="G6069" t="s">
        <v>665</v>
      </c>
      <c r="H6069" t="s">
        <v>947</v>
      </c>
      <c r="I6069" s="4" t="b">
        <v>0</v>
      </c>
      <c r="J6069" s="4" t="str">
        <f>CONCATENATE(Orte[[#This Row],[Ort]]," - ",Orte[[#This Row],[Landkreis]])</f>
        <v>Rehling - Landkreis Aichach-Friedberg</v>
      </c>
      <c r="L6069" s="3" t="s">
        <v>8159</v>
      </c>
      <c r="M6069" s="3"/>
      <c r="N6069" t="str">
        <f>Orte[[#This Row],[Ort]]</f>
        <v>Rehling</v>
      </c>
      <c r="O6069" t="s">
        <v>4425</v>
      </c>
      <c r="P6069" t="s">
        <v>16143</v>
      </c>
    </row>
    <row r="6070" spans="1:16" x14ac:dyDescent="0.35">
      <c r="A6070" t="s">
        <v>1275</v>
      </c>
      <c r="B6070" s="3" t="s">
        <v>8219</v>
      </c>
      <c r="C6070" s="4">
        <v>49.374297521999999</v>
      </c>
      <c r="D6070" s="4">
        <v>6.6249483572000001</v>
      </c>
      <c r="E6070" s="4">
        <f>Orte[[#This Row],[Lat_dez]]*PI()/180</f>
        <v>0.86174405761817729</v>
      </c>
      <c r="F6070" s="4">
        <f>Orte[[#This Row],[Lon_dez]]*PI()/180</f>
        <v>0.11562716160772937</v>
      </c>
      <c r="G6070" t="s">
        <v>534</v>
      </c>
      <c r="H6070" t="s">
        <v>1276</v>
      </c>
      <c r="I6070" s="4" t="b">
        <v>0</v>
      </c>
      <c r="J6070" s="4" t="str">
        <f>CONCATENATE(Orte[[#This Row],[Ort]]," - ",Orte[[#This Row],[Landkreis]])</f>
        <v>Rehlingen-Siersburg - Landkreis Saarlouis</v>
      </c>
      <c r="L6070" s="3" t="s">
        <v>9935</v>
      </c>
      <c r="M6070" s="3"/>
      <c r="N6070" t="str">
        <f>Orte[[#This Row],[Ort]]</f>
        <v>Rehlingen-Siersburg</v>
      </c>
      <c r="O6070" t="s">
        <v>2238</v>
      </c>
      <c r="P6070" t="s">
        <v>3174</v>
      </c>
    </row>
    <row r="6071" spans="1:16" x14ac:dyDescent="0.35">
      <c r="A6071" t="s">
        <v>7049</v>
      </c>
      <c r="B6071" s="3" t="s">
        <v>15496</v>
      </c>
      <c r="C6071" s="4">
        <v>53.760482205999999</v>
      </c>
      <c r="D6071" s="4">
        <v>10.9616236918</v>
      </c>
      <c r="E6071" s="4">
        <f>Orte[[#This Row],[Lat_dez]]*PI()/180</f>
        <v>0.93829742195452437</v>
      </c>
      <c r="F6071" s="4">
        <f>Orte[[#This Row],[Lon_dez]]*PI()/180</f>
        <v>0.19131642478652616</v>
      </c>
      <c r="G6071" t="s">
        <v>834</v>
      </c>
      <c r="H6071" t="s">
        <v>1367</v>
      </c>
      <c r="I6071" s="4" t="b">
        <v>0</v>
      </c>
      <c r="J6071" s="4" t="str">
        <f>CONCATENATE(Orte[[#This Row],[Ort]]," - ",Orte[[#This Row],[Landkreis]])</f>
        <v>Rehna, Carlow u.a. - Landkreis Nordwestmecklenburg</v>
      </c>
      <c r="L6071" s="3" t="s">
        <v>14463</v>
      </c>
      <c r="M6071" s="3"/>
      <c r="N6071" t="str">
        <f>Orte[[#This Row],[Ort]]</f>
        <v>Rehna, Carlow u.a.</v>
      </c>
      <c r="O6071" t="s">
        <v>6776</v>
      </c>
      <c r="P6071" t="s">
        <v>4659</v>
      </c>
    </row>
    <row r="6072" spans="1:16" x14ac:dyDescent="0.35">
      <c r="A6072" t="s">
        <v>3117</v>
      </c>
      <c r="B6072" s="3" t="s">
        <v>10340</v>
      </c>
      <c r="C6072" s="4">
        <v>49.363446817499998</v>
      </c>
      <c r="D6072" s="4">
        <v>8.9416712053299996</v>
      </c>
      <c r="E6072" s="4">
        <f>Orte[[#This Row],[Lat_dez]]*PI()/180</f>
        <v>0.86155467709849143</v>
      </c>
      <c r="F6072" s="4">
        <f>Orte[[#This Row],[Lon_dez]]*PI()/180</f>
        <v>0.15606160316377843</v>
      </c>
      <c r="G6072" t="s">
        <v>546</v>
      </c>
      <c r="H6072" t="s">
        <v>726</v>
      </c>
      <c r="I6072" s="4" t="b">
        <v>0</v>
      </c>
      <c r="J6072" s="4" t="str">
        <f>CONCATENATE(Orte[[#This Row],[Ort]]," - ",Orte[[#This Row],[Landkreis]])</f>
        <v>Reichartshausen - Landkreis Rhein-Neckar-Kreis</v>
      </c>
      <c r="L6072" s="3" t="s">
        <v>8852</v>
      </c>
      <c r="M6072" s="3"/>
      <c r="N6072" t="str">
        <f>Orte[[#This Row],[Ort]]</f>
        <v>Reichartshausen</v>
      </c>
      <c r="O6072" t="s">
        <v>3630</v>
      </c>
      <c r="P6072" t="s">
        <v>4157</v>
      </c>
    </row>
    <row r="6073" spans="1:16" x14ac:dyDescent="0.35">
      <c r="A6073" t="s">
        <v>5347</v>
      </c>
      <c r="B6073" s="3" t="s">
        <v>13206</v>
      </c>
      <c r="C6073" s="4">
        <v>49.701952047900001</v>
      </c>
      <c r="D6073" s="4">
        <v>8.8568266772200008</v>
      </c>
      <c r="E6073" s="4">
        <f>Orte[[#This Row],[Lat_dez]]*PI()/180</f>
        <v>0.86746270790419344</v>
      </c>
      <c r="F6073" s="4">
        <f>Orte[[#This Row],[Lon_dez]]*PI()/180</f>
        <v>0.15458078679595808</v>
      </c>
      <c r="G6073" t="s">
        <v>549</v>
      </c>
      <c r="H6073" t="s">
        <v>743</v>
      </c>
      <c r="I6073" s="4" t="b">
        <v>0</v>
      </c>
      <c r="J6073" s="4" t="str">
        <f>CONCATENATE(Orte[[#This Row],[Ort]]," - ",Orte[[#This Row],[Landkreis]])</f>
        <v>Reichelsheim (Odenwald) - Landkreis Odenwaldkreis</v>
      </c>
      <c r="L6073" s="3" t="s">
        <v>14761</v>
      </c>
      <c r="M6073" s="3"/>
      <c r="N6073" t="str">
        <f>Orte[[#This Row],[Ort]]</f>
        <v>Reichelsheim (Odenwald)</v>
      </c>
      <c r="O6073" t="s">
        <v>5710</v>
      </c>
      <c r="P6073" t="s">
        <v>263</v>
      </c>
    </row>
    <row r="6074" spans="1:16" x14ac:dyDescent="0.35">
      <c r="A6074" t="s">
        <v>3270</v>
      </c>
      <c r="B6074" s="3" t="s">
        <v>10524</v>
      </c>
      <c r="C6074" s="4">
        <v>50.353624743600001</v>
      </c>
      <c r="D6074" s="4">
        <v>8.8608599298600002</v>
      </c>
      <c r="E6074" s="4">
        <f>Orte[[#This Row],[Lat_dez]]*PI()/180</f>
        <v>0.87883654208950557</v>
      </c>
      <c r="F6074" s="4">
        <f>Orte[[#This Row],[Lon_dez]]*PI()/180</f>
        <v>0.15465118033409081</v>
      </c>
      <c r="G6074" t="s">
        <v>549</v>
      </c>
      <c r="H6074" t="s">
        <v>733</v>
      </c>
      <c r="I6074" s="4" t="b">
        <v>0</v>
      </c>
      <c r="J6074" s="4" t="str">
        <f>CONCATENATE(Orte[[#This Row],[Ort]]," - ",Orte[[#This Row],[Landkreis]])</f>
        <v>Reichelsheim (Wetterau) - Landkreis Wetteraukreis</v>
      </c>
      <c r="L6074" s="3" t="s">
        <v>12171</v>
      </c>
      <c r="M6074" s="3"/>
      <c r="N6074" t="str">
        <f>Orte[[#This Row],[Ort]]</f>
        <v>Reichelsheim (Wetterau)</v>
      </c>
      <c r="O6074" t="s">
        <v>3591</v>
      </c>
      <c r="P6074" t="s">
        <v>3150</v>
      </c>
    </row>
    <row r="6075" spans="1:16" x14ac:dyDescent="0.35">
      <c r="A6075" t="s">
        <v>2036</v>
      </c>
      <c r="B6075" s="3" t="s">
        <v>9023</v>
      </c>
      <c r="C6075" s="4">
        <v>47.668938727700002</v>
      </c>
      <c r="D6075" s="4">
        <v>9.1423073129100008</v>
      </c>
      <c r="E6075" s="4">
        <f>Orte[[#This Row],[Lat_dez]]*PI()/180</f>
        <v>0.83197993172980178</v>
      </c>
      <c r="F6075" s="4">
        <f>Orte[[#This Row],[Lon_dez]]*PI()/180</f>
        <v>0.15956336383943498</v>
      </c>
      <c r="G6075" t="s">
        <v>546</v>
      </c>
      <c r="H6075" t="s">
        <v>1065</v>
      </c>
      <c r="I6075" s="4" t="b">
        <v>0</v>
      </c>
      <c r="J6075" s="4" t="str">
        <f>CONCATENATE(Orte[[#This Row],[Ort]]," - ",Orte[[#This Row],[Landkreis]])</f>
        <v>Reichenau - Landkreis Konstanz</v>
      </c>
      <c r="L6075" s="3" t="s">
        <v>10747</v>
      </c>
      <c r="M6075" s="3"/>
      <c r="N6075" t="str">
        <f>Orte[[#This Row],[Ort]]</f>
        <v>Reichenau</v>
      </c>
      <c r="O6075" t="s">
        <v>4192</v>
      </c>
      <c r="P6075" t="s">
        <v>6205</v>
      </c>
    </row>
    <row r="6076" spans="1:16" x14ac:dyDescent="0.35">
      <c r="A6076" t="s">
        <v>2181</v>
      </c>
      <c r="B6076" s="3" t="s">
        <v>9186</v>
      </c>
      <c r="C6076" s="4">
        <v>49.179035543099999</v>
      </c>
      <c r="D6076" s="4">
        <v>12.3471042973</v>
      </c>
      <c r="E6076" s="4">
        <f>Orte[[#This Row],[Lat_dez]]*PI()/180</f>
        <v>0.85833609318241266</v>
      </c>
      <c r="F6076" s="4">
        <f>Orte[[#This Row],[Lon_dez]]*PI()/180</f>
        <v>0.21549762307502579</v>
      </c>
      <c r="G6076" t="s">
        <v>665</v>
      </c>
      <c r="H6076" t="s">
        <v>915</v>
      </c>
      <c r="I6076" s="4" t="b">
        <v>0</v>
      </c>
      <c r="J6076" s="4" t="str">
        <f>CONCATENATE(Orte[[#This Row],[Ort]]," - ",Orte[[#This Row],[Landkreis]])</f>
        <v>Reichenbach - Landkreis Cham</v>
      </c>
      <c r="L6076" s="3" t="s">
        <v>13532</v>
      </c>
      <c r="M6076" s="3"/>
      <c r="N6076" t="str">
        <f>Orte[[#This Row],[Ort]]</f>
        <v>Reichenbach</v>
      </c>
      <c r="O6076" t="s">
        <v>513</v>
      </c>
      <c r="P6076" t="s">
        <v>115</v>
      </c>
    </row>
    <row r="6077" spans="1:16" x14ac:dyDescent="0.35">
      <c r="A6077" t="s">
        <v>813</v>
      </c>
      <c r="B6077" s="3" t="s">
        <v>7860</v>
      </c>
      <c r="C6077" s="4">
        <v>48.716063106599997</v>
      </c>
      <c r="D6077" s="4">
        <v>9.4672340501400001</v>
      </c>
      <c r="E6077" s="4">
        <f>Orte[[#This Row],[Lat_dez]]*PI()/180</f>
        <v>0.85025569981950722</v>
      </c>
      <c r="F6077" s="4">
        <f>Orte[[#This Row],[Lon_dez]]*PI()/180</f>
        <v>0.16523440523186092</v>
      </c>
      <c r="G6077" t="s">
        <v>546</v>
      </c>
      <c r="H6077" t="s">
        <v>781</v>
      </c>
      <c r="I6077" s="4" t="b">
        <v>0</v>
      </c>
      <c r="J6077" s="4" t="str">
        <f>CONCATENATE(Orte[[#This Row],[Ort]]," - ",Orte[[#This Row],[Landkreis]])</f>
        <v>Reichenbach an der Fils - Landkreis Esslingen</v>
      </c>
      <c r="L6077" s="3" t="s">
        <v>13536</v>
      </c>
      <c r="M6077" s="3"/>
      <c r="N6077" t="str">
        <f>Orte[[#This Row],[Ort]]</f>
        <v>Reichenbach an der Fils</v>
      </c>
      <c r="O6077" t="s">
        <v>1996</v>
      </c>
      <c r="P6077" t="s">
        <v>6201</v>
      </c>
    </row>
    <row r="6078" spans="1:16" x14ac:dyDescent="0.35">
      <c r="A6078" t="s">
        <v>1601</v>
      </c>
      <c r="B6078" s="3" t="s">
        <v>8551</v>
      </c>
      <c r="C6078" s="4">
        <v>51.1616986469</v>
      </c>
      <c r="D6078" s="4">
        <v>14.770643420400001</v>
      </c>
      <c r="E6078" s="4">
        <f>Orte[[#This Row],[Lat_dez]]*PI()/180</f>
        <v>0.89294009230153271</v>
      </c>
      <c r="F6078" s="4">
        <f>Orte[[#This Row],[Lon_dez]]*PI()/180</f>
        <v>0.25779636032401698</v>
      </c>
      <c r="G6078" t="s">
        <v>869</v>
      </c>
      <c r="H6078" t="s">
        <v>979</v>
      </c>
      <c r="I6078" s="4" t="b">
        <v>0</v>
      </c>
      <c r="J6078" s="4" t="str">
        <f>CONCATENATE(Orte[[#This Row],[Ort]]," - ",Orte[[#This Row],[Landkreis]])</f>
        <v>Reichenbach, Vierkirchen - Landkreis Görlitz</v>
      </c>
      <c r="L6078" s="3" t="s">
        <v>11671</v>
      </c>
      <c r="M6078" s="3"/>
      <c r="N6078" t="str">
        <f>Orte[[#This Row],[Ort]]</f>
        <v>Reichenbach, Vierkirchen</v>
      </c>
      <c r="O6078" t="s">
        <v>6452</v>
      </c>
      <c r="P6078" t="s">
        <v>4562</v>
      </c>
    </row>
    <row r="6079" spans="1:16" x14ac:dyDescent="0.35">
      <c r="A6079" t="s">
        <v>2795</v>
      </c>
      <c r="B6079" s="3" t="s">
        <v>9942</v>
      </c>
      <c r="C6079" s="4">
        <v>50.621108004900002</v>
      </c>
      <c r="D6079" s="4">
        <v>12.332550773299999</v>
      </c>
      <c r="E6079" s="4">
        <f>Orte[[#This Row],[Lat_dez]]*PI()/180</f>
        <v>0.88350500569316293</v>
      </c>
      <c r="F6079" s="4">
        <f>Orte[[#This Row],[Lon_dez]]*PI()/180</f>
        <v>0.21524361616345777</v>
      </c>
      <c r="G6079" t="s">
        <v>869</v>
      </c>
      <c r="H6079" t="s">
        <v>870</v>
      </c>
      <c r="I6079" s="4" t="b">
        <v>0</v>
      </c>
      <c r="J6079" s="4" t="str">
        <f>CONCATENATE(Orte[[#This Row],[Ort]]," - ",Orte[[#This Row],[Landkreis]])</f>
        <v>Reichenbach/Vogtl. - Landkreis Vogtlandkreis</v>
      </c>
      <c r="L6079" s="3" t="s">
        <v>11668</v>
      </c>
      <c r="M6079" s="3"/>
      <c r="N6079" t="str">
        <f>Orte[[#This Row],[Ort]]</f>
        <v>Reichenbach/Vogtl.</v>
      </c>
      <c r="O6079" t="s">
        <v>6473</v>
      </c>
      <c r="P6079" t="s">
        <v>4249</v>
      </c>
    </row>
    <row r="6080" spans="1:16" x14ac:dyDescent="0.35">
      <c r="A6080" t="s">
        <v>5715</v>
      </c>
      <c r="B6080" s="3" t="s">
        <v>13686</v>
      </c>
      <c r="C6080" s="4">
        <v>49.718019991200002</v>
      </c>
      <c r="D6080" s="4">
        <v>9.9062855219999992</v>
      </c>
      <c r="E6080" s="4">
        <f>Orte[[#This Row],[Lat_dez]]*PI()/180</f>
        <v>0.86774314641880212</v>
      </c>
      <c r="F6080" s="4">
        <f>Orte[[#This Row],[Lon_dez]]*PI()/180</f>
        <v>0.17289729900154513</v>
      </c>
      <c r="G6080" t="s">
        <v>665</v>
      </c>
      <c r="H6080" t="s">
        <v>1003</v>
      </c>
      <c r="I6080" s="4" t="b">
        <v>0</v>
      </c>
      <c r="J6080" s="4" t="str">
        <f>CONCATENATE(Orte[[#This Row],[Ort]]," - ",Orte[[#This Row],[Landkreis]])</f>
        <v>Reichenberg, Guttenberger Wald - Landkreis Würzburg</v>
      </c>
      <c r="L6080" s="3" t="s">
        <v>8341</v>
      </c>
      <c r="M6080" s="3"/>
      <c r="N6080" t="str">
        <f>Orte[[#This Row],[Ort]]</f>
        <v>Reichenberg, Guttenberger Wald</v>
      </c>
      <c r="O6080" t="s">
        <v>7174</v>
      </c>
      <c r="P6080" t="s">
        <v>3546</v>
      </c>
    </row>
    <row r="6081" spans="1:16" x14ac:dyDescent="0.35">
      <c r="A6081" t="s">
        <v>4968</v>
      </c>
      <c r="B6081" s="3" t="s">
        <v>12707</v>
      </c>
      <c r="C6081" s="4">
        <v>49.519257047799996</v>
      </c>
      <c r="D6081" s="4">
        <v>11.374210973</v>
      </c>
      <c r="E6081" s="4">
        <f>Orte[[#This Row],[Lat_dez]]*PI()/180</f>
        <v>0.86427407862551697</v>
      </c>
      <c r="F6081" s="4">
        <f>Orte[[#This Row],[Lon_dez]]*PI()/180</f>
        <v>0.19851743129531785</v>
      </c>
      <c r="G6081" t="s">
        <v>665</v>
      </c>
      <c r="H6081" t="s">
        <v>964</v>
      </c>
      <c r="I6081" s="4" t="b">
        <v>0</v>
      </c>
      <c r="J6081" s="4" t="str">
        <f>CONCATENATE(Orte[[#This Row],[Ort]]," - ",Orte[[#This Row],[Landkreis]])</f>
        <v>Reichenschwand - Landkreis Nürnberger Land</v>
      </c>
      <c r="L6081" s="3" t="s">
        <v>10221</v>
      </c>
      <c r="M6081" s="3"/>
      <c r="N6081" t="str">
        <f>Orte[[#This Row],[Ort]]</f>
        <v>Reichenschwand</v>
      </c>
      <c r="O6081" t="s">
        <v>7045</v>
      </c>
      <c r="P6081" t="s">
        <v>5406</v>
      </c>
    </row>
    <row r="6082" spans="1:16" x14ac:dyDescent="0.35">
      <c r="A6082" t="s">
        <v>4977</v>
      </c>
      <c r="B6082" s="3" t="s">
        <v>12720</v>
      </c>
      <c r="C6082" s="4">
        <v>47.761120902199998</v>
      </c>
      <c r="D6082" s="4">
        <v>11.6245127373</v>
      </c>
      <c r="E6082" s="4">
        <f>Orte[[#This Row],[Lat_dez]]*PI()/180</f>
        <v>0.83358881418647457</v>
      </c>
      <c r="F6082" s="4">
        <f>Orte[[#This Row],[Lon_dez]]*PI()/180</f>
        <v>0.20288602120590365</v>
      </c>
      <c r="G6082" t="s">
        <v>665</v>
      </c>
      <c r="H6082" t="s">
        <v>1288</v>
      </c>
      <c r="I6082" s="4" t="b">
        <v>0</v>
      </c>
      <c r="J6082" s="4" t="str">
        <f>CONCATENATE(Orte[[#This Row],[Ort]]," - ",Orte[[#This Row],[Landkreis]])</f>
        <v>Reichersbeuern - Landkreis Bad Tölz-Wolfratshausen</v>
      </c>
      <c r="L6082" s="3" t="s">
        <v>14266</v>
      </c>
      <c r="M6082" s="3"/>
      <c r="N6082" t="str">
        <f>Orte[[#This Row],[Ort]]</f>
        <v>Reichersbeuern</v>
      </c>
      <c r="O6082" t="s">
        <v>2062</v>
      </c>
      <c r="P6082" t="s">
        <v>6585</v>
      </c>
    </row>
    <row r="6083" spans="1:16" x14ac:dyDescent="0.35">
      <c r="A6083" t="s">
        <v>2289</v>
      </c>
      <c r="B6083" s="3" t="s">
        <v>9320</v>
      </c>
      <c r="C6083" s="4">
        <v>48.454621884600002</v>
      </c>
      <c r="D6083" s="4">
        <v>11.4780229077</v>
      </c>
      <c r="E6083" s="4">
        <f>Orte[[#This Row],[Lat_dez]]*PI()/180</f>
        <v>0.84569268969516997</v>
      </c>
      <c r="F6083" s="4">
        <f>Orte[[#This Row],[Lon_dez]]*PI()/180</f>
        <v>0.2003292913586982</v>
      </c>
      <c r="G6083" t="s">
        <v>665</v>
      </c>
      <c r="H6083" t="s">
        <v>839</v>
      </c>
      <c r="I6083" s="4" t="b">
        <v>0</v>
      </c>
      <c r="J6083" s="4" t="str">
        <f>CONCATENATE(Orte[[#This Row],[Ort]]," - ",Orte[[#This Row],[Landkreis]])</f>
        <v>Reichertshausen - Landkreis Pfaffenhofen a.d. Ilm</v>
      </c>
      <c r="L6083" s="3" t="s">
        <v>12659</v>
      </c>
      <c r="M6083" s="3"/>
      <c r="N6083" t="str">
        <f>Orte[[#This Row],[Ort]]</f>
        <v>Reichertshausen</v>
      </c>
      <c r="O6083" t="s">
        <v>5316</v>
      </c>
      <c r="P6083" t="s">
        <v>4422</v>
      </c>
    </row>
    <row r="6084" spans="1:16" x14ac:dyDescent="0.35">
      <c r="A6084" t="s">
        <v>2793</v>
      </c>
      <c r="B6084" s="3" t="s">
        <v>9939</v>
      </c>
      <c r="C6084" s="4">
        <v>48.186839857000002</v>
      </c>
      <c r="D6084" s="4">
        <v>12.256216777000001</v>
      </c>
      <c r="E6084" s="4">
        <f>Orte[[#This Row],[Lat_dez]]*PI()/180</f>
        <v>0.84101901163588355</v>
      </c>
      <c r="F6084" s="4">
        <f>Orte[[#This Row],[Lon_dez]]*PI()/180</f>
        <v>0.21391133659681766</v>
      </c>
      <c r="G6084" t="s">
        <v>665</v>
      </c>
      <c r="H6084" t="s">
        <v>883</v>
      </c>
      <c r="I6084" s="4" t="b">
        <v>0</v>
      </c>
      <c r="J6084" s="4" t="str">
        <f>CONCATENATE(Orte[[#This Row],[Ort]]," - ",Orte[[#This Row],[Landkreis]])</f>
        <v>Reichertsheim - Landkreis Mühldorf a. Inn</v>
      </c>
      <c r="L6084" s="3" t="s">
        <v>14150</v>
      </c>
      <c r="M6084" s="3"/>
      <c r="N6084" t="str">
        <f>Orte[[#This Row],[Ort]]</f>
        <v>Reichertsheim</v>
      </c>
      <c r="O6084" t="s">
        <v>7186</v>
      </c>
      <c r="P6084" t="s">
        <v>16144</v>
      </c>
    </row>
    <row r="6085" spans="1:16" x14ac:dyDescent="0.35">
      <c r="A6085" t="s">
        <v>2878</v>
      </c>
      <c r="B6085" s="3" t="s">
        <v>10038</v>
      </c>
      <c r="C6085" s="4">
        <v>48.656153251299997</v>
      </c>
      <c r="D6085" s="4">
        <v>11.500453392400001</v>
      </c>
      <c r="E6085" s="4">
        <f>Orte[[#This Row],[Lat_dez]]*PI()/180</f>
        <v>0.84921007559012895</v>
      </c>
      <c r="F6085" s="4">
        <f>Orte[[#This Row],[Lon_dez]]*PI()/180</f>
        <v>0.20072077716953143</v>
      </c>
      <c r="G6085" t="s">
        <v>665</v>
      </c>
      <c r="H6085" t="s">
        <v>839</v>
      </c>
      <c r="I6085" s="4" t="b">
        <v>0</v>
      </c>
      <c r="J6085" s="4" t="str">
        <f>CONCATENATE(Orte[[#This Row],[Ort]]," - ",Orte[[#This Row],[Landkreis]])</f>
        <v>Reichertshofen - Landkreis Pfaffenhofen a.d. Ilm</v>
      </c>
      <c r="L6085" s="3" t="s">
        <v>14147</v>
      </c>
      <c r="M6085" s="3"/>
      <c r="N6085" t="str">
        <f>Orte[[#This Row],[Ort]]</f>
        <v>Reichertshofen</v>
      </c>
      <c r="O6085" t="s">
        <v>3088</v>
      </c>
      <c r="P6085" t="s">
        <v>4289</v>
      </c>
    </row>
    <row r="6086" spans="1:16" x14ac:dyDescent="0.35">
      <c r="A6086" t="s">
        <v>4506</v>
      </c>
      <c r="B6086" s="3" t="s">
        <v>12111</v>
      </c>
      <c r="C6086" s="4">
        <v>47.93043376</v>
      </c>
      <c r="D6086" s="4">
        <v>10.937083766000001</v>
      </c>
      <c r="E6086" s="4">
        <f>Orte[[#This Row],[Lat_dez]]*PI()/180</f>
        <v>0.83654388102104549</v>
      </c>
      <c r="F6086" s="4">
        <f>Orte[[#This Row],[Lon_dez]]*PI()/180</f>
        <v>0.19088812228312108</v>
      </c>
      <c r="G6086" t="s">
        <v>665</v>
      </c>
      <c r="H6086" t="s">
        <v>802</v>
      </c>
      <c r="I6086" s="4" t="b">
        <v>0</v>
      </c>
      <c r="J6086" s="4" t="str">
        <f>CONCATENATE(Orte[[#This Row],[Ort]]," - ",Orte[[#This Row],[Landkreis]])</f>
        <v>Reichling - Landkreis Landsberg am Lech</v>
      </c>
      <c r="L6086" s="3" t="s">
        <v>13318</v>
      </c>
      <c r="M6086" s="3"/>
      <c r="N6086" t="str">
        <f>Orte[[#This Row],[Ort]]</f>
        <v>Reichling</v>
      </c>
      <c r="O6086" t="s">
        <v>4611</v>
      </c>
      <c r="P6086" t="s">
        <v>1568</v>
      </c>
    </row>
    <row r="6087" spans="1:16" x14ac:dyDescent="0.35">
      <c r="A6087" t="s">
        <v>3411</v>
      </c>
      <c r="B6087" s="3" t="s">
        <v>10702</v>
      </c>
      <c r="C6087" s="4">
        <v>50.957270723599997</v>
      </c>
      <c r="D6087" s="4">
        <v>7.6874644102499996</v>
      </c>
      <c r="E6087" s="4">
        <f>Orte[[#This Row],[Lat_dez]]*PI()/180</f>
        <v>0.88937215195693331</v>
      </c>
      <c r="F6087" s="4">
        <f>Orte[[#This Row],[Lon_dez]]*PI()/180</f>
        <v>0.13417156508874661</v>
      </c>
      <c r="G6087" t="s">
        <v>504</v>
      </c>
      <c r="H6087" t="s">
        <v>1161</v>
      </c>
      <c r="I6087" s="4" t="b">
        <v>0</v>
      </c>
      <c r="J6087" s="4" t="str">
        <f>CONCATENATE(Orte[[#This Row],[Ort]]," - ",Orte[[#This Row],[Landkreis]])</f>
        <v>Reichshof - Kreis Oberbergischer Kreis</v>
      </c>
      <c r="L6087" s="3" t="s">
        <v>11673</v>
      </c>
      <c r="M6087" s="3"/>
      <c r="N6087" t="str">
        <f>Orte[[#This Row],[Ort]]</f>
        <v>Reichshof</v>
      </c>
      <c r="O6087" t="s">
        <v>6413</v>
      </c>
      <c r="P6087" t="s">
        <v>1740</v>
      </c>
    </row>
    <row r="6088" spans="1:16" x14ac:dyDescent="0.35">
      <c r="A6088" t="s">
        <v>3510</v>
      </c>
      <c r="B6088" s="3" t="s">
        <v>10830</v>
      </c>
      <c r="C6088" s="4">
        <v>49.283783611899999</v>
      </c>
      <c r="D6088" s="4">
        <v>7.4978751672400001</v>
      </c>
      <c r="E6088" s="4">
        <f>Orte[[#This Row],[Lat_dez]]*PI()/180</f>
        <v>0.86016429186807808</v>
      </c>
      <c r="F6088" s="4">
        <f>Orte[[#This Row],[Lon_dez]]*PI()/180</f>
        <v>0.13086260857185847</v>
      </c>
      <c r="G6088" t="s">
        <v>514</v>
      </c>
      <c r="H6088" t="s">
        <v>629</v>
      </c>
      <c r="I6088" s="4" t="b">
        <v>0</v>
      </c>
      <c r="J6088" s="4" t="str">
        <f>CONCATENATE(Orte[[#This Row],[Ort]]," - ",Orte[[#This Row],[Landkreis]])</f>
        <v>Reifenberg - Landkreis Südwestpfalz</v>
      </c>
      <c r="L6088" s="3" t="s">
        <v>8173</v>
      </c>
      <c r="M6088" s="3"/>
      <c r="N6088" t="str">
        <f>Orte[[#This Row],[Ort]]</f>
        <v>Reifenberg</v>
      </c>
      <c r="O6088" t="s">
        <v>5600</v>
      </c>
      <c r="P6088" t="s">
        <v>5602</v>
      </c>
    </row>
    <row r="6089" spans="1:16" x14ac:dyDescent="0.35">
      <c r="A6089" t="s">
        <v>2513</v>
      </c>
      <c r="B6089" s="3" t="s">
        <v>9587</v>
      </c>
      <c r="C6089" s="4">
        <v>50.433388041299999</v>
      </c>
      <c r="D6089" s="4">
        <v>6.8902480482900001</v>
      </c>
      <c r="E6089" s="4">
        <f>Orte[[#This Row],[Lat_dez]]*PI()/180</f>
        <v>0.88022867425661899</v>
      </c>
      <c r="F6089" s="4">
        <f>Orte[[#This Row],[Lon_dez]]*PI()/180</f>
        <v>0.12025751472177376</v>
      </c>
      <c r="G6089" t="s">
        <v>514</v>
      </c>
      <c r="H6089" t="s">
        <v>527</v>
      </c>
      <c r="I6089" s="4" t="b">
        <v>0</v>
      </c>
      <c r="J6089" s="4" t="str">
        <f>CONCATENATE(Orte[[#This Row],[Ort]]," - ",Orte[[#This Row],[Landkreis]])</f>
        <v>Reifferscheid, Kaltenborn, Wershofen u.a. - Landkreis Vulkaneifel</v>
      </c>
      <c r="L6089" s="3" t="s">
        <v>12843</v>
      </c>
      <c r="M6089" s="3"/>
      <c r="N6089" t="str">
        <f>Orte[[#This Row],[Ort]]</f>
        <v>Reifferscheid, Kaltenborn, Wershofen u.a.</v>
      </c>
      <c r="O6089" t="s">
        <v>4860</v>
      </c>
      <c r="P6089" t="s">
        <v>5340</v>
      </c>
    </row>
    <row r="6090" spans="1:16" x14ac:dyDescent="0.35">
      <c r="A6090" t="s">
        <v>5253</v>
      </c>
      <c r="B6090" s="3" t="s">
        <v>13085</v>
      </c>
      <c r="C6090" s="4">
        <v>50.0256376245</v>
      </c>
      <c r="D6090" s="4">
        <v>7.0983951199600002</v>
      </c>
      <c r="E6090" s="4">
        <f>Orte[[#This Row],[Lat_dez]]*PI()/180</f>
        <v>0.87311208695707976</v>
      </c>
      <c r="F6090" s="4">
        <f>Orte[[#This Row],[Lon_dez]]*PI()/180</f>
        <v>0.12389036645079986</v>
      </c>
      <c r="G6090" t="s">
        <v>514</v>
      </c>
      <c r="H6090" t="s">
        <v>1254</v>
      </c>
      <c r="I6090" s="4" t="b">
        <v>0</v>
      </c>
      <c r="J6090" s="4" t="str">
        <f>CONCATENATE(Orte[[#This Row],[Ort]]," - ",Orte[[#This Row],[Landkreis]])</f>
        <v>Reil - Landkreis Bernkastel-Wittlich</v>
      </c>
      <c r="L6090" s="3" t="s">
        <v>11541</v>
      </c>
      <c r="M6090" s="3"/>
      <c r="N6090" t="str">
        <f>Orte[[#This Row],[Ort]]</f>
        <v>Reil</v>
      </c>
      <c r="O6090" t="s">
        <v>4746</v>
      </c>
      <c r="P6090" t="s">
        <v>7007</v>
      </c>
    </row>
    <row r="6091" spans="1:16" x14ac:dyDescent="0.35">
      <c r="A6091" t="s">
        <v>5501</v>
      </c>
      <c r="B6091" s="3" t="s">
        <v>13395</v>
      </c>
      <c r="C6091" s="4">
        <v>49.297709560400001</v>
      </c>
      <c r="D6091" s="4">
        <v>8.5721697799799994</v>
      </c>
      <c r="E6091" s="4">
        <f>Orte[[#This Row],[Lat_dez]]*PI()/180</f>
        <v>0.86040734552086651</v>
      </c>
      <c r="F6091" s="4">
        <f>Orte[[#This Row],[Lon_dez]]*PI()/180</f>
        <v>0.1496125867006089</v>
      </c>
      <c r="G6091" t="s">
        <v>546</v>
      </c>
      <c r="H6091" t="s">
        <v>726</v>
      </c>
      <c r="I6091" s="4" t="b">
        <v>0</v>
      </c>
      <c r="J6091" s="4" t="str">
        <f>CONCATENATE(Orte[[#This Row],[Ort]]," - ",Orte[[#This Row],[Landkreis]])</f>
        <v>Reilingen - Landkreis Rhein-Neckar-Kreis</v>
      </c>
      <c r="L6091" s="3" t="s">
        <v>8344</v>
      </c>
      <c r="M6091" s="3"/>
      <c r="N6091" t="str">
        <f>Orte[[#This Row],[Ort]]</f>
        <v>Reilingen</v>
      </c>
      <c r="O6091" t="s">
        <v>5884</v>
      </c>
      <c r="P6091" t="s">
        <v>1795</v>
      </c>
    </row>
    <row r="6092" spans="1:16" x14ac:dyDescent="0.35">
      <c r="A6092" t="s">
        <v>6897</v>
      </c>
      <c r="B6092" s="3" t="s">
        <v>15284</v>
      </c>
      <c r="C6092" s="4">
        <v>53.771321408299997</v>
      </c>
      <c r="D6092" s="4">
        <v>12.160172751399999</v>
      </c>
      <c r="E6092" s="4">
        <f>Orte[[#This Row],[Lat_dez]]*PI()/180</f>
        <v>0.93848660172294907</v>
      </c>
      <c r="F6092" s="4">
        <f>Orte[[#This Row],[Lon_dez]]*PI()/180</f>
        <v>0.21223505212322788</v>
      </c>
      <c r="G6092" t="s">
        <v>834</v>
      </c>
      <c r="H6092" t="s">
        <v>1302</v>
      </c>
      <c r="I6092" s="4" t="b">
        <v>0</v>
      </c>
      <c r="J6092" s="4" t="str">
        <f>CONCATENATE(Orte[[#This Row],[Ort]]," - ",Orte[[#This Row],[Landkreis]])</f>
        <v>Reimershagen, Lohmen, Zehna, Hägerfelde u.a. - Landkreis Rostock</v>
      </c>
      <c r="L6092" s="3" t="s">
        <v>11679</v>
      </c>
      <c r="M6092" s="3"/>
      <c r="N6092" t="str">
        <f>Orte[[#This Row],[Ort]]</f>
        <v>Reimershagen, Lohmen, Zehna, Hägerfelde u.a.</v>
      </c>
      <c r="O6092" t="s">
        <v>1210</v>
      </c>
      <c r="P6092" t="s">
        <v>2301</v>
      </c>
    </row>
    <row r="6093" spans="1:16" x14ac:dyDescent="0.35">
      <c r="A6093" t="s">
        <v>3626</v>
      </c>
      <c r="B6093" s="3" t="s">
        <v>10986</v>
      </c>
      <c r="C6093" s="4">
        <v>48.828541837899998</v>
      </c>
      <c r="D6093" s="4">
        <v>10.5222806633</v>
      </c>
      <c r="E6093" s="4">
        <f>Orte[[#This Row],[Lat_dez]]*PI()/180</f>
        <v>0.85221882401915816</v>
      </c>
      <c r="F6093" s="4">
        <f>Orte[[#This Row],[Lon_dez]]*PI()/180</f>
        <v>0.18364844239351785</v>
      </c>
      <c r="G6093" t="s">
        <v>665</v>
      </c>
      <c r="H6093" t="s">
        <v>698</v>
      </c>
      <c r="I6093" s="4" t="b">
        <v>0</v>
      </c>
      <c r="J6093" s="4" t="str">
        <f>CONCATENATE(Orte[[#This Row],[Ort]]," - ",Orte[[#This Row],[Landkreis]])</f>
        <v>Reimlingen - Landkreis Donau-Ries</v>
      </c>
      <c r="L6093" s="3" t="s">
        <v>14770</v>
      </c>
      <c r="M6093" s="3"/>
      <c r="N6093" t="str">
        <f>Orte[[#This Row],[Ort]]</f>
        <v>Reimlingen</v>
      </c>
      <c r="O6093" t="s">
        <v>4867</v>
      </c>
      <c r="P6093" t="s">
        <v>2565</v>
      </c>
    </row>
    <row r="6094" spans="1:16" x14ac:dyDescent="0.35">
      <c r="A6094" t="s">
        <v>5167</v>
      </c>
      <c r="B6094" s="3" t="s">
        <v>12968</v>
      </c>
      <c r="C6094" s="4">
        <v>53.530568019100002</v>
      </c>
      <c r="D6094" s="4">
        <v>10.2638158915</v>
      </c>
      <c r="E6094" s="4">
        <f>Orte[[#This Row],[Lat_dez]]*PI()/180</f>
        <v>0.93428466239607388</v>
      </c>
      <c r="F6094" s="4">
        <f>Orte[[#This Row],[Lon_dez]]*PI()/180</f>
        <v>0.17913738112519206</v>
      </c>
      <c r="G6094" t="s">
        <v>641</v>
      </c>
      <c r="H6094" t="s">
        <v>703</v>
      </c>
      <c r="I6094" s="4" t="b">
        <v>0</v>
      </c>
      <c r="J6094" s="4" t="str">
        <f>CONCATENATE(Orte[[#This Row],[Ort]]," - ",Orte[[#This Row],[Landkreis]])</f>
        <v>Reinbek - Kreis Stormarn</v>
      </c>
      <c r="L6094" s="3" t="s">
        <v>15590</v>
      </c>
      <c r="M6094" s="3"/>
      <c r="N6094" t="str">
        <f>Orte[[#This Row],[Ort]]</f>
        <v>Reinbek</v>
      </c>
      <c r="O6094" t="s">
        <v>5597</v>
      </c>
      <c r="P6094" t="s">
        <v>6922</v>
      </c>
    </row>
    <row r="6095" spans="1:16" x14ac:dyDescent="0.35">
      <c r="A6095" t="s">
        <v>3580</v>
      </c>
      <c r="B6095" s="3" t="s">
        <v>10928</v>
      </c>
      <c r="C6095" s="4">
        <v>53.834748128999998</v>
      </c>
      <c r="D6095" s="4">
        <v>10.480915791399999</v>
      </c>
      <c r="E6095" s="4">
        <f>Orte[[#This Row],[Lat_dez]]*PI()/180</f>
        <v>0.93959360683290705</v>
      </c>
      <c r="F6095" s="4">
        <f>Orte[[#This Row],[Lon_dez]]*PI()/180</f>
        <v>0.18292648918419718</v>
      </c>
      <c r="G6095" t="s">
        <v>641</v>
      </c>
      <c r="H6095" t="s">
        <v>703</v>
      </c>
      <c r="I6095" s="4" t="b">
        <v>0</v>
      </c>
      <c r="J6095" s="4" t="str">
        <f>CONCATENATE(Orte[[#This Row],[Ort]]," - ",Orte[[#This Row],[Landkreis]])</f>
        <v>Reinfeld (Holstein) - Kreis Stormarn</v>
      </c>
      <c r="L6095" s="3" t="s">
        <v>15589</v>
      </c>
      <c r="M6095" s="3"/>
      <c r="N6095" t="str">
        <f>Orte[[#This Row],[Ort]]</f>
        <v>Reinfeld (Holstein)</v>
      </c>
      <c r="O6095" t="s">
        <v>5209</v>
      </c>
      <c r="P6095" t="s">
        <v>7171</v>
      </c>
    </row>
    <row r="6096" spans="1:16" x14ac:dyDescent="0.35">
      <c r="A6096" t="s">
        <v>2677</v>
      </c>
      <c r="B6096" s="3" t="s">
        <v>9792</v>
      </c>
      <c r="C6096" s="4">
        <v>51.495201230799999</v>
      </c>
      <c r="D6096" s="4">
        <v>9.6052325250799999</v>
      </c>
      <c r="E6096" s="4">
        <f>Orte[[#This Row],[Lat_dez]]*PI()/180</f>
        <v>0.89876081045449641</v>
      </c>
      <c r="F6096" s="4">
        <f>Orte[[#This Row],[Lon_dez]]*PI()/180</f>
        <v>0.1676429329822948</v>
      </c>
      <c r="G6096" t="s">
        <v>549</v>
      </c>
      <c r="H6096" t="s">
        <v>1756</v>
      </c>
      <c r="I6096" s="4" t="b">
        <v>0</v>
      </c>
      <c r="J6096" s="4" t="str">
        <f>CONCATENATE(Orte[[#This Row],[Ort]]," - ",Orte[[#This Row],[Landkreis]])</f>
        <v>Reinhardshagen - Landkreis Kassel</v>
      </c>
      <c r="L6096" s="3" t="s">
        <v>14765</v>
      </c>
      <c r="M6096" s="3"/>
      <c r="N6096" t="str">
        <f>Orte[[#This Row],[Ort]]</f>
        <v>Reinhardshagen</v>
      </c>
      <c r="O6096" t="s">
        <v>2531</v>
      </c>
      <c r="P6096" t="s">
        <v>2503</v>
      </c>
    </row>
    <row r="6097" spans="1:16" x14ac:dyDescent="0.35">
      <c r="A6097" t="s">
        <v>2340</v>
      </c>
      <c r="B6097" s="3" t="s">
        <v>9384</v>
      </c>
      <c r="C6097" s="4">
        <v>49.828462369599997</v>
      </c>
      <c r="D6097" s="4">
        <v>8.8252780611400006</v>
      </c>
      <c r="E6097" s="4">
        <f>Orte[[#This Row],[Lat_dez]]*PI()/180</f>
        <v>0.86967072955561553</v>
      </c>
      <c r="F6097" s="4">
        <f>Orte[[#This Row],[Lon_dez]]*PI()/180</f>
        <v>0.15403015957091443</v>
      </c>
      <c r="G6097" t="s">
        <v>549</v>
      </c>
      <c r="H6097" t="s">
        <v>745</v>
      </c>
      <c r="I6097" s="4" t="b">
        <v>0</v>
      </c>
      <c r="J6097" s="4" t="str">
        <f>CONCATENATE(Orte[[#This Row],[Ort]]," - ",Orte[[#This Row],[Landkreis]])</f>
        <v>Reinheim - Landkreis Darmstadt-Dieburg</v>
      </c>
      <c r="L6097" s="3" t="s">
        <v>10229</v>
      </c>
      <c r="M6097" s="3"/>
      <c r="N6097" t="str">
        <f>Orte[[#This Row],[Ort]]</f>
        <v>Reinheim</v>
      </c>
      <c r="O6097" t="s">
        <v>5813</v>
      </c>
      <c r="P6097" t="s">
        <v>5939</v>
      </c>
    </row>
    <row r="6098" spans="1:16" x14ac:dyDescent="0.35">
      <c r="A6098" t="s">
        <v>4577</v>
      </c>
      <c r="B6098" s="3" t="s">
        <v>15607</v>
      </c>
      <c r="C6098" s="4">
        <v>51.012239643000001</v>
      </c>
      <c r="D6098" s="4">
        <v>13.384837108399999</v>
      </c>
      <c r="E6098" s="4">
        <f>Orte[[#This Row],[Lat_dez]]*PI()/180</f>
        <v>0.8903315405867267</v>
      </c>
      <c r="F6098" s="4">
        <f>Orte[[#This Row],[Lon_dez]]*PI()/180</f>
        <v>0.23360947738469717</v>
      </c>
      <c r="G6098" t="s">
        <v>869</v>
      </c>
      <c r="H6098" t="s">
        <v>935</v>
      </c>
      <c r="I6098" s="4" t="b">
        <v>0</v>
      </c>
      <c r="J6098" s="4" t="str">
        <f>CONCATENATE(Orte[[#This Row],[Ort]]," - ",Orte[[#This Row],[Landkreis]])</f>
        <v>Reinsberg - Landkreis Mittelsachsen</v>
      </c>
      <c r="L6098" s="3" t="s">
        <v>8342</v>
      </c>
      <c r="M6098" s="3"/>
      <c r="N6098" t="str">
        <f>Orte[[#This Row],[Ort]]</f>
        <v>Reinsberg</v>
      </c>
      <c r="O6098" t="s">
        <v>5952</v>
      </c>
      <c r="P6098" t="s">
        <v>5827</v>
      </c>
    </row>
    <row r="6099" spans="1:16" x14ac:dyDescent="0.35">
      <c r="A6099" t="s">
        <v>4577</v>
      </c>
      <c r="B6099" s="3" t="s">
        <v>12198</v>
      </c>
      <c r="C6099" s="4">
        <v>51.037422036999999</v>
      </c>
      <c r="D6099" s="4">
        <v>13.351573629800001</v>
      </c>
      <c r="E6099" s="4">
        <f>Orte[[#This Row],[Lat_dez]]*PI()/180</f>
        <v>0.89077105627556119</v>
      </c>
      <c r="F6099" s="4">
        <f>Orte[[#This Row],[Lon_dez]]*PI()/180</f>
        <v>0.23302892016246052</v>
      </c>
      <c r="G6099" t="s">
        <v>869</v>
      </c>
      <c r="H6099" t="s">
        <v>935</v>
      </c>
      <c r="I6099" s="4" t="b">
        <v>0</v>
      </c>
      <c r="J6099" s="4" t="str">
        <f>CONCATENATE(Orte[[#This Row],[Ort]]," - ",Orte[[#This Row],[Landkreis]])</f>
        <v>Reinsberg - Landkreis Mittelsachsen</v>
      </c>
      <c r="L6099" s="3" t="s">
        <v>9191</v>
      </c>
      <c r="M6099" s="3"/>
      <c r="N6099" t="str">
        <f>Orte[[#This Row],[Ort]]</f>
        <v>Reinsberg</v>
      </c>
      <c r="O6099" t="s">
        <v>4321</v>
      </c>
      <c r="P6099" t="s">
        <v>5912</v>
      </c>
    </row>
    <row r="6100" spans="1:16" x14ac:dyDescent="0.35">
      <c r="A6100" t="s">
        <v>6299</v>
      </c>
      <c r="B6100" s="3" t="s">
        <v>14475</v>
      </c>
      <c r="C6100" s="4">
        <v>50.693474323899999</v>
      </c>
      <c r="D6100" s="4">
        <v>12.555977909599999</v>
      </c>
      <c r="E6100" s="4">
        <f>Orte[[#This Row],[Lat_dez]]*PI()/180</f>
        <v>0.88476803622726141</v>
      </c>
      <c r="F6100" s="4">
        <f>Orte[[#This Row],[Lon_dez]]*PI()/180</f>
        <v>0.21914315533019493</v>
      </c>
      <c r="G6100" t="s">
        <v>869</v>
      </c>
      <c r="H6100" t="s">
        <v>901</v>
      </c>
      <c r="I6100" s="4" t="b">
        <v>0</v>
      </c>
      <c r="J6100" s="4" t="str">
        <f>CONCATENATE(Orte[[#This Row],[Ort]]," - ",Orte[[#This Row],[Landkreis]])</f>
        <v>Reinsdorf - Landkreis Zwickau</v>
      </c>
      <c r="L6100" s="3" t="s">
        <v>11282</v>
      </c>
      <c r="M6100" s="3"/>
      <c r="N6100" t="str">
        <f>Orte[[#This Row],[Ort]]</f>
        <v>Reinsdorf</v>
      </c>
      <c r="O6100" t="s">
        <v>6071</v>
      </c>
      <c r="P6100" t="s">
        <v>4718</v>
      </c>
    </row>
    <row r="6101" spans="1:16" x14ac:dyDescent="0.35">
      <c r="A6101" t="s">
        <v>4902</v>
      </c>
      <c r="B6101" s="3" t="s">
        <v>12620</v>
      </c>
      <c r="C6101" s="4">
        <v>49.678467426899999</v>
      </c>
      <c r="D6101" s="4">
        <v>6.88298113941</v>
      </c>
      <c r="E6101" s="4">
        <f>Orte[[#This Row],[Lat_dez]]*PI()/180</f>
        <v>0.86705282394416039</v>
      </c>
      <c r="F6101" s="4">
        <f>Orte[[#This Row],[Lon_dez]]*PI()/180</f>
        <v>0.12013068323537533</v>
      </c>
      <c r="G6101" t="s">
        <v>514</v>
      </c>
      <c r="H6101" t="s">
        <v>520</v>
      </c>
      <c r="I6101" s="4" t="b">
        <v>0</v>
      </c>
      <c r="J6101" s="4" t="str">
        <f>CONCATENATE(Orte[[#This Row],[Ort]]," - ",Orte[[#This Row],[Landkreis]])</f>
        <v>Reinsfeld - Landkreis Trier-Saarburg</v>
      </c>
      <c r="L6101" s="3" t="s">
        <v>11669</v>
      </c>
      <c r="M6101" s="3"/>
      <c r="N6101" t="str">
        <f>Orte[[#This Row],[Ort]]</f>
        <v>Reinsfeld</v>
      </c>
      <c r="O6101" t="s">
        <v>3142</v>
      </c>
      <c r="P6101" t="s">
        <v>5404</v>
      </c>
    </row>
    <row r="6102" spans="1:16" x14ac:dyDescent="0.35">
      <c r="A6102" t="s">
        <v>3627</v>
      </c>
      <c r="B6102" s="3" t="s">
        <v>10987</v>
      </c>
      <c r="C6102" s="4">
        <v>53.240094512500001</v>
      </c>
      <c r="D6102" s="4">
        <v>10.572060137199999</v>
      </c>
      <c r="E6102" s="4">
        <f>Orte[[#This Row],[Lat_dez]]*PI()/180</f>
        <v>0.92921494331609022</v>
      </c>
      <c r="F6102" s="4">
        <f>Orte[[#This Row],[Lon_dez]]*PI()/180</f>
        <v>0.18451725811298342</v>
      </c>
      <c r="G6102" t="s">
        <v>554</v>
      </c>
      <c r="H6102" t="s">
        <v>1040</v>
      </c>
      <c r="I6102" s="4" t="b">
        <v>0</v>
      </c>
      <c r="J6102" s="4" t="str">
        <f>CONCATENATE(Orte[[#This Row],[Ort]]," - ",Orte[[#This Row],[Landkreis]])</f>
        <v>Reinstorf - Landkreis Lüneburg</v>
      </c>
      <c r="L6102" s="3" t="s">
        <v>8180</v>
      </c>
      <c r="M6102" s="3"/>
      <c r="N6102" t="str">
        <f>Orte[[#This Row],[Ort]]</f>
        <v>Reinstorf</v>
      </c>
      <c r="O6102" t="s">
        <v>5422</v>
      </c>
      <c r="P6102" t="s">
        <v>6863</v>
      </c>
    </row>
    <row r="6103" spans="1:16" x14ac:dyDescent="0.35">
      <c r="A6103" t="s">
        <v>6301</v>
      </c>
      <c r="B6103" s="3" t="s">
        <v>14477</v>
      </c>
      <c r="C6103" s="4">
        <v>48.568186560900003</v>
      </c>
      <c r="D6103" s="4">
        <v>12.6325718793</v>
      </c>
      <c r="E6103" s="4">
        <f>Orte[[#This Row],[Lat_dez]]*PI()/180</f>
        <v>0.84767476721056645</v>
      </c>
      <c r="F6103" s="4">
        <f>Orte[[#This Row],[Lon_dez]]*PI()/180</f>
        <v>0.22047997228863273</v>
      </c>
      <c r="G6103" t="s">
        <v>665</v>
      </c>
      <c r="H6103" t="s">
        <v>1895</v>
      </c>
      <c r="I6103" s="4" t="b">
        <v>0</v>
      </c>
      <c r="J6103" s="4" t="str">
        <f>CONCATENATE(Orte[[#This Row],[Ort]]," - ",Orte[[#This Row],[Landkreis]])</f>
        <v>Reisbach - Landkreis Dingolfing-Landau</v>
      </c>
      <c r="L6103" s="3" t="s">
        <v>11287</v>
      </c>
      <c r="M6103" s="3"/>
      <c r="N6103" t="str">
        <f>Orte[[#This Row],[Ort]]</f>
        <v>Reisbach</v>
      </c>
      <c r="O6103" t="s">
        <v>1690</v>
      </c>
      <c r="P6103" t="s">
        <v>5471</v>
      </c>
    </row>
    <row r="6104" spans="1:16" x14ac:dyDescent="0.35">
      <c r="A6104" t="s">
        <v>6153</v>
      </c>
      <c r="B6104" s="3" t="s">
        <v>14275</v>
      </c>
      <c r="C6104" s="4">
        <v>48.294645566</v>
      </c>
      <c r="D6104" s="4">
        <v>12.7142588943</v>
      </c>
      <c r="E6104" s="4">
        <f>Orte[[#This Row],[Lat_dez]]*PI()/180</f>
        <v>0.84290057621038039</v>
      </c>
      <c r="F6104" s="4">
        <f>Orte[[#This Row],[Lon_dez]]*PI()/180</f>
        <v>0.2219056796565087</v>
      </c>
      <c r="G6104" t="s">
        <v>665</v>
      </c>
      <c r="H6104" t="s">
        <v>908</v>
      </c>
      <c r="I6104" s="4" t="b">
        <v>0</v>
      </c>
      <c r="J6104" s="4" t="str">
        <f>CONCATENATE(Orte[[#This Row],[Ort]]," - ",Orte[[#This Row],[Landkreis]])</f>
        <v>Reischach - Landkreis Altötting</v>
      </c>
      <c r="L6104" s="3" t="s">
        <v>13023</v>
      </c>
      <c r="M6104" s="3"/>
      <c r="N6104" t="str">
        <f>Orte[[#This Row],[Ort]]</f>
        <v>Reischach</v>
      </c>
      <c r="O6104" t="s">
        <v>1018</v>
      </c>
      <c r="P6104" t="s">
        <v>16145</v>
      </c>
    </row>
    <row r="6105" spans="1:16" x14ac:dyDescent="0.35">
      <c r="A6105" t="s">
        <v>2626</v>
      </c>
      <c r="B6105" s="3" t="s">
        <v>9738</v>
      </c>
      <c r="C6105" s="4">
        <v>50.585756042500002</v>
      </c>
      <c r="D6105" s="4">
        <v>8.8584364626699994</v>
      </c>
      <c r="E6105" s="4">
        <f>Orte[[#This Row],[Lat_dez]]*PI()/180</f>
        <v>0.88288799755224168</v>
      </c>
      <c r="F6105" s="4">
        <f>Orte[[#This Row],[Lon_dez]]*PI()/180</f>
        <v>0.15460888285231125</v>
      </c>
      <c r="G6105" t="s">
        <v>549</v>
      </c>
      <c r="H6105" t="s">
        <v>1723</v>
      </c>
      <c r="I6105" s="4" t="b">
        <v>0</v>
      </c>
      <c r="J6105" s="4" t="str">
        <f>CONCATENATE(Orte[[#This Row],[Ort]]," - ",Orte[[#This Row],[Landkreis]])</f>
        <v>Reiskirchen - Landkreis Gießen</v>
      </c>
      <c r="L6105" s="3" t="s">
        <v>14775</v>
      </c>
      <c r="M6105" s="3"/>
      <c r="N6105" t="str">
        <f>Orte[[#This Row],[Ort]]</f>
        <v>Reiskirchen</v>
      </c>
      <c r="O6105" t="s">
        <v>2098</v>
      </c>
      <c r="P6105" t="s">
        <v>4825</v>
      </c>
    </row>
    <row r="6106" spans="1:16" x14ac:dyDescent="0.35">
      <c r="A6106" t="s">
        <v>4171</v>
      </c>
      <c r="B6106" s="3" t="s">
        <v>11671</v>
      </c>
      <c r="C6106" s="4">
        <v>47.667643880500002</v>
      </c>
      <c r="D6106" s="4">
        <v>12.521012343600001</v>
      </c>
      <c r="E6106" s="4">
        <f>Orte[[#This Row],[Lat_dez]]*PI()/180</f>
        <v>0.83195733238285152</v>
      </c>
      <c r="F6106" s="4">
        <f>Orte[[#This Row],[Lon_dez]]*PI()/180</f>
        <v>0.21853289107867155</v>
      </c>
      <c r="G6106" t="s">
        <v>665</v>
      </c>
      <c r="H6106" t="s">
        <v>913</v>
      </c>
      <c r="I6106" s="4" t="b">
        <v>0</v>
      </c>
      <c r="J6106" s="4" t="str">
        <f>CONCATENATE(Orte[[#This Row],[Ort]]," - ",Orte[[#This Row],[Landkreis]])</f>
        <v>Reit im Winkl - Landkreis Traunstein</v>
      </c>
      <c r="L6106" s="3" t="s">
        <v>10764</v>
      </c>
      <c r="M6106" s="3"/>
      <c r="N6106" t="str">
        <f>Orte[[#This Row],[Ort]]</f>
        <v>Reit im Winkl</v>
      </c>
      <c r="O6106" t="s">
        <v>5377</v>
      </c>
      <c r="P6106" t="s">
        <v>4644</v>
      </c>
    </row>
    <row r="6107" spans="1:16" x14ac:dyDescent="0.35">
      <c r="A6107" t="s">
        <v>1573</v>
      </c>
      <c r="B6107" s="3" t="s">
        <v>8518</v>
      </c>
      <c r="C6107" s="4">
        <v>51.823619471500002</v>
      </c>
      <c r="D6107" s="4">
        <v>7.0651148095399998</v>
      </c>
      <c r="E6107" s="4">
        <f>Orte[[#This Row],[Lat_dez]]*PI()/180</f>
        <v>0.90449279007831873</v>
      </c>
      <c r="F6107" s="4">
        <f>Orte[[#This Row],[Lon_dez]]*PI()/180</f>
        <v>0.12330951545788507</v>
      </c>
      <c r="G6107" t="s">
        <v>504</v>
      </c>
      <c r="H6107" t="s">
        <v>1562</v>
      </c>
      <c r="I6107" s="4" t="b">
        <v>0</v>
      </c>
      <c r="J6107" s="4" t="str">
        <f>CONCATENATE(Orte[[#This Row],[Ort]]," - ",Orte[[#This Row],[Landkreis]])</f>
        <v>Reken - Kreis Borken</v>
      </c>
      <c r="L6107" s="3" t="s">
        <v>13535</v>
      </c>
      <c r="M6107" s="3"/>
      <c r="N6107" t="str">
        <f>Orte[[#This Row],[Ort]]</f>
        <v>Reken</v>
      </c>
      <c r="O6107" t="s">
        <v>5381</v>
      </c>
      <c r="P6107" t="s">
        <v>5580</v>
      </c>
    </row>
    <row r="6108" spans="1:16" x14ac:dyDescent="0.35">
      <c r="A6108" t="s">
        <v>4465</v>
      </c>
      <c r="B6108" s="3" t="s">
        <v>12057</v>
      </c>
      <c r="C6108" s="4">
        <v>53.6475790374</v>
      </c>
      <c r="D6108" s="4">
        <v>9.8520104159600006</v>
      </c>
      <c r="E6108" s="4">
        <f>Orte[[#This Row],[Lat_dez]]*PI()/180</f>
        <v>0.93632688992652013</v>
      </c>
      <c r="F6108" s="4">
        <f>Orte[[#This Row],[Lon_dez]]*PI()/180</f>
        <v>0.17195001969927809</v>
      </c>
      <c r="G6108" t="s">
        <v>641</v>
      </c>
      <c r="H6108" t="s">
        <v>828</v>
      </c>
      <c r="I6108" s="4" t="b">
        <v>0</v>
      </c>
      <c r="J6108" s="4" t="str">
        <f>CONCATENATE(Orte[[#This Row],[Ort]]," - ",Orte[[#This Row],[Landkreis]])</f>
        <v>Rellingen - Kreis Pinneberg</v>
      </c>
      <c r="L6108" s="3" t="s">
        <v>14766</v>
      </c>
      <c r="M6108" s="3"/>
      <c r="N6108" t="str">
        <f>Orte[[#This Row],[Ort]]</f>
        <v>Rellingen</v>
      </c>
      <c r="O6108" t="s">
        <v>2774</v>
      </c>
      <c r="P6108" t="s">
        <v>4040</v>
      </c>
    </row>
    <row r="6109" spans="1:16" x14ac:dyDescent="0.35">
      <c r="A6109" t="s">
        <v>2719</v>
      </c>
      <c r="B6109" s="3" t="s">
        <v>9848</v>
      </c>
      <c r="C6109" s="4">
        <v>50.593795050099999</v>
      </c>
      <c r="D6109" s="4">
        <v>7.2053715818699997</v>
      </c>
      <c r="E6109" s="4">
        <f>Orte[[#This Row],[Lat_dez]]*PI()/180</f>
        <v>0.88302830470345439</v>
      </c>
      <c r="F6109" s="4">
        <f>Orte[[#This Row],[Lon_dez]]*PI()/180</f>
        <v>0.12575745793326365</v>
      </c>
      <c r="G6109" t="s">
        <v>514</v>
      </c>
      <c r="H6109" t="s">
        <v>1271</v>
      </c>
      <c r="I6109" s="4" t="b">
        <v>0</v>
      </c>
      <c r="J6109" s="4" t="str">
        <f>CONCATENATE(Orte[[#This Row],[Ort]]," - ",Orte[[#This Row],[Landkreis]])</f>
        <v>Remagen - Landkreis Ahrweiler</v>
      </c>
      <c r="L6109" s="3" t="s">
        <v>10231</v>
      </c>
      <c r="M6109" s="3"/>
      <c r="N6109" t="str">
        <f>Orte[[#This Row],[Ort]]</f>
        <v>Remagen</v>
      </c>
      <c r="O6109" t="s">
        <v>4284</v>
      </c>
      <c r="P6109" t="s">
        <v>4522</v>
      </c>
    </row>
    <row r="6110" spans="1:16" x14ac:dyDescent="0.35">
      <c r="A6110" t="s">
        <v>720</v>
      </c>
      <c r="B6110" s="3" t="s">
        <v>7801</v>
      </c>
      <c r="C6110" s="4">
        <v>48.941966245800003</v>
      </c>
      <c r="D6110" s="4">
        <v>8.5723624708900008</v>
      </c>
      <c r="E6110" s="4">
        <f>Orte[[#This Row],[Lat_dez]]*PI()/180</f>
        <v>0.85419845338913847</v>
      </c>
      <c r="F6110" s="4">
        <f>Orte[[#This Row],[Lon_dez]]*PI()/180</f>
        <v>0.14961594979142706</v>
      </c>
      <c r="G6110" t="s">
        <v>546</v>
      </c>
      <c r="H6110" t="s">
        <v>721</v>
      </c>
      <c r="I6110" s="4" t="b">
        <v>0</v>
      </c>
      <c r="J6110" s="4" t="str">
        <f>CONCATENATE(Orte[[#This Row],[Ort]]," - ",Orte[[#This Row],[Landkreis]])</f>
        <v>Remchingen - Landkreis Enzkreis</v>
      </c>
      <c r="L6110" s="3" t="s">
        <v>10766</v>
      </c>
      <c r="M6110" s="3"/>
      <c r="N6110" t="str">
        <f>Orte[[#This Row],[Ort]]</f>
        <v>Remchingen</v>
      </c>
      <c r="O6110" t="s">
        <v>4304</v>
      </c>
      <c r="P6110" t="s">
        <v>2229</v>
      </c>
    </row>
    <row r="6111" spans="1:16" x14ac:dyDescent="0.35">
      <c r="A6111" t="s">
        <v>787</v>
      </c>
      <c r="B6111" s="3" t="s">
        <v>7843</v>
      </c>
      <c r="C6111" s="4">
        <v>52.1078867246</v>
      </c>
      <c r="D6111" s="4">
        <v>10.655603766800001</v>
      </c>
      <c r="E6111" s="4">
        <f>Orte[[#This Row],[Lat_dez]]*PI()/180</f>
        <v>0.90945418960051372</v>
      </c>
      <c r="F6111" s="4">
        <f>Orte[[#This Row],[Lon_dez]]*PI()/180</f>
        <v>0.18597536951857002</v>
      </c>
      <c r="G6111" t="s">
        <v>554</v>
      </c>
      <c r="H6111" t="s">
        <v>786</v>
      </c>
      <c r="I6111" s="4" t="b">
        <v>0</v>
      </c>
      <c r="J6111" s="4" t="str">
        <f>CONCATENATE(Orte[[#This Row],[Ort]]," - ",Orte[[#This Row],[Landkreis]])</f>
        <v>Remlingen - Landkreis Wolfenbüttel</v>
      </c>
      <c r="L6111" s="3" t="s">
        <v>11533</v>
      </c>
      <c r="M6111" s="3"/>
      <c r="N6111" t="str">
        <f>Orte[[#This Row],[Ort]]</f>
        <v>Remlingen</v>
      </c>
      <c r="O6111" t="s">
        <v>6203</v>
      </c>
      <c r="P6111" t="s">
        <v>1572</v>
      </c>
    </row>
    <row r="6112" spans="1:16" x14ac:dyDescent="0.35">
      <c r="A6112" t="s">
        <v>787</v>
      </c>
      <c r="B6112" s="3" t="s">
        <v>9224</v>
      </c>
      <c r="C6112" s="4">
        <v>49.812223936000002</v>
      </c>
      <c r="D6112" s="4">
        <v>9.6930550545099994</v>
      </c>
      <c r="E6112" s="4">
        <f>Orte[[#This Row],[Lat_dez]]*PI()/180</f>
        <v>0.86938731542392922</v>
      </c>
      <c r="F6112" s="4">
        <f>Orte[[#This Row],[Lon_dez]]*PI()/180</f>
        <v>0.16917572527827793</v>
      </c>
      <c r="G6112" t="s">
        <v>665</v>
      </c>
      <c r="H6112" t="s">
        <v>1003</v>
      </c>
      <c r="I6112" s="4" t="b">
        <v>0</v>
      </c>
      <c r="J6112" s="4" t="str">
        <f>CONCATENATE(Orte[[#This Row],[Ort]]," - ",Orte[[#This Row],[Landkreis]])</f>
        <v>Remlingen - Landkreis Würzburg</v>
      </c>
      <c r="L6112" s="3" t="s">
        <v>8345</v>
      </c>
      <c r="M6112" s="3"/>
      <c r="N6112" t="str">
        <f>Orte[[#This Row],[Ort]]</f>
        <v>Remlingen</v>
      </c>
      <c r="O6112" t="s">
        <v>7039</v>
      </c>
      <c r="P6112" t="s">
        <v>5526</v>
      </c>
    </row>
    <row r="6113" spans="1:16" x14ac:dyDescent="0.35">
      <c r="A6113" t="s">
        <v>3304</v>
      </c>
      <c r="B6113" s="3" t="s">
        <v>10565</v>
      </c>
      <c r="C6113" s="4">
        <v>50.536743085300003</v>
      </c>
      <c r="D6113" s="4">
        <v>11.599705458500001</v>
      </c>
      <c r="E6113" s="4">
        <f>Orte[[#This Row],[Lat_dez]]*PI()/180</f>
        <v>0.8820325600729626</v>
      </c>
      <c r="F6113" s="4">
        <f>Orte[[#This Row],[Lon_dez]]*PI()/180</f>
        <v>0.20245305251238349</v>
      </c>
      <c r="G6113" t="s">
        <v>678</v>
      </c>
      <c r="H6113" t="s">
        <v>1295</v>
      </c>
      <c r="I6113" s="4" t="b">
        <v>0</v>
      </c>
      <c r="J6113" s="4" t="str">
        <f>CONCATENATE(Orte[[#This Row],[Ort]]," - ",Orte[[#This Row],[Landkreis]])</f>
        <v>Remptendorf - Landkreis Saale-Orla-Kreis</v>
      </c>
      <c r="L6113" s="3" t="s">
        <v>13321</v>
      </c>
      <c r="M6113" s="3"/>
      <c r="N6113" t="str">
        <f>Orte[[#This Row],[Ort]]</f>
        <v>Remptendorf</v>
      </c>
      <c r="O6113" t="s">
        <v>1564</v>
      </c>
      <c r="P6113" t="s">
        <v>4810</v>
      </c>
    </row>
    <row r="6114" spans="1:16" x14ac:dyDescent="0.35">
      <c r="A6114" t="s">
        <v>1262</v>
      </c>
      <c r="B6114" s="3" t="s">
        <v>12801</v>
      </c>
      <c r="C6114" s="4">
        <v>51.183541162300003</v>
      </c>
      <c r="D6114" s="4">
        <v>7.1807500081700004</v>
      </c>
      <c r="E6114" s="4">
        <f>Orte[[#This Row],[Lat_dez]]*PI()/180</f>
        <v>0.89332131611218035</v>
      </c>
      <c r="F6114" s="4">
        <f>Orte[[#This Row],[Lon_dez]]*PI()/180</f>
        <v>0.12532773040517622</v>
      </c>
      <c r="G6114" t="s">
        <v>504</v>
      </c>
      <c r="H6114" t="s">
        <v>1263</v>
      </c>
      <c r="I6114" s="4" t="b">
        <v>0</v>
      </c>
      <c r="J6114" s="4" t="str">
        <f>CONCATENATE(Orte[[#This Row],[Ort]]," - ",Orte[[#This Row],[Landkreis]])</f>
        <v>Remscheid - Kreisfreie Stadt Remscheid</v>
      </c>
      <c r="L6114" s="3" t="s">
        <v>14783</v>
      </c>
      <c r="M6114" s="3"/>
      <c r="N6114" t="str">
        <f>Orte[[#This Row],[Ort]]</f>
        <v>Remscheid</v>
      </c>
      <c r="O6114" t="s">
        <v>2809</v>
      </c>
      <c r="P6114" t="s">
        <v>6644</v>
      </c>
    </row>
    <row r="6115" spans="1:16" x14ac:dyDescent="0.35">
      <c r="A6115" t="s">
        <v>1262</v>
      </c>
      <c r="B6115" s="3" t="s">
        <v>8211</v>
      </c>
      <c r="C6115" s="4">
        <v>51.195319813499999</v>
      </c>
      <c r="D6115" s="4">
        <v>7.19638994568</v>
      </c>
      <c r="E6115" s="4">
        <f>Orte[[#This Row],[Lat_dez]]*PI()/180</f>
        <v>0.89352689235706428</v>
      </c>
      <c r="F6115" s="4">
        <f>Orte[[#This Row],[Lon_dez]]*PI()/180</f>
        <v>0.1256006988095319</v>
      </c>
      <c r="G6115" t="s">
        <v>504</v>
      </c>
      <c r="H6115" t="s">
        <v>1263</v>
      </c>
      <c r="I6115" s="4" t="b">
        <v>0</v>
      </c>
      <c r="J6115" s="4" t="str">
        <f>CONCATENATE(Orte[[#This Row],[Ort]]," - ",Orte[[#This Row],[Landkreis]])</f>
        <v>Remscheid - Kreisfreie Stadt Remscheid</v>
      </c>
      <c r="L6115" s="3" t="s">
        <v>14486</v>
      </c>
      <c r="M6115" s="3"/>
      <c r="N6115" t="str">
        <f>Orte[[#This Row],[Ort]]</f>
        <v>Remscheid</v>
      </c>
      <c r="O6115" t="s">
        <v>4146</v>
      </c>
      <c r="P6115" t="s">
        <v>2580</v>
      </c>
    </row>
    <row r="6116" spans="1:16" x14ac:dyDescent="0.35">
      <c r="A6116" t="s">
        <v>1262</v>
      </c>
      <c r="B6116" s="3" t="s">
        <v>11071</v>
      </c>
      <c r="C6116" s="4">
        <v>51.170249627600001</v>
      </c>
      <c r="D6116" s="4">
        <v>7.1579398348799996</v>
      </c>
      <c r="E6116" s="4">
        <f>Orte[[#This Row],[Lat_dez]]*PI()/180</f>
        <v>0.89308933506902233</v>
      </c>
      <c r="F6116" s="4">
        <f>Orte[[#This Row],[Lon_dez]]*PI()/180</f>
        <v>0.12492961777831524</v>
      </c>
      <c r="G6116" t="s">
        <v>504</v>
      </c>
      <c r="H6116" t="s">
        <v>1263</v>
      </c>
      <c r="I6116" s="4" t="b">
        <v>0</v>
      </c>
      <c r="J6116" s="4" t="str">
        <f>CONCATENATE(Orte[[#This Row],[Ort]]," - ",Orte[[#This Row],[Landkreis]])</f>
        <v>Remscheid - Kreisfreie Stadt Remscheid</v>
      </c>
      <c r="L6116" s="3" t="s">
        <v>12850</v>
      </c>
      <c r="M6116" s="3"/>
      <c r="N6116" t="str">
        <f>Orte[[#This Row],[Ort]]</f>
        <v>Remscheid</v>
      </c>
      <c r="O6116" t="s">
        <v>4020</v>
      </c>
      <c r="P6116" t="s">
        <v>2066</v>
      </c>
    </row>
    <row r="6117" spans="1:16" x14ac:dyDescent="0.35">
      <c r="A6117" t="s">
        <v>1262</v>
      </c>
      <c r="B6117" s="3" t="s">
        <v>15279</v>
      </c>
      <c r="C6117" s="4">
        <v>51.165230707600003</v>
      </c>
      <c r="D6117" s="4">
        <v>7.20597110837</v>
      </c>
      <c r="E6117" s="4">
        <f>Orte[[#This Row],[Lat_dez]]*PI()/180</f>
        <v>0.89300173839012809</v>
      </c>
      <c r="F6117" s="4">
        <f>Orte[[#This Row],[Lon_dez]]*PI()/180</f>
        <v>0.12576792164464162</v>
      </c>
      <c r="G6117" t="s">
        <v>504</v>
      </c>
      <c r="H6117" t="s">
        <v>1263</v>
      </c>
      <c r="I6117" s="4" t="b">
        <v>0</v>
      </c>
      <c r="J6117" s="4" t="str">
        <f>CONCATENATE(Orte[[#This Row],[Ort]]," - ",Orte[[#This Row],[Landkreis]])</f>
        <v>Remscheid - Kreisfreie Stadt Remscheid</v>
      </c>
      <c r="L6117" s="3" t="s">
        <v>7922</v>
      </c>
      <c r="M6117" s="3"/>
      <c r="N6117" t="str">
        <f>Orte[[#This Row],[Ort]]</f>
        <v>Remscheid</v>
      </c>
      <c r="O6117" t="s">
        <v>7071</v>
      </c>
      <c r="P6117" t="s">
        <v>3330</v>
      </c>
    </row>
    <row r="6118" spans="1:16" x14ac:dyDescent="0.35">
      <c r="A6118" t="s">
        <v>1262</v>
      </c>
      <c r="B6118" s="3" t="s">
        <v>9172</v>
      </c>
      <c r="C6118" s="4">
        <v>51.1783229005</v>
      </c>
      <c r="D6118" s="4">
        <v>7.27140031253</v>
      </c>
      <c r="E6118" s="4">
        <f>Orte[[#This Row],[Lat_dez]]*PI()/180</f>
        <v>0.89323024026253928</v>
      </c>
      <c r="F6118" s="4">
        <f>Orte[[#This Row],[Lon_dez]]*PI()/180</f>
        <v>0.12690987668419318</v>
      </c>
      <c r="G6118" t="s">
        <v>504</v>
      </c>
      <c r="H6118" t="s">
        <v>1263</v>
      </c>
      <c r="I6118" s="4" t="b">
        <v>0</v>
      </c>
      <c r="J6118" s="4" t="str">
        <f>CONCATENATE(Orte[[#This Row],[Ort]]," - ",Orte[[#This Row],[Landkreis]])</f>
        <v>Remscheid - Kreisfreie Stadt Remscheid</v>
      </c>
      <c r="L6118" s="3" t="s">
        <v>12182</v>
      </c>
      <c r="M6118" s="3"/>
      <c r="N6118" t="str">
        <f>Orte[[#This Row],[Ort]]</f>
        <v>Remscheid</v>
      </c>
      <c r="O6118" t="s">
        <v>2572</v>
      </c>
      <c r="P6118" t="s">
        <v>3755</v>
      </c>
    </row>
    <row r="6119" spans="1:16" x14ac:dyDescent="0.35">
      <c r="A6119" t="s">
        <v>1262</v>
      </c>
      <c r="B6119" s="3" t="s">
        <v>11870</v>
      </c>
      <c r="C6119" s="4">
        <v>51.208969753399998</v>
      </c>
      <c r="D6119" s="4">
        <v>7.2344763514399997</v>
      </c>
      <c r="E6119" s="4">
        <f>Orte[[#This Row],[Lat_dez]]*PI()/180</f>
        <v>0.89376512875101866</v>
      </c>
      <c r="F6119" s="4">
        <f>Orte[[#This Row],[Lon_dez]]*PI()/180</f>
        <v>0.12626543199029441</v>
      </c>
      <c r="G6119" t="s">
        <v>504</v>
      </c>
      <c r="H6119" t="s">
        <v>1263</v>
      </c>
      <c r="I6119" s="4" t="b">
        <v>0</v>
      </c>
      <c r="J6119" s="4" t="str">
        <f>CONCATENATE(Orte[[#This Row],[Ort]]," - ",Orte[[#This Row],[Landkreis]])</f>
        <v>Remscheid - Kreisfreie Stadt Remscheid</v>
      </c>
      <c r="L6119" s="3" t="s">
        <v>11923</v>
      </c>
      <c r="M6119" s="3"/>
      <c r="N6119" t="str">
        <f>Orte[[#This Row],[Ort]]</f>
        <v>Remscheid</v>
      </c>
      <c r="O6119" t="s">
        <v>3644</v>
      </c>
      <c r="P6119" t="s">
        <v>2087</v>
      </c>
    </row>
    <row r="6120" spans="1:16" x14ac:dyDescent="0.35">
      <c r="A6120" t="s">
        <v>4062</v>
      </c>
      <c r="B6120" s="3" t="s">
        <v>11535</v>
      </c>
      <c r="C6120" s="4">
        <v>50.857440016600002</v>
      </c>
      <c r="D6120" s="4">
        <v>12.5637515562</v>
      </c>
      <c r="E6120" s="4">
        <f>Orte[[#This Row],[Lat_dez]]*PI()/180</f>
        <v>0.88762977742518956</v>
      </c>
      <c r="F6120" s="4">
        <f>Orte[[#This Row],[Lon_dez]]*PI()/180</f>
        <v>0.21927883105825138</v>
      </c>
      <c r="G6120" t="s">
        <v>869</v>
      </c>
      <c r="H6120" t="s">
        <v>901</v>
      </c>
      <c r="I6120" s="4" t="b">
        <v>0</v>
      </c>
      <c r="J6120" s="4" t="str">
        <f>CONCATENATE(Orte[[#This Row],[Ort]]," - ",Orte[[#This Row],[Landkreis]])</f>
        <v>Remse - Landkreis Zwickau</v>
      </c>
      <c r="L6120" s="3" t="s">
        <v>10772</v>
      </c>
      <c r="M6120" s="3"/>
      <c r="N6120" t="str">
        <f>Orte[[#This Row],[Ort]]</f>
        <v>Remse</v>
      </c>
      <c r="O6120" t="s">
        <v>4207</v>
      </c>
      <c r="P6120" t="s">
        <v>4323</v>
      </c>
    </row>
    <row r="6121" spans="1:16" x14ac:dyDescent="0.35">
      <c r="A6121" t="s">
        <v>1758</v>
      </c>
      <c r="B6121" s="3" t="s">
        <v>8713</v>
      </c>
      <c r="C6121" s="4">
        <v>48.877461112699997</v>
      </c>
      <c r="D6121" s="4">
        <v>9.2662791876000004</v>
      </c>
      <c r="E6121" s="4">
        <f>Orte[[#This Row],[Lat_dez]]*PI()/180</f>
        <v>0.85307262643210624</v>
      </c>
      <c r="F6121" s="4">
        <f>Orte[[#This Row],[Lon_dez]]*PI()/180</f>
        <v>0.16172708123264531</v>
      </c>
      <c r="G6121" t="s">
        <v>546</v>
      </c>
      <c r="H6121" t="s">
        <v>757</v>
      </c>
      <c r="I6121" s="4" t="b">
        <v>0</v>
      </c>
      <c r="J6121" s="4" t="str">
        <f>CONCATENATE(Orte[[#This Row],[Ort]]," - ",Orte[[#This Row],[Landkreis]])</f>
        <v>Remseck am Neckar - Landkreis Ludwigsburg</v>
      </c>
      <c r="L6121" s="3" t="s">
        <v>15596</v>
      </c>
      <c r="M6121" s="3"/>
      <c r="N6121" t="str">
        <f>Orte[[#This Row],[Ort]]</f>
        <v>Remseck am Neckar</v>
      </c>
      <c r="O6121" t="s">
        <v>3357</v>
      </c>
      <c r="P6121" t="s">
        <v>5988</v>
      </c>
    </row>
    <row r="6122" spans="1:16" x14ac:dyDescent="0.35">
      <c r="A6122" t="s">
        <v>6834</v>
      </c>
      <c r="B6122" s="3" t="s">
        <v>15201</v>
      </c>
      <c r="C6122" s="4">
        <v>48.816439925899999</v>
      </c>
      <c r="D6122" s="4">
        <v>9.4349187721100005</v>
      </c>
      <c r="E6122" s="4">
        <f>Orte[[#This Row],[Lat_dez]]*PI()/180</f>
        <v>0.85200760580897172</v>
      </c>
      <c r="F6122" s="4">
        <f>Orte[[#This Row],[Lon_dez]]*PI()/180</f>
        <v>0.16467039723154003</v>
      </c>
      <c r="G6122" t="s">
        <v>546</v>
      </c>
      <c r="H6122" t="s">
        <v>777</v>
      </c>
      <c r="I6122" s="4" t="b">
        <v>0</v>
      </c>
      <c r="J6122" s="4" t="str">
        <f>CONCATENATE(Orte[[#This Row],[Ort]]," - ",Orte[[#This Row],[Landkreis]])</f>
        <v>Remshalden - Landkreis Rems-Murr-Kreis</v>
      </c>
      <c r="L6122" s="3" t="s">
        <v>14773</v>
      </c>
      <c r="M6122" s="3"/>
      <c r="N6122" t="str">
        <f>Orte[[#This Row],[Ort]]</f>
        <v>Remshalden</v>
      </c>
      <c r="O6122" t="s">
        <v>6216</v>
      </c>
      <c r="P6122" t="s">
        <v>4508</v>
      </c>
    </row>
    <row r="6123" spans="1:16" x14ac:dyDescent="0.35">
      <c r="A6123" t="s">
        <v>5250</v>
      </c>
      <c r="B6123" s="3" t="s">
        <v>13079</v>
      </c>
      <c r="C6123" s="4">
        <v>48.586960747600003</v>
      </c>
      <c r="D6123" s="4">
        <v>8.0238097585099997</v>
      </c>
      <c r="E6123" s="4">
        <f>Orte[[#This Row],[Lat_dez]]*PI()/180</f>
        <v>0.84800243858286561</v>
      </c>
      <c r="F6123" s="4">
        <f>Orte[[#This Row],[Lon_dez]]*PI()/180</f>
        <v>0.1400418988396506</v>
      </c>
      <c r="G6123" t="s">
        <v>546</v>
      </c>
      <c r="H6123" t="s">
        <v>622</v>
      </c>
      <c r="I6123" s="4" t="b">
        <v>0</v>
      </c>
      <c r="J6123" s="4" t="str">
        <f>CONCATENATE(Orte[[#This Row],[Ort]]," - ",Orte[[#This Row],[Landkreis]])</f>
        <v>Renchen - Landkreis Ortenaukreis</v>
      </c>
      <c r="L6123" s="3" t="s">
        <v>11546</v>
      </c>
      <c r="M6123" s="3"/>
      <c r="N6123" t="str">
        <f>Orte[[#This Row],[Ort]]</f>
        <v>Renchen</v>
      </c>
      <c r="O6123" t="s">
        <v>6956</v>
      </c>
      <c r="P6123" t="s">
        <v>2584</v>
      </c>
    </row>
    <row r="6124" spans="1:16" x14ac:dyDescent="0.35">
      <c r="A6124" t="s">
        <v>7076</v>
      </c>
      <c r="B6124" s="3" t="s">
        <v>15534</v>
      </c>
      <c r="C6124" s="4">
        <v>54.302329775499999</v>
      </c>
      <c r="D6124" s="4">
        <v>9.6542894854900005</v>
      </c>
      <c r="E6124" s="4">
        <f>Orte[[#This Row],[Lat_dez]]*PI()/180</f>
        <v>0.94775444608622827</v>
      </c>
      <c r="F6124" s="4">
        <f>Orte[[#This Row],[Lon_dez]]*PI()/180</f>
        <v>0.16849913846246983</v>
      </c>
      <c r="G6124" t="s">
        <v>641</v>
      </c>
      <c r="H6124" t="s">
        <v>642</v>
      </c>
      <c r="I6124" s="4" t="b">
        <v>0</v>
      </c>
      <c r="J6124" s="4" t="str">
        <f>CONCATENATE(Orte[[#This Row],[Ort]]," - ",Orte[[#This Row],[Landkreis]])</f>
        <v>Rendsburg - Kreis Rendsburg-Eckernförde</v>
      </c>
      <c r="L6124" s="3" t="s">
        <v>14769</v>
      </c>
      <c r="M6124" s="3"/>
      <c r="N6124" t="str">
        <f>Orte[[#This Row],[Ort]]</f>
        <v>Rendsburg</v>
      </c>
      <c r="O6124" t="s">
        <v>3317</v>
      </c>
      <c r="P6124" t="s">
        <v>4727</v>
      </c>
    </row>
    <row r="6125" spans="1:16" x14ac:dyDescent="0.35">
      <c r="A6125" t="s">
        <v>6281</v>
      </c>
      <c r="B6125" s="3" t="s">
        <v>14450</v>
      </c>
      <c r="C6125" s="4">
        <v>50.515573898100001</v>
      </c>
      <c r="D6125" s="4">
        <v>7.5005259423700004</v>
      </c>
      <c r="E6125" s="4">
        <f>Orte[[#This Row],[Lat_dez]]*PI()/180</f>
        <v>0.88166308805635141</v>
      </c>
      <c r="F6125" s="4">
        <f>Orte[[#This Row],[Lon_dez]]*PI()/180</f>
        <v>0.13090887332560694</v>
      </c>
      <c r="G6125" t="s">
        <v>514</v>
      </c>
      <c r="H6125" t="s">
        <v>584</v>
      </c>
      <c r="I6125" s="4" t="b">
        <v>0</v>
      </c>
      <c r="J6125" s="4" t="str">
        <f>CONCATENATE(Orte[[#This Row],[Ort]]," - ",Orte[[#This Row],[Landkreis]])</f>
        <v>Rengsdorf - Landkreis Neuwied</v>
      </c>
      <c r="L6125" s="3" t="s">
        <v>12851</v>
      </c>
      <c r="M6125" s="3"/>
      <c r="N6125" t="str">
        <f>Orte[[#This Row],[Ort]]</f>
        <v>Rengsdorf</v>
      </c>
      <c r="O6125" t="s">
        <v>1799</v>
      </c>
      <c r="P6125" t="s">
        <v>6512</v>
      </c>
    </row>
    <row r="6126" spans="1:16" x14ac:dyDescent="0.35">
      <c r="A6126" t="s">
        <v>5947</v>
      </c>
      <c r="B6126" s="3" t="s">
        <v>14004</v>
      </c>
      <c r="C6126" s="4">
        <v>52.303858065599997</v>
      </c>
      <c r="D6126" s="4">
        <v>10.9632016432</v>
      </c>
      <c r="E6126" s="4">
        <f>Orte[[#This Row],[Lat_dez]]*PI()/180</f>
        <v>0.91287453474051228</v>
      </c>
      <c r="F6126" s="4">
        <f>Orte[[#This Row],[Lon_dez]]*PI()/180</f>
        <v>0.1913439652338926</v>
      </c>
      <c r="G6126" t="s">
        <v>554</v>
      </c>
      <c r="H6126" t="s">
        <v>789</v>
      </c>
      <c r="I6126" s="4" t="b">
        <v>0</v>
      </c>
      <c r="J6126" s="4" t="str">
        <f>CONCATENATE(Orte[[#This Row],[Ort]]," - ",Orte[[#This Row],[Landkreis]])</f>
        <v>Rennau, Querenhorst, Mariental, Grasleben - Landkreis Helmstedt</v>
      </c>
      <c r="L6126" s="3" t="s">
        <v>9958</v>
      </c>
      <c r="M6126" s="3"/>
      <c r="N6126" t="str">
        <f>Orte[[#This Row],[Ort]]</f>
        <v>Rennau, Querenhorst, Mariental, Grasleben</v>
      </c>
      <c r="O6126" t="s">
        <v>5704</v>
      </c>
      <c r="P6126" t="s">
        <v>5890</v>
      </c>
    </row>
    <row r="6127" spans="1:16" x14ac:dyDescent="0.35">
      <c r="A6127" t="s">
        <v>6266</v>
      </c>
      <c r="B6127" s="3" t="s">
        <v>14426</v>
      </c>
      <c r="C6127" s="4">
        <v>50.627023347600002</v>
      </c>
      <c r="D6127" s="4">
        <v>8.0742364684600005</v>
      </c>
      <c r="E6127" s="4">
        <f>Orte[[#This Row],[Lat_dez]]*PI()/180</f>
        <v>0.88360824789966164</v>
      </c>
      <c r="F6127" s="4">
        <f>Orte[[#This Row],[Lon_dez]]*PI()/180</f>
        <v>0.1409220109592263</v>
      </c>
      <c r="G6127" t="s">
        <v>514</v>
      </c>
      <c r="H6127" t="s">
        <v>590</v>
      </c>
      <c r="I6127" s="4" t="b">
        <v>0</v>
      </c>
      <c r="J6127" s="4" t="str">
        <f>CONCATENATE(Orte[[#This Row],[Ort]]," - ",Orte[[#This Row],[Landkreis]])</f>
        <v>Rennerod, Zehnhausen, Nister-Möhrendorf, Waigandshain - Landkreis Westerwaldkreis</v>
      </c>
      <c r="L6127" s="3" t="s">
        <v>14777</v>
      </c>
      <c r="M6127" s="3"/>
      <c r="N6127" t="str">
        <f>Orte[[#This Row],[Ort]]</f>
        <v>Rennerod, Zehnhausen, Nister-Möhrendorf, Waigandshain</v>
      </c>
      <c r="O6127" t="s">
        <v>2411</v>
      </c>
      <c r="P6127" t="s">
        <v>4450</v>
      </c>
    </row>
    <row r="6128" spans="1:16" x14ac:dyDescent="0.35">
      <c r="A6128" t="s">
        <v>3178</v>
      </c>
      <c r="B6128" s="3" t="s">
        <v>10408</v>
      </c>
      <c r="C6128" s="4">
        <v>48.773160115400003</v>
      </c>
      <c r="D6128" s="4">
        <v>11.047839440600001</v>
      </c>
      <c r="E6128" s="4">
        <f>Orte[[#This Row],[Lat_dez]]*PI()/180</f>
        <v>0.85125223061610755</v>
      </c>
      <c r="F6128" s="4">
        <f>Orte[[#This Row],[Lon_dez]]*PI()/180</f>
        <v>0.19282117347015848</v>
      </c>
      <c r="G6128" t="s">
        <v>665</v>
      </c>
      <c r="H6128" t="s">
        <v>951</v>
      </c>
      <c r="I6128" s="4" t="b">
        <v>0</v>
      </c>
      <c r="J6128" s="4" t="str">
        <f>CONCATENATE(Orte[[#This Row],[Ort]]," - ",Orte[[#This Row],[Landkreis]])</f>
        <v>Rennertshofen - Landkreis Neuburg-Schrobenhausen</v>
      </c>
      <c r="L6128" s="3" t="s">
        <v>10488</v>
      </c>
      <c r="M6128" s="3"/>
      <c r="N6128" t="str">
        <f>Orte[[#This Row],[Ort]]</f>
        <v>Rennertshofen</v>
      </c>
      <c r="O6128" t="s">
        <v>6864</v>
      </c>
      <c r="P6128" t="s">
        <v>7160</v>
      </c>
    </row>
    <row r="6129" spans="1:16" x14ac:dyDescent="0.35">
      <c r="A6129" t="s">
        <v>3801</v>
      </c>
      <c r="B6129" s="3" t="s">
        <v>11214</v>
      </c>
      <c r="C6129" s="4">
        <v>48.772226248999999</v>
      </c>
      <c r="D6129" s="4">
        <v>8.9245141722099994</v>
      </c>
      <c r="E6129" s="4">
        <f>Orte[[#This Row],[Lat_dez]]*PI()/180</f>
        <v>0.85123593157265376</v>
      </c>
      <c r="F6129" s="4">
        <f>Orte[[#This Row],[Lon_dez]]*PI()/180</f>
        <v>0.15576215644596073</v>
      </c>
      <c r="G6129" t="s">
        <v>546</v>
      </c>
      <c r="H6129" t="s">
        <v>749</v>
      </c>
      <c r="I6129" s="4" t="b">
        <v>0</v>
      </c>
      <c r="J6129" s="4" t="str">
        <f>CONCATENATE(Orte[[#This Row],[Ort]]," - ",Orte[[#This Row],[Landkreis]])</f>
        <v>Renningen - Landkreis Böblingen</v>
      </c>
      <c r="L6129" s="3" t="s">
        <v>14462</v>
      </c>
      <c r="M6129" s="3"/>
      <c r="N6129" t="str">
        <f>Orte[[#This Row],[Ort]]</f>
        <v>Renningen</v>
      </c>
      <c r="O6129" t="s">
        <v>7016</v>
      </c>
      <c r="P6129" t="s">
        <v>7094</v>
      </c>
    </row>
    <row r="6130" spans="1:16" x14ac:dyDescent="0.35">
      <c r="A6130" t="s">
        <v>2844</v>
      </c>
      <c r="B6130" s="3" t="s">
        <v>10001</v>
      </c>
      <c r="C6130" s="4">
        <v>48.0847646478</v>
      </c>
      <c r="D6130" s="4">
        <v>8.8919838309500001</v>
      </c>
      <c r="E6130" s="4">
        <f>Orte[[#This Row],[Lat_dez]]*PI()/180</f>
        <v>0.83923746315068148</v>
      </c>
      <c r="F6130" s="4">
        <f>Orte[[#This Row],[Lon_dez]]*PI()/180</f>
        <v>0.15519439488417636</v>
      </c>
      <c r="G6130" t="s">
        <v>546</v>
      </c>
      <c r="H6130" t="s">
        <v>1084</v>
      </c>
      <c r="I6130" s="4" t="b">
        <v>0</v>
      </c>
      <c r="J6130" s="4" t="str">
        <f>CONCATENATE(Orte[[#This Row],[Ort]]," - ",Orte[[#This Row],[Landkreis]])</f>
        <v>Renquishausen - Landkreis Tuttlingen</v>
      </c>
      <c r="L6130" s="3" t="s">
        <v>7904</v>
      </c>
      <c r="M6130" s="3"/>
      <c r="N6130" t="str">
        <f>Orte[[#This Row],[Ort]]</f>
        <v>Renquishausen</v>
      </c>
      <c r="O6130" t="s">
        <v>6868</v>
      </c>
      <c r="P6130" t="s">
        <v>4999</v>
      </c>
    </row>
    <row r="6131" spans="1:16" x14ac:dyDescent="0.35">
      <c r="A6131" t="s">
        <v>3168</v>
      </c>
      <c r="B6131" s="3" t="s">
        <v>10398</v>
      </c>
      <c r="C6131" s="4">
        <v>50.0544382693</v>
      </c>
      <c r="D6131" s="4">
        <v>10.7937028643</v>
      </c>
      <c r="E6131" s="4">
        <f>Orte[[#This Row],[Lat_dez]]*PI()/180</f>
        <v>0.87361475303553704</v>
      </c>
      <c r="F6131" s="4">
        <f>Orte[[#This Row],[Lon_dez]]*PI()/180</f>
        <v>0.1883856534639777</v>
      </c>
      <c r="G6131" t="s">
        <v>665</v>
      </c>
      <c r="H6131" t="s">
        <v>796</v>
      </c>
      <c r="I6131" s="4" t="b">
        <v>0</v>
      </c>
      <c r="J6131" s="4" t="str">
        <f>CONCATENATE(Orte[[#This Row],[Ort]]," - ",Orte[[#This Row],[Landkreis]])</f>
        <v>Rentweinsdorf - Landkreis Haßberge</v>
      </c>
      <c r="L6131" s="3" t="s">
        <v>11913</v>
      </c>
      <c r="M6131" s="3"/>
      <c r="N6131" t="str">
        <f>Orte[[#This Row],[Ort]]</f>
        <v>Rentweinsdorf</v>
      </c>
      <c r="O6131" t="s">
        <v>4542</v>
      </c>
      <c r="P6131" t="s">
        <v>3616</v>
      </c>
    </row>
    <row r="6132" spans="1:16" x14ac:dyDescent="0.35">
      <c r="A6132" t="s">
        <v>1039</v>
      </c>
      <c r="B6132" s="3" t="s">
        <v>8015</v>
      </c>
      <c r="C6132" s="4">
        <v>53.252819828500002</v>
      </c>
      <c r="D6132" s="4">
        <v>10.334223507600001</v>
      </c>
      <c r="E6132" s="4">
        <f>Orte[[#This Row],[Lat_dez]]*PI()/180</f>
        <v>0.92943704197864696</v>
      </c>
      <c r="F6132" s="4">
        <f>Orte[[#This Row],[Lon_dez]]*PI()/180</f>
        <v>0.18036622584461728</v>
      </c>
      <c r="G6132" t="s">
        <v>554</v>
      </c>
      <c r="H6132" t="s">
        <v>1040</v>
      </c>
      <c r="I6132" s="4" t="b">
        <v>0</v>
      </c>
      <c r="J6132" s="4" t="str">
        <f>CONCATENATE(Orte[[#This Row],[Ort]]," - ",Orte[[#This Row],[Landkreis]])</f>
        <v>Reppenstedt, Lüneburg - Landkreis Lüneburg</v>
      </c>
      <c r="L6132" s="3" t="s">
        <v>14458</v>
      </c>
      <c r="M6132" s="3"/>
      <c r="N6132" t="str">
        <f>Orte[[#This Row],[Ort]]</f>
        <v>Reppenstedt, Lüneburg</v>
      </c>
      <c r="O6132" t="s">
        <v>4819</v>
      </c>
      <c r="P6132" t="s">
        <v>2557</v>
      </c>
    </row>
    <row r="6133" spans="1:16" x14ac:dyDescent="0.35">
      <c r="A6133" t="s">
        <v>5325</v>
      </c>
      <c r="B6133" s="3" t="s">
        <v>13174</v>
      </c>
      <c r="C6133" s="4">
        <v>54.0826840653</v>
      </c>
      <c r="D6133" s="4">
        <v>11.6773676146</v>
      </c>
      <c r="E6133" s="4">
        <f>Orte[[#This Row],[Lat_dez]]*PI()/180</f>
        <v>0.94392090525535699</v>
      </c>
      <c r="F6133" s="4">
        <f>Orte[[#This Row],[Lon_dez]]*PI()/180</f>
        <v>0.20380851284052623</v>
      </c>
      <c r="G6133" t="s">
        <v>834</v>
      </c>
      <c r="H6133" t="s">
        <v>1302</v>
      </c>
      <c r="I6133" s="4" t="b">
        <v>0</v>
      </c>
      <c r="J6133" s="4" t="str">
        <f>CONCATENATE(Orte[[#This Row],[Ort]]," - ",Orte[[#This Row],[Landkreis]])</f>
        <v>Rerik, Bastorf, Biendorf - Landkreis Rostock</v>
      </c>
      <c r="L6133" s="3" t="s">
        <v>8165</v>
      </c>
      <c r="M6133" s="3"/>
      <c r="N6133" t="str">
        <f>Orte[[#This Row],[Ort]]</f>
        <v>Rerik, Bastorf, Biendorf</v>
      </c>
      <c r="O6133" t="s">
        <v>4712</v>
      </c>
      <c r="P6133" t="s">
        <v>5515</v>
      </c>
    </row>
    <row r="6134" spans="1:16" x14ac:dyDescent="0.35">
      <c r="A6134" t="s">
        <v>1767</v>
      </c>
      <c r="B6134" s="3" t="s">
        <v>8721</v>
      </c>
      <c r="C6134" s="4">
        <v>52.767699573500003</v>
      </c>
      <c r="D6134" s="4">
        <v>9.3911224578500008</v>
      </c>
      <c r="E6134" s="4">
        <f>Orte[[#This Row],[Lat_dez]]*PI()/180</f>
        <v>0.92097009626078263</v>
      </c>
      <c r="F6134" s="4">
        <f>Orte[[#This Row],[Lon_dez]]*PI()/180</f>
        <v>0.16390600734746491</v>
      </c>
      <c r="G6134" t="s">
        <v>554</v>
      </c>
      <c r="H6134" t="s">
        <v>654</v>
      </c>
      <c r="I6134" s="4" t="b">
        <v>0</v>
      </c>
      <c r="J6134" s="4" t="str">
        <f>CONCATENATE(Orte[[#This Row],[Ort]]," - ",Orte[[#This Row],[Landkreis]])</f>
        <v>Rethem (Aller), Häuslingen, Frankenfeld - Landkreis Heidekreis</v>
      </c>
      <c r="L6134" s="3" t="s">
        <v>14457</v>
      </c>
      <c r="M6134" s="3"/>
      <c r="N6134" t="str">
        <f>Orte[[#This Row],[Ort]]</f>
        <v>Rethem (Aller), Häuslingen, Frankenfeld</v>
      </c>
      <c r="O6134" t="s">
        <v>4206</v>
      </c>
      <c r="P6134" t="s">
        <v>1146</v>
      </c>
    </row>
    <row r="6135" spans="1:16" x14ac:dyDescent="0.35">
      <c r="A6135" t="s">
        <v>6936</v>
      </c>
      <c r="B6135" s="3" t="s">
        <v>15340</v>
      </c>
      <c r="C6135" s="4">
        <v>54.060060654600001</v>
      </c>
      <c r="D6135" s="4">
        <v>11.8890794631</v>
      </c>
      <c r="E6135" s="4">
        <f>Orte[[#This Row],[Lat_dez]]*PI()/180</f>
        <v>0.94352605225061115</v>
      </c>
      <c r="F6135" s="4">
        <f>Orte[[#This Row],[Lon_dez]]*PI()/180</f>
        <v>0.20750358166233468</v>
      </c>
      <c r="G6135" t="s">
        <v>834</v>
      </c>
      <c r="H6135" t="s">
        <v>1302</v>
      </c>
      <c r="I6135" s="4" t="b">
        <v>0</v>
      </c>
      <c r="J6135" s="4" t="str">
        <f>CONCATENATE(Orte[[#This Row],[Ort]]," - ",Orte[[#This Row],[Landkreis]])</f>
        <v>Retschow, Admannshagen-Bargeshagen u.a. - Landkreis Rostock</v>
      </c>
      <c r="L6135" s="3" t="s">
        <v>8331</v>
      </c>
      <c r="M6135" s="3"/>
      <c r="N6135" t="str">
        <f>Orte[[#This Row],[Ort]]</f>
        <v>Retschow, Admannshagen-Bargeshagen u.a.</v>
      </c>
      <c r="O6135" t="s">
        <v>4302</v>
      </c>
      <c r="P6135" t="s">
        <v>1181</v>
      </c>
    </row>
    <row r="6136" spans="1:16" x14ac:dyDescent="0.35">
      <c r="A6136" t="s">
        <v>1221</v>
      </c>
      <c r="B6136" s="3" t="s">
        <v>15392</v>
      </c>
      <c r="C6136" s="4">
        <v>48.455499283000002</v>
      </c>
      <c r="D6136" s="4">
        <v>10.357802317399999</v>
      </c>
      <c r="E6136" s="4">
        <f>Orte[[#This Row],[Lat_dez]]*PI()/180</f>
        <v>0.84570800318610162</v>
      </c>
      <c r="F6136" s="4">
        <f>Orte[[#This Row],[Lon_dez]]*PI()/180</f>
        <v>0.18077775370932872</v>
      </c>
      <c r="G6136" t="s">
        <v>665</v>
      </c>
      <c r="H6136" t="s">
        <v>694</v>
      </c>
      <c r="I6136" s="4" t="b">
        <v>0</v>
      </c>
      <c r="J6136" s="4" t="str">
        <f>CONCATENATE(Orte[[#This Row],[Ort]]," - ",Orte[[#This Row],[Landkreis]])</f>
        <v>Rettenbach - Landkreis Günzburg</v>
      </c>
      <c r="L6136" s="3" t="s">
        <v>11904</v>
      </c>
      <c r="M6136" s="3"/>
      <c r="N6136" t="str">
        <f>Orte[[#This Row],[Ort]]</f>
        <v>Rettenbach</v>
      </c>
      <c r="O6136" t="s">
        <v>3914</v>
      </c>
      <c r="P6136" t="s">
        <v>6737</v>
      </c>
    </row>
    <row r="6137" spans="1:16" x14ac:dyDescent="0.35">
      <c r="A6137" t="s">
        <v>1221</v>
      </c>
      <c r="B6137" s="3" t="s">
        <v>8170</v>
      </c>
      <c r="C6137" s="4">
        <v>49.063633119800002</v>
      </c>
      <c r="D6137" s="4">
        <v>12.456934436599999</v>
      </c>
      <c r="E6137" s="4">
        <f>Orte[[#This Row],[Lat_dez]]*PI()/180</f>
        <v>0.85632194093104752</v>
      </c>
      <c r="F6137" s="4">
        <f>Orte[[#This Row],[Lon_dez]]*PI()/180</f>
        <v>0.21741452062373484</v>
      </c>
      <c r="G6137" t="s">
        <v>665</v>
      </c>
      <c r="H6137" t="s">
        <v>915</v>
      </c>
      <c r="I6137" s="4" t="b">
        <v>0</v>
      </c>
      <c r="J6137" s="4" t="str">
        <f>CONCATENATE(Orte[[#This Row],[Ort]]," - ",Orte[[#This Row],[Landkreis]])</f>
        <v>Rettenbach - Landkreis Cham</v>
      </c>
      <c r="L6137" s="3" t="s">
        <v>13312</v>
      </c>
      <c r="M6137" s="3"/>
      <c r="N6137" t="str">
        <f>Orte[[#This Row],[Ort]]</f>
        <v>Rettenbach</v>
      </c>
      <c r="O6137" t="s">
        <v>4331</v>
      </c>
      <c r="P6137" t="s">
        <v>5583</v>
      </c>
    </row>
    <row r="6138" spans="1:16" x14ac:dyDescent="0.35">
      <c r="A6138" t="s">
        <v>2251</v>
      </c>
      <c r="B6138" s="3" t="s">
        <v>9270</v>
      </c>
      <c r="C6138" s="4">
        <v>47.5864468372</v>
      </c>
      <c r="D6138" s="4">
        <v>10.3191096746</v>
      </c>
      <c r="E6138" s="4">
        <f>Orte[[#This Row],[Lat_dez]]*PI()/180</f>
        <v>0.83054017663438207</v>
      </c>
      <c r="F6138" s="4">
        <f>Orte[[#This Row],[Lon_dez]]*PI()/180</f>
        <v>0.18010243969617068</v>
      </c>
      <c r="G6138" t="s">
        <v>665</v>
      </c>
      <c r="H6138" t="s">
        <v>1457</v>
      </c>
      <c r="I6138" s="4" t="b">
        <v>0</v>
      </c>
      <c r="J6138" s="4" t="str">
        <f>CONCATENATE(Orte[[#This Row],[Ort]]," - ",Orte[[#This Row],[Landkreis]])</f>
        <v>Rettenberg - Landkreis Oberallgäu</v>
      </c>
      <c r="L6138" s="3" t="s">
        <v>9510</v>
      </c>
      <c r="M6138" s="3"/>
      <c r="N6138" t="str">
        <f>Orte[[#This Row],[Ort]]</f>
        <v>Rettenberg</v>
      </c>
      <c r="O6138" t="s">
        <v>4428</v>
      </c>
      <c r="P6138" t="s">
        <v>4726</v>
      </c>
    </row>
    <row r="6139" spans="1:16" x14ac:dyDescent="0.35">
      <c r="A6139" t="s">
        <v>6841</v>
      </c>
      <c r="B6139" s="3" t="s">
        <v>15217</v>
      </c>
      <c r="C6139" s="4">
        <v>50.282209278899998</v>
      </c>
      <c r="D6139" s="4">
        <v>6.9975997874400004</v>
      </c>
      <c r="E6139" s="4">
        <f>Orte[[#This Row],[Lat_dez]]*PI()/180</f>
        <v>0.87759010709364871</v>
      </c>
      <c r="F6139" s="4">
        <f>Orte[[#This Row],[Lon_dez]]*PI()/180</f>
        <v>0.12213115602768336</v>
      </c>
      <c r="G6139" t="s">
        <v>514</v>
      </c>
      <c r="H6139" t="s">
        <v>527</v>
      </c>
      <c r="I6139" s="4" t="b">
        <v>0</v>
      </c>
      <c r="J6139" s="4" t="str">
        <f>CONCATENATE(Orte[[#This Row],[Ort]]," - ",Orte[[#This Row],[Landkreis]])</f>
        <v>Retterath - Landkreis Vulkaneifel</v>
      </c>
      <c r="L6139" s="3" t="s">
        <v>10745</v>
      </c>
      <c r="M6139" s="3"/>
      <c r="N6139" t="str">
        <f>Orte[[#This Row],[Ort]]</f>
        <v>Retterath</v>
      </c>
      <c r="O6139" t="s">
        <v>4427</v>
      </c>
      <c r="P6139" t="s">
        <v>803</v>
      </c>
    </row>
    <row r="6140" spans="1:16" x14ac:dyDescent="0.35">
      <c r="A6140" t="s">
        <v>3560</v>
      </c>
      <c r="B6140" s="3" t="s">
        <v>10902</v>
      </c>
      <c r="C6140" s="4">
        <v>49.909169302099997</v>
      </c>
      <c r="D6140" s="4">
        <v>9.8873144368699997</v>
      </c>
      <c r="E6140" s="4">
        <f>Orte[[#This Row],[Lat_dez]]*PI()/180</f>
        <v>0.87107933125692538</v>
      </c>
      <c r="F6140" s="4">
        <f>Orte[[#This Row],[Lon_dez]]*PI()/180</f>
        <v>0.17256619110335053</v>
      </c>
      <c r="G6140" t="s">
        <v>665</v>
      </c>
      <c r="H6140" t="s">
        <v>826</v>
      </c>
      <c r="I6140" s="4" t="b">
        <v>0</v>
      </c>
      <c r="J6140" s="4" t="str">
        <f>CONCATENATE(Orte[[#This Row],[Ort]]," - ",Orte[[#This Row],[Landkreis]])</f>
        <v>Retzstadt - Landkreis Main-Spessart</v>
      </c>
      <c r="L6140" s="3" t="s">
        <v>14751</v>
      </c>
      <c r="M6140" s="3"/>
      <c r="N6140" t="str">
        <f>Orte[[#This Row],[Ort]]</f>
        <v>Retzstadt</v>
      </c>
      <c r="O6140" t="s">
        <v>5259</v>
      </c>
      <c r="P6140" t="s">
        <v>1438</v>
      </c>
    </row>
    <row r="6141" spans="1:16" x14ac:dyDescent="0.35">
      <c r="A6141" t="s">
        <v>4622</v>
      </c>
      <c r="B6141" s="3" t="s">
        <v>12251</v>
      </c>
      <c r="C6141" s="4">
        <v>48.0872801358</v>
      </c>
      <c r="D6141" s="4">
        <v>7.8199288504600002</v>
      </c>
      <c r="E6141" s="4">
        <f>Orte[[#This Row],[Lat_dez]]*PI()/180</f>
        <v>0.83928136669857589</v>
      </c>
      <c r="F6141" s="4">
        <f>Orte[[#This Row],[Lon_dez]]*PI()/180</f>
        <v>0.13648350571222229</v>
      </c>
      <c r="G6141" t="s">
        <v>546</v>
      </c>
      <c r="H6141" t="s">
        <v>1583</v>
      </c>
      <c r="I6141" s="4" t="b">
        <v>0</v>
      </c>
      <c r="J6141" s="4" t="str">
        <f>CONCATENATE(Orte[[#This Row],[Ort]]," - ",Orte[[#This Row],[Landkreis]])</f>
        <v>Reute - Landkreis Emmendingen</v>
      </c>
      <c r="L6141" s="3" t="s">
        <v>15018</v>
      </c>
      <c r="M6141" s="3"/>
      <c r="N6141" t="str">
        <f>Orte[[#This Row],[Ort]]</f>
        <v>Reute</v>
      </c>
      <c r="O6141" t="s">
        <v>5256</v>
      </c>
      <c r="P6141" t="s">
        <v>6302</v>
      </c>
    </row>
    <row r="6142" spans="1:16" x14ac:dyDescent="0.35">
      <c r="A6142" t="s">
        <v>6287</v>
      </c>
      <c r="B6142" s="3" t="s">
        <v>14459</v>
      </c>
      <c r="C6142" s="4">
        <v>49.857343399500003</v>
      </c>
      <c r="D6142" s="4">
        <v>12.141912870600001</v>
      </c>
      <c r="E6142" s="4">
        <f>Orte[[#This Row],[Lat_dez]]*PI()/180</f>
        <v>0.87017479861873759</v>
      </c>
      <c r="F6142" s="4">
        <f>Orte[[#This Row],[Lon_dez]]*PI()/180</f>
        <v>0.21191635708224621</v>
      </c>
      <c r="G6142" t="s">
        <v>665</v>
      </c>
      <c r="H6142" t="s">
        <v>1307</v>
      </c>
      <c r="I6142" s="4" t="b">
        <v>0</v>
      </c>
      <c r="J6142" s="4" t="str">
        <f>CONCATENATE(Orte[[#This Row],[Ort]]," - ",Orte[[#This Row],[Landkreis]])</f>
        <v>Reuth b. Erbendorf - Landkreis Tirschenreuth</v>
      </c>
      <c r="L6142" s="3" t="s">
        <v>15298</v>
      </c>
      <c r="M6142" s="3"/>
      <c r="N6142" t="str">
        <f>Orte[[#This Row],[Ort]]</f>
        <v>Reuth b. Erbendorf</v>
      </c>
      <c r="O6142" t="s">
        <v>4334</v>
      </c>
      <c r="P6142" t="s">
        <v>3979</v>
      </c>
    </row>
    <row r="6143" spans="1:16" x14ac:dyDescent="0.35">
      <c r="A6143" t="s">
        <v>1750</v>
      </c>
      <c r="B6143" s="3" t="s">
        <v>9404</v>
      </c>
      <c r="C6143" s="4">
        <v>48.511973784200002</v>
      </c>
      <c r="D6143" s="4">
        <v>9.2039128494900009</v>
      </c>
      <c r="E6143" s="4">
        <f>Orte[[#This Row],[Lat_dez]]*PI()/180</f>
        <v>0.84669366917546318</v>
      </c>
      <c r="F6143" s="4">
        <f>Orte[[#This Row],[Lon_dez]]*PI()/180</f>
        <v>0.1606385832902138</v>
      </c>
      <c r="G6143" t="s">
        <v>546</v>
      </c>
      <c r="H6143" t="s">
        <v>1098</v>
      </c>
      <c r="I6143" s="4" t="b">
        <v>0</v>
      </c>
      <c r="J6143" s="4" t="str">
        <f>CONCATENATE(Orte[[#This Row],[Ort]]," - ",Orte[[#This Row],[Landkreis]])</f>
        <v>Reutlingen - Landkreis Reutlingen</v>
      </c>
      <c r="L6143" s="3" t="s">
        <v>10466</v>
      </c>
      <c r="M6143" s="3"/>
      <c r="N6143" t="str">
        <f>Orte[[#This Row],[Ort]]</f>
        <v>Reutlingen</v>
      </c>
      <c r="O6143" t="s">
        <v>715</v>
      </c>
      <c r="P6143" t="s">
        <v>7133</v>
      </c>
    </row>
    <row r="6144" spans="1:16" x14ac:dyDescent="0.35">
      <c r="A6144" t="s">
        <v>1750</v>
      </c>
      <c r="B6144" s="3" t="s">
        <v>8705</v>
      </c>
      <c r="C6144" s="4">
        <v>48.479958934899997</v>
      </c>
      <c r="D6144" s="4">
        <v>9.19217726828</v>
      </c>
      <c r="E6144" s="4">
        <f>Orte[[#This Row],[Lat_dez]]*PI()/180</f>
        <v>0.84613490464564822</v>
      </c>
      <c r="F6144" s="4">
        <f>Orte[[#This Row],[Lon_dez]]*PI()/180</f>
        <v>0.16043375875846411</v>
      </c>
      <c r="G6144" t="s">
        <v>546</v>
      </c>
      <c r="H6144" t="s">
        <v>1098</v>
      </c>
      <c r="I6144" s="4" t="b">
        <v>0</v>
      </c>
      <c r="J6144" s="4" t="str">
        <f>CONCATENATE(Orte[[#This Row],[Ort]]," - ",Orte[[#This Row],[Landkreis]])</f>
        <v>Reutlingen - Landkreis Reutlingen</v>
      </c>
      <c r="L6144" s="3" t="s">
        <v>7902</v>
      </c>
      <c r="M6144" s="3"/>
      <c r="N6144" t="str">
        <f>Orte[[#This Row],[Ort]]</f>
        <v>Reutlingen</v>
      </c>
      <c r="O6144" t="s">
        <v>5898</v>
      </c>
      <c r="P6144" t="s">
        <v>4053</v>
      </c>
    </row>
    <row r="6145" spans="1:16" x14ac:dyDescent="0.35">
      <c r="A6145" t="s">
        <v>1750</v>
      </c>
      <c r="B6145" s="3" t="s">
        <v>9405</v>
      </c>
      <c r="C6145" s="4">
        <v>48.485042960500003</v>
      </c>
      <c r="D6145" s="4">
        <v>9.2098552427300007</v>
      </c>
      <c r="E6145" s="4">
        <f>Orte[[#This Row],[Lat_dez]]*PI()/180</f>
        <v>0.846223637631624</v>
      </c>
      <c r="F6145" s="4">
        <f>Orte[[#This Row],[Lon_dez]]*PI()/180</f>
        <v>0.16074229761770006</v>
      </c>
      <c r="G6145" t="s">
        <v>546</v>
      </c>
      <c r="H6145" t="s">
        <v>1098</v>
      </c>
      <c r="I6145" s="4" t="b">
        <v>0</v>
      </c>
      <c r="J6145" s="4" t="str">
        <f>CONCATENATE(Orte[[#This Row],[Ort]]," - ",Orte[[#This Row],[Landkreis]])</f>
        <v>Reutlingen - Landkreis Reutlingen</v>
      </c>
      <c r="L6145" s="3" t="s">
        <v>13016</v>
      </c>
      <c r="M6145" s="3"/>
      <c r="N6145" t="str">
        <f>Orte[[#This Row],[Ort]]</f>
        <v>Reutlingen</v>
      </c>
      <c r="O6145" t="s">
        <v>4282</v>
      </c>
      <c r="P6145" t="s">
        <v>2759</v>
      </c>
    </row>
    <row r="6146" spans="1:16" x14ac:dyDescent="0.35">
      <c r="A6146" t="s">
        <v>1750</v>
      </c>
      <c r="B6146" s="3" t="s">
        <v>8711</v>
      </c>
      <c r="C6146" s="4">
        <v>48.479683816399998</v>
      </c>
      <c r="D6146" s="4">
        <v>9.2202703866100002</v>
      </c>
      <c r="E6146" s="4">
        <f>Orte[[#This Row],[Lat_dez]]*PI()/180</f>
        <v>0.84613010292199009</v>
      </c>
      <c r="F6146" s="4">
        <f>Orte[[#This Row],[Lon_dez]]*PI()/180</f>
        <v>0.16092407617047499</v>
      </c>
      <c r="G6146" t="s">
        <v>546</v>
      </c>
      <c r="H6146" t="s">
        <v>1098</v>
      </c>
      <c r="I6146" s="4" t="b">
        <v>0</v>
      </c>
      <c r="J6146" s="4" t="str">
        <f>CONCATENATE(Orte[[#This Row],[Ort]]," - ",Orte[[#This Row],[Landkreis]])</f>
        <v>Reutlingen - Landkreis Reutlingen</v>
      </c>
      <c r="L6146" s="3" t="s">
        <v>10741</v>
      </c>
      <c r="M6146" s="3"/>
      <c r="N6146" t="str">
        <f>Orte[[#This Row],[Ort]]</f>
        <v>Reutlingen</v>
      </c>
      <c r="O6146" t="s">
        <v>1874</v>
      </c>
      <c r="P6146" t="s">
        <v>6531</v>
      </c>
    </row>
    <row r="6147" spans="1:16" x14ac:dyDescent="0.35">
      <c r="A6147" t="s">
        <v>1750</v>
      </c>
      <c r="B6147" s="3" t="s">
        <v>11225</v>
      </c>
      <c r="C6147" s="4">
        <v>48.536649803800003</v>
      </c>
      <c r="D6147" s="4">
        <v>9.1952330345199993</v>
      </c>
      <c r="E6147" s="4">
        <f>Orte[[#This Row],[Lat_dez]]*PI()/180</f>
        <v>0.8471243469637697</v>
      </c>
      <c r="F6147" s="4">
        <f>Orte[[#This Row],[Lon_dez]]*PI()/180</f>
        <v>0.16048709194052338</v>
      </c>
      <c r="G6147" t="s">
        <v>546</v>
      </c>
      <c r="H6147" t="s">
        <v>1098</v>
      </c>
      <c r="I6147" s="4" t="b">
        <v>0</v>
      </c>
      <c r="J6147" s="4" t="str">
        <f>CONCATENATE(Orte[[#This Row],[Ort]]," - ",Orte[[#This Row],[Landkreis]])</f>
        <v>Reutlingen - Landkreis Reutlingen</v>
      </c>
      <c r="L6147" s="3" t="s">
        <v>9936</v>
      </c>
      <c r="M6147" s="3"/>
      <c r="N6147" t="str">
        <f>Orte[[#This Row],[Ort]]</f>
        <v>Reutlingen</v>
      </c>
      <c r="O6147" t="s">
        <v>7178</v>
      </c>
      <c r="P6147" t="s">
        <v>6970</v>
      </c>
    </row>
    <row r="6148" spans="1:16" x14ac:dyDescent="0.35">
      <c r="A6148" t="s">
        <v>1750</v>
      </c>
      <c r="B6148" s="3" t="s">
        <v>12487</v>
      </c>
      <c r="C6148" s="4">
        <v>48.460178497999998</v>
      </c>
      <c r="D6148" s="4">
        <v>9.1552123782599999</v>
      </c>
      <c r="E6148" s="4">
        <f>Orte[[#This Row],[Lat_dez]]*PI()/180</f>
        <v>0.84578967089426016</v>
      </c>
      <c r="F6148" s="4">
        <f>Orte[[#This Row],[Lon_dez]]*PI()/180</f>
        <v>0.15978859971997753</v>
      </c>
      <c r="G6148" t="s">
        <v>546</v>
      </c>
      <c r="H6148" t="s">
        <v>1098</v>
      </c>
      <c r="I6148" s="4" t="b">
        <v>0</v>
      </c>
      <c r="J6148" s="4" t="str">
        <f>CONCATENATE(Orte[[#This Row],[Ort]]," - ",Orte[[#This Row],[Landkreis]])</f>
        <v>Reutlingen - Landkreis Reutlingen</v>
      </c>
      <c r="L6148" s="3" t="s">
        <v>8164</v>
      </c>
      <c r="M6148" s="3"/>
      <c r="N6148" t="str">
        <f>Orte[[#This Row],[Ort]]</f>
        <v>Reutlingen</v>
      </c>
      <c r="O6148" t="s">
        <v>4844</v>
      </c>
      <c r="P6148" t="s">
        <v>1317</v>
      </c>
    </row>
    <row r="6149" spans="1:16" x14ac:dyDescent="0.35">
      <c r="A6149" t="s">
        <v>6035</v>
      </c>
      <c r="B6149" s="3" t="s">
        <v>14117</v>
      </c>
      <c r="C6149" s="4">
        <v>53.122838575800003</v>
      </c>
      <c r="D6149" s="4">
        <v>7.5475966756400004</v>
      </c>
      <c r="E6149" s="4">
        <f>Orte[[#This Row],[Lat_dez]]*PI()/180</f>
        <v>0.92716844115316532</v>
      </c>
      <c r="F6149" s="4">
        <f>Orte[[#This Row],[Lon_dez]]*PI()/180</f>
        <v>0.13173041260249649</v>
      </c>
      <c r="G6149" t="s">
        <v>554</v>
      </c>
      <c r="H6149" t="s">
        <v>2151</v>
      </c>
      <c r="I6149" s="4" t="b">
        <v>0</v>
      </c>
      <c r="J6149" s="4" t="str">
        <f>CONCATENATE(Orte[[#This Row],[Ort]]," - ",Orte[[#This Row],[Landkreis]])</f>
        <v>Rhauderfehn - Landkreis Leer</v>
      </c>
      <c r="L6149" s="3" t="s">
        <v>11523</v>
      </c>
      <c r="M6149" s="3"/>
      <c r="N6149" t="str">
        <f>Orte[[#This Row],[Ort]]</f>
        <v>Rhauderfehn</v>
      </c>
      <c r="O6149" t="s">
        <v>5510</v>
      </c>
      <c r="P6149" t="s">
        <v>6357</v>
      </c>
    </row>
    <row r="6150" spans="1:16" x14ac:dyDescent="0.35">
      <c r="A6150" t="s">
        <v>2158</v>
      </c>
      <c r="B6150" s="3" t="s">
        <v>9157</v>
      </c>
      <c r="C6150" s="4">
        <v>49.8697528191</v>
      </c>
      <c r="D6150" s="4">
        <v>7.3327754446000002</v>
      </c>
      <c r="E6150" s="4">
        <f>Orte[[#This Row],[Lat_dez]]*PI()/180</f>
        <v>0.87039138384901915</v>
      </c>
      <c r="F6150" s="4">
        <f>Orte[[#This Row],[Lon_dez]]*PI()/180</f>
        <v>0.12798107481766105</v>
      </c>
      <c r="G6150" t="s">
        <v>514</v>
      </c>
      <c r="H6150" t="s">
        <v>542</v>
      </c>
      <c r="I6150" s="4" t="b">
        <v>0</v>
      </c>
      <c r="J6150" s="4" t="str">
        <f>CONCATENATE(Orte[[#This Row],[Ort]]," - ",Orte[[#This Row],[Landkreis]])</f>
        <v>Rhaunen - Landkreis Birkenfeld</v>
      </c>
      <c r="L6150" s="3" t="s">
        <v>13304</v>
      </c>
      <c r="M6150" s="3"/>
      <c r="N6150" t="str">
        <f>Orte[[#This Row],[Ort]]</f>
        <v>Rhaunen</v>
      </c>
      <c r="O6150" t="s">
        <v>6450</v>
      </c>
      <c r="P6150" t="s">
        <v>6102</v>
      </c>
    </row>
    <row r="6151" spans="1:16" x14ac:dyDescent="0.35">
      <c r="A6151" t="s">
        <v>3684</v>
      </c>
      <c r="B6151" s="3" t="s">
        <v>11053</v>
      </c>
      <c r="C6151" s="4">
        <v>51.8388461073</v>
      </c>
      <c r="D6151" s="4">
        <v>8.3057350617200001</v>
      </c>
      <c r="E6151" s="4">
        <f>Orte[[#This Row],[Lat_dez]]*PI()/180</f>
        <v>0.90475854500703068</v>
      </c>
      <c r="F6151" s="4">
        <f>Orte[[#This Row],[Lon_dez]]*PI()/180</f>
        <v>0.14496242362534845</v>
      </c>
      <c r="G6151" t="s">
        <v>504</v>
      </c>
      <c r="H6151" t="s">
        <v>1715</v>
      </c>
      <c r="I6151" s="4" t="b">
        <v>0</v>
      </c>
      <c r="J6151" s="4" t="str">
        <f>CONCATENATE(Orte[[#This Row],[Ort]]," - ",Orte[[#This Row],[Landkreis]])</f>
        <v>Rheda-Wiedenbrück - Kreis Gütersloh</v>
      </c>
      <c r="L6151" s="3" t="s">
        <v>15560</v>
      </c>
      <c r="M6151" s="3"/>
      <c r="N6151" t="str">
        <f>Orte[[#This Row],[Ort]]</f>
        <v>Rheda-Wiedenbrück</v>
      </c>
      <c r="O6151" t="s">
        <v>5933</v>
      </c>
      <c r="P6151" t="s">
        <v>6003</v>
      </c>
    </row>
    <row r="6152" spans="1:16" x14ac:dyDescent="0.35">
      <c r="A6152" t="s">
        <v>6555</v>
      </c>
      <c r="B6152" s="3" t="s">
        <v>14833</v>
      </c>
      <c r="C6152" s="4">
        <v>51.830440827499999</v>
      </c>
      <c r="D6152" s="4">
        <v>6.7071093995200002</v>
      </c>
      <c r="E6152" s="4">
        <f>Orte[[#This Row],[Lat_dez]]*PI()/180</f>
        <v>0.90461184519996918</v>
      </c>
      <c r="F6152" s="4">
        <f>Orte[[#This Row],[Lon_dez]]*PI()/180</f>
        <v>0.11706114231308377</v>
      </c>
      <c r="G6152" t="s">
        <v>504</v>
      </c>
      <c r="H6152" t="s">
        <v>1562</v>
      </c>
      <c r="I6152" s="4" t="b">
        <v>0</v>
      </c>
      <c r="J6152" s="4" t="str">
        <f>CONCATENATE(Orte[[#This Row],[Ort]]," - ",Orte[[#This Row],[Landkreis]])</f>
        <v>Rhede - Kreis Borken</v>
      </c>
      <c r="L6152" s="3" t="s">
        <v>8313</v>
      </c>
      <c r="M6152" s="3"/>
      <c r="N6152" t="str">
        <f>Orte[[#This Row],[Ort]]</f>
        <v>Rhede</v>
      </c>
      <c r="O6152" t="s">
        <v>3922</v>
      </c>
      <c r="P6152" t="s">
        <v>1808</v>
      </c>
    </row>
    <row r="6153" spans="1:16" x14ac:dyDescent="0.35">
      <c r="A6153" t="s">
        <v>4914</v>
      </c>
      <c r="B6153" s="3" t="s">
        <v>12638</v>
      </c>
      <c r="C6153" s="4">
        <v>53.066884130299997</v>
      </c>
      <c r="D6153" s="4">
        <v>7.25400947377</v>
      </c>
      <c r="E6153" s="4">
        <f>Orte[[#This Row],[Lat_dez]]*PI()/180</f>
        <v>0.92619185184806252</v>
      </c>
      <c r="F6153" s="4">
        <f>Orte[[#This Row],[Lon_dez]]*PI()/180</f>
        <v>0.12660634928814776</v>
      </c>
      <c r="G6153" t="s">
        <v>554</v>
      </c>
      <c r="H6153" t="s">
        <v>626</v>
      </c>
      <c r="I6153" s="4" t="b">
        <v>0</v>
      </c>
      <c r="J6153" s="4" t="str">
        <f>CONCATENATE(Orte[[#This Row],[Ort]]," - ",Orte[[#This Row],[Landkreis]])</f>
        <v>Rhede (Ems) - Landkreis Emsland</v>
      </c>
      <c r="L6153" s="3" t="s">
        <v>8233</v>
      </c>
      <c r="M6153" s="3"/>
      <c r="N6153" t="str">
        <f>Orte[[#This Row],[Ort]]</f>
        <v>Rhede (Ems)</v>
      </c>
      <c r="O6153" t="s">
        <v>766</v>
      </c>
      <c r="P6153" t="s">
        <v>3212</v>
      </c>
    </row>
    <row r="6154" spans="1:16" x14ac:dyDescent="0.35">
      <c r="A6154" t="s">
        <v>5247</v>
      </c>
      <c r="B6154" s="3" t="s">
        <v>13076</v>
      </c>
      <c r="C6154" s="4">
        <v>48.656740363399997</v>
      </c>
      <c r="D6154" s="4">
        <v>7.9353858614600004</v>
      </c>
      <c r="E6154" s="4">
        <f>Orte[[#This Row],[Lat_dez]]*PI()/180</f>
        <v>0.8492203226293521</v>
      </c>
      <c r="F6154" s="4">
        <f>Orte[[#This Row],[Lon_dez]]*PI()/180</f>
        <v>0.13849861069868361</v>
      </c>
      <c r="G6154" t="s">
        <v>546</v>
      </c>
      <c r="H6154" t="s">
        <v>622</v>
      </c>
      <c r="I6154" s="4" t="b">
        <v>0</v>
      </c>
      <c r="J6154" s="4" t="str">
        <f>CONCATENATE(Orte[[#This Row],[Ort]]," - ",Orte[[#This Row],[Landkreis]])</f>
        <v>Rheinau - Landkreis Ortenaukreis</v>
      </c>
      <c r="L6154" s="3" t="s">
        <v>14181</v>
      </c>
      <c r="M6154" s="3"/>
      <c r="N6154" t="str">
        <f>Orte[[#This Row],[Ort]]</f>
        <v>Rheinau</v>
      </c>
      <c r="O6154" t="s">
        <v>5561</v>
      </c>
      <c r="P6154" t="s">
        <v>6346</v>
      </c>
    </row>
    <row r="6155" spans="1:16" x14ac:dyDescent="0.35">
      <c r="A6155" t="s">
        <v>5177</v>
      </c>
      <c r="B6155" s="3" t="s">
        <v>12987</v>
      </c>
      <c r="C6155" s="4">
        <v>50.615536715200001</v>
      </c>
      <c r="D6155" s="4">
        <v>6.9501510383399996</v>
      </c>
      <c r="E6155" s="4">
        <f>Orte[[#This Row],[Lat_dez]]*PI()/180</f>
        <v>0.88340776834431534</v>
      </c>
      <c r="F6155" s="4">
        <f>Orte[[#This Row],[Lon_dez]]*PI()/180</f>
        <v>0.12130301912993564</v>
      </c>
      <c r="G6155" t="s">
        <v>504</v>
      </c>
      <c r="H6155" t="s">
        <v>1265</v>
      </c>
      <c r="I6155" s="4" t="b">
        <v>0</v>
      </c>
      <c r="J6155" s="4" t="str">
        <f>CONCATENATE(Orte[[#This Row],[Ort]]," - ",Orte[[#This Row],[Landkreis]])</f>
        <v>Rheinbach - Kreis Rhein-Sieg-Kreis</v>
      </c>
      <c r="L6155" s="3" t="s">
        <v>15335</v>
      </c>
      <c r="M6155" s="3"/>
      <c r="N6155" t="str">
        <f>Orte[[#This Row],[Ort]]</f>
        <v>Rheinbach</v>
      </c>
      <c r="O6155" t="s">
        <v>4893</v>
      </c>
      <c r="P6155" t="s">
        <v>4168</v>
      </c>
    </row>
    <row r="6156" spans="1:16" x14ac:dyDescent="0.35">
      <c r="A6156" t="s">
        <v>1274</v>
      </c>
      <c r="B6156" s="3" t="s">
        <v>8218</v>
      </c>
      <c r="C6156" s="4">
        <v>51.556007153899998</v>
      </c>
      <c r="D6156" s="4">
        <v>6.6100173413599999</v>
      </c>
      <c r="E6156" s="4">
        <f>Orte[[#This Row],[Lat_dez]]*PI()/180</f>
        <v>0.89982207401730585</v>
      </c>
      <c r="F6156" s="4">
        <f>Orte[[#This Row],[Lon_dez]]*PI()/180</f>
        <v>0.11536656622065394</v>
      </c>
      <c r="G6156" t="s">
        <v>504</v>
      </c>
      <c r="H6156" t="s">
        <v>517</v>
      </c>
      <c r="I6156" s="4" t="b">
        <v>0</v>
      </c>
      <c r="J6156" s="4" t="str">
        <f>CONCATENATE(Orte[[#This Row],[Ort]]," - ",Orte[[#This Row],[Landkreis]])</f>
        <v>Rheinberg - Kreis Wesel</v>
      </c>
      <c r="L6156" s="3" t="s">
        <v>12220</v>
      </c>
      <c r="M6156" s="3"/>
      <c r="N6156" t="str">
        <f>Orte[[#This Row],[Ort]]</f>
        <v>Rheinberg</v>
      </c>
      <c r="O6156" t="s">
        <v>6032</v>
      </c>
      <c r="P6156" t="s">
        <v>5303</v>
      </c>
    </row>
    <row r="6157" spans="1:16" x14ac:dyDescent="0.35">
      <c r="A6157" t="s">
        <v>4614</v>
      </c>
      <c r="B6157" s="3" t="s">
        <v>12241</v>
      </c>
      <c r="C6157" s="4">
        <v>50.0118575746</v>
      </c>
      <c r="D6157" s="4">
        <v>7.6486523166199998</v>
      </c>
      <c r="E6157" s="4">
        <f>Orte[[#This Row],[Lat_dez]]*PI()/180</f>
        <v>0.87287157971523566</v>
      </c>
      <c r="F6157" s="4">
        <f>Orte[[#This Row],[Lon_dez]]*PI()/180</f>
        <v>0.1334941662653108</v>
      </c>
      <c r="G6157" t="s">
        <v>514</v>
      </c>
      <c r="H6157" t="s">
        <v>1165</v>
      </c>
      <c r="I6157" s="4" t="b">
        <v>0</v>
      </c>
      <c r="J6157" s="4" t="str">
        <f>CONCATENATE(Orte[[#This Row],[Ort]]," - ",Orte[[#This Row],[Landkreis]])</f>
        <v>Rheinböllen - Landkreis Rhein-Hunsrück-Kreis</v>
      </c>
      <c r="L6157" s="3" t="s">
        <v>8844</v>
      </c>
      <c r="M6157" s="3"/>
      <c r="N6157" t="str">
        <f>Orte[[#This Row],[Ort]]</f>
        <v>Rheinböllen</v>
      </c>
      <c r="O6157" t="s">
        <v>4645</v>
      </c>
      <c r="P6157" t="s">
        <v>2965</v>
      </c>
    </row>
    <row r="6158" spans="1:16" x14ac:dyDescent="0.35">
      <c r="A6158" t="s">
        <v>4640</v>
      </c>
      <c r="B6158" s="3" t="s">
        <v>12290</v>
      </c>
      <c r="C6158" s="4">
        <v>50.622367631400003</v>
      </c>
      <c r="D6158" s="4">
        <v>7.24793315404</v>
      </c>
      <c r="E6158" s="4">
        <f>Orte[[#This Row],[Lat_dez]]*PI()/180</f>
        <v>0.88352699032293336</v>
      </c>
      <c r="F6158" s="4">
        <f>Orte[[#This Row],[Lon_dez]]*PI()/180</f>
        <v>0.12650029750245534</v>
      </c>
      <c r="G6158" t="s">
        <v>514</v>
      </c>
      <c r="H6158" t="s">
        <v>584</v>
      </c>
      <c r="I6158" s="4" t="b">
        <v>0</v>
      </c>
      <c r="J6158" s="4" t="str">
        <f>CONCATENATE(Orte[[#This Row],[Ort]]," - ",Orte[[#This Row],[Landkreis]])</f>
        <v>Rheinbreitbach - Landkreis Neuwied</v>
      </c>
      <c r="L6158" s="3" t="s">
        <v>8232</v>
      </c>
      <c r="M6158" s="3"/>
      <c r="N6158" t="str">
        <f>Orte[[#This Row],[Ort]]</f>
        <v>Rheinbreitbach</v>
      </c>
      <c r="O6158" t="s">
        <v>6614</v>
      </c>
      <c r="P6158" t="s">
        <v>2150</v>
      </c>
    </row>
    <row r="6159" spans="1:16" x14ac:dyDescent="0.35">
      <c r="A6159" t="s">
        <v>1176</v>
      </c>
      <c r="B6159" s="3" t="s">
        <v>8133</v>
      </c>
      <c r="C6159" s="4">
        <v>50.500767246800002</v>
      </c>
      <c r="D6159" s="4">
        <v>7.3591377710800003</v>
      </c>
      <c r="E6159" s="4">
        <f>Orte[[#This Row],[Lat_dez]]*PI()/180</f>
        <v>0.8814046632399718</v>
      </c>
      <c r="F6159" s="4">
        <f>Orte[[#This Row],[Lon_dez]]*PI()/180</f>
        <v>0.12844118421322276</v>
      </c>
      <c r="G6159" t="s">
        <v>514</v>
      </c>
      <c r="H6159" t="s">
        <v>584</v>
      </c>
      <c r="I6159" s="4" t="b">
        <v>0</v>
      </c>
      <c r="J6159" s="4" t="str">
        <f>CONCATENATE(Orte[[#This Row],[Ort]]," - ",Orte[[#This Row],[Landkreis]])</f>
        <v>Rheinbrohl - Landkreis Neuwied</v>
      </c>
      <c r="L6159" s="3" t="s">
        <v>10892</v>
      </c>
      <c r="M6159" s="3"/>
      <c r="N6159" t="str">
        <f>Orte[[#This Row],[Ort]]</f>
        <v>Rheinbrohl</v>
      </c>
      <c r="O6159" t="s">
        <v>1026</v>
      </c>
      <c r="P6159" t="s">
        <v>16146</v>
      </c>
    </row>
    <row r="6160" spans="1:16" x14ac:dyDescent="0.35">
      <c r="A6160" t="s">
        <v>5263</v>
      </c>
      <c r="B6160" s="3" t="s">
        <v>14842</v>
      </c>
      <c r="C6160" s="4">
        <v>52.286789004399999</v>
      </c>
      <c r="D6160" s="4">
        <v>7.4597129503900002</v>
      </c>
      <c r="E6160" s="4">
        <f>Orte[[#This Row],[Lat_dez]]*PI()/180</f>
        <v>0.9125766234223478</v>
      </c>
      <c r="F6160" s="4">
        <f>Orte[[#This Row],[Lon_dez]]*PI()/180</f>
        <v>0.13019655223796592</v>
      </c>
      <c r="G6160" t="s">
        <v>504</v>
      </c>
      <c r="H6160" t="s">
        <v>601</v>
      </c>
      <c r="I6160" s="4" t="b">
        <v>0</v>
      </c>
      <c r="J6160" s="4" t="str">
        <f>CONCATENATE(Orte[[#This Row],[Ort]]," - ",Orte[[#This Row],[Landkreis]])</f>
        <v>Rheine - Kreis Steinfurt</v>
      </c>
      <c r="L6160" s="3" t="s">
        <v>12218</v>
      </c>
      <c r="M6160" s="3"/>
      <c r="N6160" t="str">
        <f>Orte[[#This Row],[Ort]]</f>
        <v>Rheine</v>
      </c>
      <c r="O6160" t="s">
        <v>5908</v>
      </c>
      <c r="P6160" t="s">
        <v>4764</v>
      </c>
    </row>
    <row r="6161" spans="1:16" x14ac:dyDescent="0.35">
      <c r="A6161" t="s">
        <v>5263</v>
      </c>
      <c r="B6161" s="3" t="s">
        <v>15469</v>
      </c>
      <c r="C6161" s="4">
        <v>52.274226237800001</v>
      </c>
      <c r="D6161" s="4">
        <v>7.4277523116499999</v>
      </c>
      <c r="E6161" s="4">
        <f>Orte[[#This Row],[Lat_dez]]*PI()/180</f>
        <v>0.91235736178201832</v>
      </c>
      <c r="F6161" s="4">
        <f>Orte[[#This Row],[Lon_dez]]*PI()/180</f>
        <v>0.12963873386091246</v>
      </c>
      <c r="G6161" t="s">
        <v>504</v>
      </c>
      <c r="H6161" t="s">
        <v>601</v>
      </c>
      <c r="I6161" s="4" t="b">
        <v>0</v>
      </c>
      <c r="J6161" s="4" t="str">
        <f>CONCATENATE(Orte[[#This Row],[Ort]]," - ",Orte[[#This Row],[Landkreis]])</f>
        <v>Rheine - Kreis Steinfurt</v>
      </c>
      <c r="L6161" s="3" t="s">
        <v>8292</v>
      </c>
      <c r="M6161" s="3"/>
      <c r="N6161" t="str">
        <f>Orte[[#This Row],[Ort]]</f>
        <v>Rheine</v>
      </c>
      <c r="O6161" t="s">
        <v>4570</v>
      </c>
      <c r="P6161" t="s">
        <v>2148</v>
      </c>
    </row>
    <row r="6162" spans="1:16" x14ac:dyDescent="0.35">
      <c r="A6162" t="s">
        <v>5263</v>
      </c>
      <c r="B6162" s="3" t="s">
        <v>13098</v>
      </c>
      <c r="C6162" s="4">
        <v>52.296120510500003</v>
      </c>
      <c r="D6162" s="4">
        <v>7.4627975914600002</v>
      </c>
      <c r="E6162" s="4">
        <f>Orte[[#This Row],[Lat_dez]]*PI()/180</f>
        <v>0.91273948892796286</v>
      </c>
      <c r="F6162" s="4">
        <f>Orte[[#This Row],[Lon_dez]]*PI()/180</f>
        <v>0.13025038938087966</v>
      </c>
      <c r="G6162" t="s">
        <v>504</v>
      </c>
      <c r="H6162" t="s">
        <v>601</v>
      </c>
      <c r="I6162" s="4" t="b">
        <v>0</v>
      </c>
      <c r="J6162" s="4" t="str">
        <f>CONCATENATE(Orte[[#This Row],[Ort]]," - ",Orte[[#This Row],[Landkreis]])</f>
        <v>Rheine - Kreis Steinfurt</v>
      </c>
      <c r="L6162" s="3" t="s">
        <v>11960</v>
      </c>
      <c r="M6162" s="3"/>
      <c r="N6162" t="str">
        <f>Orte[[#This Row],[Ort]]</f>
        <v>Rheine</v>
      </c>
      <c r="O6162" t="s">
        <v>3014</v>
      </c>
      <c r="P6162" t="s">
        <v>2131</v>
      </c>
    </row>
    <row r="6163" spans="1:16" x14ac:dyDescent="0.35">
      <c r="A6163" t="s">
        <v>5798</v>
      </c>
      <c r="B6163" s="3" t="s">
        <v>13798</v>
      </c>
      <c r="C6163" s="4">
        <v>47.586437924899997</v>
      </c>
      <c r="D6163" s="4">
        <v>7.7691796199900001</v>
      </c>
      <c r="E6163" s="4">
        <f>Orte[[#This Row],[Lat_dez]]*PI()/180</f>
        <v>0.83054002108540304</v>
      </c>
      <c r="F6163" s="4">
        <f>Orte[[#This Row],[Lon_dez]]*PI()/180</f>
        <v>0.13559776454766734</v>
      </c>
      <c r="G6163" t="s">
        <v>546</v>
      </c>
      <c r="H6163" t="s">
        <v>597</v>
      </c>
      <c r="I6163" s="4" t="b">
        <v>0</v>
      </c>
      <c r="J6163" s="4" t="str">
        <f>CONCATENATE(Orte[[#This Row],[Ort]]," - ",Orte[[#This Row],[Landkreis]])</f>
        <v>Rheinfelden (Baden) - Landkreis Lörrach</v>
      </c>
      <c r="L6163" s="3" t="s">
        <v>11167</v>
      </c>
      <c r="M6163" s="3"/>
      <c r="N6163" t="str">
        <f>Orte[[#This Row],[Ort]]</f>
        <v>Rheinfelden (Baden)</v>
      </c>
      <c r="O6163" t="s">
        <v>92</v>
      </c>
      <c r="P6163" t="s">
        <v>3349</v>
      </c>
    </row>
    <row r="6164" spans="1:16" x14ac:dyDescent="0.35">
      <c r="A6164" t="s">
        <v>1589</v>
      </c>
      <c r="B6164" s="3" t="s">
        <v>8535</v>
      </c>
      <c r="C6164" s="4">
        <v>48.231702906800002</v>
      </c>
      <c r="D6164" s="4">
        <v>7.7091845286699998</v>
      </c>
      <c r="E6164" s="4">
        <f>Orte[[#This Row],[Lat_dez]]*PI()/180</f>
        <v>0.84180201956737988</v>
      </c>
      <c r="F6164" s="4">
        <f>Orte[[#This Row],[Lon_dez]]*PI()/180</f>
        <v>0.13455065266909869</v>
      </c>
      <c r="G6164" t="s">
        <v>546</v>
      </c>
      <c r="H6164" t="s">
        <v>1583</v>
      </c>
      <c r="I6164" s="4" t="b">
        <v>0</v>
      </c>
      <c r="J6164" s="4" t="str">
        <f>CONCATENATE(Orte[[#This Row],[Ort]]," - ",Orte[[#This Row],[Landkreis]])</f>
        <v>Rheinhausen - Landkreis Emmendingen</v>
      </c>
      <c r="L6164" s="3" t="s">
        <v>14507</v>
      </c>
      <c r="M6164" s="3"/>
      <c r="N6164" t="str">
        <f>Orte[[#This Row],[Ort]]</f>
        <v>Rheinhausen</v>
      </c>
      <c r="O6164" t="s">
        <v>2871</v>
      </c>
      <c r="P6164" t="s">
        <v>2294</v>
      </c>
    </row>
    <row r="6165" spans="1:16" x14ac:dyDescent="0.35">
      <c r="A6165" t="s">
        <v>7265</v>
      </c>
      <c r="B6165" s="3" t="s">
        <v>15794</v>
      </c>
      <c r="C6165" s="4">
        <v>48.759627647599999</v>
      </c>
      <c r="D6165" s="4">
        <v>8.0475987163700005</v>
      </c>
      <c r="E6165" s="4">
        <f>Orte[[#This Row],[Lat_dez]]*PI()/180</f>
        <v>0.85101604449707735</v>
      </c>
      <c r="F6165" s="4">
        <f>Orte[[#This Row],[Lon_dez]]*PI()/180</f>
        <v>0.1404570944799258</v>
      </c>
      <c r="G6165" t="s">
        <v>546</v>
      </c>
      <c r="H6165" t="s">
        <v>552</v>
      </c>
      <c r="I6165" s="4" t="b">
        <v>0</v>
      </c>
      <c r="J6165" s="4" t="str">
        <f>CONCATENATE(Orte[[#This Row],[Ort]]," - ",Orte[[#This Row],[Landkreis]])</f>
        <v>Rheinmünster - Landkreis Rastatt</v>
      </c>
      <c r="L6165" s="3" t="s">
        <v>9861</v>
      </c>
      <c r="M6165" s="3"/>
      <c r="N6165" t="str">
        <f>Orte[[#This Row],[Ort]]</f>
        <v>Rheinmünster</v>
      </c>
      <c r="O6165" t="s">
        <v>1467</v>
      </c>
      <c r="P6165" t="s">
        <v>6423</v>
      </c>
    </row>
    <row r="6166" spans="1:16" x14ac:dyDescent="0.35">
      <c r="A6166" t="s">
        <v>1967</v>
      </c>
      <c r="B6166" s="3" t="s">
        <v>8943</v>
      </c>
      <c r="C6166" s="4">
        <v>53.1093311857</v>
      </c>
      <c r="D6166" s="4">
        <v>12.899405892900001</v>
      </c>
      <c r="E6166" s="4">
        <f>Orte[[#This Row],[Lat_dez]]*PI()/180</f>
        <v>0.92693269272256895</v>
      </c>
      <c r="F6166" s="4">
        <f>Orte[[#This Row],[Lon_dez]]*PI()/180</f>
        <v>0.22513710438226403</v>
      </c>
      <c r="G6166" t="s">
        <v>885</v>
      </c>
      <c r="H6166" t="s">
        <v>1417</v>
      </c>
      <c r="I6166" s="4" t="b">
        <v>0</v>
      </c>
      <c r="J6166" s="4" t="str">
        <f>CONCATENATE(Orte[[#This Row],[Ort]]," - ",Orte[[#This Row],[Landkreis]])</f>
        <v>Rheinsberg - Landkreis Ostprignitz-Ruppin</v>
      </c>
      <c r="L6166" s="3" t="s">
        <v>12720</v>
      </c>
      <c r="M6166" s="3"/>
      <c r="N6166" t="str">
        <f>Orte[[#This Row],[Ort]]</f>
        <v>Rheinsberg</v>
      </c>
      <c r="O6166" t="s">
        <v>6505</v>
      </c>
      <c r="P6166" t="s">
        <v>4406</v>
      </c>
    </row>
    <row r="6167" spans="1:16" x14ac:dyDescent="0.35">
      <c r="A6167" t="s">
        <v>1967</v>
      </c>
      <c r="B6167" s="3" t="s">
        <v>10230</v>
      </c>
      <c r="C6167" s="4">
        <v>53.151285727699999</v>
      </c>
      <c r="D6167" s="4">
        <v>12.7523644993</v>
      </c>
      <c r="E6167" s="4">
        <f>Orte[[#This Row],[Lat_dez]]*PI()/180</f>
        <v>0.92766493761663515</v>
      </c>
      <c r="F6167" s="4">
        <f>Orte[[#This Row],[Lon_dez]]*PI()/180</f>
        <v>0.22257074792722312</v>
      </c>
      <c r="G6167" t="s">
        <v>885</v>
      </c>
      <c r="H6167" t="s">
        <v>1417</v>
      </c>
      <c r="I6167" s="4" t="b">
        <v>0</v>
      </c>
      <c r="J6167" s="4" t="str">
        <f>CONCATENATE(Orte[[#This Row],[Ort]]," - ",Orte[[#This Row],[Landkreis]])</f>
        <v>Rheinsberg - Landkreis Ostprignitz-Ruppin</v>
      </c>
      <c r="L6167" s="3" t="s">
        <v>10199</v>
      </c>
      <c r="M6167" s="3"/>
      <c r="N6167" t="str">
        <f>Orte[[#This Row],[Ort]]</f>
        <v>Rheinsberg</v>
      </c>
      <c r="O6167" t="s">
        <v>5071</v>
      </c>
      <c r="P6167" t="s">
        <v>4991</v>
      </c>
    </row>
    <row r="6168" spans="1:16" x14ac:dyDescent="0.35">
      <c r="A6168" t="s">
        <v>3523</v>
      </c>
      <c r="B6168" s="3" t="s">
        <v>10857</v>
      </c>
      <c r="C6168" s="4">
        <v>48.964968106800001</v>
      </c>
      <c r="D6168" s="4">
        <v>8.3157012624799993</v>
      </c>
      <c r="E6168" s="4">
        <f>Orte[[#This Row],[Lat_dez]]*PI()/180</f>
        <v>0.85459991159767446</v>
      </c>
      <c r="F6168" s="4">
        <f>Orte[[#This Row],[Lon_dez]]*PI()/180</f>
        <v>0.14513636664252519</v>
      </c>
      <c r="G6168" t="s">
        <v>546</v>
      </c>
      <c r="H6168" t="s">
        <v>723</v>
      </c>
      <c r="I6168" s="4" t="b">
        <v>0</v>
      </c>
      <c r="J6168" s="4" t="str">
        <f>CONCATENATE(Orte[[#This Row],[Ort]]," - ",Orte[[#This Row],[Landkreis]])</f>
        <v>Rheinstetten - Landkreis Karlsruhe</v>
      </c>
      <c r="L6168" s="3" t="s">
        <v>11651</v>
      </c>
      <c r="M6168" s="3"/>
      <c r="N6168" t="str">
        <f>Orte[[#This Row],[Ort]]</f>
        <v>Rheinstetten</v>
      </c>
      <c r="O6168" t="s">
        <v>3216</v>
      </c>
      <c r="P6168" t="s">
        <v>7129</v>
      </c>
    </row>
    <row r="6169" spans="1:16" x14ac:dyDescent="0.35">
      <c r="A6169" t="s">
        <v>564</v>
      </c>
      <c r="B6169" s="3" t="s">
        <v>7702</v>
      </c>
      <c r="C6169" s="4">
        <v>49.1114101748</v>
      </c>
      <c r="D6169" s="4">
        <v>8.2920361270700003</v>
      </c>
      <c r="E6169" s="4">
        <f>Orte[[#This Row],[Lat_dez]]*PI()/180</f>
        <v>0.85715580784770384</v>
      </c>
      <c r="F6169" s="4">
        <f>Orte[[#This Row],[Lon_dez]]*PI()/180</f>
        <v>0.14472333211169039</v>
      </c>
      <c r="G6169" t="s">
        <v>514</v>
      </c>
      <c r="H6169" t="s">
        <v>565</v>
      </c>
      <c r="I6169" s="4" t="b">
        <v>0</v>
      </c>
      <c r="J6169" s="4" t="str">
        <f>CONCATENATE(Orte[[#This Row],[Ort]]," - ",Orte[[#This Row],[Landkreis]])</f>
        <v>Rheinzabern - Landkreis Germersheim</v>
      </c>
      <c r="L6169" s="3" t="s">
        <v>14517</v>
      </c>
      <c r="M6169" s="3"/>
      <c r="N6169" t="str">
        <f>Orte[[#This Row],[Ort]]</f>
        <v>Rheinzabern</v>
      </c>
      <c r="O6169" t="s">
        <v>5197</v>
      </c>
      <c r="P6169" t="s">
        <v>2926</v>
      </c>
    </row>
    <row r="6170" spans="1:16" x14ac:dyDescent="0.35">
      <c r="A6170" t="s">
        <v>6794</v>
      </c>
      <c r="B6170" s="3" t="s">
        <v>15143</v>
      </c>
      <c r="C6170" s="4">
        <v>50.272945311699999</v>
      </c>
      <c r="D6170" s="4">
        <v>7.5989818808500003</v>
      </c>
      <c r="E6170" s="4">
        <f>Orte[[#This Row],[Lat_dez]]*PI()/180</f>
        <v>0.87742842036421187</v>
      </c>
      <c r="F6170" s="4">
        <f>Orte[[#This Row],[Lon_dez]]*PI()/180</f>
        <v>0.13262725362022393</v>
      </c>
      <c r="G6170" t="s">
        <v>514</v>
      </c>
      <c r="H6170" t="s">
        <v>631</v>
      </c>
      <c r="I6170" s="4" t="b">
        <v>0</v>
      </c>
      <c r="J6170" s="4" t="str">
        <f>CONCATENATE(Orte[[#This Row],[Ort]]," - ",Orte[[#This Row],[Landkreis]])</f>
        <v>Rhens - Landkreis Mayen-Koblenz</v>
      </c>
      <c r="L6170" s="3" t="s">
        <v>7888</v>
      </c>
      <c r="M6170" s="3"/>
      <c r="N6170" t="str">
        <f>Orte[[#This Row],[Ort]]</f>
        <v>Rhens</v>
      </c>
      <c r="O6170" t="s">
        <v>6337</v>
      </c>
      <c r="P6170" t="s">
        <v>6207</v>
      </c>
    </row>
    <row r="6171" spans="1:16" x14ac:dyDescent="0.35">
      <c r="A6171" t="s">
        <v>3515</v>
      </c>
      <c r="B6171" s="3" t="s">
        <v>10836</v>
      </c>
      <c r="C6171" s="4">
        <v>51.4510749473</v>
      </c>
      <c r="D6171" s="4">
        <v>6.4740866303000004</v>
      </c>
      <c r="E6171" s="4">
        <f>Orte[[#This Row],[Lat_dez]]*PI()/180</f>
        <v>0.89799066152075302</v>
      </c>
      <c r="F6171" s="4">
        <f>Orte[[#This Row],[Lon_dez]]*PI()/180</f>
        <v>0.1129941277580799</v>
      </c>
      <c r="G6171" t="s">
        <v>504</v>
      </c>
      <c r="H6171" t="s">
        <v>505</v>
      </c>
      <c r="I6171" s="4" t="b">
        <v>0</v>
      </c>
      <c r="J6171" s="4" t="str">
        <f>CONCATENATE(Orte[[#This Row],[Ort]]," - ",Orte[[#This Row],[Landkreis]])</f>
        <v>Rheurdt - Kreis Kleve</v>
      </c>
      <c r="L6171" s="3" t="s">
        <v>15564</v>
      </c>
      <c r="M6171" s="3"/>
      <c r="N6171" t="str">
        <f>Orte[[#This Row],[Ort]]</f>
        <v>Rheurdt</v>
      </c>
      <c r="O6171" t="s">
        <v>2602</v>
      </c>
      <c r="P6171" t="s">
        <v>16147</v>
      </c>
    </row>
    <row r="6172" spans="1:16" x14ac:dyDescent="0.35">
      <c r="A6172" t="s">
        <v>893</v>
      </c>
      <c r="B6172" s="3" t="s">
        <v>7909</v>
      </c>
      <c r="C6172" s="4">
        <v>52.736529902999997</v>
      </c>
      <c r="D6172" s="4">
        <v>12.4135037717</v>
      </c>
      <c r="E6172" s="4">
        <f>Orte[[#This Row],[Lat_dez]]*PI()/180</f>
        <v>0.92042608288379579</v>
      </c>
      <c r="F6172" s="4">
        <f>Orte[[#This Row],[Lon_dez]]*PI()/180</f>
        <v>0.21665651252489948</v>
      </c>
      <c r="G6172" t="s">
        <v>885</v>
      </c>
      <c r="H6172" t="s">
        <v>894</v>
      </c>
      <c r="I6172" s="4" t="b">
        <v>0</v>
      </c>
      <c r="J6172" s="4" t="str">
        <f>CONCATENATE(Orte[[#This Row],[Ort]]," - ",Orte[[#This Row],[Landkreis]])</f>
        <v>Rhinow - Landkreis Havelland</v>
      </c>
      <c r="L6172" s="3" t="s">
        <v>14798</v>
      </c>
      <c r="M6172" s="3"/>
      <c r="N6172" t="str">
        <f>Orte[[#This Row],[Ort]]</f>
        <v>Rhinow</v>
      </c>
      <c r="O6172" t="s">
        <v>6341</v>
      </c>
      <c r="P6172" t="s">
        <v>2403</v>
      </c>
    </row>
    <row r="6173" spans="1:16" x14ac:dyDescent="0.35">
      <c r="A6173" t="s">
        <v>1837</v>
      </c>
      <c r="B6173" s="3" t="s">
        <v>8803</v>
      </c>
      <c r="C6173" s="4">
        <v>49.261101465099998</v>
      </c>
      <c r="D6173" s="4">
        <v>8.0698779689000002</v>
      </c>
      <c r="E6173" s="4">
        <f>Orte[[#This Row],[Lat_dez]]*PI()/180</f>
        <v>0.85976841372499757</v>
      </c>
      <c r="F6173" s="4">
        <f>Orte[[#This Row],[Lon_dez]]*PI()/180</f>
        <v>0.14084594079145757</v>
      </c>
      <c r="G6173" t="s">
        <v>514</v>
      </c>
      <c r="H6173" t="s">
        <v>1124</v>
      </c>
      <c r="I6173" s="4" t="b">
        <v>0</v>
      </c>
      <c r="J6173" s="4" t="str">
        <f>CONCATENATE(Orte[[#This Row],[Ort]]," - ",Orte[[#This Row],[Landkreis]])</f>
        <v>Rhodt u.a. - Landkreis Südliche Weinstraße</v>
      </c>
      <c r="L6173" s="3" t="s">
        <v>11893</v>
      </c>
      <c r="M6173" s="3"/>
      <c r="N6173" t="str">
        <f>Orte[[#This Row],[Ort]]</f>
        <v>Rhodt u.a.</v>
      </c>
      <c r="O6173" t="s">
        <v>3766</v>
      </c>
      <c r="P6173" t="s">
        <v>4098</v>
      </c>
    </row>
    <row r="6174" spans="1:16" x14ac:dyDescent="0.35">
      <c r="A6174" t="s">
        <v>5495</v>
      </c>
      <c r="B6174" s="3" t="s">
        <v>13387</v>
      </c>
      <c r="C6174" s="4">
        <v>52.430742871600003</v>
      </c>
      <c r="D6174" s="4">
        <v>10.4971433978</v>
      </c>
      <c r="E6174" s="4">
        <f>Orte[[#This Row],[Lat_dez]]*PI()/180</f>
        <v>0.91508909237596658</v>
      </c>
      <c r="F6174" s="4">
        <f>Orte[[#This Row],[Lon_dez]]*PI()/180</f>
        <v>0.18320971434559488</v>
      </c>
      <c r="G6174" t="s">
        <v>554</v>
      </c>
      <c r="H6174" t="s">
        <v>1314</v>
      </c>
      <c r="I6174" s="4" t="b">
        <v>0</v>
      </c>
      <c r="J6174" s="4" t="str">
        <f>CONCATENATE(Orte[[#This Row],[Ort]]," - ",Orte[[#This Row],[Landkreis]])</f>
        <v>Ribbesbüttel - Landkreis Gifhorn</v>
      </c>
      <c r="L6174" s="3" t="s">
        <v>9333</v>
      </c>
      <c r="M6174" s="3"/>
      <c r="N6174" t="str">
        <f>Orte[[#This Row],[Ort]]</f>
        <v>Ribbesbüttel</v>
      </c>
      <c r="O6174" t="s">
        <v>2020</v>
      </c>
      <c r="P6174" t="s">
        <v>2501</v>
      </c>
    </row>
    <row r="6175" spans="1:16" x14ac:dyDescent="0.35">
      <c r="A6175" t="s">
        <v>5598</v>
      </c>
      <c r="B6175" s="3" t="s">
        <v>13531</v>
      </c>
      <c r="C6175" s="4">
        <v>54.2431403601</v>
      </c>
      <c r="D6175" s="4">
        <v>12.429100786199999</v>
      </c>
      <c r="E6175" s="4">
        <f>Orte[[#This Row],[Lat_dez]]*PI()/180</f>
        <v>0.94672139590516768</v>
      </c>
      <c r="F6175" s="4">
        <f>Orte[[#This Row],[Lon_dez]]*PI()/180</f>
        <v>0.21692873178140579</v>
      </c>
      <c r="G6175" t="s">
        <v>834</v>
      </c>
      <c r="H6175" t="s">
        <v>923</v>
      </c>
      <c r="I6175" s="4" t="b">
        <v>0</v>
      </c>
      <c r="J6175" s="4" t="str">
        <f>CONCATENATE(Orte[[#This Row],[Ort]]," - ",Orte[[#This Row],[Landkreis]])</f>
        <v>Ribnitz-Damgarten - Landkreis Vorpommern-Rügen</v>
      </c>
      <c r="L6175" s="3" t="s">
        <v>15017</v>
      </c>
      <c r="M6175" s="3"/>
      <c r="N6175" t="str">
        <f>Orte[[#This Row],[Ort]]</f>
        <v>Ribnitz-Damgarten</v>
      </c>
      <c r="O6175" t="s">
        <v>5956</v>
      </c>
      <c r="P6175" t="s">
        <v>4643</v>
      </c>
    </row>
    <row r="6176" spans="1:16" x14ac:dyDescent="0.35">
      <c r="A6176" t="s">
        <v>3924</v>
      </c>
      <c r="B6176" s="3" t="s">
        <v>11360</v>
      </c>
      <c r="C6176" s="4">
        <v>47.616041948400003</v>
      </c>
      <c r="D6176" s="4">
        <v>7.9721342377299997</v>
      </c>
      <c r="E6176" s="4">
        <f>Orte[[#This Row],[Lat_dez]]*PI()/180</f>
        <v>0.83105670876731585</v>
      </c>
      <c r="F6176" s="4">
        <f>Orte[[#This Row],[Lon_dez]]*PI()/180</f>
        <v>0.13913999085935685</v>
      </c>
      <c r="G6176" t="s">
        <v>546</v>
      </c>
      <c r="H6176" t="s">
        <v>561</v>
      </c>
      <c r="I6176" s="4" t="b">
        <v>0</v>
      </c>
      <c r="J6176" s="4" t="str">
        <f>CONCATENATE(Orte[[#This Row],[Ort]]," - ",Orte[[#This Row],[Landkreis]])</f>
        <v>Rickenbach - Landkreis Waldshut</v>
      </c>
      <c r="L6176" s="3" t="s">
        <v>9332</v>
      </c>
      <c r="M6176" s="3"/>
      <c r="N6176" t="str">
        <f>Orte[[#This Row],[Ort]]</f>
        <v>Rickenbach</v>
      </c>
      <c r="O6176" t="s">
        <v>5935</v>
      </c>
      <c r="P6176" t="s">
        <v>7078</v>
      </c>
    </row>
    <row r="6177" spans="1:16" x14ac:dyDescent="0.35">
      <c r="A6177" t="s">
        <v>5475</v>
      </c>
      <c r="B6177" s="3" t="s">
        <v>13367</v>
      </c>
      <c r="C6177" s="4">
        <v>54.0057053823</v>
      </c>
      <c r="D6177" s="4">
        <v>10.195699939300001</v>
      </c>
      <c r="E6177" s="4">
        <f>Orte[[#This Row],[Lat_dez]]*PI()/180</f>
        <v>0.94257737378315798</v>
      </c>
      <c r="F6177" s="4">
        <f>Orte[[#This Row],[Lon_dez]]*PI()/180</f>
        <v>0.17794853348617101</v>
      </c>
      <c r="G6177" t="s">
        <v>641</v>
      </c>
      <c r="H6177" t="s">
        <v>671</v>
      </c>
      <c r="I6177" s="4" t="b">
        <v>0</v>
      </c>
      <c r="J6177" s="4" t="str">
        <f>CONCATENATE(Orte[[#This Row],[Ort]]," - ",Orte[[#This Row],[Landkreis]])</f>
        <v>Rickling - Kreis Segeberg</v>
      </c>
      <c r="L6177" s="3" t="s">
        <v>14254</v>
      </c>
      <c r="M6177" s="3"/>
      <c r="N6177" t="str">
        <f>Orte[[#This Row],[Ort]]</f>
        <v>Rickling</v>
      </c>
      <c r="O6177" t="s">
        <v>5039</v>
      </c>
      <c r="P6177" t="s">
        <v>6884</v>
      </c>
    </row>
    <row r="6178" spans="1:16" x14ac:dyDescent="0.35">
      <c r="A6178" t="s">
        <v>4091</v>
      </c>
      <c r="B6178" s="3" t="s">
        <v>11574</v>
      </c>
      <c r="C6178" s="4">
        <v>48.289829475799998</v>
      </c>
      <c r="D6178" s="4">
        <v>11.074399083199999</v>
      </c>
      <c r="E6178" s="4">
        <f>Orte[[#This Row],[Lat_dez]]*PI()/180</f>
        <v>0.84281651957931736</v>
      </c>
      <c r="F6178" s="4">
        <f>Orte[[#This Row],[Lon_dez]]*PI()/180</f>
        <v>0.19328472668168142</v>
      </c>
      <c r="G6178" t="s">
        <v>665</v>
      </c>
      <c r="H6178" t="s">
        <v>947</v>
      </c>
      <c r="I6178" s="4" t="b">
        <v>0</v>
      </c>
      <c r="J6178" s="4" t="str">
        <f>CONCATENATE(Orte[[#This Row],[Ort]]," - ",Orte[[#This Row],[Landkreis]])</f>
        <v>Ried - Landkreis Aichach-Friedberg</v>
      </c>
      <c r="L6178" s="3" t="s">
        <v>7892</v>
      </c>
      <c r="M6178" s="3"/>
      <c r="N6178" t="str">
        <f>Orte[[#This Row],[Ort]]</f>
        <v>Ried</v>
      </c>
      <c r="O6178" t="s">
        <v>6953</v>
      </c>
      <c r="P6178" t="s">
        <v>1569</v>
      </c>
    </row>
    <row r="6179" spans="1:16" x14ac:dyDescent="0.35">
      <c r="A6179" t="s">
        <v>6744</v>
      </c>
      <c r="B6179" s="3" t="s">
        <v>15085</v>
      </c>
      <c r="C6179" s="4">
        <v>50.104040375300002</v>
      </c>
      <c r="D6179" s="4">
        <v>10.439575098700001</v>
      </c>
      <c r="E6179" s="4">
        <f>Orte[[#This Row],[Lat_dez]]*PI()/180</f>
        <v>0.87448047310116039</v>
      </c>
      <c r="F6179" s="4">
        <f>Orte[[#This Row],[Lon_dez]]*PI()/180</f>
        <v>0.182204957981527</v>
      </c>
      <c r="G6179" t="s">
        <v>665</v>
      </c>
      <c r="H6179" t="s">
        <v>796</v>
      </c>
      <c r="I6179" s="4" t="b">
        <v>0</v>
      </c>
      <c r="J6179" s="4" t="str">
        <f>CONCATENATE(Orte[[#This Row],[Ort]]," - ",Orte[[#This Row],[Landkreis]])</f>
        <v>Riedbach - Landkreis Haßberge</v>
      </c>
      <c r="L6179" s="3" t="s">
        <v>14141</v>
      </c>
      <c r="M6179" s="3"/>
      <c r="N6179" t="str">
        <f>Orte[[#This Row],[Ort]]</f>
        <v>Riedbach</v>
      </c>
      <c r="O6179" t="s">
        <v>4028</v>
      </c>
      <c r="P6179" t="s">
        <v>7159</v>
      </c>
    </row>
    <row r="6180" spans="1:16" x14ac:dyDescent="0.35">
      <c r="A6180" t="s">
        <v>6586</v>
      </c>
      <c r="B6180" s="3" t="s">
        <v>14885</v>
      </c>
      <c r="C6180" s="4">
        <v>52.9666646947</v>
      </c>
      <c r="D6180" s="4">
        <v>8.9397150710699993</v>
      </c>
      <c r="E6180" s="4">
        <f>Orte[[#This Row],[Lat_dez]]*PI()/180</f>
        <v>0.92444269272235213</v>
      </c>
      <c r="F6180" s="4">
        <f>Orte[[#This Row],[Lon_dez]]*PI()/180</f>
        <v>0.15602746218033037</v>
      </c>
      <c r="G6180" t="s">
        <v>554</v>
      </c>
      <c r="H6180" t="s">
        <v>1762</v>
      </c>
      <c r="I6180" s="4" t="b">
        <v>0</v>
      </c>
      <c r="J6180" s="4" t="str">
        <f>CONCATENATE(Orte[[#This Row],[Ort]]," - ",Orte[[#This Row],[Landkreis]])</f>
        <v>Riede - Landkreis Verden</v>
      </c>
      <c r="L6180" s="3" t="s">
        <v>8924</v>
      </c>
      <c r="M6180" s="3"/>
      <c r="N6180" t="str">
        <f>Orte[[#This Row],[Ort]]</f>
        <v>Riede</v>
      </c>
      <c r="O6180" t="s">
        <v>653</v>
      </c>
      <c r="P6180" t="s">
        <v>2227</v>
      </c>
    </row>
    <row r="6181" spans="1:16" x14ac:dyDescent="0.35">
      <c r="A6181" t="s">
        <v>867</v>
      </c>
      <c r="B6181" s="3" t="s">
        <v>13723</v>
      </c>
      <c r="C6181" s="4">
        <v>47.953577221499998</v>
      </c>
      <c r="D6181" s="4">
        <v>10.6480941865</v>
      </c>
      <c r="E6181" s="4">
        <f>Orte[[#This Row],[Lat_dez]]*PI()/180</f>
        <v>0.83694781062452916</v>
      </c>
      <c r="F6181" s="4">
        <f>Orte[[#This Row],[Lon_dez]]*PI()/180</f>
        <v>0.18584430261689214</v>
      </c>
      <c r="G6181" t="s">
        <v>665</v>
      </c>
      <c r="H6181" t="s">
        <v>1051</v>
      </c>
      <c r="I6181" s="4" t="b">
        <v>0</v>
      </c>
      <c r="J6181" s="4" t="str">
        <f>CONCATENATE(Orte[[#This Row],[Ort]]," - ",Orte[[#This Row],[Landkreis]])</f>
        <v>Rieden - Landkreis Ostallgäu</v>
      </c>
      <c r="L6181" s="3" t="s">
        <v>11902</v>
      </c>
      <c r="M6181" s="3"/>
      <c r="N6181" t="str">
        <f>Orte[[#This Row],[Ort]]</f>
        <v>Rieden</v>
      </c>
      <c r="O6181" t="s">
        <v>2245</v>
      </c>
      <c r="P6181" t="s">
        <v>1411</v>
      </c>
    </row>
    <row r="6182" spans="1:16" x14ac:dyDescent="0.35">
      <c r="A6182" t="s">
        <v>867</v>
      </c>
      <c r="B6182" s="3" t="s">
        <v>7894</v>
      </c>
      <c r="C6182" s="4">
        <v>49.308715494799998</v>
      </c>
      <c r="D6182" s="4">
        <v>11.929518183900001</v>
      </c>
      <c r="E6182" s="4">
        <f>Orte[[#This Row],[Lat_dez]]*PI()/180</f>
        <v>0.86059943531340488</v>
      </c>
      <c r="F6182" s="4">
        <f>Orte[[#This Row],[Lon_dez]]*PI()/180</f>
        <v>0.20820937048558941</v>
      </c>
      <c r="G6182" t="s">
        <v>665</v>
      </c>
      <c r="H6182" t="s">
        <v>857</v>
      </c>
      <c r="I6182" s="4" t="b">
        <v>0</v>
      </c>
      <c r="J6182" s="4" t="str">
        <f>CONCATENATE(Orte[[#This Row],[Ort]]," - ",Orte[[#This Row],[Landkreis]])</f>
        <v>Rieden - Landkreis Amberg-Sulzbach</v>
      </c>
      <c r="L6182" s="3" t="s">
        <v>11656</v>
      </c>
      <c r="M6182" s="3"/>
      <c r="N6182" t="str">
        <f>Orte[[#This Row],[Ort]]</f>
        <v>Rieden</v>
      </c>
      <c r="O6182" t="s">
        <v>3578</v>
      </c>
      <c r="P6182" t="s">
        <v>3275</v>
      </c>
    </row>
    <row r="6183" spans="1:16" x14ac:dyDescent="0.35">
      <c r="A6183" t="s">
        <v>4501</v>
      </c>
      <c r="B6183" s="3" t="s">
        <v>12103</v>
      </c>
      <c r="C6183" s="4">
        <v>47.624724351899999</v>
      </c>
      <c r="D6183" s="4">
        <v>10.7082992283</v>
      </c>
      <c r="E6183" s="4">
        <f>Orte[[#This Row],[Lat_dez]]*PI()/180</f>
        <v>0.83120824529537762</v>
      </c>
      <c r="F6183" s="4">
        <f>Orte[[#This Row],[Lon_dez]]*PI()/180</f>
        <v>0.18689507882260292</v>
      </c>
      <c r="G6183" t="s">
        <v>665</v>
      </c>
      <c r="H6183" t="s">
        <v>1051</v>
      </c>
      <c r="I6183" s="4" t="b">
        <v>0</v>
      </c>
      <c r="J6183" s="4" t="str">
        <f>CONCATENATE(Orte[[#This Row],[Ort]]," - ",Orte[[#This Row],[Landkreis]])</f>
        <v>Rieden am Forggensee - Landkreis Ostallgäu</v>
      </c>
      <c r="L6183" s="3" t="s">
        <v>13303</v>
      </c>
      <c r="M6183" s="3"/>
      <c r="N6183" t="str">
        <f>Orte[[#This Row],[Ort]]</f>
        <v>Rieden am Forggensee</v>
      </c>
      <c r="O6183" t="s">
        <v>2100</v>
      </c>
      <c r="P6183" t="s">
        <v>443</v>
      </c>
    </row>
    <row r="6184" spans="1:16" x14ac:dyDescent="0.35">
      <c r="A6184" t="s">
        <v>1782</v>
      </c>
      <c r="B6184" s="3" t="s">
        <v>8738</v>
      </c>
      <c r="C6184" s="4">
        <v>50.321928402899999</v>
      </c>
      <c r="D6184" s="4">
        <v>9.8849601149699993</v>
      </c>
      <c r="E6184" s="4">
        <f>Orte[[#This Row],[Lat_dez]]*PI()/180</f>
        <v>0.87828333658345659</v>
      </c>
      <c r="F6184" s="4">
        <f>Orte[[#This Row],[Lon_dez]]*PI()/180</f>
        <v>0.17252510043454372</v>
      </c>
      <c r="G6184" t="s">
        <v>665</v>
      </c>
      <c r="H6184" t="s">
        <v>998</v>
      </c>
      <c r="I6184" s="4" t="b">
        <v>0</v>
      </c>
      <c r="J6184" s="4" t="str">
        <f>CONCATENATE(Orte[[#This Row],[Ort]]," - ",Orte[[#This Row],[Landkreis]])</f>
        <v>Riedenberg - Landkreis Bad Kissingen</v>
      </c>
      <c r="L6184" s="3" t="s">
        <v>8977</v>
      </c>
      <c r="M6184" s="3"/>
      <c r="N6184" t="str">
        <f>Orte[[#This Row],[Ort]]</f>
        <v>Riedenberg</v>
      </c>
      <c r="O6184" t="s">
        <v>3590</v>
      </c>
      <c r="P6184" t="s">
        <v>16148</v>
      </c>
    </row>
    <row r="6185" spans="1:16" x14ac:dyDescent="0.35">
      <c r="A6185" t="s">
        <v>2885</v>
      </c>
      <c r="B6185" s="3" t="s">
        <v>10047</v>
      </c>
      <c r="C6185" s="4">
        <v>48.969222482600003</v>
      </c>
      <c r="D6185" s="4">
        <v>11.6907255759</v>
      </c>
      <c r="E6185" s="4">
        <f>Orte[[#This Row],[Lat_dez]]*PI()/180</f>
        <v>0.8546741644630016</v>
      </c>
      <c r="F6185" s="4">
        <f>Orte[[#This Row],[Lon_dez]]*PI()/180</f>
        <v>0.20404165324656526</v>
      </c>
      <c r="G6185" t="s">
        <v>665</v>
      </c>
      <c r="H6185" t="s">
        <v>864</v>
      </c>
      <c r="I6185" s="4" t="b">
        <v>0</v>
      </c>
      <c r="J6185" s="4" t="str">
        <f>CONCATENATE(Orte[[#This Row],[Ort]]," - ",Orte[[#This Row],[Landkreis]])</f>
        <v>Riedenburg - Landkreis Kelheim</v>
      </c>
      <c r="L6185" s="3" t="s">
        <v>15294</v>
      </c>
      <c r="M6185" s="3"/>
      <c r="N6185" t="str">
        <f>Orte[[#This Row],[Ort]]</f>
        <v>Riedenburg</v>
      </c>
      <c r="O6185" t="s">
        <v>4116</v>
      </c>
      <c r="P6185" t="s">
        <v>5953</v>
      </c>
    </row>
    <row r="6186" spans="1:16" x14ac:dyDescent="0.35">
      <c r="A6186" t="s">
        <v>6615</v>
      </c>
      <c r="B6186" s="3" t="s">
        <v>14921</v>
      </c>
      <c r="C6186" s="4">
        <v>49.559384395000002</v>
      </c>
      <c r="D6186" s="4">
        <v>9.9528760677299992</v>
      </c>
      <c r="E6186" s="4">
        <f>Orte[[#This Row],[Lat_dez]]*PI()/180</f>
        <v>0.86497443295424792</v>
      </c>
      <c r="F6186" s="4">
        <f>Orte[[#This Row],[Lon_dez]]*PI()/180</f>
        <v>0.17371045742483462</v>
      </c>
      <c r="G6186" t="s">
        <v>665</v>
      </c>
      <c r="H6186" t="s">
        <v>1003</v>
      </c>
      <c r="I6186" s="4" t="b">
        <v>0</v>
      </c>
      <c r="J6186" s="4" t="str">
        <f>CONCATENATE(Orte[[#This Row],[Ort]]," - ",Orte[[#This Row],[Landkreis]])</f>
        <v>Riedenheim - Landkreis Würzburg</v>
      </c>
      <c r="L6186" s="3" t="s">
        <v>13298</v>
      </c>
      <c r="M6186" s="3"/>
      <c r="N6186" t="str">
        <f>Orte[[#This Row],[Ort]]</f>
        <v>Riedenheim</v>
      </c>
      <c r="O6186" t="s">
        <v>6442</v>
      </c>
      <c r="P6186" t="s">
        <v>6931</v>
      </c>
    </row>
    <row r="6187" spans="1:16" x14ac:dyDescent="0.35">
      <c r="A6187" t="s">
        <v>4688</v>
      </c>
      <c r="B6187" s="3" t="s">
        <v>12348</v>
      </c>
      <c r="C6187" s="4">
        <v>48.558924145699997</v>
      </c>
      <c r="D6187" s="4">
        <v>9.2643536054200002</v>
      </c>
      <c r="E6187" s="4">
        <f>Orte[[#This Row],[Lat_dez]]*PI()/180</f>
        <v>0.84751310756863962</v>
      </c>
      <c r="F6187" s="4">
        <f>Orte[[#This Row],[Lon_dez]]*PI()/180</f>
        <v>0.16169347348358659</v>
      </c>
      <c r="G6187" t="s">
        <v>546</v>
      </c>
      <c r="H6187" t="s">
        <v>1098</v>
      </c>
      <c r="I6187" s="4" t="b">
        <v>0</v>
      </c>
      <c r="J6187" s="4" t="str">
        <f>CONCATENATE(Orte[[#This Row],[Ort]]," - ",Orte[[#This Row],[Landkreis]])</f>
        <v>Riederich - Landkreis Reutlingen</v>
      </c>
      <c r="L6187" s="3" t="s">
        <v>12161</v>
      </c>
      <c r="M6187" s="3"/>
      <c r="N6187" t="str">
        <f>Orte[[#This Row],[Ort]]</f>
        <v>Riederich</v>
      </c>
      <c r="O6187" t="s">
        <v>5551</v>
      </c>
      <c r="P6187" t="s">
        <v>16149</v>
      </c>
    </row>
    <row r="6188" spans="1:16" x14ac:dyDescent="0.35">
      <c r="A6188" t="s">
        <v>4165</v>
      </c>
      <c r="B6188" s="3" t="s">
        <v>11665</v>
      </c>
      <c r="C6188" s="4">
        <v>47.839524877899997</v>
      </c>
      <c r="D6188" s="4">
        <v>12.237545061900001</v>
      </c>
      <c r="E6188" s="4">
        <f>Orte[[#This Row],[Lat_dez]]*PI()/180</f>
        <v>0.83495722170909326</v>
      </c>
      <c r="F6188" s="4">
        <f>Orte[[#This Row],[Lon_dez]]*PI()/180</f>
        <v>0.21358545369132828</v>
      </c>
      <c r="G6188" t="s">
        <v>665</v>
      </c>
      <c r="H6188" t="s">
        <v>877</v>
      </c>
      <c r="I6188" s="4" t="b">
        <v>0</v>
      </c>
      <c r="J6188" s="4" t="str">
        <f>CONCATENATE(Orte[[#This Row],[Ort]]," - ",Orte[[#This Row],[Landkreis]])</f>
        <v>Riedering - Landkreis Rosenheim</v>
      </c>
      <c r="L6188" s="3" t="s">
        <v>10464</v>
      </c>
      <c r="M6188" s="3"/>
      <c r="N6188" t="str">
        <f>Orte[[#This Row],[Ort]]</f>
        <v>Riedering</v>
      </c>
      <c r="O6188" t="s">
        <v>3508</v>
      </c>
      <c r="P6188" t="s">
        <v>6454</v>
      </c>
    </row>
    <row r="6189" spans="1:16" x14ac:dyDescent="0.35">
      <c r="A6189" t="s">
        <v>3821</v>
      </c>
      <c r="B6189" s="3" t="s">
        <v>11236</v>
      </c>
      <c r="C6189" s="4">
        <v>47.908475645099998</v>
      </c>
      <c r="D6189" s="4">
        <v>9.42808245248</v>
      </c>
      <c r="E6189" s="4">
        <f>Orte[[#This Row],[Lat_dez]]*PI()/180</f>
        <v>0.83616063961850939</v>
      </c>
      <c r="F6189" s="4">
        <f>Orte[[#This Row],[Lon_dez]]*PI()/180</f>
        <v>0.16455108094527782</v>
      </c>
      <c r="G6189" t="s">
        <v>546</v>
      </c>
      <c r="H6189" t="s">
        <v>656</v>
      </c>
      <c r="I6189" s="4" t="b">
        <v>0</v>
      </c>
      <c r="J6189" s="4" t="str">
        <f>CONCATENATE(Orte[[#This Row],[Ort]]," - ",Orte[[#This Row],[Landkreis]])</f>
        <v>Riedhausen - Landkreis Ravensburg</v>
      </c>
      <c r="L6189" s="3" t="s">
        <v>8156</v>
      </c>
      <c r="M6189" s="3"/>
      <c r="N6189" t="str">
        <f>Orte[[#This Row],[Ort]]</f>
        <v>Riedhausen</v>
      </c>
      <c r="O6189" t="s">
        <v>3920</v>
      </c>
      <c r="P6189" t="s">
        <v>16150</v>
      </c>
    </row>
    <row r="6190" spans="1:16" x14ac:dyDescent="0.35">
      <c r="A6190" t="s">
        <v>2822</v>
      </c>
      <c r="B6190" s="3" t="s">
        <v>9974</v>
      </c>
      <c r="C6190" s="4">
        <v>48.907088348999999</v>
      </c>
      <c r="D6190" s="4">
        <v>13.383790251200001</v>
      </c>
      <c r="E6190" s="4">
        <f>Orte[[#This Row],[Lat_dez]]*PI()/180</f>
        <v>0.85358971925380756</v>
      </c>
      <c r="F6190" s="4">
        <f>Orte[[#This Row],[Lon_dez]]*PI()/180</f>
        <v>0.23359120627975899</v>
      </c>
      <c r="G6190" t="s">
        <v>665</v>
      </c>
      <c r="H6190" t="s">
        <v>937</v>
      </c>
      <c r="I6190" s="4" t="b">
        <v>0</v>
      </c>
      <c r="J6190" s="4" t="str">
        <f>CONCATENATE(Orte[[#This Row],[Ort]]," - ",Orte[[#This Row],[Landkreis]])</f>
        <v>Riedlhütte - Landkreis Freyung-Grafenau</v>
      </c>
      <c r="L6190" s="3" t="s">
        <v>9651</v>
      </c>
      <c r="M6190" s="3"/>
      <c r="N6190" t="str">
        <f>Orte[[#This Row],[Ort]]</f>
        <v>Riedlhütte</v>
      </c>
      <c r="O6190" t="s">
        <v>3973</v>
      </c>
      <c r="P6190" t="s">
        <v>1379</v>
      </c>
    </row>
    <row r="6191" spans="1:16" x14ac:dyDescent="0.35">
      <c r="A6191" t="s">
        <v>2649</v>
      </c>
      <c r="B6191" s="3" t="s">
        <v>9764</v>
      </c>
      <c r="C6191" s="4">
        <v>48.166742511000002</v>
      </c>
      <c r="D6191" s="4">
        <v>9.4578375276000006</v>
      </c>
      <c r="E6191" s="4">
        <f>Orte[[#This Row],[Lat_dez]]*PI()/180</f>
        <v>0.84066824677727114</v>
      </c>
      <c r="F6191" s="4">
        <f>Orte[[#This Row],[Lon_dez]]*PI()/180</f>
        <v>0.16507040497530007</v>
      </c>
      <c r="G6191" t="s">
        <v>546</v>
      </c>
      <c r="H6191" t="s">
        <v>649</v>
      </c>
      <c r="I6191" s="4" t="b">
        <v>0</v>
      </c>
      <c r="J6191" s="4" t="str">
        <f>CONCATENATE(Orte[[#This Row],[Ort]]," - ",Orte[[#This Row],[Landkreis]])</f>
        <v>Riedlingen - Landkreis Biberach</v>
      </c>
      <c r="L6191" s="3" t="s">
        <v>13522</v>
      </c>
      <c r="M6191" s="3"/>
      <c r="N6191" t="str">
        <f>Orte[[#This Row],[Ort]]</f>
        <v>Riedlingen</v>
      </c>
      <c r="O6191" t="s">
        <v>2257</v>
      </c>
      <c r="P6191" t="s">
        <v>2767</v>
      </c>
    </row>
    <row r="6192" spans="1:16" x14ac:dyDescent="0.35">
      <c r="A6192" t="s">
        <v>4751</v>
      </c>
      <c r="B6192" s="3" t="s">
        <v>12424</v>
      </c>
      <c r="C6192" s="4">
        <v>49.838421122100002</v>
      </c>
      <c r="D6192" s="4">
        <v>8.4692058989600003</v>
      </c>
      <c r="E6192" s="4">
        <f>Orte[[#This Row],[Lat_dez]]*PI()/180</f>
        <v>0.86984454257613197</v>
      </c>
      <c r="F6192" s="4">
        <f>Orte[[#This Row],[Lon_dez]]*PI()/180</f>
        <v>0.1478155279661782</v>
      </c>
      <c r="G6192" t="s">
        <v>549</v>
      </c>
      <c r="H6192" t="s">
        <v>1053</v>
      </c>
      <c r="I6192" s="4" t="b">
        <v>0</v>
      </c>
      <c r="J6192" s="4" t="str">
        <f>CONCATENATE(Orte[[#This Row],[Ort]]," - ",Orte[[#This Row],[Landkreis]])</f>
        <v>Riedstadt - Landkreis Groß-Gerau</v>
      </c>
      <c r="L6192" s="3" t="s">
        <v>9500</v>
      </c>
      <c r="M6192" s="3"/>
      <c r="N6192" t="str">
        <f>Orte[[#This Row],[Ort]]</f>
        <v>Riedstadt</v>
      </c>
      <c r="O6192" t="s">
        <v>1337</v>
      </c>
      <c r="P6192" t="s">
        <v>3377</v>
      </c>
    </row>
    <row r="6193" spans="1:16" x14ac:dyDescent="0.35">
      <c r="A6193" t="s">
        <v>3536</v>
      </c>
      <c r="B6193" s="3" t="s">
        <v>10874</v>
      </c>
      <c r="C6193" s="4">
        <v>48.157552425799999</v>
      </c>
      <c r="D6193" s="4">
        <v>7.7461115783699999</v>
      </c>
      <c r="E6193" s="4">
        <f>Orte[[#This Row],[Lat_dez]]*PI()/180</f>
        <v>0.8405078495319922</v>
      </c>
      <c r="F6193" s="4">
        <f>Orte[[#This Row],[Lon_dez]]*PI()/180</f>
        <v>0.13519515126941126</v>
      </c>
      <c r="G6193" t="s">
        <v>546</v>
      </c>
      <c r="H6193" t="s">
        <v>1583</v>
      </c>
      <c r="I6193" s="4" t="b">
        <v>0</v>
      </c>
      <c r="J6193" s="4" t="str">
        <f>CONCATENATE(Orte[[#This Row],[Ort]]," - ",Orte[[#This Row],[Landkreis]])</f>
        <v>Riegel Kaiserstuhl - Landkreis Emmendingen</v>
      </c>
      <c r="L6193" s="3" t="s">
        <v>12651</v>
      </c>
      <c r="M6193" s="3"/>
      <c r="N6193" t="str">
        <f>Orte[[#This Row],[Ort]]</f>
        <v>Riegel Kaiserstuhl</v>
      </c>
      <c r="O6193" t="s">
        <v>5240</v>
      </c>
      <c r="P6193" t="s">
        <v>5565</v>
      </c>
    </row>
    <row r="6194" spans="1:16" x14ac:dyDescent="0.35">
      <c r="A6194" t="s">
        <v>5403</v>
      </c>
      <c r="B6194" s="3" t="s">
        <v>13273</v>
      </c>
      <c r="C6194" s="4">
        <v>49.3092453334</v>
      </c>
      <c r="D6194" s="4">
        <v>6.9418007788600002</v>
      </c>
      <c r="E6194" s="4">
        <f>Orte[[#This Row],[Lat_dez]]*PI()/180</f>
        <v>0.86060868274147895</v>
      </c>
      <c r="F6194" s="4">
        <f>Orte[[#This Row],[Lon_dez]]*PI()/180</f>
        <v>0.12115727960861378</v>
      </c>
      <c r="G6194" t="s">
        <v>534</v>
      </c>
      <c r="H6194" t="s">
        <v>536</v>
      </c>
      <c r="I6194" s="4" t="b">
        <v>0</v>
      </c>
      <c r="J6194" s="4" t="str">
        <f>CONCATENATE(Orte[[#This Row],[Ort]]," - ",Orte[[#This Row],[Landkreis]])</f>
        <v>Riegelsberg - Landkreis Regionalverband Saarbrücken</v>
      </c>
      <c r="L6194" s="3" t="s">
        <v>10735</v>
      </c>
      <c r="M6194" s="3"/>
      <c r="N6194" t="str">
        <f>Orte[[#This Row],[Ort]]</f>
        <v>Riegelsberg</v>
      </c>
      <c r="O6194" t="s">
        <v>1522</v>
      </c>
      <c r="P6194" t="s">
        <v>7236</v>
      </c>
    </row>
    <row r="6195" spans="1:16" x14ac:dyDescent="0.35">
      <c r="A6195" t="s">
        <v>5906</v>
      </c>
      <c r="B6195" s="3" t="s">
        <v>13959</v>
      </c>
      <c r="C6195" s="4">
        <v>47.7280212083</v>
      </c>
      <c r="D6195" s="4">
        <v>8.8438249383399992</v>
      </c>
      <c r="E6195" s="4">
        <f>Orte[[#This Row],[Lat_dez]]*PI()/180</f>
        <v>0.83301111554651741</v>
      </c>
      <c r="F6195" s="4">
        <f>Orte[[#This Row],[Lon_dez]]*PI()/180</f>
        <v>0.15435386364401749</v>
      </c>
      <c r="G6195" t="s">
        <v>546</v>
      </c>
      <c r="H6195" t="s">
        <v>1065</v>
      </c>
      <c r="I6195" s="4" t="b">
        <v>0</v>
      </c>
      <c r="J6195" s="4" t="str">
        <f>CONCATENATE(Orte[[#This Row],[Ort]]," - ",Orte[[#This Row],[Landkreis]])</f>
        <v>Rielasingen-Worblingen - Landkreis Konstanz</v>
      </c>
      <c r="L6195" s="3" t="s">
        <v>8925</v>
      </c>
      <c r="M6195" s="3"/>
      <c r="N6195" t="str">
        <f>Orte[[#This Row],[Ort]]</f>
        <v>Rielasingen-Worblingen</v>
      </c>
      <c r="O6195" t="s">
        <v>5102</v>
      </c>
      <c r="P6195" t="s">
        <v>3060</v>
      </c>
    </row>
    <row r="6196" spans="1:16" x14ac:dyDescent="0.35">
      <c r="A6196" t="s">
        <v>2923</v>
      </c>
      <c r="B6196" s="3" t="s">
        <v>10091</v>
      </c>
      <c r="C6196" s="4">
        <v>50.1012830791</v>
      </c>
      <c r="D6196" s="4">
        <v>9.6357208748099996</v>
      </c>
      <c r="E6196" s="4">
        <f>Orte[[#This Row],[Lat_dez]]*PI()/180</f>
        <v>0.87443234920401758</v>
      </c>
      <c r="F6196" s="4">
        <f>Orte[[#This Row],[Lon_dez]]*PI()/180</f>
        <v>0.16817505506858282</v>
      </c>
      <c r="G6196" t="s">
        <v>665</v>
      </c>
      <c r="H6196" t="s">
        <v>826</v>
      </c>
      <c r="I6196" s="4" t="b">
        <v>0</v>
      </c>
      <c r="J6196" s="4" t="str">
        <f>CONCATENATE(Orte[[#This Row],[Ort]]," - ",Orte[[#This Row],[Landkreis]])</f>
        <v>Rieneck - Landkreis Main-Spessart</v>
      </c>
      <c r="L6196" s="3" t="s">
        <v>13633</v>
      </c>
      <c r="M6196" s="3"/>
      <c r="N6196" t="str">
        <f>Orte[[#This Row],[Ort]]</f>
        <v>Rieneck</v>
      </c>
      <c r="O6196" t="s">
        <v>3187</v>
      </c>
      <c r="P6196" t="s">
        <v>1577</v>
      </c>
    </row>
    <row r="6197" spans="1:16" x14ac:dyDescent="0.35">
      <c r="A6197" t="s">
        <v>1915</v>
      </c>
      <c r="B6197" s="3" t="s">
        <v>11295</v>
      </c>
      <c r="C6197" s="4">
        <v>51.301522571299998</v>
      </c>
      <c r="D6197" s="4">
        <v>13.2707647067</v>
      </c>
      <c r="E6197" s="4">
        <f>Orte[[#This Row],[Lat_dez]]*PI()/180</f>
        <v>0.89538048015537242</v>
      </c>
      <c r="F6197" s="4">
        <f>Orte[[#This Row],[Lon_dez]]*PI()/180</f>
        <v>0.23161853838937457</v>
      </c>
      <c r="G6197" t="s">
        <v>869</v>
      </c>
      <c r="H6197" t="s">
        <v>985</v>
      </c>
      <c r="I6197" s="4" t="b">
        <v>0</v>
      </c>
      <c r="J6197" s="4" t="str">
        <f>CONCATENATE(Orte[[#This Row],[Ort]]," - ",Orte[[#This Row],[Landkreis]])</f>
        <v>Riesa - Landkreis Meißen</v>
      </c>
      <c r="L6197" s="3" t="s">
        <v>7891</v>
      </c>
      <c r="M6197" s="3"/>
      <c r="N6197" t="str">
        <f>Orte[[#This Row],[Ort]]</f>
        <v>Riesa</v>
      </c>
      <c r="O6197" t="s">
        <v>1394</v>
      </c>
      <c r="P6197" t="s">
        <v>3000</v>
      </c>
    </row>
    <row r="6198" spans="1:16" x14ac:dyDescent="0.35">
      <c r="A6198" t="s">
        <v>1915</v>
      </c>
      <c r="B6198" s="3" t="s">
        <v>8886</v>
      </c>
      <c r="C6198" s="4">
        <v>51.291725961099999</v>
      </c>
      <c r="D6198" s="4">
        <v>13.3247041497</v>
      </c>
      <c r="E6198" s="4">
        <f>Orte[[#This Row],[Lat_dez]]*PI()/180</f>
        <v>0.89520949705184794</v>
      </c>
      <c r="F6198" s="4">
        <f>Orte[[#This Row],[Lon_dez]]*PI()/180</f>
        <v>0.2325599592664164</v>
      </c>
      <c r="G6198" t="s">
        <v>869</v>
      </c>
      <c r="H6198" t="s">
        <v>985</v>
      </c>
      <c r="I6198" s="4" t="b">
        <v>0</v>
      </c>
      <c r="J6198" s="4" t="str">
        <f>CONCATENATE(Orte[[#This Row],[Ort]]," - ",Orte[[#This Row],[Landkreis]])</f>
        <v>Riesa - Landkreis Meißen</v>
      </c>
      <c r="L6198" s="3" t="s">
        <v>8337</v>
      </c>
      <c r="M6198" s="3"/>
      <c r="N6198" t="str">
        <f>Orte[[#This Row],[Ort]]</f>
        <v>Riesa</v>
      </c>
      <c r="O6198" t="s">
        <v>6770</v>
      </c>
      <c r="P6198" t="s">
        <v>3020</v>
      </c>
    </row>
    <row r="6199" spans="1:16" x14ac:dyDescent="0.35">
      <c r="A6199" t="s">
        <v>1915</v>
      </c>
      <c r="B6199" s="3" t="s">
        <v>11929</v>
      </c>
      <c r="C6199" s="4">
        <v>51.316968762000002</v>
      </c>
      <c r="D6199" s="4">
        <v>13.2442204272</v>
      </c>
      <c r="E6199" s="4">
        <f>Orte[[#This Row],[Lat_dez]]*PI()/180</f>
        <v>0.89565006703997829</v>
      </c>
      <c r="F6199" s="4">
        <f>Orte[[#This Row],[Lon_dez]]*PI()/180</f>
        <v>0.23115525331452996</v>
      </c>
      <c r="G6199" t="s">
        <v>869</v>
      </c>
      <c r="H6199" t="s">
        <v>985</v>
      </c>
      <c r="I6199" s="4" t="b">
        <v>0</v>
      </c>
      <c r="J6199" s="4" t="str">
        <f>CONCATENATE(Orte[[#This Row],[Ort]]," - ",Orte[[#This Row],[Landkreis]])</f>
        <v>Riesa - Landkreis Meißen</v>
      </c>
      <c r="L6199" s="3" t="s">
        <v>14806</v>
      </c>
      <c r="M6199" s="3"/>
      <c r="N6199" t="str">
        <f>Orte[[#This Row],[Ort]]</f>
        <v>Riesa</v>
      </c>
      <c r="O6199" t="s">
        <v>6705</v>
      </c>
      <c r="P6199" t="s">
        <v>2552</v>
      </c>
    </row>
    <row r="6200" spans="1:16" x14ac:dyDescent="0.35">
      <c r="A6200" t="s">
        <v>6921</v>
      </c>
      <c r="B6200" s="3" t="s">
        <v>15316</v>
      </c>
      <c r="C6200" s="4">
        <v>51.258888716500003</v>
      </c>
      <c r="D6200" s="4">
        <v>13.290141455200001</v>
      </c>
      <c r="E6200" s="4">
        <f>Orte[[#This Row],[Lat_dez]]*PI()/180</f>
        <v>0.89463637901629534</v>
      </c>
      <c r="F6200" s="4">
        <f>Orte[[#This Row],[Lon_dez]]*PI()/180</f>
        <v>0.23195672644903048</v>
      </c>
      <c r="G6200" t="s">
        <v>869</v>
      </c>
      <c r="H6200" t="s">
        <v>985</v>
      </c>
      <c r="I6200" s="4" t="b">
        <v>0</v>
      </c>
      <c r="J6200" s="4" t="str">
        <f>CONCATENATE(Orte[[#This Row],[Ort]]," - ",Orte[[#This Row],[Landkreis]])</f>
        <v>Riesa, Stauchitz, Hirschstein - Landkreis Meißen</v>
      </c>
      <c r="L6200" s="3" t="s">
        <v>12825</v>
      </c>
      <c r="M6200" s="3"/>
      <c r="N6200" t="str">
        <f>Orte[[#This Row],[Ort]]</f>
        <v>Riesa, Stauchitz, Hirschstein</v>
      </c>
      <c r="O6200" t="s">
        <v>4791</v>
      </c>
      <c r="P6200" t="s">
        <v>4904</v>
      </c>
    </row>
    <row r="6201" spans="1:16" x14ac:dyDescent="0.35">
      <c r="A6201" t="s">
        <v>2777</v>
      </c>
      <c r="B6201" s="3" t="s">
        <v>9922</v>
      </c>
      <c r="C6201" s="4">
        <v>48.865256970099999</v>
      </c>
      <c r="D6201" s="4">
        <v>10.4349864221</v>
      </c>
      <c r="E6201" s="4">
        <f>Orte[[#This Row],[Lat_dez]]*PI()/180</f>
        <v>0.85285962396135329</v>
      </c>
      <c r="F6201" s="4">
        <f>Orte[[#This Row],[Lon_dez]]*PI()/180</f>
        <v>0.18212487046654779</v>
      </c>
      <c r="G6201" t="s">
        <v>546</v>
      </c>
      <c r="H6201" t="s">
        <v>662</v>
      </c>
      <c r="I6201" s="4" t="b">
        <v>0</v>
      </c>
      <c r="J6201" s="4" t="str">
        <f>CONCATENATE(Orte[[#This Row],[Ort]]," - ",Orte[[#This Row],[Landkreis]])</f>
        <v>Riesbürg - Landkreis Ostalbkreis</v>
      </c>
      <c r="L6201" s="3" t="s">
        <v>10739</v>
      </c>
      <c r="M6201" s="3"/>
      <c r="N6201" t="str">
        <f>Orte[[#This Row],[Ort]]</f>
        <v>Riesbürg</v>
      </c>
      <c r="O6201" t="s">
        <v>2115</v>
      </c>
      <c r="P6201" t="s">
        <v>3865</v>
      </c>
    </row>
    <row r="6202" spans="1:16" x14ac:dyDescent="0.35">
      <c r="A6202" t="s">
        <v>1163</v>
      </c>
      <c r="B6202" s="3" t="s">
        <v>8124</v>
      </c>
      <c r="C6202" s="4">
        <v>49.250194666799999</v>
      </c>
      <c r="D6202" s="4">
        <v>7.5078656660499998</v>
      </c>
      <c r="E6202" s="4">
        <f>Orte[[#This Row],[Lat_dez]]*PI()/180</f>
        <v>0.85957805418381161</v>
      </c>
      <c r="F6202" s="4">
        <f>Orte[[#This Row],[Lon_dez]]*PI()/180</f>
        <v>0.13103697567000955</v>
      </c>
      <c r="G6202" t="s">
        <v>514</v>
      </c>
      <c r="H6202" t="s">
        <v>629</v>
      </c>
      <c r="I6202" s="4" t="b">
        <v>0</v>
      </c>
      <c r="J6202" s="4" t="str">
        <f>CONCATENATE(Orte[[#This Row],[Ort]]," - ",Orte[[#This Row],[Landkreis]])</f>
        <v>Rieschweiler-Mühlbach - Landkreis Südwestpfalz</v>
      </c>
      <c r="L6202" s="3" t="s">
        <v>7901</v>
      </c>
      <c r="M6202" s="3"/>
      <c r="N6202" t="str">
        <f>Orte[[#This Row],[Ort]]</f>
        <v>Rieschweiler-Mühlbach</v>
      </c>
      <c r="O6202" t="s">
        <v>4657</v>
      </c>
      <c r="P6202" t="s">
        <v>2080</v>
      </c>
    </row>
    <row r="6203" spans="1:16" x14ac:dyDescent="0.35">
      <c r="A6203" t="s">
        <v>3721</v>
      </c>
      <c r="B6203" s="3" t="s">
        <v>11110</v>
      </c>
      <c r="C6203" s="4">
        <v>52.4874413545</v>
      </c>
      <c r="D6203" s="4">
        <v>8.0209725824299998</v>
      </c>
      <c r="E6203" s="4">
        <f>Orte[[#This Row],[Lat_dez]]*PI()/180</f>
        <v>0.91607866758345724</v>
      </c>
      <c r="F6203" s="4">
        <f>Orte[[#This Row],[Lon_dez]]*PI()/180</f>
        <v>0.13999238077559578</v>
      </c>
      <c r="G6203" t="s">
        <v>554</v>
      </c>
      <c r="H6203" t="s">
        <v>555</v>
      </c>
      <c r="I6203" s="4" t="b">
        <v>0</v>
      </c>
      <c r="J6203" s="4" t="str">
        <f>CONCATENATE(Orte[[#This Row],[Ort]]," - ",Orte[[#This Row],[Landkreis]])</f>
        <v>Rieste - Landkreis Osnabrück</v>
      </c>
      <c r="L6203" s="3" t="s">
        <v>15583</v>
      </c>
      <c r="M6203" s="3"/>
      <c r="N6203" t="str">
        <f>Orte[[#This Row],[Ort]]</f>
        <v>Rieste</v>
      </c>
      <c r="O6203" t="s">
        <v>1746</v>
      </c>
      <c r="P6203" t="s">
        <v>4467</v>
      </c>
    </row>
    <row r="6204" spans="1:16" x14ac:dyDescent="0.35">
      <c r="A6204" t="s">
        <v>1689</v>
      </c>
      <c r="B6204" s="3" t="s">
        <v>8644</v>
      </c>
      <c r="C6204" s="4">
        <v>49.940394631899999</v>
      </c>
      <c r="D6204" s="4">
        <v>7.5760235997700001</v>
      </c>
      <c r="E6204" s="4">
        <f>Orte[[#This Row],[Lat_dez]]*PI()/180</f>
        <v>0.87162431607195656</v>
      </c>
      <c r="F6204" s="4">
        <f>Orte[[#This Row],[Lon_dez]]*PI()/180</f>
        <v>0.13222655602477962</v>
      </c>
      <c r="G6204" t="s">
        <v>514</v>
      </c>
      <c r="H6204" t="s">
        <v>1165</v>
      </c>
      <c r="I6204" s="4" t="b">
        <v>0</v>
      </c>
      <c r="J6204" s="4" t="str">
        <f>CONCATENATE(Orte[[#This Row],[Ort]]," - ",Orte[[#This Row],[Landkreis]])</f>
        <v>Riesweiler - Landkreis Rhein-Hunsrück-Kreis</v>
      </c>
      <c r="L6204" s="3" t="s">
        <v>12820</v>
      </c>
      <c r="M6204" s="3"/>
      <c r="N6204" t="str">
        <f>Orte[[#This Row],[Ort]]</f>
        <v>Riesweiler</v>
      </c>
      <c r="O6204" t="s">
        <v>4941</v>
      </c>
      <c r="P6204" t="s">
        <v>7254</v>
      </c>
    </row>
    <row r="6205" spans="1:16" x14ac:dyDescent="0.35">
      <c r="A6205" t="s">
        <v>6276</v>
      </c>
      <c r="B6205" s="3" t="s">
        <v>14438</v>
      </c>
      <c r="C6205" s="4">
        <v>51.802133176600002</v>
      </c>
      <c r="D6205" s="4">
        <v>8.4229870749300009</v>
      </c>
      <c r="E6205" s="4">
        <f>Orte[[#This Row],[Lat_dez]]*PI()/180</f>
        <v>0.90411778348825922</v>
      </c>
      <c r="F6205" s="4">
        <f>Orte[[#This Row],[Lon_dez]]*PI()/180</f>
        <v>0.14700885731045485</v>
      </c>
      <c r="G6205" t="s">
        <v>504</v>
      </c>
      <c r="H6205" t="s">
        <v>1715</v>
      </c>
      <c r="I6205" s="4" t="b">
        <v>0</v>
      </c>
      <c r="J6205" s="4" t="str">
        <f>CONCATENATE(Orte[[#This Row],[Ort]]," - ",Orte[[#This Row],[Landkreis]])</f>
        <v>Rietberg - Kreis Gütersloh</v>
      </c>
      <c r="L6205" s="3" t="s">
        <v>14144</v>
      </c>
      <c r="M6205" s="3"/>
      <c r="N6205" t="str">
        <f>Orte[[#This Row],[Ort]]</f>
        <v>Rietberg</v>
      </c>
      <c r="O6205" t="s">
        <v>2983</v>
      </c>
      <c r="P6205" t="s">
        <v>3638</v>
      </c>
    </row>
    <row r="6206" spans="1:16" x14ac:dyDescent="0.35">
      <c r="A6206" t="s">
        <v>7005</v>
      </c>
      <c r="B6206" s="3" t="s">
        <v>15435</v>
      </c>
      <c r="C6206" s="4">
        <v>48.032258566199999</v>
      </c>
      <c r="D6206" s="4">
        <v>8.7775898042799998</v>
      </c>
      <c r="E6206" s="4">
        <f>Orte[[#This Row],[Lat_dez]]*PI()/180</f>
        <v>0.83832105914944066</v>
      </c>
      <c r="F6206" s="4">
        <f>Orte[[#This Row],[Lon_dez]]*PI()/180</f>
        <v>0.15319784247417065</v>
      </c>
      <c r="G6206" t="s">
        <v>546</v>
      </c>
      <c r="H6206" t="s">
        <v>1084</v>
      </c>
      <c r="I6206" s="4" t="b">
        <v>0</v>
      </c>
      <c r="J6206" s="4" t="str">
        <f>CONCATENATE(Orte[[#This Row],[Ort]]," - ",Orte[[#This Row],[Landkreis]])</f>
        <v>Rietheim-Weilheim - Landkreis Tuttlingen</v>
      </c>
      <c r="L6206" s="3" t="s">
        <v>8307</v>
      </c>
      <c r="M6206" s="3"/>
      <c r="N6206" t="str">
        <f>Orte[[#This Row],[Ort]]</f>
        <v>Rietheim-Weilheim</v>
      </c>
      <c r="O6206" t="s">
        <v>5015</v>
      </c>
      <c r="P6206" t="s">
        <v>5615</v>
      </c>
    </row>
    <row r="6207" spans="1:16" x14ac:dyDescent="0.35">
      <c r="A6207" t="s">
        <v>6243</v>
      </c>
      <c r="B6207" s="3" t="s">
        <v>14386</v>
      </c>
      <c r="C6207" s="4">
        <v>51.409935904999998</v>
      </c>
      <c r="D6207" s="4">
        <v>14.802556153299999</v>
      </c>
      <c r="E6207" s="4">
        <f>Orte[[#This Row],[Lat_dez]]*PI()/180</f>
        <v>0.89727264978150068</v>
      </c>
      <c r="F6207" s="4">
        <f>Orte[[#This Row],[Lon_dez]]*PI()/180</f>
        <v>0.2583533425864315</v>
      </c>
      <c r="G6207" t="s">
        <v>869</v>
      </c>
      <c r="H6207" t="s">
        <v>979</v>
      </c>
      <c r="I6207" s="4" t="b">
        <v>0</v>
      </c>
      <c r="J6207" s="4" t="str">
        <f>CONCATENATE(Orte[[#This Row],[Ort]]," - ",Orte[[#This Row],[Landkreis]])</f>
        <v>Rietschen - Landkreis Görlitz</v>
      </c>
      <c r="L6207" s="3" t="s">
        <v>13183</v>
      </c>
      <c r="M6207" s="3"/>
      <c r="N6207" t="str">
        <f>Orte[[#This Row],[Ort]]</f>
        <v>Rietschen</v>
      </c>
      <c r="O6207" t="s">
        <v>618</v>
      </c>
      <c r="P6207" t="s">
        <v>268</v>
      </c>
    </row>
    <row r="6208" spans="1:16" x14ac:dyDescent="0.35">
      <c r="A6208" t="s">
        <v>4070</v>
      </c>
      <c r="B6208" s="3" t="s">
        <v>13405</v>
      </c>
      <c r="C6208" s="4">
        <v>49.619486056200003</v>
      </c>
      <c r="D6208" s="4">
        <v>8.7661236793900006</v>
      </c>
      <c r="E6208" s="4">
        <f>Orte[[#This Row],[Lat_dez]]*PI()/180</f>
        <v>0.86602340482810614</v>
      </c>
      <c r="F6208" s="4">
        <f>Orte[[#This Row],[Lon_dez]]*PI()/180</f>
        <v>0.1529977208423953</v>
      </c>
      <c r="G6208" t="s">
        <v>549</v>
      </c>
      <c r="H6208" t="s">
        <v>717</v>
      </c>
      <c r="I6208" s="4" t="b">
        <v>0</v>
      </c>
      <c r="J6208" s="4" t="str">
        <f>CONCATENATE(Orte[[#This Row],[Ort]]," - ",Orte[[#This Row],[Landkreis]])</f>
        <v>Rimbach - Landkreis Bergstraße</v>
      </c>
      <c r="L6208" s="3" t="s">
        <v>10456</v>
      </c>
      <c r="M6208" s="3"/>
      <c r="N6208" t="str">
        <f>Orte[[#This Row],[Ort]]</f>
        <v>Rimbach</v>
      </c>
      <c r="O6208" t="s">
        <v>4377</v>
      </c>
      <c r="P6208" t="s">
        <v>16151</v>
      </c>
    </row>
    <row r="6209" spans="1:16" x14ac:dyDescent="0.35">
      <c r="A6209" t="s">
        <v>4070</v>
      </c>
      <c r="B6209" s="3" t="s">
        <v>11543</v>
      </c>
      <c r="C6209" s="4">
        <v>49.234537197999998</v>
      </c>
      <c r="D6209" s="4">
        <v>12.885687536700001</v>
      </c>
      <c r="E6209" s="4">
        <f>Orte[[#This Row],[Lat_dez]]*PI()/180</f>
        <v>0.85930477980072328</v>
      </c>
      <c r="F6209" s="4">
        <f>Orte[[#This Row],[Lon_dez]]*PI()/180</f>
        <v>0.22489767389861268</v>
      </c>
      <c r="G6209" t="s">
        <v>665</v>
      </c>
      <c r="H6209" t="s">
        <v>915</v>
      </c>
      <c r="I6209" s="4" t="b">
        <v>0</v>
      </c>
      <c r="J6209" s="4" t="str">
        <f>CONCATENATE(Orte[[#This Row],[Ort]]," - ",Orte[[#This Row],[Landkreis]])</f>
        <v>Rimbach - Landkreis Cham</v>
      </c>
      <c r="L6209" s="3" t="s">
        <v>8933</v>
      </c>
      <c r="M6209" s="3"/>
      <c r="N6209" t="str">
        <f>Orte[[#This Row],[Ort]]</f>
        <v>Rimbach</v>
      </c>
      <c r="O6209" t="s">
        <v>4043</v>
      </c>
      <c r="P6209" t="s">
        <v>1639</v>
      </c>
    </row>
    <row r="6210" spans="1:16" x14ac:dyDescent="0.35">
      <c r="A6210" t="s">
        <v>7205</v>
      </c>
      <c r="B6210" s="3" t="s">
        <v>15710</v>
      </c>
      <c r="C6210" s="4">
        <v>49.890579028600001</v>
      </c>
      <c r="D6210" s="4">
        <v>9.9562050179200003</v>
      </c>
      <c r="E6210" s="4">
        <f>Orte[[#This Row],[Lat_dez]]*PI()/180</f>
        <v>0.8707548697755042</v>
      </c>
      <c r="F6210" s="4">
        <f>Orte[[#This Row],[Lon_dez]]*PI()/180</f>
        <v>0.17376855856628504</v>
      </c>
      <c r="G6210" t="s">
        <v>665</v>
      </c>
      <c r="H6210" t="s">
        <v>1003</v>
      </c>
      <c r="I6210" s="4" t="b">
        <v>0</v>
      </c>
      <c r="J6210" s="4" t="str">
        <f>CONCATENATE(Orte[[#This Row],[Ort]]," - ",Orte[[#This Row],[Landkreis]])</f>
        <v>Rimpar - Landkreis Würzburg</v>
      </c>
      <c r="L6210" s="3" t="s">
        <v>12661</v>
      </c>
      <c r="M6210" s="3"/>
      <c r="N6210" t="str">
        <f>Orte[[#This Row],[Ort]]</f>
        <v>Rimpar</v>
      </c>
      <c r="O6210" t="s">
        <v>5176</v>
      </c>
      <c r="P6210" t="s">
        <v>5651</v>
      </c>
    </row>
    <row r="6211" spans="1:16" x14ac:dyDescent="0.35">
      <c r="A6211" t="s">
        <v>3023</v>
      </c>
      <c r="B6211" s="3" t="s">
        <v>10221</v>
      </c>
      <c r="C6211" s="4">
        <v>47.874911239500001</v>
      </c>
      <c r="D6211" s="4">
        <v>12.3280165002</v>
      </c>
      <c r="E6211" s="4">
        <f>Orte[[#This Row],[Lat_dez]]*PI()/180</f>
        <v>0.83557483022931456</v>
      </c>
      <c r="F6211" s="4">
        <f>Orte[[#This Row],[Lon_dez]]*PI()/180</f>
        <v>0.21516447816867817</v>
      </c>
      <c r="G6211" t="s">
        <v>665</v>
      </c>
      <c r="H6211" t="s">
        <v>877</v>
      </c>
      <c r="I6211" s="4" t="b">
        <v>0</v>
      </c>
      <c r="J6211" s="4" t="str">
        <f>CONCATENATE(Orte[[#This Row],[Ort]]," - ",Orte[[#This Row],[Landkreis]])</f>
        <v>Rimsting - Landkreis Rosenheim</v>
      </c>
      <c r="L6211" s="3" t="s">
        <v>14760</v>
      </c>
      <c r="M6211" s="3"/>
      <c r="N6211" t="str">
        <f>Orte[[#This Row],[Ort]]</f>
        <v>Rimsting</v>
      </c>
      <c r="O6211" t="s">
        <v>5997</v>
      </c>
      <c r="P6211" t="s">
        <v>3812</v>
      </c>
    </row>
    <row r="6212" spans="1:16" x14ac:dyDescent="0.35">
      <c r="A6212" t="s">
        <v>1428</v>
      </c>
      <c r="B6212" s="3" t="s">
        <v>8361</v>
      </c>
      <c r="C6212" s="4">
        <v>48.951230291199998</v>
      </c>
      <c r="D6212" s="4">
        <v>13.2104504499</v>
      </c>
      <c r="E6212" s="4">
        <f>Orte[[#This Row],[Lat_dez]]*PI()/180</f>
        <v>0.85436014148342265</v>
      </c>
      <c r="F6212" s="4">
        <f>Orte[[#This Row],[Lon_dez]]*PI()/180</f>
        <v>0.23056585602232119</v>
      </c>
      <c r="G6212" t="s">
        <v>665</v>
      </c>
      <c r="H6212" t="s">
        <v>1419</v>
      </c>
      <c r="I6212" s="4" t="b">
        <v>0</v>
      </c>
      <c r="J6212" s="4" t="str">
        <f>CONCATENATE(Orte[[#This Row],[Ort]]," - ",Orte[[#This Row],[Landkreis]])</f>
        <v>Rinchnach - Landkreis Regen</v>
      </c>
      <c r="L6212" s="3" t="s">
        <v>14154</v>
      </c>
      <c r="M6212" s="3"/>
      <c r="N6212" t="str">
        <f>Orte[[#This Row],[Ort]]</f>
        <v>Rinchnach</v>
      </c>
      <c r="O6212" t="s">
        <v>6026</v>
      </c>
      <c r="P6212" t="s">
        <v>6570</v>
      </c>
    </row>
    <row r="6213" spans="1:16" x14ac:dyDescent="0.35">
      <c r="A6213" t="s">
        <v>3906</v>
      </c>
      <c r="B6213" s="3" t="s">
        <v>11333</v>
      </c>
      <c r="C6213" s="4">
        <v>52.613175102900001</v>
      </c>
      <c r="D6213" s="4">
        <v>6.8457671549099999</v>
      </c>
      <c r="E6213" s="4">
        <f>Orte[[#This Row],[Lat_dez]]*PI()/180</f>
        <v>0.91827313547391143</v>
      </c>
      <c r="F6213" s="4">
        <f>Orte[[#This Row],[Lon_dez]]*PI()/180</f>
        <v>0.1194811766780642</v>
      </c>
      <c r="G6213" t="s">
        <v>554</v>
      </c>
      <c r="H6213" t="s">
        <v>2961</v>
      </c>
      <c r="I6213" s="4" t="b">
        <v>0</v>
      </c>
      <c r="J6213" s="4" t="str">
        <f>CONCATENATE(Orte[[#This Row],[Ort]]," - ",Orte[[#This Row],[Landkreis]])</f>
        <v>Ringe, Laar, Emlichheim - Landkreis Grafschaft Bentheim</v>
      </c>
      <c r="L6213" s="3" t="s">
        <v>15580</v>
      </c>
      <c r="M6213" s="3"/>
      <c r="N6213" t="str">
        <f>Orte[[#This Row],[Ort]]</f>
        <v>Ringe, Laar, Emlichheim</v>
      </c>
      <c r="O6213" t="s">
        <v>6582</v>
      </c>
      <c r="P6213" t="s">
        <v>270</v>
      </c>
    </row>
    <row r="6214" spans="1:16" x14ac:dyDescent="0.35">
      <c r="A6214" t="s">
        <v>4580</v>
      </c>
      <c r="B6214" s="3" t="s">
        <v>12204</v>
      </c>
      <c r="C6214" s="4">
        <v>48.811268270399999</v>
      </c>
      <c r="D6214" s="4">
        <v>13.459486951700001</v>
      </c>
      <c r="E6214" s="4">
        <f>Orte[[#This Row],[Lat_dez]]*PI()/180</f>
        <v>0.85191734339271774</v>
      </c>
      <c r="F6214" s="4">
        <f>Orte[[#This Row],[Lon_dez]]*PI()/180</f>
        <v>0.23491236293638001</v>
      </c>
      <c r="G6214" t="s">
        <v>665</v>
      </c>
      <c r="H6214" t="s">
        <v>937</v>
      </c>
      <c r="I6214" s="4" t="b">
        <v>0</v>
      </c>
      <c r="J6214" s="4" t="str">
        <f>CONCATENATE(Orte[[#This Row],[Ort]]," - ",Orte[[#This Row],[Landkreis]])</f>
        <v>Ringelai - Landkreis Freyung-Grafenau</v>
      </c>
      <c r="L6214" s="3" t="s">
        <v>10218</v>
      </c>
      <c r="M6214" s="3"/>
      <c r="N6214" t="str">
        <f>Orte[[#This Row],[Ort]]</f>
        <v>Ringelai</v>
      </c>
      <c r="O6214" t="s">
        <v>1560</v>
      </c>
      <c r="P6214" t="s">
        <v>2690</v>
      </c>
    </row>
    <row r="6215" spans="1:16" x14ac:dyDescent="0.35">
      <c r="A6215" t="s">
        <v>6728</v>
      </c>
      <c r="B6215" s="3" t="s">
        <v>15063</v>
      </c>
      <c r="C6215" s="4">
        <v>51.089765530000001</v>
      </c>
      <c r="D6215" s="4">
        <v>10.0731914394</v>
      </c>
      <c r="E6215" s="4">
        <f>Orte[[#This Row],[Lat_dez]]*PI()/180</f>
        <v>0.89168462257040582</v>
      </c>
      <c r="F6215" s="4">
        <f>Orte[[#This Row],[Lon_dez]]*PI()/180</f>
        <v>0.17581035680123686</v>
      </c>
      <c r="G6215" t="s">
        <v>549</v>
      </c>
      <c r="H6215" t="s">
        <v>1453</v>
      </c>
      <c r="I6215" s="4" t="b">
        <v>0</v>
      </c>
      <c r="J6215" s="4" t="str">
        <f>CONCATENATE(Orte[[#This Row],[Ort]]," - ",Orte[[#This Row],[Landkreis]])</f>
        <v>Ringgau - Landkreis Werra-Meißner-Kreis</v>
      </c>
      <c r="L6215" s="3" t="s">
        <v>12170</v>
      </c>
      <c r="M6215" s="3"/>
      <c r="N6215" t="str">
        <f>Orte[[#This Row],[Ort]]</f>
        <v>Ringgau</v>
      </c>
      <c r="O6215" t="s">
        <v>2401</v>
      </c>
      <c r="P6215" t="s">
        <v>4496</v>
      </c>
    </row>
    <row r="6216" spans="1:16" x14ac:dyDescent="0.35">
      <c r="A6216" t="s">
        <v>7184</v>
      </c>
      <c r="B6216" s="3" t="s">
        <v>15679</v>
      </c>
      <c r="C6216" s="4">
        <v>48.249822074999997</v>
      </c>
      <c r="D6216" s="4">
        <v>7.7691307909300003</v>
      </c>
      <c r="E6216" s="4">
        <f>Orte[[#This Row],[Lat_dez]]*PI()/180</f>
        <v>0.8421182587101923</v>
      </c>
      <c r="F6216" s="4">
        <f>Orte[[#This Row],[Lon_dez]]*PI()/180</f>
        <v>0.13559691231979973</v>
      </c>
      <c r="G6216" t="s">
        <v>546</v>
      </c>
      <c r="H6216" t="s">
        <v>622</v>
      </c>
      <c r="I6216" s="4" t="b">
        <v>0</v>
      </c>
      <c r="J6216" s="4" t="str">
        <f>CONCATENATE(Orte[[#This Row],[Ort]]," - ",Orte[[#This Row],[Landkreis]])</f>
        <v>Ringsheim - Landkreis Ortenaukreis</v>
      </c>
      <c r="L6216" s="3" t="s">
        <v>13534</v>
      </c>
      <c r="M6216" s="3"/>
      <c r="N6216" t="str">
        <f>Orte[[#This Row],[Ort]]</f>
        <v>Ringsheim</v>
      </c>
      <c r="O6216" t="s">
        <v>5917</v>
      </c>
      <c r="P6216" t="s">
        <v>6942</v>
      </c>
    </row>
    <row r="6217" spans="1:16" x14ac:dyDescent="0.35">
      <c r="A6217" t="s">
        <v>3279</v>
      </c>
      <c r="B6217" s="3" t="s">
        <v>10535</v>
      </c>
      <c r="C6217" s="4">
        <v>52.175427524</v>
      </c>
      <c r="D6217" s="4">
        <v>9.1115427400000009</v>
      </c>
      <c r="E6217" s="4">
        <f>Orte[[#This Row],[Lat_dez]]*PI()/180</f>
        <v>0.9106329989294728</v>
      </c>
      <c r="F6217" s="4">
        <f>Orte[[#This Row],[Lon_dez]]*PI()/180</f>
        <v>0.15902642074918563</v>
      </c>
      <c r="G6217" t="s">
        <v>554</v>
      </c>
      <c r="H6217" t="s">
        <v>767</v>
      </c>
      <c r="I6217" s="4" t="b">
        <v>0</v>
      </c>
      <c r="J6217" s="4" t="str">
        <f>CONCATENATE(Orte[[#This Row],[Ort]]," - ",Orte[[#This Row],[Landkreis]])</f>
        <v>Rinteln - Landkreis Schaumburg</v>
      </c>
      <c r="L6217" s="3" t="s">
        <v>8866</v>
      </c>
      <c r="M6217" s="3"/>
      <c r="N6217" t="str">
        <f>Orte[[#This Row],[Ort]]</f>
        <v>Rinteln</v>
      </c>
      <c r="O6217" t="s">
        <v>3419</v>
      </c>
      <c r="P6217" t="s">
        <v>2543</v>
      </c>
    </row>
    <row r="6218" spans="1:16" x14ac:dyDescent="0.35">
      <c r="A6218" t="s">
        <v>4259</v>
      </c>
      <c r="B6218" s="3" t="s">
        <v>11779</v>
      </c>
      <c r="C6218" s="4">
        <v>54.749373819699997</v>
      </c>
      <c r="D6218" s="4">
        <v>8.8672116003799992</v>
      </c>
      <c r="E6218" s="4">
        <f>Orte[[#This Row],[Lat_dez]]*PI()/180</f>
        <v>0.95555683655894919</v>
      </c>
      <c r="F6218" s="4">
        <f>Orte[[#This Row],[Lon_dez]]*PI()/180</f>
        <v>0.15476203789766665</v>
      </c>
      <c r="G6218" t="s">
        <v>641</v>
      </c>
      <c r="H6218" t="s">
        <v>765</v>
      </c>
      <c r="I6218" s="4" t="b">
        <v>0</v>
      </c>
      <c r="J6218" s="4" t="str">
        <f>CONCATENATE(Orte[[#This Row],[Ort]]," - ",Orte[[#This Row],[Landkreis]])</f>
        <v>Risum-Lindholm, Stedesand - Kreis Nordfriesland</v>
      </c>
      <c r="L6218" s="3" t="s">
        <v>12837</v>
      </c>
      <c r="M6218" s="3"/>
      <c r="N6218" t="str">
        <f>Orte[[#This Row],[Ort]]</f>
        <v>Risum-Lindholm, Stedesand</v>
      </c>
      <c r="O6218" t="s">
        <v>3570</v>
      </c>
      <c r="P6218" t="s">
        <v>4626</v>
      </c>
    </row>
    <row r="6219" spans="1:16" x14ac:dyDescent="0.35">
      <c r="A6219" t="s">
        <v>2021</v>
      </c>
      <c r="B6219" s="3" t="s">
        <v>9006</v>
      </c>
      <c r="C6219" s="4">
        <v>53.192359339799999</v>
      </c>
      <c r="D6219" s="4">
        <v>8.7294834653900004</v>
      </c>
      <c r="E6219" s="4">
        <f>Orte[[#This Row],[Lat_dez]]*PI()/180</f>
        <v>0.92838180738346709</v>
      </c>
      <c r="F6219" s="4">
        <f>Orte[[#This Row],[Lon_dez]]*PI()/180</f>
        <v>0.15235822846945996</v>
      </c>
      <c r="G6219" t="s">
        <v>554</v>
      </c>
      <c r="H6219" t="s">
        <v>1067</v>
      </c>
      <c r="I6219" s="4" t="b">
        <v>0</v>
      </c>
      <c r="J6219" s="4" t="str">
        <f>CONCATENATE(Orte[[#This Row],[Ort]]," - ",Orte[[#This Row],[Landkreis]])</f>
        <v>Ritterhude - Landkreis Osterholz</v>
      </c>
      <c r="L6219" s="3" t="s">
        <v>10224</v>
      </c>
      <c r="M6219" s="3"/>
      <c r="N6219" t="str">
        <f>Orte[[#This Row],[Ort]]</f>
        <v>Ritterhude</v>
      </c>
      <c r="O6219" t="s">
        <v>1834</v>
      </c>
      <c r="P6219" t="s">
        <v>16152</v>
      </c>
    </row>
    <row r="6220" spans="1:16" x14ac:dyDescent="0.35">
      <c r="A6220" t="s">
        <v>2268</v>
      </c>
      <c r="B6220" s="3" t="s">
        <v>9287</v>
      </c>
      <c r="C6220" s="4">
        <v>49.981391798700002</v>
      </c>
      <c r="D6220" s="4">
        <v>6.4894686904899999</v>
      </c>
      <c r="E6220" s="4">
        <f>Orte[[#This Row],[Lat_dez]]*PI()/180</f>
        <v>0.87233985161660588</v>
      </c>
      <c r="F6220" s="4">
        <f>Orte[[#This Row],[Lon_dez]]*PI()/180</f>
        <v>0.11326259535413533</v>
      </c>
      <c r="G6220" t="s">
        <v>514</v>
      </c>
      <c r="H6220" t="s">
        <v>515</v>
      </c>
      <c r="I6220" s="4" t="b">
        <v>0</v>
      </c>
      <c r="J6220" s="4" t="str">
        <f>CONCATENATE(Orte[[#This Row],[Ort]]," - ",Orte[[#This Row],[Landkreis]])</f>
        <v>Rittersdorf u.a. - Landkreis Eifelkreis Bitburg-Prüm</v>
      </c>
      <c r="L6220" s="3" t="s">
        <v>8853</v>
      </c>
      <c r="M6220" s="3"/>
      <c r="N6220" t="str">
        <f>Orte[[#This Row],[Ort]]</f>
        <v>Rittersdorf u.a.</v>
      </c>
      <c r="O6220" t="s">
        <v>7028</v>
      </c>
      <c r="P6220" t="s">
        <v>1418</v>
      </c>
    </row>
    <row r="6221" spans="1:16" x14ac:dyDescent="0.35">
      <c r="A6221" t="s">
        <v>4938</v>
      </c>
      <c r="B6221" s="3" t="s">
        <v>12665</v>
      </c>
      <c r="C6221" s="4">
        <v>53.374111172699997</v>
      </c>
      <c r="D6221" s="4">
        <v>12.6235377466</v>
      </c>
      <c r="E6221" s="4">
        <f>Orte[[#This Row],[Lat_dez]]*PI()/180</f>
        <v>0.93155397528910666</v>
      </c>
      <c r="F6221" s="4">
        <f>Orte[[#This Row],[Lon_dez]]*PI()/180</f>
        <v>0.22032229692795563</v>
      </c>
      <c r="G6221" t="s">
        <v>834</v>
      </c>
      <c r="H6221" t="s">
        <v>921</v>
      </c>
      <c r="I6221" s="4" t="b">
        <v>0</v>
      </c>
      <c r="J6221" s="4" t="str">
        <f>CONCATENATE(Orte[[#This Row],[Ort]]," - ",Orte[[#This Row],[Landkreis]])</f>
        <v>Röbel/Müritz - Landkreis Mecklenburgische Seenplatte</v>
      </c>
      <c r="L6221" s="3" t="s">
        <v>12660</v>
      </c>
      <c r="M6221" s="3"/>
      <c r="N6221" t="str">
        <f>Orte[[#This Row],[Ort]]</f>
        <v>Röbel/Müritz</v>
      </c>
      <c r="O6221" t="s">
        <v>1881</v>
      </c>
      <c r="P6221" t="s">
        <v>2077</v>
      </c>
    </row>
    <row r="6222" spans="1:16" x14ac:dyDescent="0.35">
      <c r="A6222" t="s">
        <v>1374</v>
      </c>
      <c r="B6222" s="3" t="s">
        <v>8306</v>
      </c>
      <c r="C6222" s="4">
        <v>52.705895209300003</v>
      </c>
      <c r="D6222" s="4">
        <v>11.7693235998</v>
      </c>
      <c r="E6222" s="4">
        <f>Orte[[#This Row],[Lat_dez]]*PI()/180</f>
        <v>0.91989140661339097</v>
      </c>
      <c r="F6222" s="4">
        <f>Orte[[#This Row],[Lon_dez]]*PI()/180</f>
        <v>0.20541344754918142</v>
      </c>
      <c r="G6222" t="s">
        <v>809</v>
      </c>
      <c r="H6222" t="s">
        <v>872</v>
      </c>
      <c r="I6222" s="4" t="b">
        <v>0</v>
      </c>
      <c r="J6222" s="4" t="str">
        <f>CONCATENATE(Orte[[#This Row],[Ort]]," - ",Orte[[#This Row],[Landkreis]])</f>
        <v>Rochau - Landkreis Stendal</v>
      </c>
      <c r="L6222" s="3" t="s">
        <v>8160</v>
      </c>
      <c r="M6222" s="3"/>
      <c r="N6222" t="str">
        <f>Orte[[#This Row],[Ort]]</f>
        <v>Rochau</v>
      </c>
      <c r="O6222" t="s">
        <v>6316</v>
      </c>
      <c r="P6222" t="s">
        <v>3569</v>
      </c>
    </row>
    <row r="6223" spans="1:16" x14ac:dyDescent="0.35">
      <c r="A6223" t="s">
        <v>5609</v>
      </c>
      <c r="B6223" s="3" t="s">
        <v>13545</v>
      </c>
      <c r="C6223" s="4">
        <v>51.0283592149</v>
      </c>
      <c r="D6223" s="4">
        <v>12.8291215936</v>
      </c>
      <c r="E6223" s="4">
        <f>Orte[[#This Row],[Lat_dez]]*PI()/180</f>
        <v>0.89061288019039375</v>
      </c>
      <c r="F6223" s="4">
        <f>Orte[[#This Row],[Lon_dez]]*PI()/180</f>
        <v>0.22391041194702188</v>
      </c>
      <c r="G6223" t="s">
        <v>869</v>
      </c>
      <c r="H6223" t="s">
        <v>935</v>
      </c>
      <c r="I6223" s="4" t="b">
        <v>0</v>
      </c>
      <c r="J6223" s="4" t="str">
        <f>CONCATENATE(Orte[[#This Row],[Ort]]," - ",Orte[[#This Row],[Landkreis]])</f>
        <v>Rochlitz - Landkreis Mittelsachsen</v>
      </c>
      <c r="L6223" s="3" t="s">
        <v>8161</v>
      </c>
      <c r="M6223" s="3"/>
      <c r="N6223" t="str">
        <f>Orte[[#This Row],[Ort]]</f>
        <v>Rochlitz</v>
      </c>
      <c r="O6223" t="s">
        <v>7048</v>
      </c>
      <c r="P6223" t="s">
        <v>5541</v>
      </c>
    </row>
    <row r="6224" spans="1:16" x14ac:dyDescent="0.35">
      <c r="A6224" t="s">
        <v>4780</v>
      </c>
      <c r="B6224" s="3" t="s">
        <v>12464</v>
      </c>
      <c r="C6224" s="4">
        <v>50.422586216600003</v>
      </c>
      <c r="D6224" s="4">
        <v>8.7468223885499992</v>
      </c>
      <c r="E6224" s="4">
        <f>Orte[[#This Row],[Lat_dez]]*PI()/180</f>
        <v>0.88004014685038068</v>
      </c>
      <c r="F6224" s="4">
        <f>Orte[[#This Row],[Lon_dez]]*PI()/180</f>
        <v>0.15266084976735225</v>
      </c>
      <c r="G6224" t="s">
        <v>549</v>
      </c>
      <c r="H6224" t="s">
        <v>733</v>
      </c>
      <c r="I6224" s="4" t="b">
        <v>0</v>
      </c>
      <c r="J6224" s="4" t="str">
        <f>CONCATENATE(Orte[[#This Row],[Ort]]," - ",Orte[[#This Row],[Landkreis]])</f>
        <v>Rockenberg - Landkreis Wetteraukreis</v>
      </c>
      <c r="L6224" s="3" t="s">
        <v>14135</v>
      </c>
      <c r="M6224" s="3"/>
      <c r="N6224" t="str">
        <f>Orte[[#This Row],[Ort]]</f>
        <v>Rockenberg</v>
      </c>
      <c r="O6224" t="s">
        <v>5644</v>
      </c>
      <c r="P6224" t="s">
        <v>6131</v>
      </c>
    </row>
    <row r="6225" spans="1:16" x14ac:dyDescent="0.35">
      <c r="A6225" t="s">
        <v>5855</v>
      </c>
      <c r="B6225" s="3" t="s">
        <v>13882</v>
      </c>
      <c r="C6225" s="4">
        <v>49.627970858300003</v>
      </c>
      <c r="D6225" s="4">
        <v>7.8088955544400003</v>
      </c>
      <c r="E6225" s="4">
        <f>Orte[[#This Row],[Lat_dez]]*PI()/180</f>
        <v>0.86617149256113124</v>
      </c>
      <c r="F6225" s="4">
        <f>Orte[[#This Row],[Lon_dez]]*PI()/180</f>
        <v>0.1362909383693261</v>
      </c>
      <c r="G6225" t="s">
        <v>514</v>
      </c>
      <c r="H6225" t="s">
        <v>595</v>
      </c>
      <c r="I6225" s="4" t="b">
        <v>0</v>
      </c>
      <c r="J6225" s="4" t="str">
        <f>CONCATENATE(Orte[[#This Row],[Ort]]," - ",Orte[[#This Row],[Landkreis]])</f>
        <v>Rockenhausen, Bisterschied u.a. - Landkreis Donnersbergkreis</v>
      </c>
      <c r="L6225" s="3" t="s">
        <v>11655</v>
      </c>
      <c r="M6225" s="3"/>
      <c r="N6225" t="str">
        <f>Orte[[#This Row],[Ort]]</f>
        <v>Rockenhausen, Bisterschied u.a.</v>
      </c>
      <c r="O6225" t="s">
        <v>2187</v>
      </c>
      <c r="P6225" t="s">
        <v>6803</v>
      </c>
    </row>
    <row r="6226" spans="1:16" x14ac:dyDescent="0.35">
      <c r="A6226" t="s">
        <v>2402</v>
      </c>
      <c r="B6226" s="3" t="s">
        <v>9450</v>
      </c>
      <c r="C6226" s="4">
        <v>50.901750612800001</v>
      </c>
      <c r="D6226" s="4">
        <v>11.035583384100001</v>
      </c>
      <c r="E6226" s="4">
        <f>Orte[[#This Row],[Lat_dez]]*PI()/180</f>
        <v>0.88840314322240121</v>
      </c>
      <c r="F6226" s="4">
        <f>Orte[[#This Row],[Lon_dez]]*PI()/180</f>
        <v>0.19260726493092306</v>
      </c>
      <c r="G6226" t="s">
        <v>678</v>
      </c>
      <c r="H6226" t="s">
        <v>1285</v>
      </c>
      <c r="I6226" s="4" t="b">
        <v>0</v>
      </c>
      <c r="J6226" s="4" t="str">
        <f>CONCATENATE(Orte[[#This Row],[Ort]]," - ",Orte[[#This Row],[Landkreis]])</f>
        <v>Rockhausen, Klettbach - Landkreis Weimarer Land</v>
      </c>
      <c r="L6226" s="3" t="s">
        <v>14149</v>
      </c>
      <c r="M6226" s="3"/>
      <c r="N6226" t="str">
        <f>Orte[[#This Row],[Ort]]</f>
        <v>Rockhausen, Klettbach</v>
      </c>
      <c r="O6226" t="s">
        <v>3156</v>
      </c>
      <c r="P6226" t="s">
        <v>2269</v>
      </c>
    </row>
    <row r="6227" spans="1:16" x14ac:dyDescent="0.35">
      <c r="A6227" t="s">
        <v>4078</v>
      </c>
      <c r="B6227" s="3" t="s">
        <v>11558</v>
      </c>
      <c r="C6227" s="4">
        <v>49.052453677400003</v>
      </c>
      <c r="D6227" s="4">
        <v>10.555129132199999</v>
      </c>
      <c r="E6227" s="4">
        <f>Orte[[#This Row],[Lat_dez]]*PI()/180</f>
        <v>0.85612682285263053</v>
      </c>
      <c r="F6227" s="4">
        <f>Orte[[#This Row],[Lon_dez]]*PI()/180</f>
        <v>0.1842217563300618</v>
      </c>
      <c r="G6227" t="s">
        <v>665</v>
      </c>
      <c r="H6227" t="s">
        <v>784</v>
      </c>
      <c r="I6227" s="4" t="b">
        <v>0</v>
      </c>
      <c r="J6227" s="4" t="str">
        <f>CONCATENATE(Orte[[#This Row],[Ort]]," - ",Orte[[#This Row],[Landkreis]])</f>
        <v>Röckingen - Landkreis Ansbach</v>
      </c>
      <c r="L6227" s="3" t="s">
        <v>8936</v>
      </c>
      <c r="M6227" s="3"/>
      <c r="N6227" t="str">
        <f>Orte[[#This Row],[Ort]]</f>
        <v>Röckingen</v>
      </c>
      <c r="O6227" t="s">
        <v>6148</v>
      </c>
      <c r="P6227" t="s">
        <v>16153</v>
      </c>
    </row>
    <row r="6228" spans="1:16" x14ac:dyDescent="0.35">
      <c r="A6228" t="s">
        <v>6212</v>
      </c>
      <c r="B6228" s="3" t="s">
        <v>14347</v>
      </c>
      <c r="C6228" s="4">
        <v>50.3337668932</v>
      </c>
      <c r="D6228" s="4">
        <v>10.7963759257</v>
      </c>
      <c r="E6228" s="4">
        <f>Orte[[#This Row],[Lat_dez]]*PI()/180</f>
        <v>0.87848995721765699</v>
      </c>
      <c r="F6228" s="4">
        <f>Orte[[#This Row],[Lon_dez]]*PI()/180</f>
        <v>0.18843230718651569</v>
      </c>
      <c r="G6228" t="s">
        <v>665</v>
      </c>
      <c r="H6228" t="s">
        <v>1540</v>
      </c>
      <c r="I6228" s="4" t="b">
        <v>0</v>
      </c>
      <c r="J6228" s="4" t="str">
        <f>CONCATENATE(Orte[[#This Row],[Ort]]," - ",Orte[[#This Row],[Landkreis]])</f>
        <v>Rodach b. Coburg - Landkreis Coburg</v>
      </c>
      <c r="L6228" s="3" t="s">
        <v>12654</v>
      </c>
      <c r="M6228" s="3"/>
      <c r="N6228" t="str">
        <f>Orte[[#This Row],[Ort]]</f>
        <v>Rodach b. Coburg</v>
      </c>
      <c r="O6228" t="s">
        <v>3819</v>
      </c>
      <c r="P6228" t="s">
        <v>16154</v>
      </c>
    </row>
    <row r="6229" spans="1:16" x14ac:dyDescent="0.35">
      <c r="A6229" t="s">
        <v>6869</v>
      </c>
      <c r="B6229" s="3" t="s">
        <v>15249</v>
      </c>
      <c r="C6229" s="4">
        <v>49.239095588700003</v>
      </c>
      <c r="D6229" s="4">
        <v>7.63437978357</v>
      </c>
      <c r="E6229" s="4">
        <f>Orte[[#This Row],[Lat_dez]]*PI()/180</f>
        <v>0.85938433872703068</v>
      </c>
      <c r="F6229" s="4">
        <f>Orte[[#This Row],[Lon_dez]]*PI()/180</f>
        <v>0.13324506357098859</v>
      </c>
      <c r="G6229" t="s">
        <v>514</v>
      </c>
      <c r="H6229" t="s">
        <v>629</v>
      </c>
      <c r="I6229" s="4" t="b">
        <v>0</v>
      </c>
      <c r="J6229" s="4" t="str">
        <f>CONCATENATE(Orte[[#This Row],[Ort]]," - ",Orte[[#This Row],[Landkreis]])</f>
        <v>Rodalben - Landkreis Südwestpfalz</v>
      </c>
      <c r="L6229" s="3" t="s">
        <v>14151</v>
      </c>
      <c r="M6229" s="3"/>
      <c r="N6229" t="str">
        <f>Orte[[#This Row],[Ort]]</f>
        <v>Rodalben</v>
      </c>
      <c r="O6229" t="s">
        <v>2637</v>
      </c>
      <c r="P6229" t="s">
        <v>4218</v>
      </c>
    </row>
    <row r="6230" spans="1:16" x14ac:dyDescent="0.35">
      <c r="A6230" t="s">
        <v>2595</v>
      </c>
      <c r="B6230" s="3" t="s">
        <v>9702</v>
      </c>
      <c r="C6230" s="4">
        <v>51.261597624700002</v>
      </c>
      <c r="D6230" s="4">
        <v>10.365323077599999</v>
      </c>
      <c r="E6230" s="4">
        <f>Orte[[#This Row],[Lat_dez]]*PI()/180</f>
        <v>0.8946836583835196</v>
      </c>
      <c r="F6230" s="4">
        <f>Orte[[#This Row],[Lon_dez]]*PI()/180</f>
        <v>0.18090901573707169</v>
      </c>
      <c r="G6230" t="s">
        <v>678</v>
      </c>
      <c r="H6230" t="s">
        <v>1046</v>
      </c>
      <c r="I6230" s="4" t="b">
        <v>0</v>
      </c>
      <c r="J6230" s="4" t="str">
        <f>CONCATENATE(Orte[[#This Row],[Ort]]," - ",Orte[[#This Row],[Landkreis]])</f>
        <v>Rodeberg, Dünwald u.a. - Landkreis Unstrut-Hainich-Kreis</v>
      </c>
      <c r="L6230" s="3" t="s">
        <v>9938</v>
      </c>
      <c r="M6230" s="3"/>
      <c r="N6230" t="str">
        <f>Orte[[#This Row],[Ort]]</f>
        <v>Rodeberg, Dünwald u.a.</v>
      </c>
      <c r="O6230" t="s">
        <v>3513</v>
      </c>
      <c r="P6230" t="s">
        <v>16155</v>
      </c>
    </row>
    <row r="6231" spans="1:16" x14ac:dyDescent="0.35">
      <c r="A6231" t="s">
        <v>1032</v>
      </c>
      <c r="B6231" s="3" t="s">
        <v>8009</v>
      </c>
      <c r="C6231" s="4">
        <v>49.664414352900003</v>
      </c>
      <c r="D6231" s="4">
        <v>10.2418714715</v>
      </c>
      <c r="E6231" s="4">
        <f>Orte[[#This Row],[Lat_dez]]*PI()/180</f>
        <v>0.86680755153283395</v>
      </c>
      <c r="F6231" s="4">
        <f>Orte[[#This Row],[Lon_dez]]*PI()/180</f>
        <v>0.17875437874375158</v>
      </c>
      <c r="G6231" t="s">
        <v>665</v>
      </c>
      <c r="H6231" t="s">
        <v>700</v>
      </c>
      <c r="I6231" s="4" t="b">
        <v>0</v>
      </c>
      <c r="J6231" s="4" t="str">
        <f>CONCATENATE(Orte[[#This Row],[Ort]]," - ",Orte[[#This Row],[Landkreis]])</f>
        <v>Rödelsee - Landkreis Kitzingen</v>
      </c>
      <c r="L6231" s="3" t="s">
        <v>15585</v>
      </c>
      <c r="M6231" s="3"/>
      <c r="N6231" t="str">
        <f>Orte[[#This Row],[Ort]]</f>
        <v>Rödelsee</v>
      </c>
      <c r="O6231" t="s">
        <v>6448</v>
      </c>
      <c r="P6231" t="s">
        <v>2617</v>
      </c>
    </row>
    <row r="6232" spans="1:16" x14ac:dyDescent="0.35">
      <c r="A6232" t="s">
        <v>2922</v>
      </c>
      <c r="B6232" s="3" t="s">
        <v>10090</v>
      </c>
      <c r="C6232" s="4">
        <v>49.911873429499998</v>
      </c>
      <c r="D6232" s="4">
        <v>9.6219967739599994</v>
      </c>
      <c r="E6232" s="4">
        <f>Orte[[#This Row],[Lat_dez]]*PI()/180</f>
        <v>0.87112652718344885</v>
      </c>
      <c r="F6232" s="4">
        <f>Orte[[#This Row],[Lon_dez]]*PI()/180</f>
        <v>0.16793552432187459</v>
      </c>
      <c r="G6232" t="s">
        <v>665</v>
      </c>
      <c r="H6232" t="s">
        <v>826</v>
      </c>
      <c r="I6232" s="4" t="b">
        <v>0</v>
      </c>
      <c r="J6232" s="4" t="str">
        <f>CONCATENATE(Orte[[#This Row],[Ort]]," - ",Orte[[#This Row],[Landkreis]])</f>
        <v>Roden - Landkreis Main-Spessart</v>
      </c>
      <c r="L6232" s="3" t="s">
        <v>14753</v>
      </c>
      <c r="M6232" s="3"/>
      <c r="N6232" t="str">
        <f>Orte[[#This Row],[Ort]]</f>
        <v>Roden</v>
      </c>
      <c r="O6232" t="s">
        <v>1035</v>
      </c>
      <c r="P6232" t="s">
        <v>1705</v>
      </c>
    </row>
    <row r="6233" spans="1:16" x14ac:dyDescent="0.35">
      <c r="A6233" t="s">
        <v>6377</v>
      </c>
      <c r="B6233" s="3" t="s">
        <v>14584</v>
      </c>
      <c r="C6233" s="4">
        <v>54.852106182199996</v>
      </c>
      <c r="D6233" s="4">
        <v>8.67579753445</v>
      </c>
      <c r="E6233" s="4">
        <f>Orte[[#This Row],[Lat_dez]]*PI()/180</f>
        <v>0.95734985453292665</v>
      </c>
      <c r="F6233" s="4">
        <f>Orte[[#This Row],[Lon_dez]]*PI()/180</f>
        <v>0.15142123221255865</v>
      </c>
      <c r="G6233" t="s">
        <v>641</v>
      </c>
      <c r="H6233" t="s">
        <v>765</v>
      </c>
      <c r="I6233" s="4" t="b">
        <v>0</v>
      </c>
      <c r="J6233" s="4" t="str">
        <f>CONCATENATE(Orte[[#This Row],[Ort]]," - ",Orte[[#This Row],[Landkreis]])</f>
        <v>Rodenäs - Kreis Nordfriesland</v>
      </c>
      <c r="L6233" s="3" t="s">
        <v>15575</v>
      </c>
      <c r="M6233" s="3"/>
      <c r="N6233" t="str">
        <f>Orte[[#This Row],[Ort]]</f>
        <v>Rodenäs</v>
      </c>
      <c r="O6233" t="s">
        <v>5454</v>
      </c>
      <c r="P6233" t="s">
        <v>2538</v>
      </c>
    </row>
    <row r="6234" spans="1:16" x14ac:dyDescent="0.35">
      <c r="A6234" t="s">
        <v>1587</v>
      </c>
      <c r="B6234" s="3" t="s">
        <v>10962</v>
      </c>
      <c r="C6234" s="4">
        <v>50.136925893899999</v>
      </c>
      <c r="D6234" s="4">
        <v>9.04117365858</v>
      </c>
      <c r="E6234" s="4">
        <f>Orte[[#This Row],[Lat_dez]]*PI()/180</f>
        <v>0.87505443367695612</v>
      </c>
      <c r="F6234" s="4">
        <f>Orte[[#This Row],[Lon_dez]]*PI()/180</f>
        <v>0.15779824858680266</v>
      </c>
      <c r="G6234" t="s">
        <v>549</v>
      </c>
      <c r="H6234" t="s">
        <v>1076</v>
      </c>
      <c r="I6234" s="4" t="b">
        <v>0</v>
      </c>
      <c r="J6234" s="4" t="str">
        <f>CONCATENATE(Orte[[#This Row],[Ort]]," - ",Orte[[#This Row],[Landkreis]])</f>
        <v>Rodenbach - Landkreis Main-Kinzig-Kreis</v>
      </c>
      <c r="L6234" s="3" t="s">
        <v>13533</v>
      </c>
      <c r="M6234" s="3"/>
      <c r="N6234" t="str">
        <f>Orte[[#This Row],[Ort]]</f>
        <v>Rodenbach</v>
      </c>
      <c r="O6234" t="s">
        <v>4144</v>
      </c>
      <c r="P6234" t="s">
        <v>301</v>
      </c>
    </row>
    <row r="6235" spans="1:16" x14ac:dyDescent="0.35">
      <c r="A6235" t="s">
        <v>1587</v>
      </c>
      <c r="B6235" s="3" t="s">
        <v>8533</v>
      </c>
      <c r="C6235" s="4">
        <v>49.466558099799997</v>
      </c>
      <c r="D6235" s="4">
        <v>7.6669336564800004</v>
      </c>
      <c r="E6235" s="4">
        <f>Orte[[#This Row],[Lat_dez]]*PI()/180</f>
        <v>0.8633543084705797</v>
      </c>
      <c r="F6235" s="4">
        <f>Orte[[#This Row],[Lon_dez]]*PI()/180</f>
        <v>0.13381323583754387</v>
      </c>
      <c r="G6235" t="s">
        <v>514</v>
      </c>
      <c r="H6235" t="s">
        <v>586</v>
      </c>
      <c r="I6235" s="4" t="b">
        <v>0</v>
      </c>
      <c r="J6235" s="4" t="str">
        <f>CONCATENATE(Orte[[#This Row],[Ort]]," - ",Orte[[#This Row],[Landkreis]])</f>
        <v>Rodenbach - Landkreis Kaiserslautern</v>
      </c>
      <c r="L6235" s="3" t="s">
        <v>10471</v>
      </c>
      <c r="M6235" s="3"/>
      <c r="N6235" t="str">
        <f>Orte[[#This Row],[Ort]]</f>
        <v>Rodenbach</v>
      </c>
      <c r="O6235" t="s">
        <v>1707</v>
      </c>
      <c r="P6235" t="s">
        <v>6506</v>
      </c>
    </row>
    <row r="6236" spans="1:16" x14ac:dyDescent="0.35">
      <c r="A6236" t="s">
        <v>5950</v>
      </c>
      <c r="B6236" s="3" t="s">
        <v>14007</v>
      </c>
      <c r="C6236" s="4">
        <v>50.308863721599998</v>
      </c>
      <c r="D6236" s="4">
        <v>11.0360296736</v>
      </c>
      <c r="E6236" s="4">
        <f>Orte[[#This Row],[Lat_dez]]*PI()/180</f>
        <v>0.87805531487904787</v>
      </c>
      <c r="F6236" s="4">
        <f>Orte[[#This Row],[Lon_dez]]*PI()/180</f>
        <v>0.19261505415211511</v>
      </c>
      <c r="G6236" t="s">
        <v>665</v>
      </c>
      <c r="H6236" t="s">
        <v>1540</v>
      </c>
      <c r="I6236" s="4" t="b">
        <v>0</v>
      </c>
      <c r="J6236" s="4" t="str">
        <f>CONCATENATE(Orte[[#This Row],[Ort]]," - ",Orte[[#This Row],[Landkreis]])</f>
        <v>Rödental - Landkreis Coburg</v>
      </c>
      <c r="L6236" s="3" t="s">
        <v>15308</v>
      </c>
      <c r="M6236" s="3"/>
      <c r="N6236" t="str">
        <f>Orte[[#This Row],[Ort]]</f>
        <v>Rödental</v>
      </c>
      <c r="O6236" t="s">
        <v>3677</v>
      </c>
      <c r="P6236" t="s">
        <v>2000</v>
      </c>
    </row>
    <row r="6237" spans="1:16" x14ac:dyDescent="0.35">
      <c r="A6237" t="s">
        <v>4376</v>
      </c>
      <c r="B6237" s="3" t="s">
        <v>11936</v>
      </c>
      <c r="C6237" s="4">
        <v>51.420297874699997</v>
      </c>
      <c r="D6237" s="4">
        <v>13.5548940333</v>
      </c>
      <c r="E6237" s="4">
        <f>Orte[[#This Row],[Lat_dez]]*PI()/180</f>
        <v>0.89745350026975756</v>
      </c>
      <c r="F6237" s="4">
        <f>Orte[[#This Row],[Lon_dez]]*PI()/180</f>
        <v>0.23657753064001888</v>
      </c>
      <c r="G6237" t="s">
        <v>885</v>
      </c>
      <c r="H6237" t="s">
        <v>983</v>
      </c>
      <c r="I6237" s="4" t="b">
        <v>0</v>
      </c>
      <c r="J6237" s="4" t="str">
        <f>CONCATENATE(Orte[[#This Row],[Ort]]," - ",Orte[[#This Row],[Landkreis]])</f>
        <v>Röderland, Großthiemig u.a. - Landkreis Elbe-Elster</v>
      </c>
      <c r="L6237" s="3" t="s">
        <v>8177</v>
      </c>
      <c r="M6237" s="3"/>
      <c r="N6237" t="str">
        <f>Orte[[#This Row],[Ort]]</f>
        <v>Röderland, Großthiemig u.a.</v>
      </c>
      <c r="O6237" t="s">
        <v>6621</v>
      </c>
      <c r="P6237" t="s">
        <v>7105</v>
      </c>
    </row>
    <row r="6238" spans="1:16" x14ac:dyDescent="0.35">
      <c r="A6238" t="s">
        <v>4253</v>
      </c>
      <c r="B6238" s="3" t="s">
        <v>11772</v>
      </c>
      <c r="C6238" s="4">
        <v>49.973610860299999</v>
      </c>
      <c r="D6238" s="4">
        <v>8.8067453577299997</v>
      </c>
      <c r="E6238" s="4">
        <f>Orte[[#This Row],[Lat_dez]]*PI()/180</f>
        <v>0.87220404862263101</v>
      </c>
      <c r="F6238" s="4">
        <f>Orte[[#This Row],[Lon_dez]]*PI()/180</f>
        <v>0.15370670287711435</v>
      </c>
      <c r="G6238" t="s">
        <v>549</v>
      </c>
      <c r="H6238" t="s">
        <v>739</v>
      </c>
      <c r="I6238" s="4" t="b">
        <v>0</v>
      </c>
      <c r="J6238" s="4" t="str">
        <f>CONCATENATE(Orte[[#This Row],[Ort]]," - ",Orte[[#This Row],[Landkreis]])</f>
        <v>Rödermark - Landkreis Offenbach</v>
      </c>
      <c r="L6238" s="3" t="s">
        <v>14270</v>
      </c>
      <c r="M6238" s="3"/>
      <c r="N6238" t="str">
        <f>Orte[[#This Row],[Ort]]</f>
        <v>Rödermark</v>
      </c>
      <c r="O6238" t="s">
        <v>6401</v>
      </c>
      <c r="P6238" t="s">
        <v>6715</v>
      </c>
    </row>
    <row r="6239" spans="1:16" x14ac:dyDescent="0.35">
      <c r="A6239" t="s">
        <v>4883</v>
      </c>
      <c r="B6239" s="3" t="s">
        <v>12595</v>
      </c>
      <c r="C6239" s="4">
        <v>49.432339133200003</v>
      </c>
      <c r="D6239" s="4">
        <v>8.2590661795599996</v>
      </c>
      <c r="E6239" s="4">
        <f>Orte[[#This Row],[Lat_dez]]*PI()/180</f>
        <v>0.86275707483677988</v>
      </c>
      <c r="F6239" s="4">
        <f>Orte[[#This Row],[Lon_dez]]*PI()/180</f>
        <v>0.14414789797343119</v>
      </c>
      <c r="G6239" t="s">
        <v>514</v>
      </c>
      <c r="H6239" t="s">
        <v>580</v>
      </c>
      <c r="I6239" s="4" t="b">
        <v>0</v>
      </c>
      <c r="J6239" s="4" t="str">
        <f>CONCATENATE(Orte[[#This Row],[Ort]]," - ",Orte[[#This Row],[Landkreis]])</f>
        <v>Rödersheim-Gronau - Landkreis Rhein-Pfalz-Kreis</v>
      </c>
      <c r="L6239" s="3" t="s">
        <v>13030</v>
      </c>
      <c r="M6239" s="3"/>
      <c r="N6239" t="str">
        <f>Orte[[#This Row],[Ort]]</f>
        <v>Rödersheim-Gronau</v>
      </c>
      <c r="O6239" t="s">
        <v>5480</v>
      </c>
      <c r="P6239" t="s">
        <v>2711</v>
      </c>
    </row>
    <row r="6240" spans="1:16" x14ac:dyDescent="0.35">
      <c r="A6240" t="s">
        <v>1772</v>
      </c>
      <c r="B6240" s="3" t="s">
        <v>8726</v>
      </c>
      <c r="C6240" s="4">
        <v>52.677669878000003</v>
      </c>
      <c r="D6240" s="4">
        <v>9.4715452505299993</v>
      </c>
      <c r="E6240" s="4">
        <f>Orte[[#This Row],[Lat_dez]]*PI()/180</f>
        <v>0.91939878164973976</v>
      </c>
      <c r="F6240" s="4">
        <f>Orte[[#This Row],[Lon_dez]]*PI()/180</f>
        <v>0.16530964987337968</v>
      </c>
      <c r="G6240" t="s">
        <v>554</v>
      </c>
      <c r="H6240" t="s">
        <v>747</v>
      </c>
      <c r="I6240" s="4" t="b">
        <v>0</v>
      </c>
      <c r="J6240" s="4" t="str">
        <f>CONCATENATE(Orte[[#This Row],[Ort]]," - ",Orte[[#This Row],[Landkreis]])</f>
        <v>Rodewald - Landkreis Nienburg (Weser)</v>
      </c>
      <c r="L6240" s="3" t="s">
        <v>14482</v>
      </c>
      <c r="M6240" s="3"/>
      <c r="N6240" t="str">
        <f>Orte[[#This Row],[Ort]]</f>
        <v>Rodewald</v>
      </c>
      <c r="O6240" t="s">
        <v>5837</v>
      </c>
      <c r="P6240" t="s">
        <v>3282</v>
      </c>
    </row>
    <row r="6241" spans="1:16" x14ac:dyDescent="0.35">
      <c r="A6241" t="s">
        <v>5434</v>
      </c>
      <c r="B6241" s="3" t="s">
        <v>13316</v>
      </c>
      <c r="C6241" s="4">
        <v>50.536179961099997</v>
      </c>
      <c r="D6241" s="4">
        <v>12.418351961799999</v>
      </c>
      <c r="E6241" s="4">
        <f>Orte[[#This Row],[Lat_dez]]*PI()/180</f>
        <v>0.88202273170157486</v>
      </c>
      <c r="F6241" s="4">
        <f>Orte[[#This Row],[Lon_dez]]*PI()/180</f>
        <v>0.21674112940490708</v>
      </c>
      <c r="G6241" t="s">
        <v>869</v>
      </c>
      <c r="H6241" t="s">
        <v>870</v>
      </c>
      <c r="I6241" s="4" t="b">
        <v>0</v>
      </c>
      <c r="J6241" s="4" t="str">
        <f>CONCATENATE(Orte[[#This Row],[Ort]]," - ",Orte[[#This Row],[Landkreis]])</f>
        <v>Rodewisch - Landkreis Vogtlandkreis</v>
      </c>
      <c r="L6241" s="3" t="s">
        <v>12846</v>
      </c>
      <c r="M6241" s="3"/>
      <c r="N6241" t="str">
        <f>Orte[[#This Row],[Ort]]</f>
        <v>Rodewisch</v>
      </c>
      <c r="O6241" t="s">
        <v>3899</v>
      </c>
      <c r="P6241" t="s">
        <v>3686</v>
      </c>
    </row>
    <row r="6242" spans="1:16" x14ac:dyDescent="0.35">
      <c r="A6242" t="s">
        <v>6178</v>
      </c>
      <c r="B6242" s="3" t="s">
        <v>14308</v>
      </c>
      <c r="C6242" s="4">
        <v>50.012903739899997</v>
      </c>
      <c r="D6242" s="4">
        <v>8.8819485123399993</v>
      </c>
      <c r="E6242" s="4">
        <f>Orte[[#This Row],[Lat_dez]]*PI()/180</f>
        <v>0.87288983874424075</v>
      </c>
      <c r="F6242" s="4">
        <f>Orte[[#This Row],[Lon_dez]]*PI()/180</f>
        <v>0.15501924553294519</v>
      </c>
      <c r="G6242" t="s">
        <v>549</v>
      </c>
      <c r="H6242" t="s">
        <v>739</v>
      </c>
      <c r="I6242" s="4" t="b">
        <v>0</v>
      </c>
      <c r="J6242" s="4" t="str">
        <f>CONCATENATE(Orte[[#This Row],[Ort]]," - ",Orte[[#This Row],[Landkreis]])</f>
        <v>Rodgau - Landkreis Offenbach</v>
      </c>
      <c r="L6242" s="3" t="s">
        <v>14276</v>
      </c>
      <c r="M6242" s="3"/>
      <c r="N6242" t="str">
        <f>Orte[[#This Row],[Ort]]</f>
        <v>Rodgau</v>
      </c>
      <c r="O6242" t="s">
        <v>5776</v>
      </c>
      <c r="P6242" t="s">
        <v>5574</v>
      </c>
    </row>
    <row r="6243" spans="1:16" x14ac:dyDescent="0.35">
      <c r="A6243" t="s">
        <v>1409</v>
      </c>
      <c r="B6243" s="3" t="s">
        <v>8343</v>
      </c>
      <c r="C6243" s="4">
        <v>49.144610409199998</v>
      </c>
      <c r="D6243" s="4">
        <v>12.4559220276</v>
      </c>
      <c r="E6243" s="4">
        <f>Orte[[#This Row],[Lat_dez]]*PI()/180</f>
        <v>0.85773526125041777</v>
      </c>
      <c r="F6243" s="4">
        <f>Orte[[#This Row],[Lon_dez]]*PI()/180</f>
        <v>0.21739685075330797</v>
      </c>
      <c r="G6243" t="s">
        <v>665</v>
      </c>
      <c r="H6243" t="s">
        <v>915</v>
      </c>
      <c r="I6243" s="4" t="b">
        <v>0</v>
      </c>
      <c r="J6243" s="4" t="str">
        <f>CONCATENATE(Orte[[#This Row],[Ort]]," - ",Orte[[#This Row],[Landkreis]])</f>
        <v>Roding - Landkreis Cham</v>
      </c>
      <c r="L6243" s="3" t="s">
        <v>10238</v>
      </c>
      <c r="M6243" s="3"/>
      <c r="N6243" t="str">
        <f>Orte[[#This Row],[Ort]]</f>
        <v>Roding</v>
      </c>
      <c r="O6243" t="s">
        <v>3038</v>
      </c>
      <c r="P6243" t="s">
        <v>16156</v>
      </c>
    </row>
    <row r="6244" spans="1:16" x14ac:dyDescent="0.35">
      <c r="A6244" t="s">
        <v>5335</v>
      </c>
      <c r="B6244" s="3" t="s">
        <v>13185</v>
      </c>
      <c r="C6244" s="4">
        <v>52.235837497299997</v>
      </c>
      <c r="D6244" s="4">
        <v>8.4973079895999994</v>
      </c>
      <c r="E6244" s="4">
        <f>Orte[[#This Row],[Lat_dez]]*PI()/180</f>
        <v>0.91168735186459948</v>
      </c>
      <c r="F6244" s="4">
        <f>Orte[[#This Row],[Lon_dez]]*PI()/180</f>
        <v>0.14830600197454005</v>
      </c>
      <c r="G6244" t="s">
        <v>504</v>
      </c>
      <c r="H6244" t="s">
        <v>1711</v>
      </c>
      <c r="I6244" s="4" t="b">
        <v>0</v>
      </c>
      <c r="J6244" s="4" t="str">
        <f>CONCATENATE(Orte[[#This Row],[Ort]]," - ",Orte[[#This Row],[Landkreis]])</f>
        <v>Rödinghausen - Kreis Herford</v>
      </c>
      <c r="L6244" s="3" t="s">
        <v>14767</v>
      </c>
      <c r="M6244" s="3"/>
      <c r="N6244" t="str">
        <f>Orte[[#This Row],[Ort]]</f>
        <v>Rödinghausen</v>
      </c>
      <c r="O6244" t="s">
        <v>3989</v>
      </c>
      <c r="P6244" t="s">
        <v>4436</v>
      </c>
    </row>
    <row r="6245" spans="1:16" x14ac:dyDescent="0.35">
      <c r="A6245" t="s">
        <v>508</v>
      </c>
      <c r="B6245" s="3" t="s">
        <v>7670</v>
      </c>
      <c r="C6245" s="4">
        <v>50.658384534500001</v>
      </c>
      <c r="D6245" s="4">
        <v>6.1833750331699999</v>
      </c>
      <c r="E6245" s="4">
        <f>Orte[[#This Row],[Lat_dez]]*PI()/180</f>
        <v>0.88415560386839998</v>
      </c>
      <c r="F6245" s="4">
        <f>Orte[[#This Row],[Lon_dez]]*PI()/180</f>
        <v>0.10792025321443008</v>
      </c>
      <c r="G6245" t="s">
        <v>504</v>
      </c>
      <c r="H6245" t="s">
        <v>507</v>
      </c>
      <c r="I6245" s="4" t="b">
        <v>0</v>
      </c>
      <c r="J6245" s="4" t="str">
        <f>CONCATENATE(Orte[[#This Row],[Ort]]," - ",Orte[[#This Row],[Landkreis]])</f>
        <v>Roetgen - Kreis Städteregion Aachen</v>
      </c>
      <c r="L6245" s="3" t="s">
        <v>11682</v>
      </c>
      <c r="M6245" s="3"/>
      <c r="N6245" t="str">
        <f>Orte[[#This Row],[Ort]]</f>
        <v>Roetgen</v>
      </c>
      <c r="O6245" t="s">
        <v>4633</v>
      </c>
      <c r="P6245" t="s">
        <v>6027</v>
      </c>
    </row>
    <row r="6246" spans="1:16" x14ac:dyDescent="0.35">
      <c r="A6246" t="s">
        <v>701</v>
      </c>
      <c r="B6246" s="3" t="s">
        <v>7790</v>
      </c>
      <c r="C6246" s="4">
        <v>48.426344634300001</v>
      </c>
      <c r="D6246" s="4">
        <v>10.4594066901</v>
      </c>
      <c r="E6246" s="4">
        <f>Orte[[#This Row],[Lat_dez]]*PI()/180</f>
        <v>0.84519915857402439</v>
      </c>
      <c r="F6246" s="4">
        <f>Orte[[#This Row],[Lon_dez]]*PI()/180</f>
        <v>0.18255108454736721</v>
      </c>
      <c r="G6246" t="s">
        <v>665</v>
      </c>
      <c r="H6246" t="s">
        <v>694</v>
      </c>
      <c r="I6246" s="4" t="b">
        <v>0</v>
      </c>
      <c r="J6246" s="4" t="str">
        <f>CONCATENATE(Orte[[#This Row],[Ort]]," - ",Orte[[#This Row],[Landkreis]])</f>
        <v>Röfingen - Landkreis Günzburg</v>
      </c>
      <c r="L6246" s="3" t="s">
        <v>9207</v>
      </c>
      <c r="M6246" s="3"/>
      <c r="N6246" t="str">
        <f>Orte[[#This Row],[Ort]]</f>
        <v>Röfingen</v>
      </c>
      <c r="O6246" t="s">
        <v>2980</v>
      </c>
      <c r="P6246" t="s">
        <v>2486</v>
      </c>
    </row>
    <row r="6247" spans="1:16" x14ac:dyDescent="0.35">
      <c r="A6247" t="s">
        <v>6740</v>
      </c>
      <c r="B6247" s="3" t="s">
        <v>15080</v>
      </c>
      <c r="C6247" s="4">
        <v>48.280215595400001</v>
      </c>
      <c r="D6247" s="4">
        <v>10.2483067209</v>
      </c>
      <c r="E6247" s="4">
        <f>Orte[[#This Row],[Lat_dez]]*PI()/180</f>
        <v>0.84264872571244454</v>
      </c>
      <c r="F6247" s="4">
        <f>Orte[[#This Row],[Lon_dez]]*PI()/180</f>
        <v>0.17886669503396857</v>
      </c>
      <c r="G6247" t="s">
        <v>665</v>
      </c>
      <c r="H6247" t="s">
        <v>1017</v>
      </c>
      <c r="I6247" s="4" t="b">
        <v>0</v>
      </c>
      <c r="J6247" s="4" t="str">
        <f>CONCATENATE(Orte[[#This Row],[Ort]]," - ",Orte[[#This Row],[Landkreis]])</f>
        <v>Roggenburg - Landkreis Neu-Ulm</v>
      </c>
      <c r="L6247" s="3" t="s">
        <v>9208</v>
      </c>
      <c r="M6247" s="3"/>
      <c r="N6247" t="str">
        <f>Orte[[#This Row],[Ort]]</f>
        <v>Roggenburg</v>
      </c>
      <c r="O6247" t="s">
        <v>1759</v>
      </c>
      <c r="P6247" t="s">
        <v>4830</v>
      </c>
    </row>
    <row r="6248" spans="1:16" x14ac:dyDescent="0.35">
      <c r="A6248" t="s">
        <v>1954</v>
      </c>
      <c r="B6248" s="3" t="s">
        <v>8928</v>
      </c>
      <c r="C6248" s="4">
        <v>54.098682719599999</v>
      </c>
      <c r="D6248" s="4">
        <v>12.277939719100001</v>
      </c>
      <c r="E6248" s="4">
        <f>Orte[[#This Row],[Lat_dez]]*PI()/180</f>
        <v>0.94420013444878015</v>
      </c>
      <c r="F6248" s="4">
        <f>Orte[[#This Row],[Lon_dez]]*PI()/180</f>
        <v>0.21429047345968272</v>
      </c>
      <c r="G6248" t="s">
        <v>834</v>
      </c>
      <c r="H6248" t="s">
        <v>1302</v>
      </c>
      <c r="I6248" s="4" t="b">
        <v>0</v>
      </c>
      <c r="J6248" s="4" t="str">
        <f>CONCATENATE(Orte[[#This Row],[Ort]]," - ",Orte[[#This Row],[Landkreis]])</f>
        <v>Roggentin, Broderstorf u.a. - Landkreis Rostock</v>
      </c>
      <c r="L6248" s="3" t="s">
        <v>12670</v>
      </c>
      <c r="M6248" s="3"/>
      <c r="N6248" t="str">
        <f>Orte[[#This Row],[Ort]]</f>
        <v>Roggentin, Broderstorf u.a.</v>
      </c>
      <c r="O6248" t="s">
        <v>6002</v>
      </c>
      <c r="P6248" t="s">
        <v>5867</v>
      </c>
    </row>
    <row r="6249" spans="1:16" x14ac:dyDescent="0.35">
      <c r="A6249" t="s">
        <v>6666</v>
      </c>
      <c r="B6249" s="3" t="s">
        <v>14980</v>
      </c>
      <c r="C6249" s="4">
        <v>48.846776954399999</v>
      </c>
      <c r="D6249" s="4">
        <v>10.9477640982</v>
      </c>
      <c r="E6249" s="4">
        <f>Orte[[#This Row],[Lat_dez]]*PI()/180</f>
        <v>0.85253708684156804</v>
      </c>
      <c r="F6249" s="4">
        <f>Orte[[#This Row],[Lon_dez]]*PI()/180</f>
        <v>0.19107452924521781</v>
      </c>
      <c r="G6249" t="s">
        <v>665</v>
      </c>
      <c r="H6249" t="s">
        <v>698</v>
      </c>
      <c r="I6249" s="4" t="b">
        <v>0</v>
      </c>
      <c r="J6249" s="4" t="str">
        <f>CONCATENATE(Orte[[#This Row],[Ort]]," - ",Orte[[#This Row],[Landkreis]])</f>
        <v>Rögling - Landkreis Donau-Ries</v>
      </c>
      <c r="L6249" s="3" t="s">
        <v>10485</v>
      </c>
      <c r="M6249" s="3"/>
      <c r="N6249" t="str">
        <f>Orte[[#This Row],[Ort]]</f>
        <v>Rögling</v>
      </c>
      <c r="O6249" t="s">
        <v>1989</v>
      </c>
      <c r="P6249" t="s">
        <v>5423</v>
      </c>
    </row>
    <row r="6250" spans="1:16" x14ac:dyDescent="0.35">
      <c r="A6250" t="s">
        <v>5306</v>
      </c>
      <c r="B6250" s="3" t="s">
        <v>13152</v>
      </c>
      <c r="C6250" s="4">
        <v>53.962194838599999</v>
      </c>
      <c r="D6250" s="4">
        <v>10.398341773</v>
      </c>
      <c r="E6250" s="4">
        <f>Orte[[#This Row],[Lat_dez]]*PI()/180</f>
        <v>0.94181797153626012</v>
      </c>
      <c r="F6250" s="4">
        <f>Orte[[#This Row],[Lon_dez]]*PI()/180</f>
        <v>0.18148530068651481</v>
      </c>
      <c r="G6250" t="s">
        <v>641</v>
      </c>
      <c r="H6250" t="s">
        <v>671</v>
      </c>
      <c r="I6250" s="4" t="b">
        <v>0</v>
      </c>
      <c r="J6250" s="4" t="str">
        <f>CONCATENATE(Orte[[#This Row],[Ort]]," - ",Orte[[#This Row],[Landkreis]])</f>
        <v>Rohlstorf - Kreis Segeberg</v>
      </c>
      <c r="L6250" s="3" t="s">
        <v>11681</v>
      </c>
      <c r="M6250" s="3"/>
      <c r="N6250" t="str">
        <f>Orte[[#This Row],[Ort]]</f>
        <v>Rohlstorf</v>
      </c>
      <c r="O6250" t="s">
        <v>6641</v>
      </c>
      <c r="P6250" t="s">
        <v>6632</v>
      </c>
    </row>
    <row r="6251" spans="1:16" x14ac:dyDescent="0.35">
      <c r="A6251" t="s">
        <v>4848</v>
      </c>
      <c r="B6251" s="3" t="s">
        <v>12554</v>
      </c>
      <c r="C6251" s="4">
        <v>49.341986843500003</v>
      </c>
      <c r="D6251" s="4">
        <v>10.9278943239</v>
      </c>
      <c r="E6251" s="4">
        <f>Orte[[#This Row],[Lat_dez]]*PI()/180</f>
        <v>0.86118012989479908</v>
      </c>
      <c r="F6251" s="4">
        <f>Orte[[#This Row],[Lon_dez]]*PI()/180</f>
        <v>0.19072773626205466</v>
      </c>
      <c r="G6251" t="s">
        <v>665</v>
      </c>
      <c r="H6251" t="s">
        <v>2310</v>
      </c>
      <c r="I6251" s="4" t="b">
        <v>0</v>
      </c>
      <c r="J6251" s="4" t="str">
        <f>CONCATENATE(Orte[[#This Row],[Ort]]," - ",Orte[[#This Row],[Landkreis]])</f>
        <v>Rohr - Landkreis Roth</v>
      </c>
      <c r="L6251" s="3" t="s">
        <v>12181</v>
      </c>
      <c r="M6251" s="3"/>
      <c r="N6251" t="str">
        <f>Orte[[#This Row],[Ort]]</f>
        <v>Rohr</v>
      </c>
      <c r="O6251" t="s">
        <v>6746</v>
      </c>
      <c r="P6251" t="s">
        <v>1581</v>
      </c>
    </row>
    <row r="6252" spans="1:16" x14ac:dyDescent="0.35">
      <c r="A6252" t="s">
        <v>4547</v>
      </c>
      <c r="B6252" s="3" t="s">
        <v>12158</v>
      </c>
      <c r="C6252" s="4">
        <v>48.776879825400002</v>
      </c>
      <c r="D6252" s="4">
        <v>11.9683193332</v>
      </c>
      <c r="E6252" s="4">
        <f>Orte[[#This Row],[Lat_dez]]*PI()/180</f>
        <v>0.85131715180282697</v>
      </c>
      <c r="F6252" s="4">
        <f>Orte[[#This Row],[Lon_dez]]*PI()/180</f>
        <v>0.20888657829443227</v>
      </c>
      <c r="G6252" t="s">
        <v>665</v>
      </c>
      <c r="H6252" t="s">
        <v>864</v>
      </c>
      <c r="I6252" s="4" t="b">
        <v>0</v>
      </c>
      <c r="J6252" s="4" t="str">
        <f>CONCATENATE(Orte[[#This Row],[Ort]]," - ",Orte[[#This Row],[Landkreis]])</f>
        <v>Rohr i. NB - Landkreis Kelheim</v>
      </c>
      <c r="L6252" s="3" t="s">
        <v>12672</v>
      </c>
      <c r="M6252" s="3"/>
      <c r="N6252" t="str">
        <f>Orte[[#This Row],[Ort]]</f>
        <v>Rohr i. NB</v>
      </c>
      <c r="O6252" t="s">
        <v>1652</v>
      </c>
      <c r="P6252" t="s">
        <v>5327</v>
      </c>
    </row>
    <row r="6253" spans="1:16" x14ac:dyDescent="0.35">
      <c r="A6253" t="s">
        <v>6004</v>
      </c>
      <c r="B6253" s="3" t="s">
        <v>14072</v>
      </c>
      <c r="C6253" s="4">
        <v>48.614408462199997</v>
      </c>
      <c r="D6253" s="4">
        <v>11.544024074899999</v>
      </c>
      <c r="E6253" s="4">
        <f>Orte[[#This Row],[Lat_dez]]*PI()/180</f>
        <v>0.84848149157478314</v>
      </c>
      <c r="F6253" s="4">
        <f>Orte[[#This Row],[Lon_dez]]*PI()/180</f>
        <v>0.20148122903649748</v>
      </c>
      <c r="G6253" t="s">
        <v>665</v>
      </c>
      <c r="H6253" t="s">
        <v>839</v>
      </c>
      <c r="I6253" s="4" t="b">
        <v>0</v>
      </c>
      <c r="J6253" s="4" t="str">
        <f>CONCATENATE(Orte[[#This Row],[Ort]]," - ",Orte[[#This Row],[Landkreis]])</f>
        <v>Rohrbach - Landkreis Pfaffenhofen a.d. Ilm</v>
      </c>
      <c r="L6253" s="3" t="s">
        <v>12675</v>
      </c>
      <c r="M6253" s="3"/>
      <c r="N6253" t="str">
        <f>Orte[[#This Row],[Ort]]</f>
        <v>Rohrbach</v>
      </c>
      <c r="O6253" t="s">
        <v>2468</v>
      </c>
      <c r="P6253" t="s">
        <v>4554</v>
      </c>
    </row>
    <row r="6254" spans="1:16" x14ac:dyDescent="0.35">
      <c r="A6254" t="s">
        <v>5507</v>
      </c>
      <c r="B6254" s="3" t="s">
        <v>13403</v>
      </c>
      <c r="C6254" s="4">
        <v>48.5681977327</v>
      </c>
      <c r="D6254" s="4">
        <v>8.6862379059499997</v>
      </c>
      <c r="E6254" s="4">
        <f>Orte[[#This Row],[Lat_dez]]*PI()/180</f>
        <v>0.84767496219525984</v>
      </c>
      <c r="F6254" s="4">
        <f>Orte[[#This Row],[Lon_dez]]*PI()/180</f>
        <v>0.15160345107036505</v>
      </c>
      <c r="G6254" t="s">
        <v>546</v>
      </c>
      <c r="H6254" t="s">
        <v>1061</v>
      </c>
      <c r="I6254" s="4" t="b">
        <v>0</v>
      </c>
      <c r="J6254" s="4" t="str">
        <f>CONCATENATE(Orte[[#This Row],[Ort]]," - ",Orte[[#This Row],[Landkreis]])</f>
        <v>Rohrdorf - Landkreis Calw</v>
      </c>
      <c r="L6254" s="3" t="s">
        <v>10776</v>
      </c>
      <c r="M6254" s="3"/>
      <c r="N6254" t="str">
        <f>Orte[[#This Row],[Ort]]</f>
        <v>Rohrdorf</v>
      </c>
      <c r="O6254" t="s">
        <v>4978</v>
      </c>
      <c r="P6254" t="s">
        <v>1077</v>
      </c>
    </row>
    <row r="6255" spans="1:16" x14ac:dyDescent="0.35">
      <c r="A6255" t="s">
        <v>5507</v>
      </c>
      <c r="B6255" s="3" t="s">
        <v>14139</v>
      </c>
      <c r="C6255" s="4">
        <v>47.807369854199997</v>
      </c>
      <c r="D6255" s="4">
        <v>12.1860773478</v>
      </c>
      <c r="E6255" s="4">
        <f>Orte[[#This Row],[Lat_dez]]*PI()/180</f>
        <v>0.83439601067447144</v>
      </c>
      <c r="F6255" s="4">
        <f>Orte[[#This Row],[Lon_dez]]*PI()/180</f>
        <v>0.21268717262180814</v>
      </c>
      <c r="G6255" t="s">
        <v>665</v>
      </c>
      <c r="H6255" t="s">
        <v>877</v>
      </c>
      <c r="I6255" s="4" t="b">
        <v>0</v>
      </c>
      <c r="J6255" s="4" t="str">
        <f>CONCATENATE(Orte[[#This Row],[Ort]]," - ",Orte[[#This Row],[Landkreis]])</f>
        <v>Rohrdorf - Landkreis Rosenheim</v>
      </c>
      <c r="L6255" s="3" t="s">
        <v>8879</v>
      </c>
      <c r="M6255" s="3"/>
      <c r="N6255" t="str">
        <f>Orte[[#This Row],[Ort]]</f>
        <v>Rohrdorf</v>
      </c>
      <c r="O6255" t="s">
        <v>1033</v>
      </c>
      <c r="P6255" t="s">
        <v>1641</v>
      </c>
    </row>
    <row r="6256" spans="1:16" x14ac:dyDescent="0.35">
      <c r="A6256" t="s">
        <v>950</v>
      </c>
      <c r="B6256" s="3" t="s">
        <v>7949</v>
      </c>
      <c r="C6256" s="4">
        <v>48.688603513399997</v>
      </c>
      <c r="D6256" s="4">
        <v>11.164300519899999</v>
      </c>
      <c r="E6256" s="4">
        <f>Orte[[#This Row],[Lat_dez]]*PI()/180</f>
        <v>0.84977643950690895</v>
      </c>
      <c r="F6256" s="4">
        <f>Orte[[#This Row],[Lon_dez]]*PI()/180</f>
        <v>0.1948538027543697</v>
      </c>
      <c r="G6256" t="s">
        <v>665</v>
      </c>
      <c r="H6256" t="s">
        <v>951</v>
      </c>
      <c r="I6256" s="4" t="b">
        <v>0</v>
      </c>
      <c r="J6256" s="4" t="str">
        <f>CONCATENATE(Orte[[#This Row],[Ort]]," - ",Orte[[#This Row],[Landkreis]])</f>
        <v>Rohrenfels - Landkreis Neuburg-Schrobenhausen</v>
      </c>
      <c r="L6256" s="3" t="s">
        <v>11544</v>
      </c>
      <c r="M6256" s="3"/>
      <c r="N6256" t="str">
        <f>Orte[[#This Row],[Ort]]</f>
        <v>Rohrenfels</v>
      </c>
      <c r="O6256" t="s">
        <v>5760</v>
      </c>
      <c r="P6256" t="s">
        <v>3589</v>
      </c>
    </row>
    <row r="6257" spans="1:16" x14ac:dyDescent="0.35">
      <c r="A6257" t="s">
        <v>5540</v>
      </c>
      <c r="B6257" s="3" t="s">
        <v>13446</v>
      </c>
      <c r="C6257" s="4">
        <v>48.331764398899999</v>
      </c>
      <c r="D6257" s="4">
        <v>11.458288723600001</v>
      </c>
      <c r="E6257" s="4">
        <f>Orte[[#This Row],[Lat_dez]]*PI()/180</f>
        <v>0.84354842205898295</v>
      </c>
      <c r="F6257" s="4">
        <f>Orte[[#This Row],[Lon_dez]]*PI()/180</f>
        <v>0.19998486487095851</v>
      </c>
      <c r="G6257" t="s">
        <v>665</v>
      </c>
      <c r="H6257" t="s">
        <v>841</v>
      </c>
      <c r="I6257" s="4" t="b">
        <v>0</v>
      </c>
      <c r="J6257" s="4" t="str">
        <f>CONCATENATE(Orte[[#This Row],[Ort]]," - ",Orte[[#This Row],[Landkreis]])</f>
        <v>Röhrmoos - Landkreis Dachau</v>
      </c>
      <c r="L6257" s="3" t="s">
        <v>10462</v>
      </c>
      <c r="M6257" s="3"/>
      <c r="N6257" t="str">
        <f>Orte[[#This Row],[Ort]]</f>
        <v>Röhrmoos</v>
      </c>
      <c r="O6257" t="s">
        <v>3543</v>
      </c>
      <c r="P6257" t="s">
        <v>3341</v>
      </c>
    </row>
    <row r="6258" spans="1:16" x14ac:dyDescent="0.35">
      <c r="A6258" t="s">
        <v>5586</v>
      </c>
      <c r="B6258" s="3" t="s">
        <v>13512</v>
      </c>
      <c r="C6258" s="4">
        <v>48.7533261393</v>
      </c>
      <c r="D6258" s="4">
        <v>13.5166386013</v>
      </c>
      <c r="E6258" s="4">
        <f>Orte[[#This Row],[Lat_dez]]*PI()/180</f>
        <v>0.8509060624294007</v>
      </c>
      <c r="F6258" s="4">
        <f>Orte[[#This Row],[Lon_dez]]*PI()/180</f>
        <v>0.23590984739484611</v>
      </c>
      <c r="G6258" t="s">
        <v>665</v>
      </c>
      <c r="H6258" t="s">
        <v>937</v>
      </c>
      <c r="I6258" s="4" t="b">
        <v>0</v>
      </c>
      <c r="J6258" s="4" t="str">
        <f>CONCATENATE(Orte[[#This Row],[Ort]]," - ",Orte[[#This Row],[Landkreis]])</f>
        <v>Röhrnbach - Landkreis Freyung-Grafenau</v>
      </c>
      <c r="L6258" s="3" t="s">
        <v>15289</v>
      </c>
      <c r="M6258" s="3"/>
      <c r="N6258" t="str">
        <f>Orte[[#This Row],[Ort]]</f>
        <v>Röhrnbach</v>
      </c>
      <c r="O6258" t="s">
        <v>6712</v>
      </c>
      <c r="P6258" t="s">
        <v>5333</v>
      </c>
    </row>
    <row r="6259" spans="1:16" x14ac:dyDescent="0.35">
      <c r="A6259" t="s">
        <v>3240</v>
      </c>
      <c r="B6259" s="3" t="s">
        <v>10482</v>
      </c>
      <c r="C6259" s="4">
        <v>50.861704840500003</v>
      </c>
      <c r="D6259" s="4">
        <v>12.8352355476</v>
      </c>
      <c r="E6259" s="4">
        <f>Orte[[#This Row],[Lat_dez]]*PI()/180</f>
        <v>0.88770421264426236</v>
      </c>
      <c r="F6259" s="4">
        <f>Orte[[#This Row],[Lon_dez]]*PI()/180</f>
        <v>0.22401712057463735</v>
      </c>
      <c r="G6259" t="s">
        <v>869</v>
      </c>
      <c r="H6259" t="s">
        <v>911</v>
      </c>
      <c r="I6259" s="4" t="b">
        <v>0</v>
      </c>
      <c r="J6259" s="4" t="str">
        <f>CONCATENATE(Orte[[#This Row],[Ort]]," - ",Orte[[#This Row],[Landkreis]])</f>
        <v>Röhrsdorf - Kreisfreie Stadt Chemnitz</v>
      </c>
      <c r="L6259" s="3" t="s">
        <v>8929</v>
      </c>
      <c r="M6259" s="3"/>
      <c r="N6259" t="str">
        <f>Orte[[#This Row],[Ort]]</f>
        <v>Röhrsdorf</v>
      </c>
      <c r="O6259" t="s">
        <v>4947</v>
      </c>
      <c r="P6259" t="s">
        <v>2843</v>
      </c>
    </row>
    <row r="6260" spans="1:16" x14ac:dyDescent="0.35">
      <c r="A6260" t="s">
        <v>1513</v>
      </c>
      <c r="B6260" s="3" t="s">
        <v>8451</v>
      </c>
      <c r="C6260" s="4">
        <v>52.715815043299997</v>
      </c>
      <c r="D6260" s="4">
        <v>9.2346592513299992</v>
      </c>
      <c r="E6260" s="4">
        <f>Orte[[#This Row],[Lat_dez]]*PI()/180</f>
        <v>0.92006454037794205</v>
      </c>
      <c r="F6260" s="4">
        <f>Orte[[#This Row],[Lon_dez]]*PI()/180</f>
        <v>0.16117520923546302</v>
      </c>
      <c r="G6260" t="s">
        <v>554</v>
      </c>
      <c r="H6260" t="s">
        <v>747</v>
      </c>
      <c r="I6260" s="4" t="b">
        <v>0</v>
      </c>
      <c r="J6260" s="4" t="str">
        <f>CONCATENATE(Orte[[#This Row],[Ort]]," - ",Orte[[#This Row],[Landkreis]])</f>
        <v>Rohrsen - Landkreis Nienburg (Weser)</v>
      </c>
      <c r="L6260" s="3" t="s">
        <v>10736</v>
      </c>
      <c r="M6260" s="3"/>
      <c r="N6260" t="str">
        <f>Orte[[#This Row],[Ort]]</f>
        <v>Rohrsen</v>
      </c>
      <c r="O6260" t="s">
        <v>3888</v>
      </c>
      <c r="P6260" t="s">
        <v>5826</v>
      </c>
    </row>
    <row r="6261" spans="1:16" x14ac:dyDescent="0.35">
      <c r="A6261" t="s">
        <v>3137</v>
      </c>
      <c r="B6261" s="3" t="s">
        <v>10360</v>
      </c>
      <c r="C6261" s="4">
        <v>49.364518588899998</v>
      </c>
      <c r="D6261" s="4">
        <v>9.3370274155100006</v>
      </c>
      <c r="E6261" s="4">
        <f>Orte[[#This Row],[Lat_dez]]*PI()/180</f>
        <v>0.86157338303825004</v>
      </c>
      <c r="F6261" s="4">
        <f>Orte[[#This Row],[Lon_dez]]*PI()/180</f>
        <v>0.16296187074962618</v>
      </c>
      <c r="G6261" t="s">
        <v>546</v>
      </c>
      <c r="H6261" t="s">
        <v>759</v>
      </c>
      <c r="I6261" s="4" t="b">
        <v>0</v>
      </c>
      <c r="J6261" s="4" t="str">
        <f>CONCATENATE(Orte[[#This Row],[Ort]]," - ",Orte[[#This Row],[Landkreis]])</f>
        <v>Roigheim - Landkreis Heilbronn</v>
      </c>
      <c r="L6261" s="3" t="s">
        <v>13526</v>
      </c>
      <c r="M6261" s="3"/>
      <c r="N6261" t="str">
        <f>Orte[[#This Row],[Ort]]</f>
        <v>Roigheim</v>
      </c>
      <c r="O6261" t="s">
        <v>5714</v>
      </c>
      <c r="P6261" t="s">
        <v>5111</v>
      </c>
    </row>
    <row r="6262" spans="1:16" x14ac:dyDescent="0.35">
      <c r="A6262" t="s">
        <v>6502</v>
      </c>
      <c r="B6262" s="3" t="s">
        <v>14756</v>
      </c>
      <c r="C6262" s="4">
        <v>51.579880230400001</v>
      </c>
      <c r="D6262" s="4">
        <v>12.2727312347</v>
      </c>
      <c r="E6262" s="4">
        <f>Orte[[#This Row],[Lat_dez]]*PI()/180</f>
        <v>0.90023873780481145</v>
      </c>
      <c r="F6262" s="4">
        <f>Orte[[#This Row],[Lon_dez]]*PI()/180</f>
        <v>0.21419956825786393</v>
      </c>
      <c r="G6262" t="s">
        <v>809</v>
      </c>
      <c r="H6262" t="s">
        <v>1304</v>
      </c>
      <c r="I6262" s="4" t="b">
        <v>0</v>
      </c>
      <c r="J6262" s="4" t="str">
        <f>CONCATENATE(Orte[[#This Row],[Ort]]," - ",Orte[[#This Row],[Landkreis]])</f>
        <v>Roitzsch, Petersroda - Landkreis Anhalt-Bitterfeld</v>
      </c>
      <c r="L6262" s="3" t="s">
        <v>8335</v>
      </c>
      <c r="M6262" s="3"/>
      <c r="N6262" t="str">
        <f>Orte[[#This Row],[Ort]]</f>
        <v>Roitzsch, Petersroda</v>
      </c>
      <c r="O6262" t="s">
        <v>4083</v>
      </c>
      <c r="P6262" t="s">
        <v>16157</v>
      </c>
    </row>
    <row r="6263" spans="1:16" x14ac:dyDescent="0.35">
      <c r="A6263" t="s">
        <v>2902</v>
      </c>
      <c r="B6263" s="3" t="s">
        <v>10068</v>
      </c>
      <c r="C6263" s="4">
        <v>52.072755817199997</v>
      </c>
      <c r="D6263" s="4">
        <v>10.7384935953</v>
      </c>
      <c r="E6263" s="4">
        <f>Orte[[#This Row],[Lat_dez]]*PI()/180</f>
        <v>0.90884103959717033</v>
      </c>
      <c r="F6263" s="4">
        <f>Orte[[#This Row],[Lon_dez]]*PI()/180</f>
        <v>0.18742206994230845</v>
      </c>
      <c r="G6263" t="s">
        <v>554</v>
      </c>
      <c r="H6263" t="s">
        <v>786</v>
      </c>
      <c r="I6263" s="4" t="b">
        <v>0</v>
      </c>
      <c r="J6263" s="4" t="str">
        <f>CONCATENATE(Orte[[#This Row],[Ort]]," - ",Orte[[#This Row],[Landkreis]])</f>
        <v>Roklum - Landkreis Wolfenbüttel</v>
      </c>
      <c r="L6263" s="3" t="s">
        <v>15024</v>
      </c>
      <c r="M6263" s="3"/>
      <c r="N6263" t="str">
        <f>Orte[[#This Row],[Ort]]</f>
        <v>Roklum</v>
      </c>
      <c r="O6263" t="s">
        <v>3084</v>
      </c>
      <c r="P6263" t="s">
        <v>4326</v>
      </c>
    </row>
    <row r="6264" spans="1:16" x14ac:dyDescent="0.35">
      <c r="A6264" t="s">
        <v>5653</v>
      </c>
      <c r="B6264" s="3" t="s">
        <v>13604</v>
      </c>
      <c r="C6264" s="4">
        <v>49.766060545099997</v>
      </c>
      <c r="D6264" s="4">
        <v>9.2552492746000006</v>
      </c>
      <c r="E6264" s="4">
        <f>Orte[[#This Row],[Lat_dez]]*PI()/180</f>
        <v>0.8685816122588389</v>
      </c>
      <c r="F6264" s="4">
        <f>Orte[[#This Row],[Lon_dez]]*PI()/180</f>
        <v>0.16153457293458681</v>
      </c>
      <c r="G6264" t="s">
        <v>665</v>
      </c>
      <c r="H6264" t="s">
        <v>1095</v>
      </c>
      <c r="I6264" s="4" t="b">
        <v>0</v>
      </c>
      <c r="J6264" s="4" t="str">
        <f>CONCATENATE(Orte[[#This Row],[Ort]]," - ",Orte[[#This Row],[Landkreis]])</f>
        <v>Röllbach - Landkreis Miltenberg</v>
      </c>
      <c r="L6264" s="3" t="s">
        <v>12829</v>
      </c>
      <c r="M6264" s="3"/>
      <c r="N6264" t="str">
        <f>Orte[[#This Row],[Ort]]</f>
        <v>Röllbach</v>
      </c>
      <c r="O6264" t="s">
        <v>5402</v>
      </c>
      <c r="P6264" t="s">
        <v>4598</v>
      </c>
    </row>
    <row r="6265" spans="1:16" x14ac:dyDescent="0.35">
      <c r="A6265" t="s">
        <v>3207</v>
      </c>
      <c r="B6265" s="3" t="s">
        <v>10441</v>
      </c>
      <c r="C6265" s="4">
        <v>49.278201249299997</v>
      </c>
      <c r="D6265" s="4">
        <v>8.4097221039600001</v>
      </c>
      <c r="E6265" s="4">
        <f>Orte[[#This Row],[Lat_dez]]*PI()/180</f>
        <v>0.86006686126066789</v>
      </c>
      <c r="F6265" s="4">
        <f>Orte[[#This Row],[Lon_dez]]*PI()/180</f>
        <v>0.14677733989184685</v>
      </c>
      <c r="G6265" t="s">
        <v>514</v>
      </c>
      <c r="H6265" t="s">
        <v>580</v>
      </c>
      <c r="I6265" s="4" t="b">
        <v>0</v>
      </c>
      <c r="J6265" s="4" t="str">
        <f>CONCATENATE(Orte[[#This Row],[Ort]]," - ",Orte[[#This Row],[Landkreis]])</f>
        <v>Römerberg - Landkreis Rhein-Pfalz-Kreis</v>
      </c>
      <c r="L6265" s="3" t="s">
        <v>10210</v>
      </c>
      <c r="M6265" s="3"/>
      <c r="N6265" t="str">
        <f>Orte[[#This Row],[Ort]]</f>
        <v>Römerberg</v>
      </c>
      <c r="O6265" t="s">
        <v>3930</v>
      </c>
      <c r="P6265" t="s">
        <v>4490</v>
      </c>
    </row>
    <row r="6266" spans="1:16" x14ac:dyDescent="0.35">
      <c r="A6266" t="s">
        <v>4759</v>
      </c>
      <c r="B6266" s="3" t="s">
        <v>12435</v>
      </c>
      <c r="C6266" s="4">
        <v>48.500229720500002</v>
      </c>
      <c r="D6266" s="4">
        <v>9.5373445559400007</v>
      </c>
      <c r="E6266" s="4">
        <f>Orte[[#This Row],[Lat_dez]]*PI()/180</f>
        <v>0.84648869659633419</v>
      </c>
      <c r="F6266" s="4">
        <f>Orte[[#This Row],[Lon_dez]]*PI()/180</f>
        <v>0.16645806439830951</v>
      </c>
      <c r="G6266" t="s">
        <v>546</v>
      </c>
      <c r="H6266" t="s">
        <v>1098</v>
      </c>
      <c r="I6266" s="4" t="b">
        <v>0</v>
      </c>
      <c r="J6266" s="4" t="str">
        <f>CONCATENATE(Orte[[#This Row],[Ort]]," - ",Orte[[#This Row],[Landkreis]])</f>
        <v>Römerstein - Landkreis Reutlingen</v>
      </c>
      <c r="L6266" s="3" t="s">
        <v>10459</v>
      </c>
      <c r="M6266" s="3"/>
      <c r="N6266" t="str">
        <f>Orte[[#This Row],[Ort]]</f>
        <v>Römerstein</v>
      </c>
      <c r="O6266" t="s">
        <v>2898</v>
      </c>
      <c r="P6266" t="s">
        <v>6321</v>
      </c>
    </row>
    <row r="6267" spans="1:16" x14ac:dyDescent="0.35">
      <c r="A6267" t="s">
        <v>2259</v>
      </c>
      <c r="B6267" s="3" t="s">
        <v>9278</v>
      </c>
      <c r="C6267" s="4">
        <v>50.392837069199999</v>
      </c>
      <c r="D6267" s="4">
        <v>10.5649334783</v>
      </c>
      <c r="E6267" s="4">
        <f>Orte[[#This Row],[Lat_dez]]*PI()/180</f>
        <v>0.87952092627858947</v>
      </c>
      <c r="F6267" s="4">
        <f>Orte[[#This Row],[Lon_dez]]*PI()/180</f>
        <v>0.18439287445051192</v>
      </c>
      <c r="G6267" t="s">
        <v>678</v>
      </c>
      <c r="H6267" t="s">
        <v>2260</v>
      </c>
      <c r="I6267" s="4" t="b">
        <v>0</v>
      </c>
      <c r="J6267" s="4" t="str">
        <f>CONCATENATE(Orte[[#This Row],[Ort]]," - ",Orte[[#This Row],[Landkreis]])</f>
        <v>Römhild - Landkreis Hildburghausen</v>
      </c>
      <c r="L6267" s="3" t="s">
        <v>9939</v>
      </c>
      <c r="M6267" s="3"/>
      <c r="N6267" t="str">
        <f>Orte[[#This Row],[Ort]]</f>
        <v>Römhild</v>
      </c>
      <c r="O6267" t="s">
        <v>5791</v>
      </c>
      <c r="P6267" t="s">
        <v>5151</v>
      </c>
    </row>
    <row r="6268" spans="1:16" x14ac:dyDescent="0.35">
      <c r="A6268" t="s">
        <v>4627</v>
      </c>
      <c r="B6268" s="3" t="s">
        <v>12258</v>
      </c>
      <c r="C6268" s="4">
        <v>51.0569139041</v>
      </c>
      <c r="D6268" s="4">
        <v>6.69083961755</v>
      </c>
      <c r="E6268" s="4">
        <f>Orte[[#This Row],[Lat_dez]]*PI()/180</f>
        <v>0.89111125353381737</v>
      </c>
      <c r="F6268" s="4">
        <f>Orte[[#This Row],[Lon_dez]]*PI()/180</f>
        <v>0.11677718104912567</v>
      </c>
      <c r="G6268" t="s">
        <v>504</v>
      </c>
      <c r="H6268" t="s">
        <v>1278</v>
      </c>
      <c r="I6268" s="4" t="b">
        <v>0</v>
      </c>
      <c r="J6268" s="4" t="str">
        <f>CONCATENATE(Orte[[#This Row],[Ort]]," - ",Orte[[#This Row],[Landkreis]])</f>
        <v>Rommerskirchen - Kreis Rhein-Kreis Neuss</v>
      </c>
      <c r="L6268" s="3" t="s">
        <v>15291</v>
      </c>
      <c r="M6268" s="3"/>
      <c r="N6268" t="str">
        <f>Orte[[#This Row],[Ort]]</f>
        <v>Rommerskirchen</v>
      </c>
      <c r="O6268" t="s">
        <v>6670</v>
      </c>
      <c r="P6268" t="s">
        <v>4628</v>
      </c>
    </row>
    <row r="6269" spans="1:16" x14ac:dyDescent="0.35">
      <c r="A6269" t="s">
        <v>3810</v>
      </c>
      <c r="B6269" s="3" t="s">
        <v>11223</v>
      </c>
      <c r="C6269" s="4">
        <v>50.701030578000001</v>
      </c>
      <c r="D6269" s="4">
        <v>9.2025013508200004</v>
      </c>
      <c r="E6269" s="4">
        <f>Orte[[#This Row],[Lat_dez]]*PI()/180</f>
        <v>0.88489991774042365</v>
      </c>
      <c r="F6269" s="4">
        <f>Orte[[#This Row],[Lon_dez]]*PI()/180</f>
        <v>0.16061394799103479</v>
      </c>
      <c r="G6269" t="s">
        <v>549</v>
      </c>
      <c r="H6269" t="s">
        <v>763</v>
      </c>
      <c r="I6269" s="4" t="b">
        <v>0</v>
      </c>
      <c r="J6269" s="4" t="str">
        <f>CONCATENATE(Orte[[#This Row],[Ort]]," - ",Orte[[#This Row],[Landkreis]])</f>
        <v>Romrod - Landkreis Vogelsbergkreis</v>
      </c>
      <c r="L6269" s="3" t="s">
        <v>14764</v>
      </c>
      <c r="M6269" s="3"/>
      <c r="N6269" t="str">
        <f>Orte[[#This Row],[Ort]]</f>
        <v>Romrod</v>
      </c>
      <c r="O6269" t="s">
        <v>4357</v>
      </c>
      <c r="P6269" t="s">
        <v>2745</v>
      </c>
    </row>
    <row r="6270" spans="1:16" x14ac:dyDescent="0.35">
      <c r="A6270" t="s">
        <v>4723</v>
      </c>
      <c r="B6270" s="3" t="s">
        <v>12389</v>
      </c>
      <c r="C6270" s="4">
        <v>53.099170080900002</v>
      </c>
      <c r="D6270" s="4">
        <v>10.654698292599999</v>
      </c>
      <c r="E6270" s="4">
        <f>Orte[[#This Row],[Lat_dez]]*PI()/180</f>
        <v>0.92675534798816883</v>
      </c>
      <c r="F6270" s="4">
        <f>Orte[[#This Row],[Lon_dez]]*PI()/180</f>
        <v>0.18595956601248814</v>
      </c>
      <c r="G6270" t="s">
        <v>554</v>
      </c>
      <c r="H6270" t="s">
        <v>791</v>
      </c>
      <c r="I6270" s="4" t="b">
        <v>0</v>
      </c>
      <c r="J6270" s="4" t="str">
        <f>CONCATENATE(Orte[[#This Row],[Ort]]," - ",Orte[[#This Row],[Landkreis]])</f>
        <v>Römstedt - Landkreis Uelzen</v>
      </c>
      <c r="L6270" s="3" t="s">
        <v>14467</v>
      </c>
      <c r="M6270" s="3"/>
      <c r="N6270" t="str">
        <f>Orte[[#This Row],[Ort]]</f>
        <v>Römstedt</v>
      </c>
      <c r="O6270" t="s">
        <v>1776</v>
      </c>
      <c r="P6270" t="s">
        <v>4593</v>
      </c>
    </row>
    <row r="6271" spans="1:16" x14ac:dyDescent="0.35">
      <c r="A6271" t="s">
        <v>4793</v>
      </c>
      <c r="B6271" s="3" t="s">
        <v>12483</v>
      </c>
      <c r="C6271" s="4">
        <v>50.224397105900003</v>
      </c>
      <c r="D6271" s="4">
        <v>9.0474736573399994</v>
      </c>
      <c r="E6271" s="4">
        <f>Orte[[#This Row],[Lat_dez]]*PI()/180</f>
        <v>0.87658109432706621</v>
      </c>
      <c r="F6271" s="4">
        <f>Orte[[#This Row],[Lon_dez]]*PI()/180</f>
        <v>0.15790820430803623</v>
      </c>
      <c r="G6271" t="s">
        <v>549</v>
      </c>
      <c r="H6271" t="s">
        <v>1076</v>
      </c>
      <c r="I6271" s="4" t="b">
        <v>0</v>
      </c>
      <c r="J6271" s="4" t="str">
        <f>CONCATENATE(Orte[[#This Row],[Ort]]," - ",Orte[[#This Row],[Landkreis]])</f>
        <v>Ronneburg - Landkreis Main-Kinzig-Kreis</v>
      </c>
      <c r="L6271" s="3" t="s">
        <v>10237</v>
      </c>
      <c r="M6271" s="3"/>
      <c r="N6271" t="str">
        <f>Orte[[#This Row],[Ort]]</f>
        <v>Ronneburg</v>
      </c>
      <c r="O6271" t="s">
        <v>7261</v>
      </c>
      <c r="P6271" t="s">
        <v>5752</v>
      </c>
    </row>
    <row r="6272" spans="1:16" x14ac:dyDescent="0.35">
      <c r="A6272" t="s">
        <v>4353</v>
      </c>
      <c r="B6272" s="3" t="s">
        <v>11906</v>
      </c>
      <c r="C6272" s="4">
        <v>50.836520994799997</v>
      </c>
      <c r="D6272" s="4">
        <v>12.209061265400001</v>
      </c>
      <c r="E6272" s="4">
        <f>Orte[[#This Row],[Lat_dez]]*PI()/180</f>
        <v>0.88726467161848299</v>
      </c>
      <c r="F6272" s="4">
        <f>Orte[[#This Row],[Lon_dez]]*PI()/180</f>
        <v>0.21308831765893524</v>
      </c>
      <c r="G6272" t="s">
        <v>678</v>
      </c>
      <c r="H6272" t="s">
        <v>2176</v>
      </c>
      <c r="I6272" s="4" t="b">
        <v>0</v>
      </c>
      <c r="J6272" s="4" t="str">
        <f>CONCATENATE(Orte[[#This Row],[Ort]]," - ",Orte[[#This Row],[Landkreis]])</f>
        <v>Ronneburg, Braunichswalde, Großenstein u.a. - Landkreis Greiz</v>
      </c>
      <c r="L6272" s="3" t="s">
        <v>15304</v>
      </c>
      <c r="M6272" s="3"/>
      <c r="N6272" t="str">
        <f>Orte[[#This Row],[Ort]]</f>
        <v>Ronneburg, Braunichswalde, Großenstein u.a.</v>
      </c>
      <c r="O6272" t="s">
        <v>2769</v>
      </c>
      <c r="P6272" t="s">
        <v>3292</v>
      </c>
    </row>
    <row r="6273" spans="1:16" x14ac:dyDescent="0.35">
      <c r="A6273" t="s">
        <v>6233</v>
      </c>
      <c r="B6273" s="3" t="s">
        <v>14370</v>
      </c>
      <c r="C6273" s="4">
        <v>52.309188970599998</v>
      </c>
      <c r="D6273" s="4">
        <v>9.6558403473999999</v>
      </c>
      <c r="E6273" s="4">
        <f>Orte[[#This Row],[Lat_dez]]*PI()/180</f>
        <v>0.91296757658487326</v>
      </c>
      <c r="F6273" s="4">
        <f>Orte[[#This Row],[Lon_dez]]*PI()/180</f>
        <v>0.16852620610904309</v>
      </c>
      <c r="G6273" t="s">
        <v>554</v>
      </c>
      <c r="H6273" t="s">
        <v>652</v>
      </c>
      <c r="I6273" s="4" t="b">
        <v>0</v>
      </c>
      <c r="J6273" s="4" t="str">
        <f>CONCATENATE(Orte[[#This Row],[Ort]]," - ",Orte[[#This Row],[Landkreis]])</f>
        <v>Ronnenberg - Landkreis Region Hannover</v>
      </c>
      <c r="L6273" s="3" t="s">
        <v>13543</v>
      </c>
      <c r="M6273" s="3"/>
      <c r="N6273" t="str">
        <f>Orte[[#This Row],[Ort]]</f>
        <v>Ronnenberg</v>
      </c>
      <c r="O6273" t="s">
        <v>6410</v>
      </c>
      <c r="P6273" t="s">
        <v>623</v>
      </c>
    </row>
    <row r="6274" spans="1:16" x14ac:dyDescent="0.35">
      <c r="A6274" t="s">
        <v>3080</v>
      </c>
      <c r="B6274" s="3" t="s">
        <v>10296</v>
      </c>
      <c r="C6274" s="4">
        <v>47.900906471799999</v>
      </c>
      <c r="D6274" s="4">
        <v>10.405667538699999</v>
      </c>
      <c r="E6274" s="4">
        <f>Orte[[#This Row],[Lat_dez]]*PI()/180</f>
        <v>0.83602853262277033</v>
      </c>
      <c r="F6274" s="4">
        <f>Orte[[#This Row],[Lon_dez]]*PI()/180</f>
        <v>0.18161315941820946</v>
      </c>
      <c r="G6274" t="s">
        <v>665</v>
      </c>
      <c r="H6274" t="s">
        <v>1051</v>
      </c>
      <c r="I6274" s="4" t="b">
        <v>0</v>
      </c>
      <c r="J6274" s="4" t="str">
        <f>CONCATENATE(Orte[[#This Row],[Ort]]," - ",Orte[[#This Row],[Landkreis]])</f>
        <v>Ronsberg - Landkreis Ostallgäu</v>
      </c>
      <c r="L6274" s="3" t="s">
        <v>11540</v>
      </c>
      <c r="M6274" s="3"/>
      <c r="N6274" t="str">
        <f>Orte[[#This Row],[Ort]]</f>
        <v>Ronsberg</v>
      </c>
      <c r="O6274" t="s">
        <v>5104</v>
      </c>
      <c r="P6274" t="s">
        <v>7230</v>
      </c>
    </row>
    <row r="6275" spans="1:16" x14ac:dyDescent="0.35">
      <c r="A6275" t="s">
        <v>5271</v>
      </c>
      <c r="B6275" s="3" t="s">
        <v>13108</v>
      </c>
      <c r="C6275" s="4">
        <v>50.9383118569</v>
      </c>
      <c r="D6275" s="4">
        <v>9.8778215540800005</v>
      </c>
      <c r="E6275" s="4">
        <f>Orte[[#This Row],[Lat_dez]]*PI()/180</f>
        <v>0.8890412573105716</v>
      </c>
      <c r="F6275" s="4">
        <f>Orte[[#This Row],[Lon_dez]]*PI()/180</f>
        <v>0.17240050904315912</v>
      </c>
      <c r="G6275" t="s">
        <v>549</v>
      </c>
      <c r="H6275" t="s">
        <v>647</v>
      </c>
      <c r="I6275" s="4" t="b">
        <v>0</v>
      </c>
      <c r="J6275" s="4" t="str">
        <f>CONCATENATE(Orte[[#This Row],[Ort]]," - ",Orte[[#This Row],[Landkreis]])</f>
        <v>Ronshausen - Landkreis Hersfeld-Rotenburg</v>
      </c>
      <c r="L6275" s="3" t="s">
        <v>9192</v>
      </c>
      <c r="M6275" s="3"/>
      <c r="N6275" t="str">
        <f>Orte[[#This Row],[Ort]]</f>
        <v>Ronshausen</v>
      </c>
      <c r="O6275" t="s">
        <v>5642</v>
      </c>
      <c r="P6275" t="s">
        <v>4632</v>
      </c>
    </row>
    <row r="6276" spans="1:16" x14ac:dyDescent="0.35">
      <c r="A6276" t="s">
        <v>6577</v>
      </c>
      <c r="B6276" s="3" t="s">
        <v>14873</v>
      </c>
      <c r="C6276" s="4">
        <v>50.286768037400002</v>
      </c>
      <c r="D6276" s="4">
        <v>8.6856304950799998</v>
      </c>
      <c r="E6276" s="4">
        <f>Orte[[#This Row],[Lat_dez]]*PI()/180</f>
        <v>0.87766967243927696</v>
      </c>
      <c r="F6276" s="4">
        <f>Orte[[#This Row],[Lon_dez]]*PI()/180</f>
        <v>0.15159284975077114</v>
      </c>
      <c r="G6276" t="s">
        <v>549</v>
      </c>
      <c r="H6276" t="s">
        <v>733</v>
      </c>
      <c r="I6276" s="4" t="b">
        <v>0</v>
      </c>
      <c r="J6276" s="4" t="str">
        <f>CONCATENATE(Orte[[#This Row],[Ort]]," - ",Orte[[#This Row],[Landkreis]])</f>
        <v>Rosbach v.d. Höhe - Landkreis Wetteraukreis</v>
      </c>
      <c r="L6276" s="3" t="s">
        <v>10763</v>
      </c>
      <c r="M6276" s="3"/>
      <c r="N6276" t="str">
        <f>Orte[[#This Row],[Ort]]</f>
        <v>Rosbach v.d. Höhe</v>
      </c>
      <c r="O6276" t="s">
        <v>6717</v>
      </c>
      <c r="P6276" t="s">
        <v>5823</v>
      </c>
    </row>
    <row r="6277" spans="1:16" x14ac:dyDescent="0.35">
      <c r="A6277" t="s">
        <v>5131</v>
      </c>
      <c r="B6277" s="3" t="s">
        <v>12922</v>
      </c>
      <c r="C6277" s="4">
        <v>52.998621790000001</v>
      </c>
      <c r="D6277" s="4">
        <v>10.7988870107</v>
      </c>
      <c r="E6277" s="4">
        <f>Orte[[#This Row],[Lat_dez]]*PI()/180</f>
        <v>0.9250004492547107</v>
      </c>
      <c r="F6277" s="4">
        <f>Orte[[#This Row],[Lon_dez]]*PI()/180</f>
        <v>0.18847613388756312</v>
      </c>
      <c r="G6277" t="s">
        <v>554</v>
      </c>
      <c r="H6277" t="s">
        <v>791</v>
      </c>
      <c r="I6277" s="4" t="b">
        <v>0</v>
      </c>
      <c r="J6277" s="4" t="str">
        <f>CONCATENATE(Orte[[#This Row],[Ort]]," - ",Orte[[#This Row],[Landkreis]])</f>
        <v>Rosche - Landkreis Uelzen</v>
      </c>
      <c r="L6277" s="3" t="s">
        <v>14274</v>
      </c>
      <c r="M6277" s="3"/>
      <c r="N6277" t="str">
        <f>Orte[[#This Row],[Ort]]</f>
        <v>Rosche</v>
      </c>
      <c r="O6277" t="s">
        <v>3912</v>
      </c>
      <c r="P6277" t="s">
        <v>5652</v>
      </c>
    </row>
    <row r="6278" spans="1:16" x14ac:dyDescent="0.35">
      <c r="A6278" t="s">
        <v>1001</v>
      </c>
      <c r="B6278" s="3" t="s">
        <v>7982</v>
      </c>
      <c r="C6278" s="4">
        <v>51.471723664099997</v>
      </c>
      <c r="D6278" s="4">
        <v>9.8538511466699994</v>
      </c>
      <c r="E6278" s="4">
        <f>Orte[[#This Row],[Lat_dez]]*PI()/180</f>
        <v>0.89835104961522472</v>
      </c>
      <c r="F6278" s="4">
        <f>Orte[[#This Row],[Lon_dez]]*PI()/180</f>
        <v>0.17198214651081015</v>
      </c>
      <c r="G6278" t="s">
        <v>554</v>
      </c>
      <c r="H6278" t="s">
        <v>651</v>
      </c>
      <c r="I6278" s="4" t="b">
        <v>0</v>
      </c>
      <c r="J6278" s="4" t="str">
        <f>CONCATENATE(Orte[[#This Row],[Ort]]," - ",Orte[[#This Row],[Landkreis]])</f>
        <v>Rosdorf - Landkreis Göttingen</v>
      </c>
      <c r="L6278" s="3" t="s">
        <v>9526</v>
      </c>
      <c r="M6278" s="3"/>
      <c r="N6278" t="str">
        <f>Orte[[#This Row],[Ort]]</f>
        <v>Rosdorf</v>
      </c>
      <c r="O6278" t="s">
        <v>6720</v>
      </c>
      <c r="P6278" t="s">
        <v>3135</v>
      </c>
    </row>
    <row r="6279" spans="1:16" x14ac:dyDescent="0.35">
      <c r="A6279" t="s">
        <v>5421</v>
      </c>
      <c r="B6279" s="3" t="s">
        <v>14129</v>
      </c>
      <c r="C6279" s="4">
        <v>50.527921992499998</v>
      </c>
      <c r="D6279" s="4">
        <v>11.993434555</v>
      </c>
      <c r="E6279" s="4">
        <f>Orte[[#This Row],[Lat_dez]]*PI()/180</f>
        <v>0.88187860295997855</v>
      </c>
      <c r="F6279" s="4">
        <f>Orte[[#This Row],[Lon_dez]]*PI()/180</f>
        <v>0.20932492160721092</v>
      </c>
      <c r="G6279" t="s">
        <v>869</v>
      </c>
      <c r="H6279" t="s">
        <v>870</v>
      </c>
      <c r="I6279" s="4" t="b">
        <v>0</v>
      </c>
      <c r="J6279" s="4" t="str">
        <f>CONCATENATE(Orte[[#This Row],[Ort]]," - ",Orte[[#This Row],[Landkreis]])</f>
        <v>Rosenbach - Landkreis Vogtlandkreis</v>
      </c>
      <c r="L6279" s="3" t="s">
        <v>13326</v>
      </c>
      <c r="M6279" s="3"/>
      <c r="N6279" t="str">
        <f>Orte[[#This Row],[Ort]]</f>
        <v>Rosenbach</v>
      </c>
      <c r="O6279" t="s">
        <v>4835</v>
      </c>
      <c r="P6279" t="s">
        <v>5968</v>
      </c>
    </row>
    <row r="6280" spans="1:16" x14ac:dyDescent="0.35">
      <c r="A6280" t="s">
        <v>5421</v>
      </c>
      <c r="B6280" s="3" t="s">
        <v>13301</v>
      </c>
      <c r="C6280" s="4">
        <v>50.553719964999999</v>
      </c>
      <c r="D6280" s="4">
        <v>12.083611940700001</v>
      </c>
      <c r="E6280" s="4">
        <f>Orte[[#This Row],[Lat_dez]]*PI()/180</f>
        <v>0.88232886252044251</v>
      </c>
      <c r="F6280" s="4">
        <f>Orte[[#This Row],[Lon_dez]]*PI()/180</f>
        <v>0.21089881389851681</v>
      </c>
      <c r="G6280" t="s">
        <v>869</v>
      </c>
      <c r="H6280" t="s">
        <v>870</v>
      </c>
      <c r="I6280" s="4" t="b">
        <v>0</v>
      </c>
      <c r="J6280" s="4" t="str">
        <f>CONCATENATE(Orte[[#This Row],[Ort]]," - ",Orte[[#This Row],[Landkreis]])</f>
        <v>Rosenbach - Landkreis Vogtlandkreis</v>
      </c>
      <c r="L6280" s="3" t="s">
        <v>8338</v>
      </c>
      <c r="M6280" s="3"/>
      <c r="N6280" t="str">
        <f>Orte[[#This Row],[Ort]]</f>
        <v>Rosenbach</v>
      </c>
      <c r="O6280" t="s">
        <v>6386</v>
      </c>
      <c r="P6280" t="s">
        <v>3229</v>
      </c>
    </row>
    <row r="6281" spans="1:16" x14ac:dyDescent="0.35">
      <c r="A6281" t="s">
        <v>3208</v>
      </c>
      <c r="B6281" s="3" t="s">
        <v>13356</v>
      </c>
      <c r="C6281" s="4">
        <v>49.010252338699999</v>
      </c>
      <c r="D6281" s="4">
        <v>10.030043089399999</v>
      </c>
      <c r="E6281" s="4">
        <f>Orte[[#This Row],[Lat_dez]]*PI()/180</f>
        <v>0.85539027054356609</v>
      </c>
      <c r="F6281" s="4">
        <f>Orte[[#This Row],[Lon_dez]]*PI()/180</f>
        <v>0.17505727602693394</v>
      </c>
      <c r="G6281" t="s">
        <v>546</v>
      </c>
      <c r="H6281" t="s">
        <v>662</v>
      </c>
      <c r="I6281" s="4" t="b">
        <v>0</v>
      </c>
      <c r="J6281" s="4" t="str">
        <f>CONCATENATE(Orte[[#This Row],[Ort]]," - ",Orte[[#This Row],[Landkreis]])</f>
        <v>Rosenberg - Landkreis Ostalbkreis</v>
      </c>
      <c r="L6281" s="3" t="s">
        <v>9193</v>
      </c>
      <c r="M6281" s="3"/>
      <c r="N6281" t="str">
        <f>Orte[[#This Row],[Ort]]</f>
        <v>Rosenberg</v>
      </c>
      <c r="O6281" t="s">
        <v>7231</v>
      </c>
      <c r="P6281" t="s">
        <v>1545</v>
      </c>
    </row>
    <row r="6282" spans="1:16" x14ac:dyDescent="0.35">
      <c r="A6282" t="s">
        <v>3208</v>
      </c>
      <c r="B6282" s="3" t="s">
        <v>10442</v>
      </c>
      <c r="C6282" s="4">
        <v>49.468086692599996</v>
      </c>
      <c r="D6282" s="4">
        <v>9.4740382016200009</v>
      </c>
      <c r="E6282" s="4">
        <f>Orte[[#This Row],[Lat_dez]]*PI()/180</f>
        <v>0.86338098744786196</v>
      </c>
      <c r="F6282" s="4">
        <f>Orte[[#This Row],[Lon_dez]]*PI()/180</f>
        <v>0.16535316007799139</v>
      </c>
      <c r="G6282" t="s">
        <v>546</v>
      </c>
      <c r="H6282" t="s">
        <v>774</v>
      </c>
      <c r="I6282" s="4" t="b">
        <v>0</v>
      </c>
      <c r="J6282" s="4" t="str">
        <f>CONCATENATE(Orte[[#This Row],[Ort]]," - ",Orte[[#This Row],[Landkreis]])</f>
        <v>Rosenberg - Landkreis Neckar-Odenwald-Kreis</v>
      </c>
      <c r="L6282" s="3" t="s">
        <v>15025</v>
      </c>
      <c r="M6282" s="3"/>
      <c r="N6282" t="str">
        <f>Orte[[#This Row],[Ort]]</f>
        <v>Rosenberg</v>
      </c>
      <c r="O6282" t="s">
        <v>5882</v>
      </c>
      <c r="P6282" t="s">
        <v>6028</v>
      </c>
    </row>
    <row r="6283" spans="1:16" x14ac:dyDescent="0.35">
      <c r="A6283" t="s">
        <v>543</v>
      </c>
      <c r="B6283" s="3" t="s">
        <v>7693</v>
      </c>
      <c r="C6283" s="4">
        <v>52.0142095275</v>
      </c>
      <c r="D6283" s="4">
        <v>7.1944454793599997</v>
      </c>
      <c r="E6283" s="4">
        <f>Orte[[#This Row],[Lat_dez]]*PI()/180</f>
        <v>0.90781921407707911</v>
      </c>
      <c r="F6283" s="4">
        <f>Orte[[#This Row],[Lon_dez]]*PI()/180</f>
        <v>0.12556676147005374</v>
      </c>
      <c r="G6283" t="s">
        <v>504</v>
      </c>
      <c r="H6283" t="s">
        <v>544</v>
      </c>
      <c r="I6283" s="4" t="b">
        <v>0</v>
      </c>
      <c r="J6283" s="4" t="str">
        <f>CONCATENATE(Orte[[#This Row],[Ort]]," - ",Orte[[#This Row],[Landkreis]])</f>
        <v>Rosendahl - Kreis Coesfeld</v>
      </c>
      <c r="L6283" s="3" t="s">
        <v>14153</v>
      </c>
      <c r="M6283" s="3"/>
      <c r="N6283" t="str">
        <f>Orte[[#This Row],[Ort]]</f>
        <v>Rosendahl</v>
      </c>
      <c r="O6283" t="s">
        <v>4035</v>
      </c>
      <c r="P6283" t="s">
        <v>1635</v>
      </c>
    </row>
    <row r="6284" spans="1:16" x14ac:dyDescent="0.35">
      <c r="A6284" t="s">
        <v>4012</v>
      </c>
      <c r="B6284" s="3" t="s">
        <v>11474</v>
      </c>
      <c r="C6284" s="4">
        <v>48.2843859675</v>
      </c>
      <c r="D6284" s="4">
        <v>8.7167866510700005</v>
      </c>
      <c r="E6284" s="4">
        <f>Orte[[#This Row],[Lat_dez]]*PI()/180</f>
        <v>0.84272151243662274</v>
      </c>
      <c r="F6284" s="4">
        <f>Orte[[#This Row],[Lon_dez]]*PI()/180</f>
        <v>0.15213662725506161</v>
      </c>
      <c r="G6284" t="s">
        <v>546</v>
      </c>
      <c r="H6284" t="s">
        <v>1492</v>
      </c>
      <c r="I6284" s="4" t="b">
        <v>0</v>
      </c>
      <c r="J6284" s="4" t="str">
        <f>CONCATENATE(Orte[[#This Row],[Ort]]," - ",Orte[[#This Row],[Landkreis]])</f>
        <v>Rosenfeld - Landkreis Zollernalbkreis</v>
      </c>
      <c r="L6284" s="3" t="s">
        <v>14772</v>
      </c>
      <c r="M6284" s="3"/>
      <c r="N6284" t="str">
        <f>Orte[[#This Row],[Ort]]</f>
        <v>Rosenfeld</v>
      </c>
      <c r="O6284" t="s">
        <v>2900</v>
      </c>
      <c r="P6284" t="s">
        <v>5400</v>
      </c>
    </row>
    <row r="6285" spans="1:16" x14ac:dyDescent="0.35">
      <c r="A6285" t="s">
        <v>1775</v>
      </c>
      <c r="B6285" s="3" t="s">
        <v>13906</v>
      </c>
      <c r="C6285" s="4">
        <v>53.395700756499998</v>
      </c>
      <c r="D6285" s="4">
        <v>9.8920229925599994</v>
      </c>
      <c r="E6285" s="4">
        <f>Orte[[#This Row],[Lat_dez]]*PI()/180</f>
        <v>0.93193078461055201</v>
      </c>
      <c r="F6285" s="4">
        <f>Orte[[#This Row],[Lon_dez]]*PI()/180</f>
        <v>0.17264837090315452</v>
      </c>
      <c r="G6285" t="s">
        <v>554</v>
      </c>
      <c r="H6285" t="s">
        <v>821</v>
      </c>
      <c r="I6285" s="4" t="b">
        <v>0</v>
      </c>
      <c r="J6285" s="4" t="str">
        <f>CONCATENATE(Orte[[#This Row],[Ort]]," - ",Orte[[#This Row],[Landkreis]])</f>
        <v>Rosengarten - Landkreis Harburg</v>
      </c>
      <c r="L6285" s="3" t="s">
        <v>11917</v>
      </c>
      <c r="M6285" s="3"/>
      <c r="N6285" t="str">
        <f>Orte[[#This Row],[Ort]]</f>
        <v>Rosengarten</v>
      </c>
      <c r="O6285" t="s">
        <v>6000</v>
      </c>
      <c r="P6285" t="s">
        <v>5203</v>
      </c>
    </row>
    <row r="6286" spans="1:16" x14ac:dyDescent="0.35">
      <c r="A6286" t="s">
        <v>1775</v>
      </c>
      <c r="B6286" s="3" t="s">
        <v>8729</v>
      </c>
      <c r="C6286" s="4">
        <v>49.060546776300001</v>
      </c>
      <c r="D6286" s="4">
        <v>9.7073353115300005</v>
      </c>
      <c r="E6286" s="4">
        <f>Orte[[#This Row],[Lat_dez]]*PI()/180</f>
        <v>0.85626807407512484</v>
      </c>
      <c r="F6286" s="4">
        <f>Orte[[#This Row],[Lon_dez]]*PI()/180</f>
        <v>0.16942496278130798</v>
      </c>
      <c r="G6286" t="s">
        <v>546</v>
      </c>
      <c r="H6286" t="s">
        <v>1008</v>
      </c>
      <c r="I6286" s="4" t="b">
        <v>0</v>
      </c>
      <c r="J6286" s="4" t="str">
        <f>CONCATENATE(Orte[[#This Row],[Ort]]," - ",Orte[[#This Row],[Landkreis]])</f>
        <v>Rosengarten - Landkreis Schwäbisch Hall</v>
      </c>
      <c r="L6286" s="3" t="s">
        <v>7919</v>
      </c>
      <c r="M6286" s="3"/>
      <c r="N6286" t="str">
        <f>Orte[[#This Row],[Ort]]</f>
        <v>Rosengarten</v>
      </c>
      <c r="O6286" t="s">
        <v>2386</v>
      </c>
      <c r="P6286" t="s">
        <v>4773</v>
      </c>
    </row>
    <row r="6287" spans="1:16" x14ac:dyDescent="0.35">
      <c r="A6287" t="s">
        <v>5192</v>
      </c>
      <c r="B6287" s="3" t="s">
        <v>15293</v>
      </c>
      <c r="C6287" s="4">
        <v>47.8549175084</v>
      </c>
      <c r="D6287" s="4">
        <v>12.129222418399999</v>
      </c>
      <c r="E6287" s="4">
        <f>Orte[[#This Row],[Lat_dez]]*PI()/180</f>
        <v>0.8352258737918612</v>
      </c>
      <c r="F6287" s="4">
        <f>Orte[[#This Row],[Lon_dez]]*PI()/180</f>
        <v>0.21169486690778924</v>
      </c>
      <c r="G6287" t="s">
        <v>665</v>
      </c>
      <c r="H6287" t="s">
        <v>5193</v>
      </c>
      <c r="I6287" s="4" t="b">
        <v>0</v>
      </c>
      <c r="J6287" s="4" t="str">
        <f>CONCATENATE(Orte[[#This Row],[Ort]]," - ",Orte[[#This Row],[Landkreis]])</f>
        <v>Rosenheim - Kreisfreie Stadt Rosenheim</v>
      </c>
      <c r="L6287" s="3" t="s">
        <v>12178</v>
      </c>
      <c r="M6287" s="3"/>
      <c r="N6287" t="str">
        <f>Orte[[#This Row],[Ort]]</f>
        <v>Rosenheim</v>
      </c>
      <c r="O6287" t="s">
        <v>1107</v>
      </c>
      <c r="P6287" t="s">
        <v>6135</v>
      </c>
    </row>
    <row r="6288" spans="1:16" x14ac:dyDescent="0.35">
      <c r="A6288" t="s">
        <v>5192</v>
      </c>
      <c r="B6288" s="3" t="s">
        <v>13010</v>
      </c>
      <c r="C6288" s="4">
        <v>47.868894689299999</v>
      </c>
      <c r="D6288" s="4">
        <v>12.1080324302</v>
      </c>
      <c r="E6288" s="4">
        <f>Orte[[#This Row],[Lat_dez]]*PI()/180</f>
        <v>0.83546982161871297</v>
      </c>
      <c r="F6288" s="4">
        <f>Orte[[#This Row],[Lon_dez]]*PI()/180</f>
        <v>0.21132503184524049</v>
      </c>
      <c r="G6288" t="s">
        <v>665</v>
      </c>
      <c r="H6288" t="s">
        <v>5193</v>
      </c>
      <c r="I6288" s="4" t="b">
        <v>0</v>
      </c>
      <c r="J6288" s="4" t="str">
        <f>CONCATENATE(Orte[[#This Row],[Ort]]," - ",Orte[[#This Row],[Landkreis]])</f>
        <v>Rosenheim - Kreisfreie Stadt Rosenheim</v>
      </c>
      <c r="L6288" s="3" t="s">
        <v>8872</v>
      </c>
      <c r="M6288" s="3"/>
      <c r="N6288" t="str">
        <f>Orte[[#This Row],[Ort]]</f>
        <v>Rosenheim</v>
      </c>
      <c r="O6288" t="s">
        <v>5592</v>
      </c>
      <c r="P6288" t="s">
        <v>1708</v>
      </c>
    </row>
    <row r="6289" spans="1:16" x14ac:dyDescent="0.35">
      <c r="A6289" t="s">
        <v>5192</v>
      </c>
      <c r="B6289" s="3" t="s">
        <v>14752</v>
      </c>
      <c r="C6289" s="4">
        <v>47.831209319000003</v>
      </c>
      <c r="D6289" s="4">
        <v>12.1043407705</v>
      </c>
      <c r="E6289" s="4">
        <f>Orte[[#This Row],[Lat_dez]]*PI()/180</f>
        <v>0.83481208782714478</v>
      </c>
      <c r="F6289" s="4">
        <f>Orte[[#This Row],[Lon_dez]]*PI()/180</f>
        <v>0.21126060022861232</v>
      </c>
      <c r="G6289" t="s">
        <v>665</v>
      </c>
      <c r="H6289" t="s">
        <v>5193</v>
      </c>
      <c r="I6289" s="4" t="b">
        <v>0</v>
      </c>
      <c r="J6289" s="4" t="str">
        <f>CONCATENATE(Orte[[#This Row],[Ort]]," - ",Orte[[#This Row],[Landkreis]])</f>
        <v>Rosenheim - Kreisfreie Stadt Rosenheim</v>
      </c>
      <c r="L6289" s="3" t="s">
        <v>11280</v>
      </c>
      <c r="M6289" s="3"/>
      <c r="N6289" t="str">
        <f>Orte[[#This Row],[Ort]]</f>
        <v>Rosenheim</v>
      </c>
      <c r="O6289" t="s">
        <v>1679</v>
      </c>
      <c r="P6289" t="s">
        <v>4177</v>
      </c>
    </row>
    <row r="6290" spans="1:16" x14ac:dyDescent="0.35">
      <c r="A6290" t="s">
        <v>5613</v>
      </c>
      <c r="B6290" s="3" t="s">
        <v>13550</v>
      </c>
      <c r="C6290" s="4">
        <v>53.658257631200001</v>
      </c>
      <c r="D6290" s="4">
        <v>13.1062956139</v>
      </c>
      <c r="E6290" s="4">
        <f>Orte[[#This Row],[Lat_dez]]*PI()/180</f>
        <v>0.93651326654781319</v>
      </c>
      <c r="F6290" s="4">
        <f>Orte[[#This Row],[Lon_dez]]*PI()/180</f>
        <v>0.2287480112022465</v>
      </c>
      <c r="G6290" t="s">
        <v>834</v>
      </c>
      <c r="H6290" t="s">
        <v>921</v>
      </c>
      <c r="I6290" s="4" t="b">
        <v>0</v>
      </c>
      <c r="J6290" s="4" t="str">
        <f>CONCATENATE(Orte[[#This Row],[Ort]]," - ",Orte[[#This Row],[Landkreis]])</f>
        <v>Rosenow - Landkreis Mecklenburgische Seenplatte</v>
      </c>
      <c r="L6290" s="3" t="s">
        <v>10767</v>
      </c>
      <c r="M6290" s="3"/>
      <c r="N6290" t="str">
        <f>Orte[[#This Row],[Ort]]</f>
        <v>Rosenow</v>
      </c>
      <c r="O6290" t="s">
        <v>2105</v>
      </c>
      <c r="P6290" t="s">
        <v>670</v>
      </c>
    </row>
    <row r="6291" spans="1:16" x14ac:dyDescent="0.35">
      <c r="A6291" t="s">
        <v>1487</v>
      </c>
      <c r="B6291" s="3" t="s">
        <v>8428</v>
      </c>
      <c r="C6291" s="4">
        <v>50.979984788099998</v>
      </c>
      <c r="D6291" s="4">
        <v>8.8309498970700009</v>
      </c>
      <c r="E6291" s="4">
        <f>Orte[[#This Row],[Lat_dez]]*PI()/180</f>
        <v>0.88976858716896867</v>
      </c>
      <c r="F6291" s="4">
        <f>Orte[[#This Row],[Lon_dez]]*PI()/180</f>
        <v>0.15412915178252584</v>
      </c>
      <c r="G6291" t="s">
        <v>549</v>
      </c>
      <c r="H6291" t="s">
        <v>1078</v>
      </c>
      <c r="I6291" s="4" t="b">
        <v>0</v>
      </c>
      <c r="J6291" s="4" t="str">
        <f>CONCATENATE(Orte[[#This Row],[Ort]]," - ",Orte[[#This Row],[Landkreis]])</f>
        <v>Rosenthal - Landkreis Waldeck-Frankenberg</v>
      </c>
      <c r="L6291" s="3" t="s">
        <v>9194</v>
      </c>
      <c r="M6291" s="3"/>
      <c r="N6291" t="str">
        <f>Orte[[#This Row],[Ort]]</f>
        <v>Rosenthal</v>
      </c>
      <c r="O6291" t="s">
        <v>6714</v>
      </c>
      <c r="P6291" t="s">
        <v>4721</v>
      </c>
    </row>
    <row r="6292" spans="1:16" x14ac:dyDescent="0.35">
      <c r="A6292" t="s">
        <v>4586</v>
      </c>
      <c r="B6292" s="3" t="s">
        <v>12211</v>
      </c>
      <c r="C6292" s="4">
        <v>50.4170976037</v>
      </c>
      <c r="D6292" s="4">
        <v>11.657245848300001</v>
      </c>
      <c r="E6292" s="4">
        <f>Orte[[#This Row],[Lat_dez]]*PI()/180</f>
        <v>0.87994435248390823</v>
      </c>
      <c r="F6292" s="4">
        <f>Orte[[#This Row],[Lon_dez]]*PI()/180</f>
        <v>0.20345732176727441</v>
      </c>
      <c r="G6292" t="s">
        <v>678</v>
      </c>
      <c r="H6292" t="s">
        <v>1295</v>
      </c>
      <c r="I6292" s="4" t="b">
        <v>0</v>
      </c>
      <c r="J6292" s="4" t="str">
        <f>CONCATENATE(Orte[[#This Row],[Ort]]," - ",Orte[[#This Row],[Landkreis]])</f>
        <v>Rosenthal am Rennsteig - Landkreis Saale-Orla-Kreis</v>
      </c>
      <c r="L6292" s="3" t="s">
        <v>9519</v>
      </c>
      <c r="M6292" s="3"/>
      <c r="N6292" t="str">
        <f>Orte[[#This Row],[Ort]]</f>
        <v>Rosenthal am Rennsteig</v>
      </c>
      <c r="O6292" t="s">
        <v>735</v>
      </c>
      <c r="P6292" t="s">
        <v>776</v>
      </c>
    </row>
    <row r="6293" spans="1:16" x14ac:dyDescent="0.35">
      <c r="A6293" t="s">
        <v>3456</v>
      </c>
      <c r="B6293" s="3" t="s">
        <v>10758</v>
      </c>
      <c r="C6293" s="4">
        <v>51.052133874600003</v>
      </c>
      <c r="D6293" s="4">
        <v>12.4550340269</v>
      </c>
      <c r="E6293" s="4">
        <f>Orte[[#This Row],[Lat_dez]]*PI()/180</f>
        <v>0.89102782628069988</v>
      </c>
      <c r="F6293" s="4">
        <f>Orte[[#This Row],[Lon_dez]]*PI()/180</f>
        <v>0.21738135221733298</v>
      </c>
      <c r="G6293" t="s">
        <v>678</v>
      </c>
      <c r="H6293" t="s">
        <v>898</v>
      </c>
      <c r="I6293" s="4" t="b">
        <v>0</v>
      </c>
      <c r="J6293" s="4" t="str">
        <f>CONCATENATE(Orte[[#This Row],[Ort]]," - ",Orte[[#This Row],[Landkreis]])</f>
        <v>Rositz, Starkenberg, Treben - Landkreis Altenburger Land</v>
      </c>
      <c r="L6293" s="3" t="s">
        <v>14159</v>
      </c>
      <c r="M6293" s="3"/>
      <c r="N6293" t="str">
        <f>Orte[[#This Row],[Ort]]</f>
        <v>Rositz, Starkenberg, Treben</v>
      </c>
      <c r="O6293" t="s">
        <v>4754</v>
      </c>
      <c r="P6293" t="s">
        <v>5513</v>
      </c>
    </row>
    <row r="6294" spans="1:16" x14ac:dyDescent="0.35">
      <c r="A6294" t="s">
        <v>3433</v>
      </c>
      <c r="B6294" s="3" t="s">
        <v>10729</v>
      </c>
      <c r="C6294" s="4">
        <v>50.081509558</v>
      </c>
      <c r="D6294" s="4">
        <v>11.9822344464</v>
      </c>
      <c r="E6294" s="4">
        <f>Orte[[#This Row],[Lat_dez]]*PI()/180</f>
        <v>0.87408723615611006</v>
      </c>
      <c r="F6294" s="4">
        <f>Orte[[#This Row],[Lon_dez]]*PI()/180</f>
        <v>0.20912944283556001</v>
      </c>
      <c r="G6294" t="s">
        <v>665</v>
      </c>
      <c r="H6294" t="s">
        <v>1945</v>
      </c>
      <c r="I6294" s="4" t="b">
        <v>0</v>
      </c>
      <c r="J6294" s="4" t="str">
        <f>CONCATENATE(Orte[[#This Row],[Ort]]," - ",Orte[[#This Row],[Landkreis]])</f>
        <v>Röslau - Landkreis Wunsiedel i. Fichtelgebirge</v>
      </c>
      <c r="L6294" s="3" t="s">
        <v>12172</v>
      </c>
      <c r="M6294" s="3"/>
      <c r="N6294" t="str">
        <f>Orte[[#This Row],[Ort]]</f>
        <v>Röslau</v>
      </c>
      <c r="O6294" t="s">
        <v>7089</v>
      </c>
      <c r="P6294" t="s">
        <v>5199</v>
      </c>
    </row>
    <row r="6295" spans="1:16" x14ac:dyDescent="0.35">
      <c r="A6295" t="s">
        <v>6479</v>
      </c>
      <c r="B6295" s="3" t="s">
        <v>14722</v>
      </c>
      <c r="C6295" s="4">
        <v>50.905986774699997</v>
      </c>
      <c r="D6295" s="4">
        <v>7.1835241490600001</v>
      </c>
      <c r="E6295" s="4">
        <f>Orte[[#This Row],[Lat_dez]]*PI()/180</f>
        <v>0.88847707819520372</v>
      </c>
      <c r="F6295" s="4">
        <f>Orte[[#This Row],[Lon_dez]]*PI()/180</f>
        <v>0.12537614829762092</v>
      </c>
      <c r="G6295" t="s">
        <v>504</v>
      </c>
      <c r="H6295" t="s">
        <v>1647</v>
      </c>
      <c r="I6295" s="4" t="b">
        <v>0</v>
      </c>
      <c r="J6295" s="4" t="str">
        <f>CONCATENATE(Orte[[#This Row],[Ort]]," - ",Orte[[#This Row],[Landkreis]])</f>
        <v>Rösrath - Kreis Rheinisch-Bergischer Kreis</v>
      </c>
      <c r="L6295" s="3" t="s">
        <v>12655</v>
      </c>
      <c r="M6295" s="3"/>
      <c r="N6295" t="str">
        <f>Orte[[#This Row],[Ort]]</f>
        <v>Rösrath</v>
      </c>
      <c r="O6295" t="s">
        <v>2999</v>
      </c>
      <c r="P6295" t="s">
        <v>1393</v>
      </c>
    </row>
    <row r="6296" spans="1:16" x14ac:dyDescent="0.35">
      <c r="A6296" t="s">
        <v>5211</v>
      </c>
      <c r="B6296" s="3" t="s">
        <v>13034</v>
      </c>
      <c r="C6296" s="4">
        <v>48.581834880300001</v>
      </c>
      <c r="D6296" s="4">
        <v>12.928339276699999</v>
      </c>
      <c r="E6296" s="4">
        <f>Orte[[#This Row],[Lat_dez]]*PI()/180</f>
        <v>0.84791297532146026</v>
      </c>
      <c r="F6296" s="4">
        <f>Orte[[#This Row],[Lon_dez]]*PI()/180</f>
        <v>0.22564208719331719</v>
      </c>
      <c r="G6296" t="s">
        <v>665</v>
      </c>
      <c r="H6296" t="s">
        <v>930</v>
      </c>
      <c r="I6296" s="4" t="b">
        <v>0</v>
      </c>
      <c r="J6296" s="4" t="str">
        <f>CONCATENATE(Orte[[#This Row],[Ort]]," - ",Orte[[#This Row],[Landkreis]])</f>
        <v>Roßbach - Landkreis Rottal-Inn</v>
      </c>
      <c r="L6296" s="3" t="s">
        <v>13539</v>
      </c>
      <c r="M6296" s="3"/>
      <c r="N6296" t="str">
        <f>Orte[[#This Row],[Ort]]</f>
        <v>Roßbach</v>
      </c>
      <c r="O6296" t="s">
        <v>5869</v>
      </c>
      <c r="P6296" t="s">
        <v>673</v>
      </c>
    </row>
    <row r="6297" spans="1:16" x14ac:dyDescent="0.35">
      <c r="A6297" t="s">
        <v>6175</v>
      </c>
      <c r="B6297" s="3" t="s">
        <v>14305</v>
      </c>
      <c r="C6297" s="4">
        <v>49.868729031000001</v>
      </c>
      <c r="D6297" s="4">
        <v>8.7620394066999996</v>
      </c>
      <c r="E6297" s="4">
        <f>Orte[[#This Row],[Lat_dez]]*PI()/180</f>
        <v>0.8703735153758313</v>
      </c>
      <c r="F6297" s="4">
        <f>Orte[[#This Row],[Lon_dez]]*PI()/180</f>
        <v>0.15292643683640547</v>
      </c>
      <c r="G6297" t="s">
        <v>549</v>
      </c>
      <c r="H6297" t="s">
        <v>745</v>
      </c>
      <c r="I6297" s="4" t="b">
        <v>0</v>
      </c>
      <c r="J6297" s="4" t="str">
        <f>CONCATENATE(Orte[[#This Row],[Ort]]," - ",Orte[[#This Row],[Landkreis]])</f>
        <v>Roßdorf - Landkreis Darmstadt-Dieburg</v>
      </c>
      <c r="L6297" s="3" t="s">
        <v>8350</v>
      </c>
      <c r="M6297" s="3"/>
      <c r="N6297" t="str">
        <f>Orte[[#This Row],[Ort]]</f>
        <v>Roßdorf</v>
      </c>
      <c r="O6297" t="s">
        <v>6230</v>
      </c>
      <c r="P6297" t="s">
        <v>4471</v>
      </c>
    </row>
    <row r="6298" spans="1:16" x14ac:dyDescent="0.35">
      <c r="A6298" t="s">
        <v>4725</v>
      </c>
      <c r="B6298" s="3" t="s">
        <v>12391</v>
      </c>
      <c r="C6298" s="4">
        <v>47.6626665625</v>
      </c>
      <c r="D6298" s="4">
        <v>10.706336590499999</v>
      </c>
      <c r="E6298" s="4">
        <f>Orte[[#This Row],[Lat_dez]]*PI()/180</f>
        <v>0.83187046179583268</v>
      </c>
      <c r="F6298" s="4">
        <f>Orte[[#This Row],[Lon_dez]]*PI()/180</f>
        <v>0.18686082433096882</v>
      </c>
      <c r="G6298" t="s">
        <v>665</v>
      </c>
      <c r="H6298" t="s">
        <v>1051</v>
      </c>
      <c r="I6298" s="4" t="b">
        <v>0</v>
      </c>
      <c r="J6298" s="4" t="str">
        <f>CONCATENATE(Orte[[#This Row],[Ort]]," - ",Orte[[#This Row],[Landkreis]])</f>
        <v>Roßhaupten - Landkreis Ostallgäu</v>
      </c>
      <c r="L6298" s="3" t="s">
        <v>11675</v>
      </c>
      <c r="M6298" s="3"/>
      <c r="N6298" t="str">
        <f>Orte[[#This Row],[Ort]]</f>
        <v>Roßhaupten</v>
      </c>
      <c r="O6298" t="s">
        <v>3811</v>
      </c>
      <c r="P6298" t="s">
        <v>4961</v>
      </c>
    </row>
    <row r="6299" spans="1:16" x14ac:dyDescent="0.35">
      <c r="A6299" t="s">
        <v>957</v>
      </c>
      <c r="B6299" s="3" t="s">
        <v>7953</v>
      </c>
      <c r="C6299" s="4">
        <v>51.296948602900002</v>
      </c>
      <c r="D6299" s="4">
        <v>11.381537957200001</v>
      </c>
      <c r="E6299" s="4">
        <f>Orte[[#This Row],[Lat_dez]]*PI()/180</f>
        <v>0.89530064934691023</v>
      </c>
      <c r="F6299" s="4">
        <f>Orte[[#This Row],[Lon_dez]]*PI()/180</f>
        <v>0.19864531129384946</v>
      </c>
      <c r="G6299" t="s">
        <v>678</v>
      </c>
      <c r="H6299" t="s">
        <v>958</v>
      </c>
      <c r="I6299" s="4" t="b">
        <v>0</v>
      </c>
      <c r="J6299" s="4" t="str">
        <f>CONCATENATE(Orte[[#This Row],[Ort]]," - ",Orte[[#This Row],[Landkreis]])</f>
        <v>Roßleben-Wiehe, Gehofen - Landkreis Kyffhäuserkreis</v>
      </c>
      <c r="L6299" s="3" t="s">
        <v>10762</v>
      </c>
      <c r="M6299" s="3"/>
      <c r="N6299" t="str">
        <f>Orte[[#This Row],[Ort]]</f>
        <v>Roßleben-Wiehe, Gehofen</v>
      </c>
      <c r="O6299" t="s">
        <v>7241</v>
      </c>
      <c r="P6299" t="s">
        <v>16158</v>
      </c>
    </row>
    <row r="6300" spans="1:16" x14ac:dyDescent="0.35">
      <c r="A6300" t="s">
        <v>3634</v>
      </c>
      <c r="B6300" s="3" t="s">
        <v>10997</v>
      </c>
      <c r="C6300" s="4">
        <v>49.3857843993</v>
      </c>
      <c r="D6300" s="4">
        <v>10.885061493</v>
      </c>
      <c r="E6300" s="4">
        <f>Orte[[#This Row],[Lat_dez]]*PI()/180</f>
        <v>0.86194454144783494</v>
      </c>
      <c r="F6300" s="4">
        <f>Orte[[#This Row],[Lon_dez]]*PI()/180</f>
        <v>0.18998016233489973</v>
      </c>
      <c r="G6300" t="s">
        <v>665</v>
      </c>
      <c r="H6300" t="s">
        <v>2660</v>
      </c>
      <c r="I6300" s="4" t="b">
        <v>0</v>
      </c>
      <c r="J6300" s="4" t="str">
        <f>CONCATENATE(Orte[[#This Row],[Ort]]," - ",Orte[[#This Row],[Landkreis]])</f>
        <v>Roßtal - Landkreis Fürth</v>
      </c>
      <c r="L6300" s="3" t="s">
        <v>14275</v>
      </c>
      <c r="M6300" s="3"/>
      <c r="N6300" t="str">
        <f>Orte[[#This Row],[Ort]]</f>
        <v>Roßtal</v>
      </c>
      <c r="O6300" t="s">
        <v>4392</v>
      </c>
      <c r="P6300" t="s">
        <v>16161</v>
      </c>
    </row>
    <row r="6301" spans="1:16" x14ac:dyDescent="0.35">
      <c r="A6301" t="s">
        <v>2816</v>
      </c>
      <c r="B6301" s="3" t="s">
        <v>9962</v>
      </c>
      <c r="C6301" s="4">
        <v>51.078455606600002</v>
      </c>
      <c r="D6301" s="4">
        <v>13.175734437599999</v>
      </c>
      <c r="E6301" s="4">
        <f>Orte[[#This Row],[Lat_dez]]*PI()/180</f>
        <v>0.89148722716892748</v>
      </c>
      <c r="F6301" s="4">
        <f>Orte[[#This Row],[Lon_dez]]*PI()/180</f>
        <v>0.22995994730452335</v>
      </c>
      <c r="G6301" t="s">
        <v>869</v>
      </c>
      <c r="H6301" t="s">
        <v>935</v>
      </c>
      <c r="I6301" s="4" t="b">
        <v>0</v>
      </c>
      <c r="J6301" s="4" t="str">
        <f>CONCATENATE(Orte[[#This Row],[Ort]]," - ",Orte[[#This Row],[Landkreis]])</f>
        <v>Roßwein - Landkreis Mittelsachsen</v>
      </c>
      <c r="L6301" s="3" t="s">
        <v>8934</v>
      </c>
      <c r="M6301" s="3"/>
      <c r="N6301" t="str">
        <f>Orte[[#This Row],[Ort]]</f>
        <v>Roßwein</v>
      </c>
      <c r="O6301" t="s">
        <v>1526</v>
      </c>
      <c r="P6301" t="s">
        <v>4200</v>
      </c>
    </row>
    <row r="6302" spans="1:16" x14ac:dyDescent="0.35">
      <c r="A6302" t="s">
        <v>85</v>
      </c>
      <c r="B6302" s="3" t="s">
        <v>8157</v>
      </c>
      <c r="C6302" s="4">
        <v>54.083512994700001</v>
      </c>
      <c r="D6302" s="4">
        <v>12.1659323285</v>
      </c>
      <c r="E6302" s="4">
        <f>Orte[[#This Row],[Lat_dez]]*PI()/180</f>
        <v>0.94393537280265349</v>
      </c>
      <c r="F6302" s="4">
        <f>Orte[[#This Row],[Lon_dez]]*PI()/180</f>
        <v>0.21233557570714537</v>
      </c>
      <c r="G6302" t="s">
        <v>834</v>
      </c>
      <c r="H6302" t="s">
        <v>1209</v>
      </c>
      <c r="I6302" s="4" t="b">
        <v>0</v>
      </c>
      <c r="J6302" s="4" t="str">
        <f>CONCATENATE(Orte[[#This Row],[Ort]]," - ",Orte[[#This Row],[Landkreis]])</f>
        <v>Rostock - Kreisfreie Stadt Rostock</v>
      </c>
      <c r="L6302" s="3" t="s">
        <v>10757</v>
      </c>
      <c r="M6302" s="3"/>
      <c r="N6302" t="str">
        <f>Orte[[#This Row],[Ort]]</f>
        <v>Rostock</v>
      </c>
      <c r="O6302" t="s">
        <v>5888</v>
      </c>
      <c r="P6302" t="s">
        <v>7188</v>
      </c>
    </row>
    <row r="6303" spans="1:16" x14ac:dyDescent="0.35">
      <c r="A6303" t="s">
        <v>85</v>
      </c>
      <c r="B6303" s="3" t="s">
        <v>10463</v>
      </c>
      <c r="C6303" s="4">
        <v>54.088584919399999</v>
      </c>
      <c r="D6303" s="4">
        <v>12.104829974999999</v>
      </c>
      <c r="E6303" s="4">
        <f>Orte[[#This Row],[Lat_dez]]*PI()/180</f>
        <v>0.94402389458808167</v>
      </c>
      <c r="F6303" s="4">
        <f>Orte[[#This Row],[Lon_dez]]*PI()/180</f>
        <v>0.21126913845785289</v>
      </c>
      <c r="G6303" t="s">
        <v>834</v>
      </c>
      <c r="H6303" t="s">
        <v>1209</v>
      </c>
      <c r="I6303" s="4" t="b">
        <v>0</v>
      </c>
      <c r="J6303" s="4" t="str">
        <f>CONCATENATE(Orte[[#This Row],[Ort]]," - ",Orte[[#This Row],[Landkreis]])</f>
        <v>Rostock - Kreisfreie Stadt Rostock</v>
      </c>
      <c r="L6303" s="3" t="s">
        <v>11538</v>
      </c>
      <c r="M6303" s="3"/>
      <c r="N6303" t="str">
        <f>Orte[[#This Row],[Ort]]</f>
        <v>Rostock</v>
      </c>
      <c r="O6303" t="s">
        <v>5438</v>
      </c>
      <c r="P6303" t="s">
        <v>3235</v>
      </c>
    </row>
    <row r="6304" spans="1:16" x14ac:dyDescent="0.35">
      <c r="A6304" t="s">
        <v>85</v>
      </c>
      <c r="B6304" s="3" t="s">
        <v>10460</v>
      </c>
      <c r="C6304" s="4">
        <v>54.128328589100001</v>
      </c>
      <c r="D6304" s="4">
        <v>12.0604857485</v>
      </c>
      <c r="E6304" s="4">
        <f>Orte[[#This Row],[Lat_dez]]*PI()/180</f>
        <v>0.94471755248117184</v>
      </c>
      <c r="F6304" s="4">
        <f>Orte[[#This Row],[Lon_dez]]*PI()/180</f>
        <v>0.21049518570117776</v>
      </c>
      <c r="G6304" t="s">
        <v>834</v>
      </c>
      <c r="H6304" t="s">
        <v>1209</v>
      </c>
      <c r="I6304" s="4" t="b">
        <v>0</v>
      </c>
      <c r="J6304" s="4" t="str">
        <f>CONCATENATE(Orte[[#This Row],[Ort]]," - ",Orte[[#This Row],[Landkreis]])</f>
        <v>Rostock - Kreisfreie Stadt Rostock</v>
      </c>
      <c r="L6304" s="3" t="s">
        <v>12175</v>
      </c>
      <c r="M6304" s="3"/>
      <c r="N6304" t="str">
        <f>Orte[[#This Row],[Ort]]</f>
        <v>Rostock</v>
      </c>
      <c r="O6304" t="s">
        <v>4960</v>
      </c>
      <c r="P6304" t="s">
        <v>6996</v>
      </c>
    </row>
    <row r="6305" spans="1:16" x14ac:dyDescent="0.35">
      <c r="A6305" t="s">
        <v>85</v>
      </c>
      <c r="B6305" s="3" t="s">
        <v>12159</v>
      </c>
      <c r="C6305" s="4">
        <v>54.153173962099999</v>
      </c>
      <c r="D6305" s="4">
        <v>12.0591904143</v>
      </c>
      <c r="E6305" s="4">
        <f>Orte[[#This Row],[Lat_dez]]*PI()/180</f>
        <v>0.94515118604390791</v>
      </c>
      <c r="F6305" s="4">
        <f>Orte[[#This Row],[Lon_dez]]*PI()/180</f>
        <v>0.21047257785447407</v>
      </c>
      <c r="G6305" t="s">
        <v>834</v>
      </c>
      <c r="H6305" t="s">
        <v>1209</v>
      </c>
      <c r="I6305" s="4" t="b">
        <v>0</v>
      </c>
      <c r="J6305" s="4" t="str">
        <f>CONCATENATE(Orte[[#This Row],[Ort]]," - ",Orte[[#This Row],[Landkreis]])</f>
        <v>Rostock - Kreisfreie Stadt Rostock</v>
      </c>
      <c r="L6305" s="3" t="s">
        <v>14478</v>
      </c>
      <c r="M6305" s="3"/>
      <c r="N6305" t="str">
        <f>Orte[[#This Row],[Ort]]</f>
        <v>Rostock</v>
      </c>
      <c r="O6305" t="s">
        <v>7214</v>
      </c>
      <c r="P6305" t="s">
        <v>4541</v>
      </c>
    </row>
    <row r="6306" spans="1:16" x14ac:dyDescent="0.35">
      <c r="A6306" t="s">
        <v>85</v>
      </c>
      <c r="B6306" s="3" t="s">
        <v>14749</v>
      </c>
      <c r="C6306" s="4">
        <v>54.172198279299998</v>
      </c>
      <c r="D6306" s="4">
        <v>12.079137229700001</v>
      </c>
      <c r="E6306" s="4">
        <f>Orte[[#This Row],[Lat_dez]]*PI()/180</f>
        <v>0.94548322301699161</v>
      </c>
      <c r="F6306" s="4">
        <f>Orte[[#This Row],[Lon_dez]]*PI()/180</f>
        <v>0.2108207154584916</v>
      </c>
      <c r="G6306" t="s">
        <v>834</v>
      </c>
      <c r="H6306" t="s">
        <v>1209</v>
      </c>
      <c r="I6306" s="4" t="b">
        <v>0</v>
      </c>
      <c r="J6306" s="4" t="str">
        <f>CONCATENATE(Orte[[#This Row],[Ort]]," - ",Orte[[#This Row],[Landkreis]])</f>
        <v>Rostock - Kreisfreie Stadt Rostock</v>
      </c>
      <c r="L6306" s="3" t="s">
        <v>8145</v>
      </c>
      <c r="M6306" s="3"/>
      <c r="N6306" t="str">
        <f>Orte[[#This Row],[Ort]]</f>
        <v>Rostock</v>
      </c>
      <c r="O6306" t="s">
        <v>1459</v>
      </c>
      <c r="P6306" t="s">
        <v>775</v>
      </c>
    </row>
    <row r="6307" spans="1:16" x14ac:dyDescent="0.35">
      <c r="A6307" t="s">
        <v>85</v>
      </c>
      <c r="B6307" s="3" t="s">
        <v>15576</v>
      </c>
      <c r="C6307" s="4">
        <v>54.1799080101</v>
      </c>
      <c r="D6307" s="4">
        <v>12.1953020461</v>
      </c>
      <c r="E6307" s="4">
        <f>Orte[[#This Row],[Lat_dez]]*PI()/180</f>
        <v>0.94561778320389422</v>
      </c>
      <c r="F6307" s="4">
        <f>Orte[[#This Row],[Lon_dez]]*PI()/180</f>
        <v>0.21284817397964631</v>
      </c>
      <c r="G6307" t="s">
        <v>834</v>
      </c>
      <c r="H6307" t="s">
        <v>1209</v>
      </c>
      <c r="I6307" s="4" t="b">
        <v>0</v>
      </c>
      <c r="J6307" s="4" t="str">
        <f>CONCATENATE(Orte[[#This Row],[Ort]]," - ",Orte[[#This Row],[Landkreis]])</f>
        <v>Rostock - Kreisfreie Stadt Rostock</v>
      </c>
      <c r="L6307" s="3" t="s">
        <v>8989</v>
      </c>
      <c r="M6307" s="3"/>
      <c r="N6307" t="str">
        <f>Orte[[#This Row],[Ort]]</f>
        <v>Rostock</v>
      </c>
      <c r="O6307" t="s">
        <v>1643</v>
      </c>
      <c r="P6307" t="s">
        <v>587</v>
      </c>
    </row>
    <row r="6308" spans="1:16" x14ac:dyDescent="0.35">
      <c r="A6308" t="s">
        <v>85</v>
      </c>
      <c r="B6308" s="3" t="s">
        <v>13527</v>
      </c>
      <c r="C6308" s="4">
        <v>54.130223891200004</v>
      </c>
      <c r="D6308" s="4">
        <v>12.1259018938</v>
      </c>
      <c r="E6308" s="4">
        <f>Orte[[#This Row],[Lat_dez]]*PI()/180</f>
        <v>0.94475063174313678</v>
      </c>
      <c r="F6308" s="4">
        <f>Orte[[#This Row],[Lon_dez]]*PI()/180</f>
        <v>0.2116369128206258</v>
      </c>
      <c r="G6308" t="s">
        <v>834</v>
      </c>
      <c r="H6308" t="s">
        <v>1209</v>
      </c>
      <c r="I6308" s="4" t="b">
        <v>0</v>
      </c>
      <c r="J6308" s="4" t="str">
        <f>CONCATENATE(Orte[[#This Row],[Ort]]," - ",Orte[[#This Row],[Landkreis]])</f>
        <v>Rostock - Kreisfreie Stadt Rostock</v>
      </c>
      <c r="L6308" s="3" t="s">
        <v>8833</v>
      </c>
      <c r="M6308" s="3"/>
      <c r="N6308" t="str">
        <f>Orte[[#This Row],[Ort]]</f>
        <v>Rostock</v>
      </c>
      <c r="O6308" t="s">
        <v>2329</v>
      </c>
      <c r="P6308" t="s">
        <v>4635</v>
      </c>
    </row>
    <row r="6309" spans="1:16" x14ac:dyDescent="0.35">
      <c r="A6309" t="s">
        <v>1398</v>
      </c>
      <c r="B6309" s="3" t="s">
        <v>8333</v>
      </c>
      <c r="C6309" s="4">
        <v>54.167754375299999</v>
      </c>
      <c r="D6309" s="4">
        <v>12.282661192500001</v>
      </c>
      <c r="E6309" s="4">
        <f>Orte[[#This Row],[Lat_dez]]*PI()/180</f>
        <v>0.94540566226054923</v>
      </c>
      <c r="F6309" s="4">
        <f>Orte[[#This Row],[Lon_dez]]*PI()/180</f>
        <v>0.21437287871605804</v>
      </c>
      <c r="G6309" t="s">
        <v>834</v>
      </c>
      <c r="H6309" t="s">
        <v>1209</v>
      </c>
      <c r="I6309" s="4" t="b">
        <v>0</v>
      </c>
      <c r="J6309" s="4" t="str">
        <f>CONCATENATE(Orte[[#This Row],[Ort]]," - ",Orte[[#This Row],[Landkreis]])</f>
        <v>Rostock, Gelbensande, Rövershagen u.a. - Kreisfreie Stadt Rostock</v>
      </c>
      <c r="L6309" s="3" t="s">
        <v>14502</v>
      </c>
      <c r="M6309" s="3"/>
      <c r="N6309" t="str">
        <f>Orte[[#This Row],[Ort]]</f>
        <v>Rostock, Gelbensande, Rövershagen u.a.</v>
      </c>
      <c r="O6309" t="s">
        <v>1462</v>
      </c>
      <c r="P6309" t="s">
        <v>3939</v>
      </c>
    </row>
    <row r="6310" spans="1:16" x14ac:dyDescent="0.35">
      <c r="A6310" t="s">
        <v>3018</v>
      </c>
      <c r="B6310" s="3" t="s">
        <v>10216</v>
      </c>
      <c r="C6310" s="4">
        <v>54.242163375200001</v>
      </c>
      <c r="D6310" s="4">
        <v>12.234447082999999</v>
      </c>
      <c r="E6310" s="4">
        <f>Orte[[#This Row],[Lat_dez]]*PI()/180</f>
        <v>0.9467043443019203</v>
      </c>
      <c r="F6310" s="4">
        <f>Orte[[#This Row],[Lon_dez]]*PI()/180</f>
        <v>0.21353138375936595</v>
      </c>
      <c r="G6310" t="s">
        <v>834</v>
      </c>
      <c r="H6310" t="s">
        <v>1209</v>
      </c>
      <c r="I6310" s="4" t="b">
        <v>0</v>
      </c>
      <c r="J6310" s="4" t="str">
        <f>CONCATENATE(Orte[[#This Row],[Ort]]," - ",Orte[[#This Row],[Landkreis]])</f>
        <v>Rostock, Graal-Müritz - Kreisfreie Stadt Rostock</v>
      </c>
      <c r="L6310" s="3" t="s">
        <v>8229</v>
      </c>
      <c r="M6310" s="3"/>
      <c r="N6310" t="str">
        <f>Orte[[#This Row],[Ort]]</f>
        <v>Rostock, Graal-Müritz</v>
      </c>
      <c r="O6310" t="s">
        <v>2840</v>
      </c>
      <c r="P6310" t="s">
        <v>4004</v>
      </c>
    </row>
    <row r="6311" spans="1:16" x14ac:dyDescent="0.35">
      <c r="A6311" t="s">
        <v>3851</v>
      </c>
      <c r="B6311" s="3" t="s">
        <v>11268</v>
      </c>
      <c r="C6311" s="4">
        <v>54.1021349042</v>
      </c>
      <c r="D6311" s="4">
        <v>12.045257121400001</v>
      </c>
      <c r="E6311" s="4">
        <f>Orte[[#This Row],[Lat_dez]]*PI()/180</f>
        <v>0.94426038643643695</v>
      </c>
      <c r="F6311" s="4">
        <f>Orte[[#This Row],[Lon_dez]]*PI()/180</f>
        <v>0.21022939601772433</v>
      </c>
      <c r="G6311" t="s">
        <v>834</v>
      </c>
      <c r="H6311" t="s">
        <v>1209</v>
      </c>
      <c r="I6311" s="4" t="b">
        <v>0</v>
      </c>
      <c r="J6311" s="4" t="str">
        <f>CONCATENATE(Orte[[#This Row],[Ort]]," - ",Orte[[#This Row],[Landkreis]])</f>
        <v>Rostock, Lambrechtshagen - Kreisfreie Stadt Rostock</v>
      </c>
      <c r="L6311" s="3" t="s">
        <v>15132</v>
      </c>
      <c r="M6311" s="3"/>
      <c r="N6311" t="str">
        <f>Orte[[#This Row],[Ort]]</f>
        <v>Rostock, Lambrechtshagen</v>
      </c>
      <c r="O6311" t="s">
        <v>3321</v>
      </c>
      <c r="P6311" t="s">
        <v>4675</v>
      </c>
    </row>
    <row r="6312" spans="1:16" x14ac:dyDescent="0.35">
      <c r="A6312" t="s">
        <v>2450</v>
      </c>
      <c r="B6312" s="3" t="s">
        <v>9504</v>
      </c>
      <c r="C6312" s="4">
        <v>54.028243729800003</v>
      </c>
      <c r="D6312" s="4">
        <v>12.085759018299999</v>
      </c>
      <c r="E6312" s="4">
        <f>Orte[[#This Row],[Lat_dez]]*PI()/180</f>
        <v>0.94297074215499166</v>
      </c>
      <c r="F6312" s="4">
        <f>Orte[[#This Row],[Lon_dez]]*PI()/180</f>
        <v>0.2109362874719326</v>
      </c>
      <c r="G6312" t="s">
        <v>834</v>
      </c>
      <c r="H6312" t="s">
        <v>1209</v>
      </c>
      <c r="I6312" s="4" t="b">
        <v>0</v>
      </c>
      <c r="J6312" s="4" t="str">
        <f>CONCATENATE(Orte[[#This Row],[Ort]]," - ",Orte[[#This Row],[Landkreis]])</f>
        <v>Rostock, Papendorf u.a. - Kreisfreie Stadt Rostock</v>
      </c>
      <c r="L6312" s="3" t="s">
        <v>7875</v>
      </c>
      <c r="M6312" s="3"/>
      <c r="N6312" t="str">
        <f>Orte[[#This Row],[Ort]]</f>
        <v>Rostock, Papendorf u.a.</v>
      </c>
      <c r="O6312" t="s">
        <v>3754</v>
      </c>
      <c r="P6312" t="s">
        <v>6104</v>
      </c>
    </row>
    <row r="6313" spans="1:16" x14ac:dyDescent="0.35">
      <c r="A6313" t="s">
        <v>3564</v>
      </c>
      <c r="B6313" s="3" t="s">
        <v>10907</v>
      </c>
      <c r="C6313" s="4">
        <v>49.2656918705</v>
      </c>
      <c r="D6313" s="4">
        <v>10.060461033699999</v>
      </c>
      <c r="E6313" s="4">
        <f>Orte[[#This Row],[Lat_dez]]*PI()/180</f>
        <v>0.85984853141322881</v>
      </c>
      <c r="F6313" s="4">
        <f>Orte[[#This Row],[Lon_dez]]*PI()/180</f>
        <v>0.17558816930665719</v>
      </c>
      <c r="G6313" t="s">
        <v>546</v>
      </c>
      <c r="H6313" t="s">
        <v>1008</v>
      </c>
      <c r="I6313" s="4" t="b">
        <v>0</v>
      </c>
      <c r="J6313" s="4" t="str">
        <f>CONCATENATE(Orte[[#This Row],[Ort]]," - ",Orte[[#This Row],[Landkreis]])</f>
        <v>Rot am See - Landkreis Schwäbisch Hall</v>
      </c>
      <c r="L6313" s="3" t="s">
        <v>11190</v>
      </c>
      <c r="M6313" s="3"/>
      <c r="N6313" t="str">
        <f>Orte[[#This Row],[Ort]]</f>
        <v>Rot am See</v>
      </c>
      <c r="O6313" t="s">
        <v>3781</v>
      </c>
      <c r="P6313" t="s">
        <v>7199</v>
      </c>
    </row>
    <row r="6314" spans="1:16" x14ac:dyDescent="0.35">
      <c r="A6314" t="s">
        <v>3333</v>
      </c>
      <c r="B6314" s="3" t="s">
        <v>10602</v>
      </c>
      <c r="C6314" s="4">
        <v>47.991462880900002</v>
      </c>
      <c r="D6314" s="4">
        <v>10.0031661735</v>
      </c>
      <c r="E6314" s="4">
        <f>Orte[[#This Row],[Lat_dez]]*PI()/180</f>
        <v>0.83760904012034831</v>
      </c>
      <c r="F6314" s="4">
        <f>Orte[[#This Row],[Lon_dez]]*PI()/180</f>
        <v>0.17458818535169734</v>
      </c>
      <c r="G6314" t="s">
        <v>546</v>
      </c>
      <c r="H6314" t="s">
        <v>649</v>
      </c>
      <c r="I6314" s="4" t="b">
        <v>0</v>
      </c>
      <c r="J6314" s="4" t="str">
        <f>CONCATENATE(Orte[[#This Row],[Ort]]," - ",Orte[[#This Row],[Landkreis]])</f>
        <v>Rot an der Rot - Landkreis Biberach</v>
      </c>
      <c r="L6314" s="3" t="s">
        <v>10038</v>
      </c>
      <c r="M6314" s="3"/>
      <c r="N6314" t="str">
        <f>Orte[[#This Row],[Ort]]</f>
        <v>Rot an der Rot</v>
      </c>
      <c r="O6314" t="s">
        <v>1959</v>
      </c>
      <c r="P6314" t="s">
        <v>1002</v>
      </c>
    </row>
    <row r="6315" spans="1:16" x14ac:dyDescent="0.35">
      <c r="A6315" t="s">
        <v>3618</v>
      </c>
      <c r="B6315" s="3" t="s">
        <v>10976</v>
      </c>
      <c r="C6315" s="4">
        <v>53.162787937700003</v>
      </c>
      <c r="D6315" s="4">
        <v>9.3277166981900006</v>
      </c>
      <c r="E6315" s="4">
        <f>Orte[[#This Row],[Lat_dez]]*PI()/180</f>
        <v>0.92786568905239108</v>
      </c>
      <c r="F6315" s="4">
        <f>Orte[[#This Row],[Lon_dez]]*PI()/180</f>
        <v>0.16279936807666973</v>
      </c>
      <c r="G6315" t="s">
        <v>554</v>
      </c>
      <c r="H6315" t="s">
        <v>755</v>
      </c>
      <c r="I6315" s="4" t="b">
        <v>0</v>
      </c>
      <c r="J6315" s="4" t="str">
        <f>CONCATENATE(Orte[[#This Row],[Ort]]," - ",Orte[[#This Row],[Landkreis]])</f>
        <v>Rotenburg - Landkreis Rotenburg (Wümme)</v>
      </c>
      <c r="L6315" s="3" t="s">
        <v>13176</v>
      </c>
      <c r="M6315" s="3"/>
      <c r="N6315" t="str">
        <f>Orte[[#This Row],[Ort]]</f>
        <v>Rotenburg</v>
      </c>
      <c r="O6315" t="s">
        <v>1741</v>
      </c>
      <c r="P6315" t="s">
        <v>2859</v>
      </c>
    </row>
    <row r="6316" spans="1:16" x14ac:dyDescent="0.35">
      <c r="A6316" t="s">
        <v>6951</v>
      </c>
      <c r="B6316" s="3" t="s">
        <v>15361</v>
      </c>
      <c r="C6316" s="4">
        <v>51.011418816599999</v>
      </c>
      <c r="D6316" s="4">
        <v>9.7411998514199993</v>
      </c>
      <c r="E6316" s="4">
        <f>Orte[[#This Row],[Lat_dez]]*PI()/180</f>
        <v>0.89031721446345935</v>
      </c>
      <c r="F6316" s="4">
        <f>Orte[[#This Row],[Lon_dez]]*PI()/180</f>
        <v>0.17001601050206142</v>
      </c>
      <c r="G6316" t="s">
        <v>549</v>
      </c>
      <c r="H6316" t="s">
        <v>647</v>
      </c>
      <c r="I6316" s="4" t="b">
        <v>0</v>
      </c>
      <c r="J6316" s="4" t="str">
        <f>CONCATENATE(Orte[[#This Row],[Ort]]," - ",Orte[[#This Row],[Landkreis]])</f>
        <v>Rotenburg an der Fulda - Landkreis Hersfeld-Rotenburg</v>
      </c>
      <c r="L6316" s="3" t="s">
        <v>8835</v>
      </c>
      <c r="M6316" s="3"/>
      <c r="N6316" t="str">
        <f>Orte[[#This Row],[Ort]]</f>
        <v>Rotenburg an der Fulda</v>
      </c>
      <c r="O6316" t="s">
        <v>1220</v>
      </c>
      <c r="P6316" t="s">
        <v>6397</v>
      </c>
    </row>
    <row r="6317" spans="1:16" x14ac:dyDescent="0.35">
      <c r="A6317" t="s">
        <v>4491</v>
      </c>
      <c r="B6317" s="3" t="s">
        <v>12092</v>
      </c>
      <c r="C6317" s="4">
        <v>52.409376000899996</v>
      </c>
      <c r="D6317" s="4">
        <v>10.5204248122</v>
      </c>
      <c r="E6317" s="4">
        <f>Orte[[#This Row],[Lat_dez]]*PI()/180</f>
        <v>0.91471617013140349</v>
      </c>
      <c r="F6317" s="4">
        <f>Orte[[#This Row],[Lon_dez]]*PI()/180</f>
        <v>0.18361605168139611</v>
      </c>
      <c r="G6317" t="s">
        <v>554</v>
      </c>
      <c r="H6317" t="s">
        <v>1314</v>
      </c>
      <c r="I6317" s="4" t="b">
        <v>0</v>
      </c>
      <c r="J6317" s="4" t="str">
        <f>CONCATENATE(Orte[[#This Row],[Ort]]," - ",Orte[[#This Row],[Landkreis]])</f>
        <v>Rötgesbüttel - Landkreis Gifhorn</v>
      </c>
      <c r="L6317" s="3" t="s">
        <v>10563</v>
      </c>
      <c r="M6317" s="3"/>
      <c r="N6317" t="str">
        <f>Orte[[#This Row],[Ort]]</f>
        <v>Rötgesbüttel</v>
      </c>
      <c r="O6317" t="s">
        <v>3787</v>
      </c>
      <c r="P6317" t="s">
        <v>7273</v>
      </c>
    </row>
    <row r="6318" spans="1:16" x14ac:dyDescent="0.35">
      <c r="A6318" t="s">
        <v>2309</v>
      </c>
      <c r="B6318" s="3" t="s">
        <v>9347</v>
      </c>
      <c r="C6318" s="4">
        <v>49.233344274399997</v>
      </c>
      <c r="D6318" s="4">
        <v>11.1161641996</v>
      </c>
      <c r="E6318" s="4">
        <f>Orte[[#This Row],[Lat_dez]]*PI()/180</f>
        <v>0.85928395935617852</v>
      </c>
      <c r="F6318" s="4">
        <f>Orte[[#This Row],[Lon_dez]]*PI()/180</f>
        <v>0.19401366547534013</v>
      </c>
      <c r="G6318" t="s">
        <v>665</v>
      </c>
      <c r="H6318" t="s">
        <v>2310</v>
      </c>
      <c r="I6318" s="4" t="b">
        <v>0</v>
      </c>
      <c r="J6318" s="4" t="str">
        <f>CONCATENATE(Orte[[#This Row],[Ort]]," - ",Orte[[#This Row],[Landkreis]])</f>
        <v>Roth - Landkreis Roth</v>
      </c>
      <c r="L6318" s="3" t="s">
        <v>12715</v>
      </c>
      <c r="M6318" s="3"/>
      <c r="N6318" t="str">
        <f>Orte[[#This Row],[Ort]]</f>
        <v>Roth</v>
      </c>
      <c r="O6318" t="s">
        <v>2460</v>
      </c>
      <c r="P6318" t="s">
        <v>1093</v>
      </c>
    </row>
    <row r="6319" spans="1:16" x14ac:dyDescent="0.35">
      <c r="A6319" t="s">
        <v>4057</v>
      </c>
      <c r="B6319" s="3" t="s">
        <v>11528</v>
      </c>
      <c r="C6319" s="4">
        <v>51.203918506500003</v>
      </c>
      <c r="D6319" s="4">
        <v>12.473538571700001</v>
      </c>
      <c r="E6319" s="4">
        <f>Orte[[#This Row],[Lat_dez]]*PI()/180</f>
        <v>0.89367696786128259</v>
      </c>
      <c r="F6319" s="4">
        <f>Orte[[#This Row],[Lon_dez]]*PI()/180</f>
        <v>0.21770431745067581</v>
      </c>
      <c r="G6319" t="s">
        <v>869</v>
      </c>
      <c r="H6319" t="s">
        <v>1405</v>
      </c>
      <c r="I6319" s="4" t="b">
        <v>0</v>
      </c>
      <c r="J6319" s="4" t="str">
        <f>CONCATENATE(Orte[[#This Row],[Ort]]," - ",Orte[[#This Row],[Landkreis]])</f>
        <v>Rötha - Landkreis Leipzig</v>
      </c>
      <c r="L6319" s="3" t="s">
        <v>15325</v>
      </c>
      <c r="M6319" s="3"/>
      <c r="N6319" t="str">
        <f>Orte[[#This Row],[Ort]]</f>
        <v>Rötha</v>
      </c>
      <c r="O6319" t="s">
        <v>6133</v>
      </c>
      <c r="P6319" t="s">
        <v>1897</v>
      </c>
    </row>
    <row r="6320" spans="1:16" x14ac:dyDescent="0.35">
      <c r="A6320" t="s">
        <v>4117</v>
      </c>
      <c r="B6320" s="3" t="s">
        <v>11603</v>
      </c>
      <c r="C6320" s="4">
        <v>47.625298556200001</v>
      </c>
      <c r="D6320" s="4">
        <v>10.008547714100001</v>
      </c>
      <c r="E6320" s="4">
        <f>Orte[[#This Row],[Lat_dez]]*PI()/180</f>
        <v>0.83121826705099167</v>
      </c>
      <c r="F6320" s="4">
        <f>Orte[[#This Row],[Lon_dez]]*PI()/180</f>
        <v>0.17468211095399711</v>
      </c>
      <c r="G6320" t="s">
        <v>665</v>
      </c>
      <c r="H6320" t="s">
        <v>2096</v>
      </c>
      <c r="I6320" s="4" t="b">
        <v>0</v>
      </c>
      <c r="J6320" s="4" t="str">
        <f>CONCATENATE(Orte[[#This Row],[Ort]]," - ",Orte[[#This Row],[Landkreis]])</f>
        <v>Röthenbach (Allgäu) - Landkreis Lindau (Bodensee)</v>
      </c>
      <c r="L6320" s="3" t="s">
        <v>15100</v>
      </c>
      <c r="M6320" s="3"/>
      <c r="N6320" t="str">
        <f>Orte[[#This Row],[Ort]]</f>
        <v>Röthenbach (Allgäu)</v>
      </c>
      <c r="O6320" t="s">
        <v>6625</v>
      </c>
      <c r="P6320" t="s">
        <v>3454</v>
      </c>
    </row>
    <row r="6321" spans="1:16" x14ac:dyDescent="0.35">
      <c r="A6321" t="s">
        <v>6542</v>
      </c>
      <c r="B6321" s="3" t="s">
        <v>14813</v>
      </c>
      <c r="C6321" s="4">
        <v>49.470715770699996</v>
      </c>
      <c r="D6321" s="4">
        <v>11.251808413099999</v>
      </c>
      <c r="E6321" s="4">
        <f>Orte[[#This Row],[Lat_dez]]*PI()/180</f>
        <v>0.86342687351699898</v>
      </c>
      <c r="F6321" s="4">
        <f>Orte[[#This Row],[Lon_dez]]*PI()/180</f>
        <v>0.19638110361219327</v>
      </c>
      <c r="G6321" t="s">
        <v>665</v>
      </c>
      <c r="H6321" t="s">
        <v>964</v>
      </c>
      <c r="I6321" s="4" t="b">
        <v>0</v>
      </c>
      <c r="J6321" s="4" t="str">
        <f>CONCATENATE(Orte[[#This Row],[Ort]]," - ",Orte[[#This Row],[Landkreis]])</f>
        <v>Röthenbach an der Pegnitz - Landkreis Nürnberger Land</v>
      </c>
      <c r="L6321" s="3" t="s">
        <v>8832</v>
      </c>
      <c r="M6321" s="3"/>
      <c r="N6321" t="str">
        <f>Orte[[#This Row],[Ort]]</f>
        <v>Röthenbach an der Pegnitz</v>
      </c>
      <c r="O6321" t="s">
        <v>4985</v>
      </c>
      <c r="P6321" t="s">
        <v>5190</v>
      </c>
    </row>
    <row r="6322" spans="1:16" x14ac:dyDescent="0.35">
      <c r="A6322" t="s">
        <v>5366</v>
      </c>
      <c r="B6322" s="3" t="s">
        <v>13229</v>
      </c>
      <c r="C6322" s="4">
        <v>49.964037084899999</v>
      </c>
      <c r="D6322" s="4">
        <v>9.3981566292600007</v>
      </c>
      <c r="E6322" s="4">
        <f>Orte[[#This Row],[Lat_dez]]*PI()/180</f>
        <v>0.8720369547200546</v>
      </c>
      <c r="F6322" s="4">
        <f>Orte[[#This Row],[Lon_dez]]*PI()/180</f>
        <v>0.16402877679871905</v>
      </c>
      <c r="G6322" t="s">
        <v>665</v>
      </c>
      <c r="H6322" t="s">
        <v>771</v>
      </c>
      <c r="I6322" s="4" t="b">
        <v>0</v>
      </c>
      <c r="J6322" s="4" t="str">
        <f>CONCATENATE(Orte[[#This Row],[Ort]]," - ",Orte[[#This Row],[Landkreis]])</f>
        <v>Rothenbuch, Rothenbucher Forst - Landkreis Aschaffenburg</v>
      </c>
      <c r="L6322" s="3" t="s">
        <v>10384</v>
      </c>
      <c r="M6322" s="3"/>
      <c r="N6322" t="str">
        <f>Orte[[#This Row],[Ort]]</f>
        <v>Rothenbuch, Rothenbucher Forst</v>
      </c>
      <c r="O6322" t="s">
        <v>1437</v>
      </c>
      <c r="P6322" t="s">
        <v>630</v>
      </c>
    </row>
    <row r="6323" spans="1:16" x14ac:dyDescent="0.35">
      <c r="A6323" t="s">
        <v>2756</v>
      </c>
      <c r="B6323" s="3" t="s">
        <v>9898</v>
      </c>
      <c r="C6323" s="4">
        <v>49.3696396088</v>
      </c>
      <c r="D6323" s="4">
        <v>10.158270209499999</v>
      </c>
      <c r="E6323" s="4">
        <f>Orte[[#This Row],[Lat_dez]]*PI()/180</f>
        <v>0.86166276169656519</v>
      </c>
      <c r="F6323" s="4">
        <f>Orte[[#This Row],[Lon_dez]]*PI()/180</f>
        <v>0.17729526146302915</v>
      </c>
      <c r="G6323" t="s">
        <v>665</v>
      </c>
      <c r="H6323" t="s">
        <v>784</v>
      </c>
      <c r="I6323" s="4" t="b">
        <v>0</v>
      </c>
      <c r="J6323" s="4" t="str">
        <f>CONCATENATE(Orte[[#This Row],[Ort]]," - ",Orte[[#This Row],[Landkreis]])</f>
        <v>Rothenburg ob der Tauber - Landkreis Ansbach</v>
      </c>
      <c r="L6323" s="3" t="s">
        <v>13619</v>
      </c>
      <c r="M6323" s="3"/>
      <c r="N6323" t="str">
        <f>Orte[[#This Row],[Ort]]</f>
        <v>Rothenburg ob der Tauber</v>
      </c>
      <c r="O6323" t="s">
        <v>4283</v>
      </c>
      <c r="P6323" t="s">
        <v>2265</v>
      </c>
    </row>
    <row r="6324" spans="1:16" x14ac:dyDescent="0.35">
      <c r="A6324" t="s">
        <v>3667</v>
      </c>
      <c r="B6324" s="3" t="s">
        <v>11031</v>
      </c>
      <c r="C6324" s="4">
        <v>51.355708845800002</v>
      </c>
      <c r="D6324" s="4">
        <v>14.9449071831</v>
      </c>
      <c r="E6324" s="4">
        <f>Orte[[#This Row],[Lat_dez]]*PI()/180</f>
        <v>0.89632620905478688</v>
      </c>
      <c r="F6324" s="4">
        <f>Orte[[#This Row],[Lon_dez]]*PI()/180</f>
        <v>0.26083783675004601</v>
      </c>
      <c r="G6324" t="s">
        <v>869</v>
      </c>
      <c r="H6324" t="s">
        <v>979</v>
      </c>
      <c r="I6324" s="4" t="b">
        <v>0</v>
      </c>
      <c r="J6324" s="4" t="str">
        <f>CONCATENATE(Orte[[#This Row],[Ort]]," - ",Orte[[#This Row],[Landkreis]])</f>
        <v>Rothenburg/O.L. - Landkreis Görlitz</v>
      </c>
      <c r="L6324" s="3" t="s">
        <v>8917</v>
      </c>
      <c r="M6324" s="3"/>
      <c r="N6324" t="str">
        <f>Orte[[#This Row],[Ort]]</f>
        <v>Rothenburg/O.L.</v>
      </c>
      <c r="O6324" t="s">
        <v>4294</v>
      </c>
      <c r="P6324" t="s">
        <v>1585</v>
      </c>
    </row>
    <row r="6325" spans="1:16" x14ac:dyDescent="0.35">
      <c r="A6325" t="s">
        <v>2919</v>
      </c>
      <c r="B6325" s="3" t="s">
        <v>10087</v>
      </c>
      <c r="C6325" s="4">
        <v>49.907333035100002</v>
      </c>
      <c r="D6325" s="4">
        <v>9.5598080154900007</v>
      </c>
      <c r="E6325" s="4">
        <f>Orte[[#This Row],[Lat_dez]]*PI()/180</f>
        <v>0.87104728235182971</v>
      </c>
      <c r="F6325" s="4">
        <f>Orte[[#This Row],[Lon_dez]]*PI()/180</f>
        <v>0.16685012572884558</v>
      </c>
      <c r="G6325" t="s">
        <v>665</v>
      </c>
      <c r="H6325" t="s">
        <v>826</v>
      </c>
      <c r="I6325" s="4" t="b">
        <v>0</v>
      </c>
      <c r="J6325" s="4" t="str">
        <f>CONCATENATE(Orte[[#This Row],[Ort]]," - ",Orte[[#This Row],[Landkreis]])</f>
        <v>Rothenfels - Landkreis Main-Spessart</v>
      </c>
      <c r="L6325" s="3" t="s">
        <v>13167</v>
      </c>
      <c r="M6325" s="3"/>
      <c r="N6325" t="str">
        <f>Orte[[#This Row],[Ort]]</f>
        <v>Rothenfels</v>
      </c>
      <c r="O6325" t="s">
        <v>1023</v>
      </c>
      <c r="P6325" t="s">
        <v>3469</v>
      </c>
    </row>
    <row r="6326" spans="1:16" x14ac:dyDescent="0.35">
      <c r="A6326" t="s">
        <v>2761</v>
      </c>
      <c r="B6326" s="3" t="s">
        <v>9905</v>
      </c>
      <c r="C6326" s="4">
        <v>49.963755238300003</v>
      </c>
      <c r="D6326" s="4">
        <v>10.2138017343</v>
      </c>
      <c r="E6326" s="4">
        <f>Orte[[#This Row],[Lat_dez]]*PI()/180</f>
        <v>0.87203203556889908</v>
      </c>
      <c r="F6326" s="4">
        <f>Orte[[#This Row],[Lon_dez]]*PI()/180</f>
        <v>0.17826446940944207</v>
      </c>
      <c r="G6326" t="s">
        <v>665</v>
      </c>
      <c r="H6326" t="s">
        <v>674</v>
      </c>
      <c r="I6326" s="4" t="b">
        <v>0</v>
      </c>
      <c r="J6326" s="4" t="str">
        <f>CONCATENATE(Orte[[#This Row],[Ort]]," - ",Orte[[#This Row],[Landkreis]])</f>
        <v>Röthlein - Landkreis Schweinfurt</v>
      </c>
      <c r="L6326" s="3" t="s">
        <v>8907</v>
      </c>
      <c r="M6326" s="3"/>
      <c r="N6326" t="str">
        <f>Orte[[#This Row],[Ort]]</f>
        <v>Röthlein</v>
      </c>
      <c r="O6326" t="s">
        <v>5721</v>
      </c>
      <c r="P6326" t="s">
        <v>5154</v>
      </c>
    </row>
    <row r="6327" spans="1:16" x14ac:dyDescent="0.35">
      <c r="A6327" t="s">
        <v>5955</v>
      </c>
      <c r="B6327" s="3" t="s">
        <v>14013</v>
      </c>
      <c r="C6327" s="4">
        <v>49.610589531999999</v>
      </c>
      <c r="D6327" s="4">
        <v>7.6654295612299999</v>
      </c>
      <c r="E6327" s="4">
        <f>Orte[[#This Row],[Lat_dez]]*PI()/180</f>
        <v>0.86586813118883266</v>
      </c>
      <c r="F6327" s="4">
        <f>Orte[[#This Row],[Lon_dez]]*PI()/180</f>
        <v>0.13378698442316778</v>
      </c>
      <c r="G6327" t="s">
        <v>514</v>
      </c>
      <c r="H6327" t="s">
        <v>1680</v>
      </c>
      <c r="I6327" s="4" t="b">
        <v>0</v>
      </c>
      <c r="J6327" s="4" t="str">
        <f>CONCATENATE(Orte[[#This Row],[Ort]]," - ",Orte[[#This Row],[Landkreis]])</f>
        <v>Rothselberg u.a. - Landkreis Kusel</v>
      </c>
      <c r="L6327" s="3" t="s">
        <v>12306</v>
      </c>
      <c r="M6327" s="3"/>
      <c r="N6327" t="str">
        <f>Orte[[#This Row],[Ort]]</f>
        <v>Rothselberg u.a.</v>
      </c>
      <c r="O6327" t="s">
        <v>6380</v>
      </c>
      <c r="P6327" t="s">
        <v>3719</v>
      </c>
    </row>
    <row r="6328" spans="1:16" x14ac:dyDescent="0.35">
      <c r="A6328" t="s">
        <v>7244</v>
      </c>
      <c r="B6328" s="3" t="s">
        <v>15756</v>
      </c>
      <c r="C6328" s="4">
        <v>47.908903312200003</v>
      </c>
      <c r="D6328" s="4">
        <v>10.982390714699999</v>
      </c>
      <c r="E6328" s="4">
        <f>Orte[[#This Row],[Lat_dez]]*PI()/180</f>
        <v>0.83616810381750684</v>
      </c>
      <c r="F6328" s="4">
        <f>Orte[[#This Row],[Lon_dez]]*PI()/180</f>
        <v>0.19167887771196818</v>
      </c>
      <c r="G6328" t="s">
        <v>665</v>
      </c>
      <c r="H6328" t="s">
        <v>802</v>
      </c>
      <c r="I6328" s="4" t="b">
        <v>0</v>
      </c>
      <c r="J6328" s="4" t="str">
        <f>CONCATENATE(Orte[[#This Row],[Ort]]," - ",Orte[[#This Row],[Landkreis]])</f>
        <v>Rott - Landkreis Landsberg am Lech</v>
      </c>
      <c r="L6328" s="3" t="s">
        <v>9646</v>
      </c>
      <c r="M6328" s="3"/>
      <c r="N6328" t="str">
        <f>Orte[[#This Row],[Ort]]</f>
        <v>Rott</v>
      </c>
      <c r="O6328" t="s">
        <v>5058</v>
      </c>
      <c r="P6328" t="s">
        <v>4224</v>
      </c>
    </row>
    <row r="6329" spans="1:16" x14ac:dyDescent="0.35">
      <c r="A6329" t="s">
        <v>1397</v>
      </c>
      <c r="B6329" s="3" t="s">
        <v>8331</v>
      </c>
      <c r="C6329" s="4">
        <v>47.988220139500001</v>
      </c>
      <c r="D6329" s="4">
        <v>12.126383472900001</v>
      </c>
      <c r="E6329" s="4">
        <f>Orte[[#This Row],[Lat_dez]]*PI()/180</f>
        <v>0.83755244360612757</v>
      </c>
      <c r="F6329" s="4">
        <f>Orte[[#This Row],[Lon_dez]]*PI()/180</f>
        <v>0.21164531796152958</v>
      </c>
      <c r="G6329" t="s">
        <v>665</v>
      </c>
      <c r="H6329" t="s">
        <v>877</v>
      </c>
      <c r="I6329" s="4" t="b">
        <v>0</v>
      </c>
      <c r="J6329" s="4" t="str">
        <f>CONCATENATE(Orte[[#This Row],[Ort]]," - ",Orte[[#This Row],[Landkreis]])</f>
        <v>Rott a. Inn - Landkreis Rosenheim</v>
      </c>
      <c r="L6329" s="3" t="s">
        <v>13172</v>
      </c>
      <c r="M6329" s="3"/>
      <c r="N6329" t="str">
        <f>Orte[[#This Row],[Ort]]</f>
        <v>Rott a. Inn</v>
      </c>
      <c r="O6329" t="s">
        <v>4454</v>
      </c>
      <c r="P6329" t="s">
        <v>6294</v>
      </c>
    </row>
    <row r="6330" spans="1:16" x14ac:dyDescent="0.35">
      <c r="A6330" t="s">
        <v>6330</v>
      </c>
      <c r="B6330" s="3" t="s">
        <v>14517</v>
      </c>
      <c r="C6330" s="4">
        <v>47.652561126899997</v>
      </c>
      <c r="D6330" s="4">
        <v>11.8238834437</v>
      </c>
      <c r="E6330" s="4">
        <f>Orte[[#This Row],[Lat_dez]]*PI()/180</f>
        <v>0.83169408867226435</v>
      </c>
      <c r="F6330" s="4">
        <f>Orte[[#This Row],[Lon_dez]]*PI()/180</f>
        <v>0.20636569646461059</v>
      </c>
      <c r="G6330" t="s">
        <v>665</v>
      </c>
      <c r="H6330" t="s">
        <v>859</v>
      </c>
      <c r="I6330" s="4" t="b">
        <v>0</v>
      </c>
      <c r="J6330" s="4" t="str">
        <f>CONCATENATE(Orte[[#This Row],[Ort]]," - ",Orte[[#This Row],[Landkreis]])</f>
        <v>Rottach-Egern - Landkreis Miesbach</v>
      </c>
      <c r="L6330" s="3" t="s">
        <v>11416</v>
      </c>
      <c r="M6330" s="3"/>
      <c r="N6330" t="str">
        <f>Orte[[#This Row],[Ort]]</f>
        <v>Rottach-Egern</v>
      </c>
      <c r="O6330" t="s">
        <v>1260</v>
      </c>
      <c r="P6330" t="s">
        <v>608</v>
      </c>
    </row>
    <row r="6331" spans="1:16" x14ac:dyDescent="0.35">
      <c r="A6331" t="s">
        <v>3048</v>
      </c>
      <c r="B6331" s="3" t="s">
        <v>10256</v>
      </c>
      <c r="C6331" s="4">
        <v>48.234273052699997</v>
      </c>
      <c r="D6331" s="4">
        <v>9.6875498591499998</v>
      </c>
      <c r="E6331" s="4">
        <f>Orte[[#This Row],[Lat_dez]]*PI()/180</f>
        <v>0.84184687707559125</v>
      </c>
      <c r="F6331" s="4">
        <f>Orte[[#This Row],[Lon_dez]]*PI()/180</f>
        <v>0.16907964149328042</v>
      </c>
      <c r="G6331" t="s">
        <v>546</v>
      </c>
      <c r="H6331" t="s">
        <v>996</v>
      </c>
      <c r="I6331" s="4" t="b">
        <v>0</v>
      </c>
      <c r="J6331" s="4" t="str">
        <f>CONCATENATE(Orte[[#This Row],[Ort]]," - ",Orte[[#This Row],[Landkreis]])</f>
        <v>Rottenacker - Landkreis Alb-Donau-Kreis</v>
      </c>
      <c r="L6331" s="3" t="s">
        <v>14815</v>
      </c>
      <c r="M6331" s="3"/>
      <c r="N6331" t="str">
        <f>Orte[[#This Row],[Ort]]</f>
        <v>Rottenacker</v>
      </c>
      <c r="O6331" t="s">
        <v>5207</v>
      </c>
      <c r="P6331" t="s">
        <v>7138</v>
      </c>
    </row>
    <row r="6332" spans="1:16" x14ac:dyDescent="0.35">
      <c r="A6332" t="s">
        <v>2668</v>
      </c>
      <c r="B6332" s="3" t="s">
        <v>9784</v>
      </c>
      <c r="C6332" s="4">
        <v>49.153105130900002</v>
      </c>
      <c r="D6332" s="4">
        <v>11.024428501999999</v>
      </c>
      <c r="E6332" s="4">
        <f>Orte[[#This Row],[Lat_dez]]*PI()/180</f>
        <v>0.85788352211312335</v>
      </c>
      <c r="F6332" s="4">
        <f>Orte[[#This Row],[Lon_dez]]*PI()/180</f>
        <v>0.19241257551060625</v>
      </c>
      <c r="G6332" t="s">
        <v>665</v>
      </c>
      <c r="H6332" t="s">
        <v>2310</v>
      </c>
      <c r="I6332" s="4" t="b">
        <v>0</v>
      </c>
      <c r="J6332" s="4" t="str">
        <f>CONCATENATE(Orte[[#This Row],[Ort]]," - ",Orte[[#This Row],[Landkreis]])</f>
        <v>Röttenbach - Landkreis Roth</v>
      </c>
      <c r="L6332" s="3" t="s">
        <v>12703</v>
      </c>
      <c r="M6332" s="3"/>
      <c r="N6332" t="str">
        <f>Orte[[#This Row],[Ort]]</f>
        <v>Röttenbach</v>
      </c>
      <c r="O6332" t="s">
        <v>2341</v>
      </c>
      <c r="P6332" t="s">
        <v>6038</v>
      </c>
    </row>
    <row r="6333" spans="1:16" x14ac:dyDescent="0.35">
      <c r="A6333" t="s">
        <v>2668</v>
      </c>
      <c r="B6333" s="3" t="s">
        <v>9782</v>
      </c>
      <c r="C6333" s="4">
        <v>49.668169431400003</v>
      </c>
      <c r="D6333" s="4">
        <v>10.9182637543</v>
      </c>
      <c r="E6333" s="4">
        <f>Orte[[#This Row],[Lat_dez]]*PI()/180</f>
        <v>0.86687309001632984</v>
      </c>
      <c r="F6333" s="4">
        <f>Orte[[#This Row],[Lon_dez]]*PI()/180</f>
        <v>0.19055965111369219</v>
      </c>
      <c r="G6333" t="s">
        <v>665</v>
      </c>
      <c r="H6333" t="s">
        <v>1329</v>
      </c>
      <c r="I6333" s="4" t="b">
        <v>0</v>
      </c>
      <c r="J6333" s="4" t="str">
        <f>CONCATENATE(Orte[[#This Row],[Ort]]," - ",Orte[[#This Row],[Landkreis]])</f>
        <v>Röttenbach - Landkreis Erlangen-Höchstadt</v>
      </c>
      <c r="L6333" s="3" t="s">
        <v>8237</v>
      </c>
      <c r="M6333" s="3"/>
      <c r="N6333" t="str">
        <f>Orte[[#This Row],[Ort]]</f>
        <v>Röttenbach</v>
      </c>
      <c r="O6333" t="s">
        <v>6384</v>
      </c>
      <c r="P6333" t="s">
        <v>4363</v>
      </c>
    </row>
    <row r="6334" spans="1:16" x14ac:dyDescent="0.35">
      <c r="A6334" t="s">
        <v>4729</v>
      </c>
      <c r="B6334" s="3" t="s">
        <v>12397</v>
      </c>
      <c r="C6334" s="4">
        <v>47.727969653599999</v>
      </c>
      <c r="D6334" s="4">
        <v>10.963956490899999</v>
      </c>
      <c r="E6334" s="4">
        <f>Orte[[#This Row],[Lat_dez]]*PI()/180</f>
        <v>0.83301021574725742</v>
      </c>
      <c r="F6334" s="4">
        <f>Orte[[#This Row],[Lon_dez]]*PI()/180</f>
        <v>0.19135713981160868</v>
      </c>
      <c r="G6334" t="s">
        <v>665</v>
      </c>
      <c r="H6334" t="s">
        <v>1338</v>
      </c>
      <c r="I6334" s="4" t="b">
        <v>0</v>
      </c>
      <c r="J6334" s="4" t="str">
        <f>CONCATENATE(Orte[[#This Row],[Ort]]," - ",Orte[[#This Row],[Landkreis]])</f>
        <v>Rottenbuch - Landkreis Weilheim-Schongau</v>
      </c>
      <c r="L6334" s="3" t="s">
        <v>8905</v>
      </c>
      <c r="M6334" s="3"/>
      <c r="N6334" t="str">
        <f>Orte[[#This Row],[Ort]]</f>
        <v>Rottenbuch</v>
      </c>
      <c r="O6334" t="s">
        <v>3234</v>
      </c>
      <c r="P6334" t="s">
        <v>3793</v>
      </c>
    </row>
    <row r="6335" spans="1:16" x14ac:dyDescent="0.35">
      <c r="A6335" t="s">
        <v>5418</v>
      </c>
      <c r="B6335" s="3" t="s">
        <v>13298</v>
      </c>
      <c r="C6335" s="4">
        <v>48.716418590300002</v>
      </c>
      <c r="D6335" s="4">
        <v>12.038480004</v>
      </c>
      <c r="E6335" s="4">
        <f>Orte[[#This Row],[Lat_dez]]*PI()/180</f>
        <v>0.85026190418050951</v>
      </c>
      <c r="F6335" s="4">
        <f>Orte[[#This Row],[Lon_dez]]*PI()/180</f>
        <v>0.21011111300530014</v>
      </c>
      <c r="G6335" t="s">
        <v>665</v>
      </c>
      <c r="H6335" t="s">
        <v>881</v>
      </c>
      <c r="I6335" s="4" t="b">
        <v>0</v>
      </c>
      <c r="J6335" s="4" t="str">
        <f>CONCATENATE(Orte[[#This Row],[Ort]]," - ",Orte[[#This Row],[Landkreis]])</f>
        <v>Rottenburg a.d. Laaber - Landkreis Landshut</v>
      </c>
      <c r="L6335" s="3" t="s">
        <v>8838</v>
      </c>
      <c r="M6335" s="3"/>
      <c r="N6335" t="str">
        <f>Orte[[#This Row],[Ort]]</f>
        <v>Rottenburg a.d. Laaber</v>
      </c>
      <c r="O6335" t="s">
        <v>7062</v>
      </c>
      <c r="P6335" t="s">
        <v>2512</v>
      </c>
    </row>
    <row r="6336" spans="1:16" x14ac:dyDescent="0.35">
      <c r="A6336" t="s">
        <v>1498</v>
      </c>
      <c r="B6336" s="3" t="s">
        <v>8437</v>
      </c>
      <c r="C6336" s="4">
        <v>48.512508221099999</v>
      </c>
      <c r="D6336" s="4">
        <v>9.0060856801</v>
      </c>
      <c r="E6336" s="4">
        <f>Orte[[#This Row],[Lat_dez]]*PI()/180</f>
        <v>0.84670299685901229</v>
      </c>
      <c r="F6336" s="4">
        <f>Orte[[#This Row],[Lon_dez]]*PI()/180</f>
        <v>0.15718584783445777</v>
      </c>
      <c r="G6336" t="s">
        <v>546</v>
      </c>
      <c r="H6336" t="s">
        <v>1499</v>
      </c>
      <c r="I6336" s="4" t="b">
        <v>0</v>
      </c>
      <c r="J6336" s="4" t="str">
        <f>CONCATENATE(Orte[[#This Row],[Ort]]," - ",Orte[[#This Row],[Landkreis]])</f>
        <v>Rottenburg am Neckar - Landkreis Tübingen</v>
      </c>
      <c r="L6336" s="3" t="s">
        <v>10883</v>
      </c>
      <c r="M6336" s="3"/>
      <c r="N6336" t="str">
        <f>Orte[[#This Row],[Ort]]</f>
        <v>Rottenburg am Neckar</v>
      </c>
      <c r="O6336" t="s">
        <v>4005</v>
      </c>
      <c r="P6336" t="s">
        <v>1884</v>
      </c>
    </row>
    <row r="6337" spans="1:16" x14ac:dyDescent="0.35">
      <c r="A6337" t="s">
        <v>2231</v>
      </c>
      <c r="B6337" s="3" t="s">
        <v>9247</v>
      </c>
      <c r="C6337" s="4">
        <v>49.795213191999999</v>
      </c>
      <c r="D6337" s="4">
        <v>10.038578430399999</v>
      </c>
      <c r="E6337" s="4">
        <f>Orte[[#This Row],[Lat_dez]]*PI()/180</f>
        <v>0.86909042193291519</v>
      </c>
      <c r="F6337" s="4">
        <f>Orte[[#This Row],[Lon_dez]]*PI()/180</f>
        <v>0.17520624583016442</v>
      </c>
      <c r="G6337" t="s">
        <v>665</v>
      </c>
      <c r="H6337" t="s">
        <v>1003</v>
      </c>
      <c r="I6337" s="4" t="b">
        <v>0</v>
      </c>
      <c r="J6337" s="4" t="str">
        <f>CONCATENATE(Orte[[#This Row],[Ort]]," - ",Orte[[#This Row],[Landkreis]])</f>
        <v>Rottendorf - Landkreis Würzburg</v>
      </c>
      <c r="L6337" s="3" t="s">
        <v>10371</v>
      </c>
      <c r="M6337" s="3"/>
      <c r="N6337" t="str">
        <f>Orte[[#This Row],[Ort]]</f>
        <v>Rottendorf</v>
      </c>
      <c r="O6337" t="s">
        <v>2555</v>
      </c>
      <c r="P6337" t="s">
        <v>4420</v>
      </c>
    </row>
    <row r="6338" spans="1:16" x14ac:dyDescent="0.35">
      <c r="A6338" t="s">
        <v>3873</v>
      </c>
      <c r="B6338" s="3" t="s">
        <v>11294</v>
      </c>
      <c r="C6338" s="4">
        <v>48.360386261000002</v>
      </c>
      <c r="D6338" s="4">
        <v>13.1917642521</v>
      </c>
      <c r="E6338" s="4">
        <f>Orte[[#This Row],[Lat_dez]]*PI()/180</f>
        <v>0.84404796779067981</v>
      </c>
      <c r="F6338" s="4">
        <f>Orte[[#This Row],[Lon_dez]]*PI()/180</f>
        <v>0.23023972034603229</v>
      </c>
      <c r="G6338" t="s">
        <v>665</v>
      </c>
      <c r="H6338" t="s">
        <v>925</v>
      </c>
      <c r="I6338" s="4" t="b">
        <v>0</v>
      </c>
      <c r="J6338" s="4" t="str">
        <f>CONCATENATE(Orte[[#This Row],[Ort]]," - ",Orte[[#This Row],[Landkreis]])</f>
        <v>Rotthalmünster - Landkreis Passau</v>
      </c>
      <c r="L6338" s="3" t="s">
        <v>15093</v>
      </c>
      <c r="M6338" s="3"/>
      <c r="N6338" t="str">
        <f>Orte[[#This Row],[Ort]]</f>
        <v>Rotthalmünster</v>
      </c>
      <c r="O6338" t="s">
        <v>1009</v>
      </c>
      <c r="P6338" t="s">
        <v>6847</v>
      </c>
    </row>
    <row r="6339" spans="1:16" x14ac:dyDescent="0.35">
      <c r="A6339" t="s">
        <v>7206</v>
      </c>
      <c r="B6339" s="3" t="s">
        <v>15711</v>
      </c>
      <c r="C6339" s="4">
        <v>49.513749591600003</v>
      </c>
      <c r="D6339" s="4">
        <v>9.9606914667200002</v>
      </c>
      <c r="E6339" s="4">
        <f>Orte[[#This Row],[Lat_dez]]*PI()/180</f>
        <v>0.86417795538141773</v>
      </c>
      <c r="F6339" s="4">
        <f>Orte[[#This Row],[Lon_dez]]*PI()/180</f>
        <v>0.17384686186956719</v>
      </c>
      <c r="G6339" t="s">
        <v>665</v>
      </c>
      <c r="H6339" t="s">
        <v>1003</v>
      </c>
      <c r="I6339" s="4" t="b">
        <v>0</v>
      </c>
      <c r="J6339" s="4" t="str">
        <f>CONCATENATE(Orte[[#This Row],[Ort]]," - ",Orte[[#This Row],[Landkreis]])</f>
        <v>Röttingen, Tauberrettersheim - Landkreis Würzburg</v>
      </c>
      <c r="L6339" s="3" t="s">
        <v>14085</v>
      </c>
      <c r="M6339" s="3"/>
      <c r="N6339" t="str">
        <f>Orte[[#This Row],[Ort]]</f>
        <v>Röttingen, Tauberrettersheim</v>
      </c>
      <c r="O6339" t="s">
        <v>1899</v>
      </c>
      <c r="P6339" t="s">
        <v>3574</v>
      </c>
    </row>
    <row r="6340" spans="1:16" x14ac:dyDescent="0.35">
      <c r="A6340" t="s">
        <v>5503</v>
      </c>
      <c r="B6340" s="3" t="s">
        <v>13397</v>
      </c>
      <c r="C6340" s="4">
        <v>48.2036157832</v>
      </c>
      <c r="D6340" s="4">
        <v>8.5586987021999992</v>
      </c>
      <c r="E6340" s="4">
        <f>Orte[[#This Row],[Lat_dez]]*PI()/180</f>
        <v>0.8413118067831451</v>
      </c>
      <c r="F6340" s="4">
        <f>Orte[[#This Row],[Lon_dez]]*PI()/180</f>
        <v>0.14937747203955562</v>
      </c>
      <c r="G6340" t="s">
        <v>546</v>
      </c>
      <c r="H6340" t="s">
        <v>719</v>
      </c>
      <c r="I6340" s="4" t="b">
        <v>0</v>
      </c>
      <c r="J6340" s="4" t="str">
        <f>CONCATENATE(Orte[[#This Row],[Ort]]," - ",Orte[[#This Row],[Landkreis]])</f>
        <v>Rottweil - Landkreis Rottweil</v>
      </c>
      <c r="L6340" s="3" t="s">
        <v>14087</v>
      </c>
      <c r="M6340" s="3"/>
      <c r="N6340" t="str">
        <f>Orte[[#This Row],[Ort]]</f>
        <v>Rottweil</v>
      </c>
      <c r="O6340" t="s">
        <v>7026</v>
      </c>
      <c r="P6340" t="s">
        <v>5427</v>
      </c>
    </row>
    <row r="6341" spans="1:16" x14ac:dyDescent="0.35">
      <c r="A6341" t="s">
        <v>4935</v>
      </c>
      <c r="B6341" s="3" t="s">
        <v>12662</v>
      </c>
      <c r="C6341" s="4">
        <v>49.352454283299998</v>
      </c>
      <c r="D6341" s="4">
        <v>12.5308709374</v>
      </c>
      <c r="E6341" s="4">
        <f>Orte[[#This Row],[Lat_dez]]*PI()/180</f>
        <v>0.86136282118356333</v>
      </c>
      <c r="F6341" s="4">
        <f>Orte[[#This Row],[Lon_dez]]*PI()/180</f>
        <v>0.21870495600009826</v>
      </c>
      <c r="G6341" t="s">
        <v>665</v>
      </c>
      <c r="H6341" t="s">
        <v>915</v>
      </c>
      <c r="I6341" s="4" t="b">
        <v>0</v>
      </c>
      <c r="J6341" s="4" t="str">
        <f>CONCATENATE(Orte[[#This Row],[Ort]]," - ",Orte[[#This Row],[Landkreis]])</f>
        <v>Rötz - Landkreis Cham</v>
      </c>
      <c r="L6341" s="3" t="s">
        <v>11885</v>
      </c>
      <c r="M6341" s="3"/>
      <c r="N6341" t="str">
        <f>Orte[[#This Row],[Ort]]</f>
        <v>Rötz</v>
      </c>
      <c r="O6341" t="s">
        <v>4170</v>
      </c>
      <c r="P6341" t="s">
        <v>7015</v>
      </c>
    </row>
    <row r="6342" spans="1:16" x14ac:dyDescent="0.35">
      <c r="A6342" t="s">
        <v>3387</v>
      </c>
      <c r="B6342" s="3" t="s">
        <v>10666</v>
      </c>
      <c r="C6342" s="4">
        <v>49.506073913999998</v>
      </c>
      <c r="D6342" s="4">
        <v>11.2413198233</v>
      </c>
      <c r="E6342" s="4">
        <f>Orte[[#This Row],[Lat_dez]]*PI()/180</f>
        <v>0.86404398953497608</v>
      </c>
      <c r="F6342" s="4">
        <f>Orte[[#This Row],[Lon_dez]]*PI()/180</f>
        <v>0.19619804318629216</v>
      </c>
      <c r="G6342" t="s">
        <v>665</v>
      </c>
      <c r="H6342" t="s">
        <v>964</v>
      </c>
      <c r="I6342" s="4" t="b">
        <v>0</v>
      </c>
      <c r="J6342" s="4" t="str">
        <f>CONCATENATE(Orte[[#This Row],[Ort]]," - ",Orte[[#This Row],[Landkreis]])</f>
        <v>Rückersdorf - Landkreis Nürnberger Land</v>
      </c>
      <c r="L6342" s="3" t="s">
        <v>8965</v>
      </c>
      <c r="M6342" s="3"/>
      <c r="N6342" t="str">
        <f>Orte[[#This Row],[Ort]]</f>
        <v>Rückersdorf</v>
      </c>
      <c r="O6342" t="s">
        <v>4055</v>
      </c>
      <c r="P6342" t="s">
        <v>1474</v>
      </c>
    </row>
    <row r="6343" spans="1:16" x14ac:dyDescent="0.35">
      <c r="A6343" t="s">
        <v>6761</v>
      </c>
      <c r="B6343" s="3" t="s">
        <v>15105</v>
      </c>
      <c r="C6343" s="4">
        <v>47.661352669000003</v>
      </c>
      <c r="D6343" s="4">
        <v>10.5494752078</v>
      </c>
      <c r="E6343" s="4">
        <f>Orte[[#This Row],[Lat_dez]]*PI()/180</f>
        <v>0.83184753002823708</v>
      </c>
      <c r="F6343" s="4">
        <f>Orte[[#This Row],[Lon_dez]]*PI()/180</f>
        <v>0.18412307673362299</v>
      </c>
      <c r="G6343" t="s">
        <v>665</v>
      </c>
      <c r="H6343" t="s">
        <v>1051</v>
      </c>
      <c r="I6343" s="4" t="b">
        <v>0</v>
      </c>
      <c r="J6343" s="4" t="str">
        <f>CONCATENATE(Orte[[#This Row],[Ort]]," - ",Orte[[#This Row],[Landkreis]])</f>
        <v>Rückholz - Landkreis Ostallgäu</v>
      </c>
      <c r="L6343" s="3" t="s">
        <v>14814</v>
      </c>
      <c r="M6343" s="3"/>
      <c r="N6343" t="str">
        <f>Orte[[#This Row],[Ort]]</f>
        <v>Rückholz</v>
      </c>
      <c r="O6343" t="s">
        <v>5047</v>
      </c>
      <c r="P6343" t="s">
        <v>5126</v>
      </c>
    </row>
    <row r="6344" spans="1:16" x14ac:dyDescent="0.35">
      <c r="A6344" t="s">
        <v>1375</v>
      </c>
      <c r="B6344" s="3" t="s">
        <v>8307</v>
      </c>
      <c r="C6344" s="4">
        <v>48.587436541999999</v>
      </c>
      <c r="D6344" s="4">
        <v>11.783355919</v>
      </c>
      <c r="E6344" s="4">
        <f>Orte[[#This Row],[Lat_dez]]*PI()/180</f>
        <v>0.84801074276170807</v>
      </c>
      <c r="F6344" s="4">
        <f>Orte[[#This Row],[Lon_dez]]*PI()/180</f>
        <v>0.20565835772091223</v>
      </c>
      <c r="G6344" t="s">
        <v>665</v>
      </c>
      <c r="H6344" t="s">
        <v>845</v>
      </c>
      <c r="I6344" s="4" t="b">
        <v>0</v>
      </c>
      <c r="J6344" s="4" t="str">
        <f>CONCATENATE(Orte[[#This Row],[Ort]]," - ",Orte[[#This Row],[Landkreis]])</f>
        <v>Rudelzhausen - Landkreis Freising</v>
      </c>
      <c r="L6344" s="3" t="s">
        <v>12702</v>
      </c>
      <c r="M6344" s="3"/>
      <c r="N6344" t="str">
        <f>Orte[[#This Row],[Ort]]</f>
        <v>Rudelzhausen</v>
      </c>
      <c r="O6344" t="s">
        <v>6278</v>
      </c>
      <c r="P6344" t="s">
        <v>689</v>
      </c>
    </row>
    <row r="6345" spans="1:16" x14ac:dyDescent="0.35">
      <c r="A6345" t="s">
        <v>6762</v>
      </c>
      <c r="B6345" s="3" t="s">
        <v>15106</v>
      </c>
      <c r="C6345" s="4">
        <v>47.822780210700003</v>
      </c>
      <c r="D6345" s="4">
        <v>10.580656279599999</v>
      </c>
      <c r="E6345" s="4">
        <f>Orte[[#This Row],[Lat_dez]]*PI()/180</f>
        <v>0.83466497213430257</v>
      </c>
      <c r="F6345" s="4">
        <f>Orte[[#This Row],[Lon_dez]]*PI()/180</f>
        <v>0.18466728910083374</v>
      </c>
      <c r="G6345" t="s">
        <v>665</v>
      </c>
      <c r="H6345" t="s">
        <v>1051</v>
      </c>
      <c r="I6345" s="4" t="b">
        <v>0</v>
      </c>
      <c r="J6345" s="4" t="str">
        <f>CONCATENATE(Orte[[#This Row],[Ort]]," - ",Orte[[#This Row],[Landkreis]])</f>
        <v>Ruderatshofen - Landkreis Ostallgäu</v>
      </c>
      <c r="L6345" s="3" t="s">
        <v>11951</v>
      </c>
      <c r="M6345" s="3"/>
      <c r="N6345" t="str">
        <f>Orte[[#This Row],[Ort]]</f>
        <v>Ruderatshofen</v>
      </c>
      <c r="O6345" t="s">
        <v>1804</v>
      </c>
      <c r="P6345" t="s">
        <v>773</v>
      </c>
    </row>
    <row r="6346" spans="1:16" x14ac:dyDescent="0.35">
      <c r="A6346" t="s">
        <v>5783</v>
      </c>
      <c r="B6346" s="3" t="s">
        <v>13780</v>
      </c>
      <c r="C6346" s="4">
        <v>48.879754619400003</v>
      </c>
      <c r="D6346" s="4">
        <v>9.5394457452699992</v>
      </c>
      <c r="E6346" s="4">
        <f>Orte[[#This Row],[Lat_dez]]*PI()/180</f>
        <v>0.8531126556754377</v>
      </c>
      <c r="F6346" s="4">
        <f>Orte[[#This Row],[Lon_dez]]*PI()/180</f>
        <v>0.16649473707032578</v>
      </c>
      <c r="G6346" t="s">
        <v>546</v>
      </c>
      <c r="H6346" t="s">
        <v>777</v>
      </c>
      <c r="I6346" s="4" t="b">
        <v>0</v>
      </c>
      <c r="J6346" s="4" t="str">
        <f>CONCATENATE(Orte[[#This Row],[Ort]]," - ",Orte[[#This Row],[Landkreis]])</f>
        <v>Rudersberg - Landkreis Rems-Murr-Kreis</v>
      </c>
      <c r="L6346" s="3" t="s">
        <v>11886</v>
      </c>
      <c r="M6346" s="3"/>
      <c r="N6346" t="str">
        <f>Orte[[#This Row],[Ort]]</f>
        <v>Rudersberg</v>
      </c>
      <c r="O6346" t="s">
        <v>6852</v>
      </c>
      <c r="P6346" t="s">
        <v>6081</v>
      </c>
    </row>
    <row r="6347" spans="1:16" x14ac:dyDescent="0.35">
      <c r="A6347" t="s">
        <v>2990</v>
      </c>
      <c r="B6347" s="3" t="s">
        <v>13517</v>
      </c>
      <c r="C6347" s="4">
        <v>52.491385575000002</v>
      </c>
      <c r="D6347" s="4">
        <v>13.852504828500001</v>
      </c>
      <c r="E6347" s="4">
        <f>Orte[[#This Row],[Lat_dez]]*PI()/180</f>
        <v>0.91614750721760696</v>
      </c>
      <c r="F6347" s="4">
        <f>Orte[[#This Row],[Lon_dez]]*PI()/180</f>
        <v>0.24177181890573746</v>
      </c>
      <c r="G6347" t="s">
        <v>885</v>
      </c>
      <c r="H6347" t="s">
        <v>975</v>
      </c>
      <c r="I6347" s="4" t="b">
        <v>0</v>
      </c>
      <c r="J6347" s="4" t="str">
        <f>CONCATENATE(Orte[[#This Row],[Ort]]," - ",Orte[[#This Row],[Landkreis]])</f>
        <v>Rüdersdorf - Landkreis Märkisch-Oderland</v>
      </c>
      <c r="L6347" s="3" t="s">
        <v>14068</v>
      </c>
      <c r="M6347" s="3"/>
      <c r="N6347" t="str">
        <f>Orte[[#This Row],[Ort]]</f>
        <v>Rüdersdorf</v>
      </c>
      <c r="O6347" t="s">
        <v>3530</v>
      </c>
      <c r="P6347" t="s">
        <v>2420</v>
      </c>
    </row>
    <row r="6348" spans="1:16" x14ac:dyDescent="0.35">
      <c r="A6348" t="s">
        <v>2990</v>
      </c>
      <c r="B6348" s="3" t="s">
        <v>10179</v>
      </c>
      <c r="C6348" s="4">
        <v>52.472543753300002</v>
      </c>
      <c r="D6348" s="4">
        <v>13.796611652999999</v>
      </c>
      <c r="E6348" s="4">
        <f>Orte[[#This Row],[Lat_dez]]*PI()/180</f>
        <v>0.91581865539186824</v>
      </c>
      <c r="F6348" s="4">
        <f>Orte[[#This Row],[Lon_dez]]*PI()/180</f>
        <v>0.24079629896386739</v>
      </c>
      <c r="G6348" t="s">
        <v>885</v>
      </c>
      <c r="H6348" t="s">
        <v>975</v>
      </c>
      <c r="I6348" s="4" t="b">
        <v>0</v>
      </c>
      <c r="J6348" s="4" t="str">
        <f>CONCATENATE(Orte[[#This Row],[Ort]]," - ",Orte[[#This Row],[Landkreis]])</f>
        <v>Rüdersdorf - Landkreis Märkisch-Oderland</v>
      </c>
      <c r="L6348" s="3" t="s">
        <v>13446</v>
      </c>
      <c r="M6348" s="3"/>
      <c r="N6348" t="str">
        <f>Orte[[#This Row],[Ort]]</f>
        <v>Rüdersdorf</v>
      </c>
      <c r="O6348" t="s">
        <v>5765</v>
      </c>
      <c r="P6348" t="s">
        <v>3904</v>
      </c>
    </row>
    <row r="6349" spans="1:16" x14ac:dyDescent="0.35">
      <c r="A6349" t="s">
        <v>1431</v>
      </c>
      <c r="B6349" s="3" t="s">
        <v>8366</v>
      </c>
      <c r="C6349" s="4">
        <v>48.660445457599998</v>
      </c>
      <c r="D6349" s="4">
        <v>13.408067038</v>
      </c>
      <c r="E6349" s="4">
        <f>Orte[[#This Row],[Lat_dez]]*PI()/180</f>
        <v>0.84928498872223879</v>
      </c>
      <c r="F6349" s="4">
        <f>Orte[[#This Row],[Lon_dez]]*PI()/180</f>
        <v>0.23401491614122366</v>
      </c>
      <c r="G6349" t="s">
        <v>665</v>
      </c>
      <c r="H6349" t="s">
        <v>925</v>
      </c>
      <c r="I6349" s="4" t="b">
        <v>0</v>
      </c>
      <c r="J6349" s="4" t="str">
        <f>CONCATENATE(Orte[[#This Row],[Ort]]," - ",Orte[[#This Row],[Landkreis]])</f>
        <v>Ruderting - Landkreis Passau</v>
      </c>
      <c r="L6349" s="3" t="s">
        <v>14091</v>
      </c>
      <c r="M6349" s="3"/>
      <c r="N6349" t="str">
        <f>Orte[[#This Row],[Ort]]</f>
        <v>Ruderting</v>
      </c>
      <c r="O6349" t="s">
        <v>1081</v>
      </c>
      <c r="P6349" t="s">
        <v>3241</v>
      </c>
    </row>
    <row r="6350" spans="1:16" x14ac:dyDescent="0.35">
      <c r="A6350" t="s">
        <v>5800</v>
      </c>
      <c r="B6350" s="3" t="s">
        <v>13801</v>
      </c>
      <c r="C6350" s="4">
        <v>49.845519578299999</v>
      </c>
      <c r="D6350" s="4">
        <v>7.8060473750400003</v>
      </c>
      <c r="E6350" s="4">
        <f>Orte[[#This Row],[Lat_dez]]*PI()/180</f>
        <v>0.86996843400863044</v>
      </c>
      <c r="F6350" s="4">
        <f>Orte[[#This Row],[Lon_dez]]*PI()/180</f>
        <v>0.13624122826110863</v>
      </c>
      <c r="G6350" t="s">
        <v>514</v>
      </c>
      <c r="H6350" t="s">
        <v>588</v>
      </c>
      <c r="I6350" s="4" t="b">
        <v>0</v>
      </c>
      <c r="J6350" s="4" t="str">
        <f>CONCATENATE(Orte[[#This Row],[Ort]]," - ",Orte[[#This Row],[Landkreis]])</f>
        <v>Rüdesheim - Landkreis Bad Kreuznach</v>
      </c>
      <c r="L6350" s="3" t="s">
        <v>11704</v>
      </c>
      <c r="M6350" s="3"/>
      <c r="N6350" t="str">
        <f>Orte[[#This Row],[Ort]]</f>
        <v>Rüdesheim</v>
      </c>
      <c r="O6350" t="s">
        <v>2197</v>
      </c>
      <c r="P6350" t="s">
        <v>1902</v>
      </c>
    </row>
    <row r="6351" spans="1:16" x14ac:dyDescent="0.35">
      <c r="A6351" t="s">
        <v>3496</v>
      </c>
      <c r="B6351" s="3" t="s">
        <v>10814</v>
      </c>
      <c r="C6351" s="4">
        <v>50.019136450300003</v>
      </c>
      <c r="D6351" s="4">
        <v>7.8913906687299997</v>
      </c>
      <c r="E6351" s="4">
        <f>Orte[[#This Row],[Lat_dez]]*PI()/180</f>
        <v>0.87299862006204398</v>
      </c>
      <c r="F6351" s="4">
        <f>Orte[[#This Row],[Lon_dez]]*PI()/180</f>
        <v>0.13773074973049562</v>
      </c>
      <c r="G6351" t="s">
        <v>549</v>
      </c>
      <c r="H6351" t="s">
        <v>1138</v>
      </c>
      <c r="I6351" s="4" t="b">
        <v>0</v>
      </c>
      <c r="J6351" s="4" t="str">
        <f>CONCATENATE(Orte[[#This Row],[Ort]]," - ",Orte[[#This Row],[Landkreis]])</f>
        <v>Rüdesheim am Rhein - Landkreis Rheingau-Taunus-Kreis</v>
      </c>
      <c r="L6351" s="3" t="s">
        <v>8910</v>
      </c>
      <c r="M6351" s="3"/>
      <c r="N6351" t="str">
        <f>Orte[[#This Row],[Ort]]</f>
        <v>Rüdesheim am Rhein</v>
      </c>
      <c r="O6351" t="s">
        <v>6067</v>
      </c>
      <c r="P6351" t="s">
        <v>4488</v>
      </c>
    </row>
    <row r="6352" spans="1:16" x14ac:dyDescent="0.35">
      <c r="A6352" t="s">
        <v>1185</v>
      </c>
      <c r="B6352" s="3" t="s">
        <v>8140</v>
      </c>
      <c r="C6352" s="4">
        <v>50.751925566799997</v>
      </c>
      <c r="D6352" s="4">
        <v>11.345750859000001</v>
      </c>
      <c r="E6352" s="4">
        <f>Orte[[#This Row],[Lat_dez]]*PI()/180</f>
        <v>0.88578820286774929</v>
      </c>
      <c r="F6352" s="4">
        <f>Orte[[#This Row],[Lon_dez]]*PI()/180</f>
        <v>0.19802070860052495</v>
      </c>
      <c r="G6352" t="s">
        <v>678</v>
      </c>
      <c r="H6352" t="s">
        <v>1186</v>
      </c>
      <c r="I6352" s="4" t="b">
        <v>0</v>
      </c>
      <c r="J6352" s="4" t="str">
        <f>CONCATENATE(Orte[[#This Row],[Ort]]," - ",Orte[[#This Row],[Landkreis]])</f>
        <v>Rudolstadt - Landkreis Saalfeld-Rudolstadt</v>
      </c>
      <c r="L6352" s="3" t="s">
        <v>8908</v>
      </c>
      <c r="M6352" s="3"/>
      <c r="N6352" t="str">
        <f>Orte[[#This Row],[Ort]]</f>
        <v>Rudolstadt</v>
      </c>
      <c r="O6352" t="s">
        <v>3269</v>
      </c>
      <c r="P6352" t="s">
        <v>614</v>
      </c>
    </row>
    <row r="6353" spans="1:16" x14ac:dyDescent="0.35">
      <c r="A6353" t="s">
        <v>2288</v>
      </c>
      <c r="B6353" s="3" t="s">
        <v>9319</v>
      </c>
      <c r="C6353" s="4">
        <v>50.200409667199999</v>
      </c>
      <c r="D6353" s="4">
        <v>11.4545411043</v>
      </c>
      <c r="E6353" s="4">
        <f>Orte[[#This Row],[Lat_dez]]*PI()/180</f>
        <v>0.87616243454263076</v>
      </c>
      <c r="F6353" s="4">
        <f>Orte[[#This Row],[Lon_dez]]*PI()/180</f>
        <v>0.19991945657506222</v>
      </c>
      <c r="G6353" t="s">
        <v>665</v>
      </c>
      <c r="H6353" t="s">
        <v>956</v>
      </c>
      <c r="I6353" s="4" t="b">
        <v>0</v>
      </c>
      <c r="J6353" s="4" t="str">
        <f>CONCATENATE(Orte[[#This Row],[Ort]]," - ",Orte[[#This Row],[Landkreis]])</f>
        <v>Rugendorf - Landkreis Kulmbach</v>
      </c>
      <c r="L6353" s="3" t="s">
        <v>13447</v>
      </c>
      <c r="M6353" s="3"/>
      <c r="N6353" t="str">
        <f>Orte[[#This Row],[Ort]]</f>
        <v>Rugendorf</v>
      </c>
      <c r="O6353" t="s">
        <v>1413</v>
      </c>
      <c r="P6353" t="s">
        <v>1387</v>
      </c>
    </row>
    <row r="6354" spans="1:16" x14ac:dyDescent="0.35">
      <c r="A6354" t="s">
        <v>783</v>
      </c>
      <c r="B6354" s="3" t="s">
        <v>7841</v>
      </c>
      <c r="C6354" s="4">
        <v>49.418177766699998</v>
      </c>
      <c r="D6354" s="4">
        <v>10.5781767014</v>
      </c>
      <c r="E6354" s="4">
        <f>Orte[[#This Row],[Lat_dez]]*PI()/180</f>
        <v>0.86250991236477303</v>
      </c>
      <c r="F6354" s="4">
        <f>Orte[[#This Row],[Lon_dez]]*PI()/180</f>
        <v>0.18462401229718306</v>
      </c>
      <c r="G6354" t="s">
        <v>665</v>
      </c>
      <c r="H6354" t="s">
        <v>784</v>
      </c>
      <c r="I6354" s="4" t="b">
        <v>0</v>
      </c>
      <c r="J6354" s="4" t="str">
        <f>CONCATENATE(Orte[[#This Row],[Ort]]," - ",Orte[[#This Row],[Landkreis]])</f>
        <v>Rügland - Landkreis Ansbach</v>
      </c>
      <c r="L6354" s="3" t="s">
        <v>14065</v>
      </c>
      <c r="M6354" s="3"/>
      <c r="N6354" t="str">
        <f>Orte[[#This Row],[Ort]]</f>
        <v>Rügland</v>
      </c>
      <c r="O6354" t="s">
        <v>3641</v>
      </c>
      <c r="P6354" t="s">
        <v>6791</v>
      </c>
    </row>
    <row r="6355" spans="1:16" x14ac:dyDescent="0.35">
      <c r="A6355" t="s">
        <v>2666</v>
      </c>
      <c r="B6355" s="3" t="s">
        <v>9780</v>
      </c>
      <c r="C6355" s="4">
        <v>52.488706409800002</v>
      </c>
      <c r="D6355" s="4">
        <v>10.883484682200001</v>
      </c>
      <c r="E6355" s="4">
        <f>Orte[[#This Row],[Lat_dez]]*PI()/180</f>
        <v>0.91610074696366206</v>
      </c>
      <c r="F6355" s="4">
        <f>Orte[[#This Row],[Lon_dez]]*PI()/180</f>
        <v>0.18995264179475871</v>
      </c>
      <c r="G6355" t="s">
        <v>554</v>
      </c>
      <c r="H6355" t="s">
        <v>1314</v>
      </c>
      <c r="I6355" s="4" t="b">
        <v>0</v>
      </c>
      <c r="J6355" s="4" t="str">
        <f>CONCATENATE(Orte[[#This Row],[Ort]]," - ",Orte[[#This Row],[Landkreis]])</f>
        <v>Rühen - Landkreis Gifhorn</v>
      </c>
      <c r="L6355" s="3" t="s">
        <v>8909</v>
      </c>
      <c r="M6355" s="3"/>
      <c r="N6355" t="str">
        <f>Orte[[#This Row],[Ort]]</f>
        <v>Rühen</v>
      </c>
      <c r="O6355" t="s">
        <v>4142</v>
      </c>
      <c r="P6355" t="s">
        <v>2749</v>
      </c>
    </row>
    <row r="6356" spans="1:16" x14ac:dyDescent="0.35">
      <c r="A6356" t="s">
        <v>1470</v>
      </c>
      <c r="B6356" s="3" t="s">
        <v>8408</v>
      </c>
      <c r="C6356" s="4">
        <v>50.894997547099997</v>
      </c>
      <c r="D6356" s="4">
        <v>10.3786987902</v>
      </c>
      <c r="E6356" s="4">
        <f>Orte[[#This Row],[Lat_dez]]*PI()/180</f>
        <v>0.88828527999133278</v>
      </c>
      <c r="F6356" s="4">
        <f>Orte[[#This Row],[Lon_dez]]*PI()/180</f>
        <v>0.18114246596174219</v>
      </c>
      <c r="G6356" t="s">
        <v>678</v>
      </c>
      <c r="H6356" t="s">
        <v>679</v>
      </c>
      <c r="I6356" s="4" t="b">
        <v>0</v>
      </c>
      <c r="J6356" s="4" t="str">
        <f>CONCATENATE(Orte[[#This Row],[Ort]]," - ",Orte[[#This Row],[Landkreis]])</f>
        <v>Ruhla - Landkreis Wartburgkreis</v>
      </c>
      <c r="L6356" s="3" t="s">
        <v>9318</v>
      </c>
      <c r="M6356" s="3"/>
      <c r="N6356" t="str">
        <f>Orte[[#This Row],[Ort]]</f>
        <v>Ruhla</v>
      </c>
      <c r="O6356" t="s">
        <v>5388</v>
      </c>
      <c r="P6356" t="s">
        <v>4583</v>
      </c>
    </row>
    <row r="6357" spans="1:16" x14ac:dyDescent="0.35">
      <c r="A6357" t="s">
        <v>988</v>
      </c>
      <c r="B6357" s="3" t="s">
        <v>7970</v>
      </c>
      <c r="C6357" s="4">
        <v>51.424587542200001</v>
      </c>
      <c r="D6357" s="4">
        <v>13.875144000800001</v>
      </c>
      <c r="E6357" s="4">
        <f>Orte[[#This Row],[Lat_dez]]*PI()/180</f>
        <v>0.89752836909144851</v>
      </c>
      <c r="F6357" s="4">
        <f>Orte[[#This Row],[Lon_dez]]*PI()/180</f>
        <v>0.24216694700229874</v>
      </c>
      <c r="G6357" t="s">
        <v>885</v>
      </c>
      <c r="H6357" t="s">
        <v>989</v>
      </c>
      <c r="I6357" s="4" t="b">
        <v>0</v>
      </c>
      <c r="J6357" s="4" t="str">
        <f>CONCATENATE(Orte[[#This Row],[Ort]]," - ",Orte[[#This Row],[Landkreis]])</f>
        <v>Ruhland - Landkreis Oberspreewald-Lausitz</v>
      </c>
      <c r="L6357" s="3" t="s">
        <v>10195</v>
      </c>
      <c r="M6357" s="3"/>
      <c r="N6357" t="str">
        <f>Orte[[#This Row],[Ort]]</f>
        <v>Ruhland</v>
      </c>
      <c r="O6357" t="s">
        <v>6527</v>
      </c>
      <c r="P6357" t="s">
        <v>1137</v>
      </c>
    </row>
    <row r="6358" spans="1:16" x14ac:dyDescent="0.35">
      <c r="A6358" t="s">
        <v>1410</v>
      </c>
      <c r="B6358" s="3" t="s">
        <v>8344</v>
      </c>
      <c r="C6358" s="4">
        <v>47.730182373399998</v>
      </c>
      <c r="D6358" s="4">
        <v>12.627342156699999</v>
      </c>
      <c r="E6358" s="4">
        <f>Orte[[#This Row],[Lat_dez]]*PI()/180</f>
        <v>0.83304883499319149</v>
      </c>
      <c r="F6358" s="4">
        <f>Orte[[#This Row],[Lon_dez]]*PI()/180</f>
        <v>0.22038869641029674</v>
      </c>
      <c r="G6358" t="s">
        <v>665</v>
      </c>
      <c r="H6358" t="s">
        <v>913</v>
      </c>
      <c r="I6358" s="4" t="b">
        <v>0</v>
      </c>
      <c r="J6358" s="4" t="str">
        <f>CONCATENATE(Orte[[#This Row],[Ort]]," - ",Orte[[#This Row],[Landkreis]])</f>
        <v>Ruhpolding - Landkreis Traunstein</v>
      </c>
      <c r="L6358" s="3" t="s">
        <v>8300</v>
      </c>
      <c r="M6358" s="3"/>
      <c r="N6358" t="str">
        <f>Orte[[#This Row],[Ort]]</f>
        <v>Ruhpolding</v>
      </c>
      <c r="O6358" t="s">
        <v>7037</v>
      </c>
      <c r="P6358" t="s">
        <v>1204</v>
      </c>
    </row>
    <row r="6359" spans="1:16" x14ac:dyDescent="0.35">
      <c r="A6359" t="s">
        <v>4950</v>
      </c>
      <c r="B6359" s="3" t="s">
        <v>12678</v>
      </c>
      <c r="C6359" s="4">
        <v>48.465642533900002</v>
      </c>
      <c r="D6359" s="4">
        <v>13.317198167100001</v>
      </c>
      <c r="E6359" s="4">
        <f>Orte[[#This Row],[Lat_dez]]*PI()/180</f>
        <v>0.84588503631116252</v>
      </c>
      <c r="F6359" s="4">
        <f>Orte[[#This Row],[Lon_dez]]*PI()/180</f>
        <v>0.23242895515644899</v>
      </c>
      <c r="G6359" t="s">
        <v>665</v>
      </c>
      <c r="H6359" t="s">
        <v>925</v>
      </c>
      <c r="I6359" s="4" t="b">
        <v>0</v>
      </c>
      <c r="J6359" s="4" t="str">
        <f>CONCATENATE(Orte[[#This Row],[Ort]]," - ",Orte[[#This Row],[Landkreis]])</f>
        <v>Ruhstorf a.d. Rott - Landkreis Passau</v>
      </c>
      <c r="L6359" s="3" t="s">
        <v>9320</v>
      </c>
      <c r="M6359" s="3"/>
      <c r="N6359" t="str">
        <f>Orte[[#This Row],[Ort]]</f>
        <v>Ruhstorf a.d. Rott</v>
      </c>
      <c r="O6359" t="s">
        <v>6459</v>
      </c>
      <c r="P6359" t="s">
        <v>3169</v>
      </c>
    </row>
    <row r="6360" spans="1:16" x14ac:dyDescent="0.35">
      <c r="A6360" t="s">
        <v>1848</v>
      </c>
      <c r="B6360" s="3" t="s">
        <v>8813</v>
      </c>
      <c r="C6360" s="4">
        <v>49.152478802200001</v>
      </c>
      <c r="D6360" s="4">
        <v>8.2815448167499994</v>
      </c>
      <c r="E6360" s="4">
        <f>Orte[[#This Row],[Lat_dez]]*PI()/180</f>
        <v>0.85787259061510857</v>
      </c>
      <c r="F6360" s="4">
        <f>Orte[[#This Row],[Lon_dez]]*PI()/180</f>
        <v>0.14454022420375792</v>
      </c>
      <c r="G6360" t="s">
        <v>514</v>
      </c>
      <c r="H6360" t="s">
        <v>565</v>
      </c>
      <c r="I6360" s="4" t="b">
        <v>0</v>
      </c>
      <c r="J6360" s="4" t="str">
        <f>CONCATENATE(Orte[[#This Row],[Ort]]," - ",Orte[[#This Row],[Landkreis]])</f>
        <v>Rülzheim - Landkreis Germersheim</v>
      </c>
      <c r="L6360" s="3" t="s">
        <v>14072</v>
      </c>
      <c r="M6360" s="3"/>
      <c r="N6360" t="str">
        <f>Orte[[#This Row],[Ort]]</f>
        <v>Rülzheim</v>
      </c>
      <c r="O6360" t="s">
        <v>6528</v>
      </c>
      <c r="P6360" t="s">
        <v>2119</v>
      </c>
    </row>
    <row r="6361" spans="1:16" x14ac:dyDescent="0.35">
      <c r="A6361" t="s">
        <v>5145</v>
      </c>
      <c r="B6361" s="3" t="s">
        <v>12943</v>
      </c>
      <c r="C6361" s="4">
        <v>47.646230330599998</v>
      </c>
      <c r="D6361" s="4">
        <v>7.6510956659799998</v>
      </c>
      <c r="E6361" s="4">
        <f>Orte[[#This Row],[Lat_dez]]*PI()/180</f>
        <v>0.83158359543255622</v>
      </c>
      <c r="F6361" s="4">
        <f>Orte[[#This Row],[Lon_dez]]*PI()/180</f>
        <v>0.13353681075641929</v>
      </c>
      <c r="G6361" t="s">
        <v>546</v>
      </c>
      <c r="H6361" t="s">
        <v>597</v>
      </c>
      <c r="I6361" s="4" t="b">
        <v>0</v>
      </c>
      <c r="J6361" s="4" t="str">
        <f>CONCATENATE(Orte[[#This Row],[Ort]]," - ",Orte[[#This Row],[Landkreis]])</f>
        <v>Rümmingen - Landkreis Lörrach</v>
      </c>
      <c r="L6361" s="3" t="s">
        <v>12708</v>
      </c>
      <c r="M6361" s="3"/>
      <c r="N6361" t="str">
        <f>Orte[[#This Row],[Ort]]</f>
        <v>Rümmingen</v>
      </c>
      <c r="O6361" t="s">
        <v>890</v>
      </c>
      <c r="P6361" t="s">
        <v>6602</v>
      </c>
    </row>
    <row r="6362" spans="1:16" x14ac:dyDescent="0.35">
      <c r="A6362" t="s">
        <v>3980</v>
      </c>
      <c r="B6362" s="3" t="s">
        <v>11434</v>
      </c>
      <c r="C6362" s="4">
        <v>54.2544040692</v>
      </c>
      <c r="D6362" s="4">
        <v>10.021915337999999</v>
      </c>
      <c r="E6362" s="4">
        <f>Orte[[#This Row],[Lat_dez]]*PI()/180</f>
        <v>0.94691798471494937</v>
      </c>
      <c r="F6362" s="4">
        <f>Orte[[#This Row],[Lon_dez]]*PI()/180</f>
        <v>0.17491542000422036</v>
      </c>
      <c r="G6362" t="s">
        <v>641</v>
      </c>
      <c r="H6362" t="s">
        <v>642</v>
      </c>
      <c r="I6362" s="4" t="b">
        <v>0</v>
      </c>
      <c r="J6362" s="4" t="str">
        <f>CONCATENATE(Orte[[#This Row],[Ort]]," - ",Orte[[#This Row],[Landkreis]])</f>
        <v>Rumohr - Kreis Rendsburg-Eckernförde</v>
      </c>
      <c r="L6362" s="3" t="s">
        <v>13455</v>
      </c>
      <c r="M6362" s="3"/>
      <c r="N6362" t="str">
        <f>Orte[[#This Row],[Ort]]</f>
        <v>Rumohr</v>
      </c>
      <c r="O6362" t="s">
        <v>1158</v>
      </c>
      <c r="P6362" t="s">
        <v>2760</v>
      </c>
    </row>
    <row r="6363" spans="1:16" x14ac:dyDescent="0.35">
      <c r="A6363" t="s">
        <v>1903</v>
      </c>
      <c r="B6363" s="3" t="s">
        <v>8874</v>
      </c>
      <c r="C6363" s="4">
        <v>49.222225312399999</v>
      </c>
      <c r="D6363" s="4">
        <v>12.7569270035</v>
      </c>
      <c r="E6363" s="4">
        <f>Orte[[#This Row],[Lat_dez]]*PI()/180</f>
        <v>0.85908989685987447</v>
      </c>
      <c r="F6363" s="4">
        <f>Orte[[#This Row],[Lon_dez]]*PI()/180</f>
        <v>0.22265037864764917</v>
      </c>
      <c r="G6363" t="s">
        <v>665</v>
      </c>
      <c r="H6363" t="s">
        <v>915</v>
      </c>
      <c r="I6363" s="4" t="b">
        <v>0</v>
      </c>
      <c r="J6363" s="4" t="str">
        <f>CONCATENATE(Orte[[#This Row],[Ort]]," - ",Orte[[#This Row],[Landkreis]])</f>
        <v>Runding - Landkreis Cham</v>
      </c>
      <c r="L6363" s="3" t="s">
        <v>9358</v>
      </c>
      <c r="M6363" s="3"/>
      <c r="N6363" t="str">
        <f>Orte[[#This Row],[Ort]]</f>
        <v>Runding</v>
      </c>
      <c r="O6363" t="s">
        <v>4051</v>
      </c>
      <c r="P6363" t="s">
        <v>5492</v>
      </c>
    </row>
    <row r="6364" spans="1:16" x14ac:dyDescent="0.35">
      <c r="A6364" t="s">
        <v>3186</v>
      </c>
      <c r="B6364" s="3" t="s">
        <v>10417</v>
      </c>
      <c r="C6364" s="4">
        <v>50.420211803199997</v>
      </c>
      <c r="D6364" s="4">
        <v>8.1607385586899994</v>
      </c>
      <c r="E6364" s="4">
        <f>Orte[[#This Row],[Lat_dez]]*PI()/180</f>
        <v>0.87999870551874726</v>
      </c>
      <c r="F6364" s="4">
        <f>Orte[[#This Row],[Lon_dez]]*PI()/180</f>
        <v>0.142431757243597</v>
      </c>
      <c r="G6364" t="s">
        <v>549</v>
      </c>
      <c r="H6364" t="s">
        <v>1130</v>
      </c>
      <c r="I6364" s="4" t="b">
        <v>0</v>
      </c>
      <c r="J6364" s="4" t="str">
        <f>CONCATENATE(Orte[[#This Row],[Ort]]," - ",Orte[[#This Row],[Landkreis]])</f>
        <v>Runkel - Landkreis Limburg-Weilburg</v>
      </c>
      <c r="L6364" s="3" t="s">
        <v>8231</v>
      </c>
      <c r="M6364" s="3"/>
      <c r="N6364" t="str">
        <f>Orte[[#This Row],[Ort]]</f>
        <v>Runkel</v>
      </c>
      <c r="O6364" t="s">
        <v>5420</v>
      </c>
      <c r="P6364" t="s">
        <v>6015</v>
      </c>
    </row>
    <row r="6365" spans="1:16" x14ac:dyDescent="0.35">
      <c r="A6365" t="s">
        <v>4520</v>
      </c>
      <c r="B6365" s="3" t="s">
        <v>12126</v>
      </c>
      <c r="C6365" s="4">
        <v>49.395665119199997</v>
      </c>
      <c r="D6365" s="4">
        <v>8.1803963516499998</v>
      </c>
      <c r="E6365" s="4">
        <f>Orte[[#This Row],[Lat_dez]]*PI()/180</f>
        <v>0.86211699254255736</v>
      </c>
      <c r="F6365" s="4">
        <f>Orte[[#This Row],[Lon_dez]]*PI()/180</f>
        <v>0.14277485045442437</v>
      </c>
      <c r="G6365" t="s">
        <v>514</v>
      </c>
      <c r="H6365" t="s">
        <v>624</v>
      </c>
      <c r="I6365" s="4" t="b">
        <v>0</v>
      </c>
      <c r="J6365" s="4" t="str">
        <f>CONCATENATE(Orte[[#This Row],[Ort]]," - ",Orte[[#This Row],[Landkreis]])</f>
        <v>Ruppertsberg - Landkreis Bad Dürkheim</v>
      </c>
      <c r="L6365" s="3" t="s">
        <v>12775</v>
      </c>
      <c r="M6365" s="3"/>
      <c r="N6365" t="str">
        <f>Orte[[#This Row],[Ort]]</f>
        <v>Ruppertsberg</v>
      </c>
      <c r="O6365" t="s">
        <v>2464</v>
      </c>
      <c r="P6365" t="s">
        <v>3936</v>
      </c>
    </row>
    <row r="6366" spans="1:16" x14ac:dyDescent="0.35">
      <c r="A6366" t="s">
        <v>4463</v>
      </c>
      <c r="B6366" s="3" t="s">
        <v>12054</v>
      </c>
      <c r="C6366" s="4">
        <v>48.890405332999997</v>
      </c>
      <c r="D6366" s="4">
        <v>9.8057315274299999</v>
      </c>
      <c r="E6366" s="4">
        <f>Orte[[#This Row],[Lat_dez]]*PI()/180</f>
        <v>0.85329854569544461</v>
      </c>
      <c r="F6366" s="4">
        <f>Orte[[#This Row],[Lon_dez]]*PI()/180</f>
        <v>0.17114230072026615</v>
      </c>
      <c r="G6366" t="s">
        <v>546</v>
      </c>
      <c r="H6366" t="s">
        <v>662</v>
      </c>
      <c r="I6366" s="4" t="b">
        <v>0</v>
      </c>
      <c r="J6366" s="4" t="str">
        <f>CONCATENATE(Orte[[#This Row],[Ort]]," - ",Orte[[#This Row],[Landkreis]])</f>
        <v>Ruppertshofen - Landkreis Ostalbkreis</v>
      </c>
      <c r="L6366" s="3" t="s">
        <v>7878</v>
      </c>
      <c r="M6366" s="3"/>
      <c r="N6366" t="str">
        <f>Orte[[#This Row],[Ort]]</f>
        <v>Ruppertshofen</v>
      </c>
      <c r="O6366" t="s">
        <v>5040</v>
      </c>
      <c r="P6366" t="s">
        <v>722</v>
      </c>
    </row>
    <row r="6367" spans="1:16" x14ac:dyDescent="0.35">
      <c r="A6367" t="s">
        <v>4634</v>
      </c>
      <c r="B6367" s="3" t="s">
        <v>12276</v>
      </c>
      <c r="C6367" s="4">
        <v>50.832752285600002</v>
      </c>
      <c r="D6367" s="4">
        <v>7.4354940143699997</v>
      </c>
      <c r="E6367" s="4">
        <f>Orte[[#This Row],[Lat_dez]]*PI()/180</f>
        <v>0.88719889523439299</v>
      </c>
      <c r="F6367" s="4">
        <f>Orte[[#This Row],[Lon_dez]]*PI()/180</f>
        <v>0.12977385206308706</v>
      </c>
      <c r="G6367" t="s">
        <v>504</v>
      </c>
      <c r="H6367" t="s">
        <v>1265</v>
      </c>
      <c r="I6367" s="4" t="b">
        <v>0</v>
      </c>
      <c r="J6367" s="4" t="str">
        <f>CONCATENATE(Orte[[#This Row],[Ort]]," - ",Orte[[#This Row],[Landkreis]])</f>
        <v>Ruppichteroth - Kreis Rhein-Sieg-Kreis</v>
      </c>
      <c r="L6367" s="3" t="s">
        <v>15324</v>
      </c>
      <c r="M6367" s="3"/>
      <c r="N6367" t="str">
        <f>Orte[[#This Row],[Ort]]</f>
        <v>Ruppichteroth</v>
      </c>
      <c r="O6367" t="s">
        <v>3559</v>
      </c>
      <c r="P6367" t="s">
        <v>2640</v>
      </c>
    </row>
    <row r="6368" spans="1:16" x14ac:dyDescent="0.35">
      <c r="A6368" t="s">
        <v>4525</v>
      </c>
      <c r="B6368" s="3" t="s">
        <v>12132</v>
      </c>
      <c r="C6368" s="4">
        <v>49.982764816200003</v>
      </c>
      <c r="D6368" s="4">
        <v>8.4498063542500006</v>
      </c>
      <c r="E6368" s="4">
        <f>Orte[[#This Row],[Lat_dez]]*PI()/180</f>
        <v>0.87236381529266838</v>
      </c>
      <c r="F6368" s="4">
        <f>Orte[[#This Row],[Lon_dez]]*PI()/180</f>
        <v>0.14747694203760087</v>
      </c>
      <c r="G6368" t="s">
        <v>549</v>
      </c>
      <c r="H6368" t="s">
        <v>1053</v>
      </c>
      <c r="I6368" s="4" t="b">
        <v>0</v>
      </c>
      <c r="J6368" s="4" t="str">
        <f>CONCATENATE(Orte[[#This Row],[Ort]]," - ",Orte[[#This Row],[Landkreis]])</f>
        <v>Rüsselsheim - Landkreis Groß-Gerau</v>
      </c>
      <c r="L6368" s="3" t="s">
        <v>12783</v>
      </c>
      <c r="M6368" s="3"/>
      <c r="N6368" t="str">
        <f>Orte[[#This Row],[Ort]]</f>
        <v>Rüsselsheim</v>
      </c>
      <c r="O6368" t="s">
        <v>1617</v>
      </c>
      <c r="P6368" t="s">
        <v>2209</v>
      </c>
    </row>
    <row r="6369" spans="1:16" x14ac:dyDescent="0.35">
      <c r="A6369" t="s">
        <v>6255</v>
      </c>
      <c r="B6369" s="3" t="s">
        <v>14413</v>
      </c>
      <c r="C6369" s="4">
        <v>48.2704291911</v>
      </c>
      <c r="D6369" s="4">
        <v>7.7172385909200001</v>
      </c>
      <c r="E6369" s="4">
        <f>Orte[[#This Row],[Lat_dez]]*PI()/180</f>
        <v>0.842477920735478</v>
      </c>
      <c r="F6369" s="4">
        <f>Orte[[#This Row],[Lon_dez]]*PI()/180</f>
        <v>0.13469122257352176</v>
      </c>
      <c r="G6369" t="s">
        <v>546</v>
      </c>
      <c r="H6369" t="s">
        <v>622</v>
      </c>
      <c r="I6369" s="4" t="b">
        <v>0</v>
      </c>
      <c r="J6369" s="4" t="str">
        <f>CONCATENATE(Orte[[#This Row],[Ort]]," - ",Orte[[#This Row],[Landkreis]])</f>
        <v>Rust - Landkreis Ortenaukreis</v>
      </c>
      <c r="L6369" s="3" t="s">
        <v>14804</v>
      </c>
      <c r="M6369" s="3"/>
      <c r="N6369" t="str">
        <f>Orte[[#This Row],[Ort]]</f>
        <v>Rust</v>
      </c>
      <c r="O6369" t="s">
        <v>6259</v>
      </c>
      <c r="P6369" t="s">
        <v>6438</v>
      </c>
    </row>
    <row r="6370" spans="1:16" x14ac:dyDescent="0.35">
      <c r="A6370" t="s">
        <v>5911</v>
      </c>
      <c r="B6370" s="3" t="s">
        <v>13967</v>
      </c>
      <c r="C6370" s="4">
        <v>48.810946257700003</v>
      </c>
      <c r="D6370" s="4">
        <v>8.9360075953799996</v>
      </c>
      <c r="E6370" s="4">
        <f>Orte[[#This Row],[Lat_dez]]*PI()/180</f>
        <v>0.85191172321086961</v>
      </c>
      <c r="F6370" s="4">
        <f>Orte[[#This Row],[Lon_dez]]*PI()/180</f>
        <v>0.15596275452260222</v>
      </c>
      <c r="G6370" t="s">
        <v>546</v>
      </c>
      <c r="H6370" t="s">
        <v>749</v>
      </c>
      <c r="I6370" s="4" t="b">
        <v>0</v>
      </c>
      <c r="J6370" s="4" t="str">
        <f>CONCATENATE(Orte[[#This Row],[Ort]]," - ",Orte[[#This Row],[Landkreis]])</f>
        <v>Rutesheim - Landkreis Böblingen</v>
      </c>
      <c r="L6370" s="3" t="s">
        <v>7893</v>
      </c>
      <c r="M6370" s="3"/>
      <c r="N6370" t="str">
        <f>Orte[[#This Row],[Ort]]</f>
        <v>Rutesheim</v>
      </c>
      <c r="O6370" t="s">
        <v>4868</v>
      </c>
      <c r="P6370" t="s">
        <v>4871</v>
      </c>
    </row>
    <row r="6371" spans="1:16" x14ac:dyDescent="0.35">
      <c r="A6371" t="s">
        <v>578</v>
      </c>
      <c r="B6371" s="3" t="s">
        <v>7710</v>
      </c>
      <c r="C6371" s="4">
        <v>51.504768840899999</v>
      </c>
      <c r="D6371" s="4">
        <v>8.4399162201400006</v>
      </c>
      <c r="E6371" s="4">
        <f>Orte[[#This Row],[Lat_dez]]*PI()/180</f>
        <v>0.8989277967522884</v>
      </c>
      <c r="F6371" s="4">
        <f>Orte[[#This Row],[Lon_dez]]*PI()/180</f>
        <v>0.14730432663391757</v>
      </c>
      <c r="G6371" t="s">
        <v>504</v>
      </c>
      <c r="H6371" t="s">
        <v>575</v>
      </c>
      <c r="I6371" s="4" t="b">
        <v>0</v>
      </c>
      <c r="J6371" s="4" t="str">
        <f>CONCATENATE(Orte[[#This Row],[Ort]]," - ",Orte[[#This Row],[Landkreis]])</f>
        <v>Rüthen - Kreis Soest</v>
      </c>
      <c r="L6371" s="3" t="s">
        <v>11173</v>
      </c>
      <c r="M6371" s="3"/>
      <c r="N6371" t="str">
        <f>Orte[[#This Row],[Ort]]</f>
        <v>Rüthen</v>
      </c>
      <c r="O6371" t="s">
        <v>4499</v>
      </c>
      <c r="P6371" t="s">
        <v>2737</v>
      </c>
    </row>
    <row r="6372" spans="1:16" x14ac:dyDescent="0.35">
      <c r="A6372" t="s">
        <v>2803</v>
      </c>
      <c r="B6372" s="3" t="s">
        <v>9949</v>
      </c>
      <c r="C6372" s="4">
        <v>54.3538214079</v>
      </c>
      <c r="D6372" s="4">
        <v>12.5286784155</v>
      </c>
      <c r="E6372" s="4">
        <f>Orte[[#This Row],[Lat_dez]]*PI()/180</f>
        <v>0.94865314460883476</v>
      </c>
      <c r="F6372" s="4">
        <f>Orte[[#This Row],[Lon_dez]]*PI()/180</f>
        <v>0.21866668927402116</v>
      </c>
      <c r="G6372" t="s">
        <v>834</v>
      </c>
      <c r="H6372" t="s">
        <v>923</v>
      </c>
      <c r="I6372" s="4" t="b">
        <v>0</v>
      </c>
      <c r="J6372" s="4" t="str">
        <f>CONCATENATE(Orte[[#This Row],[Ort]]," - ",Orte[[#This Row],[Landkreis]])</f>
        <v>Saal - Landkreis Vorpommern-Rügen</v>
      </c>
      <c r="L6372" s="3" t="s">
        <v>13457</v>
      </c>
      <c r="M6372" s="3"/>
      <c r="N6372" t="str">
        <f>Orte[[#This Row],[Ort]]</f>
        <v>Saal</v>
      </c>
      <c r="O6372" t="s">
        <v>6425</v>
      </c>
      <c r="P6372" t="s">
        <v>2132</v>
      </c>
    </row>
    <row r="6373" spans="1:16" x14ac:dyDescent="0.35">
      <c r="A6373" t="s">
        <v>1310</v>
      </c>
      <c r="B6373" s="3" t="s">
        <v>8249</v>
      </c>
      <c r="C6373" s="4">
        <v>48.8685200348</v>
      </c>
      <c r="D6373" s="4">
        <v>11.9306230541</v>
      </c>
      <c r="E6373" s="4">
        <f>Orte[[#This Row],[Lat_dez]]*PI()/180</f>
        <v>0.85291657518407393</v>
      </c>
      <c r="F6373" s="4">
        <f>Orte[[#This Row],[Lon_dez]]*PI()/180</f>
        <v>0.20822865410838653</v>
      </c>
      <c r="G6373" t="s">
        <v>665</v>
      </c>
      <c r="H6373" t="s">
        <v>864</v>
      </c>
      <c r="I6373" s="4" t="b">
        <v>0</v>
      </c>
      <c r="J6373" s="4" t="str">
        <f>CONCATENATE(Orte[[#This Row],[Ort]]," - ",Orte[[#This Row],[Landkreis]])</f>
        <v>Saal a.d. Donau - Landkreis Kelheim</v>
      </c>
      <c r="L6373" s="3" t="s">
        <v>7880</v>
      </c>
      <c r="M6373" s="3"/>
      <c r="N6373" t="str">
        <f>Orte[[#This Row],[Ort]]</f>
        <v>Saal a.d. Donau</v>
      </c>
      <c r="O6373" t="s">
        <v>3709</v>
      </c>
      <c r="P6373" t="s">
        <v>32</v>
      </c>
    </row>
    <row r="6374" spans="1:16" x14ac:dyDescent="0.35">
      <c r="A6374" t="s">
        <v>6324</v>
      </c>
      <c r="B6374" s="3" t="s">
        <v>14509</v>
      </c>
      <c r="C6374" s="4">
        <v>50.494686643199998</v>
      </c>
      <c r="D6374" s="4">
        <v>11.7041920487</v>
      </c>
      <c r="E6374" s="4">
        <f>Orte[[#This Row],[Lat_dez]]*PI()/180</f>
        <v>0.88129853668664315</v>
      </c>
      <c r="F6374" s="4">
        <f>Orte[[#This Row],[Lon_dez]]*PI()/180</f>
        <v>0.20427668753555547</v>
      </c>
      <c r="G6374" t="s">
        <v>678</v>
      </c>
      <c r="H6374" t="s">
        <v>1295</v>
      </c>
      <c r="I6374" s="4" t="b">
        <v>0</v>
      </c>
      <c r="J6374" s="4" t="str">
        <f>CONCATENATE(Orte[[#This Row],[Ort]]," - ",Orte[[#This Row],[Landkreis]])</f>
        <v>Saalburg-Ebersdorf - Landkreis Saale-Orla-Kreis</v>
      </c>
      <c r="L6374" s="3" t="s">
        <v>7879</v>
      </c>
      <c r="M6374" s="3"/>
      <c r="N6374" t="str">
        <f>Orte[[#This Row],[Ort]]</f>
        <v>Saalburg-Ebersdorf</v>
      </c>
      <c r="O6374" t="s">
        <v>7067</v>
      </c>
      <c r="P6374" t="s">
        <v>6122</v>
      </c>
    </row>
    <row r="6375" spans="1:16" x14ac:dyDescent="0.35">
      <c r="A6375" t="s">
        <v>4568</v>
      </c>
      <c r="B6375" s="3" t="s">
        <v>12182</v>
      </c>
      <c r="C6375" s="4">
        <v>47.879637076800002</v>
      </c>
      <c r="D6375" s="4">
        <v>12.9280040237</v>
      </c>
      <c r="E6375" s="4">
        <f>Orte[[#This Row],[Lat_dez]]*PI()/180</f>
        <v>0.83565731165011303</v>
      </c>
      <c r="F6375" s="4">
        <f>Orte[[#This Row],[Lon_dez]]*PI()/180</f>
        <v>0.22563623592464002</v>
      </c>
      <c r="G6375" t="s">
        <v>665</v>
      </c>
      <c r="H6375" t="s">
        <v>2813</v>
      </c>
      <c r="I6375" s="4" t="b">
        <v>0</v>
      </c>
      <c r="J6375" s="4" t="str">
        <f>CONCATENATE(Orte[[#This Row],[Ort]]," - ",Orte[[#This Row],[Landkreis]])</f>
        <v>Saaldorf - Landkreis Berchtesgadener Land</v>
      </c>
      <c r="L6375" s="3" t="s">
        <v>13178</v>
      </c>
      <c r="M6375" s="3"/>
      <c r="N6375" t="str">
        <f>Orte[[#This Row],[Ort]]</f>
        <v>Saaldorf</v>
      </c>
      <c r="O6375" t="s">
        <v>6159</v>
      </c>
      <c r="P6375" t="s">
        <v>1727</v>
      </c>
    </row>
    <row r="6376" spans="1:16" x14ac:dyDescent="0.35">
      <c r="A6376" t="s">
        <v>6095</v>
      </c>
      <c r="B6376" s="3" t="s">
        <v>14197</v>
      </c>
      <c r="C6376" s="4">
        <v>50.613042489900003</v>
      </c>
      <c r="D6376" s="4">
        <v>11.301343274900001</v>
      </c>
      <c r="E6376" s="4">
        <f>Orte[[#This Row],[Lat_dez]]*PI()/180</f>
        <v>0.88336423590054391</v>
      </c>
      <c r="F6376" s="4">
        <f>Orte[[#This Row],[Lon_dez]]*PI()/180</f>
        <v>0.19724565004512362</v>
      </c>
      <c r="G6376" t="s">
        <v>678</v>
      </c>
      <c r="H6376" t="s">
        <v>1186</v>
      </c>
      <c r="I6376" s="4" t="b">
        <v>0</v>
      </c>
      <c r="J6376" s="4" t="str">
        <f>CONCATENATE(Orte[[#This Row],[Ort]]," - ",Orte[[#This Row],[Landkreis]])</f>
        <v>Saalfeld/Saale - Landkreis Saalfeld-Rudolstadt</v>
      </c>
      <c r="L6376" s="3" t="s">
        <v>10577</v>
      </c>
      <c r="M6376" s="3"/>
      <c r="N6376" t="str">
        <f>Orte[[#This Row],[Ort]]</f>
        <v>Saalfeld/Saale</v>
      </c>
      <c r="O6376" t="s">
        <v>7103</v>
      </c>
      <c r="P6376" t="s">
        <v>5116</v>
      </c>
    </row>
    <row r="6377" spans="1:16" x14ac:dyDescent="0.35">
      <c r="A6377" t="s">
        <v>86</v>
      </c>
      <c r="B6377" s="3" t="s">
        <v>12990</v>
      </c>
      <c r="C6377" s="4">
        <v>49.236694513499998</v>
      </c>
      <c r="D6377" s="4">
        <v>6.9978336714899996</v>
      </c>
      <c r="E6377" s="4">
        <f>Orte[[#This Row],[Lat_dez]]*PI()/180</f>
        <v>0.85934243205920258</v>
      </c>
      <c r="F6377" s="4">
        <f>Orte[[#This Row],[Lon_dez]]*PI()/180</f>
        <v>0.12213523807442372</v>
      </c>
      <c r="G6377" t="s">
        <v>534</v>
      </c>
      <c r="H6377" t="s">
        <v>536</v>
      </c>
      <c r="I6377" s="4" t="b">
        <v>0</v>
      </c>
      <c r="J6377" s="4" t="str">
        <f>CONCATENATE(Orte[[#This Row],[Ort]]," - ",Orte[[#This Row],[Landkreis]])</f>
        <v>Saarbrücken - Landkreis Regionalverband Saarbrücken</v>
      </c>
      <c r="L6377" s="3" t="s">
        <v>13629</v>
      </c>
      <c r="M6377" s="3"/>
      <c r="N6377" t="str">
        <f>Orte[[#This Row],[Ort]]</f>
        <v>Saarbrücken</v>
      </c>
      <c r="O6377" t="s">
        <v>1279</v>
      </c>
      <c r="P6377" t="s">
        <v>3153</v>
      </c>
    </row>
    <row r="6378" spans="1:16" x14ac:dyDescent="0.35">
      <c r="A6378" t="s">
        <v>86</v>
      </c>
      <c r="B6378" s="3" t="s">
        <v>11339</v>
      </c>
      <c r="C6378" s="4">
        <v>49.253745830200003</v>
      </c>
      <c r="D6378" s="4">
        <v>6.9741175553700003</v>
      </c>
      <c r="E6378" s="4">
        <f>Orte[[#This Row],[Lat_dez]]*PI()/180</f>
        <v>0.85964003367741793</v>
      </c>
      <c r="F6378" s="4">
        <f>Orte[[#This Row],[Lon_dez]]*PI()/180</f>
        <v>0.12172131376234445</v>
      </c>
      <c r="G6378" t="s">
        <v>534</v>
      </c>
      <c r="H6378" t="s">
        <v>536</v>
      </c>
      <c r="I6378" s="4" t="b">
        <v>0</v>
      </c>
      <c r="J6378" s="4" t="str">
        <f>CONCATENATE(Orte[[#This Row],[Ort]]," - ",Orte[[#This Row],[Landkreis]])</f>
        <v>Saarbrücken - Landkreis Regionalverband Saarbrücken</v>
      </c>
      <c r="L6378" s="3" t="s">
        <v>10203</v>
      </c>
      <c r="M6378" s="3"/>
      <c r="N6378" t="str">
        <f>Orte[[#This Row],[Ort]]</f>
        <v>Saarbrücken</v>
      </c>
      <c r="O6378" t="s">
        <v>2079</v>
      </c>
      <c r="P6378" t="s">
        <v>3637</v>
      </c>
    </row>
    <row r="6379" spans="1:16" x14ac:dyDescent="0.35">
      <c r="A6379" t="s">
        <v>86</v>
      </c>
      <c r="B6379" s="3" t="s">
        <v>14108</v>
      </c>
      <c r="C6379" s="4">
        <v>49.278293147100001</v>
      </c>
      <c r="D6379" s="4">
        <v>6.9676119514500003</v>
      </c>
      <c r="E6379" s="4">
        <f>Orte[[#This Row],[Lat_dez]]*PI()/180</f>
        <v>0.86006846517985336</v>
      </c>
      <c r="F6379" s="4">
        <f>Orte[[#This Row],[Lon_dez]]*PI()/180</f>
        <v>0.1216077695541098</v>
      </c>
      <c r="G6379" t="s">
        <v>534</v>
      </c>
      <c r="H6379" t="s">
        <v>536</v>
      </c>
      <c r="I6379" s="4" t="b">
        <v>0</v>
      </c>
      <c r="J6379" s="4" t="str">
        <f>CONCATENATE(Orte[[#This Row],[Ort]]," - ",Orte[[#This Row],[Landkreis]])</f>
        <v>Saarbrücken - Landkreis Regionalverband Saarbrücken</v>
      </c>
      <c r="L6379" s="3" t="s">
        <v>8240</v>
      </c>
      <c r="M6379" s="3"/>
      <c r="N6379" t="str">
        <f>Orte[[#This Row],[Ort]]</f>
        <v>Saarbrücken</v>
      </c>
      <c r="O6379" t="s">
        <v>1922</v>
      </c>
      <c r="P6379" t="s">
        <v>5516</v>
      </c>
    </row>
    <row r="6380" spans="1:16" x14ac:dyDescent="0.35">
      <c r="A6380" t="s">
        <v>86</v>
      </c>
      <c r="B6380" s="3" t="s">
        <v>7688</v>
      </c>
      <c r="C6380" s="4">
        <v>49.222379797899997</v>
      </c>
      <c r="D6380" s="4">
        <v>6.9628626435600003</v>
      </c>
      <c r="E6380" s="4">
        <f>Orte[[#This Row],[Lat_dez]]*PI()/180</f>
        <v>0.85909259314049602</v>
      </c>
      <c r="F6380" s="4">
        <f>Orte[[#This Row],[Lon_dez]]*PI()/180</f>
        <v>0.12152487849423835</v>
      </c>
      <c r="G6380" t="s">
        <v>534</v>
      </c>
      <c r="H6380" t="s">
        <v>536</v>
      </c>
      <c r="I6380" s="4" t="b">
        <v>0</v>
      </c>
      <c r="J6380" s="4" t="str">
        <f>CONCATENATE(Orte[[#This Row],[Ort]]," - ",Orte[[#This Row],[Landkreis]])</f>
        <v>Saarbrücken - Landkreis Regionalverband Saarbrücken</v>
      </c>
      <c r="L6380" s="3" t="s">
        <v>11653</v>
      </c>
      <c r="M6380" s="3"/>
      <c r="N6380" t="str">
        <f>Orte[[#This Row],[Ort]]</f>
        <v>Saarbrücken</v>
      </c>
      <c r="O6380" t="s">
        <v>2415</v>
      </c>
      <c r="P6380" t="s">
        <v>2950</v>
      </c>
    </row>
    <row r="6381" spans="1:16" x14ac:dyDescent="0.35">
      <c r="A6381" t="s">
        <v>86</v>
      </c>
      <c r="B6381" s="3" t="s">
        <v>14109</v>
      </c>
      <c r="C6381" s="4">
        <v>49.211335710999997</v>
      </c>
      <c r="D6381" s="4">
        <v>7.0016547216299996</v>
      </c>
      <c r="E6381" s="4">
        <f>Orte[[#This Row],[Lat_dez]]*PI()/180</f>
        <v>0.85889983746121457</v>
      </c>
      <c r="F6381" s="4">
        <f>Orte[[#This Row],[Lon_dez]]*PI()/180</f>
        <v>0.12220192798025052</v>
      </c>
      <c r="G6381" t="s">
        <v>534</v>
      </c>
      <c r="H6381" t="s">
        <v>536</v>
      </c>
      <c r="I6381" s="4" t="b">
        <v>0</v>
      </c>
      <c r="J6381" s="4" t="str">
        <f>CONCATENATE(Orte[[#This Row],[Ort]]," - ",Orte[[#This Row],[Landkreis]])</f>
        <v>Saarbrücken - Landkreis Regionalverband Saarbrücken</v>
      </c>
      <c r="L6381" s="3" t="s">
        <v>15339</v>
      </c>
      <c r="M6381" s="3"/>
      <c r="N6381" t="str">
        <f>Orte[[#This Row],[Ort]]</f>
        <v>Saarbrücken</v>
      </c>
      <c r="O6381" t="s">
        <v>2784</v>
      </c>
      <c r="P6381" t="s">
        <v>2222</v>
      </c>
    </row>
    <row r="6382" spans="1:16" x14ac:dyDescent="0.35">
      <c r="A6382" t="s">
        <v>86</v>
      </c>
      <c r="B6382" s="3" t="s">
        <v>12272</v>
      </c>
      <c r="C6382" s="4">
        <v>49.229388470000004</v>
      </c>
      <c r="D6382" s="4">
        <v>7.0379776236499998</v>
      </c>
      <c r="E6382" s="4">
        <f>Orte[[#This Row],[Lat_dez]]*PI()/180</f>
        <v>0.85921491754483381</v>
      </c>
      <c r="F6382" s="4">
        <f>Orte[[#This Row],[Lon_dez]]*PI()/180</f>
        <v>0.12283588221437884</v>
      </c>
      <c r="G6382" t="s">
        <v>534</v>
      </c>
      <c r="H6382" t="s">
        <v>536</v>
      </c>
      <c r="I6382" s="4" t="b">
        <v>0</v>
      </c>
      <c r="J6382" s="4" t="str">
        <f>CONCATENATE(Orte[[#This Row],[Ort]]," - ",Orte[[#This Row],[Landkreis]])</f>
        <v>Saarbrücken - Landkreis Regionalverband Saarbrücken</v>
      </c>
      <c r="L6382" s="3" t="s">
        <v>8295</v>
      </c>
      <c r="M6382" s="3"/>
      <c r="N6382" t="str">
        <f>Orte[[#This Row],[Ort]]</f>
        <v>Saarbrücken</v>
      </c>
      <c r="O6382" t="s">
        <v>6044</v>
      </c>
      <c r="P6382" t="s">
        <v>1898</v>
      </c>
    </row>
    <row r="6383" spans="1:16" x14ac:dyDescent="0.35">
      <c r="A6383" t="s">
        <v>86</v>
      </c>
      <c r="B6383" s="3" t="s">
        <v>13771</v>
      </c>
      <c r="C6383" s="4">
        <v>49.248825548900001</v>
      </c>
      <c r="D6383" s="4">
        <v>7.0225567619399998</v>
      </c>
      <c r="E6383" s="4">
        <f>Orte[[#This Row],[Lat_dez]]*PI()/180</f>
        <v>0.85955415856860862</v>
      </c>
      <c r="F6383" s="4">
        <f>Orte[[#This Row],[Lon_dez]]*PI()/180</f>
        <v>0.1225667374040446</v>
      </c>
      <c r="G6383" t="s">
        <v>534</v>
      </c>
      <c r="H6383" t="s">
        <v>536</v>
      </c>
      <c r="I6383" s="4" t="b">
        <v>0</v>
      </c>
      <c r="J6383" s="4" t="str">
        <f>CONCATENATE(Orte[[#This Row],[Ort]]," - ",Orte[[#This Row],[Landkreis]])</f>
        <v>Saarbrücken - Landkreis Regionalverband Saarbrücken</v>
      </c>
      <c r="L6383" s="3" t="s">
        <v>12725</v>
      </c>
      <c r="M6383" s="3"/>
      <c r="N6383" t="str">
        <f>Orte[[#This Row],[Ort]]</f>
        <v>Saarbrücken</v>
      </c>
      <c r="O6383" t="s">
        <v>2985</v>
      </c>
      <c r="P6383" t="s">
        <v>1121</v>
      </c>
    </row>
    <row r="6384" spans="1:16" x14ac:dyDescent="0.35">
      <c r="A6384" t="s">
        <v>86</v>
      </c>
      <c r="B6384" s="3" t="s">
        <v>15775</v>
      </c>
      <c r="C6384" s="4">
        <v>49.274652397700002</v>
      </c>
      <c r="D6384" s="4">
        <v>7.0303313084700001</v>
      </c>
      <c r="E6384" s="4">
        <f>Orte[[#This Row],[Lat_dez]]*PI()/180</f>
        <v>0.86000492211558344</v>
      </c>
      <c r="F6384" s="4">
        <f>Orte[[#This Row],[Lon_dez]]*PI()/180</f>
        <v>0.12270242883884261</v>
      </c>
      <c r="G6384" t="s">
        <v>534</v>
      </c>
      <c r="H6384" t="s">
        <v>536</v>
      </c>
      <c r="I6384" s="4" t="b">
        <v>0</v>
      </c>
      <c r="J6384" s="4" t="str">
        <f>CONCATENATE(Orte[[#This Row],[Ort]]," - ",Orte[[#This Row],[Landkreis]])</f>
        <v>Saarbrücken - Landkreis Regionalverband Saarbrücken</v>
      </c>
      <c r="L6384" s="3" t="s">
        <v>7886</v>
      </c>
      <c r="M6384" s="3"/>
      <c r="N6384" t="str">
        <f>Orte[[#This Row],[Ort]]</f>
        <v>Saarbrücken</v>
      </c>
      <c r="O6384" t="s">
        <v>3281</v>
      </c>
      <c r="P6384" t="s">
        <v>1366</v>
      </c>
    </row>
    <row r="6385" spans="1:16" x14ac:dyDescent="0.35">
      <c r="A6385" t="s">
        <v>86</v>
      </c>
      <c r="B6385" s="3" t="s">
        <v>14646</v>
      </c>
      <c r="C6385" s="4">
        <v>49.2635913393</v>
      </c>
      <c r="D6385" s="4">
        <v>6.9185281808600001</v>
      </c>
      <c r="E6385" s="4">
        <f>Orte[[#This Row],[Lat_dez]]*PI()/180</f>
        <v>0.85981187022774797</v>
      </c>
      <c r="F6385" s="4">
        <f>Orte[[#This Row],[Lon_dez]]*PI()/180</f>
        <v>0.12075109614802072</v>
      </c>
      <c r="G6385" t="s">
        <v>534</v>
      </c>
      <c r="H6385" t="s">
        <v>536</v>
      </c>
      <c r="I6385" s="4" t="b">
        <v>0</v>
      </c>
      <c r="J6385" s="4" t="str">
        <f>CONCATENATE(Orte[[#This Row],[Ort]]," - ",Orte[[#This Row],[Landkreis]])</f>
        <v>Saarbrücken - Landkreis Regionalverband Saarbrücken</v>
      </c>
      <c r="L6385" s="3" t="s">
        <v>15338</v>
      </c>
      <c r="M6385" s="3"/>
      <c r="N6385" t="str">
        <f>Orte[[#This Row],[Ort]]</f>
        <v>Saarbrücken</v>
      </c>
      <c r="O6385" t="s">
        <v>3490</v>
      </c>
      <c r="P6385" t="s">
        <v>3957</v>
      </c>
    </row>
    <row r="6386" spans="1:16" x14ac:dyDescent="0.35">
      <c r="A6386" t="s">
        <v>86</v>
      </c>
      <c r="B6386" s="3" t="s">
        <v>12619</v>
      </c>
      <c r="C6386" s="4">
        <v>49.226113454599997</v>
      </c>
      <c r="D6386" s="4">
        <v>6.8718558027399999</v>
      </c>
      <c r="E6386" s="4">
        <f>Orte[[#This Row],[Lat_dez]]*PI()/180</f>
        <v>0.85915775774305003</v>
      </c>
      <c r="F6386" s="4">
        <f>Orte[[#This Row],[Lon_dez]]*PI()/180</f>
        <v>0.11993650948009096</v>
      </c>
      <c r="G6386" t="s">
        <v>534</v>
      </c>
      <c r="H6386" t="s">
        <v>536</v>
      </c>
      <c r="I6386" s="4" t="b">
        <v>0</v>
      </c>
      <c r="J6386" s="4" t="str">
        <f>CONCATENATE(Orte[[#This Row],[Ort]]," - ",Orte[[#This Row],[Landkreis]])</f>
        <v>Saarbrücken - Landkreis Regionalverband Saarbrücken</v>
      </c>
      <c r="L6386" s="3" t="s">
        <v>8242</v>
      </c>
      <c r="M6386" s="3"/>
      <c r="N6386" t="str">
        <f>Orte[[#This Row],[Ort]]</f>
        <v>Saarbrücken</v>
      </c>
      <c r="O6386" t="s">
        <v>4720</v>
      </c>
      <c r="P6386" t="s">
        <v>2624</v>
      </c>
    </row>
    <row r="6387" spans="1:16" x14ac:dyDescent="0.35">
      <c r="A6387" t="s">
        <v>86</v>
      </c>
      <c r="B6387" s="3" t="s">
        <v>11828</v>
      </c>
      <c r="C6387" s="4">
        <v>49.229048857899997</v>
      </c>
      <c r="D6387" s="4">
        <v>6.9152420596999997</v>
      </c>
      <c r="E6387" s="4">
        <f>Orte[[#This Row],[Lat_dez]]*PI()/180</f>
        <v>0.859208990195509</v>
      </c>
      <c r="F6387" s="4">
        <f>Orte[[#This Row],[Lon_dez]]*PI()/180</f>
        <v>0.12069374251415928</v>
      </c>
      <c r="G6387" t="s">
        <v>534</v>
      </c>
      <c r="H6387" t="s">
        <v>536</v>
      </c>
      <c r="I6387" s="4" t="b">
        <v>0</v>
      </c>
      <c r="J6387" s="4" t="str">
        <f>CONCATENATE(Orte[[#This Row],[Ort]]," - ",Orte[[#This Row],[Landkreis]])</f>
        <v>Saarbrücken - Landkreis Regionalverband Saarbrücken</v>
      </c>
      <c r="L6387" s="3" t="s">
        <v>8982</v>
      </c>
      <c r="M6387" s="3"/>
      <c r="N6387" t="str">
        <f>Orte[[#This Row],[Ort]]</f>
        <v>Saarbrücken</v>
      </c>
      <c r="O6387" t="s">
        <v>2041</v>
      </c>
      <c r="P6387" t="s">
        <v>4595</v>
      </c>
    </row>
    <row r="6388" spans="1:16" x14ac:dyDescent="0.35">
      <c r="A6388" t="s">
        <v>86</v>
      </c>
      <c r="B6388" s="3" t="s">
        <v>10851</v>
      </c>
      <c r="C6388" s="4">
        <v>49.181839119700001</v>
      </c>
      <c r="D6388" s="4">
        <v>7.0506913512800002</v>
      </c>
      <c r="E6388" s="4">
        <f>Orte[[#This Row],[Lat_dez]]*PI()/180</f>
        <v>0.85838502482491463</v>
      </c>
      <c r="F6388" s="4">
        <f>Orte[[#This Row],[Lon_dez]]*PI()/180</f>
        <v>0.12305777862172411</v>
      </c>
      <c r="G6388" t="s">
        <v>534</v>
      </c>
      <c r="H6388" t="s">
        <v>536</v>
      </c>
      <c r="I6388" s="4" t="b">
        <v>0</v>
      </c>
      <c r="J6388" s="4" t="str">
        <f>CONCATENATE(Orte[[#This Row],[Ort]]," - ",Orte[[#This Row],[Landkreis]])</f>
        <v>Saarbrücken - Landkreis Regionalverband Saarbrücken</v>
      </c>
      <c r="L6388" s="3" t="s">
        <v>8983</v>
      </c>
      <c r="M6388" s="3"/>
      <c r="N6388" t="str">
        <f>Orte[[#This Row],[Ort]]</f>
        <v>Saarbrücken</v>
      </c>
      <c r="O6388" t="s">
        <v>5487</v>
      </c>
      <c r="P6388" t="s">
        <v>16159</v>
      </c>
    </row>
    <row r="6389" spans="1:16" x14ac:dyDescent="0.35">
      <c r="A6389" t="s">
        <v>86</v>
      </c>
      <c r="B6389" s="3" t="s">
        <v>9307</v>
      </c>
      <c r="C6389" s="4">
        <v>49.198358292099996</v>
      </c>
      <c r="D6389" s="4">
        <v>7.0623884659599998</v>
      </c>
      <c r="E6389" s="4">
        <f>Orte[[#This Row],[Lat_dez]]*PI()/180</f>
        <v>0.85867333877299912</v>
      </c>
      <c r="F6389" s="4">
        <f>Orte[[#This Row],[Lon_dez]]*PI()/180</f>
        <v>0.12326193178587345</v>
      </c>
      <c r="G6389" t="s">
        <v>534</v>
      </c>
      <c r="H6389" t="s">
        <v>536</v>
      </c>
      <c r="I6389" s="4" t="b">
        <v>0</v>
      </c>
      <c r="J6389" s="4" t="str">
        <f>CONCATENATE(Orte[[#This Row],[Ort]]," - ",Orte[[#This Row],[Landkreis]])</f>
        <v>Saarbrücken - Landkreis Regionalverband Saarbrücken</v>
      </c>
      <c r="L6389" s="3" t="s">
        <v>8241</v>
      </c>
      <c r="M6389" s="3"/>
      <c r="N6389" t="str">
        <f>Orte[[#This Row],[Ort]]</f>
        <v>Saarbrücken</v>
      </c>
      <c r="O6389" t="s">
        <v>3022</v>
      </c>
      <c r="P6389" t="s">
        <v>358</v>
      </c>
    </row>
    <row r="6390" spans="1:16" x14ac:dyDescent="0.35">
      <c r="A6390" t="s">
        <v>86</v>
      </c>
      <c r="B6390" s="3" t="s">
        <v>8595</v>
      </c>
      <c r="C6390" s="4">
        <v>49.222194860999998</v>
      </c>
      <c r="D6390" s="4">
        <v>7.1093023322600004</v>
      </c>
      <c r="E6390" s="4">
        <f>Orte[[#This Row],[Lat_dez]]*PI()/180</f>
        <v>0.85908936538268255</v>
      </c>
      <c r="F6390" s="4">
        <f>Orte[[#This Row],[Lon_dez]]*PI()/180</f>
        <v>0.12408073321764888</v>
      </c>
      <c r="G6390" t="s">
        <v>534</v>
      </c>
      <c r="H6390" t="s">
        <v>536</v>
      </c>
      <c r="I6390" s="4" t="b">
        <v>0</v>
      </c>
      <c r="J6390" s="4" t="str">
        <f>CONCATENATE(Orte[[#This Row],[Ort]]," - ",Orte[[#This Row],[Landkreis]])</f>
        <v>Saarbrücken - Landkreis Regionalverband Saarbrücken</v>
      </c>
      <c r="L6390" s="3" t="s">
        <v>10454</v>
      </c>
      <c r="M6390" s="3"/>
      <c r="N6390" t="str">
        <f>Orte[[#This Row],[Ort]]</f>
        <v>Saarbrücken</v>
      </c>
      <c r="O6390" t="s">
        <v>1814</v>
      </c>
      <c r="P6390" t="s">
        <v>5974</v>
      </c>
    </row>
    <row r="6391" spans="1:16" x14ac:dyDescent="0.35">
      <c r="A6391" t="s">
        <v>86</v>
      </c>
      <c r="B6391" s="3" t="s">
        <v>10697</v>
      </c>
      <c r="C6391" s="4">
        <v>49.225437454900003</v>
      </c>
      <c r="D6391" s="4">
        <v>7.0783397525699998</v>
      </c>
      <c r="E6391" s="4">
        <f>Orte[[#This Row],[Lat_dez]]*PI()/180</f>
        <v>0.85914595932254278</v>
      </c>
      <c r="F6391" s="4">
        <f>Orte[[#This Row],[Lon_dez]]*PI()/180</f>
        <v>0.12354033425714725</v>
      </c>
      <c r="G6391" t="s">
        <v>534</v>
      </c>
      <c r="H6391" t="s">
        <v>536</v>
      </c>
      <c r="I6391" s="4" t="b">
        <v>0</v>
      </c>
      <c r="J6391" s="4" t="str">
        <f>CONCATENATE(Orte[[#This Row],[Ort]]," - ",Orte[[#This Row],[Landkreis]])</f>
        <v>Saarbrücken - Landkreis Regionalverband Saarbrücken</v>
      </c>
      <c r="L6391" s="3" t="s">
        <v>13462</v>
      </c>
      <c r="M6391" s="3"/>
      <c r="N6391" t="str">
        <f>Orte[[#This Row],[Ort]]</f>
        <v>Saarbrücken</v>
      </c>
      <c r="O6391" t="s">
        <v>3096</v>
      </c>
      <c r="P6391" t="s">
        <v>1773</v>
      </c>
    </row>
    <row r="6392" spans="1:16" x14ac:dyDescent="0.35">
      <c r="A6392" t="s">
        <v>86</v>
      </c>
      <c r="B6392" s="3" t="s">
        <v>8228</v>
      </c>
      <c r="C6392" s="4">
        <v>49.246042277000001</v>
      </c>
      <c r="D6392" s="4">
        <v>7.0644100589800001</v>
      </c>
      <c r="E6392" s="4">
        <f>Orte[[#This Row],[Lat_dez]]*PI()/180</f>
        <v>0.85950558130997545</v>
      </c>
      <c r="F6392" s="4">
        <f>Orte[[#This Row],[Lon_dez]]*PI()/180</f>
        <v>0.12329721524020781</v>
      </c>
      <c r="G6392" t="s">
        <v>534</v>
      </c>
      <c r="H6392" t="s">
        <v>536</v>
      </c>
      <c r="I6392" s="4" t="b">
        <v>0</v>
      </c>
      <c r="J6392" s="4" t="str">
        <f>CONCATENATE(Orte[[#This Row],[Ort]]," - ",Orte[[#This Row],[Landkreis]])</f>
        <v>Saarbrücken - Landkreis Regionalverband Saarbrücken</v>
      </c>
      <c r="L6392" s="3" t="s">
        <v>9181</v>
      </c>
      <c r="M6392" s="3"/>
      <c r="N6392" t="str">
        <f>Orte[[#This Row],[Ort]]</f>
        <v>Saarbrücken</v>
      </c>
      <c r="O6392" t="s">
        <v>4251</v>
      </c>
      <c r="P6392" t="s">
        <v>3553</v>
      </c>
    </row>
    <row r="6393" spans="1:16" x14ac:dyDescent="0.35">
      <c r="A6393" t="s">
        <v>2114</v>
      </c>
      <c r="B6393" s="3" t="s">
        <v>9107</v>
      </c>
      <c r="C6393" s="4">
        <v>49.5885806235</v>
      </c>
      <c r="D6393" s="4">
        <v>6.4760727836700003</v>
      </c>
      <c r="E6393" s="4">
        <f>Orte[[#This Row],[Lat_dez]]*PI()/180</f>
        <v>0.8654840032707376</v>
      </c>
      <c r="F6393" s="4">
        <f>Orte[[#This Row],[Lon_dez]]*PI()/180</f>
        <v>0.11302879267383596</v>
      </c>
      <c r="G6393" t="s">
        <v>514</v>
      </c>
      <c r="H6393" t="s">
        <v>520</v>
      </c>
      <c r="I6393" s="4" t="b">
        <v>0</v>
      </c>
      <c r="J6393" s="4" t="str">
        <f>CONCATENATE(Orte[[#This Row],[Ort]]," - ",Orte[[#This Row],[Landkreis]])</f>
        <v>Saarburg - Landkreis Trier-Saarburg</v>
      </c>
      <c r="L6393" s="3" t="s">
        <v>11180</v>
      </c>
      <c r="M6393" s="3"/>
      <c r="N6393" t="str">
        <f>Orte[[#This Row],[Ort]]</f>
        <v>Saarburg</v>
      </c>
      <c r="O6393" t="s">
        <v>2470</v>
      </c>
      <c r="P6393" t="s">
        <v>997</v>
      </c>
    </row>
    <row r="6394" spans="1:16" x14ac:dyDescent="0.35">
      <c r="A6394" t="s">
        <v>3403</v>
      </c>
      <c r="B6394" s="3" t="s">
        <v>10685</v>
      </c>
      <c r="C6394" s="4">
        <v>49.311112146500001</v>
      </c>
      <c r="D6394" s="4">
        <v>6.7475020844799998</v>
      </c>
      <c r="E6394" s="4">
        <f>Orte[[#This Row],[Lat_dez]]*PI()/180</f>
        <v>0.86064126477659342</v>
      </c>
      <c r="F6394" s="4">
        <f>Orte[[#This Row],[Lon_dez]]*PI()/180</f>
        <v>0.11776612765935658</v>
      </c>
      <c r="G6394" t="s">
        <v>534</v>
      </c>
      <c r="H6394" t="s">
        <v>1276</v>
      </c>
      <c r="I6394" s="4" t="b">
        <v>0</v>
      </c>
      <c r="J6394" s="4" t="str">
        <f>CONCATENATE(Orte[[#This Row],[Ort]]," - ",Orte[[#This Row],[Landkreis]])</f>
        <v>Saarlouis - Landkreis Saarlouis</v>
      </c>
      <c r="L6394" s="3" t="s">
        <v>10726</v>
      </c>
      <c r="M6394" s="3"/>
      <c r="N6394" t="str">
        <f>Orte[[#This Row],[Ort]]</f>
        <v>Saarlouis</v>
      </c>
      <c r="O6394" t="s">
        <v>6552</v>
      </c>
      <c r="P6394" t="s">
        <v>6611</v>
      </c>
    </row>
    <row r="6395" spans="1:16" x14ac:dyDescent="0.35">
      <c r="A6395" t="s">
        <v>6418</v>
      </c>
      <c r="B6395" s="3" t="s">
        <v>14641</v>
      </c>
      <c r="C6395" s="4">
        <v>49.353510578200002</v>
      </c>
      <c r="D6395" s="4">
        <v>6.8406131889899999</v>
      </c>
      <c r="E6395" s="4">
        <f>Orte[[#This Row],[Lat_dez]]*PI()/180</f>
        <v>0.86138125700744039</v>
      </c>
      <c r="F6395" s="4">
        <f>Orte[[#This Row],[Lon_dez]]*PI()/180</f>
        <v>0.11939122300322461</v>
      </c>
      <c r="G6395" t="s">
        <v>534</v>
      </c>
      <c r="H6395" t="s">
        <v>1276</v>
      </c>
      <c r="I6395" s="4" t="b">
        <v>0</v>
      </c>
      <c r="J6395" s="4" t="str">
        <f>CONCATENATE(Orte[[#This Row],[Ort]]," - ",Orte[[#This Row],[Landkreis]])</f>
        <v>Saarwellingen - Landkreis Saarlouis</v>
      </c>
      <c r="L6395" s="3" t="s">
        <v>14741</v>
      </c>
      <c r="M6395" s="3"/>
      <c r="N6395" t="str">
        <f>Orte[[#This Row],[Ort]]</f>
        <v>Saarwellingen</v>
      </c>
      <c r="O6395" t="s">
        <v>4728</v>
      </c>
      <c r="P6395" t="s">
        <v>4495</v>
      </c>
    </row>
    <row r="6396" spans="1:16" x14ac:dyDescent="0.35">
      <c r="A6396" t="s">
        <v>2897</v>
      </c>
      <c r="B6396" s="3" t="s">
        <v>10062</v>
      </c>
      <c r="C6396" s="4">
        <v>49.286078414099997</v>
      </c>
      <c r="D6396" s="4">
        <v>10.654292460800001</v>
      </c>
      <c r="E6396" s="4">
        <f>Orte[[#This Row],[Lat_dez]]*PI()/180</f>
        <v>0.86020434372215016</v>
      </c>
      <c r="F6396" s="4">
        <f>Orte[[#This Row],[Lon_dez]]*PI()/180</f>
        <v>0.1859524829113689</v>
      </c>
      <c r="G6396" t="s">
        <v>665</v>
      </c>
      <c r="H6396" t="s">
        <v>784</v>
      </c>
      <c r="I6396" s="4" t="b">
        <v>0</v>
      </c>
      <c r="J6396" s="4" t="str">
        <f>CONCATENATE(Orte[[#This Row],[Ort]]," - ",Orte[[#This Row],[Landkreis]])</f>
        <v>Sachsen b. Ansbach - Landkreis Ansbach</v>
      </c>
      <c r="L6396" s="3" t="s">
        <v>14519</v>
      </c>
      <c r="M6396" s="3"/>
      <c r="N6396" t="str">
        <f>Orte[[#This Row],[Ort]]</f>
        <v>Sachsen b. Ansbach</v>
      </c>
      <c r="O6396" t="s">
        <v>3666</v>
      </c>
      <c r="P6396" t="s">
        <v>3046</v>
      </c>
    </row>
    <row r="6397" spans="1:16" x14ac:dyDescent="0.35">
      <c r="A6397" t="s">
        <v>3274</v>
      </c>
      <c r="B6397" s="3" t="s">
        <v>10530</v>
      </c>
      <c r="C6397" s="4">
        <v>49.000130061</v>
      </c>
      <c r="D6397" s="4">
        <v>9.0035362798499996</v>
      </c>
      <c r="E6397" s="4">
        <f>Orte[[#This Row],[Lat_dez]]*PI()/180</f>
        <v>0.85521360346989994</v>
      </c>
      <c r="F6397" s="4">
        <f>Orte[[#This Row],[Lon_dez]]*PI()/180</f>
        <v>0.15714135240614407</v>
      </c>
      <c r="G6397" t="s">
        <v>546</v>
      </c>
      <c r="H6397" t="s">
        <v>757</v>
      </c>
      <c r="I6397" s="4" t="b">
        <v>0</v>
      </c>
      <c r="J6397" s="4" t="str">
        <f>CONCATENATE(Orte[[#This Row],[Ort]]," - ",Orte[[#This Row],[Landkreis]])</f>
        <v>Sachsenheim - Landkreis Ludwigsburg</v>
      </c>
      <c r="L6397" s="3" t="s">
        <v>8310</v>
      </c>
      <c r="M6397" s="3"/>
      <c r="N6397" t="str">
        <f>Orte[[#This Row],[Ort]]</f>
        <v>Sachsenheim</v>
      </c>
      <c r="O6397" t="s">
        <v>2940</v>
      </c>
      <c r="P6397" t="s">
        <v>2691</v>
      </c>
    </row>
    <row r="6398" spans="1:16" x14ac:dyDescent="0.35">
      <c r="A6398" t="s">
        <v>3002</v>
      </c>
      <c r="B6398" s="3" t="s">
        <v>10199</v>
      </c>
      <c r="C6398" s="4">
        <v>47.8085881951</v>
      </c>
      <c r="D6398" s="4">
        <v>11.629492926999999</v>
      </c>
      <c r="E6398" s="4">
        <f>Orte[[#This Row],[Lat_dez]]*PI()/180</f>
        <v>0.83441727473458815</v>
      </c>
      <c r="F6398" s="4">
        <f>Orte[[#This Row],[Lon_dez]]*PI()/180</f>
        <v>0.20297294191354254</v>
      </c>
      <c r="G6398" t="s">
        <v>665</v>
      </c>
      <c r="H6398" t="s">
        <v>1288</v>
      </c>
      <c r="I6398" s="4" t="b">
        <v>0</v>
      </c>
      <c r="J6398" s="4" t="str">
        <f>CONCATENATE(Orte[[#This Row],[Ort]]," - ",Orte[[#This Row],[Landkreis]])</f>
        <v>Sachsenkam - Landkreis Bad Tölz-Wolfratshausen</v>
      </c>
      <c r="L6398" s="3" t="s">
        <v>14128</v>
      </c>
      <c r="M6398" s="3"/>
      <c r="N6398" t="str">
        <f>Orte[[#This Row],[Ort]]</f>
        <v>Sachsenkam</v>
      </c>
      <c r="O6398" t="s">
        <v>1297</v>
      </c>
      <c r="P6398" t="s">
        <v>5787</v>
      </c>
    </row>
    <row r="6399" spans="1:16" x14ac:dyDescent="0.35">
      <c r="A6399" t="s">
        <v>1693</v>
      </c>
      <c r="B6399" s="3" t="s">
        <v>8647</v>
      </c>
      <c r="C6399" s="4">
        <v>52.179437255000003</v>
      </c>
      <c r="D6399" s="4">
        <v>7.6381896659299997</v>
      </c>
      <c r="E6399" s="4">
        <f>Orte[[#This Row],[Lat_dez]]*PI()/180</f>
        <v>0.91070298193754207</v>
      </c>
      <c r="F6399" s="4">
        <f>Orte[[#This Row],[Lon_dez]]*PI()/180</f>
        <v>0.13331155856228424</v>
      </c>
      <c r="G6399" t="s">
        <v>504</v>
      </c>
      <c r="H6399" t="s">
        <v>601</v>
      </c>
      <c r="I6399" s="4" t="b">
        <v>0</v>
      </c>
      <c r="J6399" s="4" t="str">
        <f>CONCATENATE(Orte[[#This Row],[Ort]]," - ",Orte[[#This Row],[Landkreis]])</f>
        <v>Saerbeck - Kreis Steinfurt</v>
      </c>
      <c r="L6399" s="3" t="s">
        <v>10204</v>
      </c>
      <c r="M6399" s="3"/>
      <c r="N6399" t="str">
        <f>Orte[[#This Row],[Ort]]</f>
        <v>Saerbeck</v>
      </c>
      <c r="O6399" t="s">
        <v>6499</v>
      </c>
      <c r="P6399" t="s">
        <v>6289</v>
      </c>
    </row>
    <row r="6400" spans="1:16" x14ac:dyDescent="0.35">
      <c r="A6400" t="s">
        <v>4912</v>
      </c>
      <c r="B6400" s="3" t="s">
        <v>12636</v>
      </c>
      <c r="C6400" s="4">
        <v>50.377138151499999</v>
      </c>
      <c r="D6400" s="4">
        <v>7.4201802373700003</v>
      </c>
      <c r="E6400" s="4">
        <f>Orte[[#This Row],[Lat_dez]]*PI()/180</f>
        <v>0.87924692847572494</v>
      </c>
      <c r="F6400" s="4">
        <f>Orte[[#This Row],[Lon_dez]]*PI()/180</f>
        <v>0.12950657623352088</v>
      </c>
      <c r="G6400" t="s">
        <v>514</v>
      </c>
      <c r="H6400" t="s">
        <v>631</v>
      </c>
      <c r="I6400" s="4" t="b">
        <v>0</v>
      </c>
      <c r="J6400" s="4" t="str">
        <f>CONCATENATE(Orte[[#This Row],[Ort]]," - ",Orte[[#This Row],[Landkreis]])</f>
        <v>Saffig - Landkreis Mayen-Koblenz</v>
      </c>
      <c r="L6400" s="3" t="s">
        <v>8153</v>
      </c>
      <c r="M6400" s="3"/>
      <c r="N6400" t="str">
        <f>Orte[[#This Row],[Ort]]</f>
        <v>Saffig</v>
      </c>
      <c r="O6400" t="s">
        <v>7100</v>
      </c>
      <c r="P6400" t="s">
        <v>3902</v>
      </c>
    </row>
    <row r="6401" spans="1:16" x14ac:dyDescent="0.35">
      <c r="A6401" t="s">
        <v>5088</v>
      </c>
      <c r="B6401" s="3" t="s">
        <v>12862</v>
      </c>
      <c r="C6401" s="4">
        <v>54.553040188700002</v>
      </c>
      <c r="D6401" s="4">
        <v>13.5440251949</v>
      </c>
      <c r="E6401" s="4">
        <f>Orte[[#This Row],[Lat_dez]]*PI()/180</f>
        <v>0.9521301682656037</v>
      </c>
      <c r="F6401" s="4">
        <f>Orte[[#This Row],[Lon_dez]]*PI()/180</f>
        <v>0.23638783362407167</v>
      </c>
      <c r="G6401" t="s">
        <v>834</v>
      </c>
      <c r="H6401" t="s">
        <v>923</v>
      </c>
      <c r="I6401" s="4" t="b">
        <v>0</v>
      </c>
      <c r="J6401" s="4" t="str">
        <f>CONCATENATE(Orte[[#This Row],[Ort]]," - ",Orte[[#This Row],[Landkreis]])</f>
        <v>Sagard - Landkreis Vorpommern-Rügen</v>
      </c>
      <c r="L6401" s="3" t="s">
        <v>14513</v>
      </c>
      <c r="M6401" s="3"/>
      <c r="N6401" t="str">
        <f>Orte[[#This Row],[Ort]]</f>
        <v>Sagard</v>
      </c>
      <c r="O6401" t="s">
        <v>1038</v>
      </c>
      <c r="P6401" t="s">
        <v>6433</v>
      </c>
    </row>
    <row r="6402" spans="1:16" x14ac:dyDescent="0.35">
      <c r="A6402" t="s">
        <v>3289</v>
      </c>
      <c r="B6402" s="3" t="s">
        <v>10549</v>
      </c>
      <c r="C6402" s="4">
        <v>50.036968414500002</v>
      </c>
      <c r="D6402" s="4">
        <v>9.2660616782700007</v>
      </c>
      <c r="E6402" s="4">
        <f>Orte[[#This Row],[Lat_dez]]*PI()/180</f>
        <v>0.87330984654943178</v>
      </c>
      <c r="F6402" s="4">
        <f>Orte[[#This Row],[Lon_dez]]*PI()/180</f>
        <v>0.16172328497868302</v>
      </c>
      <c r="G6402" t="s">
        <v>665</v>
      </c>
      <c r="H6402" t="s">
        <v>771</v>
      </c>
      <c r="I6402" s="4" t="b">
        <v>0</v>
      </c>
      <c r="J6402" s="4" t="str">
        <f>CONCATENATE(Orte[[#This Row],[Ort]]," - ",Orte[[#This Row],[Landkreis]])</f>
        <v>Sailauf - Landkreis Aschaffenburg</v>
      </c>
      <c r="L6402" s="3" t="s">
        <v>10053</v>
      </c>
      <c r="M6402" s="3"/>
      <c r="N6402" t="str">
        <f>Orte[[#This Row],[Ort]]</f>
        <v>Sailauf</v>
      </c>
      <c r="O6402" t="s">
        <v>5621</v>
      </c>
      <c r="P6402" t="s">
        <v>2613</v>
      </c>
    </row>
    <row r="6403" spans="1:16" x14ac:dyDescent="0.35">
      <c r="A6403" t="s">
        <v>3738</v>
      </c>
      <c r="B6403" s="3" t="s">
        <v>11128</v>
      </c>
      <c r="C6403" s="4">
        <v>48.697043736700003</v>
      </c>
      <c r="D6403" s="4">
        <v>9.7530325708299994</v>
      </c>
      <c r="E6403" s="4">
        <f>Orte[[#This Row],[Lat_dez]]*PI()/180</f>
        <v>0.84992374919309754</v>
      </c>
      <c r="F6403" s="4">
        <f>Orte[[#This Row],[Lon_dez]]*PI()/180</f>
        <v>0.17022253041523056</v>
      </c>
      <c r="G6403" t="s">
        <v>546</v>
      </c>
      <c r="H6403" t="s">
        <v>644</v>
      </c>
      <c r="I6403" s="4" t="b">
        <v>0</v>
      </c>
      <c r="J6403" s="4" t="str">
        <f>CONCATENATE(Orte[[#This Row],[Ort]]," - ",Orte[[#This Row],[Landkreis]])</f>
        <v>Salach - Landkreis Göppingen</v>
      </c>
      <c r="L6403" s="3" t="s">
        <v>13634</v>
      </c>
      <c r="M6403" s="3"/>
      <c r="N6403" t="str">
        <f>Orte[[#This Row],[Ort]]</f>
        <v>Salach</v>
      </c>
      <c r="O6403" t="s">
        <v>3250</v>
      </c>
      <c r="P6403" t="s">
        <v>6435</v>
      </c>
    </row>
    <row r="6404" spans="1:16" x14ac:dyDescent="0.35">
      <c r="A6404" t="s">
        <v>6923</v>
      </c>
      <c r="B6404" s="3" t="s">
        <v>15320</v>
      </c>
      <c r="C6404" s="4">
        <v>48.777658183299998</v>
      </c>
      <c r="D6404" s="4">
        <v>13.355964719099999</v>
      </c>
      <c r="E6404" s="4">
        <f>Orte[[#This Row],[Lat_dez]]*PI()/180</f>
        <v>0.85133073671094073</v>
      </c>
      <c r="F6404" s="4">
        <f>Orte[[#This Row],[Lon_dez]]*PI()/180</f>
        <v>0.23310555912849457</v>
      </c>
      <c r="G6404" t="s">
        <v>665</v>
      </c>
      <c r="H6404" t="s">
        <v>937</v>
      </c>
      <c r="I6404" s="4" t="b">
        <v>0</v>
      </c>
      <c r="J6404" s="4" t="str">
        <f>CONCATENATE(Orte[[#This Row],[Ort]]," - ",Orte[[#This Row],[Landkreis]])</f>
        <v>Saldenburg - Landkreis Freyung-Grafenau</v>
      </c>
      <c r="L6404" s="3" t="s">
        <v>12789</v>
      </c>
      <c r="M6404" s="3"/>
      <c r="N6404" t="str">
        <f>Orte[[#This Row],[Ort]]</f>
        <v>Saldenburg</v>
      </c>
      <c r="O6404" t="s">
        <v>3039</v>
      </c>
      <c r="P6404" t="s">
        <v>16160</v>
      </c>
    </row>
    <row r="6405" spans="1:16" x14ac:dyDescent="0.35">
      <c r="A6405" t="s">
        <v>2359</v>
      </c>
      <c r="B6405" s="3" t="s">
        <v>9406</v>
      </c>
      <c r="C6405" s="4">
        <v>47.770065074500003</v>
      </c>
      <c r="D6405" s="4">
        <v>9.2969328393299993</v>
      </c>
      <c r="E6405" s="4">
        <f>Orte[[#This Row],[Lat_dez]]*PI()/180</f>
        <v>0.83374491944197537</v>
      </c>
      <c r="F6405" s="4">
        <f>Orte[[#This Row],[Lon_dez]]*PI()/180</f>
        <v>0.16226208838309344</v>
      </c>
      <c r="G6405" t="s">
        <v>546</v>
      </c>
      <c r="H6405" t="s">
        <v>1154</v>
      </c>
      <c r="I6405" s="4" t="b">
        <v>0</v>
      </c>
      <c r="J6405" s="4" t="str">
        <f>CONCATENATE(Orte[[#This Row],[Ort]]," - ",Orte[[#This Row],[Landkreis]])</f>
        <v>Salem - Landkreis Bodenseekreis</v>
      </c>
      <c r="L6405" s="3" t="s">
        <v>14455</v>
      </c>
      <c r="M6405" s="3"/>
      <c r="N6405" t="str">
        <f>Orte[[#This Row],[Ort]]</f>
        <v>Salem</v>
      </c>
      <c r="O6405" t="s">
        <v>4175</v>
      </c>
      <c r="P6405" t="s">
        <v>3339</v>
      </c>
    </row>
    <row r="6406" spans="1:16" x14ac:dyDescent="0.35">
      <c r="A6406" t="s">
        <v>5494</v>
      </c>
      <c r="B6406" s="3" t="s">
        <v>13386</v>
      </c>
      <c r="C6406" s="4">
        <v>48.126052367100002</v>
      </c>
      <c r="D6406" s="4">
        <v>10.485117107000001</v>
      </c>
      <c r="E6406" s="4">
        <f>Orte[[#This Row],[Lat_dez]]*PI()/180</f>
        <v>0.83995806979310572</v>
      </c>
      <c r="F6406" s="4">
        <f>Orte[[#This Row],[Lon_dez]]*PI()/180</f>
        <v>0.1829998159743326</v>
      </c>
      <c r="G6406" t="s">
        <v>665</v>
      </c>
      <c r="H6406" t="s">
        <v>683</v>
      </c>
      <c r="I6406" s="4" t="b">
        <v>0</v>
      </c>
      <c r="J6406" s="4" t="str">
        <f>CONCATENATE(Orte[[#This Row],[Ort]]," - ",Orte[[#This Row],[Landkreis]])</f>
        <v>Salgen - Landkreis Unterallgäu</v>
      </c>
      <c r="L6406" s="3" t="s">
        <v>12230</v>
      </c>
      <c r="M6406" s="3"/>
      <c r="N6406" t="str">
        <f>Orte[[#This Row],[Ort]]</f>
        <v>Salgen</v>
      </c>
      <c r="O6406" t="s">
        <v>6248</v>
      </c>
      <c r="P6406" t="s">
        <v>2313</v>
      </c>
    </row>
    <row r="6407" spans="1:16" x14ac:dyDescent="0.35">
      <c r="A6407" t="s">
        <v>3405</v>
      </c>
      <c r="B6407" s="3" t="s">
        <v>10689</v>
      </c>
      <c r="C6407" s="4">
        <v>49.928561236299998</v>
      </c>
      <c r="D6407" s="4">
        <v>6.8442862692600004</v>
      </c>
      <c r="E6407" s="4">
        <f>Orte[[#This Row],[Lat_dez]]*PI()/180</f>
        <v>0.87141778435704553</v>
      </c>
      <c r="F6407" s="4">
        <f>Orte[[#This Row],[Lon_dez]]*PI()/180</f>
        <v>0.11945533034762616</v>
      </c>
      <c r="G6407" t="s">
        <v>514</v>
      </c>
      <c r="H6407" t="s">
        <v>1254</v>
      </c>
      <c r="I6407" s="4" t="b">
        <v>0</v>
      </c>
      <c r="J6407" s="4" t="str">
        <f>CONCATENATE(Orte[[#This Row],[Ort]]," - ",Orte[[#This Row],[Landkreis]])</f>
        <v>Salmtal - Landkreis Bernkastel-Wittlich</v>
      </c>
      <c r="L6407" s="3" t="s">
        <v>7885</v>
      </c>
      <c r="M6407" s="3"/>
      <c r="N6407" t="str">
        <f>Orte[[#This Row],[Ort]]</f>
        <v>Salmtal</v>
      </c>
      <c r="O6407" t="s">
        <v>4205</v>
      </c>
      <c r="P6407" t="s">
        <v>5815</v>
      </c>
    </row>
    <row r="6408" spans="1:16" x14ac:dyDescent="0.35">
      <c r="A6408" t="s">
        <v>860</v>
      </c>
      <c r="B6408" s="3" t="s">
        <v>7889</v>
      </c>
      <c r="C6408" s="4">
        <v>51.532820837599999</v>
      </c>
      <c r="D6408" s="4">
        <v>11.7789574529</v>
      </c>
      <c r="E6408" s="4">
        <f>Orte[[#This Row],[Lat_dez]]*PI()/180</f>
        <v>0.89941739645646201</v>
      </c>
      <c r="F6408" s="4">
        <f>Orte[[#This Row],[Lon_dez]]*PI()/180</f>
        <v>0.20558159000542989</v>
      </c>
      <c r="G6408" t="s">
        <v>809</v>
      </c>
      <c r="H6408" t="s">
        <v>861</v>
      </c>
      <c r="I6408" s="4" t="b">
        <v>0</v>
      </c>
      <c r="J6408" s="4" t="str">
        <f>CONCATENATE(Orte[[#This Row],[Ort]]," - ",Orte[[#This Row],[Landkreis]])</f>
        <v>Salzatal - Landkreis Saalekreis</v>
      </c>
      <c r="L6408" s="3" t="s">
        <v>12788</v>
      </c>
      <c r="M6408" s="3"/>
      <c r="N6408" t="str">
        <f>Orte[[#This Row],[Ort]]</f>
        <v>Salzatal</v>
      </c>
      <c r="O6408" t="s">
        <v>1488</v>
      </c>
      <c r="P6408" t="s">
        <v>3400</v>
      </c>
    </row>
    <row r="6409" spans="1:16" x14ac:dyDescent="0.35">
      <c r="A6409" t="s">
        <v>4330</v>
      </c>
      <c r="B6409" s="3" t="s">
        <v>11880</v>
      </c>
      <c r="C6409" s="4">
        <v>52.320259073599999</v>
      </c>
      <c r="D6409" s="4">
        <v>7.3527389356799997</v>
      </c>
      <c r="E6409" s="4">
        <f>Orte[[#This Row],[Lat_dez]]*PI()/180</f>
        <v>0.91316078633075826</v>
      </c>
      <c r="F6409" s="4">
        <f>Orte[[#This Row],[Lon_dez]]*PI()/180</f>
        <v>0.12832950346719957</v>
      </c>
      <c r="G6409" t="s">
        <v>554</v>
      </c>
      <c r="H6409" t="s">
        <v>626</v>
      </c>
      <c r="I6409" s="4" t="b">
        <v>0</v>
      </c>
      <c r="J6409" s="4" t="str">
        <f>CONCATENATE(Orte[[#This Row],[Ort]]," - ",Orte[[#This Row],[Landkreis]])</f>
        <v>Salzbergen - Landkreis Emsland</v>
      </c>
      <c r="L6409" s="3" t="s">
        <v>8311</v>
      </c>
      <c r="M6409" s="3"/>
      <c r="N6409" t="str">
        <f>Orte[[#This Row],[Ort]]</f>
        <v>Salzbergen</v>
      </c>
      <c r="O6409" t="s">
        <v>3727</v>
      </c>
      <c r="P6409" t="s">
        <v>7042</v>
      </c>
    </row>
    <row r="6410" spans="1:16" x14ac:dyDescent="0.35">
      <c r="A6410" t="s">
        <v>3082</v>
      </c>
      <c r="B6410" s="3" t="s">
        <v>13709</v>
      </c>
      <c r="C6410" s="4">
        <v>52.159771699799997</v>
      </c>
      <c r="D6410" s="4">
        <v>10.330036974</v>
      </c>
      <c r="E6410" s="4">
        <f>Orte[[#This Row],[Lat_dez]]*PI()/180</f>
        <v>0.91035975325006924</v>
      </c>
      <c r="F6410" s="4">
        <f>Orte[[#This Row],[Lon_dez]]*PI()/180</f>
        <v>0.18029315704905188</v>
      </c>
      <c r="G6410" t="s">
        <v>554</v>
      </c>
      <c r="H6410" t="s">
        <v>3083</v>
      </c>
      <c r="I6410" s="4" t="b">
        <v>0</v>
      </c>
      <c r="J6410" s="4" t="str">
        <f>CONCATENATE(Orte[[#This Row],[Ort]]," - ",Orte[[#This Row],[Landkreis]])</f>
        <v>Salzgitter - Kreisfreie Stadt Salzgitter</v>
      </c>
      <c r="L6410" s="3" t="s">
        <v>9331</v>
      </c>
      <c r="M6410" s="3"/>
      <c r="N6410" t="str">
        <f>Orte[[#This Row],[Ort]]</f>
        <v>Salzgitter</v>
      </c>
      <c r="O6410" t="s">
        <v>5780</v>
      </c>
      <c r="P6410" t="s">
        <v>5645</v>
      </c>
    </row>
    <row r="6411" spans="1:16" x14ac:dyDescent="0.35">
      <c r="A6411" t="s">
        <v>3082</v>
      </c>
      <c r="B6411" s="3" t="s">
        <v>15081</v>
      </c>
      <c r="C6411" s="4">
        <v>52.146481416900002</v>
      </c>
      <c r="D6411" s="4">
        <v>10.277904917300001</v>
      </c>
      <c r="E6411" s="4">
        <f>Orte[[#This Row],[Lat_dez]]*PI()/180</f>
        <v>0.91012779405494293</v>
      </c>
      <c r="F6411" s="4">
        <f>Orte[[#This Row],[Lon_dez]]*PI()/180</f>
        <v>0.17938328101380049</v>
      </c>
      <c r="G6411" t="s">
        <v>554</v>
      </c>
      <c r="H6411" t="s">
        <v>3083</v>
      </c>
      <c r="I6411" s="4" t="b">
        <v>0</v>
      </c>
      <c r="J6411" s="4" t="str">
        <f>CONCATENATE(Orte[[#This Row],[Ort]]," - ",Orte[[#This Row],[Landkreis]])</f>
        <v>Salzgitter - Kreisfreie Stadt Salzgitter</v>
      </c>
      <c r="L6411" s="3" t="s">
        <v>12723</v>
      </c>
      <c r="M6411" s="3"/>
      <c r="N6411" t="str">
        <f>Orte[[#This Row],[Ort]]</f>
        <v>Salzgitter</v>
      </c>
      <c r="O6411" t="s">
        <v>1957</v>
      </c>
      <c r="P6411" t="s">
        <v>6422</v>
      </c>
    </row>
    <row r="6412" spans="1:16" x14ac:dyDescent="0.35">
      <c r="A6412" t="s">
        <v>3082</v>
      </c>
      <c r="B6412" s="3" t="s">
        <v>10617</v>
      </c>
      <c r="C6412" s="4">
        <v>52.122555183300001</v>
      </c>
      <c r="D6412" s="4">
        <v>10.3600280939</v>
      </c>
      <c r="E6412" s="4">
        <f>Orte[[#This Row],[Lat_dez]]*PI()/180</f>
        <v>0.90971020250102153</v>
      </c>
      <c r="F6412" s="4">
        <f>Orte[[#This Row],[Lon_dez]]*PI()/180</f>
        <v>0.18081660083766726</v>
      </c>
      <c r="G6412" t="s">
        <v>554</v>
      </c>
      <c r="H6412" t="s">
        <v>3083</v>
      </c>
      <c r="I6412" s="4" t="b">
        <v>0</v>
      </c>
      <c r="J6412" s="4" t="str">
        <f>CONCATENATE(Orte[[#This Row],[Ort]]," - ",Orte[[#This Row],[Landkreis]])</f>
        <v>Salzgitter - Kreisfreie Stadt Salzgitter</v>
      </c>
      <c r="L6412" s="3" t="s">
        <v>15568</v>
      </c>
      <c r="M6412" s="3"/>
      <c r="N6412" t="str">
        <f>Orte[[#This Row],[Ort]]</f>
        <v>Salzgitter</v>
      </c>
      <c r="O6412" t="s">
        <v>1222</v>
      </c>
      <c r="P6412" t="s">
        <v>2430</v>
      </c>
    </row>
    <row r="6413" spans="1:16" x14ac:dyDescent="0.35">
      <c r="A6413" t="s">
        <v>3082</v>
      </c>
      <c r="B6413" s="3" t="s">
        <v>10298</v>
      </c>
      <c r="C6413" s="4">
        <v>52.176505041200002</v>
      </c>
      <c r="D6413" s="4">
        <v>10.4290648938</v>
      </c>
      <c r="E6413" s="4">
        <f>Orte[[#This Row],[Lat_dez]]*PI()/180</f>
        <v>0.91065180515235966</v>
      </c>
      <c r="F6413" s="4">
        <f>Orte[[#This Row],[Lon_dez]]*PI()/180</f>
        <v>0.18202152030096275</v>
      </c>
      <c r="G6413" t="s">
        <v>554</v>
      </c>
      <c r="H6413" t="s">
        <v>3083</v>
      </c>
      <c r="I6413" s="4" t="b">
        <v>0</v>
      </c>
      <c r="J6413" s="4" t="str">
        <f>CONCATENATE(Orte[[#This Row],[Ort]]," - ",Orte[[#This Row],[Landkreis]])</f>
        <v>Salzgitter - Kreisfreie Stadt Salzgitter</v>
      </c>
      <c r="L6413" s="3" t="s">
        <v>9328</v>
      </c>
      <c r="M6413" s="3"/>
      <c r="N6413" t="str">
        <f>Orte[[#This Row],[Ort]]</f>
        <v>Salzgitter</v>
      </c>
      <c r="O6413" t="s">
        <v>3623</v>
      </c>
      <c r="P6413" t="s">
        <v>2968</v>
      </c>
    </row>
    <row r="6414" spans="1:16" x14ac:dyDescent="0.35">
      <c r="A6414" t="s">
        <v>3082</v>
      </c>
      <c r="B6414" s="3" t="s">
        <v>13147</v>
      </c>
      <c r="C6414" s="4">
        <v>52.060751596300001</v>
      </c>
      <c r="D6414" s="4">
        <v>10.3896574757</v>
      </c>
      <c r="E6414" s="4">
        <f>Orte[[#This Row],[Lat_dez]]*PI()/180</f>
        <v>0.90863152641832867</v>
      </c>
      <c r="F6414" s="4">
        <f>Orte[[#This Row],[Lon_dez]]*PI()/180</f>
        <v>0.18133373110540774</v>
      </c>
      <c r="G6414" t="s">
        <v>554</v>
      </c>
      <c r="H6414" t="s">
        <v>3083</v>
      </c>
      <c r="I6414" s="4" t="b">
        <v>0</v>
      </c>
      <c r="J6414" s="4" t="str">
        <f>CONCATENATE(Orte[[#This Row],[Ort]]," - ",Orte[[#This Row],[Landkreis]])</f>
        <v>Salzgitter - Kreisfreie Stadt Salzgitter</v>
      </c>
      <c r="L6414" s="3" t="s">
        <v>8315</v>
      </c>
      <c r="M6414" s="3"/>
      <c r="N6414" t="str">
        <f>Orte[[#This Row],[Ort]]</f>
        <v>Salzgitter</v>
      </c>
      <c r="O6414" t="s">
        <v>5447</v>
      </c>
      <c r="P6414" t="s">
        <v>5579</v>
      </c>
    </row>
    <row r="6415" spans="1:16" x14ac:dyDescent="0.35">
      <c r="A6415" t="s">
        <v>5469</v>
      </c>
      <c r="B6415" s="3" t="s">
        <v>13359</v>
      </c>
      <c r="C6415" s="4">
        <v>53.216571063099998</v>
      </c>
      <c r="D6415" s="4">
        <v>10.1413414638</v>
      </c>
      <c r="E6415" s="4">
        <f>Orte[[#This Row],[Lat_dez]]*PI()/180</f>
        <v>0.92880438167263402</v>
      </c>
      <c r="F6415" s="4">
        <f>Orte[[#This Row],[Lon_dez]]*PI()/180</f>
        <v>0.17699979911233132</v>
      </c>
      <c r="G6415" t="s">
        <v>554</v>
      </c>
      <c r="H6415" t="s">
        <v>821</v>
      </c>
      <c r="I6415" s="4" t="b">
        <v>0</v>
      </c>
      <c r="J6415" s="4" t="str">
        <f>CONCATENATE(Orte[[#This Row],[Ort]]," - ",Orte[[#This Row],[Landkreis]])</f>
        <v>Salzhausen - Landkreis Harburg</v>
      </c>
      <c r="L6415" s="3" t="s">
        <v>8152</v>
      </c>
      <c r="M6415" s="3"/>
      <c r="N6415" t="str">
        <f>Orte[[#This Row],[Ort]]</f>
        <v>Salzhausen</v>
      </c>
      <c r="O6415" t="s">
        <v>5095</v>
      </c>
      <c r="P6415" t="s">
        <v>1272</v>
      </c>
    </row>
    <row r="6416" spans="1:16" x14ac:dyDescent="0.35">
      <c r="A6416" t="s">
        <v>2675</v>
      </c>
      <c r="B6416" s="3" t="s">
        <v>9790</v>
      </c>
      <c r="C6416" s="4">
        <v>52.067143321099998</v>
      </c>
      <c r="D6416" s="4">
        <v>9.60800730339</v>
      </c>
      <c r="E6416" s="4">
        <f>Orte[[#This Row],[Lat_dez]]*PI()/180</f>
        <v>0.90874308306097007</v>
      </c>
      <c r="F6416" s="4">
        <f>Orte[[#This Row],[Lon_dez]]*PI()/180</f>
        <v>0.16769136199981724</v>
      </c>
      <c r="G6416" t="s">
        <v>554</v>
      </c>
      <c r="H6416" t="s">
        <v>2634</v>
      </c>
      <c r="I6416" s="4" t="b">
        <v>0</v>
      </c>
      <c r="J6416" s="4" t="str">
        <f>CONCATENATE(Orte[[#This Row],[Ort]]," - ",Orte[[#This Row],[Landkreis]])</f>
        <v>Salzhemmendorf - Landkreis Hameln-Pyrmont</v>
      </c>
      <c r="L6416" s="3" t="s">
        <v>13180</v>
      </c>
      <c r="M6416" s="3"/>
      <c r="N6416" t="str">
        <f>Orte[[#This Row],[Ort]]</f>
        <v>Salzhemmendorf</v>
      </c>
      <c r="O6416" t="s">
        <v>2807</v>
      </c>
      <c r="P6416" t="s">
        <v>4732</v>
      </c>
    </row>
    <row r="6417" spans="1:16" x14ac:dyDescent="0.35">
      <c r="A6417" t="s">
        <v>713</v>
      </c>
      <c r="B6417" s="3" t="s">
        <v>7797</v>
      </c>
      <c r="C6417" s="4">
        <v>51.674395462500001</v>
      </c>
      <c r="D6417" s="4">
        <v>8.6024901446800008</v>
      </c>
      <c r="E6417" s="4">
        <f>Orte[[#This Row],[Lat_dez]]*PI()/180</f>
        <v>0.90188833979824301</v>
      </c>
      <c r="F6417" s="4">
        <f>Orte[[#This Row],[Lon_dez]]*PI()/180</f>
        <v>0.15014177689502936</v>
      </c>
      <c r="G6417" t="s">
        <v>504</v>
      </c>
      <c r="H6417" t="s">
        <v>714</v>
      </c>
      <c r="I6417" s="4" t="b">
        <v>0</v>
      </c>
      <c r="J6417" s="4" t="str">
        <f>CONCATENATE(Orte[[#This Row],[Ort]]," - ",Orte[[#This Row],[Landkreis]])</f>
        <v>Salzkotten - Kreis Paderborn</v>
      </c>
      <c r="L6417" s="3" t="s">
        <v>11406</v>
      </c>
      <c r="M6417" s="3"/>
      <c r="N6417" t="str">
        <f>Orte[[#This Row],[Ort]]</f>
        <v>Salzkotten</v>
      </c>
      <c r="O6417" t="s">
        <v>15854</v>
      </c>
      <c r="P6417" t="s">
        <v>2952</v>
      </c>
    </row>
    <row r="6418" spans="1:16" x14ac:dyDescent="0.35">
      <c r="A6418" t="s">
        <v>3176</v>
      </c>
      <c r="B6418" s="3" t="s">
        <v>10406</v>
      </c>
      <c r="C6418" s="4">
        <v>52.841607324899996</v>
      </c>
      <c r="D6418" s="4">
        <v>11.1420381359</v>
      </c>
      <c r="E6418" s="4">
        <f>Orte[[#This Row],[Lat_dez]]*PI()/180</f>
        <v>0.92226002986545785</v>
      </c>
      <c r="F6418" s="4">
        <f>Orte[[#This Row],[Lon_dez]]*PI()/180</f>
        <v>0.19446525085422642</v>
      </c>
      <c r="G6418" t="s">
        <v>809</v>
      </c>
      <c r="H6418" t="s">
        <v>1191</v>
      </c>
      <c r="I6418" s="4" t="b">
        <v>0</v>
      </c>
      <c r="J6418" s="4" t="str">
        <f>CONCATENATE(Orte[[#This Row],[Ort]]," - ",Orte[[#This Row],[Landkreis]])</f>
        <v>Salzwedel - Landkreis Altmarkkreis Salzwedel</v>
      </c>
      <c r="L6418" s="3" t="s">
        <v>14081</v>
      </c>
      <c r="M6418" s="3"/>
      <c r="N6418" t="str">
        <f>Orte[[#This Row],[Ort]]</f>
        <v>Salzwedel</v>
      </c>
      <c r="O6418" t="s">
        <v>21</v>
      </c>
      <c r="P6418" t="s">
        <v>4647</v>
      </c>
    </row>
    <row r="6419" spans="1:16" x14ac:dyDescent="0.35">
      <c r="A6419" t="s">
        <v>980</v>
      </c>
      <c r="B6419" s="3" t="s">
        <v>7965</v>
      </c>
      <c r="C6419" s="4">
        <v>48.625283279599998</v>
      </c>
      <c r="D6419" s="4">
        <v>13.480196379400001</v>
      </c>
      <c r="E6419" s="4">
        <f>Orte[[#This Row],[Lat_dez]]*PI()/180</f>
        <v>0.84867129294396637</v>
      </c>
      <c r="F6419" s="4">
        <f>Orte[[#This Row],[Lon_dez]]*PI()/180</f>
        <v>0.23527381063594871</v>
      </c>
      <c r="G6419" t="s">
        <v>665</v>
      </c>
      <c r="H6419" t="s">
        <v>925</v>
      </c>
      <c r="I6419" s="4" t="b">
        <v>0</v>
      </c>
      <c r="J6419" s="4" t="str">
        <f>CONCATENATE(Orte[[#This Row],[Ort]]," - ",Orte[[#This Row],[Landkreis]])</f>
        <v>Salzweg - Landkreis Passau</v>
      </c>
      <c r="L6419" s="3" t="s">
        <v>13179</v>
      </c>
      <c r="M6419" s="3"/>
      <c r="N6419" t="str">
        <f>Orte[[#This Row],[Ort]]</f>
        <v>Salzweg</v>
      </c>
      <c r="O6419" t="s">
        <v>24</v>
      </c>
      <c r="P6419" t="s">
        <v>6548</v>
      </c>
    </row>
    <row r="6420" spans="1:16" x14ac:dyDescent="0.35">
      <c r="A6420" t="s">
        <v>7107</v>
      </c>
      <c r="B6420" s="3" t="s">
        <v>15578</v>
      </c>
      <c r="C6420" s="4">
        <v>47.761337500300002</v>
      </c>
      <c r="D6420" s="4">
        <v>12.2150266621</v>
      </c>
      <c r="E6420" s="4">
        <f>Orte[[#This Row],[Lat_dez]]*PI()/180</f>
        <v>0.83359259453647327</v>
      </c>
      <c r="F6420" s="4">
        <f>Orte[[#This Row],[Lon_dez]]*PI()/180</f>
        <v>0.21319243347253783</v>
      </c>
      <c r="G6420" t="s">
        <v>665</v>
      </c>
      <c r="H6420" t="s">
        <v>877</v>
      </c>
      <c r="I6420" s="4" t="b">
        <v>0</v>
      </c>
      <c r="J6420" s="4" t="str">
        <f>CONCATENATE(Orte[[#This Row],[Ort]]," - ",Orte[[#This Row],[Landkreis]])</f>
        <v>Samerberg - Landkreis Rosenheim</v>
      </c>
      <c r="L6420" s="3" t="s">
        <v>14515</v>
      </c>
      <c r="M6420" s="3"/>
      <c r="N6420" t="str">
        <f>Orte[[#This Row],[Ort]]</f>
        <v>Samerberg</v>
      </c>
      <c r="O6420" t="s">
        <v>184</v>
      </c>
      <c r="P6420" t="s">
        <v>5635</v>
      </c>
    </row>
    <row r="6421" spans="1:16" x14ac:dyDescent="0.35">
      <c r="A6421" t="s">
        <v>1239</v>
      </c>
      <c r="B6421" s="3" t="s">
        <v>8186</v>
      </c>
      <c r="C6421" s="4">
        <v>54.3599725877</v>
      </c>
      <c r="D6421" s="4">
        <v>13.2434278758</v>
      </c>
      <c r="E6421" s="4">
        <f>Orte[[#This Row],[Lat_dez]]*PI()/180</f>
        <v>0.94876050294922709</v>
      </c>
      <c r="F6421" s="4">
        <f>Orte[[#This Row],[Lon_dez]]*PI()/180</f>
        <v>0.23114142068310867</v>
      </c>
      <c r="G6421" t="s">
        <v>834</v>
      </c>
      <c r="H6421" t="s">
        <v>923</v>
      </c>
      <c r="I6421" s="4" t="b">
        <v>0</v>
      </c>
      <c r="J6421" s="4" t="str">
        <f>CONCATENATE(Orte[[#This Row],[Ort]]," - ",Orte[[#This Row],[Landkreis]])</f>
        <v>Samtens - Landkreis Vorpommern-Rügen</v>
      </c>
      <c r="L6421" s="3" t="s">
        <v>12644</v>
      </c>
      <c r="M6421" s="3"/>
      <c r="N6421" t="str">
        <f>Orte[[#This Row],[Ort]]</f>
        <v>Samtens</v>
      </c>
      <c r="O6421" t="s">
        <v>15855</v>
      </c>
      <c r="P6421" t="s">
        <v>2487</v>
      </c>
    </row>
    <row r="6422" spans="1:16" x14ac:dyDescent="0.35">
      <c r="A6422" t="s">
        <v>1530</v>
      </c>
      <c r="B6422" s="3" t="s">
        <v>8467</v>
      </c>
      <c r="C6422" s="4">
        <v>49.978328866699997</v>
      </c>
      <c r="D6422" s="4">
        <v>10.5903617345</v>
      </c>
      <c r="E6422" s="4">
        <f>Orte[[#This Row],[Lat_dez]]*PI()/180</f>
        <v>0.87228639336844116</v>
      </c>
      <c r="F6422" s="4">
        <f>Orte[[#This Row],[Lon_dez]]*PI()/180</f>
        <v>0.18483668124424257</v>
      </c>
      <c r="G6422" t="s">
        <v>665</v>
      </c>
      <c r="H6422" t="s">
        <v>796</v>
      </c>
      <c r="I6422" s="4" t="b">
        <v>0</v>
      </c>
      <c r="J6422" s="4" t="str">
        <f>CONCATENATE(Orte[[#This Row],[Ort]]," - ",Orte[[#This Row],[Landkreis]])</f>
        <v>Sand a. Main - Landkreis Haßberge</v>
      </c>
      <c r="L6422" s="3" t="s">
        <v>11894</v>
      </c>
      <c r="M6422" s="3"/>
      <c r="N6422" t="str">
        <f>Orte[[#This Row],[Ort]]</f>
        <v>Sand a. Main</v>
      </c>
      <c r="O6422" t="s">
        <v>15856</v>
      </c>
      <c r="P6422" t="s">
        <v>1827</v>
      </c>
    </row>
    <row r="6423" spans="1:16" x14ac:dyDescent="0.35">
      <c r="A6423" t="s">
        <v>6140</v>
      </c>
      <c r="B6423" s="3" t="s">
        <v>14257</v>
      </c>
      <c r="C6423" s="4">
        <v>52.648192491400003</v>
      </c>
      <c r="D6423" s="4">
        <v>12.0863914656</v>
      </c>
      <c r="E6423" s="4">
        <f>Orte[[#This Row],[Lat_dez]]*PI()/180</f>
        <v>0.9188843041986865</v>
      </c>
      <c r="F6423" s="4">
        <f>Orte[[#This Row],[Lon_dez]]*PI()/180</f>
        <v>0.21094732575966296</v>
      </c>
      <c r="G6423" t="s">
        <v>809</v>
      </c>
      <c r="H6423" t="s">
        <v>872</v>
      </c>
      <c r="I6423" s="4" t="b">
        <v>0</v>
      </c>
      <c r="J6423" s="4" t="str">
        <f>CONCATENATE(Orte[[#This Row],[Ort]]," - ",Orte[[#This Row],[Landkreis]])</f>
        <v>Sandau - Landkreis Stendal</v>
      </c>
      <c r="L6423" s="3" t="s">
        <v>12219</v>
      </c>
      <c r="M6423" s="3"/>
      <c r="N6423" t="str">
        <f>Orte[[#This Row],[Ort]]</f>
        <v>Sandau</v>
      </c>
      <c r="O6423" t="s">
        <v>15857</v>
      </c>
      <c r="P6423" t="s">
        <v>6616</v>
      </c>
    </row>
    <row r="6424" spans="1:16" x14ac:dyDescent="0.35">
      <c r="A6424" t="s">
        <v>664</v>
      </c>
      <c r="B6424" s="3" t="s">
        <v>7766</v>
      </c>
      <c r="C6424" s="4">
        <v>50.337827056999998</v>
      </c>
      <c r="D6424" s="4">
        <v>10.0099016694</v>
      </c>
      <c r="E6424" s="4">
        <f>Orte[[#This Row],[Lat_dez]]*PI()/180</f>
        <v>0.87856082044413719</v>
      </c>
      <c r="F6424" s="4">
        <f>Orte[[#This Row],[Lon_dez]]*PI()/180</f>
        <v>0.17470574193190691</v>
      </c>
      <c r="G6424" t="s">
        <v>665</v>
      </c>
      <c r="H6424" t="s">
        <v>666</v>
      </c>
      <c r="I6424" s="4" t="b">
        <v>0</v>
      </c>
      <c r="J6424" s="4" t="str">
        <f>CONCATENATE(Orte[[#This Row],[Ort]]," - ",Orte[[#This Row],[Landkreis]])</f>
        <v>Sandberg - Landkreis Rhön-Grabfeld</v>
      </c>
      <c r="L6424" s="3" t="s">
        <v>10808</v>
      </c>
      <c r="M6424" s="3"/>
      <c r="N6424" t="str">
        <f>Orte[[#This Row],[Ort]]</f>
        <v>Sandberg</v>
      </c>
      <c r="O6424" t="s">
        <v>15858</v>
      </c>
      <c r="P6424" t="s">
        <v>2013</v>
      </c>
    </row>
    <row r="6425" spans="1:16" x14ac:dyDescent="0.35">
      <c r="A6425" t="s">
        <v>4756</v>
      </c>
      <c r="B6425" s="3" t="s">
        <v>12430</v>
      </c>
      <c r="C6425" s="4">
        <v>53.491922817300001</v>
      </c>
      <c r="D6425" s="4">
        <v>8.0000288303199998</v>
      </c>
      <c r="E6425" s="4">
        <f>Orte[[#This Row],[Lat_dez]]*PI()/180</f>
        <v>0.93361017638456612</v>
      </c>
      <c r="F6425" s="4">
        <f>Orte[[#This Row],[Lon_dez]]*PI()/180</f>
        <v>0.13962684334355477</v>
      </c>
      <c r="G6425" t="s">
        <v>554</v>
      </c>
      <c r="H6425" t="s">
        <v>2133</v>
      </c>
      <c r="I6425" s="4" t="b">
        <v>0</v>
      </c>
      <c r="J6425" s="4" t="str">
        <f>CONCATENATE(Orte[[#This Row],[Ort]]," - ",Orte[[#This Row],[Landkreis]])</f>
        <v>Sande - Landkreis Friesland</v>
      </c>
      <c r="L6425" s="3" t="s">
        <v>14516</v>
      </c>
      <c r="M6425" s="3"/>
      <c r="N6425" t="str">
        <f>Orte[[#This Row],[Ort]]</f>
        <v>Sande</v>
      </c>
      <c r="O6425" t="s">
        <v>15859</v>
      </c>
      <c r="P6425" t="s">
        <v>1536</v>
      </c>
    </row>
    <row r="6426" spans="1:16" x14ac:dyDescent="0.35">
      <c r="A6426" t="s">
        <v>4164</v>
      </c>
      <c r="B6426" s="3" t="s">
        <v>13308</v>
      </c>
      <c r="C6426" s="4">
        <v>51.619648207300003</v>
      </c>
      <c r="D6426" s="4">
        <v>12.246826176000001</v>
      </c>
      <c r="E6426" s="4">
        <f>Orte[[#This Row],[Lat_dez]]*PI()/180</f>
        <v>0.90093281993857344</v>
      </c>
      <c r="F6426" s="4">
        <f>Orte[[#This Row],[Lon_dez]]*PI()/180</f>
        <v>0.21374743969062654</v>
      </c>
      <c r="G6426" t="s">
        <v>809</v>
      </c>
      <c r="H6426" t="s">
        <v>1304</v>
      </c>
      <c r="I6426" s="4" t="b">
        <v>0</v>
      </c>
      <c r="J6426" s="4" t="str">
        <f>CONCATENATE(Orte[[#This Row],[Ort]]," - ",Orte[[#This Row],[Landkreis]])</f>
        <v>Sandersdorf-Brehna - Landkreis Anhalt-Bitterfeld</v>
      </c>
      <c r="L6426" s="3" t="s">
        <v>12643</v>
      </c>
      <c r="M6426" s="3"/>
      <c r="N6426" t="str">
        <f>Orte[[#This Row],[Ort]]</f>
        <v>Sandersdorf-Brehna</v>
      </c>
      <c r="O6426" t="s">
        <v>15860</v>
      </c>
      <c r="P6426" t="s">
        <v>5365</v>
      </c>
    </row>
    <row r="6427" spans="1:16" x14ac:dyDescent="0.35">
      <c r="A6427" t="s">
        <v>4164</v>
      </c>
      <c r="B6427" s="3" t="s">
        <v>11664</v>
      </c>
      <c r="C6427" s="4">
        <v>51.5976377478</v>
      </c>
      <c r="D6427" s="4">
        <v>12.1932556397</v>
      </c>
      <c r="E6427" s="4">
        <f>Orte[[#This Row],[Lat_dez]]*PI()/180</f>
        <v>0.90054866495042163</v>
      </c>
      <c r="F6427" s="4">
        <f>Orte[[#This Row],[Lon_dez]]*PI()/180</f>
        <v>0.21281245745013241</v>
      </c>
      <c r="G6427" t="s">
        <v>809</v>
      </c>
      <c r="H6427" t="s">
        <v>1304</v>
      </c>
      <c r="I6427" s="4" t="b">
        <v>0</v>
      </c>
      <c r="J6427" s="4" t="str">
        <f>CONCATENATE(Orte[[#This Row],[Ort]]," - ",Orte[[#This Row],[Landkreis]])</f>
        <v>Sandersdorf-Brehna - Landkreis Anhalt-Bitterfeld</v>
      </c>
      <c r="L6427" s="3" t="s">
        <v>14518</v>
      </c>
      <c r="M6427" s="3"/>
      <c r="N6427" t="str">
        <f>Orte[[#This Row],[Ort]]</f>
        <v>Sandersdorf-Brehna</v>
      </c>
      <c r="O6427" t="s">
        <v>15861</v>
      </c>
      <c r="P6427" t="s">
        <v>4395</v>
      </c>
    </row>
    <row r="6428" spans="1:16" x14ac:dyDescent="0.35">
      <c r="A6428" t="s">
        <v>4164</v>
      </c>
      <c r="B6428" s="3" t="s">
        <v>14142</v>
      </c>
      <c r="C6428" s="4">
        <v>51.5597387961</v>
      </c>
      <c r="D6428" s="4">
        <v>12.2011575071</v>
      </c>
      <c r="E6428" s="4">
        <f>Orte[[#This Row],[Lat_dez]]*PI()/180</f>
        <v>0.89988720346020223</v>
      </c>
      <c r="F6428" s="4">
        <f>Orte[[#This Row],[Lon_dez]]*PI()/180</f>
        <v>0.21295037105331843</v>
      </c>
      <c r="G6428" t="s">
        <v>809</v>
      </c>
      <c r="H6428" t="s">
        <v>1304</v>
      </c>
      <c r="I6428" s="4" t="b">
        <v>0</v>
      </c>
      <c r="J6428" s="4" t="str">
        <f>CONCATENATE(Orte[[#This Row],[Ort]]," - ",Orte[[#This Row],[Landkreis]])</f>
        <v>Sandersdorf-Brehna - Landkreis Anhalt-Bitterfeld</v>
      </c>
      <c r="L6428" s="3" t="s">
        <v>7900</v>
      </c>
      <c r="M6428" s="3"/>
      <c r="N6428" t="str">
        <f>Orte[[#This Row],[Ort]]</f>
        <v>Sandersdorf-Brehna</v>
      </c>
      <c r="O6428" t="s">
        <v>419</v>
      </c>
      <c r="P6428" t="s">
        <v>5999</v>
      </c>
    </row>
    <row r="6429" spans="1:16" x14ac:dyDescent="0.35">
      <c r="A6429" t="s">
        <v>2780</v>
      </c>
      <c r="B6429" s="3" t="s">
        <v>9925</v>
      </c>
      <c r="C6429" s="4">
        <v>53.691047662499997</v>
      </c>
      <c r="D6429" s="4">
        <v>10.5380834515</v>
      </c>
      <c r="E6429" s="4">
        <f>Orte[[#This Row],[Lat_dez]]*PI()/180</f>
        <v>0.93708556055583014</v>
      </c>
      <c r="F6429" s="4">
        <f>Orte[[#This Row],[Lon_dez]]*PI()/180</f>
        <v>0.18392425307860319</v>
      </c>
      <c r="G6429" t="s">
        <v>641</v>
      </c>
      <c r="H6429" t="s">
        <v>1043</v>
      </c>
      <c r="I6429" s="4" t="b">
        <v>0</v>
      </c>
      <c r="J6429" s="4" t="str">
        <f>CONCATENATE(Orte[[#This Row],[Ort]]," - ",Orte[[#This Row],[Landkreis]])</f>
        <v>Sandesneben u.a. - Kreis Herzogtum Lauenburg</v>
      </c>
      <c r="L6429" s="3" t="s">
        <v>14740</v>
      </c>
      <c r="M6429" s="3"/>
      <c r="N6429" t="str">
        <f>Orte[[#This Row],[Ort]]</f>
        <v>Sandesneben u.a.</v>
      </c>
      <c r="O6429" t="s">
        <v>15862</v>
      </c>
      <c r="P6429" t="s">
        <v>2175</v>
      </c>
    </row>
    <row r="6430" spans="1:16" x14ac:dyDescent="0.35">
      <c r="A6430" t="s">
        <v>6378</v>
      </c>
      <c r="B6430" s="3" t="s">
        <v>14589</v>
      </c>
      <c r="C6430" s="4">
        <v>49.340275698799999</v>
      </c>
      <c r="D6430" s="4">
        <v>8.6436260884700005</v>
      </c>
      <c r="E6430" s="4">
        <f>Orte[[#This Row],[Lat_dez]]*PI()/180</f>
        <v>0.86115026478580603</v>
      </c>
      <c r="F6430" s="4">
        <f>Orte[[#This Row],[Lon_dez]]*PI()/180</f>
        <v>0.15085973455508017</v>
      </c>
      <c r="G6430" t="s">
        <v>546</v>
      </c>
      <c r="H6430" t="s">
        <v>726</v>
      </c>
      <c r="I6430" s="4" t="b">
        <v>0</v>
      </c>
      <c r="J6430" s="4" t="str">
        <f>CONCATENATE(Orte[[#This Row],[Ort]]," - ",Orte[[#This Row],[Landkreis]])</f>
        <v>Sandhausen - Landkreis Rhein-Neckar-Kreis</v>
      </c>
      <c r="L6430" s="3" t="s">
        <v>10052</v>
      </c>
      <c r="M6430" s="3"/>
      <c r="N6430" t="str">
        <f>Orte[[#This Row],[Ort]]</f>
        <v>Sandhausen</v>
      </c>
      <c r="O6430" t="s">
        <v>15863</v>
      </c>
      <c r="P6430" t="s">
        <v>2452</v>
      </c>
    </row>
    <row r="6431" spans="1:16" x14ac:dyDescent="0.35">
      <c r="A6431" t="s">
        <v>5314</v>
      </c>
      <c r="B6431" s="3" t="s">
        <v>13160</v>
      </c>
      <c r="C6431" s="4">
        <v>51.518012693700001</v>
      </c>
      <c r="D6431" s="4">
        <v>11.2505420059</v>
      </c>
      <c r="E6431" s="4">
        <f>Orte[[#This Row],[Lat_dez]]*PI()/180</f>
        <v>0.89915894558929799</v>
      </c>
      <c r="F6431" s="4">
        <f>Orte[[#This Row],[Lon_dez]]*PI()/180</f>
        <v>0.1963590006368823</v>
      </c>
      <c r="G6431" t="s">
        <v>809</v>
      </c>
      <c r="H6431" t="s">
        <v>966</v>
      </c>
      <c r="I6431" s="4" t="b">
        <v>0</v>
      </c>
      <c r="J6431" s="4" t="str">
        <f>CONCATENATE(Orte[[#This Row],[Ort]]," - ",Orte[[#This Row],[Landkreis]])</f>
        <v>Sangerhausen - Landkreis Mansfeld-Südharz</v>
      </c>
      <c r="L6431" s="3" t="s">
        <v>15282</v>
      </c>
      <c r="M6431" s="3"/>
      <c r="N6431" t="str">
        <f>Orte[[#This Row],[Ort]]</f>
        <v>Sangerhausen</v>
      </c>
      <c r="O6431" t="s">
        <v>15864</v>
      </c>
      <c r="P6431" t="s">
        <v>7043</v>
      </c>
    </row>
    <row r="6432" spans="1:16" x14ac:dyDescent="0.35">
      <c r="A6432" t="s">
        <v>2462</v>
      </c>
      <c r="B6432" s="3" t="s">
        <v>9515</v>
      </c>
      <c r="C6432" s="4">
        <v>54.068473808500002</v>
      </c>
      <c r="D6432" s="4">
        <v>12.3831454857</v>
      </c>
      <c r="E6432" s="4">
        <f>Orte[[#This Row],[Lat_dez]]*PI()/180</f>
        <v>0.94367288948664307</v>
      </c>
      <c r="F6432" s="4">
        <f>Orte[[#This Row],[Lon_dez]]*PI()/180</f>
        <v>0.21612666047893739</v>
      </c>
      <c r="G6432" t="s">
        <v>834</v>
      </c>
      <c r="H6432" t="s">
        <v>1302</v>
      </c>
      <c r="I6432" s="4" t="b">
        <v>0</v>
      </c>
      <c r="J6432" s="4" t="str">
        <f>CONCATENATE(Orte[[#This Row],[Ort]]," - ",Orte[[#This Row],[Landkreis]])</f>
        <v>Sanitz - Landkreis Rostock</v>
      </c>
      <c r="L6432" s="3" t="s">
        <v>8981</v>
      </c>
      <c r="M6432" s="3"/>
      <c r="N6432" t="str">
        <f>Orte[[#This Row],[Ort]]</f>
        <v>Sanitz</v>
      </c>
      <c r="O6432" t="s">
        <v>15865</v>
      </c>
      <c r="P6432" t="s">
        <v>3775</v>
      </c>
    </row>
    <row r="6433" spans="1:16" x14ac:dyDescent="0.35">
      <c r="A6433" t="s">
        <v>4030</v>
      </c>
      <c r="B6433" s="3" t="s">
        <v>11497</v>
      </c>
      <c r="C6433" s="4">
        <v>54.345098269099999</v>
      </c>
      <c r="D6433" s="4">
        <v>9.0918096765000005</v>
      </c>
      <c r="E6433" s="4">
        <f>Orte[[#This Row],[Lat_dez]]*PI()/180</f>
        <v>0.94850089711566632</v>
      </c>
      <c r="F6433" s="4">
        <f>Orte[[#This Row],[Lon_dez]]*PI()/180</f>
        <v>0.15868201381960553</v>
      </c>
      <c r="G6433" t="s">
        <v>641</v>
      </c>
      <c r="H6433" t="s">
        <v>751</v>
      </c>
      <c r="I6433" s="4" t="b">
        <v>0</v>
      </c>
      <c r="J6433" s="4" t="str">
        <f>CONCATENATE(Orte[[#This Row],[Ort]]," - ",Orte[[#This Row],[Landkreis]])</f>
        <v>Sankt Annen, Rehm-Flehde-Bargen - Kreis Dithmarschen</v>
      </c>
      <c r="L6433" s="3" t="s">
        <v>14807</v>
      </c>
      <c r="M6433" s="3"/>
      <c r="N6433" t="str">
        <f>Orte[[#This Row],[Ort]]</f>
        <v>Sankt Annen, Rehm-Flehde-Bargen</v>
      </c>
      <c r="O6433" t="s">
        <v>7559</v>
      </c>
      <c r="P6433" t="s">
        <v>5466</v>
      </c>
    </row>
    <row r="6434" spans="1:16" x14ac:dyDescent="0.35">
      <c r="A6434" t="s">
        <v>6279</v>
      </c>
      <c r="B6434" s="3" t="s">
        <v>14446</v>
      </c>
      <c r="C6434" s="4">
        <v>50.771399455400001</v>
      </c>
      <c r="D6434" s="4">
        <v>7.1897881610700001</v>
      </c>
      <c r="E6434" s="4">
        <f>Orte[[#This Row],[Lat_dez]]*PI()/180</f>
        <v>0.88612808634198592</v>
      </c>
      <c r="F6434" s="4">
        <f>Orte[[#This Row],[Lon_dez]]*PI()/180</f>
        <v>0.12548547593157988</v>
      </c>
      <c r="G6434" t="s">
        <v>504</v>
      </c>
      <c r="H6434" t="s">
        <v>1265</v>
      </c>
      <c r="I6434" s="4" t="b">
        <v>0</v>
      </c>
      <c r="J6434" s="4" t="str">
        <f>CONCATENATE(Orte[[#This Row],[Ort]]," - ",Orte[[#This Row],[Landkreis]])</f>
        <v>Sankt Augustin - Kreis Rhein-Sieg-Kreis</v>
      </c>
      <c r="L6434" s="3" t="s">
        <v>10727</v>
      </c>
      <c r="M6434" s="3"/>
      <c r="N6434" t="str">
        <f>Orte[[#This Row],[Ort]]</f>
        <v>Sankt Augustin</v>
      </c>
      <c r="O6434" t="s">
        <v>15866</v>
      </c>
      <c r="P6434" t="s">
        <v>2946</v>
      </c>
    </row>
    <row r="6435" spans="1:16" x14ac:dyDescent="0.35">
      <c r="A6435" t="s">
        <v>6155</v>
      </c>
      <c r="B6435" s="3" t="s">
        <v>14277</v>
      </c>
      <c r="C6435" s="4">
        <v>49.0041747458</v>
      </c>
      <c r="D6435" s="4">
        <v>12.820772652300001</v>
      </c>
      <c r="E6435" s="4">
        <f>Orte[[#This Row],[Lat_dez]]*PI()/180</f>
        <v>0.85528419653686527</v>
      </c>
      <c r="F6435" s="4">
        <f>Orte[[#This Row],[Lon_dez]]*PI()/180</f>
        <v>0.22376469543228117</v>
      </c>
      <c r="G6435" t="s">
        <v>665</v>
      </c>
      <c r="H6435" t="s">
        <v>1229</v>
      </c>
      <c r="I6435" s="4" t="b">
        <v>0</v>
      </c>
      <c r="J6435" s="4" t="str">
        <f>CONCATENATE(Orte[[#This Row],[Ort]]," - ",Orte[[#This Row],[Landkreis]])</f>
        <v>Sankt Englmar - Landkreis Straubing-Bogen</v>
      </c>
      <c r="L6435" s="3" t="s">
        <v>14792</v>
      </c>
      <c r="M6435" s="3"/>
      <c r="N6435" t="str">
        <f>Orte[[#This Row],[Ort]]</f>
        <v>Sankt Englmar</v>
      </c>
      <c r="O6435" t="s">
        <v>15867</v>
      </c>
      <c r="P6435" t="s">
        <v>3963</v>
      </c>
    </row>
    <row r="6436" spans="1:16" x14ac:dyDescent="0.35">
      <c r="A6436" t="s">
        <v>3412</v>
      </c>
      <c r="B6436" s="3" t="s">
        <v>10703</v>
      </c>
      <c r="C6436" s="4">
        <v>50.145101693999997</v>
      </c>
      <c r="D6436" s="4">
        <v>7.6797147376400003</v>
      </c>
      <c r="E6436" s="4">
        <f>Orte[[#This Row],[Lat_dez]]*PI()/180</f>
        <v>0.87519712830768603</v>
      </c>
      <c r="F6436" s="4">
        <f>Orte[[#This Row],[Lon_dez]]*PI()/180</f>
        <v>0.13403630778575051</v>
      </c>
      <c r="G6436" t="s">
        <v>514</v>
      </c>
      <c r="H6436" t="s">
        <v>1165</v>
      </c>
      <c r="I6436" s="4" t="b">
        <v>0</v>
      </c>
      <c r="J6436" s="4" t="str">
        <f>CONCATENATE(Orte[[#This Row],[Ort]]," - ",Orte[[#This Row],[Landkreis]])</f>
        <v>Sankt Goar - Landkreis Rhein-Hunsrück-Kreis</v>
      </c>
      <c r="L6436" s="3" t="s">
        <v>14514</v>
      </c>
      <c r="M6436" s="3"/>
      <c r="N6436" t="str">
        <f>Orte[[#This Row],[Ort]]</f>
        <v>Sankt Goar</v>
      </c>
      <c r="O6436" t="s">
        <v>15868</v>
      </c>
      <c r="P6436" t="s">
        <v>905</v>
      </c>
    </row>
    <row r="6437" spans="1:16" x14ac:dyDescent="0.35">
      <c r="A6437" t="s">
        <v>2408</v>
      </c>
      <c r="B6437" s="3" t="s">
        <v>9456</v>
      </c>
      <c r="C6437" s="4">
        <v>50.141016280000002</v>
      </c>
      <c r="D6437" s="4">
        <v>7.7558509328699996</v>
      </c>
      <c r="E6437" s="4">
        <f>Orte[[#This Row],[Lat_dez]]*PI()/180</f>
        <v>0.87512582438207909</v>
      </c>
      <c r="F6437" s="4">
        <f>Orte[[#This Row],[Lon_dez]]*PI()/180</f>
        <v>0.13536513507245518</v>
      </c>
      <c r="G6437" t="s">
        <v>514</v>
      </c>
      <c r="H6437" t="s">
        <v>593</v>
      </c>
      <c r="I6437" s="4" t="b">
        <v>0</v>
      </c>
      <c r="J6437" s="4" t="str">
        <f>CONCATENATE(Orte[[#This Row],[Ort]]," - ",Orte[[#This Row],[Landkreis]])</f>
        <v>Sankt Goarshausen u.a. - Landkreis Rhein-Lahn-Kreis</v>
      </c>
      <c r="L6437" s="3" t="s">
        <v>10198</v>
      </c>
      <c r="M6437" s="3"/>
      <c r="N6437" t="str">
        <f>Orte[[#This Row],[Ort]]</f>
        <v>Sankt Goarshausen u.a.</v>
      </c>
      <c r="O6437" t="s">
        <v>15869</v>
      </c>
      <c r="P6437" t="s">
        <v>6005</v>
      </c>
    </row>
    <row r="6438" spans="1:16" x14ac:dyDescent="0.35">
      <c r="A6438" t="s">
        <v>3944</v>
      </c>
      <c r="B6438" s="3" t="s">
        <v>11387</v>
      </c>
      <c r="C6438" s="4">
        <v>49.273743969000002</v>
      </c>
      <c r="D6438" s="4">
        <v>7.1321104561900004</v>
      </c>
      <c r="E6438" s="4">
        <f>Orte[[#This Row],[Lat_dez]]*PI()/180</f>
        <v>0.85998906704374878</v>
      </c>
      <c r="F6438" s="4">
        <f>Orte[[#This Row],[Lon_dez]]*PI()/180</f>
        <v>0.1244788100764303</v>
      </c>
      <c r="G6438" t="s">
        <v>534</v>
      </c>
      <c r="H6438" t="s">
        <v>1650</v>
      </c>
      <c r="I6438" s="4" t="b">
        <v>0</v>
      </c>
      <c r="J6438" s="4" t="str">
        <f>CONCATENATE(Orte[[#This Row],[Ort]]," - ",Orte[[#This Row],[Landkreis]])</f>
        <v>Sankt Ingbert - Landkreis Saarpfalz-Kreis</v>
      </c>
      <c r="L6438" s="3" t="s">
        <v>12712</v>
      </c>
      <c r="M6438" s="3"/>
      <c r="N6438" t="str">
        <f>Orte[[#This Row],[Ort]]</f>
        <v>Sankt Ingbert</v>
      </c>
      <c r="O6438" t="s">
        <v>310</v>
      </c>
      <c r="P6438" t="s">
        <v>4493</v>
      </c>
    </row>
    <row r="6439" spans="1:16" x14ac:dyDescent="0.35">
      <c r="A6439" t="s">
        <v>5261</v>
      </c>
      <c r="B6439" s="3" t="s">
        <v>13096</v>
      </c>
      <c r="C6439" s="4">
        <v>50.591609268299997</v>
      </c>
      <c r="D6439" s="4">
        <v>7.3570598127900002</v>
      </c>
      <c r="E6439" s="4">
        <f>Orte[[#This Row],[Lat_dez]]*PI()/180</f>
        <v>0.88299015561431415</v>
      </c>
      <c r="F6439" s="4">
        <f>Orte[[#This Row],[Lon_dez]]*PI()/180</f>
        <v>0.12840491699934312</v>
      </c>
      <c r="G6439" t="s">
        <v>514</v>
      </c>
      <c r="H6439" t="s">
        <v>584</v>
      </c>
      <c r="I6439" s="4" t="b">
        <v>0</v>
      </c>
      <c r="J6439" s="4" t="str">
        <f>CONCATENATE(Orte[[#This Row],[Ort]]," - ",Orte[[#This Row],[Landkreis]])</f>
        <v>Sankt Katharinen (Landkreis Neuwied) - Landkreis Neuwied</v>
      </c>
      <c r="L6439" s="3" t="s">
        <v>7876</v>
      </c>
      <c r="M6439" s="3"/>
      <c r="N6439" t="str">
        <f>Orte[[#This Row],[Ort]]</f>
        <v>Sankt Katharinen (Landkreis Neuwied)</v>
      </c>
      <c r="O6439" t="s">
        <v>272</v>
      </c>
      <c r="P6439" t="s">
        <v>6495</v>
      </c>
    </row>
    <row r="6440" spans="1:16" x14ac:dyDescent="0.35">
      <c r="A6440" t="s">
        <v>2330</v>
      </c>
      <c r="B6440" s="3" t="s">
        <v>9369</v>
      </c>
      <c r="C6440" s="4">
        <v>49.264079352700001</v>
      </c>
      <c r="D6440" s="4">
        <v>8.6114773475300002</v>
      </c>
      <c r="E6440" s="4">
        <f>Orte[[#This Row],[Lat_dez]]*PI()/180</f>
        <v>0.85982038766837188</v>
      </c>
      <c r="F6440" s="4">
        <f>Orte[[#This Row],[Lon_dez]]*PI()/180</f>
        <v>0.15029863317530648</v>
      </c>
      <c r="G6440" t="s">
        <v>546</v>
      </c>
      <c r="H6440" t="s">
        <v>726</v>
      </c>
      <c r="I6440" s="4" t="b">
        <v>0</v>
      </c>
      <c r="J6440" s="4" t="str">
        <f>CONCATENATE(Orte[[#This Row],[Ort]]," - ",Orte[[#This Row],[Landkreis]])</f>
        <v>Sankt Leon-Rot - Landkreis Rhein-Neckar-Kreis</v>
      </c>
      <c r="L6440" s="3" t="s">
        <v>15561</v>
      </c>
      <c r="M6440" s="3"/>
      <c r="N6440" t="str">
        <f>Orte[[#This Row],[Ort]]</f>
        <v>Sankt Leon-Rot</v>
      </c>
      <c r="O6440" t="s">
        <v>15870</v>
      </c>
      <c r="P6440" t="s">
        <v>3222</v>
      </c>
    </row>
    <row r="6441" spans="1:16" x14ac:dyDescent="0.35">
      <c r="A6441" t="s">
        <v>3615</v>
      </c>
      <c r="B6441" s="3" t="s">
        <v>10972</v>
      </c>
      <c r="C6441" s="4">
        <v>53.925232462300002</v>
      </c>
      <c r="D6441" s="4">
        <v>9.25926545019</v>
      </c>
      <c r="E6441" s="4">
        <f>Orte[[#This Row],[Lat_dez]]*PI()/180</f>
        <v>0.94117285637046411</v>
      </c>
      <c r="F6441" s="4">
        <f>Orte[[#This Row],[Lon_dez]]*PI()/180</f>
        <v>0.16160466842197049</v>
      </c>
      <c r="G6441" t="s">
        <v>641</v>
      </c>
      <c r="H6441" t="s">
        <v>1005</v>
      </c>
      <c r="I6441" s="4" t="b">
        <v>0</v>
      </c>
      <c r="J6441" s="4" t="str">
        <f>CONCATENATE(Orte[[#This Row],[Ort]]," - ",Orte[[#This Row],[Landkreis]])</f>
        <v>Sankt Margarethen - Kreis Steinburg</v>
      </c>
      <c r="L6441" s="3" t="s">
        <v>15096</v>
      </c>
      <c r="M6441" s="3"/>
      <c r="N6441" t="str">
        <f>Orte[[#This Row],[Ort]]</f>
        <v>Sankt Margarethen</v>
      </c>
      <c r="O6441" t="s">
        <v>15871</v>
      </c>
      <c r="P6441" t="s">
        <v>3975</v>
      </c>
    </row>
    <row r="6442" spans="1:16" x14ac:dyDescent="0.35">
      <c r="A6442" t="s">
        <v>7144</v>
      </c>
      <c r="B6442" s="3" t="s">
        <v>15630</v>
      </c>
      <c r="C6442" s="4">
        <v>53.990662354900003</v>
      </c>
      <c r="D6442" s="4">
        <v>9.0912447140499992</v>
      </c>
      <c r="E6442" s="4">
        <f>Orte[[#This Row],[Lat_dez]]*PI()/180</f>
        <v>0.94231482342556028</v>
      </c>
      <c r="F6442" s="4">
        <f>Orte[[#This Row],[Lon_dez]]*PI()/180</f>
        <v>0.15867215336470286</v>
      </c>
      <c r="G6442" t="s">
        <v>641</v>
      </c>
      <c r="H6442" t="s">
        <v>751</v>
      </c>
      <c r="I6442" s="4" t="b">
        <v>0</v>
      </c>
      <c r="J6442" s="4" t="str">
        <f>CONCATENATE(Orte[[#This Row],[Ort]]," - ",Orte[[#This Row],[Landkreis]])</f>
        <v>Sankt Michaelisdonn,Gudendorf,Volsemenhusen,Trennewurth - Kreis Dithmarschen</v>
      </c>
      <c r="L6442" s="3" t="s">
        <v>10193</v>
      </c>
      <c r="M6442" s="3"/>
      <c r="N6442" t="str">
        <f>Orte[[#This Row],[Ort]]</f>
        <v>Sankt Michaelisdonn,Gudendorf,Volsemenhusen,Trennewurth</v>
      </c>
      <c r="O6442" t="s">
        <v>15872</v>
      </c>
      <c r="P6442" t="s">
        <v>7054</v>
      </c>
    </row>
    <row r="6443" spans="1:16" x14ac:dyDescent="0.35">
      <c r="A6443" t="s">
        <v>6167</v>
      </c>
      <c r="B6443" s="3" t="s">
        <v>14293</v>
      </c>
      <c r="C6443" s="4">
        <v>48.930881048700002</v>
      </c>
      <c r="D6443" s="4">
        <v>13.418484679500001</v>
      </c>
      <c r="E6443" s="4">
        <f>Orte[[#This Row],[Lat_dez]]*PI()/180</f>
        <v>0.85400498020151094</v>
      </c>
      <c r="F6443" s="4">
        <f>Orte[[#This Row],[Lon_dez]]*PI()/180</f>
        <v>0.23419673828569107</v>
      </c>
      <c r="G6443" t="s">
        <v>665</v>
      </c>
      <c r="H6443" t="s">
        <v>937</v>
      </c>
      <c r="I6443" s="4" t="b">
        <v>0</v>
      </c>
      <c r="J6443" s="4" t="str">
        <f>CONCATENATE(Orte[[#This Row],[Ort]]," - ",Orte[[#This Row],[Landkreis]])</f>
        <v>Sankt Oswald - Landkreis Freyung-Grafenau</v>
      </c>
      <c r="L6443" s="3" t="s">
        <v>12556</v>
      </c>
      <c r="M6443" s="3"/>
      <c r="N6443" t="str">
        <f>Orte[[#This Row],[Ort]]</f>
        <v>Sankt Oswald</v>
      </c>
      <c r="O6443" t="s">
        <v>481</v>
      </c>
      <c r="P6443" t="s">
        <v>5141</v>
      </c>
    </row>
    <row r="6444" spans="1:16" x14ac:dyDescent="0.35">
      <c r="A6444" t="s">
        <v>2423</v>
      </c>
      <c r="B6444" s="3" t="s">
        <v>9472</v>
      </c>
      <c r="C6444" s="4">
        <v>48.032091309999998</v>
      </c>
      <c r="D6444" s="4">
        <v>8.0478216476599993</v>
      </c>
      <c r="E6444" s="4">
        <f>Orte[[#This Row],[Lat_dez]]*PI()/180</f>
        <v>0.83831813997805638</v>
      </c>
      <c r="F6444" s="4">
        <f>Orte[[#This Row],[Lon_dez]]*PI()/180</f>
        <v>0.14046098536494198</v>
      </c>
      <c r="G6444" t="s">
        <v>546</v>
      </c>
      <c r="H6444" t="s">
        <v>1583</v>
      </c>
      <c r="I6444" s="4" t="b">
        <v>0</v>
      </c>
      <c r="J6444" s="4" t="str">
        <f>CONCATENATE(Orte[[#This Row],[Ort]]," - ",Orte[[#This Row],[Landkreis]])</f>
        <v>Sankt Peter - Landkreis Emmendingen</v>
      </c>
      <c r="L6444" s="3" t="s">
        <v>13735</v>
      </c>
      <c r="M6444" s="3"/>
      <c r="N6444" t="str">
        <f>Orte[[#This Row],[Ort]]</f>
        <v>Sankt Peter</v>
      </c>
      <c r="O6444" t="s">
        <v>15873</v>
      </c>
      <c r="P6444" t="s">
        <v>5905</v>
      </c>
    </row>
    <row r="6445" spans="1:16" x14ac:dyDescent="0.35">
      <c r="A6445" t="s">
        <v>6997</v>
      </c>
      <c r="B6445" s="3" t="s">
        <v>15424</v>
      </c>
      <c r="C6445" s="4">
        <v>54.306397860200001</v>
      </c>
      <c r="D6445" s="4">
        <v>8.6366743508300008</v>
      </c>
      <c r="E6445" s="4">
        <f>Orte[[#This Row],[Lat_dez]]*PI()/180</f>
        <v>0.94782544755849329</v>
      </c>
      <c r="F6445" s="4">
        <f>Orte[[#This Row],[Lon_dez]]*PI()/180</f>
        <v>0.15073840384452736</v>
      </c>
      <c r="G6445" t="s">
        <v>641</v>
      </c>
      <c r="H6445" t="s">
        <v>765</v>
      </c>
      <c r="I6445" s="4" t="b">
        <v>0</v>
      </c>
      <c r="J6445" s="4" t="str">
        <f>CONCATENATE(Orte[[#This Row],[Ort]]," - ",Orte[[#This Row],[Landkreis]])</f>
        <v>Sankt Peter-Ording - Kreis Nordfriesland</v>
      </c>
      <c r="L6445" s="3" t="s">
        <v>15751</v>
      </c>
      <c r="M6445" s="3"/>
      <c r="N6445" t="str">
        <f>Orte[[#This Row],[Ort]]</f>
        <v>Sankt Peter-Ording</v>
      </c>
      <c r="O6445" t="s">
        <v>15874</v>
      </c>
      <c r="P6445" t="s">
        <v>2030</v>
      </c>
    </row>
    <row r="6446" spans="1:16" x14ac:dyDescent="0.35">
      <c r="A6446" t="s">
        <v>2164</v>
      </c>
      <c r="B6446" s="3" t="s">
        <v>9166</v>
      </c>
      <c r="C6446" s="4">
        <v>49.467008141599997</v>
      </c>
      <c r="D6446" s="4">
        <v>7.1833229774499996</v>
      </c>
      <c r="E6446" s="4">
        <f>Orte[[#This Row],[Lat_dez]]*PI()/180</f>
        <v>0.8633621631817614</v>
      </c>
      <c r="F6446" s="4">
        <f>Orte[[#This Row],[Lon_dez]]*PI()/180</f>
        <v>0.12537263719066488</v>
      </c>
      <c r="G6446" t="s">
        <v>534</v>
      </c>
      <c r="H6446" t="s">
        <v>535</v>
      </c>
      <c r="I6446" s="4" t="b">
        <v>0</v>
      </c>
      <c r="J6446" s="4" t="str">
        <f>CONCATENATE(Orte[[#This Row],[Ort]]," - ",Orte[[#This Row],[Landkreis]])</f>
        <v>Sankt Wendel - Landkreis St. Wendel</v>
      </c>
      <c r="L6446" s="3" t="s">
        <v>8783</v>
      </c>
      <c r="M6446" s="3"/>
      <c r="N6446" t="str">
        <f>Orte[[#This Row],[Ort]]</f>
        <v>Sankt Wendel</v>
      </c>
      <c r="O6446" t="s">
        <v>15875</v>
      </c>
      <c r="P6446" t="s">
        <v>3124</v>
      </c>
    </row>
    <row r="6447" spans="1:16" x14ac:dyDescent="0.35">
      <c r="A6447" t="s">
        <v>5595</v>
      </c>
      <c r="B6447" s="3" t="s">
        <v>13526</v>
      </c>
      <c r="C6447" s="4">
        <v>48.219617522999997</v>
      </c>
      <c r="D6447" s="4">
        <v>12.146990110300001</v>
      </c>
      <c r="E6447" s="4">
        <f>Orte[[#This Row],[Lat_dez]]*PI()/180</f>
        <v>0.84159108982870257</v>
      </c>
      <c r="F6447" s="4">
        <f>Orte[[#This Row],[Lon_dez]]*PI()/180</f>
        <v>0.21200497163192417</v>
      </c>
      <c r="G6447" t="s">
        <v>665</v>
      </c>
      <c r="H6447" t="s">
        <v>879</v>
      </c>
      <c r="I6447" s="4" t="b">
        <v>0</v>
      </c>
      <c r="J6447" s="4" t="str">
        <f>CONCATENATE(Orte[[#This Row],[Ort]]," - ",Orte[[#This Row],[Landkreis]])</f>
        <v>Sankt Wolfgang - Landkreis Erding</v>
      </c>
      <c r="L6447" s="3" t="s">
        <v>14974</v>
      </c>
      <c r="M6447" s="3"/>
      <c r="N6447" t="str">
        <f>Orte[[#This Row],[Ort]]</f>
        <v>Sankt Wolfgang</v>
      </c>
      <c r="O6447" t="s">
        <v>15876</v>
      </c>
      <c r="P6447" t="s">
        <v>3683</v>
      </c>
    </row>
    <row r="6448" spans="1:16" x14ac:dyDescent="0.35">
      <c r="A6448" t="s">
        <v>2376</v>
      </c>
      <c r="B6448" s="3" t="s">
        <v>9424</v>
      </c>
      <c r="C6448" s="4">
        <v>53.991417885099999</v>
      </c>
      <c r="D6448" s="4">
        <v>10.6663291758</v>
      </c>
      <c r="E6448" s="4">
        <f>Orte[[#This Row],[Lat_dez]]*PI()/180</f>
        <v>0.94232800991514853</v>
      </c>
      <c r="F6448" s="4">
        <f>Orte[[#This Row],[Lon_dez]]*PI()/180</f>
        <v>0.18616256321924307</v>
      </c>
      <c r="G6448" t="s">
        <v>641</v>
      </c>
      <c r="H6448" t="s">
        <v>1323</v>
      </c>
      <c r="I6448" s="4" t="b">
        <v>0</v>
      </c>
      <c r="J6448" s="4" t="str">
        <f>CONCATENATE(Orte[[#This Row],[Ort]]," - ",Orte[[#This Row],[Landkreis]])</f>
        <v>Sarkwitz - Kreis Ostholstein</v>
      </c>
      <c r="L6448" s="3" t="s">
        <v>8780</v>
      </c>
      <c r="M6448" s="3"/>
      <c r="N6448" t="str">
        <f>Orte[[#This Row],[Ort]]</f>
        <v>Sarkwitz</v>
      </c>
      <c r="O6448" t="s">
        <v>15877</v>
      </c>
      <c r="P6448" t="s">
        <v>6176</v>
      </c>
    </row>
    <row r="6449" spans="1:16" x14ac:dyDescent="0.35">
      <c r="A6449" t="s">
        <v>4811</v>
      </c>
      <c r="B6449" s="3" t="s">
        <v>12508</v>
      </c>
      <c r="C6449" s="4">
        <v>52.240270425200002</v>
      </c>
      <c r="D6449" s="4">
        <v>9.8549300748099995</v>
      </c>
      <c r="E6449" s="4">
        <f>Orte[[#This Row],[Lat_dez]]*PI()/180</f>
        <v>0.91176472105195816</v>
      </c>
      <c r="F6449" s="4">
        <f>Orte[[#This Row],[Lon_dez]]*PI()/180</f>
        <v>0.17200097735924558</v>
      </c>
      <c r="G6449" t="s">
        <v>554</v>
      </c>
      <c r="H6449" t="s">
        <v>658</v>
      </c>
      <c r="I6449" s="4" t="b">
        <v>0</v>
      </c>
      <c r="J6449" s="4" t="str">
        <f>CONCATENATE(Orte[[#This Row],[Ort]]," - ",Orte[[#This Row],[Landkreis]])</f>
        <v>Sarstedt - Landkreis Hildesheim</v>
      </c>
      <c r="L6449" s="3" t="s">
        <v>14553</v>
      </c>
      <c r="M6449" s="3"/>
      <c r="N6449" t="str">
        <f>Orte[[#This Row],[Ort]]</f>
        <v>Sarstedt</v>
      </c>
      <c r="O6449" t="s">
        <v>7561</v>
      </c>
      <c r="P6449" t="s">
        <v>4539</v>
      </c>
    </row>
    <row r="6450" spans="1:16" x14ac:dyDescent="0.35">
      <c r="A6450" t="s">
        <v>1640</v>
      </c>
      <c r="B6450" s="3" t="s">
        <v>8589</v>
      </c>
      <c r="C6450" s="4">
        <v>48.611160000799998</v>
      </c>
      <c r="D6450" s="4">
        <v>8.2162265360000006</v>
      </c>
      <c r="E6450" s="4">
        <f>Orte[[#This Row],[Lat_dez]]*PI()/180</f>
        <v>0.84842479522772929</v>
      </c>
      <c r="F6450" s="4">
        <f>Orte[[#This Row],[Lon_dez]]*PI()/180</f>
        <v>0.14340020514292842</v>
      </c>
      <c r="G6450" t="s">
        <v>546</v>
      </c>
      <c r="H6450" t="s">
        <v>622</v>
      </c>
      <c r="I6450" s="4" t="b">
        <v>0</v>
      </c>
      <c r="J6450" s="4" t="str">
        <f>CONCATENATE(Orte[[#This Row],[Ort]]," - ",Orte[[#This Row],[Landkreis]])</f>
        <v>Sasbach - Landkreis Ortenaukreis</v>
      </c>
      <c r="L6450" s="3" t="s">
        <v>14358</v>
      </c>
      <c r="M6450" s="3"/>
      <c r="N6450" t="str">
        <f>Orte[[#This Row],[Ort]]</f>
        <v>Sasbach</v>
      </c>
      <c r="O6450" t="s">
        <v>15878</v>
      </c>
      <c r="P6450" t="s">
        <v>2286</v>
      </c>
    </row>
    <row r="6451" spans="1:16" x14ac:dyDescent="0.35">
      <c r="A6451" t="s">
        <v>1582</v>
      </c>
      <c r="B6451" s="3" t="s">
        <v>8528</v>
      </c>
      <c r="C6451" s="4">
        <v>48.133544970999999</v>
      </c>
      <c r="D6451" s="4">
        <v>7.61438045402</v>
      </c>
      <c r="E6451" s="4">
        <f>Orte[[#This Row],[Lat_dez]]*PI()/180</f>
        <v>0.84008884040070853</v>
      </c>
      <c r="F6451" s="4">
        <f>Orte[[#This Row],[Lon_dez]]*PI()/180</f>
        <v>0.13289600942214969</v>
      </c>
      <c r="G6451" t="s">
        <v>546</v>
      </c>
      <c r="H6451" t="s">
        <v>1583</v>
      </c>
      <c r="I6451" s="4" t="b">
        <v>0</v>
      </c>
      <c r="J6451" s="4" t="str">
        <f>CONCATENATE(Orte[[#This Row],[Ort]]," - ",Orte[[#This Row],[Landkreis]])</f>
        <v>Sasbach am Kaiserstuhl - Landkreis Emmendingen</v>
      </c>
      <c r="L6451" s="3" t="s">
        <v>11572</v>
      </c>
      <c r="M6451" s="3"/>
      <c r="N6451" t="str">
        <f>Orte[[#This Row],[Ort]]</f>
        <v>Sasbach am Kaiserstuhl</v>
      </c>
      <c r="O6451" t="s">
        <v>15879</v>
      </c>
      <c r="P6451" t="s">
        <v>5553</v>
      </c>
    </row>
    <row r="6452" spans="1:16" x14ac:dyDescent="0.35">
      <c r="A6452" t="s">
        <v>6843</v>
      </c>
      <c r="B6452" s="3" t="s">
        <v>15220</v>
      </c>
      <c r="C6452" s="4">
        <v>48.614633315200003</v>
      </c>
      <c r="D6452" s="4">
        <v>8.1596169814500001</v>
      </c>
      <c r="E6452" s="4">
        <f>Orte[[#This Row],[Lat_dez]]*PI()/180</f>
        <v>0.8484854159999663</v>
      </c>
      <c r="F6452" s="4">
        <f>Orte[[#This Row],[Lon_dez]]*PI()/180</f>
        <v>0.14241218202794359</v>
      </c>
      <c r="G6452" t="s">
        <v>546</v>
      </c>
      <c r="H6452" t="s">
        <v>622</v>
      </c>
      <c r="I6452" s="4" t="b">
        <v>0</v>
      </c>
      <c r="J6452" s="4" t="str">
        <f>CONCATENATE(Orte[[#This Row],[Ort]]," - ",Orte[[#This Row],[Landkreis]])</f>
        <v>Sasbachwalden - Landkreis Ortenaukreis</v>
      </c>
      <c r="L6452" s="3" t="s">
        <v>11571</v>
      </c>
      <c r="M6452" s="3"/>
      <c r="N6452" t="str">
        <f>Orte[[#This Row],[Ort]]</f>
        <v>Sasbachwalden</v>
      </c>
      <c r="O6452" t="s">
        <v>15880</v>
      </c>
      <c r="P6452" t="s">
        <v>5274</v>
      </c>
    </row>
    <row r="6453" spans="1:16" x14ac:dyDescent="0.35">
      <c r="A6453" t="s">
        <v>2141</v>
      </c>
      <c r="B6453" s="3" t="s">
        <v>9142</v>
      </c>
      <c r="C6453" s="4">
        <v>52.011233737600001</v>
      </c>
      <c r="D6453" s="4">
        <v>8.0460586441699995</v>
      </c>
      <c r="E6453" s="4">
        <f>Orte[[#This Row],[Lat_dez]]*PI()/180</f>
        <v>0.90776727674547653</v>
      </c>
      <c r="F6453" s="4">
        <f>Orte[[#This Row],[Lon_dez]]*PI()/180</f>
        <v>0.14043021514931733</v>
      </c>
      <c r="G6453" t="s">
        <v>504</v>
      </c>
      <c r="H6453" t="s">
        <v>1122</v>
      </c>
      <c r="I6453" s="4" t="b">
        <v>0</v>
      </c>
      <c r="J6453" s="4" t="str">
        <f>CONCATENATE(Orte[[#This Row],[Ort]]," - ",Orte[[#This Row],[Landkreis]])</f>
        <v>Sassenberg - Kreis Warendorf</v>
      </c>
      <c r="L6453" s="3" t="s">
        <v>14554</v>
      </c>
      <c r="M6453" s="3"/>
      <c r="N6453" t="str">
        <f>Orte[[#This Row],[Ort]]</f>
        <v>Sassenberg</v>
      </c>
      <c r="O6453" t="s">
        <v>15881</v>
      </c>
      <c r="P6453" t="s">
        <v>2514</v>
      </c>
    </row>
    <row r="6454" spans="1:16" x14ac:dyDescent="0.35">
      <c r="A6454" t="s">
        <v>1313</v>
      </c>
      <c r="B6454" s="3" t="s">
        <v>8253</v>
      </c>
      <c r="C6454" s="4">
        <v>52.532516141800002</v>
      </c>
      <c r="D6454" s="4">
        <v>10.647383185700001</v>
      </c>
      <c r="E6454" s="4">
        <f>Orte[[#This Row],[Lat_dez]]*PI()/180</f>
        <v>0.91686537103147836</v>
      </c>
      <c r="F6454" s="4">
        <f>Orte[[#This Row],[Lon_dez]]*PI()/180</f>
        <v>0.18583189331194783</v>
      </c>
      <c r="G6454" t="s">
        <v>554</v>
      </c>
      <c r="H6454" t="s">
        <v>1314</v>
      </c>
      <c r="I6454" s="4" t="b">
        <v>0</v>
      </c>
      <c r="J6454" s="4" t="str">
        <f>CONCATENATE(Orte[[#This Row],[Ort]]," - ",Orte[[#This Row],[Landkreis]])</f>
        <v>Sassenburg - Landkreis Gifhorn</v>
      </c>
      <c r="L6454" s="3" t="s">
        <v>8482</v>
      </c>
      <c r="M6454" s="3"/>
      <c r="N6454" t="str">
        <f>Orte[[#This Row],[Ort]]</f>
        <v>Sassenburg</v>
      </c>
      <c r="O6454" t="s">
        <v>421</v>
      </c>
      <c r="P6454" t="s">
        <v>1636</v>
      </c>
    </row>
    <row r="6455" spans="1:16" x14ac:dyDescent="0.35">
      <c r="A6455" t="s">
        <v>1918</v>
      </c>
      <c r="B6455" s="3" t="s">
        <v>8890</v>
      </c>
      <c r="C6455" s="4">
        <v>54.524254047200003</v>
      </c>
      <c r="D6455" s="4">
        <v>13.614850329599999</v>
      </c>
      <c r="E6455" s="4">
        <f>Orte[[#This Row],[Lat_dez]]*PI()/180</f>
        <v>0.95162775531748367</v>
      </c>
      <c r="F6455" s="4">
        <f>Orte[[#This Row],[Lon_dez]]*PI()/180</f>
        <v>0.23762396541775518</v>
      </c>
      <c r="G6455" t="s">
        <v>834</v>
      </c>
      <c r="H6455" t="s">
        <v>923</v>
      </c>
      <c r="I6455" s="4" t="b">
        <v>0</v>
      </c>
      <c r="J6455" s="4" t="str">
        <f>CONCATENATE(Orte[[#This Row],[Ort]]," - ",Orte[[#This Row],[Landkreis]])</f>
        <v>Sassnitz - Landkreis Vorpommern-Rügen</v>
      </c>
      <c r="L6455" s="3" t="s">
        <v>7855</v>
      </c>
      <c r="M6455" s="3"/>
      <c r="N6455" t="str">
        <f>Orte[[#This Row],[Ort]]</f>
        <v>Sassnitz</v>
      </c>
      <c r="O6455" t="s">
        <v>235</v>
      </c>
      <c r="P6455" t="s">
        <v>3844</v>
      </c>
    </row>
    <row r="6456" spans="1:16" x14ac:dyDescent="0.35">
      <c r="A6456" t="s">
        <v>2405</v>
      </c>
      <c r="B6456" s="3" t="s">
        <v>9453</v>
      </c>
      <c r="C6456" s="4">
        <v>53.087266616199997</v>
      </c>
      <c r="D6456" s="4">
        <v>7.6939735966300002</v>
      </c>
      <c r="E6456" s="4">
        <f>Orte[[#This Row],[Lat_dez]]*PI()/180</f>
        <v>0.92654759333675873</v>
      </c>
      <c r="F6456" s="4">
        <f>Orte[[#This Row],[Lon_dez]]*PI()/180</f>
        <v>0.13428517182270358</v>
      </c>
      <c r="G6456" t="s">
        <v>554</v>
      </c>
      <c r="H6456" t="s">
        <v>1173</v>
      </c>
      <c r="I6456" s="4" t="b">
        <v>0</v>
      </c>
      <c r="J6456" s="4" t="str">
        <f>CONCATENATE(Orte[[#This Row],[Ort]]," - ",Orte[[#This Row],[Landkreis]])</f>
        <v>Saterland - Landkreis Cloppenburg</v>
      </c>
      <c r="L6456" s="3" t="s">
        <v>12393</v>
      </c>
      <c r="M6456" s="3"/>
      <c r="N6456" t="str">
        <f>Orte[[#This Row],[Ort]]</f>
        <v>Saterland</v>
      </c>
      <c r="O6456" t="s">
        <v>7562</v>
      </c>
      <c r="P6456" t="s">
        <v>1927</v>
      </c>
    </row>
    <row r="6457" spans="1:16" x14ac:dyDescent="0.35">
      <c r="A6457" t="s">
        <v>1301</v>
      </c>
      <c r="B6457" s="3" t="s">
        <v>8244</v>
      </c>
      <c r="C6457" s="4">
        <v>53.999281536600002</v>
      </c>
      <c r="D6457" s="4">
        <v>11.906503329</v>
      </c>
      <c r="E6457" s="4">
        <f>Orte[[#This Row],[Lat_dez]]*PI()/180</f>
        <v>0.94246525652505286</v>
      </c>
      <c r="F6457" s="4">
        <f>Orte[[#This Row],[Lon_dez]]*PI()/180</f>
        <v>0.20780768549071563</v>
      </c>
      <c r="G6457" t="s">
        <v>834</v>
      </c>
      <c r="H6457" t="s">
        <v>1302</v>
      </c>
      <c r="I6457" s="4" t="b">
        <v>0</v>
      </c>
      <c r="J6457" s="4" t="str">
        <f>CONCATENATE(Orte[[#This Row],[Ort]]," - ",Orte[[#This Row],[Landkreis]])</f>
        <v>Satow - Landkreis Rostock</v>
      </c>
      <c r="L6457" s="3" t="s">
        <v>9074</v>
      </c>
      <c r="M6457" s="3"/>
      <c r="N6457" t="str">
        <f>Orte[[#This Row],[Ort]]</f>
        <v>Satow</v>
      </c>
      <c r="O6457" t="s">
        <v>15882</v>
      </c>
      <c r="P6457" t="s">
        <v>3691</v>
      </c>
    </row>
    <row r="6458" spans="1:16" x14ac:dyDescent="0.35">
      <c r="A6458" t="s">
        <v>2234</v>
      </c>
      <c r="B6458" s="3" t="s">
        <v>9251</v>
      </c>
      <c r="C6458" s="4">
        <v>49.1835114414</v>
      </c>
      <c r="D6458" s="4">
        <v>10.0925576065</v>
      </c>
      <c r="E6458" s="4">
        <f>Orte[[#This Row],[Lat_dez]]*PI()/180</f>
        <v>0.85841421234473214</v>
      </c>
      <c r="F6458" s="4">
        <f>Orte[[#This Row],[Lon_dez]]*PI()/180</f>
        <v>0.17614836018062324</v>
      </c>
      <c r="G6458" t="s">
        <v>546</v>
      </c>
      <c r="H6458" t="s">
        <v>1008</v>
      </c>
      <c r="I6458" s="4" t="b">
        <v>0</v>
      </c>
      <c r="J6458" s="4" t="str">
        <f>CONCATENATE(Orte[[#This Row],[Ort]]," - ",Orte[[#This Row],[Landkreis]])</f>
        <v>Satteldorf - Landkreis Schwäbisch Hall</v>
      </c>
      <c r="L6458" s="3" t="s">
        <v>8481</v>
      </c>
      <c r="M6458" s="3"/>
      <c r="N6458" t="str">
        <f>Orte[[#This Row],[Ort]]</f>
        <v>Satteldorf</v>
      </c>
      <c r="O6458" t="s">
        <v>15883</v>
      </c>
      <c r="P6458" t="s">
        <v>1145</v>
      </c>
    </row>
    <row r="6459" spans="1:16" x14ac:dyDescent="0.35">
      <c r="A6459" t="s">
        <v>3653</v>
      </c>
      <c r="B6459" s="3" t="s">
        <v>11016</v>
      </c>
      <c r="C6459" s="4">
        <v>53.387009171899997</v>
      </c>
      <c r="D6459" s="4">
        <v>9.56331770245</v>
      </c>
      <c r="E6459" s="4">
        <f>Orte[[#This Row],[Lat_dez]]*PI()/180</f>
        <v>0.93177908784206631</v>
      </c>
      <c r="F6459" s="4">
        <f>Orte[[#This Row],[Lon_dez]]*PI()/180</f>
        <v>0.16691138132201189</v>
      </c>
      <c r="G6459" t="s">
        <v>554</v>
      </c>
      <c r="H6459" t="s">
        <v>1507</v>
      </c>
      <c r="I6459" s="4" t="b">
        <v>0</v>
      </c>
      <c r="J6459" s="4" t="str">
        <f>CONCATENATE(Orte[[#This Row],[Ort]]," - ",Orte[[#This Row],[Landkreis]])</f>
        <v>Sauensiek - Landkreis Stade</v>
      </c>
      <c r="L6459" s="3" t="s">
        <v>14350</v>
      </c>
      <c r="M6459" s="3"/>
      <c r="N6459" t="str">
        <f>Orte[[#This Row],[Ort]]</f>
        <v>Sauensiek</v>
      </c>
      <c r="O6459" t="s">
        <v>15884</v>
      </c>
      <c r="P6459" t="s">
        <v>5739</v>
      </c>
    </row>
    <row r="6460" spans="1:16" x14ac:dyDescent="0.35">
      <c r="A6460" t="s">
        <v>3487</v>
      </c>
      <c r="B6460" s="3" t="s">
        <v>10804</v>
      </c>
      <c r="C6460" s="4">
        <v>47.959465850699999</v>
      </c>
      <c r="D6460" s="4">
        <v>11.6356059909</v>
      </c>
      <c r="E6460" s="4">
        <f>Orte[[#This Row],[Lat_dez]]*PI()/180</f>
        <v>0.83705058659249809</v>
      </c>
      <c r="F6460" s="4">
        <f>Orte[[#This Row],[Lon_dez]]*PI()/180</f>
        <v>0.20307963500598239</v>
      </c>
      <c r="G6460" t="s">
        <v>665</v>
      </c>
      <c r="H6460" t="s">
        <v>854</v>
      </c>
      <c r="I6460" s="4" t="b">
        <v>0</v>
      </c>
      <c r="J6460" s="4" t="str">
        <f>CONCATENATE(Orte[[#This Row],[Ort]]," - ",Orte[[#This Row],[Landkreis]])</f>
        <v>Sauerlach - Landkreis München</v>
      </c>
      <c r="L6460" s="3" t="s">
        <v>11567</v>
      </c>
      <c r="M6460" s="3"/>
      <c r="N6460" t="str">
        <f>Orte[[#This Row],[Ort]]</f>
        <v>Sauerlach</v>
      </c>
      <c r="O6460" t="s">
        <v>317</v>
      </c>
      <c r="P6460" t="s">
        <v>1182</v>
      </c>
    </row>
    <row r="6461" spans="1:16" x14ac:dyDescent="0.35">
      <c r="A6461" t="s">
        <v>3177</v>
      </c>
      <c r="B6461" s="3" t="s">
        <v>10407</v>
      </c>
      <c r="C6461" s="4">
        <v>47.6337853888</v>
      </c>
      <c r="D6461" s="4">
        <v>10.989726088999999</v>
      </c>
      <c r="E6461" s="4">
        <f>Orte[[#This Row],[Lat_dez]]*PI()/180</f>
        <v>0.83136639022292713</v>
      </c>
      <c r="F6461" s="4">
        <f>Orte[[#This Row],[Lon_dez]]*PI()/180</f>
        <v>0.19180690414536938</v>
      </c>
      <c r="G6461" t="s">
        <v>665</v>
      </c>
      <c r="H6461" t="s">
        <v>949</v>
      </c>
      <c r="I6461" s="4" t="b">
        <v>0</v>
      </c>
      <c r="J6461" s="4" t="str">
        <f>CONCATENATE(Orte[[#This Row],[Ort]]," - ",Orte[[#This Row],[Landkreis]])</f>
        <v>Saulgrub - Landkreis Garmisch-Partenkirchen</v>
      </c>
      <c r="L6461" s="3" t="s">
        <v>15393</v>
      </c>
      <c r="M6461" s="3"/>
      <c r="N6461" t="str">
        <f>Orte[[#This Row],[Ort]]</f>
        <v>Saulgrub</v>
      </c>
      <c r="O6461" t="s">
        <v>15885</v>
      </c>
      <c r="P6461" t="s">
        <v>4429</v>
      </c>
    </row>
    <row r="6462" spans="1:16" x14ac:dyDescent="0.35">
      <c r="A6462" t="s">
        <v>7269</v>
      </c>
      <c r="B6462" s="3" t="s">
        <v>15801</v>
      </c>
      <c r="C6462" s="4">
        <v>49.875881696999997</v>
      </c>
      <c r="D6462" s="4">
        <v>8.1421017257799999</v>
      </c>
      <c r="E6462" s="4">
        <f>Orte[[#This Row],[Lat_dez]]*PI()/180</f>
        <v>0.87049835294782685</v>
      </c>
      <c r="F6462" s="4">
        <f>Orte[[#This Row],[Lon_dez]]*PI()/180</f>
        <v>0.14210648314717347</v>
      </c>
      <c r="G6462" t="s">
        <v>514</v>
      </c>
      <c r="H6462" t="s">
        <v>570</v>
      </c>
      <c r="I6462" s="4" t="b">
        <v>0</v>
      </c>
      <c r="J6462" s="4" t="str">
        <f>CONCATENATE(Orte[[#This Row],[Ort]]," - ",Orte[[#This Row],[Landkreis]])</f>
        <v>Saulheim - Landkreis Alzey-Worms</v>
      </c>
      <c r="L6462" s="3" t="s">
        <v>9438</v>
      </c>
      <c r="M6462" s="3"/>
      <c r="N6462" t="str">
        <f>Orte[[#This Row],[Ort]]</f>
        <v>Saulheim</v>
      </c>
      <c r="O6462" t="s">
        <v>276</v>
      </c>
      <c r="P6462" t="s">
        <v>5410</v>
      </c>
    </row>
    <row r="6463" spans="1:16" x14ac:dyDescent="0.35">
      <c r="A6463" t="s">
        <v>3607</v>
      </c>
      <c r="B6463" s="3" t="s">
        <v>10961</v>
      </c>
      <c r="C6463" s="4">
        <v>49.9103444454</v>
      </c>
      <c r="D6463" s="4">
        <v>9.0048590511400004</v>
      </c>
      <c r="E6463" s="4">
        <f>Orte[[#This Row],[Lat_dez]]*PI()/180</f>
        <v>0.87109984137669316</v>
      </c>
      <c r="F6463" s="4">
        <f>Orte[[#This Row],[Lon_dez]]*PI()/180</f>
        <v>0.15716443912040542</v>
      </c>
      <c r="G6463" t="s">
        <v>549</v>
      </c>
      <c r="H6463" t="s">
        <v>745</v>
      </c>
      <c r="I6463" s="4" t="b">
        <v>0</v>
      </c>
      <c r="J6463" s="4" t="str">
        <f>CONCATENATE(Orte[[#This Row],[Ort]]," - ",Orte[[#This Row],[Landkreis]])</f>
        <v>Schaafheim - Landkreis Darmstadt-Dieburg</v>
      </c>
      <c r="L6463" s="3" t="s">
        <v>11244</v>
      </c>
      <c r="M6463" s="3"/>
      <c r="N6463" t="str">
        <f>Orte[[#This Row],[Ort]]</f>
        <v>Schaafheim</v>
      </c>
      <c r="O6463" t="s">
        <v>7563</v>
      </c>
      <c r="P6463" t="s">
        <v>2097</v>
      </c>
    </row>
    <row r="6464" spans="1:16" x14ac:dyDescent="0.35">
      <c r="A6464" t="s">
        <v>2678</v>
      </c>
      <c r="B6464" s="3" t="s">
        <v>9793</v>
      </c>
      <c r="C6464" s="4">
        <v>54.538690268499998</v>
      </c>
      <c r="D6464" s="4">
        <v>9.6377622826299998</v>
      </c>
      <c r="E6464" s="4">
        <f>Orte[[#This Row],[Lat_dez]]*PI()/180</f>
        <v>0.95187971491071521</v>
      </c>
      <c r="F6464" s="4">
        <f>Orte[[#This Row],[Lon_dez]]*PI()/180</f>
        <v>0.16821068435641778</v>
      </c>
      <c r="G6464" t="s">
        <v>641</v>
      </c>
      <c r="H6464" t="s">
        <v>660</v>
      </c>
      <c r="I6464" s="4" t="b">
        <v>0</v>
      </c>
      <c r="J6464" s="4" t="str">
        <f>CONCATENATE(Orte[[#This Row],[Ort]]," - ",Orte[[#This Row],[Landkreis]])</f>
        <v>Schaalby, Geelbek - Kreis Schleswig-Flensburg</v>
      </c>
      <c r="L6464" s="3" t="s">
        <v>14546</v>
      </c>
      <c r="M6464" s="3"/>
      <c r="N6464" t="str">
        <f>Orte[[#This Row],[Ort]]</f>
        <v>Schaalby, Geelbek</v>
      </c>
      <c r="O6464" t="s">
        <v>15886</v>
      </c>
      <c r="P6464" t="s">
        <v>5985</v>
      </c>
    </row>
    <row r="6465" spans="1:16" x14ac:dyDescent="0.35">
      <c r="A6465" t="s">
        <v>4700</v>
      </c>
      <c r="B6465" s="3" t="s">
        <v>12361</v>
      </c>
      <c r="C6465" s="4">
        <v>54.3029279191</v>
      </c>
      <c r="D6465" s="4">
        <v>9.7655543058600003</v>
      </c>
      <c r="E6465" s="4">
        <f>Orte[[#This Row],[Lat_dez]]*PI()/180</f>
        <v>0.9477648856614479</v>
      </c>
      <c r="F6465" s="4">
        <f>Orte[[#This Row],[Lon_dez]]*PI()/180</f>
        <v>0.17044107591956639</v>
      </c>
      <c r="G6465" t="s">
        <v>641</v>
      </c>
      <c r="H6465" t="s">
        <v>642</v>
      </c>
      <c r="I6465" s="4" t="b">
        <v>0</v>
      </c>
      <c r="J6465" s="4" t="str">
        <f>CONCATENATE(Orte[[#This Row],[Ort]]," - ",Orte[[#This Row],[Landkreis]])</f>
        <v>Schacht-Audorf - Kreis Rendsburg-Eckernförde</v>
      </c>
      <c r="L6465" s="3" t="s">
        <v>14981</v>
      </c>
      <c r="M6465" s="3"/>
      <c r="N6465" t="str">
        <f>Orte[[#This Row],[Ort]]</f>
        <v>Schacht-Audorf</v>
      </c>
      <c r="O6465" t="s">
        <v>15887</v>
      </c>
      <c r="P6465" t="s">
        <v>5976</v>
      </c>
    </row>
    <row r="6466" spans="1:16" x14ac:dyDescent="0.35">
      <c r="A6466" t="s">
        <v>7012</v>
      </c>
      <c r="B6466" s="3" t="s">
        <v>15444</v>
      </c>
      <c r="C6466" s="4">
        <v>54.754698216599998</v>
      </c>
      <c r="D6466" s="4">
        <v>9.1716230380300008</v>
      </c>
      <c r="E6466" s="4">
        <f>Orte[[#This Row],[Lat_dez]]*PI()/180</f>
        <v>0.95564976481553732</v>
      </c>
      <c r="F6466" s="4">
        <f>Orte[[#This Row],[Lon_dez]]*PI()/180</f>
        <v>0.16007501976538863</v>
      </c>
      <c r="G6466" t="s">
        <v>641</v>
      </c>
      <c r="H6466" t="s">
        <v>660</v>
      </c>
      <c r="I6466" s="4" t="b">
        <v>0</v>
      </c>
      <c r="J6466" s="4" t="str">
        <f>CONCATENATE(Orte[[#This Row],[Ort]]," - ",Orte[[#This Row],[Landkreis]])</f>
        <v>Schafflund, Meyn u.a. - Kreis Schleswig-Flensburg</v>
      </c>
      <c r="L6466" s="3" t="s">
        <v>13246</v>
      </c>
      <c r="M6466" s="3"/>
      <c r="N6466" t="str">
        <f>Orte[[#This Row],[Ort]]</f>
        <v>Schafflund, Meyn u.a.</v>
      </c>
      <c r="O6466" t="s">
        <v>15888</v>
      </c>
      <c r="P6466" t="s">
        <v>725</v>
      </c>
    </row>
    <row r="6467" spans="1:16" x14ac:dyDescent="0.35">
      <c r="A6467" t="s">
        <v>6195</v>
      </c>
      <c r="B6467" s="3" t="s">
        <v>14328</v>
      </c>
      <c r="C6467" s="4">
        <v>54.0855573925</v>
      </c>
      <c r="D6467" s="4">
        <v>9.2969091724500004</v>
      </c>
      <c r="E6467" s="4">
        <f>Orte[[#This Row],[Lat_dez]]*PI()/180</f>
        <v>0.943971054275484</v>
      </c>
      <c r="F6467" s="4">
        <f>Orte[[#This Row],[Lon_dez]]*PI()/180</f>
        <v>0.16226167531811381</v>
      </c>
      <c r="G6467" t="s">
        <v>641</v>
      </c>
      <c r="H6467" t="s">
        <v>642</v>
      </c>
      <c r="I6467" s="4" t="b">
        <v>0</v>
      </c>
      <c r="J6467" s="4" t="str">
        <f>CONCATENATE(Orte[[#This Row],[Ort]]," - ",Orte[[#This Row],[Landkreis]])</f>
        <v>Schafstedt, Weidenhof, Bornholt - Kreis Rendsburg-Eckernförde</v>
      </c>
      <c r="L6467" s="3" t="s">
        <v>14253</v>
      </c>
      <c r="M6467" s="3"/>
      <c r="N6467" t="str">
        <f>Orte[[#This Row],[Ort]]</f>
        <v>Schafstedt, Weidenhof, Bornholt</v>
      </c>
      <c r="O6467" t="s">
        <v>15889</v>
      </c>
      <c r="P6467" t="s">
        <v>7022</v>
      </c>
    </row>
    <row r="6468" spans="1:16" x14ac:dyDescent="0.35">
      <c r="A6468" t="s">
        <v>1863</v>
      </c>
      <c r="B6468" s="3" t="s">
        <v>13625</v>
      </c>
      <c r="C6468" s="4">
        <v>47.974830106200002</v>
      </c>
      <c r="D6468" s="4">
        <v>11.4580192765</v>
      </c>
      <c r="E6468" s="4">
        <f>Orte[[#This Row],[Lat_dez]]*PI()/180</f>
        <v>0.83731874343809098</v>
      </c>
      <c r="F6468" s="4">
        <f>Orte[[#This Row],[Lon_dez]]*PI()/180</f>
        <v>0.19998016213190353</v>
      </c>
      <c r="G6468" t="s">
        <v>665</v>
      </c>
      <c r="H6468" t="s">
        <v>854</v>
      </c>
      <c r="I6468" s="4" t="b">
        <v>0</v>
      </c>
      <c r="J6468" s="4" t="str">
        <f>CONCATENATE(Orte[[#This Row],[Ort]]," - ",Orte[[#This Row],[Landkreis]])</f>
        <v>Schäftlarn - Landkreis München</v>
      </c>
      <c r="L6468" s="3" t="s">
        <v>15755</v>
      </c>
      <c r="M6468" s="3"/>
      <c r="N6468" t="str">
        <f>Orte[[#This Row],[Ort]]</f>
        <v>Schäftlarn</v>
      </c>
      <c r="O6468" t="s">
        <v>423</v>
      </c>
      <c r="P6468" t="s">
        <v>7162</v>
      </c>
    </row>
    <row r="6469" spans="1:16" x14ac:dyDescent="0.35">
      <c r="A6469" t="s">
        <v>1863</v>
      </c>
      <c r="B6469" s="3" t="s">
        <v>8830</v>
      </c>
      <c r="C6469" s="4">
        <v>47.996310634499999</v>
      </c>
      <c r="D6469" s="4">
        <v>11.438748391600001</v>
      </c>
      <c r="E6469" s="4">
        <f>Orte[[#This Row],[Lat_dez]]*PI()/180</f>
        <v>0.83769364938199375</v>
      </c>
      <c r="F6469" s="4">
        <f>Orte[[#This Row],[Lon_dez]]*PI()/180</f>
        <v>0.1996438217406257</v>
      </c>
      <c r="G6469" t="s">
        <v>665</v>
      </c>
      <c r="H6469" t="s">
        <v>854</v>
      </c>
      <c r="I6469" s="4" t="b">
        <v>0</v>
      </c>
      <c r="J6469" s="4" t="str">
        <f>CONCATENATE(Orte[[#This Row],[Ort]]," - ",Orte[[#This Row],[Landkreis]])</f>
        <v>Schäftlarn - Landkreis München</v>
      </c>
      <c r="L6469" s="3" t="s">
        <v>11711</v>
      </c>
      <c r="M6469" s="3"/>
      <c r="N6469" t="str">
        <f>Orte[[#This Row],[Ort]]</f>
        <v>Schäftlarn</v>
      </c>
      <c r="O6469" t="s">
        <v>15890</v>
      </c>
      <c r="P6469" t="s">
        <v>4544</v>
      </c>
    </row>
    <row r="6470" spans="1:16" x14ac:dyDescent="0.35">
      <c r="A6470" t="s">
        <v>2718</v>
      </c>
      <c r="B6470" s="3" t="s">
        <v>9846</v>
      </c>
      <c r="C6470" s="4">
        <v>50.487394994900001</v>
      </c>
      <c r="D6470" s="4">
        <v>7.1524171662100002</v>
      </c>
      <c r="E6470" s="4">
        <f>Orte[[#This Row],[Lat_dez]]*PI()/180</f>
        <v>0.88117127341591073</v>
      </c>
      <c r="F6470" s="4">
        <f>Orte[[#This Row],[Lon_dez]]*PI()/180</f>
        <v>0.12483322902652702</v>
      </c>
      <c r="G6470" t="s">
        <v>514</v>
      </c>
      <c r="H6470" t="s">
        <v>1271</v>
      </c>
      <c r="I6470" s="4" t="b">
        <v>0</v>
      </c>
      <c r="J6470" s="4" t="str">
        <f>CONCATENATE(Orte[[#This Row],[Ort]]," - ",Orte[[#This Row],[Landkreis]])</f>
        <v>Schalkenbach, Königsfeld, Dedenbach - Landkreis Ahrweiler</v>
      </c>
      <c r="L6470" s="3" t="s">
        <v>14356</v>
      </c>
      <c r="M6470" s="3"/>
      <c r="N6470" t="str">
        <f>Orte[[#This Row],[Ort]]</f>
        <v>Schalkenbach, Königsfeld, Dedenbach</v>
      </c>
      <c r="O6470" t="s">
        <v>186</v>
      </c>
      <c r="P6470" t="s">
        <v>6464</v>
      </c>
    </row>
    <row r="6471" spans="1:16" x14ac:dyDescent="0.35">
      <c r="A6471" t="s">
        <v>2130</v>
      </c>
      <c r="B6471" s="3" t="s">
        <v>9132</v>
      </c>
      <c r="C6471" s="4">
        <v>51.256852838299999</v>
      </c>
      <c r="D6471" s="4">
        <v>7.5587358509399998</v>
      </c>
      <c r="E6471" s="4">
        <f>Orte[[#This Row],[Lat_dez]]*PI()/180</f>
        <v>0.89460084623853564</v>
      </c>
      <c r="F6471" s="4">
        <f>Orte[[#This Row],[Lon_dez]]*PI()/180</f>
        <v>0.13192482788743831</v>
      </c>
      <c r="G6471" t="s">
        <v>504</v>
      </c>
      <c r="H6471" t="s">
        <v>633</v>
      </c>
      <c r="I6471" s="4" t="b">
        <v>0</v>
      </c>
      <c r="J6471" s="4" t="str">
        <f>CONCATENATE(Orte[[#This Row],[Ort]]," - ",Orte[[#This Row],[Landkreis]])</f>
        <v>Schalksmühle - Kreis Märkischer Kreis</v>
      </c>
      <c r="L6471" s="3" t="s">
        <v>10634</v>
      </c>
      <c r="M6471" s="3"/>
      <c r="N6471" t="str">
        <f>Orte[[#This Row],[Ort]]</f>
        <v>Schalksmühle</v>
      </c>
      <c r="O6471" t="s">
        <v>15891</v>
      </c>
      <c r="P6471" t="s">
        <v>5753</v>
      </c>
    </row>
    <row r="6472" spans="1:16" x14ac:dyDescent="0.35">
      <c r="A6472" t="s">
        <v>2523</v>
      </c>
      <c r="B6472" s="3" t="s">
        <v>9603</v>
      </c>
      <c r="C6472" s="4">
        <v>47.657542374499997</v>
      </c>
      <c r="D6472" s="4">
        <v>7.6262794508300003</v>
      </c>
      <c r="E6472" s="4">
        <f>Orte[[#This Row],[Lat_dez]]*PI()/180</f>
        <v>0.83178102784374142</v>
      </c>
      <c r="F6472" s="4">
        <f>Orte[[#This Row],[Lon_dez]]*PI()/180</f>
        <v>0.13310368609416851</v>
      </c>
      <c r="G6472" t="s">
        <v>546</v>
      </c>
      <c r="H6472" t="s">
        <v>597</v>
      </c>
      <c r="I6472" s="4" t="b">
        <v>0</v>
      </c>
      <c r="J6472" s="4" t="str">
        <f>CONCATENATE(Orte[[#This Row],[Ort]]," - ",Orte[[#This Row],[Landkreis]])</f>
        <v>Schallbach - Landkreis Lörrach</v>
      </c>
      <c r="L6472" s="3" t="s">
        <v>15482</v>
      </c>
      <c r="M6472" s="3"/>
      <c r="N6472" t="str">
        <f>Orte[[#This Row],[Ort]]</f>
        <v>Schallbach</v>
      </c>
      <c r="O6472" t="s">
        <v>15892</v>
      </c>
      <c r="P6472" t="s">
        <v>5019</v>
      </c>
    </row>
    <row r="6473" spans="1:16" x14ac:dyDescent="0.35">
      <c r="A6473" t="s">
        <v>2976</v>
      </c>
      <c r="B6473" s="3" t="s">
        <v>10163</v>
      </c>
      <c r="C6473" s="4">
        <v>49.547018109500002</v>
      </c>
      <c r="D6473" s="4">
        <v>7.7109596418499997</v>
      </c>
      <c r="E6473" s="4">
        <f>Orte[[#This Row],[Lat_dez]]*PI()/180</f>
        <v>0.86475860055603138</v>
      </c>
      <c r="F6473" s="4">
        <f>Orte[[#This Row],[Lon_dez]]*PI()/180</f>
        <v>0.13458163423868524</v>
      </c>
      <c r="G6473" t="s">
        <v>514</v>
      </c>
      <c r="H6473" t="s">
        <v>586</v>
      </c>
      <c r="I6473" s="4" t="b">
        <v>0</v>
      </c>
      <c r="J6473" s="4" t="str">
        <f>CONCATENATE(Orte[[#This Row],[Ort]]," - ",Orte[[#This Row],[Landkreis]])</f>
        <v>Schallodenbach - Landkreis Kaiserslautern</v>
      </c>
      <c r="L6473" s="3" t="s">
        <v>13743</v>
      </c>
      <c r="M6473" s="3"/>
      <c r="N6473" t="str">
        <f>Orte[[#This Row],[Ort]]</f>
        <v>Schallodenbach</v>
      </c>
      <c r="O6473" t="s">
        <v>233</v>
      </c>
      <c r="P6473" t="s">
        <v>1845</v>
      </c>
    </row>
    <row r="6474" spans="1:16" x14ac:dyDescent="0.35">
      <c r="A6474" t="s">
        <v>3533</v>
      </c>
      <c r="B6474" s="3" t="s">
        <v>10871</v>
      </c>
      <c r="C6474" s="4">
        <v>47.960768282799997</v>
      </c>
      <c r="D6474" s="4">
        <v>7.73545227408</v>
      </c>
      <c r="E6474" s="4">
        <f>Orte[[#This Row],[Lat_dez]]*PI()/180</f>
        <v>0.8370733183209268</v>
      </c>
      <c r="F6474" s="4">
        <f>Orte[[#This Row],[Lon_dez]]*PI()/180</f>
        <v>0.13500911131357882</v>
      </c>
      <c r="G6474" t="s">
        <v>546</v>
      </c>
      <c r="H6474" t="s">
        <v>547</v>
      </c>
      <c r="I6474" s="4" t="b">
        <v>0</v>
      </c>
      <c r="J6474" s="4" t="str">
        <f>CONCATENATE(Orte[[#This Row],[Ort]]," - ",Orte[[#This Row],[Landkreis]])</f>
        <v>Schallstadt - Landkreis Breisgau-Hochschwarzwald</v>
      </c>
      <c r="L6474" s="3" t="s">
        <v>9436</v>
      </c>
      <c r="M6474" s="3"/>
      <c r="N6474" t="str">
        <f>Orte[[#This Row],[Ort]]</f>
        <v>Schallstadt</v>
      </c>
      <c r="O6474" t="s">
        <v>15893</v>
      </c>
      <c r="P6474" t="s">
        <v>6556</v>
      </c>
    </row>
    <row r="6475" spans="1:16" x14ac:dyDescent="0.35">
      <c r="A6475" t="s">
        <v>7232</v>
      </c>
      <c r="B6475" s="3" t="s">
        <v>15743</v>
      </c>
      <c r="C6475" s="4">
        <v>54.033509011200003</v>
      </c>
      <c r="D6475" s="4">
        <v>10.745089398899999</v>
      </c>
      <c r="E6475" s="4">
        <f>Orte[[#This Row],[Lat_dez]]*PI()/180</f>
        <v>0.94306263865146556</v>
      </c>
      <c r="F6475" s="4">
        <f>Orte[[#This Row],[Lon_dez]]*PI()/180</f>
        <v>0.18753718843194336</v>
      </c>
      <c r="G6475" t="s">
        <v>641</v>
      </c>
      <c r="H6475" t="s">
        <v>1323</v>
      </c>
      <c r="I6475" s="4" t="b">
        <v>0</v>
      </c>
      <c r="J6475" s="4" t="str">
        <f>CONCATENATE(Orte[[#This Row],[Ort]]," - ",Orte[[#This Row],[Landkreis]])</f>
        <v>Scharbeutz - Kreis Ostholstein</v>
      </c>
      <c r="L6475" s="3" t="s">
        <v>11715</v>
      </c>
      <c r="M6475" s="3"/>
      <c r="N6475" t="str">
        <f>Orte[[#This Row],[Ort]]</f>
        <v>Scharbeutz</v>
      </c>
      <c r="O6475" t="s">
        <v>130</v>
      </c>
      <c r="P6475" t="s">
        <v>2315</v>
      </c>
    </row>
    <row r="6476" spans="1:16" x14ac:dyDescent="0.35">
      <c r="A6476" t="s">
        <v>5744</v>
      </c>
      <c r="B6476" s="3" t="s">
        <v>13722</v>
      </c>
      <c r="C6476" s="4">
        <v>54.028631832800002</v>
      </c>
      <c r="D6476" s="4">
        <v>10.6776301235</v>
      </c>
      <c r="E6476" s="4">
        <f>Orte[[#This Row],[Lat_dez]]*PI()/180</f>
        <v>0.94297751583017841</v>
      </c>
      <c r="F6476" s="4">
        <f>Orte[[#This Row],[Lon_dez]]*PI()/180</f>
        <v>0.18635980196520374</v>
      </c>
      <c r="G6476" t="s">
        <v>641</v>
      </c>
      <c r="H6476" t="s">
        <v>1323</v>
      </c>
      <c r="I6476" s="4" t="b">
        <v>0</v>
      </c>
      <c r="J6476" s="4" t="str">
        <f>CONCATENATE(Orte[[#This Row],[Ort]]," - ",Orte[[#This Row],[Landkreis]])</f>
        <v>Scharbeutz, Süsel - Kreis Ostholstein</v>
      </c>
      <c r="L6476" s="3" t="s">
        <v>12108</v>
      </c>
      <c r="M6476" s="3"/>
      <c r="N6476" t="str">
        <f>Orte[[#This Row],[Ort]]</f>
        <v>Scharbeutz, Süsel</v>
      </c>
      <c r="O6476" t="s">
        <v>15894</v>
      </c>
      <c r="P6476" t="s">
        <v>6394</v>
      </c>
    </row>
    <row r="6477" spans="1:16" x14ac:dyDescent="0.35">
      <c r="A6477" t="s">
        <v>1810</v>
      </c>
      <c r="B6477" s="3" t="s">
        <v>8771</v>
      </c>
      <c r="C6477" s="4">
        <v>53.304420373600003</v>
      </c>
      <c r="D6477" s="4">
        <v>10.5408748271</v>
      </c>
      <c r="E6477" s="4">
        <f>Orte[[#This Row],[Lat_dez]]*PI()/180</f>
        <v>0.93033764138646591</v>
      </c>
      <c r="F6477" s="4">
        <f>Orte[[#This Row],[Lon_dez]]*PI()/180</f>
        <v>0.18397297177348299</v>
      </c>
      <c r="G6477" t="s">
        <v>554</v>
      </c>
      <c r="H6477" t="s">
        <v>1040</v>
      </c>
      <c r="I6477" s="4" t="b">
        <v>0</v>
      </c>
      <c r="J6477" s="4" t="str">
        <f>CONCATENATE(Orte[[#This Row],[Ort]]," - ",Orte[[#This Row],[Landkreis]])</f>
        <v>Scharnebeck, Echem, Lüdersburg, Rullstorf - Landkreis Lüneburg</v>
      </c>
      <c r="L6477" s="3" t="s">
        <v>10990</v>
      </c>
      <c r="M6477" s="3"/>
      <c r="N6477" t="str">
        <f>Orte[[#This Row],[Ort]]</f>
        <v>Scharnebeck, Echem, Lüdersburg, Rullstorf</v>
      </c>
      <c r="O6477" t="s">
        <v>15895</v>
      </c>
      <c r="P6477" t="s">
        <v>7073</v>
      </c>
    </row>
    <row r="6478" spans="1:16" x14ac:dyDescent="0.35">
      <c r="A6478" t="s">
        <v>7021</v>
      </c>
      <c r="B6478" s="3" t="s">
        <v>15458</v>
      </c>
      <c r="C6478" s="4">
        <v>51.281415387999999</v>
      </c>
      <c r="D6478" s="4">
        <v>9.3286164715400002</v>
      </c>
      <c r="E6478" s="4">
        <f>Orte[[#This Row],[Lat_dez]]*PI()/180</f>
        <v>0.89502954360348541</v>
      </c>
      <c r="F6478" s="4">
        <f>Orte[[#This Row],[Lon_dez]]*PI()/180</f>
        <v>0.16281507208414889</v>
      </c>
      <c r="G6478" t="s">
        <v>549</v>
      </c>
      <c r="H6478" t="s">
        <v>1756</v>
      </c>
      <c r="I6478" s="4" t="b">
        <v>0</v>
      </c>
      <c r="J6478" s="4" t="str">
        <f>CONCATENATE(Orte[[#This Row],[Ort]]," - ",Orte[[#This Row],[Landkreis]])</f>
        <v>Schauenburg - Landkreis Kassel</v>
      </c>
      <c r="L6478" s="3" t="s">
        <v>13154</v>
      </c>
      <c r="M6478" s="3"/>
      <c r="N6478" t="str">
        <f>Orte[[#This Row],[Ort]]</f>
        <v>Schauenburg</v>
      </c>
      <c r="O6478" t="s">
        <v>15896</v>
      </c>
      <c r="P6478" t="s">
        <v>4234</v>
      </c>
    </row>
    <row r="6479" spans="1:16" x14ac:dyDescent="0.35">
      <c r="A6479" t="s">
        <v>3311</v>
      </c>
      <c r="B6479" s="3" t="s">
        <v>10576</v>
      </c>
      <c r="C6479" s="4">
        <v>50.276342409400002</v>
      </c>
      <c r="D6479" s="4">
        <v>11.7420897103</v>
      </c>
      <c r="E6479" s="4">
        <f>Orte[[#This Row],[Lat_dez]]*PI()/180</f>
        <v>0.87748771090408895</v>
      </c>
      <c r="F6479" s="4">
        <f>Orte[[#This Row],[Lon_dez]]*PI()/180</f>
        <v>0.20493812650928211</v>
      </c>
      <c r="G6479" t="s">
        <v>665</v>
      </c>
      <c r="H6479" t="s">
        <v>852</v>
      </c>
      <c r="I6479" s="4" t="b">
        <v>0</v>
      </c>
      <c r="J6479" s="4" t="str">
        <f>CONCATENATE(Orte[[#This Row],[Ort]]," - ",Orte[[#This Row],[Landkreis]])</f>
        <v>Schauenstein - Landkreis Hof</v>
      </c>
      <c r="L6479" s="3" t="s">
        <v>12386</v>
      </c>
      <c r="M6479" s="3"/>
      <c r="N6479" t="str">
        <f>Orte[[#This Row],[Ort]]</f>
        <v>Schauenstein</v>
      </c>
      <c r="O6479" t="s">
        <v>15897</v>
      </c>
      <c r="P6479" t="s">
        <v>3008</v>
      </c>
    </row>
    <row r="6480" spans="1:16" x14ac:dyDescent="0.35">
      <c r="A6480" t="s">
        <v>5616</v>
      </c>
      <c r="B6480" s="3" t="s">
        <v>13553</v>
      </c>
      <c r="C6480" s="4">
        <v>48.8487912812</v>
      </c>
      <c r="D6480" s="4">
        <v>13.0570220033</v>
      </c>
      <c r="E6480" s="4">
        <f>Orte[[#This Row],[Lat_dez]]*PI()/180</f>
        <v>0.85257224347643912</v>
      </c>
      <c r="F6480" s="4">
        <f>Orte[[#This Row],[Lon_dez]]*PI()/180</f>
        <v>0.22788802446293088</v>
      </c>
      <c r="G6480" t="s">
        <v>665</v>
      </c>
      <c r="H6480" t="s">
        <v>917</v>
      </c>
      <c r="I6480" s="4" t="b">
        <v>0</v>
      </c>
      <c r="J6480" s="4" t="str">
        <f>CONCATENATE(Orte[[#This Row],[Ort]]," - ",Orte[[#This Row],[Landkreis]])</f>
        <v>Schaufling - Landkreis Deggendorf</v>
      </c>
      <c r="L6480" s="3" t="s">
        <v>11159</v>
      </c>
      <c r="M6480" s="3"/>
      <c r="N6480" t="str">
        <f>Orte[[#This Row],[Ort]]</f>
        <v>Schaufling</v>
      </c>
      <c r="O6480" t="s">
        <v>15898</v>
      </c>
      <c r="P6480" t="s">
        <v>973</v>
      </c>
    </row>
    <row r="6481" spans="1:16" x14ac:dyDescent="0.35">
      <c r="A6481" t="s">
        <v>2789</v>
      </c>
      <c r="B6481" s="3" t="s">
        <v>9935</v>
      </c>
      <c r="C6481" s="4">
        <v>47.926237327800003</v>
      </c>
      <c r="D6481" s="4">
        <v>12.1197421177</v>
      </c>
      <c r="E6481" s="4">
        <f>Orte[[#This Row],[Lat_dez]]*PI()/180</f>
        <v>0.83647063946231881</v>
      </c>
      <c r="F6481" s="4">
        <f>Orte[[#This Row],[Lon_dez]]*PI()/180</f>
        <v>0.2115294044464951</v>
      </c>
      <c r="G6481" t="s">
        <v>665</v>
      </c>
      <c r="H6481" t="s">
        <v>877</v>
      </c>
      <c r="I6481" s="4" t="b">
        <v>0</v>
      </c>
      <c r="J6481" s="4" t="str">
        <f>CONCATENATE(Orte[[#This Row],[Ort]]," - ",Orte[[#This Row],[Landkreis]])</f>
        <v>Schechen - Landkreis Rosenheim</v>
      </c>
      <c r="L6481" s="3" t="s">
        <v>15115</v>
      </c>
      <c r="M6481" s="3"/>
      <c r="N6481" t="str">
        <f>Orte[[#This Row],[Ort]]</f>
        <v>Schechen</v>
      </c>
      <c r="O6481" t="s">
        <v>409</v>
      </c>
      <c r="P6481" t="s">
        <v>5878</v>
      </c>
    </row>
    <row r="6482" spans="1:16" x14ac:dyDescent="0.35">
      <c r="A6482" t="s">
        <v>5278</v>
      </c>
      <c r="B6482" s="3" t="s">
        <v>13115</v>
      </c>
      <c r="C6482" s="4">
        <v>48.873984025600002</v>
      </c>
      <c r="D6482" s="4">
        <v>9.9272680833999996</v>
      </c>
      <c r="E6482" s="4">
        <f>Orte[[#This Row],[Lat_dez]]*PI()/180</f>
        <v>0.85301193981383261</v>
      </c>
      <c r="F6482" s="4">
        <f>Orte[[#This Row],[Lon_dez]]*PI()/180</f>
        <v>0.17326351378347704</v>
      </c>
      <c r="G6482" t="s">
        <v>546</v>
      </c>
      <c r="H6482" t="s">
        <v>662</v>
      </c>
      <c r="I6482" s="4" t="b">
        <v>0</v>
      </c>
      <c r="J6482" s="4" t="str">
        <f>CONCATENATE(Orte[[#This Row],[Ort]]," - ",Orte[[#This Row],[Landkreis]])</f>
        <v>Schechingen - Landkreis Ostalbkreis</v>
      </c>
      <c r="L6482" s="3" t="s">
        <v>8464</v>
      </c>
      <c r="M6482" s="3"/>
      <c r="N6482" t="str">
        <f>Orte[[#This Row],[Ort]]</f>
        <v>Schechingen</v>
      </c>
      <c r="O6482" t="s">
        <v>15899</v>
      </c>
      <c r="P6482" t="s">
        <v>942</v>
      </c>
    </row>
    <row r="6483" spans="1:16" x14ac:dyDescent="0.35">
      <c r="A6483" t="s">
        <v>2867</v>
      </c>
      <c r="B6483" s="3" t="s">
        <v>10026</v>
      </c>
      <c r="C6483" s="4">
        <v>48.083668951100002</v>
      </c>
      <c r="D6483" s="4">
        <v>9.3169756636399992</v>
      </c>
      <c r="E6483" s="4">
        <f>Orte[[#This Row],[Lat_dez]]*PI()/180</f>
        <v>0.83921833963566328</v>
      </c>
      <c r="F6483" s="4">
        <f>Orte[[#This Row],[Lon_dez]]*PI()/180</f>
        <v>0.16261190165870171</v>
      </c>
      <c r="G6483" t="s">
        <v>546</v>
      </c>
      <c r="H6483" t="s">
        <v>1495</v>
      </c>
      <c r="I6483" s="4" t="b">
        <v>0</v>
      </c>
      <c r="J6483" s="4" t="str">
        <f>CONCATENATE(Orte[[#This Row],[Ort]]," - ",Orte[[#This Row],[Landkreis]])</f>
        <v>Scheer - Landkreis Sigmaringen</v>
      </c>
      <c r="L6483" s="3" t="s">
        <v>15082</v>
      </c>
      <c r="M6483" s="3"/>
      <c r="N6483" t="str">
        <f>Orte[[#This Row],[Ort]]</f>
        <v>Scheer</v>
      </c>
      <c r="O6483" t="s">
        <v>15900</v>
      </c>
      <c r="P6483" t="s">
        <v>1937</v>
      </c>
    </row>
    <row r="6484" spans="1:16" x14ac:dyDescent="0.35">
      <c r="A6484" t="s">
        <v>2650</v>
      </c>
      <c r="B6484" s="3" t="s">
        <v>9765</v>
      </c>
      <c r="C6484" s="4">
        <v>53.163619610799998</v>
      </c>
      <c r="D6484" s="4">
        <v>9.4906836566900008</v>
      </c>
      <c r="E6484" s="4">
        <f>Orte[[#This Row],[Lat_dez]]*PI()/180</f>
        <v>0.92788020448628639</v>
      </c>
      <c r="F6484" s="4">
        <f>Orte[[#This Row],[Lon_dez]]*PI()/180</f>
        <v>0.16564367807445568</v>
      </c>
      <c r="G6484" t="s">
        <v>554</v>
      </c>
      <c r="H6484" t="s">
        <v>755</v>
      </c>
      <c r="I6484" s="4" t="b">
        <v>0</v>
      </c>
      <c r="J6484" s="4" t="str">
        <f>CONCATENATE(Orte[[#This Row],[Ort]]," - ",Orte[[#This Row],[Landkreis]])</f>
        <v>Scheeßel - Landkreis Rotenburg (Wümme)</v>
      </c>
      <c r="L6484" s="3" t="s">
        <v>15494</v>
      </c>
      <c r="M6484" s="3"/>
      <c r="N6484" t="str">
        <f>Orte[[#This Row],[Ort]]</f>
        <v>Scheeßel</v>
      </c>
      <c r="O6484" t="s">
        <v>7321</v>
      </c>
      <c r="P6484" t="s">
        <v>3837</v>
      </c>
    </row>
    <row r="6485" spans="1:16" x14ac:dyDescent="0.35">
      <c r="A6485" t="s">
        <v>6407</v>
      </c>
      <c r="B6485" s="3" t="s">
        <v>14625</v>
      </c>
      <c r="C6485" s="4">
        <v>49.403610717900001</v>
      </c>
      <c r="D6485" s="4">
        <v>9.2882858119999998</v>
      </c>
      <c r="E6485" s="4">
        <f>Orte[[#This Row],[Lat_dez]]*PI()/180</f>
        <v>0.86225566940091447</v>
      </c>
      <c r="F6485" s="4">
        <f>Orte[[#This Row],[Lon_dez]]*PI()/180</f>
        <v>0.16211116928567504</v>
      </c>
      <c r="G6485" t="s">
        <v>546</v>
      </c>
      <c r="H6485" t="s">
        <v>774</v>
      </c>
      <c r="I6485" s="4" t="b">
        <v>0</v>
      </c>
      <c r="J6485" s="4" t="str">
        <f>CONCATENATE(Orte[[#This Row],[Ort]]," - ",Orte[[#This Row],[Landkreis]])</f>
        <v>Schefflenz - Landkreis Neckar-Odenwald-Kreis</v>
      </c>
      <c r="L6485" s="3" t="s">
        <v>9927</v>
      </c>
      <c r="M6485" s="3"/>
      <c r="N6485" t="str">
        <f>Orte[[#This Row],[Ort]]</f>
        <v>Schefflenz</v>
      </c>
      <c r="O6485" t="s">
        <v>124</v>
      </c>
      <c r="P6485" t="s">
        <v>2449</v>
      </c>
    </row>
    <row r="6486" spans="1:16" x14ac:dyDescent="0.35">
      <c r="A6486" t="s">
        <v>6710</v>
      </c>
      <c r="B6486" s="3" t="s">
        <v>15034</v>
      </c>
      <c r="C6486" s="4">
        <v>50.578862504299998</v>
      </c>
      <c r="D6486" s="4">
        <v>12.8863701313</v>
      </c>
      <c r="E6486" s="4">
        <f>Orte[[#This Row],[Lat_dez]]*PI()/180</f>
        <v>0.88276768261353955</v>
      </c>
      <c r="F6486" s="4">
        <f>Orte[[#This Row],[Lon_dez]]*PI()/180</f>
        <v>0.22490958742183897</v>
      </c>
      <c r="G6486" t="s">
        <v>869</v>
      </c>
      <c r="H6486" t="s">
        <v>910</v>
      </c>
      <c r="I6486" s="4" t="b">
        <v>0</v>
      </c>
      <c r="J6486" s="4" t="str">
        <f>CONCATENATE(Orte[[#This Row],[Ort]]," - ",Orte[[#This Row],[Landkreis]])</f>
        <v>Scheibenberg - Landkreis Erzgebirgskreis</v>
      </c>
      <c r="L6486" s="3" t="s">
        <v>7850</v>
      </c>
      <c r="M6486" s="3"/>
      <c r="N6486" t="str">
        <f>Orte[[#This Row],[Ort]]</f>
        <v>Scheibenberg</v>
      </c>
      <c r="O6486" t="s">
        <v>188</v>
      </c>
      <c r="P6486" t="s">
        <v>1943</v>
      </c>
    </row>
    <row r="6487" spans="1:16" x14ac:dyDescent="0.35">
      <c r="A6487" t="s">
        <v>3505</v>
      </c>
      <c r="B6487" s="3" t="s">
        <v>10824</v>
      </c>
      <c r="C6487" s="4">
        <v>48.9868049333</v>
      </c>
      <c r="D6487" s="4">
        <v>8.1198673198000009</v>
      </c>
      <c r="E6487" s="4">
        <f>Orte[[#This Row],[Lat_dez]]*PI()/180</f>
        <v>0.85498103611828624</v>
      </c>
      <c r="F6487" s="4">
        <f>Orte[[#This Row],[Lon_dez]]*PI()/180</f>
        <v>0.14171841955559736</v>
      </c>
      <c r="G6487" t="s">
        <v>514</v>
      </c>
      <c r="H6487" t="s">
        <v>565</v>
      </c>
      <c r="I6487" s="4" t="b">
        <v>0</v>
      </c>
      <c r="J6487" s="4" t="str">
        <f>CONCATENATE(Orte[[#This Row],[Ort]]," - ",Orte[[#This Row],[Landkreis]])</f>
        <v>Scheibenhardt - Landkreis Germersheim</v>
      </c>
      <c r="L6487" s="3" t="s">
        <v>10396</v>
      </c>
      <c r="M6487" s="3"/>
      <c r="N6487" t="str">
        <f>Orte[[#This Row],[Ort]]</f>
        <v>Scheibenhardt</v>
      </c>
      <c r="O6487" t="s">
        <v>15901</v>
      </c>
      <c r="P6487" t="s">
        <v>6965</v>
      </c>
    </row>
    <row r="6488" spans="1:16" x14ac:dyDescent="0.35">
      <c r="A6488" t="s">
        <v>2742</v>
      </c>
      <c r="B6488" s="3" t="s">
        <v>9874</v>
      </c>
      <c r="C6488" s="4">
        <v>47.569721698499997</v>
      </c>
      <c r="D6488" s="4">
        <v>9.8514739744500002</v>
      </c>
      <c r="E6488" s="4">
        <f>Orte[[#This Row],[Lat_dez]]*PI()/180</f>
        <v>0.8302482678962142</v>
      </c>
      <c r="F6488" s="4">
        <f>Orte[[#This Row],[Lon_dez]]*PI()/180</f>
        <v>0.17194065702868422</v>
      </c>
      <c r="G6488" t="s">
        <v>665</v>
      </c>
      <c r="H6488" t="s">
        <v>2096</v>
      </c>
      <c r="I6488" s="4" t="b">
        <v>0</v>
      </c>
      <c r="J6488" s="4" t="str">
        <f>CONCATENATE(Orte[[#This Row],[Ort]]," - ",Orte[[#This Row],[Landkreis]])</f>
        <v>Scheidegg - Landkreis Lindau (Bodensee)</v>
      </c>
      <c r="L6488" s="3" t="s">
        <v>9910</v>
      </c>
      <c r="M6488" s="3"/>
      <c r="N6488" t="str">
        <f>Orte[[#This Row],[Ort]]</f>
        <v>Scheidegg</v>
      </c>
      <c r="O6488" t="s">
        <v>8</v>
      </c>
      <c r="P6488" t="s">
        <v>6789</v>
      </c>
    </row>
    <row r="6489" spans="1:16" x14ac:dyDescent="0.35">
      <c r="A6489" t="s">
        <v>1048</v>
      </c>
      <c r="B6489" s="3" t="s">
        <v>8021</v>
      </c>
      <c r="C6489" s="4">
        <v>49.672035114700002</v>
      </c>
      <c r="D6489" s="4">
        <v>10.4750631638</v>
      </c>
      <c r="E6489" s="4">
        <f>Orte[[#This Row],[Lat_dez]]*PI()/180</f>
        <v>0.86694055891775423</v>
      </c>
      <c r="F6489" s="4">
        <f>Orte[[#This Row],[Lon_dez]]*PI()/180</f>
        <v>0.1828243415626841</v>
      </c>
      <c r="G6489" t="s">
        <v>665</v>
      </c>
      <c r="H6489" t="s">
        <v>706</v>
      </c>
      <c r="I6489" s="4" t="b">
        <v>0</v>
      </c>
      <c r="J6489" s="4" t="str">
        <f>CONCATENATE(Orte[[#This Row],[Ort]]," - ",Orte[[#This Row],[Landkreis]])</f>
        <v>Scheinfeld - Landkreis Neustadt a.d. Aisch-Bad Windsheim</v>
      </c>
      <c r="L6489" s="3" t="s">
        <v>8762</v>
      </c>
      <c r="M6489" s="3"/>
      <c r="N6489" t="str">
        <f>Orte[[#This Row],[Ort]]</f>
        <v>Scheinfeld</v>
      </c>
      <c r="O6489" t="s">
        <v>15902</v>
      </c>
      <c r="P6489" t="s">
        <v>4731</v>
      </c>
    </row>
    <row r="6490" spans="1:16" x14ac:dyDescent="0.35">
      <c r="A6490" t="s">
        <v>4532</v>
      </c>
      <c r="B6490" s="3" t="s">
        <v>12140</v>
      </c>
      <c r="C6490" s="4">
        <v>48.383560723099997</v>
      </c>
      <c r="D6490" s="4">
        <v>9.6794941110699995</v>
      </c>
      <c r="E6490" s="4">
        <f>Orte[[#This Row],[Lat_dez]]*PI()/180</f>
        <v>0.84445243845670337</v>
      </c>
      <c r="F6490" s="4">
        <f>Orte[[#This Row],[Lon_dez]]*PI()/180</f>
        <v>0.16893904216557321</v>
      </c>
      <c r="G6490" t="s">
        <v>546</v>
      </c>
      <c r="H6490" t="s">
        <v>996</v>
      </c>
      <c r="I6490" s="4" t="b">
        <v>0</v>
      </c>
      <c r="J6490" s="4" t="str">
        <f>CONCATENATE(Orte[[#This Row],[Ort]]," - ",Orte[[#This Row],[Landkreis]])</f>
        <v>Schelklingen - Landkreis Alb-Donau-Kreis</v>
      </c>
      <c r="L6490" s="3" t="s">
        <v>13148</v>
      </c>
      <c r="M6490" s="3"/>
      <c r="N6490" t="str">
        <f>Orte[[#This Row],[Ort]]</f>
        <v>Schelklingen</v>
      </c>
      <c r="O6490" t="s">
        <v>467</v>
      </c>
      <c r="P6490" t="s">
        <v>3956</v>
      </c>
    </row>
    <row r="6491" spans="1:16" x14ac:dyDescent="0.35">
      <c r="A6491" t="s">
        <v>5283</v>
      </c>
      <c r="B6491" s="3" t="s">
        <v>13122</v>
      </c>
      <c r="C6491" s="4">
        <v>52.170124314699997</v>
      </c>
      <c r="D6491" s="4">
        <v>10.0954635066</v>
      </c>
      <c r="E6491" s="4">
        <f>Orte[[#This Row],[Lat_dez]]*PI()/180</f>
        <v>0.91054044046626537</v>
      </c>
      <c r="F6491" s="4">
        <f>Orte[[#This Row],[Lon_dez]]*PI()/180</f>
        <v>0.17619907770510229</v>
      </c>
      <c r="G6491" t="s">
        <v>554</v>
      </c>
      <c r="H6491" t="s">
        <v>658</v>
      </c>
      <c r="I6491" s="4" t="b">
        <v>0</v>
      </c>
      <c r="J6491" s="4" t="str">
        <f>CONCATENATE(Orte[[#This Row],[Ort]]," - ",Orte[[#This Row],[Landkreis]])</f>
        <v>Schellerten - Landkreis Hildesheim</v>
      </c>
      <c r="L6491" s="3" t="s">
        <v>14005</v>
      </c>
      <c r="M6491" s="3"/>
      <c r="N6491" t="str">
        <f>Orte[[#This Row],[Ort]]</f>
        <v>Schellerten</v>
      </c>
      <c r="O6491" t="s">
        <v>371</v>
      </c>
      <c r="P6491" t="s">
        <v>6559</v>
      </c>
    </row>
    <row r="6492" spans="1:16" x14ac:dyDescent="0.35">
      <c r="A6492" t="s">
        <v>999</v>
      </c>
      <c r="B6492" s="3" t="s">
        <v>7980</v>
      </c>
      <c r="C6492" s="4">
        <v>48.176329337799999</v>
      </c>
      <c r="D6492" s="4">
        <v>9.7773680839600008</v>
      </c>
      <c r="E6492" s="4">
        <f>Orte[[#This Row],[Lat_dez]]*PI()/180</f>
        <v>0.84083556846974938</v>
      </c>
      <c r="F6492" s="4">
        <f>Orte[[#This Row],[Lon_dez]]*PI()/180</f>
        <v>0.17064726524451138</v>
      </c>
      <c r="G6492" t="s">
        <v>546</v>
      </c>
      <c r="H6492" t="s">
        <v>649</v>
      </c>
      <c r="I6492" s="4" t="b">
        <v>0</v>
      </c>
      <c r="J6492" s="4" t="str">
        <f>CONCATENATE(Orte[[#This Row],[Ort]]," - ",Orte[[#This Row],[Landkreis]])</f>
        <v>Schemmerhofen - Landkreis Biberach</v>
      </c>
      <c r="L6492" s="3" t="s">
        <v>13725</v>
      </c>
      <c r="M6492" s="3"/>
      <c r="N6492" t="str">
        <f>Orte[[#This Row],[Ort]]</f>
        <v>Schemmerhofen</v>
      </c>
      <c r="O6492" t="s">
        <v>7566</v>
      </c>
      <c r="P6492" t="s">
        <v>1356</v>
      </c>
    </row>
    <row r="6493" spans="1:16" x14ac:dyDescent="0.35">
      <c r="A6493" t="s">
        <v>3557</v>
      </c>
      <c r="B6493" s="3" t="s">
        <v>10899</v>
      </c>
      <c r="C6493" s="4">
        <v>53.601593710000003</v>
      </c>
      <c r="D6493" s="4">
        <v>9.8263019811099994</v>
      </c>
      <c r="E6493" s="4">
        <f>Orte[[#This Row],[Lat_dez]]*PI()/180</f>
        <v>0.93552429455578257</v>
      </c>
      <c r="F6493" s="4">
        <f>Orte[[#This Row],[Lon_dez]]*PI()/180</f>
        <v>0.17150132286561112</v>
      </c>
      <c r="G6493" t="s">
        <v>641</v>
      </c>
      <c r="H6493" t="s">
        <v>828</v>
      </c>
      <c r="I6493" s="4" t="b">
        <v>0</v>
      </c>
      <c r="J6493" s="4" t="str">
        <f>CONCATENATE(Orte[[#This Row],[Ort]]," - ",Orte[[#This Row],[Landkreis]])</f>
        <v>Schenefeld - Kreis Pinneberg</v>
      </c>
      <c r="L6493" s="3" t="s">
        <v>7945</v>
      </c>
      <c r="M6493" s="3"/>
      <c r="N6493" t="str">
        <f>Orte[[#This Row],[Ort]]</f>
        <v>Schenefeld</v>
      </c>
      <c r="O6493" t="s">
        <v>15903</v>
      </c>
      <c r="P6493" t="s">
        <v>2974</v>
      </c>
    </row>
    <row r="6494" spans="1:16" x14ac:dyDescent="0.35">
      <c r="A6494" t="s">
        <v>3557</v>
      </c>
      <c r="B6494" s="3" t="s">
        <v>13613</v>
      </c>
      <c r="C6494" s="4">
        <v>54.055177055599998</v>
      </c>
      <c r="D6494" s="4">
        <v>9.4710671368099995</v>
      </c>
      <c r="E6494" s="4">
        <f>Orte[[#This Row],[Lat_dez]]*PI()/180</f>
        <v>0.94344081736871377</v>
      </c>
      <c r="F6494" s="4">
        <f>Orte[[#This Row],[Lon_dez]]*PI()/180</f>
        <v>0.16530130521476674</v>
      </c>
      <c r="G6494" t="s">
        <v>641</v>
      </c>
      <c r="H6494" t="s">
        <v>1005</v>
      </c>
      <c r="I6494" s="4" t="b">
        <v>0</v>
      </c>
      <c r="J6494" s="4" t="str">
        <f>CONCATENATE(Orte[[#This Row],[Ort]]," - ",Orte[[#This Row],[Landkreis]])</f>
        <v>Schenefeld - Kreis Steinburg</v>
      </c>
      <c r="L6494" s="3" t="s">
        <v>14965</v>
      </c>
      <c r="M6494" s="3"/>
      <c r="N6494" t="str">
        <f>Orte[[#This Row],[Ort]]</f>
        <v>Schenefeld</v>
      </c>
      <c r="O6494" t="s">
        <v>15904</v>
      </c>
      <c r="P6494" t="s">
        <v>1610</v>
      </c>
    </row>
    <row r="6495" spans="1:16" x14ac:dyDescent="0.35">
      <c r="A6495" t="s">
        <v>1144</v>
      </c>
      <c r="B6495" s="3" t="s">
        <v>8107</v>
      </c>
      <c r="C6495" s="4">
        <v>48.331512065600002</v>
      </c>
      <c r="D6495" s="4">
        <v>8.3529056210799997</v>
      </c>
      <c r="E6495" s="4">
        <f>Orte[[#This Row],[Lat_dez]]*PI()/180</f>
        <v>0.84354401801208556</v>
      </c>
      <c r="F6495" s="4">
        <f>Orte[[#This Row],[Lon_dez]]*PI()/180</f>
        <v>0.14578570519618786</v>
      </c>
      <c r="G6495" t="s">
        <v>546</v>
      </c>
      <c r="H6495" t="s">
        <v>719</v>
      </c>
      <c r="I6495" s="4" t="b">
        <v>0</v>
      </c>
      <c r="J6495" s="4" t="str">
        <f>CONCATENATE(Orte[[#This Row],[Ort]]," - ",Orte[[#This Row],[Landkreis]])</f>
        <v>Schenkenzell - Landkreis Rottweil</v>
      </c>
      <c r="L6495" s="3" t="s">
        <v>9268</v>
      </c>
      <c r="M6495" s="3"/>
      <c r="N6495" t="str">
        <f>Orte[[#This Row],[Ort]]</f>
        <v>Schenkenzell</v>
      </c>
      <c r="O6495" t="s">
        <v>15905</v>
      </c>
      <c r="P6495" t="s">
        <v>6638</v>
      </c>
    </row>
    <row r="6496" spans="1:16" x14ac:dyDescent="0.35">
      <c r="A6496" t="s">
        <v>646</v>
      </c>
      <c r="B6496" s="3" t="s">
        <v>7756</v>
      </c>
      <c r="C6496" s="4">
        <v>50.8263292006</v>
      </c>
      <c r="D6496" s="4">
        <v>9.8231483206900005</v>
      </c>
      <c r="E6496" s="4">
        <f>Orte[[#This Row],[Lat_dez]]*PI()/180</f>
        <v>0.88708679125300749</v>
      </c>
      <c r="F6496" s="4">
        <f>Orte[[#This Row],[Lon_dez]]*PI()/180</f>
        <v>0.17144628110779234</v>
      </c>
      <c r="G6496" t="s">
        <v>549</v>
      </c>
      <c r="H6496" t="s">
        <v>647</v>
      </c>
      <c r="I6496" s="4" t="b">
        <v>0</v>
      </c>
      <c r="J6496" s="4" t="str">
        <f>CONCATENATE(Orte[[#This Row],[Ort]]," - ",Orte[[#This Row],[Landkreis]])</f>
        <v>Schenklengsfeld - Landkreis Hersfeld-Rotenburg</v>
      </c>
      <c r="L6496" s="3" t="s">
        <v>9427</v>
      </c>
      <c r="M6496" s="3"/>
      <c r="N6496" t="str">
        <f>Orte[[#This Row],[Ort]]</f>
        <v>Schenklengsfeld</v>
      </c>
      <c r="O6496" t="s">
        <v>237</v>
      </c>
      <c r="P6496" t="s">
        <v>4425</v>
      </c>
    </row>
    <row r="6497" spans="1:16" x14ac:dyDescent="0.35">
      <c r="A6497" t="s">
        <v>4401</v>
      </c>
      <c r="B6497" s="3" t="s">
        <v>11969</v>
      </c>
      <c r="C6497" s="4">
        <v>51.699867890299998</v>
      </c>
      <c r="D6497" s="4">
        <v>6.8350029297899999</v>
      </c>
      <c r="E6497" s="4">
        <f>Orte[[#This Row],[Lat_dez]]*PI()/180</f>
        <v>0.90233291753182954</v>
      </c>
      <c r="F6497" s="4">
        <f>Orte[[#This Row],[Lon_dez]]*PI()/180</f>
        <v>0.11929330550829431</v>
      </c>
      <c r="G6497" t="s">
        <v>504</v>
      </c>
      <c r="H6497" t="s">
        <v>517</v>
      </c>
      <c r="I6497" s="4" t="b">
        <v>0</v>
      </c>
      <c r="J6497" s="4" t="str">
        <f>CONCATENATE(Orte[[#This Row],[Ort]]," - ",Orte[[#This Row],[Landkreis]])</f>
        <v>Schermbeck - Kreis Wesel</v>
      </c>
      <c r="L6497" s="3" t="s">
        <v>14545</v>
      </c>
      <c r="M6497" s="3"/>
      <c r="N6497" t="str">
        <f>Orte[[#This Row],[Ort]]</f>
        <v>Schermbeck</v>
      </c>
      <c r="O6497" t="s">
        <v>15906</v>
      </c>
      <c r="P6497" t="s">
        <v>2238</v>
      </c>
    </row>
    <row r="6498" spans="1:16" x14ac:dyDescent="0.35">
      <c r="A6498" t="s">
        <v>3147</v>
      </c>
      <c r="B6498" s="3" t="s">
        <v>10371</v>
      </c>
      <c r="C6498" s="4">
        <v>48.926071041100002</v>
      </c>
      <c r="D6498" s="4">
        <v>11.106411898699999</v>
      </c>
      <c r="E6498" s="4">
        <f>Orte[[#This Row],[Lat_dez]]*PI()/180</f>
        <v>0.85392102973184492</v>
      </c>
      <c r="F6498" s="4">
        <f>Orte[[#This Row],[Lon_dez]]*PI()/180</f>
        <v>0.19384345571498993</v>
      </c>
      <c r="G6498" t="s">
        <v>665</v>
      </c>
      <c r="H6498" t="s">
        <v>1867</v>
      </c>
      <c r="I6498" s="4" t="b">
        <v>0</v>
      </c>
      <c r="J6498" s="4" t="str">
        <f>CONCATENATE(Orte[[#This Row],[Ort]]," - ",Orte[[#This Row],[Landkreis]])</f>
        <v>Schernfeld - Landkreis Eichstätt</v>
      </c>
      <c r="L6498" s="3" t="s">
        <v>8485</v>
      </c>
      <c r="M6498" s="3"/>
      <c r="N6498" t="str">
        <f>Orte[[#This Row],[Ort]]</f>
        <v>Schernfeld</v>
      </c>
      <c r="O6498" t="s">
        <v>190</v>
      </c>
      <c r="P6498" t="s">
        <v>6776</v>
      </c>
    </row>
    <row r="6499" spans="1:16" x14ac:dyDescent="0.35">
      <c r="A6499" t="s">
        <v>3355</v>
      </c>
      <c r="B6499" s="3" t="s">
        <v>10628</v>
      </c>
      <c r="C6499" s="4">
        <v>48.190486431899998</v>
      </c>
      <c r="D6499" s="4">
        <v>10.645518382500001</v>
      </c>
      <c r="E6499" s="4">
        <f>Orte[[#This Row],[Lat_dez]]*PI()/180</f>
        <v>0.84108265637430912</v>
      </c>
      <c r="F6499" s="4">
        <f>Orte[[#This Row],[Lon_dez]]*PI()/180</f>
        <v>0.1857993463562061</v>
      </c>
      <c r="G6499" t="s">
        <v>665</v>
      </c>
      <c r="H6499" t="s">
        <v>798</v>
      </c>
      <c r="I6499" s="4" t="b">
        <v>0</v>
      </c>
      <c r="J6499" s="4" t="str">
        <f>CONCATENATE(Orte[[#This Row],[Ort]]," - ",Orte[[#This Row],[Landkreis]])</f>
        <v>Scherstetten - Landkreis Augsburg</v>
      </c>
      <c r="L6499" s="3" t="s">
        <v>11162</v>
      </c>
      <c r="M6499" s="3"/>
      <c r="N6499" t="str">
        <f>Orte[[#This Row],[Ort]]</f>
        <v>Scherstetten</v>
      </c>
      <c r="O6499" t="s">
        <v>15907</v>
      </c>
      <c r="P6499" t="s">
        <v>3630</v>
      </c>
    </row>
    <row r="6500" spans="1:16" x14ac:dyDescent="0.35">
      <c r="A6500" t="s">
        <v>4222</v>
      </c>
      <c r="B6500" s="3" t="s">
        <v>11730</v>
      </c>
      <c r="C6500" s="4">
        <v>49.980777265999997</v>
      </c>
      <c r="D6500" s="4">
        <v>11.0501720062</v>
      </c>
      <c r="E6500" s="4">
        <f>Orte[[#This Row],[Lat_dez]]*PI()/180</f>
        <v>0.87232912599762957</v>
      </c>
      <c r="F6500" s="4">
        <f>Orte[[#This Row],[Lon_dez]]*PI()/180</f>
        <v>0.19286188441989727</v>
      </c>
      <c r="G6500" t="s">
        <v>665</v>
      </c>
      <c r="H6500" t="s">
        <v>1321</v>
      </c>
      <c r="I6500" s="4" t="b">
        <v>0</v>
      </c>
      <c r="J6500" s="4" t="str">
        <f>CONCATENATE(Orte[[#This Row],[Ort]]," - ",Orte[[#This Row],[Landkreis]])</f>
        <v>Scheßlitz - Landkreis Bamberg</v>
      </c>
      <c r="L6500" s="3" t="s">
        <v>7854</v>
      </c>
      <c r="M6500" s="3"/>
      <c r="N6500" t="str">
        <f>Orte[[#This Row],[Ort]]</f>
        <v>Scheßlitz</v>
      </c>
      <c r="O6500" t="s">
        <v>15908</v>
      </c>
      <c r="P6500" t="s">
        <v>5710</v>
      </c>
    </row>
    <row r="6501" spans="1:16" x14ac:dyDescent="0.35">
      <c r="A6501" t="s">
        <v>6880</v>
      </c>
      <c r="B6501" s="3" t="s">
        <v>15261</v>
      </c>
      <c r="C6501" s="4">
        <v>50.793997001500003</v>
      </c>
      <c r="D6501" s="4">
        <v>7.8393042947799998</v>
      </c>
      <c r="E6501" s="4">
        <f>Orte[[#This Row],[Lat_dez]]*PI()/180</f>
        <v>0.88652248792430222</v>
      </c>
      <c r="F6501" s="4">
        <f>Orte[[#This Row],[Lon_dez]]*PI()/180</f>
        <v>0.13682167100964313</v>
      </c>
      <c r="G6501" t="s">
        <v>514</v>
      </c>
      <c r="H6501" t="s">
        <v>582</v>
      </c>
      <c r="I6501" s="4" t="b">
        <v>0</v>
      </c>
      <c r="J6501" s="4" t="str">
        <f>CONCATENATE(Orte[[#This Row],[Ort]]," - ",Orte[[#This Row],[Landkreis]])</f>
        <v>Scheuerfeld - Landkreis Altenkirchen (Westerwald)</v>
      </c>
      <c r="L6501" s="3" t="s">
        <v>10635</v>
      </c>
      <c r="M6501" s="3"/>
      <c r="N6501" t="str">
        <f>Orte[[#This Row],[Ort]]</f>
        <v>Scheuerfeld</v>
      </c>
      <c r="O6501" t="s">
        <v>240</v>
      </c>
      <c r="P6501" t="s">
        <v>3591</v>
      </c>
    </row>
    <row r="6502" spans="1:16" x14ac:dyDescent="0.35">
      <c r="A6502" t="s">
        <v>1819</v>
      </c>
      <c r="B6502" s="3" t="s">
        <v>8781</v>
      </c>
      <c r="C6502" s="4">
        <v>48.160208491900001</v>
      </c>
      <c r="D6502" s="4">
        <v>10.8894252825</v>
      </c>
      <c r="E6502" s="4">
        <f>Orte[[#This Row],[Lat_dez]]*PI()/180</f>
        <v>0.84055420663058777</v>
      </c>
      <c r="F6502" s="4">
        <f>Orte[[#This Row],[Lon_dez]]*PI()/180</f>
        <v>0.19005632482953866</v>
      </c>
      <c r="G6502" t="s">
        <v>665</v>
      </c>
      <c r="H6502" t="s">
        <v>802</v>
      </c>
      <c r="I6502" s="4" t="b">
        <v>0</v>
      </c>
      <c r="J6502" s="4" t="str">
        <f>CONCATENATE(Orte[[#This Row],[Ort]]," - ",Orte[[#This Row],[Landkreis]])</f>
        <v>Scheuring - Landkreis Landsberg am Lech</v>
      </c>
      <c r="L6502" s="3" t="s">
        <v>11574</v>
      </c>
      <c r="M6502" s="3"/>
      <c r="N6502" t="str">
        <f>Orte[[#This Row],[Ort]]</f>
        <v>Scheuring</v>
      </c>
      <c r="O6502" t="s">
        <v>15909</v>
      </c>
      <c r="P6502" t="s">
        <v>4192</v>
      </c>
    </row>
    <row r="6503" spans="1:16" x14ac:dyDescent="0.35">
      <c r="A6503" t="s">
        <v>4969</v>
      </c>
      <c r="B6503" s="3" t="s">
        <v>12708</v>
      </c>
      <c r="C6503" s="4">
        <v>48.5013004216</v>
      </c>
      <c r="D6503" s="4">
        <v>11.4333289913</v>
      </c>
      <c r="E6503" s="4">
        <f>Orte[[#This Row],[Lat_dez]]*PI()/180</f>
        <v>0.84650738385583379</v>
      </c>
      <c r="F6503" s="4">
        <f>Orte[[#This Row],[Lon_dez]]*PI()/180</f>
        <v>0.19954923536190708</v>
      </c>
      <c r="G6503" t="s">
        <v>665</v>
      </c>
      <c r="H6503" t="s">
        <v>839</v>
      </c>
      <c r="I6503" s="4" t="b">
        <v>0</v>
      </c>
      <c r="J6503" s="4" t="str">
        <f>CONCATENATE(Orte[[#This Row],[Ort]]," - ",Orte[[#This Row],[Landkreis]])</f>
        <v>Scheyern - Landkreis Pfaffenhofen a.d. Ilm</v>
      </c>
      <c r="L6503" s="3" t="s">
        <v>10405</v>
      </c>
      <c r="M6503" s="3"/>
      <c r="N6503" t="str">
        <f>Orte[[#This Row],[Ort]]</f>
        <v>Scheyern</v>
      </c>
      <c r="O6503" t="s">
        <v>163</v>
      </c>
      <c r="P6503" t="s">
        <v>513</v>
      </c>
    </row>
    <row r="6504" spans="1:16" x14ac:dyDescent="0.35">
      <c r="A6504" t="s">
        <v>2354</v>
      </c>
      <c r="B6504" s="3" t="s">
        <v>9399</v>
      </c>
      <c r="C6504" s="4">
        <v>51.901933118999999</v>
      </c>
      <c r="D6504" s="4">
        <v>9.1683285537099994</v>
      </c>
      <c r="E6504" s="4">
        <f>Orte[[#This Row],[Lat_dez]]*PI()/180</f>
        <v>0.9058596210764398</v>
      </c>
      <c r="F6504" s="4">
        <f>Orte[[#This Row],[Lon_dez]]*PI()/180</f>
        <v>0.16001752016684925</v>
      </c>
      <c r="G6504" t="s">
        <v>504</v>
      </c>
      <c r="H6504" t="s">
        <v>1069</v>
      </c>
      <c r="I6504" s="4" t="b">
        <v>0</v>
      </c>
      <c r="J6504" s="4" t="str">
        <f>CONCATENATE(Orte[[#This Row],[Ort]]," - ",Orte[[#This Row],[Landkreis]])</f>
        <v>Schieder-Schwalenberg - Kreis Lippe</v>
      </c>
      <c r="L6504" s="3" t="s">
        <v>10622</v>
      </c>
      <c r="M6504" s="3"/>
      <c r="N6504" t="str">
        <f>Orte[[#This Row],[Ort]]</f>
        <v>Schieder-Schwalenberg</v>
      </c>
      <c r="O6504" t="s">
        <v>482</v>
      </c>
      <c r="P6504" t="s">
        <v>1996</v>
      </c>
    </row>
    <row r="6505" spans="1:16" x14ac:dyDescent="0.35">
      <c r="A6505" t="s">
        <v>1208</v>
      </c>
      <c r="B6505" s="3" t="s">
        <v>8156</v>
      </c>
      <c r="C6505" s="4">
        <v>48.825611555000002</v>
      </c>
      <c r="D6505" s="4">
        <v>12.158736558299999</v>
      </c>
      <c r="E6505" s="4">
        <f>Orte[[#This Row],[Lat_dez]]*PI()/180</f>
        <v>0.85216768093453843</v>
      </c>
      <c r="F6505" s="4">
        <f>Orte[[#This Row],[Lon_dez]]*PI()/180</f>
        <v>0.21220998582493844</v>
      </c>
      <c r="G6505" t="s">
        <v>665</v>
      </c>
      <c r="H6505" t="s">
        <v>874</v>
      </c>
      <c r="I6505" s="4" t="b">
        <v>0</v>
      </c>
      <c r="J6505" s="4" t="str">
        <f>CONCATENATE(Orte[[#This Row],[Ort]]," - ",Orte[[#This Row],[Landkreis]])</f>
        <v>Schierling - Landkreis Regensburg</v>
      </c>
      <c r="L6505" s="3" t="s">
        <v>14342</v>
      </c>
      <c r="M6505" s="3"/>
      <c r="N6505" t="str">
        <f>Orte[[#This Row],[Ort]]</f>
        <v>Schierling</v>
      </c>
      <c r="O6505" t="s">
        <v>15910</v>
      </c>
      <c r="P6505" t="s">
        <v>6452</v>
      </c>
    </row>
    <row r="6506" spans="1:16" x14ac:dyDescent="0.35">
      <c r="A6506" t="s">
        <v>2018</v>
      </c>
      <c r="B6506" s="3" t="s">
        <v>9001</v>
      </c>
      <c r="C6506" s="4">
        <v>53.540416560499999</v>
      </c>
      <c r="D6506" s="4">
        <v>8.7321949779000008</v>
      </c>
      <c r="E6506" s="4">
        <f>Orte[[#This Row],[Lat_dez]]*PI()/180</f>
        <v>0.93445655187002274</v>
      </c>
      <c r="F6506" s="4">
        <f>Orte[[#This Row],[Lon_dez]]*PI()/180</f>
        <v>0.15240555329046848</v>
      </c>
      <c r="G6506" t="s">
        <v>554</v>
      </c>
      <c r="H6506" t="s">
        <v>729</v>
      </c>
      <c r="I6506" s="4" t="b">
        <v>0</v>
      </c>
      <c r="J6506" s="4" t="str">
        <f>CONCATENATE(Orte[[#This Row],[Ort]]," - ",Orte[[#This Row],[Landkreis]])</f>
        <v>Schiffdorf - Landkreis Cuxhaven</v>
      </c>
      <c r="L6506" s="3" t="s">
        <v>8474</v>
      </c>
      <c r="M6506" s="3"/>
      <c r="N6506" t="str">
        <f>Orte[[#This Row],[Ort]]</f>
        <v>Schiffdorf</v>
      </c>
      <c r="O6506" t="s">
        <v>15911</v>
      </c>
      <c r="P6506" t="s">
        <v>6473</v>
      </c>
    </row>
    <row r="6507" spans="1:16" x14ac:dyDescent="0.35">
      <c r="A6507" t="s">
        <v>3525</v>
      </c>
      <c r="B6507" s="3" t="s">
        <v>10859</v>
      </c>
      <c r="C6507" s="4">
        <v>49.383266884500003</v>
      </c>
      <c r="D6507" s="4">
        <v>8.3710528130299995</v>
      </c>
      <c r="E6507" s="4">
        <f>Orte[[#This Row],[Lat_dez]]*PI()/180</f>
        <v>0.8619006025256073</v>
      </c>
      <c r="F6507" s="4">
        <f>Orte[[#This Row],[Lon_dez]]*PI()/180</f>
        <v>0.14610243344570678</v>
      </c>
      <c r="G6507" t="s">
        <v>514</v>
      </c>
      <c r="H6507" t="s">
        <v>580</v>
      </c>
      <c r="I6507" s="4" t="b">
        <v>0</v>
      </c>
      <c r="J6507" s="4" t="str">
        <f>CONCATENATE(Orte[[#This Row],[Ort]]," - ",Orte[[#This Row],[Landkreis]])</f>
        <v>Schifferstadt - Landkreis Rhein-Pfalz-Kreis</v>
      </c>
      <c r="L6507" s="3" t="s">
        <v>8404</v>
      </c>
      <c r="M6507" s="3"/>
      <c r="N6507" t="str">
        <f>Orte[[#This Row],[Ort]]</f>
        <v>Schifferstadt</v>
      </c>
      <c r="O6507" t="s">
        <v>15912</v>
      </c>
      <c r="P6507" t="s">
        <v>7174</v>
      </c>
    </row>
    <row r="6508" spans="1:16" x14ac:dyDescent="0.35">
      <c r="A6508" t="s">
        <v>5254</v>
      </c>
      <c r="B6508" s="3" t="s">
        <v>13086</v>
      </c>
      <c r="C6508" s="4">
        <v>49.367201836200003</v>
      </c>
      <c r="D6508" s="4">
        <v>7.1165412127099996</v>
      </c>
      <c r="E6508" s="4">
        <f>Orte[[#This Row],[Lat_dez]]*PI()/180</f>
        <v>0.8616202145382803</v>
      </c>
      <c r="F6508" s="4">
        <f>Orte[[#This Row],[Lon_dez]]*PI()/180</f>
        <v>0.12420707551565963</v>
      </c>
      <c r="G6508" t="s">
        <v>534</v>
      </c>
      <c r="H6508" t="s">
        <v>1575</v>
      </c>
      <c r="I6508" s="4" t="b">
        <v>0</v>
      </c>
      <c r="J6508" s="4" t="str">
        <f>CONCATENATE(Orte[[#This Row],[Ort]]," - ",Orte[[#This Row],[Landkreis]])</f>
        <v>Schiffweiler - Landkreis Neunkirchen</v>
      </c>
      <c r="L6508" s="3" t="s">
        <v>8986</v>
      </c>
      <c r="M6508" s="3"/>
      <c r="N6508" t="str">
        <f>Orte[[#This Row],[Ort]]</f>
        <v>Schiffweiler</v>
      </c>
      <c r="O6508" t="s">
        <v>15913</v>
      </c>
      <c r="P6508" t="s">
        <v>7045</v>
      </c>
    </row>
    <row r="6509" spans="1:16" x14ac:dyDescent="0.35">
      <c r="A6509" t="s">
        <v>3045</v>
      </c>
      <c r="B6509" s="3" t="s">
        <v>10252</v>
      </c>
      <c r="C6509" s="4">
        <v>52.639651157700001</v>
      </c>
      <c r="D6509" s="4">
        <v>13.369222369299999</v>
      </c>
      <c r="E6509" s="4">
        <f>Orte[[#This Row],[Lat_dez]]*PI()/180</f>
        <v>0.91873522980310973</v>
      </c>
      <c r="F6509" s="4">
        <f>Orte[[#This Row],[Lon_dez]]*PI()/180</f>
        <v>0.23333694877556227</v>
      </c>
      <c r="G6509" t="s">
        <v>885</v>
      </c>
      <c r="H6509" t="s">
        <v>1913</v>
      </c>
      <c r="I6509" s="4" t="b">
        <v>0</v>
      </c>
      <c r="J6509" s="4" t="str">
        <f>CONCATENATE(Orte[[#This Row],[Ort]]," - ",Orte[[#This Row],[Landkreis]])</f>
        <v>Schildow - Landkreis Oberhavel</v>
      </c>
      <c r="L6509" s="3" t="s">
        <v>10415</v>
      </c>
      <c r="M6509" s="3"/>
      <c r="N6509" t="str">
        <f>Orte[[#This Row],[Ort]]</f>
        <v>Schildow</v>
      </c>
      <c r="O6509" t="s">
        <v>15914</v>
      </c>
      <c r="P6509" t="s">
        <v>2062</v>
      </c>
    </row>
    <row r="6510" spans="1:16" x14ac:dyDescent="0.35">
      <c r="A6510" t="s">
        <v>2274</v>
      </c>
      <c r="B6510" s="3" t="s">
        <v>9295</v>
      </c>
      <c r="C6510" s="4">
        <v>49.614679431200003</v>
      </c>
      <c r="D6510" s="4">
        <v>6.7695436463199998</v>
      </c>
      <c r="E6510" s="4">
        <f>Orte[[#This Row],[Lat_dez]]*PI()/180</f>
        <v>0.86593951339594755</v>
      </c>
      <c r="F6510" s="4">
        <f>Orte[[#This Row],[Lon_dez]]*PI()/180</f>
        <v>0.11815082548574653</v>
      </c>
      <c r="G6510" t="s">
        <v>514</v>
      </c>
      <c r="H6510" t="s">
        <v>520</v>
      </c>
      <c r="I6510" s="4" t="b">
        <v>0</v>
      </c>
      <c r="J6510" s="4" t="str">
        <f>CONCATENATE(Orte[[#This Row],[Ort]]," - ",Orte[[#This Row],[Landkreis]])</f>
        <v>Schillingen - Landkreis Trier-Saarburg</v>
      </c>
      <c r="L6510" s="3" t="s">
        <v>10411</v>
      </c>
      <c r="M6510" s="3"/>
      <c r="N6510" t="str">
        <f>Orte[[#This Row],[Ort]]</f>
        <v>Schillingen</v>
      </c>
      <c r="O6510" t="s">
        <v>7568</v>
      </c>
      <c r="P6510" t="s">
        <v>5316</v>
      </c>
    </row>
    <row r="6511" spans="1:16" x14ac:dyDescent="0.35">
      <c r="A6511" t="s">
        <v>6736</v>
      </c>
      <c r="B6511" s="3" t="s">
        <v>15076</v>
      </c>
      <c r="C6511" s="4">
        <v>49.295356115399997</v>
      </c>
      <c r="D6511" s="4">
        <v>10.2427247248</v>
      </c>
      <c r="E6511" s="4">
        <f>Orte[[#This Row],[Lat_dez]]*PI()/180</f>
        <v>0.86036627015685174</v>
      </c>
      <c r="F6511" s="4">
        <f>Orte[[#This Row],[Lon_dez]]*PI()/180</f>
        <v>0.17876927082319011</v>
      </c>
      <c r="G6511" t="s">
        <v>665</v>
      </c>
      <c r="H6511" t="s">
        <v>784</v>
      </c>
      <c r="I6511" s="4" t="b">
        <v>0</v>
      </c>
      <c r="J6511" s="4" t="str">
        <f>CONCATENATE(Orte[[#This Row],[Ort]]," - ",Orte[[#This Row],[Landkreis]])</f>
        <v>Schillingsfürst - Landkreis Ansbach</v>
      </c>
      <c r="L6511" s="3" t="s">
        <v>14528</v>
      </c>
      <c r="M6511" s="3"/>
      <c r="N6511" t="str">
        <f>Orte[[#This Row],[Ort]]</f>
        <v>Schillingsfürst</v>
      </c>
      <c r="O6511" t="s">
        <v>15915</v>
      </c>
      <c r="P6511" t="s">
        <v>7186</v>
      </c>
    </row>
    <row r="6512" spans="1:16" x14ac:dyDescent="0.35">
      <c r="A6512" t="s">
        <v>6119</v>
      </c>
      <c r="B6512" s="3" t="s">
        <v>14230</v>
      </c>
      <c r="C6512" s="4">
        <v>54.113837475799997</v>
      </c>
      <c r="D6512" s="4">
        <v>10.129848301999999</v>
      </c>
      <c r="E6512" s="4">
        <f>Orte[[#This Row],[Lat_dez]]*PI()/180</f>
        <v>0.9444646348418072</v>
      </c>
      <c r="F6512" s="4">
        <f>Orte[[#This Row],[Lon_dez]]*PI()/180</f>
        <v>0.17679920559745688</v>
      </c>
      <c r="G6512" t="s">
        <v>641</v>
      </c>
      <c r="H6512" t="s">
        <v>696</v>
      </c>
      <c r="I6512" s="4" t="b">
        <v>0</v>
      </c>
      <c r="J6512" s="4" t="str">
        <f>CONCATENATE(Orte[[#This Row],[Ort]]," - ",Orte[[#This Row],[Landkreis]])</f>
        <v>Schillsdorf - Kreis Plön</v>
      </c>
      <c r="L6512" s="3" t="s">
        <v>14535</v>
      </c>
      <c r="M6512" s="3"/>
      <c r="N6512" t="str">
        <f>Orte[[#This Row],[Ort]]</f>
        <v>Schillsdorf</v>
      </c>
      <c r="O6512" t="s">
        <v>15916</v>
      </c>
      <c r="P6512" t="s">
        <v>3088</v>
      </c>
    </row>
    <row r="6513" spans="1:16" x14ac:dyDescent="0.35">
      <c r="A6513" t="s">
        <v>6851</v>
      </c>
      <c r="B6513" s="3" t="s">
        <v>15229</v>
      </c>
      <c r="C6513" s="4">
        <v>48.273201037299998</v>
      </c>
      <c r="D6513" s="4">
        <v>8.3394939835200006</v>
      </c>
      <c r="E6513" s="4">
        <f>Orte[[#This Row],[Lat_dez]]*PI()/180</f>
        <v>0.84252629857802697</v>
      </c>
      <c r="F6513" s="4">
        <f>Orte[[#This Row],[Lon_dez]]*PI()/180</f>
        <v>0.14555162796268176</v>
      </c>
      <c r="G6513" t="s">
        <v>546</v>
      </c>
      <c r="H6513" t="s">
        <v>719</v>
      </c>
      <c r="I6513" s="4" t="b">
        <v>0</v>
      </c>
      <c r="J6513" s="4" t="str">
        <f>CONCATENATE(Orte[[#This Row],[Ort]]," - ",Orte[[#This Row],[Landkreis]])</f>
        <v>Schiltach - Landkreis Rottweil</v>
      </c>
      <c r="L6513" s="3" t="s">
        <v>14811</v>
      </c>
      <c r="M6513" s="3"/>
      <c r="N6513" t="str">
        <f>Orte[[#This Row],[Ort]]</f>
        <v>Schiltach</v>
      </c>
      <c r="O6513" t="s">
        <v>222</v>
      </c>
      <c r="P6513" t="s">
        <v>4611</v>
      </c>
    </row>
    <row r="6514" spans="1:16" x14ac:dyDescent="0.35">
      <c r="A6514" t="s">
        <v>5320</v>
      </c>
      <c r="B6514" s="3" t="s">
        <v>13166</v>
      </c>
      <c r="C6514" s="4">
        <v>48.4558701148</v>
      </c>
      <c r="D6514" s="4">
        <v>11.244316769999999</v>
      </c>
      <c r="E6514" s="4">
        <f>Orte[[#This Row],[Lat_dez]]*PI()/180</f>
        <v>0.84571447542198275</v>
      </c>
      <c r="F6514" s="4">
        <f>Orte[[#This Row],[Lon_dez]]*PI()/180</f>
        <v>0.19625034977371392</v>
      </c>
      <c r="G6514" t="s">
        <v>665</v>
      </c>
      <c r="H6514" t="s">
        <v>947</v>
      </c>
      <c r="I6514" s="4" t="b">
        <v>0</v>
      </c>
      <c r="J6514" s="4" t="str">
        <f>CONCATENATE(Orte[[#This Row],[Ort]]," - ",Orte[[#This Row],[Landkreis]])</f>
        <v>Schiltberg - Landkreis Aichach-Friedberg</v>
      </c>
      <c r="L6514" s="3" t="s">
        <v>12305</v>
      </c>
      <c r="M6514" s="3"/>
      <c r="N6514" t="str">
        <f>Orte[[#This Row],[Ort]]</f>
        <v>Schiltberg</v>
      </c>
      <c r="O6514" t="s">
        <v>15917</v>
      </c>
      <c r="P6514" t="s">
        <v>6413</v>
      </c>
    </row>
    <row r="6515" spans="1:16" x14ac:dyDescent="0.35">
      <c r="A6515" t="s">
        <v>6551</v>
      </c>
      <c r="B6515" s="3" t="s">
        <v>15662</v>
      </c>
      <c r="C6515" s="4">
        <v>51.511139912799997</v>
      </c>
      <c r="D6515" s="4">
        <v>13.886479141700001</v>
      </c>
      <c r="E6515" s="4">
        <f>Orte[[#This Row],[Lat_dez]]*PI()/180</f>
        <v>0.89903899293382483</v>
      </c>
      <c r="F6515" s="4">
        <f>Orte[[#This Row],[Lon_dez]]*PI()/180</f>
        <v>0.24236478253218122</v>
      </c>
      <c r="G6515" t="s">
        <v>885</v>
      </c>
      <c r="H6515" t="s">
        <v>989</v>
      </c>
      <c r="I6515" s="4" t="b">
        <v>0</v>
      </c>
      <c r="J6515" s="4" t="str">
        <f>CONCATENATE(Orte[[#This Row],[Ort]]," - ",Orte[[#This Row],[Landkreis]])</f>
        <v>Schipkau - Landkreis Oberspreewald-Lausitz</v>
      </c>
      <c r="L6515" s="3" t="s">
        <v>14531</v>
      </c>
      <c r="M6515" s="3"/>
      <c r="N6515" t="str">
        <f>Orte[[#This Row],[Ort]]</f>
        <v>Schipkau</v>
      </c>
      <c r="O6515" t="s">
        <v>15918</v>
      </c>
      <c r="P6515" t="s">
        <v>5600</v>
      </c>
    </row>
    <row r="6516" spans="1:16" x14ac:dyDescent="0.35">
      <c r="A6516" t="s">
        <v>6551</v>
      </c>
      <c r="B6516" s="3" t="s">
        <v>14822</v>
      </c>
      <c r="C6516" s="4">
        <v>51.557882352900002</v>
      </c>
      <c r="D6516" s="4">
        <v>13.926969939199999</v>
      </c>
      <c r="E6516" s="4">
        <f>Orte[[#This Row],[Lat_dez]]*PI()/180</f>
        <v>0.89985480241398597</v>
      </c>
      <c r="F6516" s="4">
        <f>Orte[[#This Row],[Lon_dez]]*PI()/180</f>
        <v>0.24307148026531447</v>
      </c>
      <c r="G6516" t="s">
        <v>885</v>
      </c>
      <c r="H6516" t="s">
        <v>989</v>
      </c>
      <c r="I6516" s="4" t="b">
        <v>0</v>
      </c>
      <c r="J6516" s="4" t="str">
        <f>CONCATENATE(Orte[[#This Row],[Ort]]," - ",Orte[[#This Row],[Landkreis]])</f>
        <v>Schipkau - Landkreis Oberspreewald-Lausitz</v>
      </c>
      <c r="L6516" s="3" t="s">
        <v>12818</v>
      </c>
      <c r="M6516" s="3"/>
      <c r="N6516" t="str">
        <f>Orte[[#This Row],[Ort]]</f>
        <v>Schipkau</v>
      </c>
      <c r="O6516" t="s">
        <v>15919</v>
      </c>
      <c r="P6516" t="s">
        <v>4860</v>
      </c>
    </row>
    <row r="6517" spans="1:16" x14ac:dyDescent="0.35">
      <c r="A6517" t="s">
        <v>6551</v>
      </c>
      <c r="B6517" s="3" t="s">
        <v>15151</v>
      </c>
      <c r="C6517" s="4">
        <v>51.542527481500002</v>
      </c>
      <c r="D6517" s="4">
        <v>13.8869100009</v>
      </c>
      <c r="E6517" s="4">
        <f>Orte[[#This Row],[Lat_dez]]*PI()/180</f>
        <v>0.89958680935183566</v>
      </c>
      <c r="F6517" s="4">
        <f>Orte[[#This Row],[Lon_dez]]*PI()/180</f>
        <v>0.2423723024438337</v>
      </c>
      <c r="G6517" t="s">
        <v>885</v>
      </c>
      <c r="H6517" t="s">
        <v>989</v>
      </c>
      <c r="I6517" s="4" t="b">
        <v>0</v>
      </c>
      <c r="J6517" s="4" t="str">
        <f>CONCATENATE(Orte[[#This Row],[Ort]]," - ",Orte[[#This Row],[Landkreis]])</f>
        <v>Schipkau - Landkreis Oberspreewald-Lausitz</v>
      </c>
      <c r="L6517" s="3" t="s">
        <v>13621</v>
      </c>
      <c r="M6517" s="3"/>
      <c r="N6517" t="str">
        <f>Orte[[#This Row],[Ort]]</f>
        <v>Schipkau</v>
      </c>
      <c r="O6517" t="s">
        <v>15920</v>
      </c>
      <c r="P6517" t="s">
        <v>4746</v>
      </c>
    </row>
    <row r="6518" spans="1:16" x14ac:dyDescent="0.35">
      <c r="A6518" t="s">
        <v>4163</v>
      </c>
      <c r="B6518" s="3" t="s">
        <v>11663</v>
      </c>
      <c r="C6518" s="4">
        <v>49.649824458200001</v>
      </c>
      <c r="D6518" s="4">
        <v>12.1765598</v>
      </c>
      <c r="E6518" s="4">
        <f>Orte[[#This Row],[Lat_dez]]*PI()/180</f>
        <v>0.86655290983279976</v>
      </c>
      <c r="F6518" s="4">
        <f>Orte[[#This Row],[Lon_dez]]*PI()/180</f>
        <v>0.21252106007598223</v>
      </c>
      <c r="G6518" t="s">
        <v>665</v>
      </c>
      <c r="H6518" t="s">
        <v>1224</v>
      </c>
      <c r="I6518" s="4" t="b">
        <v>0</v>
      </c>
      <c r="J6518" s="4" t="str">
        <f>CONCATENATE(Orte[[#This Row],[Ort]]," - ",Orte[[#This Row],[Landkreis]])</f>
        <v>Schirmitz - Landkreis Neustadt a.d. Waldnaab</v>
      </c>
      <c r="L6518" s="3" t="s">
        <v>8322</v>
      </c>
      <c r="M6518" s="3"/>
      <c r="N6518" t="str">
        <f>Orte[[#This Row],[Ort]]</f>
        <v>Schirmitz</v>
      </c>
      <c r="O6518" t="s">
        <v>15921</v>
      </c>
      <c r="P6518" t="s">
        <v>5884</v>
      </c>
    </row>
    <row r="6519" spans="1:16" x14ac:dyDescent="0.35">
      <c r="A6519" t="s">
        <v>6144</v>
      </c>
      <c r="B6519" s="3" t="s">
        <v>14262</v>
      </c>
      <c r="C6519" s="4">
        <v>50.071880586200002</v>
      </c>
      <c r="D6519" s="4">
        <v>12.2370429165</v>
      </c>
      <c r="E6519" s="4">
        <f>Orte[[#This Row],[Lat_dez]]*PI()/180</f>
        <v>0.87391917889461834</v>
      </c>
      <c r="F6519" s="4">
        <f>Orte[[#This Row],[Lon_dez]]*PI()/180</f>
        <v>0.21357668960077456</v>
      </c>
      <c r="G6519" t="s">
        <v>665</v>
      </c>
      <c r="H6519" t="s">
        <v>1945</v>
      </c>
      <c r="I6519" s="4" t="b">
        <v>0</v>
      </c>
      <c r="J6519" s="4" t="str">
        <f>CONCATENATE(Orte[[#This Row],[Ort]]," - ",Orte[[#This Row],[Landkreis]])</f>
        <v>Schirnding - Landkreis Wunsiedel i. Fichtelgebirge</v>
      </c>
      <c r="L6519" s="3" t="s">
        <v>12561</v>
      </c>
      <c r="M6519" s="3"/>
      <c r="N6519" t="str">
        <f>Orte[[#This Row],[Ort]]</f>
        <v>Schirnding</v>
      </c>
      <c r="O6519" t="s">
        <v>15922</v>
      </c>
      <c r="P6519" t="s">
        <v>1210</v>
      </c>
    </row>
    <row r="6520" spans="1:16" x14ac:dyDescent="0.35">
      <c r="A6520" t="s">
        <v>2457</v>
      </c>
      <c r="B6520" s="3" t="s">
        <v>9509</v>
      </c>
      <c r="C6520" s="4">
        <v>51.409380679900003</v>
      </c>
      <c r="D6520" s="4">
        <v>12.2446307824</v>
      </c>
      <c r="E6520" s="4">
        <f>Orte[[#This Row],[Lat_dez]]*PI()/180</f>
        <v>0.89726295927541611</v>
      </c>
      <c r="F6520" s="4">
        <f>Orte[[#This Row],[Lon_dez]]*PI()/180</f>
        <v>0.21370912284392934</v>
      </c>
      <c r="G6520" t="s">
        <v>869</v>
      </c>
      <c r="H6520" t="s">
        <v>1237</v>
      </c>
      <c r="I6520" s="4" t="b">
        <v>0</v>
      </c>
      <c r="J6520" s="4" t="str">
        <f>CONCATENATE(Orte[[#This Row],[Ort]]," - ",Orte[[#This Row],[Landkreis]])</f>
        <v>Schkeuditz - Landkreis Nordsachsen</v>
      </c>
      <c r="L6520" s="3" t="s">
        <v>8985</v>
      </c>
      <c r="M6520" s="3"/>
      <c r="N6520" t="str">
        <f>Orte[[#This Row],[Ort]]</f>
        <v>Schkeuditz</v>
      </c>
      <c r="O6520" t="s">
        <v>7630</v>
      </c>
      <c r="P6520" t="s">
        <v>4867</v>
      </c>
    </row>
    <row r="6521" spans="1:16" x14ac:dyDescent="0.35">
      <c r="A6521" t="s">
        <v>6932</v>
      </c>
      <c r="B6521" s="3" t="s">
        <v>15336</v>
      </c>
      <c r="C6521" s="4">
        <v>51.019562010500003</v>
      </c>
      <c r="D6521" s="4">
        <v>11.8141943631</v>
      </c>
      <c r="E6521" s="4">
        <f>Orte[[#This Row],[Lat_dez]]*PI()/180</f>
        <v>0.8904593400086428</v>
      </c>
      <c r="F6521" s="4">
        <f>Orte[[#This Row],[Lon_dez]]*PI()/180</f>
        <v>0.20619659010664948</v>
      </c>
      <c r="G6521" t="s">
        <v>678</v>
      </c>
      <c r="H6521" t="s">
        <v>1291</v>
      </c>
      <c r="I6521" s="4" t="b">
        <v>0</v>
      </c>
      <c r="J6521" s="4" t="str">
        <f>CONCATENATE(Orte[[#This Row],[Ort]]," - ",Orte[[#This Row],[Landkreis]])</f>
        <v>Schkölen - Landkreis Saale-Holzland-Kreis</v>
      </c>
      <c r="L6521" s="3" t="s">
        <v>12304</v>
      </c>
      <c r="M6521" s="3"/>
      <c r="N6521" t="str">
        <f>Orte[[#This Row],[Ort]]</f>
        <v>Schkölen</v>
      </c>
      <c r="O6521" t="s">
        <v>15923</v>
      </c>
      <c r="P6521" t="s">
        <v>5597</v>
      </c>
    </row>
    <row r="6522" spans="1:16" x14ac:dyDescent="0.35">
      <c r="A6522" t="s">
        <v>875</v>
      </c>
      <c r="B6522" s="3" t="s">
        <v>7898</v>
      </c>
      <c r="C6522" s="4">
        <v>51.391056833299999</v>
      </c>
      <c r="D6522" s="4">
        <v>12.041039571700001</v>
      </c>
      <c r="E6522" s="4">
        <f>Orte[[#This Row],[Lat_dez]]*PI()/180</f>
        <v>0.89694314782061568</v>
      </c>
      <c r="F6522" s="4">
        <f>Orte[[#This Row],[Lon_dez]]*PI()/180</f>
        <v>0.21015578588909281</v>
      </c>
      <c r="G6522" t="s">
        <v>809</v>
      </c>
      <c r="H6522" t="s">
        <v>861</v>
      </c>
      <c r="I6522" s="4" t="b">
        <v>0</v>
      </c>
      <c r="J6522" s="4" t="str">
        <f>CONCATENATE(Orte[[#This Row],[Ort]]," - ",Orte[[#This Row],[Landkreis]])</f>
        <v>Schkopau - Landkreis Saalekreis</v>
      </c>
      <c r="L6522" s="3" t="s">
        <v>14009</v>
      </c>
      <c r="M6522" s="3"/>
      <c r="N6522" t="str">
        <f>Orte[[#This Row],[Ort]]</f>
        <v>Schkopau</v>
      </c>
      <c r="O6522" t="s">
        <v>7570</v>
      </c>
      <c r="P6522" t="s">
        <v>5209</v>
      </c>
    </row>
    <row r="6523" spans="1:16" x14ac:dyDescent="0.35">
      <c r="A6523" t="s">
        <v>6749</v>
      </c>
      <c r="B6523" s="3" t="s">
        <v>15090</v>
      </c>
      <c r="C6523" s="4">
        <v>52.026341472699997</v>
      </c>
      <c r="D6523" s="4">
        <v>10.5484481227</v>
      </c>
      <c r="E6523" s="4">
        <f>Orte[[#This Row],[Lat_dez]]*PI()/180</f>
        <v>0.90803095646549048</v>
      </c>
      <c r="F6523" s="4">
        <f>Orte[[#This Row],[Lon_dez]]*PI()/180</f>
        <v>0.18410515071692982</v>
      </c>
      <c r="G6523" t="s">
        <v>554</v>
      </c>
      <c r="H6523" t="s">
        <v>786</v>
      </c>
      <c r="I6523" s="4" t="b">
        <v>0</v>
      </c>
      <c r="J6523" s="4" t="str">
        <f>CONCATENATE(Orte[[#This Row],[Ort]]," - ",Orte[[#This Row],[Landkreis]])</f>
        <v>Schladen-Werla - Landkreis Wolfenbüttel</v>
      </c>
      <c r="L6523" s="3" t="s">
        <v>8490</v>
      </c>
      <c r="M6523" s="3"/>
      <c r="N6523" t="str">
        <f>Orte[[#This Row],[Ort]]</f>
        <v>Schladen-Werla</v>
      </c>
      <c r="O6523" t="s">
        <v>15924</v>
      </c>
      <c r="P6523" t="s">
        <v>2531</v>
      </c>
    </row>
    <row r="6524" spans="1:16" x14ac:dyDescent="0.35">
      <c r="A6524" t="s">
        <v>4684</v>
      </c>
      <c r="B6524" s="3" t="s">
        <v>12344</v>
      </c>
      <c r="C6524" s="4">
        <v>48.607495526299999</v>
      </c>
      <c r="D6524" s="4">
        <v>9.2165568280700008</v>
      </c>
      <c r="E6524" s="4">
        <f>Orte[[#This Row],[Lat_dez]]*PI()/180</f>
        <v>0.84836083808234897</v>
      </c>
      <c r="F6524" s="4">
        <f>Orte[[#This Row],[Lon_dez]]*PI()/180</f>
        <v>0.16085926234698644</v>
      </c>
      <c r="G6524" t="s">
        <v>546</v>
      </c>
      <c r="H6524" t="s">
        <v>781</v>
      </c>
      <c r="I6524" s="4" t="b">
        <v>0</v>
      </c>
      <c r="J6524" s="4" t="str">
        <f>CONCATENATE(Orte[[#This Row],[Ort]]," - ",Orte[[#This Row],[Landkreis]])</f>
        <v>Schlaitdorf - Landkreis Esslingen</v>
      </c>
      <c r="L6524" s="3" t="s">
        <v>13166</v>
      </c>
      <c r="M6524" s="3"/>
      <c r="N6524" t="str">
        <f>Orte[[#This Row],[Ort]]</f>
        <v>Schlaitdorf</v>
      </c>
      <c r="O6524" t="s">
        <v>7346</v>
      </c>
      <c r="P6524" t="s">
        <v>5813</v>
      </c>
    </row>
    <row r="6525" spans="1:16" x14ac:dyDescent="0.35">
      <c r="A6525" t="s">
        <v>1729</v>
      </c>
      <c r="B6525" s="3" t="s">
        <v>8684</v>
      </c>
      <c r="C6525" s="4">
        <v>51.836616616900002</v>
      </c>
      <c r="D6525" s="4">
        <v>8.8297689829599992</v>
      </c>
      <c r="E6525" s="4">
        <f>Orte[[#This Row],[Lat_dez]]*PI()/180</f>
        <v>0.90471963305890912</v>
      </c>
      <c r="F6525" s="4">
        <f>Orte[[#This Row],[Lon_dez]]*PI()/180</f>
        <v>0.15410854094312307</v>
      </c>
      <c r="G6525" t="s">
        <v>504</v>
      </c>
      <c r="H6525" t="s">
        <v>1069</v>
      </c>
      <c r="I6525" s="4" t="b">
        <v>0</v>
      </c>
      <c r="J6525" s="4" t="str">
        <f>CONCATENATE(Orte[[#This Row],[Ort]]," - ",Orte[[#This Row],[Landkreis]])</f>
        <v>Schlangen - Kreis Lippe</v>
      </c>
      <c r="L6525" s="3" t="s">
        <v>8318</v>
      </c>
      <c r="M6525" s="3"/>
      <c r="N6525" t="str">
        <f>Orte[[#This Row],[Ort]]</f>
        <v>Schlangen</v>
      </c>
      <c r="O6525" t="s">
        <v>15925</v>
      </c>
      <c r="P6525" t="s">
        <v>5952</v>
      </c>
    </row>
    <row r="6526" spans="1:16" x14ac:dyDescent="0.35">
      <c r="A6526" t="s">
        <v>1613</v>
      </c>
      <c r="B6526" s="3" t="s">
        <v>8563</v>
      </c>
      <c r="C6526" s="4">
        <v>50.097806896999998</v>
      </c>
      <c r="D6526" s="4">
        <v>8.0489095867800007</v>
      </c>
      <c r="E6526" s="4">
        <f>Orte[[#This Row],[Lat_dez]]*PI()/180</f>
        <v>0.87437167838097374</v>
      </c>
      <c r="F6526" s="4">
        <f>Orte[[#This Row],[Lon_dez]]*PI()/180</f>
        <v>0.14047997348464727</v>
      </c>
      <c r="G6526" t="s">
        <v>549</v>
      </c>
      <c r="H6526" t="s">
        <v>1138</v>
      </c>
      <c r="I6526" s="4" t="b">
        <v>0</v>
      </c>
      <c r="J6526" s="4" t="str">
        <f>CONCATENATE(Orte[[#This Row],[Ort]]," - ",Orte[[#This Row],[Landkreis]])</f>
        <v>Schlangenbad - Landkreis Rheingau-Taunus-Kreis</v>
      </c>
      <c r="L6526" s="3" t="s">
        <v>8325</v>
      </c>
      <c r="M6526" s="3"/>
      <c r="N6526" t="str">
        <f>Orte[[#This Row],[Ort]]</f>
        <v>Schlangenbad</v>
      </c>
      <c r="O6526" t="s">
        <v>15926</v>
      </c>
      <c r="P6526" t="s">
        <v>4321</v>
      </c>
    </row>
    <row r="6527" spans="1:16" x14ac:dyDescent="0.35">
      <c r="A6527" t="s">
        <v>5152</v>
      </c>
      <c r="B6527" s="3" t="s">
        <v>12951</v>
      </c>
      <c r="C6527" s="4">
        <v>48.6523561602</v>
      </c>
      <c r="D6527" s="4">
        <v>9.7059479195399998</v>
      </c>
      <c r="E6527" s="4">
        <f>Orte[[#This Row],[Lat_dez]]*PI()/180</f>
        <v>0.8491438038484358</v>
      </c>
      <c r="F6527" s="4">
        <f>Orte[[#This Row],[Lon_dez]]*PI()/180</f>
        <v>0.16940074822306667</v>
      </c>
      <c r="G6527" t="s">
        <v>546</v>
      </c>
      <c r="H6527" t="s">
        <v>644</v>
      </c>
      <c r="I6527" s="4" t="b">
        <v>0</v>
      </c>
      <c r="J6527" s="4" t="str">
        <f>CONCATENATE(Orte[[#This Row],[Ort]]," - ",Orte[[#This Row],[Landkreis]])</f>
        <v>Schlat - Landkreis Göppingen</v>
      </c>
      <c r="L6527" s="3" t="s">
        <v>15112</v>
      </c>
      <c r="M6527" s="3"/>
      <c r="N6527" t="str">
        <f>Orte[[#This Row],[Ort]]</f>
        <v>Schlat</v>
      </c>
      <c r="O6527" t="s">
        <v>7631</v>
      </c>
      <c r="P6527" t="s">
        <v>6071</v>
      </c>
    </row>
    <row r="6528" spans="1:16" x14ac:dyDescent="0.35">
      <c r="A6528" t="s">
        <v>6056</v>
      </c>
      <c r="B6528" s="3" t="s">
        <v>14147</v>
      </c>
      <c r="C6528" s="4">
        <v>47.721847840800002</v>
      </c>
      <c r="D6528" s="4">
        <v>12.383067627899999</v>
      </c>
      <c r="E6528" s="4">
        <f>Orte[[#This Row],[Lat_dez]]*PI()/180</f>
        <v>0.83290336995770675</v>
      </c>
      <c r="F6528" s="4">
        <f>Orte[[#This Row],[Lon_dez]]*PI()/180</f>
        <v>0.21612530160397903</v>
      </c>
      <c r="G6528" t="s">
        <v>665</v>
      </c>
      <c r="H6528" t="s">
        <v>913</v>
      </c>
      <c r="I6528" s="4" t="b">
        <v>0</v>
      </c>
      <c r="J6528" s="4" t="str">
        <f>CONCATENATE(Orte[[#This Row],[Ort]]," - ",Orte[[#This Row],[Landkreis]])</f>
        <v>Schleching - Landkreis Traunstein</v>
      </c>
      <c r="L6528" s="3" t="s">
        <v>13163</v>
      </c>
      <c r="M6528" s="3"/>
      <c r="N6528" t="str">
        <f>Orte[[#This Row],[Ort]]</f>
        <v>Schleching</v>
      </c>
      <c r="O6528" t="s">
        <v>15927</v>
      </c>
      <c r="P6528" t="s">
        <v>3142</v>
      </c>
    </row>
    <row r="6529" spans="1:16" x14ac:dyDescent="0.35">
      <c r="A6529" t="s">
        <v>1392</v>
      </c>
      <c r="B6529" s="3" t="s">
        <v>8324</v>
      </c>
      <c r="C6529" s="4">
        <v>47.6451987218</v>
      </c>
      <c r="D6529" s="4">
        <v>11.307801017699999</v>
      </c>
      <c r="E6529" s="4">
        <f>Orte[[#This Row],[Lat_dez]]*PI()/180</f>
        <v>0.83156559046240375</v>
      </c>
      <c r="F6529" s="4">
        <f>Orte[[#This Row],[Lon_dez]]*PI()/180</f>
        <v>0.19735835891923056</v>
      </c>
      <c r="G6529" t="s">
        <v>665</v>
      </c>
      <c r="H6529" t="s">
        <v>1288</v>
      </c>
      <c r="I6529" s="4" t="b">
        <v>0</v>
      </c>
      <c r="J6529" s="4" t="str">
        <f>CONCATENATE(Orte[[#This Row],[Ort]]," - ",Orte[[#This Row],[Landkreis]])</f>
        <v>Schlehdorf - Landkreis Bad Tölz-Wolfratshausen</v>
      </c>
      <c r="L6529" s="3" t="s">
        <v>15486</v>
      </c>
      <c r="M6529" s="3"/>
      <c r="N6529" t="str">
        <f>Orte[[#This Row],[Ort]]</f>
        <v>Schlehdorf</v>
      </c>
      <c r="O6529" t="s">
        <v>15928</v>
      </c>
      <c r="P6529" t="s">
        <v>5422</v>
      </c>
    </row>
    <row r="6530" spans="1:16" x14ac:dyDescent="0.35">
      <c r="A6530" t="s">
        <v>6023</v>
      </c>
      <c r="B6530" s="3" t="s">
        <v>14096</v>
      </c>
      <c r="C6530" s="4">
        <v>50.556844704900001</v>
      </c>
      <c r="D6530" s="4">
        <v>6.4516205385200003</v>
      </c>
      <c r="E6530" s="4">
        <f>Orte[[#This Row],[Lat_dez]]*PI()/180</f>
        <v>0.88238339951996603</v>
      </c>
      <c r="F6530" s="4">
        <f>Orte[[#This Row],[Lon_dez]]*PI()/180</f>
        <v>0.11260202048646366</v>
      </c>
      <c r="G6530" t="s">
        <v>504</v>
      </c>
      <c r="H6530" t="s">
        <v>2121</v>
      </c>
      <c r="I6530" s="4" t="b">
        <v>0</v>
      </c>
      <c r="J6530" s="4" t="str">
        <f>CONCATENATE(Orte[[#This Row],[Ort]]," - ",Orte[[#This Row],[Landkreis]])</f>
        <v>Schleiden - Kreis Euskirchen</v>
      </c>
      <c r="L6530" s="3" t="s">
        <v>11727</v>
      </c>
      <c r="M6530" s="3"/>
      <c r="N6530" t="str">
        <f>Orte[[#This Row],[Ort]]</f>
        <v>Schleiden</v>
      </c>
      <c r="O6530" t="s">
        <v>15929</v>
      </c>
      <c r="P6530" t="s">
        <v>1690</v>
      </c>
    </row>
    <row r="6531" spans="1:16" x14ac:dyDescent="0.35">
      <c r="A6531" t="s">
        <v>1355</v>
      </c>
      <c r="B6531" s="3" t="s">
        <v>8287</v>
      </c>
      <c r="C6531" s="4">
        <v>51.5234403372</v>
      </c>
      <c r="D6531" s="4">
        <v>14.52254531</v>
      </c>
      <c r="E6531" s="4">
        <f>Orte[[#This Row],[Lat_dez]]*PI()/180</f>
        <v>0.8992536758389974</v>
      </c>
      <c r="F6531" s="4">
        <f>Orte[[#This Row],[Lon_dez]]*PI()/180</f>
        <v>0.2534662314295606</v>
      </c>
      <c r="G6531" t="s">
        <v>869</v>
      </c>
      <c r="H6531" t="s">
        <v>979</v>
      </c>
      <c r="I6531" s="4" t="b">
        <v>0</v>
      </c>
      <c r="J6531" s="4" t="str">
        <f>CONCATENATE(Orte[[#This Row],[Ort]]," - ",Orte[[#This Row],[Landkreis]])</f>
        <v>Schleife - Landkreis Görlitz</v>
      </c>
      <c r="L6531" s="3" t="s">
        <v>10408</v>
      </c>
      <c r="M6531" s="3"/>
      <c r="N6531" t="str">
        <f>Orte[[#This Row],[Ort]]</f>
        <v>Schleife</v>
      </c>
      <c r="O6531" t="s">
        <v>15930</v>
      </c>
      <c r="P6531" t="s">
        <v>1018</v>
      </c>
    </row>
    <row r="6532" spans="1:16" x14ac:dyDescent="0.35">
      <c r="A6532" t="s">
        <v>4153</v>
      </c>
      <c r="B6532" s="3" t="s">
        <v>11650</v>
      </c>
      <c r="C6532" s="4">
        <v>50.591535335700001</v>
      </c>
      <c r="D6532" s="4">
        <v>11.8093884014</v>
      </c>
      <c r="E6532" s="4">
        <f>Orte[[#This Row],[Lat_dez]]*PI()/180</f>
        <v>0.88298886524701981</v>
      </c>
      <c r="F6532" s="4">
        <f>Orte[[#This Row],[Lon_dez]]*PI()/180</f>
        <v>0.20611271025125974</v>
      </c>
      <c r="G6532" t="s">
        <v>678</v>
      </c>
      <c r="H6532" t="s">
        <v>1295</v>
      </c>
      <c r="I6532" s="4" t="b">
        <v>0</v>
      </c>
      <c r="J6532" s="4" t="str">
        <f>CONCATENATE(Orte[[#This Row],[Ort]]," - ",Orte[[#This Row],[Landkreis]])</f>
        <v>Schleiz - Landkreis Saale-Orla-Kreis</v>
      </c>
      <c r="L6532" s="3" t="s">
        <v>11243</v>
      </c>
      <c r="M6532" s="3"/>
      <c r="N6532" t="str">
        <f>Orte[[#This Row],[Ort]]</f>
        <v>Schleiz</v>
      </c>
      <c r="O6532" t="s">
        <v>15931</v>
      </c>
      <c r="P6532" t="s">
        <v>2098</v>
      </c>
    </row>
    <row r="6533" spans="1:16" x14ac:dyDescent="0.35">
      <c r="A6533" t="s">
        <v>4364</v>
      </c>
      <c r="B6533" s="3" t="s">
        <v>11921</v>
      </c>
      <c r="C6533" s="4">
        <v>50.616251744700001</v>
      </c>
      <c r="D6533" s="4">
        <v>12.663928653299999</v>
      </c>
      <c r="E6533" s="4">
        <f>Orte[[#This Row],[Lat_dez]]*PI()/180</f>
        <v>0.88342024796333929</v>
      </c>
      <c r="F6533" s="4">
        <f>Orte[[#This Row],[Lon_dez]]*PI()/180</f>
        <v>0.22102725123773645</v>
      </c>
      <c r="G6533" t="s">
        <v>869</v>
      </c>
      <c r="H6533" t="s">
        <v>910</v>
      </c>
      <c r="I6533" s="4" t="b">
        <v>0</v>
      </c>
      <c r="J6533" s="4" t="str">
        <f>CONCATENATE(Orte[[#This Row],[Ort]]," - ",Orte[[#This Row],[Landkreis]])</f>
        <v>Schlema - Landkreis Erzgebirgskreis</v>
      </c>
      <c r="L6533" s="3" t="s">
        <v>15492</v>
      </c>
      <c r="M6533" s="3"/>
      <c r="N6533" t="str">
        <f>Orte[[#This Row],[Ort]]</f>
        <v>Schlema</v>
      </c>
      <c r="O6533" t="s">
        <v>15932</v>
      </c>
      <c r="P6533" t="s">
        <v>5377</v>
      </c>
    </row>
    <row r="6534" spans="1:16" x14ac:dyDescent="0.35">
      <c r="A6534" t="s">
        <v>1629</v>
      </c>
      <c r="B6534" s="3" t="s">
        <v>8578</v>
      </c>
      <c r="C6534" s="4">
        <v>54.519729255100003</v>
      </c>
      <c r="D6534" s="4">
        <v>9.5579976055099998</v>
      </c>
      <c r="E6534" s="4">
        <f>Orte[[#This Row],[Lat_dez]]*PI()/180</f>
        <v>0.95154878279737054</v>
      </c>
      <c r="F6534" s="4">
        <f>Orte[[#This Row],[Lon_dez]]*PI()/180</f>
        <v>0.16681852811388359</v>
      </c>
      <c r="G6534" t="s">
        <v>641</v>
      </c>
      <c r="H6534" t="s">
        <v>660</v>
      </c>
      <c r="I6534" s="4" t="b">
        <v>0</v>
      </c>
      <c r="J6534" s="4" t="str">
        <f>CONCATENATE(Orte[[#This Row],[Ort]]," - ",Orte[[#This Row],[Landkreis]])</f>
        <v>Schleswig - Kreis Schleswig-Flensburg</v>
      </c>
      <c r="L6534" s="3" t="s">
        <v>13248</v>
      </c>
      <c r="M6534" s="3"/>
      <c r="N6534" t="str">
        <f>Orte[[#This Row],[Ort]]</f>
        <v>Schleswig</v>
      </c>
      <c r="O6534" t="s">
        <v>15933</v>
      </c>
      <c r="P6534" t="s">
        <v>5381</v>
      </c>
    </row>
    <row r="6535" spans="1:16" x14ac:dyDescent="0.35">
      <c r="A6535" t="s">
        <v>2194</v>
      </c>
      <c r="B6535" s="3" t="s">
        <v>9203</v>
      </c>
      <c r="C6535" s="4">
        <v>50.566411638799998</v>
      </c>
      <c r="D6535" s="4">
        <v>12.9492564121</v>
      </c>
      <c r="E6535" s="4">
        <f>Orte[[#This Row],[Lat_dez]]*PI()/180</f>
        <v>0.88255037401584147</v>
      </c>
      <c r="F6535" s="4">
        <f>Orte[[#This Row],[Lon_dez]]*PI()/180</f>
        <v>0.2260071600761327</v>
      </c>
      <c r="G6535" t="s">
        <v>869</v>
      </c>
      <c r="H6535" t="s">
        <v>910</v>
      </c>
      <c r="I6535" s="4" t="b">
        <v>0</v>
      </c>
      <c r="J6535" s="4" t="str">
        <f>CONCATENATE(Orte[[#This Row],[Ort]]," - ",Orte[[#This Row],[Landkreis]])</f>
        <v>Schlettau - Landkreis Erzgebirgskreis</v>
      </c>
      <c r="L6535" s="3" t="s">
        <v>8470</v>
      </c>
      <c r="M6535" s="3"/>
      <c r="N6535" t="str">
        <f>Orte[[#This Row],[Ort]]</f>
        <v>Schlettau</v>
      </c>
      <c r="O6535" t="s">
        <v>217</v>
      </c>
      <c r="P6535" t="s">
        <v>2774</v>
      </c>
    </row>
    <row r="6536" spans="1:16" x14ac:dyDescent="0.35">
      <c r="A6536" t="s">
        <v>2393</v>
      </c>
      <c r="B6536" s="3" t="s">
        <v>9440</v>
      </c>
      <c r="C6536" s="4">
        <v>50.548042785299998</v>
      </c>
      <c r="D6536" s="4">
        <v>10.889373817899999</v>
      </c>
      <c r="E6536" s="4">
        <f>Orte[[#This Row],[Lat_dez]]*PI()/180</f>
        <v>0.88222977704245009</v>
      </c>
      <c r="F6536" s="4">
        <f>Orte[[#This Row],[Lon_dez]]*PI()/180</f>
        <v>0.1900554266028204</v>
      </c>
      <c r="G6536" t="s">
        <v>678</v>
      </c>
      <c r="H6536" t="s">
        <v>2260</v>
      </c>
      <c r="I6536" s="4" t="b">
        <v>0</v>
      </c>
      <c r="J6536" s="4" t="str">
        <f>CONCATENATE(Orte[[#This Row],[Ort]]," - ",Orte[[#This Row],[Landkreis]])</f>
        <v>Schleusegrund - Landkreis Hildburghausen</v>
      </c>
      <c r="L6536" s="3" t="s">
        <v>15402</v>
      </c>
      <c r="M6536" s="3"/>
      <c r="N6536" t="str">
        <f>Orte[[#This Row],[Ort]]</f>
        <v>Schleusegrund</v>
      </c>
      <c r="O6536" t="s">
        <v>15934</v>
      </c>
      <c r="P6536" t="s">
        <v>4284</v>
      </c>
    </row>
    <row r="6537" spans="1:16" x14ac:dyDescent="0.35">
      <c r="A6537" t="s">
        <v>7228</v>
      </c>
      <c r="B6537" s="3" t="s">
        <v>15738</v>
      </c>
      <c r="C6537" s="4">
        <v>50.539481007399999</v>
      </c>
      <c r="D6537" s="4">
        <v>10.756123545099999</v>
      </c>
      <c r="E6537" s="4">
        <f>Orte[[#This Row],[Lat_dez]]*PI()/180</f>
        <v>0.88208034582827066</v>
      </c>
      <c r="F6537" s="4">
        <f>Orte[[#This Row],[Lon_dez]]*PI()/180</f>
        <v>0.18772977061327978</v>
      </c>
      <c r="G6537" t="s">
        <v>678</v>
      </c>
      <c r="H6537" t="s">
        <v>2260</v>
      </c>
      <c r="I6537" s="4" t="b">
        <v>0</v>
      </c>
      <c r="J6537" s="4" t="str">
        <f>CONCATENATE(Orte[[#This Row],[Ort]]," - ",Orte[[#This Row],[Landkreis]])</f>
        <v>Schleusingen u.a. - Landkreis Hildburghausen</v>
      </c>
      <c r="L6537" s="3" t="s">
        <v>9422</v>
      </c>
      <c r="M6537" s="3"/>
      <c r="N6537" t="str">
        <f>Orte[[#This Row],[Ort]]</f>
        <v>Schleusingen u.a.</v>
      </c>
      <c r="O6537" t="s">
        <v>15935</v>
      </c>
      <c r="P6537" t="s">
        <v>4304</v>
      </c>
    </row>
    <row r="6538" spans="1:16" x14ac:dyDescent="0.35">
      <c r="A6538" t="s">
        <v>4951</v>
      </c>
      <c r="B6538" s="3" t="s">
        <v>12679</v>
      </c>
      <c r="C6538" s="4">
        <v>51.739841275499998</v>
      </c>
      <c r="D6538" s="4">
        <v>13.414634441600001</v>
      </c>
      <c r="E6538" s="4">
        <f>Orte[[#This Row],[Lat_dez]]*PI()/180</f>
        <v>0.90303058471673736</v>
      </c>
      <c r="F6538" s="4">
        <f>Orte[[#This Row],[Lon_dez]]*PI()/180</f>
        <v>0.234129538957351</v>
      </c>
      <c r="G6538" t="s">
        <v>885</v>
      </c>
      <c r="H6538" t="s">
        <v>983</v>
      </c>
      <c r="I6538" s="4" t="b">
        <v>0</v>
      </c>
      <c r="J6538" s="4" t="str">
        <f>CONCATENATE(Orte[[#This Row],[Ort]]," - ",Orte[[#This Row],[Landkreis]])</f>
        <v>Schlieben - Landkreis Elbe-Elster</v>
      </c>
      <c r="L6538" s="3" t="s">
        <v>12925</v>
      </c>
      <c r="M6538" s="3"/>
      <c r="N6538" t="str">
        <f>Orte[[#This Row],[Ort]]</f>
        <v>Schlieben</v>
      </c>
      <c r="O6538" t="s">
        <v>15936</v>
      </c>
      <c r="P6538" t="s">
        <v>6203</v>
      </c>
    </row>
    <row r="6539" spans="1:16" x14ac:dyDescent="0.35">
      <c r="A6539" t="s">
        <v>2702</v>
      </c>
      <c r="B6539" s="3" t="s">
        <v>9826</v>
      </c>
      <c r="C6539" s="4">
        <v>47.754286894700002</v>
      </c>
      <c r="D6539" s="4">
        <v>7.6275417361900004</v>
      </c>
      <c r="E6539" s="4">
        <f>Orte[[#This Row],[Lat_dez]]*PI()/180</f>
        <v>0.83346953825449366</v>
      </c>
      <c r="F6539" s="4">
        <f>Orte[[#This Row],[Lon_dez]]*PI()/180</f>
        <v>0.13312571712980023</v>
      </c>
      <c r="G6539" t="s">
        <v>546</v>
      </c>
      <c r="H6539" t="s">
        <v>597</v>
      </c>
      <c r="I6539" s="4" t="b">
        <v>0</v>
      </c>
      <c r="J6539" s="4" t="str">
        <f>CONCATENATE(Orte[[#This Row],[Ort]]," - ",Orte[[#This Row],[Landkreis]])</f>
        <v>Schliengen - Landkreis Lörrach</v>
      </c>
      <c r="L6539" s="3" t="s">
        <v>10412</v>
      </c>
      <c r="M6539" s="3"/>
      <c r="N6539" t="str">
        <f>Orte[[#This Row],[Ort]]</f>
        <v>Schliengen</v>
      </c>
      <c r="O6539" t="s">
        <v>15937</v>
      </c>
      <c r="P6539" t="s">
        <v>7039</v>
      </c>
    </row>
    <row r="6540" spans="1:16" x14ac:dyDescent="0.35">
      <c r="A6540" t="s">
        <v>5451</v>
      </c>
      <c r="B6540" s="3" t="s">
        <v>13336</v>
      </c>
      <c r="C6540" s="4">
        <v>47.794194851500002</v>
      </c>
      <c r="D6540" s="4">
        <v>9.6959703636600008</v>
      </c>
      <c r="E6540" s="4">
        <f>Orte[[#This Row],[Lat_dez]]*PI()/180</f>
        <v>0.83416606349839728</v>
      </c>
      <c r="F6540" s="4">
        <f>Orte[[#This Row],[Lon_dez]]*PI()/180</f>
        <v>0.16922660702165895</v>
      </c>
      <c r="G6540" t="s">
        <v>546</v>
      </c>
      <c r="H6540" t="s">
        <v>656</v>
      </c>
      <c r="I6540" s="4" t="b">
        <v>0</v>
      </c>
      <c r="J6540" s="4" t="str">
        <f>CONCATENATE(Orte[[#This Row],[Ort]]," - ",Orte[[#This Row],[Landkreis]])</f>
        <v>Schlier - Landkreis Ravensburg</v>
      </c>
      <c r="L6540" s="3" t="s">
        <v>11414</v>
      </c>
      <c r="M6540" s="3"/>
      <c r="N6540" t="str">
        <f>Orte[[#This Row],[Ort]]</f>
        <v>Schlier</v>
      </c>
      <c r="O6540" t="s">
        <v>15938</v>
      </c>
      <c r="P6540" t="s">
        <v>1564</v>
      </c>
    </row>
    <row r="6541" spans="1:16" x14ac:dyDescent="0.35">
      <c r="A6541" t="s">
        <v>1626</v>
      </c>
      <c r="B6541" s="3" t="s">
        <v>8575</v>
      </c>
      <c r="C6541" s="4">
        <v>48.673999483400003</v>
      </c>
      <c r="D6541" s="4">
        <v>9.5225076279300005</v>
      </c>
      <c r="E6541" s="4">
        <f>Orte[[#This Row],[Lat_dez]]*PI()/180</f>
        <v>0.84952155109934913</v>
      </c>
      <c r="F6541" s="4">
        <f>Orte[[#This Row],[Lon_dez]]*PI()/180</f>
        <v>0.16619911115365366</v>
      </c>
      <c r="G6541" t="s">
        <v>546</v>
      </c>
      <c r="H6541" t="s">
        <v>644</v>
      </c>
      <c r="I6541" s="4" t="b">
        <v>0</v>
      </c>
      <c r="J6541" s="4" t="str">
        <f>CONCATENATE(Orte[[#This Row],[Ort]]," - ",Orte[[#This Row],[Landkreis]])</f>
        <v>Schlierbach - Landkreis Göppingen</v>
      </c>
      <c r="L6541" s="3" t="s">
        <v>15407</v>
      </c>
      <c r="M6541" s="3"/>
      <c r="N6541" t="str">
        <f>Orte[[#This Row],[Ort]]</f>
        <v>Schlierbach</v>
      </c>
      <c r="O6541" t="s">
        <v>192</v>
      </c>
      <c r="P6541" t="s">
        <v>2809</v>
      </c>
    </row>
    <row r="6542" spans="1:16" x14ac:dyDescent="0.35">
      <c r="A6542" t="s">
        <v>2298</v>
      </c>
      <c r="B6542" s="3" t="s">
        <v>9333</v>
      </c>
      <c r="C6542" s="4">
        <v>47.685999660599997</v>
      </c>
      <c r="D6542" s="4">
        <v>11.8764006779</v>
      </c>
      <c r="E6542" s="4">
        <f>Orte[[#This Row],[Lat_dez]]*PI()/180</f>
        <v>0.83227770118236843</v>
      </c>
      <c r="F6542" s="4">
        <f>Orte[[#This Row],[Lon_dez]]*PI()/180</f>
        <v>0.20728229511544155</v>
      </c>
      <c r="G6542" t="s">
        <v>665</v>
      </c>
      <c r="H6542" t="s">
        <v>859</v>
      </c>
      <c r="I6542" s="4" t="b">
        <v>0</v>
      </c>
      <c r="J6542" s="4" t="str">
        <f>CONCATENATE(Orte[[#This Row],[Ort]]," - ",Orte[[#This Row],[Landkreis]])</f>
        <v>Schliersee - Landkreis Miesbach</v>
      </c>
      <c r="L6542" s="3" t="s">
        <v>11570</v>
      </c>
      <c r="M6542" s="3"/>
      <c r="N6542" t="str">
        <f>Orte[[#This Row],[Ort]]</f>
        <v>Schliersee</v>
      </c>
      <c r="O6542" t="s">
        <v>312</v>
      </c>
      <c r="P6542" t="s">
        <v>4146</v>
      </c>
    </row>
    <row r="6543" spans="1:16" x14ac:dyDescent="0.35">
      <c r="A6543" t="s">
        <v>4527</v>
      </c>
      <c r="B6543" s="3" t="s">
        <v>12135</v>
      </c>
      <c r="C6543" s="4">
        <v>50.684487238300001</v>
      </c>
      <c r="D6543" s="4">
        <v>9.5559987919299996</v>
      </c>
      <c r="E6543" s="4">
        <f>Orte[[#This Row],[Lat_dez]]*PI()/180</f>
        <v>0.88461118199338273</v>
      </c>
      <c r="F6543" s="4">
        <f>Orte[[#This Row],[Lon_dez]]*PI()/180</f>
        <v>0.16678364223577902</v>
      </c>
      <c r="G6543" t="s">
        <v>549</v>
      </c>
      <c r="H6543" t="s">
        <v>763</v>
      </c>
      <c r="I6543" s="4" t="b">
        <v>0</v>
      </c>
      <c r="J6543" s="4" t="str">
        <f>CONCATENATE(Orte[[#This Row],[Ort]]," - ",Orte[[#This Row],[Landkreis]])</f>
        <v>Schlitz - Landkreis Vogelsbergkreis</v>
      </c>
      <c r="L6543" s="3" t="s">
        <v>9355</v>
      </c>
      <c r="M6543" s="3"/>
      <c r="N6543" t="str">
        <f>Orte[[#This Row],[Ort]]</f>
        <v>Schlitz</v>
      </c>
      <c r="O6543" t="s">
        <v>15939</v>
      </c>
      <c r="P6543" t="s">
        <v>4020</v>
      </c>
    </row>
    <row r="6544" spans="1:16" x14ac:dyDescent="0.35">
      <c r="A6544" t="s">
        <v>1714</v>
      </c>
      <c r="B6544" s="3" t="s">
        <v>8673</v>
      </c>
      <c r="C6544" s="4">
        <v>51.889914006700003</v>
      </c>
      <c r="D6544" s="4">
        <v>8.6483193374899994</v>
      </c>
      <c r="E6544" s="4">
        <f>Orte[[#This Row],[Lat_dez]]*PI()/180</f>
        <v>0.90564984799363801</v>
      </c>
      <c r="F6544" s="4">
        <f>Orte[[#This Row],[Lon_dez]]*PI()/180</f>
        <v>0.15094164720309516</v>
      </c>
      <c r="G6544" t="s">
        <v>504</v>
      </c>
      <c r="H6544" t="s">
        <v>1715</v>
      </c>
      <c r="I6544" s="4" t="b">
        <v>0</v>
      </c>
      <c r="J6544" s="4" t="str">
        <f>CONCATENATE(Orte[[#This Row],[Ort]]," - ",Orte[[#This Row],[Landkreis]])</f>
        <v>Schloß Holte-Stukenbrock - Kreis Gütersloh</v>
      </c>
      <c r="L6544" s="3" t="s">
        <v>9445</v>
      </c>
      <c r="M6544" s="3"/>
      <c r="N6544" t="str">
        <f>Orte[[#This Row],[Ort]]</f>
        <v>Schloß Holte-Stukenbrock</v>
      </c>
      <c r="O6544" t="s">
        <v>15940</v>
      </c>
      <c r="P6544" t="s">
        <v>7071</v>
      </c>
    </row>
    <row r="6545" spans="1:16" x14ac:dyDescent="0.35">
      <c r="A6545" t="s">
        <v>3356</v>
      </c>
      <c r="B6545" s="3" t="s">
        <v>10629</v>
      </c>
      <c r="C6545" s="4">
        <v>51.243715757799997</v>
      </c>
      <c r="D6545" s="4">
        <v>10.663583668499999</v>
      </c>
      <c r="E6545" s="4">
        <f>Orte[[#This Row],[Lat_dez]]*PI()/180</f>
        <v>0.89437156092971104</v>
      </c>
      <c r="F6545" s="4">
        <f>Orte[[#This Row],[Lon_dez]]*PI()/180</f>
        <v>0.18611464507722053</v>
      </c>
      <c r="G6545" t="s">
        <v>678</v>
      </c>
      <c r="H6545" t="s">
        <v>1046</v>
      </c>
      <c r="I6545" s="4" t="b">
        <v>0</v>
      </c>
      <c r="J6545" s="4" t="str">
        <f>CONCATENATE(Orte[[#This Row],[Ort]]," - ",Orte[[#This Row],[Landkreis]])</f>
        <v>Schlotheim - Landkreis Unstrut-Hainich-Kreis</v>
      </c>
      <c r="L6545" s="3" t="s">
        <v>13249</v>
      </c>
      <c r="M6545" s="3"/>
      <c r="N6545" t="str">
        <f>Orte[[#This Row],[Ort]]</f>
        <v>Schlotheim</v>
      </c>
      <c r="O6545" t="s">
        <v>15941</v>
      </c>
      <c r="P6545" t="s">
        <v>2572</v>
      </c>
    </row>
    <row r="6546" spans="1:16" x14ac:dyDescent="0.35">
      <c r="A6546" t="s">
        <v>5849</v>
      </c>
      <c r="B6546" s="3" t="s">
        <v>13873</v>
      </c>
      <c r="C6546" s="4">
        <v>47.813428942199998</v>
      </c>
      <c r="D6546" s="4">
        <v>8.16204182253</v>
      </c>
      <c r="E6546" s="4">
        <f>Orte[[#This Row],[Lat_dez]]*PI()/180</f>
        <v>0.83450176170973944</v>
      </c>
      <c r="F6546" s="4">
        <f>Orte[[#This Row],[Lon_dez]]*PI()/180</f>
        <v>0.14245450348862718</v>
      </c>
      <c r="G6546" t="s">
        <v>546</v>
      </c>
      <c r="H6546" t="s">
        <v>547</v>
      </c>
      <c r="I6546" s="4" t="b">
        <v>0</v>
      </c>
      <c r="J6546" s="4" t="str">
        <f>CONCATENATE(Orte[[#This Row],[Ort]]," - ",Orte[[#This Row],[Landkreis]])</f>
        <v>Schluchsee - Landkreis Breisgau-Hochschwarzwald</v>
      </c>
      <c r="L6546" s="3" t="s">
        <v>11009</v>
      </c>
      <c r="M6546" s="3"/>
      <c r="N6546" t="str">
        <f>Orte[[#This Row],[Ort]]</f>
        <v>Schluchsee</v>
      </c>
      <c r="O6546" t="s">
        <v>15942</v>
      </c>
      <c r="P6546" t="s">
        <v>3644</v>
      </c>
    </row>
    <row r="6547" spans="1:16" x14ac:dyDescent="0.35">
      <c r="A6547" t="s">
        <v>4758</v>
      </c>
      <c r="B6547" s="3" t="s">
        <v>12434</v>
      </c>
      <c r="C6547" s="4">
        <v>50.356513657400001</v>
      </c>
      <c r="D6547" s="4">
        <v>9.5551987237899993</v>
      </c>
      <c r="E6547" s="4">
        <f>Orte[[#This Row],[Lat_dez]]*PI()/180</f>
        <v>0.87888696314712178</v>
      </c>
      <c r="F6547" s="4">
        <f>Orte[[#This Row],[Lon_dez]]*PI()/180</f>
        <v>0.16676967841249571</v>
      </c>
      <c r="G6547" t="s">
        <v>549</v>
      </c>
      <c r="H6547" t="s">
        <v>1076</v>
      </c>
      <c r="I6547" s="4" t="b">
        <v>0</v>
      </c>
      <c r="J6547" s="4" t="str">
        <f>CONCATENATE(Orte[[#This Row],[Ort]]," - ",Orte[[#This Row],[Landkreis]])</f>
        <v>Schlüchtern - Landkreis Main-Kinzig-Kreis</v>
      </c>
      <c r="L6547" s="3" t="s">
        <v>14547</v>
      </c>
      <c r="M6547" s="3"/>
      <c r="N6547" t="str">
        <f>Orte[[#This Row],[Ort]]</f>
        <v>Schlüchtern</v>
      </c>
      <c r="O6547" t="s">
        <v>15943</v>
      </c>
      <c r="P6547" t="s">
        <v>4207</v>
      </c>
    </row>
    <row r="6548" spans="1:16" x14ac:dyDescent="0.35">
      <c r="A6548" t="s">
        <v>7035</v>
      </c>
      <c r="B6548" s="3" t="s">
        <v>15481</v>
      </c>
      <c r="C6548" s="4">
        <v>49.767891309500001</v>
      </c>
      <c r="D6548" s="4">
        <v>10.629137371600001</v>
      </c>
      <c r="E6548" s="4">
        <f>Orte[[#This Row],[Lat_dez]]*PI()/180</f>
        <v>0.8686135651254473</v>
      </c>
      <c r="F6548" s="4">
        <f>Orte[[#This Row],[Lon_dez]]*PI()/180</f>
        <v>0.18551344378119602</v>
      </c>
      <c r="G6548" t="s">
        <v>665</v>
      </c>
      <c r="H6548" t="s">
        <v>1321</v>
      </c>
      <c r="I6548" s="4" t="b">
        <v>0</v>
      </c>
      <c r="J6548" s="4" t="str">
        <f>CONCATENATE(Orte[[#This Row],[Ort]]," - ",Orte[[#This Row],[Landkreis]])</f>
        <v>Schlüsselfeld - Landkreis Bamberg</v>
      </c>
      <c r="L6548" s="3" t="s">
        <v>13734</v>
      </c>
      <c r="M6548" s="3"/>
      <c r="N6548" t="str">
        <f>Orte[[#This Row],[Ort]]</f>
        <v>Schlüsselfeld</v>
      </c>
      <c r="O6548" t="s">
        <v>15944</v>
      </c>
      <c r="P6548" t="s">
        <v>3357</v>
      </c>
    </row>
    <row r="6549" spans="1:16" x14ac:dyDescent="0.35">
      <c r="A6549" t="s">
        <v>7183</v>
      </c>
      <c r="B6549" s="3" t="s">
        <v>15678</v>
      </c>
      <c r="C6549" s="4">
        <v>49.332649636299998</v>
      </c>
      <c r="D6549" s="4">
        <v>7.7407353153500003</v>
      </c>
      <c r="E6549" s="4">
        <f>Orte[[#This Row],[Lat_dez]]*PI()/180</f>
        <v>0.86101716488621804</v>
      </c>
      <c r="F6549" s="4">
        <f>Orte[[#This Row],[Lon_dez]]*PI()/180</f>
        <v>0.13510131777825907</v>
      </c>
      <c r="G6549" t="s">
        <v>514</v>
      </c>
      <c r="H6549" t="s">
        <v>629</v>
      </c>
      <c r="I6549" s="4" t="b">
        <v>0</v>
      </c>
      <c r="J6549" s="4" t="str">
        <f>CONCATENATE(Orte[[#This Row],[Ort]]," - ",Orte[[#This Row],[Landkreis]])</f>
        <v>Schmalenberg - Landkreis Südwestpfalz</v>
      </c>
      <c r="L6549" s="3" t="s">
        <v>14969</v>
      </c>
      <c r="M6549" s="3"/>
      <c r="N6549" t="str">
        <f>Orte[[#This Row],[Ort]]</f>
        <v>Schmalenberg</v>
      </c>
      <c r="O6549" t="s">
        <v>15945</v>
      </c>
      <c r="P6549" t="s">
        <v>6216</v>
      </c>
    </row>
    <row r="6550" spans="1:16" x14ac:dyDescent="0.35">
      <c r="A6550" t="s">
        <v>688</v>
      </c>
      <c r="B6550" s="3" t="s">
        <v>7783</v>
      </c>
      <c r="C6550" s="4">
        <v>54.081296021999997</v>
      </c>
      <c r="D6550" s="4">
        <v>10.2838131216</v>
      </c>
      <c r="E6550" s="4">
        <f>Orte[[#This Row],[Lat_dez]]*PI()/180</f>
        <v>0.94389667932961163</v>
      </c>
      <c r="F6550" s="4">
        <f>Orte[[#This Row],[Lon_dez]]*PI()/180</f>
        <v>0.179486398631716</v>
      </c>
      <c r="G6550" t="s">
        <v>641</v>
      </c>
      <c r="H6550" t="s">
        <v>671</v>
      </c>
      <c r="I6550" s="4" t="b">
        <v>0</v>
      </c>
      <c r="J6550" s="4" t="str">
        <f>CONCATENATE(Orte[[#This Row],[Ort]]," - ",Orte[[#This Row],[Landkreis]])</f>
        <v>Schmalensee - Kreis Segeberg</v>
      </c>
      <c r="L6550" s="3" t="s">
        <v>13484</v>
      </c>
      <c r="M6550" s="3"/>
      <c r="N6550" t="str">
        <f>Orte[[#This Row],[Ort]]</f>
        <v>Schmalensee</v>
      </c>
      <c r="O6550" t="s">
        <v>15946</v>
      </c>
      <c r="P6550" t="s">
        <v>6956</v>
      </c>
    </row>
    <row r="6551" spans="1:16" x14ac:dyDescent="0.35">
      <c r="A6551" t="s">
        <v>2747</v>
      </c>
      <c r="B6551" s="3" t="s">
        <v>9884</v>
      </c>
      <c r="C6551" s="4">
        <v>53.894801065700001</v>
      </c>
      <c r="D6551" s="4">
        <v>9.9954756683700001</v>
      </c>
      <c r="E6551" s="4">
        <f>Orte[[#This Row],[Lat_dez]]*PI()/180</f>
        <v>0.94064172830381376</v>
      </c>
      <c r="F6551" s="4">
        <f>Orte[[#This Row],[Lon_dez]]*PI()/180</f>
        <v>0.17445396071603733</v>
      </c>
      <c r="G6551" t="s">
        <v>641</v>
      </c>
      <c r="H6551" t="s">
        <v>671</v>
      </c>
      <c r="I6551" s="4" t="b">
        <v>0</v>
      </c>
      <c r="J6551" s="4" t="str">
        <f>CONCATENATE(Orte[[#This Row],[Ort]]," - ",Orte[[#This Row],[Landkreis]])</f>
        <v>Schmalfeld - Kreis Segeberg</v>
      </c>
      <c r="L6551" s="3" t="s">
        <v>12113</v>
      </c>
      <c r="M6551" s="3"/>
      <c r="N6551" t="str">
        <f>Orte[[#This Row],[Ort]]</f>
        <v>Schmalfeld</v>
      </c>
      <c r="O6551" t="s">
        <v>15947</v>
      </c>
      <c r="P6551" t="s">
        <v>3317</v>
      </c>
    </row>
    <row r="6552" spans="1:16" x14ac:dyDescent="0.35">
      <c r="A6552" t="s">
        <v>5729</v>
      </c>
      <c r="B6552" s="3" t="s">
        <v>13705</v>
      </c>
      <c r="C6552" s="4">
        <v>50.715506173199998</v>
      </c>
      <c r="D6552" s="4">
        <v>10.4216919086</v>
      </c>
      <c r="E6552" s="4">
        <f>Orte[[#This Row],[Lat_dez]]*PI()/180</f>
        <v>0.88515256453784952</v>
      </c>
      <c r="F6552" s="4">
        <f>Orte[[#This Row],[Lon_dez]]*PI()/180</f>
        <v>0.18189283743352191</v>
      </c>
      <c r="G6552" t="s">
        <v>678</v>
      </c>
      <c r="H6552" t="s">
        <v>690</v>
      </c>
      <c r="I6552" s="4" t="b">
        <v>0</v>
      </c>
      <c r="J6552" s="4" t="str">
        <f>CONCATENATE(Orte[[#This Row],[Ort]]," - ",Orte[[#This Row],[Landkreis]])</f>
        <v>Schmalkalden - Landkreis Schmalkalden-Meiningen</v>
      </c>
      <c r="L6552" s="3" t="s">
        <v>7848</v>
      </c>
      <c r="M6552" s="3"/>
      <c r="N6552" t="str">
        <f>Orte[[#This Row],[Ort]]</f>
        <v>Schmalkalden</v>
      </c>
      <c r="O6552" t="s">
        <v>7571</v>
      </c>
      <c r="P6552" t="s">
        <v>1799</v>
      </c>
    </row>
    <row r="6553" spans="1:16" x14ac:dyDescent="0.35">
      <c r="A6553" t="s">
        <v>3191</v>
      </c>
      <c r="B6553" s="3" t="s">
        <v>10421</v>
      </c>
      <c r="C6553" s="4">
        <v>51.183089424199999</v>
      </c>
      <c r="D6553" s="4">
        <v>8.3158277128600009</v>
      </c>
      <c r="E6553" s="4">
        <f>Orte[[#This Row],[Lat_dez]]*PI()/180</f>
        <v>0.89331343179497857</v>
      </c>
      <c r="F6553" s="4">
        <f>Orte[[#This Row],[Lon_dez]]*PI()/180</f>
        <v>0.14513857361799662</v>
      </c>
      <c r="G6553" t="s">
        <v>504</v>
      </c>
      <c r="H6553" t="s">
        <v>617</v>
      </c>
      <c r="I6553" s="4" t="b">
        <v>0</v>
      </c>
      <c r="J6553" s="4" t="str">
        <f>CONCATENATE(Orte[[#This Row],[Ort]]," - ",Orte[[#This Row],[Landkreis]])</f>
        <v>Schmallenberg - Kreis Hochsauerlandkreis</v>
      </c>
      <c r="L6553" s="3" t="s">
        <v>11247</v>
      </c>
      <c r="M6553" s="3"/>
      <c r="N6553" t="str">
        <f>Orte[[#This Row],[Ort]]</f>
        <v>Schmallenberg</v>
      </c>
      <c r="O6553" t="s">
        <v>15948</v>
      </c>
      <c r="P6553" t="s">
        <v>5704</v>
      </c>
    </row>
    <row r="6554" spans="1:16" x14ac:dyDescent="0.35">
      <c r="A6554" t="s">
        <v>2123</v>
      </c>
      <c r="B6554" s="3" t="s">
        <v>9118</v>
      </c>
      <c r="C6554" s="4">
        <v>49.445967180099998</v>
      </c>
      <c r="D6554" s="4">
        <v>6.8504642554400004</v>
      </c>
      <c r="E6554" s="4">
        <f>Orte[[#This Row],[Lat_dez]]*PI()/180</f>
        <v>0.862994929125801</v>
      </c>
      <c r="F6554" s="4">
        <f>Orte[[#This Row],[Lon_dez]]*PI()/180</f>
        <v>0.11956315654760986</v>
      </c>
      <c r="G6554" t="s">
        <v>534</v>
      </c>
      <c r="H6554" t="s">
        <v>1276</v>
      </c>
      <c r="I6554" s="4" t="b">
        <v>0</v>
      </c>
      <c r="J6554" s="4" t="str">
        <f>CONCATENATE(Orte[[#This Row],[Ort]]," - ",Orte[[#This Row],[Landkreis]])</f>
        <v>Schmelz - Landkreis Saarlouis</v>
      </c>
      <c r="L6554" s="3" t="s">
        <v>14551</v>
      </c>
      <c r="M6554" s="3"/>
      <c r="N6554" t="str">
        <f>Orte[[#This Row],[Ort]]</f>
        <v>Schmelz</v>
      </c>
      <c r="O6554" t="s">
        <v>15949</v>
      </c>
      <c r="P6554" t="s">
        <v>2411</v>
      </c>
    </row>
    <row r="6555" spans="1:16" x14ac:dyDescent="0.35">
      <c r="A6555" t="s">
        <v>6697</v>
      </c>
      <c r="B6555" s="3" t="s">
        <v>15019</v>
      </c>
      <c r="C6555" s="4">
        <v>49.449221459199997</v>
      </c>
      <c r="D6555" s="4">
        <v>12.0695564076</v>
      </c>
      <c r="E6555" s="4">
        <f>Orte[[#This Row],[Lat_dez]]*PI()/180</f>
        <v>0.86305172701087485</v>
      </c>
      <c r="F6555" s="4">
        <f>Orte[[#This Row],[Lon_dez]]*PI()/180</f>
        <v>0.21065349856779877</v>
      </c>
      <c r="G6555" t="s">
        <v>665</v>
      </c>
      <c r="H6555" t="s">
        <v>906</v>
      </c>
      <c r="I6555" s="4" t="b">
        <v>0</v>
      </c>
      <c r="J6555" s="4" t="str">
        <f>CONCATENATE(Orte[[#This Row],[Ort]]," - ",Orte[[#This Row],[Landkreis]])</f>
        <v>Schmidgaden - Landkreis Schwandorf</v>
      </c>
      <c r="L6555" s="3" t="s">
        <v>12551</v>
      </c>
      <c r="M6555" s="3"/>
      <c r="N6555" t="str">
        <f>Orte[[#This Row],[Ort]]</f>
        <v>Schmidgaden</v>
      </c>
      <c r="O6555" t="s">
        <v>243</v>
      </c>
      <c r="P6555" t="s">
        <v>6864</v>
      </c>
    </row>
    <row r="6556" spans="1:16" x14ac:dyDescent="0.35">
      <c r="A6556" t="s">
        <v>2892</v>
      </c>
      <c r="B6556" s="3" t="s">
        <v>10057</v>
      </c>
      <c r="C6556" s="4">
        <v>49.268589023399997</v>
      </c>
      <c r="D6556" s="4">
        <v>11.922276370300001</v>
      </c>
      <c r="E6556" s="4">
        <f>Orte[[#This Row],[Lat_dez]]*PI()/180</f>
        <v>0.8598990962702675</v>
      </c>
      <c r="F6556" s="4">
        <f>Orte[[#This Row],[Lon_dez]]*PI()/180</f>
        <v>0.20808297699445369</v>
      </c>
      <c r="G6556" t="s">
        <v>665</v>
      </c>
      <c r="H6556" t="s">
        <v>857</v>
      </c>
      <c r="I6556" s="4" t="b">
        <v>0</v>
      </c>
      <c r="J6556" s="4" t="str">
        <f>CONCATENATE(Orte[[#This Row],[Ort]]," - ",Orte[[#This Row],[Landkreis]])</f>
        <v>Schmidmühlen - Landkreis Amberg-Sulzbach</v>
      </c>
      <c r="L6556" s="3" t="s">
        <v>12110</v>
      </c>
      <c r="M6556" s="3"/>
      <c r="N6556" t="str">
        <f>Orte[[#This Row],[Ort]]</f>
        <v>Schmidmühlen</v>
      </c>
      <c r="O6556" t="s">
        <v>15950</v>
      </c>
      <c r="P6556" t="s">
        <v>7016</v>
      </c>
    </row>
    <row r="6557" spans="1:16" x14ac:dyDescent="0.35">
      <c r="A6557" t="s">
        <v>3175</v>
      </c>
      <c r="B6557" s="3" t="s">
        <v>10405</v>
      </c>
      <c r="C6557" s="4">
        <v>48.2271260674</v>
      </c>
      <c r="D6557" s="4">
        <v>10.9467127553</v>
      </c>
      <c r="E6557" s="4">
        <f>Orte[[#This Row],[Lat_dez]]*PI()/180</f>
        <v>0.84172213865051471</v>
      </c>
      <c r="F6557" s="4">
        <f>Orte[[#This Row],[Lon_dez]]*PI()/180</f>
        <v>0.19105617985004536</v>
      </c>
      <c r="G6557" t="s">
        <v>665</v>
      </c>
      <c r="H6557" t="s">
        <v>947</v>
      </c>
      <c r="I6557" s="4" t="b">
        <v>0</v>
      </c>
      <c r="J6557" s="4" t="str">
        <f>CONCATENATE(Orte[[#This Row],[Ort]]," - ",Orte[[#This Row],[Landkreis]])</f>
        <v>Schmiechen - Landkreis Aichach-Friedberg</v>
      </c>
      <c r="L6557" s="3" t="s">
        <v>8270</v>
      </c>
      <c r="M6557" s="3"/>
      <c r="N6557" t="str">
        <f>Orte[[#This Row],[Ort]]</f>
        <v>Schmiechen</v>
      </c>
      <c r="O6557" t="s">
        <v>15951</v>
      </c>
      <c r="P6557" t="s">
        <v>6868</v>
      </c>
    </row>
    <row r="6558" spans="1:16" x14ac:dyDescent="0.35">
      <c r="A6558" t="s">
        <v>4002</v>
      </c>
      <c r="B6558" s="3" t="s">
        <v>11462</v>
      </c>
      <c r="C6558" s="4">
        <v>50.266195799800002</v>
      </c>
      <c r="D6558" s="4">
        <v>8.4476889856399993</v>
      </c>
      <c r="E6558" s="4">
        <f>Orte[[#This Row],[Lat_dez]]*PI()/180</f>
        <v>0.87731061915865449</v>
      </c>
      <c r="F6558" s="4">
        <f>Orte[[#This Row],[Lon_dez]]*PI()/180</f>
        <v>0.14743998698387795</v>
      </c>
      <c r="G6558" t="s">
        <v>549</v>
      </c>
      <c r="H6558" t="s">
        <v>1058</v>
      </c>
      <c r="I6558" s="4" t="b">
        <v>0</v>
      </c>
      <c r="J6558" s="4" t="str">
        <f>CONCATENATE(Orte[[#This Row],[Ort]]," - ",Orte[[#This Row],[Landkreis]])</f>
        <v>Schmitten - Landkreis Hochtaunuskreis</v>
      </c>
      <c r="L6558" s="3" t="s">
        <v>14001</v>
      </c>
      <c r="M6558" s="3"/>
      <c r="N6558" t="str">
        <f>Orte[[#This Row],[Ort]]</f>
        <v>Schmitten</v>
      </c>
      <c r="O6558" t="s">
        <v>15952</v>
      </c>
      <c r="P6558" t="s">
        <v>4542</v>
      </c>
    </row>
    <row r="6559" spans="1:16" x14ac:dyDescent="0.35">
      <c r="A6559" t="s">
        <v>5596</v>
      </c>
      <c r="B6559" s="3" t="s">
        <v>13529</v>
      </c>
      <c r="C6559" s="4">
        <v>50.896506972300003</v>
      </c>
      <c r="D6559" s="4">
        <v>12.3075007627</v>
      </c>
      <c r="E6559" s="4">
        <f>Orte[[#This Row],[Lat_dez]]*PI()/180</f>
        <v>0.88831162443088552</v>
      </c>
      <c r="F6559" s="4">
        <f>Orte[[#This Row],[Lon_dez]]*PI()/180</f>
        <v>0.21480641100082828</v>
      </c>
      <c r="G6559" t="s">
        <v>678</v>
      </c>
      <c r="H6559" t="s">
        <v>898</v>
      </c>
      <c r="I6559" s="4" t="b">
        <v>0</v>
      </c>
      <c r="J6559" s="4" t="str">
        <f>CONCATENATE(Orte[[#This Row],[Ort]]," - ",Orte[[#This Row],[Landkreis]])</f>
        <v>Schmölln, Altkirchen, Nöbdenitz u.a. - Landkreis Altenburger Land</v>
      </c>
      <c r="L6559" s="3" t="s">
        <v>11698</v>
      </c>
      <c r="M6559" s="3"/>
      <c r="N6559" t="str">
        <f>Orte[[#This Row],[Ort]]</f>
        <v>Schmölln, Altkirchen, Nöbdenitz u.a.</v>
      </c>
      <c r="O6559" t="s">
        <v>15953</v>
      </c>
      <c r="P6559" t="s">
        <v>4819</v>
      </c>
    </row>
    <row r="6560" spans="1:16" x14ac:dyDescent="0.35">
      <c r="A6560" t="s">
        <v>3954</v>
      </c>
      <c r="B6560" s="3" t="s">
        <v>11401</v>
      </c>
      <c r="C6560" s="4">
        <v>49.806896895100003</v>
      </c>
      <c r="D6560" s="4">
        <v>11.596327627699999</v>
      </c>
      <c r="E6560" s="4">
        <f>Orte[[#This Row],[Lat_dez]]*PI()/180</f>
        <v>0.8692943410208358</v>
      </c>
      <c r="F6560" s="4">
        <f>Orte[[#This Row],[Lon_dez]]*PI()/180</f>
        <v>0.20239409824334814</v>
      </c>
      <c r="G6560" t="s">
        <v>665</v>
      </c>
      <c r="H6560" t="s">
        <v>837</v>
      </c>
      <c r="I6560" s="4" t="b">
        <v>0</v>
      </c>
      <c r="J6560" s="4" t="str">
        <f>CONCATENATE(Orte[[#This Row],[Ort]]," - ",Orte[[#This Row],[Landkreis]])</f>
        <v>Schnabelwaid - Landkreis Bayreuth</v>
      </c>
      <c r="L6560" s="3" t="s">
        <v>12109</v>
      </c>
      <c r="M6560" s="3"/>
      <c r="N6560" t="str">
        <f>Orte[[#This Row],[Ort]]</f>
        <v>Schnabelwaid</v>
      </c>
      <c r="O6560" t="s">
        <v>15954</v>
      </c>
      <c r="P6560" t="s">
        <v>4712</v>
      </c>
    </row>
    <row r="6561" spans="1:16" x14ac:dyDescent="0.35">
      <c r="A6561" t="s">
        <v>3482</v>
      </c>
      <c r="B6561" s="3" t="s">
        <v>10796</v>
      </c>
      <c r="C6561" s="4">
        <v>53.027757304300003</v>
      </c>
      <c r="D6561" s="4">
        <v>11.5390293764</v>
      </c>
      <c r="E6561" s="4">
        <f>Orte[[#This Row],[Lat_dez]]*PI()/180</f>
        <v>0.92550895990850768</v>
      </c>
      <c r="F6561" s="4">
        <f>Orte[[#This Row],[Lon_dez]]*PI()/180</f>
        <v>0.20139405510252806</v>
      </c>
      <c r="G6561" t="s">
        <v>554</v>
      </c>
      <c r="H6561" t="s">
        <v>962</v>
      </c>
      <c r="I6561" s="4" t="b">
        <v>0</v>
      </c>
      <c r="J6561" s="4" t="str">
        <f>CONCATENATE(Orte[[#This Row],[Ort]]," - ",Orte[[#This Row],[Landkreis]])</f>
        <v>Schnackenburg - Landkreis Lüchow-Dannenberg</v>
      </c>
      <c r="L6561" s="3" t="s">
        <v>9777</v>
      </c>
      <c r="M6561" s="3"/>
      <c r="N6561" t="str">
        <f>Orte[[#This Row],[Ort]]</f>
        <v>Schnackenburg</v>
      </c>
      <c r="O6561" t="s">
        <v>15955</v>
      </c>
      <c r="P6561" t="s">
        <v>4206</v>
      </c>
    </row>
    <row r="6562" spans="1:16" x14ac:dyDescent="0.35">
      <c r="A6562" t="s">
        <v>4358</v>
      </c>
      <c r="B6562" s="3" t="s">
        <v>11913</v>
      </c>
      <c r="C6562" s="4">
        <v>48.078692342399997</v>
      </c>
      <c r="D6562" s="4">
        <v>12.393909260199999</v>
      </c>
      <c r="E6562" s="4">
        <f>Orte[[#This Row],[Lat_dez]]*PI()/180</f>
        <v>0.83913148142826488</v>
      </c>
      <c r="F6562" s="4">
        <f>Orte[[#This Row],[Lon_dez]]*PI()/180</f>
        <v>0.21631452378390459</v>
      </c>
      <c r="G6562" t="s">
        <v>665</v>
      </c>
      <c r="H6562" t="s">
        <v>913</v>
      </c>
      <c r="I6562" s="4" t="b">
        <v>0</v>
      </c>
      <c r="J6562" s="4" t="str">
        <f>CONCATENATE(Orte[[#This Row],[Ort]]," - ",Orte[[#This Row],[Landkreis]])</f>
        <v>Schnaitsee - Landkreis Traunstein</v>
      </c>
      <c r="L6562" s="3" t="s">
        <v>7949</v>
      </c>
      <c r="M6562" s="3"/>
      <c r="N6562" t="str">
        <f>Orte[[#This Row],[Ort]]</f>
        <v>Schnaitsee</v>
      </c>
      <c r="O6562" t="s">
        <v>403</v>
      </c>
      <c r="P6562" t="s">
        <v>4302</v>
      </c>
    </row>
    <row r="6563" spans="1:16" x14ac:dyDescent="0.35">
      <c r="A6563" t="s">
        <v>4962</v>
      </c>
      <c r="B6563" s="3" t="s">
        <v>12700</v>
      </c>
      <c r="C6563" s="4">
        <v>49.581059954399997</v>
      </c>
      <c r="D6563" s="4">
        <v>11.3451543542</v>
      </c>
      <c r="E6563" s="4">
        <f>Orte[[#This Row],[Lat_dez]]*PI()/180</f>
        <v>0.86535274283298946</v>
      </c>
      <c r="F6563" s="4">
        <f>Orte[[#This Row],[Lon_dez]]*PI()/180</f>
        <v>0.19801029762776096</v>
      </c>
      <c r="G6563" t="s">
        <v>665</v>
      </c>
      <c r="H6563" t="s">
        <v>964</v>
      </c>
      <c r="I6563" s="4" t="b">
        <v>0</v>
      </c>
      <c r="J6563" s="4" t="str">
        <f>CONCATENATE(Orte[[#This Row],[Ort]]," - ",Orte[[#This Row],[Landkreis]])</f>
        <v>Schnaittach - Landkreis Nürnberger Land</v>
      </c>
      <c r="L6563" s="3" t="s">
        <v>14980</v>
      </c>
      <c r="M6563" s="3"/>
      <c r="N6563" t="str">
        <f>Orte[[#This Row],[Ort]]</f>
        <v>Schnaittach</v>
      </c>
      <c r="O6563" t="s">
        <v>15956</v>
      </c>
      <c r="P6563" t="s">
        <v>3914</v>
      </c>
    </row>
    <row r="6564" spans="1:16" x14ac:dyDescent="0.35">
      <c r="A6564" t="s">
        <v>3436</v>
      </c>
      <c r="B6564" s="3" t="s">
        <v>10734</v>
      </c>
      <c r="C6564" s="4">
        <v>49.537216683799997</v>
      </c>
      <c r="D6564" s="4">
        <v>12.0434556847</v>
      </c>
      <c r="E6564" s="4">
        <f>Orte[[#This Row],[Lat_dez]]*PI()/180</f>
        <v>0.86458753340617678</v>
      </c>
      <c r="F6564" s="4">
        <f>Orte[[#This Row],[Lon_dez]]*PI()/180</f>
        <v>0.21019795501604305</v>
      </c>
      <c r="G6564" t="s">
        <v>665</v>
      </c>
      <c r="H6564" t="s">
        <v>857</v>
      </c>
      <c r="I6564" s="4" t="b">
        <v>0</v>
      </c>
      <c r="J6564" s="4" t="str">
        <f>CONCATENATE(Orte[[#This Row],[Ort]]," - ",Orte[[#This Row],[Landkreis]])</f>
        <v>Schnaittenbach - Landkreis Amberg-Sulzbach</v>
      </c>
      <c r="L6564" s="3" t="s">
        <v>8786</v>
      </c>
      <c r="M6564" s="3"/>
      <c r="N6564" t="str">
        <f>Orte[[#This Row],[Ort]]</f>
        <v>Schnaittenbach</v>
      </c>
      <c r="O6564" t="s">
        <v>15957</v>
      </c>
      <c r="P6564" t="s">
        <v>4331</v>
      </c>
    </row>
    <row r="6565" spans="1:16" x14ac:dyDescent="0.35">
      <c r="A6565" t="s">
        <v>4618</v>
      </c>
      <c r="B6565" s="3" t="s">
        <v>12246</v>
      </c>
      <c r="C6565" s="4">
        <v>49.549987540300002</v>
      </c>
      <c r="D6565" s="4">
        <v>7.75304914086</v>
      </c>
      <c r="E6565" s="4">
        <f>Orte[[#This Row],[Lat_dez]]*PI()/180</f>
        <v>0.86481042690040144</v>
      </c>
      <c r="F6565" s="4">
        <f>Orte[[#This Row],[Lon_dez]]*PI()/180</f>
        <v>0.13531623457692463</v>
      </c>
      <c r="G6565" t="s">
        <v>514</v>
      </c>
      <c r="H6565" t="s">
        <v>586</v>
      </c>
      <c r="I6565" s="4" t="b">
        <v>0</v>
      </c>
      <c r="J6565" s="4" t="str">
        <f>CONCATENATE(Orte[[#This Row],[Ort]]," - ",Orte[[#This Row],[Landkreis]])</f>
        <v>Schneckenhausen - Landkreis Kaiserslautern</v>
      </c>
      <c r="L6565" s="3" t="s">
        <v>11959</v>
      </c>
      <c r="M6565" s="3"/>
      <c r="N6565" t="str">
        <f>Orte[[#This Row],[Ort]]</f>
        <v>Schneckenhausen</v>
      </c>
      <c r="O6565" t="s">
        <v>245</v>
      </c>
      <c r="P6565" t="s">
        <v>4428</v>
      </c>
    </row>
    <row r="6566" spans="1:16" x14ac:dyDescent="0.35">
      <c r="A6566" t="s">
        <v>6788</v>
      </c>
      <c r="B6566" s="3" t="s">
        <v>15135</v>
      </c>
      <c r="C6566" s="4">
        <v>50.211907254099998</v>
      </c>
      <c r="D6566" s="4">
        <v>11.20336442</v>
      </c>
      <c r="E6566" s="4">
        <f>Orte[[#This Row],[Lat_dez]]*PI()/180</f>
        <v>0.87636310529007</v>
      </c>
      <c r="F6566" s="4">
        <f>Orte[[#This Row],[Lon_dez]]*PI()/180</f>
        <v>0.19553559642978485</v>
      </c>
      <c r="G6566" t="s">
        <v>665</v>
      </c>
      <c r="H6566" t="s">
        <v>1188</v>
      </c>
      <c r="I6566" s="4" t="b">
        <v>0</v>
      </c>
      <c r="J6566" s="4" t="str">
        <f>CONCATENATE(Orte[[#This Row],[Ort]]," - ",Orte[[#This Row],[Landkreis]])</f>
        <v>Schneckenlohe - Landkreis Kronach</v>
      </c>
      <c r="L6566" s="3" t="s">
        <v>14351</v>
      </c>
      <c r="M6566" s="3"/>
      <c r="N6566" t="str">
        <f>Orte[[#This Row],[Ort]]</f>
        <v>Schneckenlohe</v>
      </c>
      <c r="O6566" t="s">
        <v>15958</v>
      </c>
      <c r="P6566" t="s">
        <v>4427</v>
      </c>
    </row>
    <row r="6567" spans="1:16" x14ac:dyDescent="0.35">
      <c r="A6567" t="s">
        <v>1104</v>
      </c>
      <c r="B6567" s="3" t="s">
        <v>10476</v>
      </c>
      <c r="C6567" s="4">
        <v>50.592550326100003</v>
      </c>
      <c r="D6567" s="4">
        <v>12.620566373500001</v>
      </c>
      <c r="E6567" s="4">
        <f>Orte[[#This Row],[Lat_dez]]*PI()/180</f>
        <v>0.8830065801713759</v>
      </c>
      <c r="F6567" s="4">
        <f>Orte[[#This Row],[Lon_dez]]*PI()/180</f>
        <v>0.22027043668405544</v>
      </c>
      <c r="G6567" t="s">
        <v>869</v>
      </c>
      <c r="H6567" t="s">
        <v>910</v>
      </c>
      <c r="I6567" s="4" t="b">
        <v>0</v>
      </c>
      <c r="J6567" s="4" t="str">
        <f>CONCATENATE(Orte[[#This Row],[Ort]]," - ",Orte[[#This Row],[Landkreis]])</f>
        <v>Schneeberg - Landkreis Erzgebirgskreis</v>
      </c>
      <c r="L6567" s="3" t="s">
        <v>15742</v>
      </c>
      <c r="M6567" s="3"/>
      <c r="N6567" t="str">
        <f>Orte[[#This Row],[Ort]]</f>
        <v>Schneeberg</v>
      </c>
      <c r="O6567" t="s">
        <v>15959</v>
      </c>
      <c r="P6567" t="s">
        <v>5259</v>
      </c>
    </row>
    <row r="6568" spans="1:16" x14ac:dyDescent="0.35">
      <c r="A6568" t="s">
        <v>1104</v>
      </c>
      <c r="B6568" s="3" t="s">
        <v>8069</v>
      </c>
      <c r="C6568" s="4">
        <v>49.623535094099999</v>
      </c>
      <c r="D6568" s="4">
        <v>9.2556026659399997</v>
      </c>
      <c r="E6568" s="4">
        <f>Orte[[#This Row],[Lat_dez]]*PI()/180</f>
        <v>0.86609407387099913</v>
      </c>
      <c r="F6568" s="4">
        <f>Orte[[#This Row],[Lon_dez]]*PI()/180</f>
        <v>0.1615407407770178</v>
      </c>
      <c r="G6568" t="s">
        <v>665</v>
      </c>
      <c r="H6568" t="s">
        <v>1095</v>
      </c>
      <c r="I6568" s="4" t="b">
        <v>0</v>
      </c>
      <c r="J6568" s="4" t="str">
        <f>CONCATENATE(Orte[[#This Row],[Ort]]," - ",Orte[[#This Row],[Landkreis]])</f>
        <v>Schneeberg - Landkreis Miltenberg</v>
      </c>
      <c r="L6568" s="3" t="s">
        <v>14245</v>
      </c>
      <c r="M6568" s="3"/>
      <c r="N6568" t="str">
        <f>Orte[[#This Row],[Ort]]</f>
        <v>Schneeberg</v>
      </c>
      <c r="O6568" t="s">
        <v>15960</v>
      </c>
      <c r="P6568" t="s">
        <v>5256</v>
      </c>
    </row>
    <row r="6569" spans="1:16" x14ac:dyDescent="0.35">
      <c r="A6569" t="s">
        <v>2665</v>
      </c>
      <c r="B6569" s="3" t="s">
        <v>9779</v>
      </c>
      <c r="C6569" s="4">
        <v>52.889450026200002</v>
      </c>
      <c r="D6569" s="4">
        <v>10.8681591299</v>
      </c>
      <c r="E6569" s="4">
        <f>Orte[[#This Row],[Lat_dez]]*PI()/180</f>
        <v>0.92309504252619123</v>
      </c>
      <c r="F6569" s="4">
        <f>Orte[[#This Row],[Lon_dez]]*PI()/180</f>
        <v>0.18968516044743713</v>
      </c>
      <c r="G6569" t="s">
        <v>554</v>
      </c>
      <c r="H6569" t="s">
        <v>962</v>
      </c>
      <c r="I6569" s="4" t="b">
        <v>0</v>
      </c>
      <c r="J6569" s="4" t="str">
        <f>CONCATENATE(Orte[[#This Row],[Ort]]," - ",Orte[[#This Row],[Landkreis]])</f>
        <v>Schnega - Landkreis Lüchow-Dannenberg</v>
      </c>
      <c r="L6569" s="3" t="s">
        <v>12541</v>
      </c>
      <c r="M6569" s="3"/>
      <c r="N6569" t="str">
        <f>Orte[[#This Row],[Ort]]</f>
        <v>Schnega</v>
      </c>
      <c r="O6569" t="s">
        <v>196</v>
      </c>
      <c r="P6569" t="s">
        <v>4334</v>
      </c>
    </row>
    <row r="6570" spans="1:16" x14ac:dyDescent="0.35">
      <c r="A6570" t="s">
        <v>6514</v>
      </c>
      <c r="B6570" s="3" t="s">
        <v>14769</v>
      </c>
      <c r="C6570" s="4">
        <v>47.688316758100001</v>
      </c>
      <c r="D6570" s="4">
        <v>12.7969435668</v>
      </c>
      <c r="E6570" s="4">
        <f>Orte[[#This Row],[Lat_dez]]*PI()/180</f>
        <v>0.83231814216283329</v>
      </c>
      <c r="F6570" s="4">
        <f>Orte[[#This Row],[Lon_dez]]*PI()/180</f>
        <v>0.22334879943256689</v>
      </c>
      <c r="G6570" t="s">
        <v>665</v>
      </c>
      <c r="H6570" t="s">
        <v>2813</v>
      </c>
      <c r="I6570" s="4" t="b">
        <v>0</v>
      </c>
      <c r="J6570" s="4" t="str">
        <f>CONCATENATE(Orte[[#This Row],[Ort]]," - ",Orte[[#This Row],[Landkreis]])</f>
        <v>Schneizlreuth - Landkreis Berchtesgadener Land</v>
      </c>
      <c r="L6570" s="3" t="s">
        <v>9065</v>
      </c>
      <c r="M6570" s="3"/>
      <c r="N6570" t="str">
        <f>Orte[[#This Row],[Ort]]</f>
        <v>Schneizlreuth</v>
      </c>
      <c r="O6570" t="s">
        <v>15961</v>
      </c>
      <c r="P6570" t="s">
        <v>715</v>
      </c>
    </row>
    <row r="6571" spans="1:16" x14ac:dyDescent="0.35">
      <c r="A6571" t="s">
        <v>2056</v>
      </c>
      <c r="B6571" s="3" t="s">
        <v>9045</v>
      </c>
      <c r="C6571" s="4">
        <v>49.203155250899997</v>
      </c>
      <c r="D6571" s="4">
        <v>10.185535078899999</v>
      </c>
      <c r="E6571" s="4">
        <f>Orte[[#This Row],[Lat_dez]]*PI()/180</f>
        <v>0.85875706149814168</v>
      </c>
      <c r="F6571" s="4">
        <f>Orte[[#This Row],[Lon_dez]]*PI()/180</f>
        <v>0.17777112320418539</v>
      </c>
      <c r="G6571" t="s">
        <v>665</v>
      </c>
      <c r="H6571" t="s">
        <v>784</v>
      </c>
      <c r="I6571" s="4" t="b">
        <v>0</v>
      </c>
      <c r="J6571" s="4" t="str">
        <f>CONCATENATE(Orte[[#This Row],[Ort]]," - ",Orte[[#This Row],[Landkreis]])</f>
        <v>Schnelldorf - Landkreis Ansbach</v>
      </c>
      <c r="L6571" s="3" t="s">
        <v>7788</v>
      </c>
      <c r="M6571" s="3"/>
      <c r="N6571" t="str">
        <f>Orte[[#This Row],[Ort]]</f>
        <v>Schnelldorf</v>
      </c>
      <c r="O6571" t="s">
        <v>15962</v>
      </c>
      <c r="P6571" t="s">
        <v>5898</v>
      </c>
    </row>
    <row r="6572" spans="1:16" x14ac:dyDescent="0.35">
      <c r="A6572" t="s">
        <v>2927</v>
      </c>
      <c r="B6572" s="3" t="s">
        <v>10095</v>
      </c>
      <c r="C6572" s="4">
        <v>53.1262364034</v>
      </c>
      <c r="D6572" s="4">
        <v>9.8037171677400003</v>
      </c>
      <c r="E6572" s="4">
        <f>Orte[[#This Row],[Lat_dez]]*PI()/180</f>
        <v>0.92722774443220035</v>
      </c>
      <c r="F6572" s="4">
        <f>Orte[[#This Row],[Lon_dez]]*PI()/180</f>
        <v>0.17110714351135622</v>
      </c>
      <c r="G6572" t="s">
        <v>554</v>
      </c>
      <c r="H6572" t="s">
        <v>821</v>
      </c>
      <c r="I6572" s="4" t="b">
        <v>0</v>
      </c>
      <c r="J6572" s="4" t="str">
        <f>CONCATENATE(Orte[[#This Row],[Ort]]," - ",Orte[[#This Row],[Landkreis]])</f>
        <v>Schneverdingen, Heimbuch - Landkreis Harburg</v>
      </c>
      <c r="L6572" s="3" t="s">
        <v>10389</v>
      </c>
      <c r="M6572" s="3"/>
      <c r="N6572" t="str">
        <f>Orte[[#This Row],[Ort]]</f>
        <v>Schneverdingen, Heimbuch</v>
      </c>
      <c r="O6572" t="s">
        <v>15963</v>
      </c>
      <c r="P6572" t="s">
        <v>4282</v>
      </c>
    </row>
    <row r="6573" spans="1:16" x14ac:dyDescent="0.35">
      <c r="A6573" t="s">
        <v>5718</v>
      </c>
      <c r="B6573" s="3" t="s">
        <v>13690</v>
      </c>
      <c r="C6573" s="4">
        <v>48.265464935099999</v>
      </c>
      <c r="D6573" s="4">
        <v>9.9935270658299995</v>
      </c>
      <c r="E6573" s="4">
        <f>Orte[[#This Row],[Lat_dez]]*PI()/180</f>
        <v>0.84239127812336612</v>
      </c>
      <c r="F6573" s="4">
        <f>Orte[[#This Row],[Lon_dez]]*PI()/180</f>
        <v>0.17441995118590159</v>
      </c>
      <c r="G6573" t="s">
        <v>546</v>
      </c>
      <c r="H6573" t="s">
        <v>996</v>
      </c>
      <c r="I6573" s="4" t="b">
        <v>0</v>
      </c>
      <c r="J6573" s="4" t="str">
        <f>CONCATENATE(Orte[[#This Row],[Ort]]," - ",Orte[[#This Row],[Landkreis]])</f>
        <v>Schnürpflingen - Landkreis Alb-Donau-Kreis</v>
      </c>
      <c r="L6573" s="3" t="s">
        <v>8466</v>
      </c>
      <c r="M6573" s="3"/>
      <c r="N6573" t="str">
        <f>Orte[[#This Row],[Ort]]</f>
        <v>Schnürpflingen</v>
      </c>
      <c r="O6573" t="s">
        <v>337</v>
      </c>
      <c r="P6573" t="s">
        <v>1874</v>
      </c>
    </row>
    <row r="6574" spans="1:16" x14ac:dyDescent="0.35">
      <c r="A6574" t="s">
        <v>1475</v>
      </c>
      <c r="B6574" s="3" t="s">
        <v>8414</v>
      </c>
      <c r="C6574" s="4">
        <v>50.487812552900003</v>
      </c>
      <c r="D6574" s="4">
        <v>8.4810212367000002</v>
      </c>
      <c r="E6574" s="4">
        <f>Orte[[#This Row],[Lat_dez]]*PI()/180</f>
        <v>0.88117856117782878</v>
      </c>
      <c r="F6574" s="4">
        <f>Orte[[#This Row],[Lon_dez]]*PI()/180</f>
        <v>0.14802174451197636</v>
      </c>
      <c r="G6574" t="s">
        <v>549</v>
      </c>
      <c r="H6574" t="s">
        <v>550</v>
      </c>
      <c r="I6574" s="4" t="b">
        <v>0</v>
      </c>
      <c r="J6574" s="4" t="str">
        <f>CONCATENATE(Orte[[#This Row],[Ort]]," - ",Orte[[#This Row],[Landkreis]])</f>
        <v>Schöffengrund - Landkreis Lahn-Dill-Kreis</v>
      </c>
      <c r="L6574" s="3" t="s">
        <v>13930</v>
      </c>
      <c r="M6574" s="3"/>
      <c r="N6574" t="str">
        <f>Orte[[#This Row],[Ort]]</f>
        <v>Schöffengrund</v>
      </c>
      <c r="O6574" t="s">
        <v>15964</v>
      </c>
      <c r="P6574" t="s">
        <v>7178</v>
      </c>
    </row>
    <row r="6575" spans="1:16" x14ac:dyDescent="0.35">
      <c r="A6575" t="s">
        <v>4182</v>
      </c>
      <c r="B6575" s="3" t="s">
        <v>11686</v>
      </c>
      <c r="C6575" s="4">
        <v>48.835467611600002</v>
      </c>
      <c r="D6575" s="4">
        <v>13.223201057500001</v>
      </c>
      <c r="E6575" s="4">
        <f>Orte[[#This Row],[Lat_dez]]*PI()/180</f>
        <v>0.85233970157347139</v>
      </c>
      <c r="F6575" s="4">
        <f>Orte[[#This Row],[Lon_dez]]*PI()/180</f>
        <v>0.23078839610657104</v>
      </c>
      <c r="G6575" t="s">
        <v>665</v>
      </c>
      <c r="H6575" t="s">
        <v>937</v>
      </c>
      <c r="I6575" s="4" t="b">
        <v>0</v>
      </c>
      <c r="J6575" s="4" t="str">
        <f>CONCATENATE(Orte[[#This Row],[Ort]]," - ",Orte[[#This Row],[Landkreis]])</f>
        <v>Schöfweg - Landkreis Freyung-Grafenau</v>
      </c>
      <c r="L6575" s="3" t="s">
        <v>14959</v>
      </c>
      <c r="M6575" s="3"/>
      <c r="N6575" t="str">
        <f>Orte[[#This Row],[Ort]]</f>
        <v>Schöfweg</v>
      </c>
      <c r="O6575" t="s">
        <v>15965</v>
      </c>
      <c r="P6575" t="s">
        <v>4844</v>
      </c>
    </row>
    <row r="6576" spans="1:16" x14ac:dyDescent="0.35">
      <c r="A6576" t="s">
        <v>1621</v>
      </c>
      <c r="B6576" s="3" t="s">
        <v>8571</v>
      </c>
      <c r="C6576" s="4">
        <v>49.832294358600002</v>
      </c>
      <c r="D6576" s="4">
        <v>9.4754065252000004</v>
      </c>
      <c r="E6576" s="4">
        <f>Orte[[#This Row],[Lat_dez]]*PI()/180</f>
        <v>0.86973761038056585</v>
      </c>
      <c r="F6576" s="4">
        <f>Orte[[#This Row],[Lon_dez]]*PI()/180</f>
        <v>0.16537704182969507</v>
      </c>
      <c r="G6576" t="s">
        <v>665</v>
      </c>
      <c r="H6576" t="s">
        <v>826</v>
      </c>
      <c r="I6576" s="4" t="b">
        <v>0</v>
      </c>
      <c r="J6576" s="4" t="str">
        <f>CONCATENATE(Orte[[#This Row],[Ort]]," - ",Orte[[#This Row],[Landkreis]])</f>
        <v>Schollbrunn - Landkreis Main-Spessart</v>
      </c>
      <c r="L6576" s="3" t="s">
        <v>9713</v>
      </c>
      <c r="M6576" s="3"/>
      <c r="N6576" t="str">
        <f>Orte[[#This Row],[Ort]]</f>
        <v>Schollbrunn</v>
      </c>
      <c r="O6576" t="s">
        <v>15966</v>
      </c>
      <c r="P6576" t="s">
        <v>5510</v>
      </c>
    </row>
    <row r="6577" spans="1:16" x14ac:dyDescent="0.35">
      <c r="A6577" t="s">
        <v>4797</v>
      </c>
      <c r="B6577" s="3" t="s">
        <v>12491</v>
      </c>
      <c r="C6577" s="4">
        <v>50.096641815799998</v>
      </c>
      <c r="D6577" s="4">
        <v>9.2647047546699994</v>
      </c>
      <c r="E6577" s="4">
        <f>Orte[[#This Row],[Lat_dez]]*PI()/180</f>
        <v>0.87435134387798064</v>
      </c>
      <c r="F6577" s="4">
        <f>Orte[[#This Row],[Lon_dez]]*PI()/180</f>
        <v>0.16169960219416499</v>
      </c>
      <c r="G6577" t="s">
        <v>665</v>
      </c>
      <c r="H6577" t="s">
        <v>771</v>
      </c>
      <c r="I6577" s="4" t="b">
        <v>0</v>
      </c>
      <c r="J6577" s="4" t="str">
        <f>CONCATENATE(Orte[[#This Row],[Ort]]," - ",Orte[[#This Row],[Landkreis]])</f>
        <v>Schöllkrippen, Blankenbach - Landkreis Aschaffenburg</v>
      </c>
      <c r="L6577" s="3" t="s">
        <v>9770</v>
      </c>
      <c r="M6577" s="3"/>
      <c r="N6577" t="str">
        <f>Orte[[#This Row],[Ort]]</f>
        <v>Schöllkrippen, Blankenbach</v>
      </c>
      <c r="O6577" t="s">
        <v>15967</v>
      </c>
      <c r="P6577" t="s">
        <v>6450</v>
      </c>
    </row>
    <row r="6578" spans="1:16" x14ac:dyDescent="0.35">
      <c r="A6578" t="s">
        <v>6315</v>
      </c>
      <c r="B6578" s="3" t="s">
        <v>14493</v>
      </c>
      <c r="C6578" s="4">
        <v>48.7727294958</v>
      </c>
      <c r="D6578" s="4">
        <v>13.1907129966</v>
      </c>
      <c r="E6578" s="4">
        <f>Orte[[#This Row],[Lat_dez]]*PI()/180</f>
        <v>0.85124471488626385</v>
      </c>
      <c r="F6578" s="4">
        <f>Orte[[#This Row],[Lon_dez]]*PI()/180</f>
        <v>0.23022137247627761</v>
      </c>
      <c r="G6578" t="s">
        <v>665</v>
      </c>
      <c r="H6578" t="s">
        <v>917</v>
      </c>
      <c r="I6578" s="4" t="b">
        <v>0</v>
      </c>
      <c r="J6578" s="4" t="str">
        <f>CONCATENATE(Orte[[#This Row],[Ort]]," - ",Orte[[#This Row],[Landkreis]])</f>
        <v>Schöllnach - Landkreis Deggendorf</v>
      </c>
      <c r="L6578" s="3" t="s">
        <v>15091</v>
      </c>
      <c r="M6578" s="3"/>
      <c r="N6578" t="str">
        <f>Orte[[#This Row],[Ort]]</f>
        <v>Schöllnach</v>
      </c>
      <c r="O6578" t="s">
        <v>15968</v>
      </c>
      <c r="P6578" t="s">
        <v>5933</v>
      </c>
    </row>
    <row r="6579" spans="1:16" x14ac:dyDescent="0.35">
      <c r="A6579" t="s">
        <v>2618</v>
      </c>
      <c r="B6579" s="3" t="s">
        <v>12881</v>
      </c>
      <c r="C6579" s="4">
        <v>48.198702666499997</v>
      </c>
      <c r="D6579" s="4">
        <v>8.7555993490600006</v>
      </c>
      <c r="E6579" s="4">
        <f>Orte[[#This Row],[Lat_dez]]*PI()/180</f>
        <v>0.84122605672019535</v>
      </c>
      <c r="F6579" s="4">
        <f>Orte[[#This Row],[Lon_dez]]*PI()/180</f>
        <v>0.15281403662656928</v>
      </c>
      <c r="G6579" t="s">
        <v>546</v>
      </c>
      <c r="H6579" t="s">
        <v>1492</v>
      </c>
      <c r="I6579" s="4" t="b">
        <v>0</v>
      </c>
      <c r="J6579" s="4" t="str">
        <f>CONCATENATE(Orte[[#This Row],[Ort]]," - ",Orte[[#This Row],[Landkreis]])</f>
        <v>Schömberg - Landkreis Zollernalbkreis</v>
      </c>
      <c r="L6579" s="3" t="s">
        <v>14681</v>
      </c>
      <c r="M6579" s="3"/>
      <c r="N6579" t="str">
        <f>Orte[[#This Row],[Ort]]</f>
        <v>Schömberg</v>
      </c>
      <c r="O6579" t="s">
        <v>15969</v>
      </c>
      <c r="P6579" t="s">
        <v>3922</v>
      </c>
    </row>
    <row r="6580" spans="1:16" x14ac:dyDescent="0.35">
      <c r="A6580" t="s">
        <v>2618</v>
      </c>
      <c r="B6580" s="3" t="s">
        <v>9727</v>
      </c>
      <c r="C6580" s="4">
        <v>48.7945132543</v>
      </c>
      <c r="D6580" s="4">
        <v>8.6471186715300004</v>
      </c>
      <c r="E6580" s="4">
        <f>Orte[[#This Row],[Lat_dez]]*PI()/180</f>
        <v>0.85162491319554823</v>
      </c>
      <c r="F6580" s="4">
        <f>Orte[[#This Row],[Lon_dez]]*PI()/180</f>
        <v>0.15092069162887656</v>
      </c>
      <c r="G6580" t="s">
        <v>546</v>
      </c>
      <c r="H6580" t="s">
        <v>1061</v>
      </c>
      <c r="I6580" s="4" t="b">
        <v>0</v>
      </c>
      <c r="J6580" s="4" t="str">
        <f>CONCATENATE(Orte[[#This Row],[Ort]]," - ",Orte[[#This Row],[Landkreis]])</f>
        <v>Schömberg - Landkreis Calw</v>
      </c>
      <c r="L6580" s="3" t="s">
        <v>13932</v>
      </c>
      <c r="M6580" s="3"/>
      <c r="N6580" t="str">
        <f>Orte[[#This Row],[Ort]]</f>
        <v>Schömberg</v>
      </c>
      <c r="O6580" t="s">
        <v>108</v>
      </c>
      <c r="P6580" t="s">
        <v>766</v>
      </c>
    </row>
    <row r="6581" spans="1:16" x14ac:dyDescent="0.35">
      <c r="A6581" t="s">
        <v>5832</v>
      </c>
      <c r="B6581" s="3" t="s">
        <v>13848</v>
      </c>
      <c r="C6581" s="4">
        <v>48.148945993600002</v>
      </c>
      <c r="D6581" s="4">
        <v>8.1800327839100007</v>
      </c>
      <c r="E6581" s="4">
        <f>Orte[[#This Row],[Lat_dez]]*PI()/180</f>
        <v>0.84035763895325255</v>
      </c>
      <c r="F6581" s="4">
        <f>Orte[[#This Row],[Lon_dez]]*PI()/180</f>
        <v>0.14276850500030733</v>
      </c>
      <c r="G6581" t="s">
        <v>546</v>
      </c>
      <c r="H6581" t="s">
        <v>1147</v>
      </c>
      <c r="I6581" s="4" t="b">
        <v>0</v>
      </c>
      <c r="J6581" s="4" t="str">
        <f>CONCATENATE(Orte[[#This Row],[Ort]]," - ",Orte[[#This Row],[Landkreis]])</f>
        <v>Schonach im Schwarzwald - Landkreis Schwarzwald-Baar-Kreis</v>
      </c>
      <c r="L6581" s="3" t="s">
        <v>13241</v>
      </c>
      <c r="M6581" s="3"/>
      <c r="N6581" t="str">
        <f>Orte[[#This Row],[Ort]]</f>
        <v>Schonach im Schwarzwald</v>
      </c>
      <c r="O6581" t="s">
        <v>15970</v>
      </c>
      <c r="P6581" t="s">
        <v>5561</v>
      </c>
    </row>
    <row r="6582" spans="1:16" x14ac:dyDescent="0.35">
      <c r="A6582" t="s">
        <v>6593</v>
      </c>
      <c r="B6582" s="3" t="s">
        <v>14893</v>
      </c>
      <c r="C6582" s="4">
        <v>48.657862977999997</v>
      </c>
      <c r="D6582" s="4">
        <v>9.0667497818400005</v>
      </c>
      <c r="E6582" s="4">
        <f>Orte[[#This Row],[Lat_dez]]*PI()/180</f>
        <v>0.8492399159503532</v>
      </c>
      <c r="F6582" s="4">
        <f>Orte[[#This Row],[Lon_dez]]*PI()/180</f>
        <v>0.15824463614758558</v>
      </c>
      <c r="G6582" t="s">
        <v>546</v>
      </c>
      <c r="H6582" t="s">
        <v>749</v>
      </c>
      <c r="I6582" s="4" t="b">
        <v>0</v>
      </c>
      <c r="J6582" s="4" t="str">
        <f>CONCATENATE(Orte[[#This Row],[Ort]]," - ",Orte[[#This Row],[Landkreis]])</f>
        <v>Schönaich - Landkreis Böblingen</v>
      </c>
      <c r="L6582" s="3" t="s">
        <v>12542</v>
      </c>
      <c r="M6582" s="3"/>
      <c r="N6582" t="str">
        <f>Orte[[#This Row],[Ort]]</f>
        <v>Schönaich</v>
      </c>
      <c r="O6582" t="s">
        <v>15971</v>
      </c>
      <c r="P6582" t="s">
        <v>4893</v>
      </c>
    </row>
    <row r="6583" spans="1:16" x14ac:dyDescent="0.35">
      <c r="A6583" t="s">
        <v>1072</v>
      </c>
      <c r="B6583" s="3" t="s">
        <v>8039</v>
      </c>
      <c r="C6583" s="4">
        <v>49.4437741622</v>
      </c>
      <c r="D6583" s="4">
        <v>8.8030300917699993</v>
      </c>
      <c r="E6583" s="4">
        <f>Orte[[#This Row],[Lat_dez]]*PI()/180</f>
        <v>0.86295665374289077</v>
      </c>
      <c r="F6583" s="4">
        <f>Orte[[#This Row],[Lon_dez]]*PI()/180</f>
        <v>0.15364185925352508</v>
      </c>
      <c r="G6583" t="s">
        <v>546</v>
      </c>
      <c r="H6583" t="s">
        <v>726</v>
      </c>
      <c r="I6583" s="4" t="b">
        <v>0</v>
      </c>
      <c r="J6583" s="4" t="str">
        <f>CONCATENATE(Orte[[#This Row],[Ort]]," - ",Orte[[#This Row],[Landkreis]])</f>
        <v>Schönau - Landkreis Rhein-Neckar-Kreis</v>
      </c>
      <c r="L6583" s="3" t="s">
        <v>10625</v>
      </c>
      <c r="M6583" s="3"/>
      <c r="N6583" t="str">
        <f>Orte[[#This Row],[Ort]]</f>
        <v>Schönau</v>
      </c>
      <c r="O6583" t="s">
        <v>15972</v>
      </c>
      <c r="P6583" t="s">
        <v>6032</v>
      </c>
    </row>
    <row r="6584" spans="1:16" x14ac:dyDescent="0.35">
      <c r="A6584" t="s">
        <v>1072</v>
      </c>
      <c r="B6584" s="3" t="s">
        <v>10238</v>
      </c>
      <c r="C6584" s="4">
        <v>48.493142409199997</v>
      </c>
      <c r="D6584" s="4">
        <v>12.8402334989</v>
      </c>
      <c r="E6584" s="4">
        <f>Orte[[#This Row],[Lat_dez]]*PI()/180</f>
        <v>0.84636499967903533</v>
      </c>
      <c r="F6584" s="4">
        <f>Orte[[#This Row],[Lon_dez]]*PI()/180</f>
        <v>0.22410435128067668</v>
      </c>
      <c r="G6584" t="s">
        <v>665</v>
      </c>
      <c r="H6584" t="s">
        <v>930</v>
      </c>
      <c r="I6584" s="4" t="b">
        <v>0</v>
      </c>
      <c r="J6584" s="4" t="str">
        <f>CONCATENATE(Orte[[#This Row],[Ort]]," - ",Orte[[#This Row],[Landkreis]])</f>
        <v>Schönau - Landkreis Rottal-Inn</v>
      </c>
      <c r="L6584" s="3" t="s">
        <v>15109</v>
      </c>
      <c r="M6584" s="3"/>
      <c r="N6584" t="str">
        <f>Orte[[#This Row],[Ort]]</f>
        <v>Schönau</v>
      </c>
      <c r="O6584" t="s">
        <v>15973</v>
      </c>
      <c r="P6584" t="s">
        <v>4645</v>
      </c>
    </row>
    <row r="6585" spans="1:16" x14ac:dyDescent="0.35">
      <c r="A6585" t="s">
        <v>4710</v>
      </c>
      <c r="B6585" s="3" t="s">
        <v>12376</v>
      </c>
      <c r="C6585" s="4">
        <v>50.365914355199997</v>
      </c>
      <c r="D6585" s="4">
        <v>10.0900982881</v>
      </c>
      <c r="E6585" s="4">
        <f>Orte[[#This Row],[Lat_dez]]*PI()/180</f>
        <v>0.87905103627571668</v>
      </c>
      <c r="F6585" s="4">
        <f>Orte[[#This Row],[Lon_dez]]*PI()/180</f>
        <v>0.17610543697718836</v>
      </c>
      <c r="G6585" t="s">
        <v>665</v>
      </c>
      <c r="H6585" t="s">
        <v>666</v>
      </c>
      <c r="I6585" s="4" t="b">
        <v>0</v>
      </c>
      <c r="J6585" s="4" t="str">
        <f>CONCATENATE(Orte[[#This Row],[Ort]]," - ",Orte[[#This Row],[Landkreis]])</f>
        <v>Schönau a.d. Brend - Landkreis Rhön-Grabfeld</v>
      </c>
      <c r="L6585" s="3" t="s">
        <v>10986</v>
      </c>
      <c r="M6585" s="3"/>
      <c r="N6585" t="str">
        <f>Orte[[#This Row],[Ort]]</f>
        <v>Schönau a.d. Brend</v>
      </c>
      <c r="O6585" t="s">
        <v>340</v>
      </c>
      <c r="P6585" t="s">
        <v>6614</v>
      </c>
    </row>
    <row r="6586" spans="1:16" x14ac:dyDescent="0.35">
      <c r="A6586" t="s">
        <v>5014</v>
      </c>
      <c r="B6586" s="3" t="s">
        <v>12762</v>
      </c>
      <c r="C6586" s="4">
        <v>47.787186021700002</v>
      </c>
      <c r="D6586" s="4">
        <v>7.8846284706600001</v>
      </c>
      <c r="E6586" s="4">
        <f>Orte[[#This Row],[Lat_dez]]*PI()/180</f>
        <v>0.83404373634167539</v>
      </c>
      <c r="F6586" s="4">
        <f>Orte[[#This Row],[Lon_dez]]*PI()/180</f>
        <v>0.13761272710950212</v>
      </c>
      <c r="G6586" t="s">
        <v>546</v>
      </c>
      <c r="H6586" t="s">
        <v>597</v>
      </c>
      <c r="I6586" s="4" t="b">
        <v>0</v>
      </c>
      <c r="J6586" s="4" t="str">
        <f>CONCATENATE(Orte[[#This Row],[Ort]]," - ",Orte[[#This Row],[Landkreis]])</f>
        <v>Schönau im Schwarzwald - Landkreis Lörrach</v>
      </c>
      <c r="L6586" s="3" t="s">
        <v>12088</v>
      </c>
      <c r="M6586" s="3"/>
      <c r="N6586" t="str">
        <f>Orte[[#This Row],[Ort]]</f>
        <v>Schönau im Schwarzwald</v>
      </c>
      <c r="O6586" t="s">
        <v>15974</v>
      </c>
      <c r="P6586" t="s">
        <v>348</v>
      </c>
    </row>
    <row r="6587" spans="1:16" x14ac:dyDescent="0.35">
      <c r="A6587" t="s">
        <v>1960</v>
      </c>
      <c r="B6587" s="3" t="s">
        <v>12923</v>
      </c>
      <c r="C6587" s="4">
        <v>53.842675673400002</v>
      </c>
      <c r="D6587" s="4">
        <v>10.8865593006</v>
      </c>
      <c r="E6587" s="4">
        <f>Orte[[#This Row],[Lat_dez]]*PI()/180</f>
        <v>0.93973196858428509</v>
      </c>
      <c r="F6587" s="4">
        <f>Orte[[#This Row],[Lon_dez]]*PI()/180</f>
        <v>0.19000630400908108</v>
      </c>
      <c r="G6587" t="s">
        <v>834</v>
      </c>
      <c r="H6587" t="s">
        <v>1367</v>
      </c>
      <c r="I6587" s="4" t="b">
        <v>0</v>
      </c>
      <c r="J6587" s="4" t="str">
        <f>CONCATENATE(Orte[[#This Row],[Ort]]," - ",Orte[[#This Row],[Landkreis]])</f>
        <v>Schönberg - Landkreis Nordwestmecklenburg</v>
      </c>
      <c r="L6587" s="3" t="s">
        <v>15489</v>
      </c>
      <c r="M6587" s="3"/>
      <c r="N6587" t="str">
        <f>Orte[[#This Row],[Ort]]</f>
        <v>Schönberg</v>
      </c>
      <c r="O6587" t="s">
        <v>15975</v>
      </c>
      <c r="P6587" t="s">
        <v>1026</v>
      </c>
    </row>
    <row r="6588" spans="1:16" x14ac:dyDescent="0.35">
      <c r="A6588" t="s">
        <v>1960</v>
      </c>
      <c r="B6588" s="3" t="s">
        <v>8934</v>
      </c>
      <c r="C6588" s="4">
        <v>48.344834012900002</v>
      </c>
      <c r="D6588" s="4">
        <v>12.424444297799999</v>
      </c>
      <c r="E6588" s="4">
        <f>Orte[[#This Row],[Lat_dez]]*PI()/180</f>
        <v>0.84377652985524776</v>
      </c>
      <c r="F6588" s="4">
        <f>Orte[[#This Row],[Lon_dez]]*PI()/180</f>
        <v>0.21684746072724484</v>
      </c>
      <c r="G6588" t="s">
        <v>665</v>
      </c>
      <c r="H6588" t="s">
        <v>883</v>
      </c>
      <c r="I6588" s="4" t="b">
        <v>0</v>
      </c>
      <c r="J6588" s="4" t="str">
        <f>CONCATENATE(Orte[[#This Row],[Ort]]," - ",Orte[[#This Row],[Landkreis]])</f>
        <v>Schönberg - Landkreis Mühldorf a. Inn</v>
      </c>
      <c r="L6588" s="3" t="s">
        <v>9431</v>
      </c>
      <c r="M6588" s="3"/>
      <c r="N6588" t="str">
        <f>Orte[[#This Row],[Ort]]</f>
        <v>Schönberg</v>
      </c>
      <c r="O6588" t="s">
        <v>15976</v>
      </c>
      <c r="P6588" t="s">
        <v>5908</v>
      </c>
    </row>
    <row r="6589" spans="1:16" x14ac:dyDescent="0.35">
      <c r="A6589" t="s">
        <v>1960</v>
      </c>
      <c r="B6589" s="3" t="s">
        <v>8958</v>
      </c>
      <c r="C6589" s="4">
        <v>48.836927128600003</v>
      </c>
      <c r="D6589" s="4">
        <v>13.3316624374</v>
      </c>
      <c r="E6589" s="4">
        <f>Orte[[#This Row],[Lat_dez]]*PI()/180</f>
        <v>0.85236517495061026</v>
      </c>
      <c r="F6589" s="4">
        <f>Orte[[#This Row],[Lon_dez]]*PI()/180</f>
        <v>0.23268140429708242</v>
      </c>
      <c r="G6589" t="s">
        <v>665</v>
      </c>
      <c r="H6589" t="s">
        <v>937</v>
      </c>
      <c r="I6589" s="4" t="b">
        <v>0</v>
      </c>
      <c r="J6589" s="4" t="str">
        <f>CONCATENATE(Orte[[#This Row],[Ort]]," - ",Orte[[#This Row],[Landkreis]])</f>
        <v>Schönberg - Landkreis Freyung-Grafenau</v>
      </c>
      <c r="L6589" s="3" t="s">
        <v>9766</v>
      </c>
      <c r="M6589" s="3"/>
      <c r="N6589" t="str">
        <f>Orte[[#This Row],[Ort]]</f>
        <v>Schönberg</v>
      </c>
      <c r="O6589" t="s">
        <v>15977</v>
      </c>
      <c r="P6589" t="s">
        <v>4570</v>
      </c>
    </row>
    <row r="6590" spans="1:16" x14ac:dyDescent="0.35">
      <c r="A6590" t="s">
        <v>4484</v>
      </c>
      <c r="B6590" s="3" t="s">
        <v>12084</v>
      </c>
      <c r="C6590" s="4">
        <v>54.394642741200002</v>
      </c>
      <c r="D6590" s="4">
        <v>10.371158790899999</v>
      </c>
      <c r="E6590" s="4">
        <f>Orte[[#This Row],[Lat_dez]]*PI()/180</f>
        <v>0.94936561127997388</v>
      </c>
      <c r="F6590" s="4">
        <f>Orte[[#This Row],[Lon_dez]]*PI()/180</f>
        <v>0.18101086814835909</v>
      </c>
      <c r="G6590" t="s">
        <v>641</v>
      </c>
      <c r="H6590" t="s">
        <v>696</v>
      </c>
      <c r="I6590" s="4" t="b">
        <v>0</v>
      </c>
      <c r="J6590" s="4" t="str">
        <f>CONCATENATE(Orte[[#This Row],[Ort]]," - ",Orte[[#This Row],[Landkreis]])</f>
        <v>Schönberg (Holstein) - Kreis Plön</v>
      </c>
      <c r="L6590" s="3" t="s">
        <v>14345</v>
      </c>
      <c r="M6590" s="3"/>
      <c r="N6590" t="str">
        <f>Orte[[#This Row],[Ort]]</f>
        <v>Schönberg (Holstein)</v>
      </c>
      <c r="O6590" t="s">
        <v>15978</v>
      </c>
      <c r="P6590" t="s">
        <v>3014</v>
      </c>
    </row>
    <row r="6591" spans="1:16" x14ac:dyDescent="0.35">
      <c r="A6591" t="s">
        <v>1615</v>
      </c>
      <c r="B6591" s="3" t="s">
        <v>8565</v>
      </c>
      <c r="C6591" s="4">
        <v>50.271619109699998</v>
      </c>
      <c r="D6591" s="4">
        <v>8.0066265303800002</v>
      </c>
      <c r="E6591" s="4">
        <f>Orte[[#This Row],[Lat_dez]]*PI()/180</f>
        <v>0.87740527377276534</v>
      </c>
      <c r="F6591" s="4">
        <f>Orte[[#This Row],[Lon_dez]]*PI()/180</f>
        <v>0.13974199493266079</v>
      </c>
      <c r="G6591" t="s">
        <v>514</v>
      </c>
      <c r="H6591" t="s">
        <v>593</v>
      </c>
      <c r="I6591" s="4" t="b">
        <v>0</v>
      </c>
      <c r="J6591" s="4" t="str">
        <f>CONCATENATE(Orte[[#This Row],[Ort]]," - ",Orte[[#This Row],[Landkreis]])</f>
        <v>Schönborn - Landkreis Rhein-Lahn-Kreis</v>
      </c>
      <c r="L6591" s="3" t="s">
        <v>12545</v>
      </c>
      <c r="M6591" s="3"/>
      <c r="N6591" t="str">
        <f>Orte[[#This Row],[Ort]]</f>
        <v>Schönborn</v>
      </c>
      <c r="O6591" t="s">
        <v>15979</v>
      </c>
      <c r="P6591" t="s">
        <v>92</v>
      </c>
    </row>
    <row r="6592" spans="1:16" x14ac:dyDescent="0.35">
      <c r="A6592" t="s">
        <v>2342</v>
      </c>
      <c r="B6592" s="3" t="s">
        <v>9386</v>
      </c>
      <c r="C6592" s="4">
        <v>49.416351970699999</v>
      </c>
      <c r="D6592" s="4">
        <v>8.9363534655999999</v>
      </c>
      <c r="E6592" s="4">
        <f>Orte[[#This Row],[Lat_dez]]*PI()/180</f>
        <v>0.86247804621310342</v>
      </c>
      <c r="F6592" s="4">
        <f>Orte[[#This Row],[Lon_dez]]*PI()/180</f>
        <v>0.15596879109672582</v>
      </c>
      <c r="G6592" t="s">
        <v>546</v>
      </c>
      <c r="H6592" t="s">
        <v>726</v>
      </c>
      <c r="I6592" s="4" t="b">
        <v>0</v>
      </c>
      <c r="J6592" s="4" t="str">
        <f>CONCATENATE(Orte[[#This Row],[Ort]]," - ",Orte[[#This Row],[Landkreis]])</f>
        <v>Schönbrunn - Landkreis Rhein-Neckar-Kreis</v>
      </c>
      <c r="L6592" s="3" t="s">
        <v>12394</v>
      </c>
      <c r="M6592" s="3"/>
      <c r="N6592" t="str">
        <f>Orte[[#This Row],[Ort]]</f>
        <v>Schönbrunn</v>
      </c>
      <c r="O6592" t="s">
        <v>15980</v>
      </c>
      <c r="P6592" t="s">
        <v>2871</v>
      </c>
    </row>
    <row r="6593" spans="1:16" x14ac:dyDescent="0.35">
      <c r="A6593" t="s">
        <v>6206</v>
      </c>
      <c r="B6593" s="3" t="s">
        <v>14341</v>
      </c>
      <c r="C6593" s="4">
        <v>49.863285543700002</v>
      </c>
      <c r="D6593" s="4">
        <v>10.6730170871</v>
      </c>
      <c r="E6593" s="4">
        <f>Orte[[#This Row],[Lat_dez]]*PI()/180</f>
        <v>0.87027850859965583</v>
      </c>
      <c r="F6593" s="4">
        <f>Orte[[#This Row],[Lon_dez]]*PI()/180</f>
        <v>0.18627928929150939</v>
      </c>
      <c r="G6593" t="s">
        <v>665</v>
      </c>
      <c r="H6593" t="s">
        <v>1321</v>
      </c>
      <c r="I6593" s="4" t="b">
        <v>0</v>
      </c>
      <c r="J6593" s="4" t="str">
        <f>CONCATENATE(Orte[[#This Row],[Ort]]," - ",Orte[[#This Row],[Landkreis]])</f>
        <v>Schönbrunn i. Steigerwald - Landkreis Bamberg</v>
      </c>
      <c r="L6593" s="3" t="s">
        <v>14340</v>
      </c>
      <c r="M6593" s="3"/>
      <c r="N6593" t="str">
        <f>Orte[[#This Row],[Ort]]</f>
        <v>Schönbrunn i. Steigerwald</v>
      </c>
      <c r="O6593" t="s">
        <v>15981</v>
      </c>
      <c r="P6593" t="s">
        <v>1467</v>
      </c>
    </row>
    <row r="6594" spans="1:16" x14ac:dyDescent="0.35">
      <c r="A6594" t="s">
        <v>6983</v>
      </c>
      <c r="B6594" s="3" t="s">
        <v>15404</v>
      </c>
      <c r="C6594" s="4">
        <v>48.051053077399999</v>
      </c>
      <c r="D6594" s="4">
        <v>11.0952882787</v>
      </c>
      <c r="E6594" s="4">
        <f>Orte[[#This Row],[Lat_dez]]*PI()/180</f>
        <v>0.83864908525118365</v>
      </c>
      <c r="F6594" s="4">
        <f>Orte[[#This Row],[Lon_dez]]*PI()/180</f>
        <v>0.19364931192124923</v>
      </c>
      <c r="G6594" t="s">
        <v>665</v>
      </c>
      <c r="H6594" t="s">
        <v>802</v>
      </c>
      <c r="I6594" s="4" t="b">
        <v>0</v>
      </c>
      <c r="J6594" s="4" t="str">
        <f>CONCATENATE(Orte[[#This Row],[Ort]]," - ",Orte[[#This Row],[Landkreis]])</f>
        <v>Schondorf a. Ammersee - Landkreis Landsberg am Lech</v>
      </c>
      <c r="L6594" s="3" t="s">
        <v>11714</v>
      </c>
      <c r="M6594" s="3"/>
      <c r="N6594" t="str">
        <f>Orte[[#This Row],[Ort]]</f>
        <v>Schondorf a. Ammersee</v>
      </c>
      <c r="O6594" t="s">
        <v>15982</v>
      </c>
      <c r="P6594" t="s">
        <v>6505</v>
      </c>
    </row>
    <row r="6595" spans="1:16" x14ac:dyDescent="0.35">
      <c r="A6595" t="s">
        <v>5458</v>
      </c>
      <c r="B6595" s="3" t="s">
        <v>13344</v>
      </c>
      <c r="C6595" s="4">
        <v>50.248361575799997</v>
      </c>
      <c r="D6595" s="4">
        <v>9.8539240786400004</v>
      </c>
      <c r="E6595" s="4">
        <f>Orte[[#This Row],[Lat_dez]]*PI()/180</f>
        <v>0.87699935323031608</v>
      </c>
      <c r="F6595" s="4">
        <f>Orte[[#This Row],[Lon_dez]]*PI()/180</f>
        <v>0.17198341941381665</v>
      </c>
      <c r="G6595" t="s">
        <v>665</v>
      </c>
      <c r="H6595" t="s">
        <v>998</v>
      </c>
      <c r="I6595" s="4" t="b">
        <v>0</v>
      </c>
      <c r="J6595" s="4" t="str">
        <f>CONCATENATE(Orte[[#This Row],[Ort]]," - ",Orte[[#This Row],[Landkreis]])</f>
        <v>Schondra - Landkreis Bad Kissingen</v>
      </c>
      <c r="L6595" s="3" t="s">
        <v>10627</v>
      </c>
      <c r="M6595" s="3"/>
      <c r="N6595" t="str">
        <f>Orte[[#This Row],[Ort]]</f>
        <v>Schondra</v>
      </c>
      <c r="O6595" t="s">
        <v>15983</v>
      </c>
      <c r="P6595" t="s">
        <v>5071</v>
      </c>
    </row>
    <row r="6596" spans="1:16" x14ac:dyDescent="0.35">
      <c r="A6596" t="s">
        <v>3309</v>
      </c>
      <c r="B6596" s="3" t="s">
        <v>10574</v>
      </c>
      <c r="C6596" s="4">
        <v>52.0171423938</v>
      </c>
      <c r="D6596" s="4">
        <v>11.737013582299999</v>
      </c>
      <c r="E6596" s="4">
        <f>Orte[[#This Row],[Lat_dez]]*PI()/180</f>
        <v>0.90787040225053484</v>
      </c>
      <c r="F6596" s="4">
        <f>Orte[[#This Row],[Lon_dez]]*PI()/180</f>
        <v>0.20484953136242945</v>
      </c>
      <c r="G6596" t="s">
        <v>809</v>
      </c>
      <c r="H6596" t="s">
        <v>1359</v>
      </c>
      <c r="I6596" s="4" t="b">
        <v>0</v>
      </c>
      <c r="J6596" s="4" t="str">
        <f>CONCATENATE(Orte[[#This Row],[Ort]]," - ",Orte[[#This Row],[Landkreis]])</f>
        <v>Schönebeck - Landkreis Salzlandkreis</v>
      </c>
      <c r="L6596" s="3" t="s">
        <v>11717</v>
      </c>
      <c r="M6596" s="3"/>
      <c r="N6596" t="str">
        <f>Orte[[#This Row],[Ort]]</f>
        <v>Schönebeck</v>
      </c>
      <c r="O6596" t="s">
        <v>15984</v>
      </c>
      <c r="P6596" t="s">
        <v>3216</v>
      </c>
    </row>
    <row r="6597" spans="1:16" x14ac:dyDescent="0.35">
      <c r="A6597" t="s">
        <v>1377</v>
      </c>
      <c r="B6597" s="3" t="s">
        <v>8309</v>
      </c>
      <c r="C6597" s="4">
        <v>52.084551458699998</v>
      </c>
      <c r="D6597" s="4">
        <v>11.7515514594</v>
      </c>
      <c r="E6597" s="4">
        <f>Orte[[#This Row],[Lat_dez]]*PI()/180</f>
        <v>0.90904691237873025</v>
      </c>
      <c r="F6597" s="4">
        <f>Orte[[#This Row],[Lon_dez]]*PI()/180</f>
        <v>0.20510326518407471</v>
      </c>
      <c r="G6597" t="s">
        <v>809</v>
      </c>
      <c r="H6597" t="s">
        <v>1359</v>
      </c>
      <c r="I6597" s="4" t="b">
        <v>0</v>
      </c>
      <c r="J6597" s="4" t="str">
        <f>CONCATENATE(Orte[[#This Row],[Ort]]," - ",Orte[[#This Row],[Landkreis]])</f>
        <v>Schönebeck (Elbe) - Landkreis Salzlandkreis</v>
      </c>
      <c r="L6597" s="3" t="s">
        <v>12548</v>
      </c>
      <c r="M6597" s="3"/>
      <c r="N6597" t="str">
        <f>Orte[[#This Row],[Ort]]</f>
        <v>Schönebeck (Elbe)</v>
      </c>
      <c r="O6597" t="s">
        <v>298</v>
      </c>
      <c r="P6597" t="s">
        <v>5197</v>
      </c>
    </row>
    <row r="6598" spans="1:16" x14ac:dyDescent="0.35">
      <c r="A6598" t="s">
        <v>3271</v>
      </c>
      <c r="B6598" s="3" t="s">
        <v>10525</v>
      </c>
      <c r="C6598" s="4">
        <v>50.206932041400002</v>
      </c>
      <c r="D6598" s="4">
        <v>8.8435360890400005</v>
      </c>
      <c r="E6598" s="4">
        <f>Orte[[#This Row],[Lat_dez]]*PI()/180</f>
        <v>0.876276271447468</v>
      </c>
      <c r="F6598" s="4">
        <f>Orte[[#This Row],[Lon_dez]]*PI()/180</f>
        <v>0.15434882227269042</v>
      </c>
      <c r="G6598" t="s">
        <v>549</v>
      </c>
      <c r="H6598" t="s">
        <v>1076</v>
      </c>
      <c r="I6598" s="4" t="b">
        <v>0</v>
      </c>
      <c r="J6598" s="4" t="str">
        <f>CONCATENATE(Orte[[#This Row],[Ort]]," - ",Orte[[#This Row],[Landkreis]])</f>
        <v>Schöneck - Landkreis Main-Kinzig-Kreis</v>
      </c>
      <c r="L6598" s="3" t="s">
        <v>15493</v>
      </c>
      <c r="M6598" s="3"/>
      <c r="N6598" t="str">
        <f>Orte[[#This Row],[Ort]]</f>
        <v>Schöneck</v>
      </c>
      <c r="O6598" t="s">
        <v>15985</v>
      </c>
      <c r="P6598" t="s">
        <v>6337</v>
      </c>
    </row>
    <row r="6599" spans="1:16" x14ac:dyDescent="0.35">
      <c r="A6599" t="s">
        <v>3233</v>
      </c>
      <c r="B6599" s="3" t="s">
        <v>10470</v>
      </c>
      <c r="C6599" s="4">
        <v>50.390504004</v>
      </c>
      <c r="D6599" s="4">
        <v>12.331242054500001</v>
      </c>
      <c r="E6599" s="4">
        <f>Orte[[#This Row],[Lat_dez]]*PI()/180</f>
        <v>0.8794802066091858</v>
      </c>
      <c r="F6599" s="4">
        <f>Orte[[#This Row],[Lon_dez]]*PI()/180</f>
        <v>0.21522077471141504</v>
      </c>
      <c r="G6599" t="s">
        <v>869</v>
      </c>
      <c r="H6599" t="s">
        <v>870</v>
      </c>
      <c r="I6599" s="4" t="b">
        <v>0</v>
      </c>
      <c r="J6599" s="4" t="str">
        <f>CONCATENATE(Orte[[#This Row],[Ort]]," - ",Orte[[#This Row],[Landkreis]])</f>
        <v>Schöneck/Vogtl. - Landkreis Vogtlandkreis</v>
      </c>
      <c r="L6599" s="3" t="s">
        <v>8778</v>
      </c>
      <c r="M6599" s="3"/>
      <c r="N6599" t="str">
        <f>Orte[[#This Row],[Ort]]</f>
        <v>Schöneck/Vogtl.</v>
      </c>
      <c r="O6599" t="s">
        <v>7584</v>
      </c>
      <c r="P6599" t="s">
        <v>2602</v>
      </c>
    </row>
    <row r="6600" spans="1:16" x14ac:dyDescent="0.35">
      <c r="A6600" t="s">
        <v>4897</v>
      </c>
      <c r="B6600" s="3" t="s">
        <v>12610</v>
      </c>
      <c r="C6600" s="4">
        <v>50.151001775799998</v>
      </c>
      <c r="D6600" s="4">
        <v>6.4487809481599996</v>
      </c>
      <c r="E6600" s="4">
        <f>Orte[[#This Row],[Lat_dez]]*PI()/180</f>
        <v>0.87530010416123294</v>
      </c>
      <c r="F6600" s="4">
        <f>Orte[[#This Row],[Lon_dez]]*PI()/180</f>
        <v>0.11255246028527374</v>
      </c>
      <c r="G6600" t="s">
        <v>514</v>
      </c>
      <c r="H6600" t="s">
        <v>515</v>
      </c>
      <c r="I6600" s="4" t="b">
        <v>0</v>
      </c>
      <c r="J6600" s="4" t="str">
        <f>CONCATENATE(Orte[[#This Row],[Ort]]," - ",Orte[[#This Row],[Landkreis]])</f>
        <v>Schönecken - Landkreis Eifelkreis Bitburg-Prüm</v>
      </c>
      <c r="L6600" s="3" t="s">
        <v>10401</v>
      </c>
      <c r="M6600" s="3"/>
      <c r="N6600" t="str">
        <f>Orte[[#This Row],[Ort]]</f>
        <v>Schönecken</v>
      </c>
      <c r="O6600" t="s">
        <v>15986</v>
      </c>
      <c r="P6600" t="s">
        <v>6341</v>
      </c>
    </row>
    <row r="6601" spans="1:16" x14ac:dyDescent="0.35">
      <c r="A6601" t="s">
        <v>1986</v>
      </c>
      <c r="B6601" s="3" t="s">
        <v>8963</v>
      </c>
      <c r="C6601" s="4">
        <v>52.368053677900001</v>
      </c>
      <c r="D6601" s="4">
        <v>13.5048060234</v>
      </c>
      <c r="E6601" s="4">
        <f>Orte[[#This Row],[Lat_dez]]*PI()/180</f>
        <v>0.91399495954048104</v>
      </c>
      <c r="F6601" s="4">
        <f>Orte[[#This Row],[Lon_dez]]*PI()/180</f>
        <v>0.2357033299514924</v>
      </c>
      <c r="G6601" t="s">
        <v>885</v>
      </c>
      <c r="H6601" t="s">
        <v>1352</v>
      </c>
      <c r="I6601" s="4" t="b">
        <v>0</v>
      </c>
      <c r="J6601" s="4" t="str">
        <f>CONCATENATE(Orte[[#This Row],[Ort]]," - ",Orte[[#This Row],[Landkreis]])</f>
        <v>Schönefeld - Landkreis Dahme-Spreewald</v>
      </c>
      <c r="L6601" s="3" t="s">
        <v>9425</v>
      </c>
      <c r="M6601" s="3"/>
      <c r="N6601" t="str">
        <f>Orte[[#This Row],[Ort]]</f>
        <v>Schönefeld</v>
      </c>
      <c r="O6601" t="s">
        <v>15987</v>
      </c>
      <c r="P6601" t="s">
        <v>3766</v>
      </c>
    </row>
    <row r="6602" spans="1:16" x14ac:dyDescent="0.35">
      <c r="A6602" t="s">
        <v>6547</v>
      </c>
      <c r="B6602" s="3" t="s">
        <v>14818</v>
      </c>
      <c r="C6602" s="4">
        <v>52.479181305700003</v>
      </c>
      <c r="D6602" s="4">
        <v>13.7057087101</v>
      </c>
      <c r="E6602" s="4">
        <f>Orte[[#This Row],[Lat_dez]]*PI()/180</f>
        <v>0.91593450253552189</v>
      </c>
      <c r="F6602" s="4">
        <f>Orte[[#This Row],[Lon_dez]]*PI()/180</f>
        <v>0.23920974331050998</v>
      </c>
      <c r="G6602" t="s">
        <v>885</v>
      </c>
      <c r="H6602" t="s">
        <v>1924</v>
      </c>
      <c r="I6602" s="4" t="b">
        <v>0</v>
      </c>
      <c r="J6602" s="4" t="str">
        <f>CONCATENATE(Orte[[#This Row],[Ort]]," - ",Orte[[#This Row],[Landkreis]])</f>
        <v>Schöneiche bei Berlin - Landkreis Oder-Spree</v>
      </c>
      <c r="L6602" s="3" t="s">
        <v>10067</v>
      </c>
      <c r="M6602" s="3"/>
      <c r="N6602" t="str">
        <f>Orte[[#This Row],[Ort]]</f>
        <v>Schöneiche bei Berlin</v>
      </c>
      <c r="O6602" t="s">
        <v>15988</v>
      </c>
      <c r="P6602" t="s">
        <v>2020</v>
      </c>
    </row>
    <row r="6603" spans="1:16" x14ac:dyDescent="0.35">
      <c r="A6603" t="s">
        <v>5036</v>
      </c>
      <c r="B6603" s="3" t="s">
        <v>12792</v>
      </c>
      <c r="C6603" s="4">
        <v>49.402625150699997</v>
      </c>
      <c r="D6603" s="4">
        <v>7.3710081462500003</v>
      </c>
      <c r="E6603" s="4">
        <f>Orte[[#This Row],[Lat_dez]]*PI()/180</f>
        <v>0.86223846800827475</v>
      </c>
      <c r="F6603" s="4">
        <f>Orte[[#This Row],[Lon_dez]]*PI()/180</f>
        <v>0.12864836134338622</v>
      </c>
      <c r="G6603" t="s">
        <v>514</v>
      </c>
      <c r="H6603" t="s">
        <v>1680</v>
      </c>
      <c r="I6603" s="4" t="b">
        <v>0</v>
      </c>
      <c r="J6603" s="4" t="str">
        <f>CONCATENATE(Orte[[#This Row],[Ort]]," - ",Orte[[#This Row],[Landkreis]])</f>
        <v>Schönenberg-Kübelberg - Landkreis Kusel</v>
      </c>
      <c r="L6603" s="3" t="s">
        <v>11560</v>
      </c>
      <c r="M6603" s="3"/>
      <c r="N6603" t="str">
        <f>Orte[[#This Row],[Ort]]</f>
        <v>Schönenberg-Kübelberg</v>
      </c>
      <c r="O6603" t="s">
        <v>15989</v>
      </c>
      <c r="P6603" t="s">
        <v>5956</v>
      </c>
    </row>
    <row r="6604" spans="1:16" x14ac:dyDescent="0.35">
      <c r="A6604" t="s">
        <v>3632</v>
      </c>
      <c r="B6604" s="3" t="s">
        <v>10994</v>
      </c>
      <c r="C6604" s="4">
        <v>52.619628971099999</v>
      </c>
      <c r="D6604" s="4">
        <v>10.7098674424</v>
      </c>
      <c r="E6604" s="4">
        <f>Orte[[#This Row],[Lat_dez]]*PI()/180</f>
        <v>0.9183857767234912</v>
      </c>
      <c r="F6604" s="4">
        <f>Orte[[#This Row],[Lon_dez]]*PI()/180</f>
        <v>0.18692244932202415</v>
      </c>
      <c r="G6604" t="s">
        <v>554</v>
      </c>
      <c r="H6604" t="s">
        <v>1314</v>
      </c>
      <c r="I6604" s="4" t="b">
        <v>0</v>
      </c>
      <c r="J6604" s="4" t="str">
        <f>CONCATENATE(Orte[[#This Row],[Ort]]," - ",Orte[[#This Row],[Landkreis]])</f>
        <v>Schönewörde - Landkreis Gifhorn</v>
      </c>
      <c r="L6604" s="3" t="s">
        <v>14963</v>
      </c>
      <c r="M6604" s="3"/>
      <c r="N6604" t="str">
        <f>Orte[[#This Row],[Ort]]</f>
        <v>Schönewörde</v>
      </c>
      <c r="O6604" t="s">
        <v>15990</v>
      </c>
      <c r="P6604" t="s">
        <v>5935</v>
      </c>
    </row>
    <row r="6605" spans="1:16" x14ac:dyDescent="0.35">
      <c r="A6605" t="s">
        <v>2394</v>
      </c>
      <c r="B6605" s="3" t="s">
        <v>9441</v>
      </c>
      <c r="C6605" s="4">
        <v>47.8126893735</v>
      </c>
      <c r="D6605" s="4">
        <v>10.8965288381</v>
      </c>
      <c r="E6605" s="4">
        <f>Orte[[#This Row],[Lat_dez]]*PI()/180</f>
        <v>0.83448885380087978</v>
      </c>
      <c r="F6605" s="4">
        <f>Orte[[#This Row],[Lon_dez]]*PI()/180</f>
        <v>0.19018030526335714</v>
      </c>
      <c r="G6605" t="s">
        <v>665</v>
      </c>
      <c r="H6605" t="s">
        <v>1338</v>
      </c>
      <c r="I6605" s="4" t="b">
        <v>0</v>
      </c>
      <c r="J6605" s="4" t="str">
        <f>CONCATENATE(Orte[[#This Row],[Ort]]," - ",Orte[[#This Row],[Landkreis]])</f>
        <v>Schongau - Landkreis Weilheim-Schongau</v>
      </c>
      <c r="L6605" s="3" t="s">
        <v>11240</v>
      </c>
      <c r="M6605" s="3"/>
      <c r="N6605" t="str">
        <f>Orte[[#This Row],[Ort]]</f>
        <v>Schongau</v>
      </c>
      <c r="O6605" t="s">
        <v>15991</v>
      </c>
      <c r="P6605" t="s">
        <v>5039</v>
      </c>
    </row>
    <row r="6606" spans="1:16" x14ac:dyDescent="0.35">
      <c r="A6606" t="s">
        <v>6094</v>
      </c>
      <c r="B6606" s="3" t="s">
        <v>14196</v>
      </c>
      <c r="C6606" s="4">
        <v>48.134265484300002</v>
      </c>
      <c r="D6606" s="4">
        <v>11.2050794336</v>
      </c>
      <c r="E6606" s="4">
        <f>Orte[[#This Row],[Lat_dez]]*PI()/180</f>
        <v>0.84010141573009789</v>
      </c>
      <c r="F6606" s="4">
        <f>Orte[[#This Row],[Lon_dez]]*PI()/180</f>
        <v>0.19556552906382135</v>
      </c>
      <c r="G6606" t="s">
        <v>665</v>
      </c>
      <c r="H6606" t="s">
        <v>960</v>
      </c>
      <c r="I6606" s="4" t="b">
        <v>0</v>
      </c>
      <c r="J6606" s="4" t="str">
        <f>CONCATENATE(Orte[[#This Row],[Ort]]," - ",Orte[[#This Row],[Landkreis]])</f>
        <v>Schöngeising - Landkreis Fürstenfeldbruck</v>
      </c>
      <c r="L6606" s="3" t="s">
        <v>13721</v>
      </c>
      <c r="M6606" s="3"/>
      <c r="N6606" t="str">
        <f>Orte[[#This Row],[Ort]]</f>
        <v>Schöngeising</v>
      </c>
      <c r="O6606" t="s">
        <v>7587</v>
      </c>
      <c r="P6606" t="s">
        <v>6953</v>
      </c>
    </row>
    <row r="6607" spans="1:16" x14ac:dyDescent="0.35">
      <c r="A6607" t="s">
        <v>3458</v>
      </c>
      <c r="B6607" s="3" t="s">
        <v>10760</v>
      </c>
      <c r="C6607" s="4">
        <v>50.500887880100002</v>
      </c>
      <c r="D6607" s="4">
        <v>12.519141987199999</v>
      </c>
      <c r="E6607" s="4">
        <f>Orte[[#This Row],[Lat_dez]]*PI()/180</f>
        <v>0.8814067686882443</v>
      </c>
      <c r="F6607" s="4">
        <f>Orte[[#This Row],[Lon_dez]]*PI()/180</f>
        <v>0.21850024720130579</v>
      </c>
      <c r="G6607" t="s">
        <v>869</v>
      </c>
      <c r="H6607" t="s">
        <v>910</v>
      </c>
      <c r="I6607" s="4" t="b">
        <v>0</v>
      </c>
      <c r="J6607" s="4" t="str">
        <f>CONCATENATE(Orte[[#This Row],[Ort]]," - ",Orte[[#This Row],[Landkreis]])</f>
        <v>Schönheide - Landkreis Erzgebirgskreis</v>
      </c>
      <c r="L6607" s="3" t="s">
        <v>10397</v>
      </c>
      <c r="M6607" s="3"/>
      <c r="N6607" t="str">
        <f>Orte[[#This Row],[Ort]]</f>
        <v>Schönheide</v>
      </c>
      <c r="O6607" t="s">
        <v>15992</v>
      </c>
      <c r="P6607" t="s">
        <v>4028</v>
      </c>
    </row>
    <row r="6608" spans="1:16" x14ac:dyDescent="0.35">
      <c r="A6608" t="s">
        <v>4507</v>
      </c>
      <c r="B6608" s="3" t="s">
        <v>12112</v>
      </c>
      <c r="C6608" s="4">
        <v>52.143487318299997</v>
      </c>
      <c r="D6608" s="4">
        <v>10.955548039</v>
      </c>
      <c r="E6608" s="4">
        <f>Orte[[#This Row],[Lat_dez]]*PI()/180</f>
        <v>0.91007553717624334</v>
      </c>
      <c r="F6608" s="4">
        <f>Orte[[#This Row],[Lon_dez]]*PI()/180</f>
        <v>0.19121038464095813</v>
      </c>
      <c r="G6608" t="s">
        <v>554</v>
      </c>
      <c r="H6608" t="s">
        <v>789</v>
      </c>
      <c r="I6608" s="4" t="b">
        <v>0</v>
      </c>
      <c r="J6608" s="4" t="str">
        <f>CONCATENATE(Orte[[#This Row],[Ort]]," - ",Orte[[#This Row],[Landkreis]])</f>
        <v>Schöningen - Landkreis Helmstedt</v>
      </c>
      <c r="L6608" s="3" t="s">
        <v>9062</v>
      </c>
      <c r="M6608" s="3"/>
      <c r="N6608" t="str">
        <f>Orte[[#This Row],[Ort]]</f>
        <v>Schöningen</v>
      </c>
      <c r="O6608" t="s">
        <v>352</v>
      </c>
      <c r="P6608" t="s">
        <v>653</v>
      </c>
    </row>
    <row r="6609" spans="1:16" x14ac:dyDescent="0.35">
      <c r="A6609" t="s">
        <v>4828</v>
      </c>
      <c r="B6609" s="3" t="s">
        <v>12532</v>
      </c>
      <c r="C6609" s="4">
        <v>54.318678828300001</v>
      </c>
      <c r="D6609" s="4">
        <v>10.2689705456</v>
      </c>
      <c r="E6609" s="4">
        <f>Orte[[#This Row],[Lat_dez]]*PI()/180</f>
        <v>0.94803979088717072</v>
      </c>
      <c r="F6609" s="4">
        <f>Orte[[#This Row],[Lon_dez]]*PI()/180</f>
        <v>0.17922734681103852</v>
      </c>
      <c r="G6609" t="s">
        <v>641</v>
      </c>
      <c r="H6609" t="s">
        <v>696</v>
      </c>
      <c r="I6609" s="4" t="b">
        <v>0</v>
      </c>
      <c r="J6609" s="4" t="str">
        <f>CONCATENATE(Orte[[#This Row],[Ort]]," - ",Orte[[#This Row],[Landkreis]])</f>
        <v>Schönkirchen - Kreis Plön</v>
      </c>
      <c r="L6609" s="3" t="s">
        <v>10628</v>
      </c>
      <c r="M6609" s="3"/>
      <c r="N6609" t="str">
        <f>Orte[[#This Row],[Ort]]</f>
        <v>Schönkirchen</v>
      </c>
      <c r="O6609" t="s">
        <v>15993</v>
      </c>
      <c r="P6609" t="s">
        <v>16162</v>
      </c>
    </row>
    <row r="6610" spans="1:16" x14ac:dyDescent="0.35">
      <c r="A6610" t="s">
        <v>4172</v>
      </c>
      <c r="B6610" s="3" t="s">
        <v>11672</v>
      </c>
      <c r="C6610" s="4">
        <v>49.512959153200001</v>
      </c>
      <c r="D6610" s="4">
        <v>12.543586937700001</v>
      </c>
      <c r="E6610" s="4">
        <f>Orte[[#This Row],[Lat_dez]]*PI()/180</f>
        <v>0.86416415962880344</v>
      </c>
      <c r="F6610" s="4">
        <f>Orte[[#This Row],[Lon_dez]]*PI()/180</f>
        <v>0.21892689207301785</v>
      </c>
      <c r="G6610" t="s">
        <v>665</v>
      </c>
      <c r="H6610" t="s">
        <v>906</v>
      </c>
      <c r="I6610" s="4" t="b">
        <v>0</v>
      </c>
      <c r="J6610" s="4" t="str">
        <f>CONCATENATE(Orte[[#This Row],[Ort]]," - ",Orte[[#This Row],[Landkreis]])</f>
        <v>Schönsee - Landkreis Schwandorf</v>
      </c>
      <c r="L6610" s="3" t="s">
        <v>14336</v>
      </c>
      <c r="M6610" s="3"/>
      <c r="N6610" t="str">
        <f>Orte[[#This Row],[Ort]]</f>
        <v>Schönsee</v>
      </c>
      <c r="O6610" t="s">
        <v>383</v>
      </c>
      <c r="P6610" t="s">
        <v>2245</v>
      </c>
    </row>
    <row r="6611" spans="1:16" x14ac:dyDescent="0.35">
      <c r="A6611" t="s">
        <v>6290</v>
      </c>
      <c r="B6611" s="3" t="s">
        <v>14463</v>
      </c>
      <c r="C6611" s="4">
        <v>47.986927198700002</v>
      </c>
      <c r="D6611" s="4">
        <v>12.2538956245</v>
      </c>
      <c r="E6611" s="4">
        <f>Orte[[#This Row],[Lat_dez]]*PI()/180</f>
        <v>0.83752987753213415</v>
      </c>
      <c r="F6611" s="4">
        <f>Orte[[#This Row],[Lon_dez]]*PI()/180</f>
        <v>0.21387082484325173</v>
      </c>
      <c r="G6611" t="s">
        <v>665</v>
      </c>
      <c r="H6611" t="s">
        <v>877</v>
      </c>
      <c r="I6611" s="4" t="b">
        <v>0</v>
      </c>
      <c r="J6611" s="4" t="str">
        <f>CONCATENATE(Orte[[#This Row],[Ort]]," - ",Orte[[#This Row],[Landkreis]])</f>
        <v>Schonstett - Landkreis Rosenheim</v>
      </c>
      <c r="L6611" s="3" t="s">
        <v>13731</v>
      </c>
      <c r="M6611" s="3"/>
      <c r="N6611" t="str">
        <f>Orte[[#This Row],[Ort]]</f>
        <v>Schonstett</v>
      </c>
      <c r="O6611" t="s">
        <v>15994</v>
      </c>
      <c r="P6611" t="s">
        <v>3578</v>
      </c>
    </row>
    <row r="6612" spans="1:16" x14ac:dyDescent="0.35">
      <c r="A6612" t="s">
        <v>5179</v>
      </c>
      <c r="B6612" s="3" t="s">
        <v>12993</v>
      </c>
      <c r="C6612" s="4">
        <v>49.348860186800003</v>
      </c>
      <c r="D6612" s="4">
        <v>9.5312794686199993</v>
      </c>
      <c r="E6612" s="4">
        <f>Orte[[#This Row],[Lat_dez]]*PI()/180</f>
        <v>0.86130009236600402</v>
      </c>
      <c r="F6612" s="4">
        <f>Orte[[#This Row],[Lon_dez]]*PI()/180</f>
        <v>0.16635220865515454</v>
      </c>
      <c r="G6612" t="s">
        <v>546</v>
      </c>
      <c r="H6612" t="s">
        <v>2432</v>
      </c>
      <c r="I6612" s="4" t="b">
        <v>0</v>
      </c>
      <c r="J6612" s="4" t="str">
        <f>CONCATENATE(Orte[[#This Row],[Ort]]," - ",Orte[[#This Row],[Landkreis]])</f>
        <v>Schöntal - Landkreis Hohenlohekreis</v>
      </c>
      <c r="L6612" s="3" t="s">
        <v>12915</v>
      </c>
      <c r="M6612" s="3"/>
      <c r="N6612" t="str">
        <f>Orte[[#This Row],[Ort]]</f>
        <v>Schöntal</v>
      </c>
      <c r="O6612" t="s">
        <v>28</v>
      </c>
      <c r="P6612" t="s">
        <v>2100</v>
      </c>
    </row>
    <row r="6613" spans="1:16" x14ac:dyDescent="0.35">
      <c r="A6613" t="s">
        <v>1226</v>
      </c>
      <c r="B6613" s="3" t="s">
        <v>8174</v>
      </c>
      <c r="C6613" s="4">
        <v>49.354004888399999</v>
      </c>
      <c r="D6613" s="4">
        <v>12.6020314878</v>
      </c>
      <c r="E6613" s="4">
        <f>Orte[[#This Row],[Lat_dez]]*PI()/180</f>
        <v>0.86138988434795649</v>
      </c>
      <c r="F6613" s="4">
        <f>Orte[[#This Row],[Lon_dez]]*PI()/180</f>
        <v>0.21994694190210962</v>
      </c>
      <c r="G6613" t="s">
        <v>665</v>
      </c>
      <c r="H6613" t="s">
        <v>915</v>
      </c>
      <c r="I6613" s="4" t="b">
        <v>0</v>
      </c>
      <c r="J6613" s="4" t="str">
        <f>CONCATENATE(Orte[[#This Row],[Ort]]," - ",Orte[[#This Row],[Landkreis]])</f>
        <v>Schönthal - Landkreis Cham</v>
      </c>
      <c r="L6613" s="3" t="s">
        <v>13477</v>
      </c>
      <c r="M6613" s="3"/>
      <c r="N6613" t="str">
        <f>Orte[[#This Row],[Ort]]</f>
        <v>Schönthal</v>
      </c>
      <c r="O6613" t="s">
        <v>15995</v>
      </c>
      <c r="P6613" t="s">
        <v>3590</v>
      </c>
    </row>
    <row r="6614" spans="1:16" x14ac:dyDescent="0.35">
      <c r="A6614" t="s">
        <v>4135</v>
      </c>
      <c r="B6614" s="3" t="s">
        <v>11624</v>
      </c>
      <c r="C6614" s="4">
        <v>50.077317408500001</v>
      </c>
      <c r="D6614" s="4">
        <v>10.348845392699999</v>
      </c>
      <c r="E6614" s="4">
        <f>Orte[[#This Row],[Lat_dez]]*PI()/180</f>
        <v>0.87401406934459924</v>
      </c>
      <c r="F6614" s="4">
        <f>Orte[[#This Row],[Lon_dez]]*PI()/180</f>
        <v>0.18062142588246052</v>
      </c>
      <c r="G6614" t="s">
        <v>665</v>
      </c>
      <c r="H6614" t="s">
        <v>674</v>
      </c>
      <c r="I6614" s="4" t="b">
        <v>0</v>
      </c>
      <c r="J6614" s="4" t="str">
        <f>CONCATENATE(Orte[[#This Row],[Ort]]," - ",Orte[[#This Row],[Landkreis]])</f>
        <v>Schonungen - Landkreis Schweinfurt</v>
      </c>
      <c r="L6614" s="3" t="s">
        <v>11722</v>
      </c>
      <c r="M6614" s="3"/>
      <c r="N6614" t="str">
        <f>Orte[[#This Row],[Ort]]</f>
        <v>Schonungen</v>
      </c>
      <c r="O6614" t="s">
        <v>15996</v>
      </c>
      <c r="P6614" t="s">
        <v>4116</v>
      </c>
    </row>
    <row r="6615" spans="1:16" x14ac:dyDescent="0.35">
      <c r="A6615" t="s">
        <v>6902</v>
      </c>
      <c r="B6615" s="3" t="s">
        <v>15290</v>
      </c>
      <c r="C6615" s="4">
        <v>50.201304596</v>
      </c>
      <c r="D6615" s="4">
        <v>12.0836462559</v>
      </c>
      <c r="E6615" s="4">
        <f>Orte[[#This Row],[Lat_dez]]*PI()/180</f>
        <v>0.87617805399676174</v>
      </c>
      <c r="F6615" s="4">
        <f>Orte[[#This Row],[Lon_dez]]*PI()/180</f>
        <v>0.21089941281174029</v>
      </c>
      <c r="G6615" t="s">
        <v>665</v>
      </c>
      <c r="H6615" t="s">
        <v>1945</v>
      </c>
      <c r="I6615" s="4" t="b">
        <v>0</v>
      </c>
      <c r="J6615" s="4" t="str">
        <f>CONCATENATE(Orte[[#This Row],[Ort]]," - ",Orte[[#This Row],[Landkreis]])</f>
        <v>Schönwald - Landkreis Wunsiedel i. Fichtelgebirge</v>
      </c>
      <c r="L6615" s="3" t="s">
        <v>15505</v>
      </c>
      <c r="M6615" s="3"/>
      <c r="N6615" t="str">
        <f>Orte[[#This Row],[Ort]]</f>
        <v>Schönwald</v>
      </c>
      <c r="O6615" t="s">
        <v>15997</v>
      </c>
      <c r="P6615" t="s">
        <v>6442</v>
      </c>
    </row>
    <row r="6616" spans="1:16" x14ac:dyDescent="0.35">
      <c r="A6616" t="s">
        <v>6457</v>
      </c>
      <c r="B6616" s="3" t="s">
        <v>14696</v>
      </c>
      <c r="C6616" s="4">
        <v>48.106745325799999</v>
      </c>
      <c r="D6616" s="4">
        <v>8.2016235229699994</v>
      </c>
      <c r="E6616" s="4">
        <f>Orte[[#This Row],[Lat_dez]]*PI()/180</f>
        <v>0.83962109835360221</v>
      </c>
      <c r="F6616" s="4">
        <f>Orte[[#This Row],[Lon_dez]]*PI()/180</f>
        <v>0.14314533448484326</v>
      </c>
      <c r="G6616" t="s">
        <v>546</v>
      </c>
      <c r="H6616" t="s">
        <v>1147</v>
      </c>
      <c r="I6616" s="4" t="b">
        <v>0</v>
      </c>
      <c r="J6616" s="4" t="str">
        <f>CONCATENATE(Orte[[#This Row],[Ort]]," - ",Orte[[#This Row],[Landkreis]])</f>
        <v>Schönwald im Schwarzwald - Landkreis Schwarzwald-Baar-Kreis</v>
      </c>
      <c r="L6616" s="3" t="s">
        <v>14976</v>
      </c>
      <c r="M6616" s="3"/>
      <c r="N6616" t="str">
        <f>Orte[[#This Row],[Ort]]</f>
        <v>Schönwald im Schwarzwald</v>
      </c>
      <c r="O6616" t="s">
        <v>15998</v>
      </c>
      <c r="P6616" t="s">
        <v>5551</v>
      </c>
    </row>
    <row r="6617" spans="1:16" x14ac:dyDescent="0.35">
      <c r="A6617" t="s">
        <v>3883</v>
      </c>
      <c r="B6617" s="3" t="s">
        <v>12184</v>
      </c>
      <c r="C6617" s="4">
        <v>52.641995701200003</v>
      </c>
      <c r="D6617" s="4">
        <v>13.0399213449</v>
      </c>
      <c r="E6617" s="4">
        <f>Orte[[#This Row],[Lat_dez]]*PI()/180</f>
        <v>0.91877614980664113</v>
      </c>
      <c r="F6617" s="4">
        <f>Orte[[#This Row],[Lon_dez]]*PI()/180</f>
        <v>0.22758956166959207</v>
      </c>
      <c r="G6617" t="s">
        <v>885</v>
      </c>
      <c r="H6617" t="s">
        <v>894</v>
      </c>
      <c r="I6617" s="4" t="b">
        <v>0</v>
      </c>
      <c r="J6617" s="4" t="str">
        <f>CONCATENATE(Orte[[#This Row],[Ort]]," - ",Orte[[#This Row],[Landkreis]])</f>
        <v>Schönwalde - Landkreis Havelland</v>
      </c>
      <c r="L6617" s="3" t="s">
        <v>12294</v>
      </c>
      <c r="M6617" s="3"/>
      <c r="N6617" t="str">
        <f>Orte[[#This Row],[Ort]]</f>
        <v>Schönwalde</v>
      </c>
      <c r="O6617" t="s">
        <v>15999</v>
      </c>
      <c r="P6617" t="s">
        <v>3508</v>
      </c>
    </row>
    <row r="6618" spans="1:16" x14ac:dyDescent="0.35">
      <c r="A6618" t="s">
        <v>3883</v>
      </c>
      <c r="B6618" s="3" t="s">
        <v>11305</v>
      </c>
      <c r="C6618" s="4">
        <v>52.017346146800001</v>
      </c>
      <c r="D6618" s="4">
        <v>13.794434371099999</v>
      </c>
      <c r="E6618" s="4">
        <f>Orte[[#This Row],[Lat_dez]]*PI()/180</f>
        <v>0.90787395841124563</v>
      </c>
      <c r="F6618" s="4">
        <f>Orte[[#This Row],[Lon_dez]]*PI()/180</f>
        <v>0.24075829822596831</v>
      </c>
      <c r="G6618" t="s">
        <v>885</v>
      </c>
      <c r="H6618" t="s">
        <v>1352</v>
      </c>
      <c r="I6618" s="4" t="b">
        <v>0</v>
      </c>
      <c r="J6618" s="4" t="str">
        <f>CONCATENATE(Orte[[#This Row],[Ort]]," - ",Orte[[#This Row],[Landkreis]])</f>
        <v>Schönwalde - Landkreis Dahme-Spreewald</v>
      </c>
      <c r="L6618" s="3" t="s">
        <v>9435</v>
      </c>
      <c r="M6618" s="3"/>
      <c r="N6618" t="str">
        <f>Orte[[#This Row],[Ort]]</f>
        <v>Schönwalde</v>
      </c>
      <c r="O6618" t="s">
        <v>16000</v>
      </c>
      <c r="P6618" t="s">
        <v>3920</v>
      </c>
    </row>
    <row r="6619" spans="1:16" x14ac:dyDescent="0.35">
      <c r="A6619" t="s">
        <v>1322</v>
      </c>
      <c r="B6619" s="3" t="s">
        <v>8260</v>
      </c>
      <c r="C6619" s="4">
        <v>54.197994604100003</v>
      </c>
      <c r="D6619" s="4">
        <v>10.766436350799999</v>
      </c>
      <c r="E6619" s="4">
        <f>Orte[[#This Row],[Lat_dez]]*PI()/180</f>
        <v>0.94593345381966576</v>
      </c>
      <c r="F6619" s="4">
        <f>Orte[[#This Row],[Lon_dez]]*PI()/180</f>
        <v>0.18790976302786322</v>
      </c>
      <c r="G6619" t="s">
        <v>641</v>
      </c>
      <c r="H6619" t="s">
        <v>1323</v>
      </c>
      <c r="I6619" s="4" t="b">
        <v>0</v>
      </c>
      <c r="J6619" s="4" t="str">
        <f>CONCATENATE(Orte[[#This Row],[Ort]]," - ",Orte[[#This Row],[Landkreis]])</f>
        <v>Schönwalde am Bungsberg - Kreis Ostholstein</v>
      </c>
      <c r="L6619" s="3" t="s">
        <v>15759</v>
      </c>
      <c r="M6619" s="3"/>
      <c r="N6619" t="str">
        <f>Orte[[#This Row],[Ort]]</f>
        <v>Schönwalde am Bungsberg</v>
      </c>
      <c r="O6619" t="s">
        <v>7592</v>
      </c>
      <c r="P6619" t="s">
        <v>3973</v>
      </c>
    </row>
    <row r="6620" spans="1:16" x14ac:dyDescent="0.35">
      <c r="A6620" t="s">
        <v>2532</v>
      </c>
      <c r="B6620" s="3" t="s">
        <v>9612</v>
      </c>
      <c r="C6620" s="4">
        <v>47.673067226500002</v>
      </c>
      <c r="D6620" s="4">
        <v>7.8719992346499996</v>
      </c>
      <c r="E6620" s="4">
        <f>Orte[[#This Row],[Lat_dez]]*PI()/180</f>
        <v>0.83205198762702637</v>
      </c>
      <c r="F6620" s="4">
        <f>Orte[[#This Row],[Lon_dez]]*PI()/180</f>
        <v>0.1373923053591162</v>
      </c>
      <c r="G6620" t="s">
        <v>546</v>
      </c>
      <c r="H6620" t="s">
        <v>597</v>
      </c>
      <c r="I6620" s="4" t="b">
        <v>0</v>
      </c>
      <c r="J6620" s="4" t="str">
        <f>CONCATENATE(Orte[[#This Row],[Ort]]," - ",Orte[[#This Row],[Landkreis]])</f>
        <v>Schopfheim - Landkreis Lörrach</v>
      </c>
      <c r="L6620" s="3" t="s">
        <v>11254</v>
      </c>
      <c r="M6620" s="3"/>
      <c r="N6620" t="str">
        <f>Orte[[#This Row],[Ort]]</f>
        <v>Schopfheim</v>
      </c>
      <c r="O6620" t="s">
        <v>16001</v>
      </c>
      <c r="P6620" t="s">
        <v>2257</v>
      </c>
    </row>
    <row r="6621" spans="1:16" x14ac:dyDescent="0.35">
      <c r="A6621" t="s">
        <v>5500</v>
      </c>
      <c r="B6621" s="3" t="s">
        <v>13394</v>
      </c>
      <c r="C6621" s="4">
        <v>48.458270006600003</v>
      </c>
      <c r="D6621" s="4">
        <v>8.5479751728500002</v>
      </c>
      <c r="E6621" s="4">
        <f>Orte[[#This Row],[Lat_dez]]*PI()/180</f>
        <v>0.84575636143558441</v>
      </c>
      <c r="F6621" s="4">
        <f>Orte[[#This Row],[Lon_dez]]*PI()/180</f>
        <v>0.14919031114496392</v>
      </c>
      <c r="G6621" t="s">
        <v>546</v>
      </c>
      <c r="H6621" t="s">
        <v>2016</v>
      </c>
      <c r="I6621" s="4" t="b">
        <v>0</v>
      </c>
      <c r="J6621" s="4" t="str">
        <f>CONCATENATE(Orte[[#This Row],[Ort]]," - ",Orte[[#This Row],[Landkreis]])</f>
        <v>Schopfloch - Landkreis Freudenstadt</v>
      </c>
      <c r="L6621" s="3" t="s">
        <v>7852</v>
      </c>
      <c r="M6621" s="3"/>
      <c r="N6621" t="str">
        <f>Orte[[#This Row],[Ort]]</f>
        <v>Schopfloch</v>
      </c>
      <c r="O6621" t="s">
        <v>16002</v>
      </c>
      <c r="P6621" t="s">
        <v>1337</v>
      </c>
    </row>
    <row r="6622" spans="1:16" x14ac:dyDescent="0.35">
      <c r="A6622" t="s">
        <v>5500</v>
      </c>
      <c r="B6622" s="3" t="s">
        <v>14238</v>
      </c>
      <c r="C6622" s="4">
        <v>49.112206165700002</v>
      </c>
      <c r="D6622" s="4">
        <v>10.302612910700001</v>
      </c>
      <c r="E6622" s="4">
        <f>Orte[[#This Row],[Lat_dez]]*PI()/180</f>
        <v>0.85716970050972474</v>
      </c>
      <c r="F6622" s="4">
        <f>Orte[[#This Row],[Lon_dez]]*PI()/180</f>
        <v>0.17981451685019154</v>
      </c>
      <c r="G6622" t="s">
        <v>665</v>
      </c>
      <c r="H6622" t="s">
        <v>784</v>
      </c>
      <c r="I6622" s="4" t="b">
        <v>0</v>
      </c>
      <c r="J6622" s="4" t="str">
        <f>CONCATENATE(Orte[[#This Row],[Ort]]," - ",Orte[[#This Row],[Landkreis]])</f>
        <v>Schopfloch - Landkreis Ansbach</v>
      </c>
      <c r="L6622" s="3" t="s">
        <v>13616</v>
      </c>
      <c r="M6622" s="3"/>
      <c r="N6622" t="str">
        <f>Orte[[#This Row],[Ort]]</f>
        <v>Schopfloch</v>
      </c>
      <c r="O6622" t="s">
        <v>16003</v>
      </c>
      <c r="P6622" t="s">
        <v>5240</v>
      </c>
    </row>
    <row r="6623" spans="1:16" x14ac:dyDescent="0.35">
      <c r="A6623" t="s">
        <v>2529</v>
      </c>
      <c r="B6623" s="3" t="s">
        <v>9609</v>
      </c>
      <c r="C6623" s="4">
        <v>49.352804305200003</v>
      </c>
      <c r="D6623" s="4">
        <v>7.7045287008100001</v>
      </c>
      <c r="E6623" s="4">
        <f>Orte[[#This Row],[Lat_dez]]*PI()/180</f>
        <v>0.8613689302181724</v>
      </c>
      <c r="F6623" s="4">
        <f>Orte[[#This Row],[Lon_dez]]*PI()/180</f>
        <v>0.13446939314353562</v>
      </c>
      <c r="G6623" t="s">
        <v>514</v>
      </c>
      <c r="H6623" t="s">
        <v>586</v>
      </c>
      <c r="I6623" s="4" t="b">
        <v>0</v>
      </c>
      <c r="J6623" s="4" t="str">
        <f>CONCATENATE(Orte[[#This Row],[Ort]]," - ",Orte[[#This Row],[Landkreis]])</f>
        <v>Schopp - Landkreis Kaiserslautern</v>
      </c>
      <c r="L6623" s="3" t="s">
        <v>11005</v>
      </c>
      <c r="M6623" s="3"/>
      <c r="N6623" t="str">
        <f>Orte[[#This Row],[Ort]]</f>
        <v>Schopp</v>
      </c>
      <c r="O6623" t="s">
        <v>16004</v>
      </c>
      <c r="P6623" t="s">
        <v>1522</v>
      </c>
    </row>
    <row r="6624" spans="1:16" x14ac:dyDescent="0.35">
      <c r="A6624" t="s">
        <v>1319</v>
      </c>
      <c r="B6624" s="3" t="s">
        <v>8258</v>
      </c>
      <c r="C6624" s="4">
        <v>52.134802088699999</v>
      </c>
      <c r="D6624" s="4">
        <v>10.7829610639</v>
      </c>
      <c r="E6624" s="4">
        <f>Orte[[#This Row],[Lat_dez]]*PI()/180</f>
        <v>0.90992395132343173</v>
      </c>
      <c r="F6624" s="4">
        <f>Orte[[#This Row],[Lon_dez]]*PI()/180</f>
        <v>0.18819817367940567</v>
      </c>
      <c r="G6624" t="s">
        <v>554</v>
      </c>
      <c r="H6624" t="s">
        <v>786</v>
      </c>
      <c r="I6624" s="4" t="b">
        <v>0</v>
      </c>
      <c r="J6624" s="4" t="str">
        <f>CONCATENATE(Orte[[#This Row],[Ort]]," - ",Orte[[#This Row],[Landkreis]])</f>
        <v>Schöppenstedt - Landkreis Wolfenbüttel</v>
      </c>
      <c r="L6624" s="3" t="s">
        <v>13489</v>
      </c>
      <c r="M6624" s="3"/>
      <c r="N6624" t="str">
        <f>Orte[[#This Row],[Ort]]</f>
        <v>Schöppenstedt</v>
      </c>
      <c r="O6624" t="s">
        <v>7414</v>
      </c>
      <c r="P6624" t="s">
        <v>5102</v>
      </c>
    </row>
    <row r="6625" spans="1:16" x14ac:dyDescent="0.35">
      <c r="A6625" t="s">
        <v>4415</v>
      </c>
      <c r="B6625" s="3" t="s">
        <v>11991</v>
      </c>
      <c r="C6625" s="4">
        <v>52.085323572599997</v>
      </c>
      <c r="D6625" s="4">
        <v>7.1991999802800004</v>
      </c>
      <c r="E6625" s="4">
        <f>Orte[[#This Row],[Lat_dez]]*PI()/180</f>
        <v>0.90906038830848579</v>
      </c>
      <c r="F6625" s="4">
        <f>Orte[[#This Row],[Lon_dez]]*PI()/180</f>
        <v>0.12564974316539684</v>
      </c>
      <c r="G6625" t="s">
        <v>504</v>
      </c>
      <c r="H6625" t="s">
        <v>1562</v>
      </c>
      <c r="I6625" s="4" t="b">
        <v>0</v>
      </c>
      <c r="J6625" s="4" t="str">
        <f>CONCATENATE(Orte[[#This Row],[Ort]]," - ",Orte[[#This Row],[Landkreis]])</f>
        <v>Schöppingen - Kreis Borken</v>
      </c>
      <c r="L6625" s="3" t="s">
        <v>8271</v>
      </c>
      <c r="M6625" s="3"/>
      <c r="N6625" t="str">
        <f>Orte[[#This Row],[Ort]]</f>
        <v>Schöppingen</v>
      </c>
      <c r="O6625" t="s">
        <v>16005</v>
      </c>
      <c r="P6625" t="s">
        <v>3187</v>
      </c>
    </row>
    <row r="6626" spans="1:16" x14ac:dyDescent="0.35">
      <c r="A6626" t="s">
        <v>4954</v>
      </c>
      <c r="B6626" s="3" t="s">
        <v>12689</v>
      </c>
      <c r="C6626" s="4">
        <v>52.909726349300001</v>
      </c>
      <c r="D6626" s="4">
        <v>13.593909053400001</v>
      </c>
      <c r="E6626" s="4">
        <f>Orte[[#This Row],[Lat_dez]]*PI()/180</f>
        <v>0.92344893112448434</v>
      </c>
      <c r="F6626" s="4">
        <f>Orte[[#This Row],[Lon_dez]]*PI()/180</f>
        <v>0.23725847119849569</v>
      </c>
      <c r="G6626" t="s">
        <v>885</v>
      </c>
      <c r="H6626" t="s">
        <v>2099</v>
      </c>
      <c r="I6626" s="4" t="b">
        <v>0</v>
      </c>
      <c r="J6626" s="4" t="str">
        <f>CONCATENATE(Orte[[#This Row],[Ort]]," - ",Orte[[#This Row],[Landkreis]])</f>
        <v>Schorfheide - Landkreis Barnim</v>
      </c>
      <c r="L6626" s="3" t="s">
        <v>11252</v>
      </c>
      <c r="M6626" s="3"/>
      <c r="N6626" t="str">
        <f>Orte[[#This Row],[Ort]]</f>
        <v>Schorfheide</v>
      </c>
      <c r="O6626" t="s">
        <v>16006</v>
      </c>
      <c r="P6626" t="s">
        <v>1394</v>
      </c>
    </row>
    <row r="6627" spans="1:16" x14ac:dyDescent="0.35">
      <c r="A6627" t="s">
        <v>4760</v>
      </c>
      <c r="B6627" s="3" t="s">
        <v>12436</v>
      </c>
      <c r="C6627" s="4">
        <v>48.799013506500003</v>
      </c>
      <c r="D6627" s="4">
        <v>9.5297374473099996</v>
      </c>
      <c r="E6627" s="4">
        <f>Orte[[#This Row],[Lat_dez]]*PI()/180</f>
        <v>0.85170345741360842</v>
      </c>
      <c r="F6627" s="4">
        <f>Orte[[#This Row],[Lon_dez]]*PI()/180</f>
        <v>0.16632529530615914</v>
      </c>
      <c r="G6627" t="s">
        <v>546</v>
      </c>
      <c r="H6627" t="s">
        <v>777</v>
      </c>
      <c r="I6627" s="4" t="b">
        <v>0</v>
      </c>
      <c r="J6627" s="4" t="str">
        <f>CONCATENATE(Orte[[#This Row],[Ort]]," - ",Orte[[#This Row],[Landkreis]])</f>
        <v>Schorndorf - Landkreis Rems-Murr-Kreis</v>
      </c>
      <c r="L6627" s="3" t="s">
        <v>12111</v>
      </c>
      <c r="M6627" s="3"/>
      <c r="N6627" t="str">
        <f>Orte[[#This Row],[Ort]]</f>
        <v>Schorndorf</v>
      </c>
      <c r="O6627" t="s">
        <v>16007</v>
      </c>
      <c r="P6627" t="s">
        <v>6770</v>
      </c>
    </row>
    <row r="6628" spans="1:16" x14ac:dyDescent="0.35">
      <c r="A6628" t="s">
        <v>4760</v>
      </c>
      <c r="B6628" s="3" t="s">
        <v>15591</v>
      </c>
      <c r="C6628" s="4">
        <v>49.167521129000001</v>
      </c>
      <c r="D6628" s="4">
        <v>12.5960615696</v>
      </c>
      <c r="E6628" s="4">
        <f>Orte[[#This Row],[Lat_dez]]*PI()/180</f>
        <v>0.85813512874492959</v>
      </c>
      <c r="F6628" s="4">
        <f>Orte[[#This Row],[Lon_dez]]*PI()/180</f>
        <v>0.21984274717344487</v>
      </c>
      <c r="G6628" t="s">
        <v>665</v>
      </c>
      <c r="H6628" t="s">
        <v>915</v>
      </c>
      <c r="I6628" s="4" t="b">
        <v>0</v>
      </c>
      <c r="J6628" s="4" t="str">
        <f>CONCATENATE(Orte[[#This Row],[Ort]]," - ",Orte[[#This Row],[Landkreis]])</f>
        <v>Schorndorf - Landkreis Cham</v>
      </c>
      <c r="L6628" s="3" t="s">
        <v>15756</v>
      </c>
      <c r="M6628" s="3"/>
      <c r="N6628" t="str">
        <f>Orte[[#This Row],[Ort]]</f>
        <v>Schorndorf</v>
      </c>
      <c r="O6628" t="s">
        <v>16008</v>
      </c>
      <c r="P6628" t="s">
        <v>6705</v>
      </c>
    </row>
    <row r="6629" spans="1:16" x14ac:dyDescent="0.35">
      <c r="A6629" t="s">
        <v>5246</v>
      </c>
      <c r="B6629" s="3" t="s">
        <v>13075</v>
      </c>
      <c r="C6629" s="4">
        <v>53.545565499200002</v>
      </c>
      <c r="D6629" s="4">
        <v>7.9640151966100001</v>
      </c>
      <c r="E6629" s="4">
        <f>Orte[[#This Row],[Lat_dez]]*PI()/180</f>
        <v>0.93454641780332115</v>
      </c>
      <c r="F6629" s="4">
        <f>Orte[[#This Row],[Lon_dez]]*PI()/180</f>
        <v>0.13899828685970805</v>
      </c>
      <c r="G6629" t="s">
        <v>554</v>
      </c>
      <c r="H6629" t="s">
        <v>2133</v>
      </c>
      <c r="I6629" s="4" t="b">
        <v>0</v>
      </c>
      <c r="J6629" s="4" t="str">
        <f>CONCATENATE(Orte[[#This Row],[Ort]]," - ",Orte[[#This Row],[Landkreis]])</f>
        <v>Schortens - Landkreis Friesland</v>
      </c>
      <c r="L6629" s="3" t="s">
        <v>8781</v>
      </c>
      <c r="M6629" s="3"/>
      <c r="N6629" t="str">
        <f>Orte[[#This Row],[Ort]]</f>
        <v>Schortens</v>
      </c>
      <c r="O6629" t="s">
        <v>16009</v>
      </c>
      <c r="P6629" t="s">
        <v>4791</v>
      </c>
    </row>
    <row r="6630" spans="1:16" x14ac:dyDescent="0.35">
      <c r="A6630" t="s">
        <v>762</v>
      </c>
      <c r="B6630" s="3" t="s">
        <v>7827</v>
      </c>
      <c r="C6630" s="4">
        <v>50.491584271999997</v>
      </c>
      <c r="D6630" s="4">
        <v>9.1603613723699997</v>
      </c>
      <c r="E6630" s="4">
        <f>Orte[[#This Row],[Lat_dez]]*PI()/180</f>
        <v>0.881244390094584</v>
      </c>
      <c r="F6630" s="4">
        <f>Orte[[#This Row],[Lon_dez]]*PI()/180</f>
        <v>0.15987846662036281</v>
      </c>
      <c r="G6630" t="s">
        <v>549</v>
      </c>
      <c r="H6630" t="s">
        <v>763</v>
      </c>
      <c r="I6630" s="4" t="b">
        <v>0</v>
      </c>
      <c r="J6630" s="4" t="str">
        <f>CONCATENATE(Orte[[#This Row],[Ort]]," - ",Orte[[#This Row],[Landkreis]])</f>
        <v>Schotten - Landkreis Vogelsbergkreis</v>
      </c>
      <c r="L6630" s="3" t="s">
        <v>15404</v>
      </c>
      <c r="M6630" s="3"/>
      <c r="N6630" t="str">
        <f>Orte[[#This Row],[Ort]]</f>
        <v>Schotten</v>
      </c>
      <c r="O6630" t="s">
        <v>16010</v>
      </c>
      <c r="P6630" t="s">
        <v>2115</v>
      </c>
    </row>
    <row r="6631" spans="1:16" x14ac:dyDescent="0.35">
      <c r="A6631" t="s">
        <v>2541</v>
      </c>
      <c r="B6631" s="3" t="s">
        <v>9625</v>
      </c>
      <c r="C6631" s="4">
        <v>48.189758955499997</v>
      </c>
      <c r="D6631" s="4">
        <v>8.3437038150700005</v>
      </c>
      <c r="E6631" s="4">
        <f>Orte[[#This Row],[Lat_dez]]*PI()/180</f>
        <v>0.84106995951589847</v>
      </c>
      <c r="F6631" s="4">
        <f>Orte[[#This Row],[Lon_dez]]*PI()/180</f>
        <v>0.14562510338418358</v>
      </c>
      <c r="G6631" t="s">
        <v>546</v>
      </c>
      <c r="H6631" t="s">
        <v>719</v>
      </c>
      <c r="I6631" s="4" t="b">
        <v>0</v>
      </c>
      <c r="J6631" s="4" t="str">
        <f>CONCATENATE(Orte[[#This Row],[Ort]]," - ",Orte[[#This Row],[Landkreis]])</f>
        <v>Schramberg - Landkreis Rottweil</v>
      </c>
      <c r="L6631" s="3" t="s">
        <v>12928</v>
      </c>
      <c r="M6631" s="3"/>
      <c r="N6631" t="str">
        <f>Orte[[#This Row],[Ort]]</f>
        <v>Schramberg</v>
      </c>
      <c r="O6631" t="s">
        <v>16011</v>
      </c>
      <c r="P6631" t="s">
        <v>4657</v>
      </c>
    </row>
    <row r="6632" spans="1:16" x14ac:dyDescent="0.35">
      <c r="A6632" t="s">
        <v>2541</v>
      </c>
      <c r="B6632" s="3" t="s">
        <v>13815</v>
      </c>
      <c r="C6632" s="4">
        <v>48.238036805199997</v>
      </c>
      <c r="D6632" s="4">
        <v>8.4322057688199994</v>
      </c>
      <c r="E6632" s="4">
        <f>Orte[[#This Row],[Lat_dez]]*PI()/180</f>
        <v>0.84191256694894656</v>
      </c>
      <c r="F6632" s="4">
        <f>Orte[[#This Row],[Lon_dez]]*PI()/180</f>
        <v>0.1471697538715688</v>
      </c>
      <c r="G6632" t="s">
        <v>546</v>
      </c>
      <c r="H6632" t="s">
        <v>719</v>
      </c>
      <c r="I6632" s="4" t="b">
        <v>0</v>
      </c>
      <c r="J6632" s="4" t="str">
        <f>CONCATENATE(Orte[[#This Row],[Ort]]," - ",Orte[[#This Row],[Landkreis]])</f>
        <v>Schramberg - Landkreis Rottweil</v>
      </c>
      <c r="L6632" s="3" t="s">
        <v>15507</v>
      </c>
      <c r="M6632" s="3"/>
      <c r="N6632" t="str">
        <f>Orte[[#This Row],[Ort]]</f>
        <v>Schramberg</v>
      </c>
      <c r="O6632" t="s">
        <v>7594</v>
      </c>
      <c r="P6632" t="s">
        <v>1746</v>
      </c>
    </row>
    <row r="6633" spans="1:16" x14ac:dyDescent="0.35">
      <c r="A6633" t="s">
        <v>1868</v>
      </c>
      <c r="B6633" s="3" t="s">
        <v>8836</v>
      </c>
      <c r="C6633" s="4">
        <v>51.432229041600003</v>
      </c>
      <c r="D6633" s="4">
        <v>11.601943028999999</v>
      </c>
      <c r="E6633" s="4">
        <f>Orte[[#This Row],[Lat_dez]]*PI()/180</f>
        <v>0.89766173841576757</v>
      </c>
      <c r="F6633" s="4">
        <f>Orte[[#This Row],[Lon_dez]]*PI()/180</f>
        <v>0.20249210548485397</v>
      </c>
      <c r="G6633" t="s">
        <v>809</v>
      </c>
      <c r="H6633" t="s">
        <v>861</v>
      </c>
      <c r="I6633" s="4" t="b">
        <v>0</v>
      </c>
      <c r="J6633" s="4" t="str">
        <f>CONCATENATE(Orte[[#This Row],[Ort]]," - ",Orte[[#This Row],[Landkreis]])</f>
        <v>Schraplau, Farnstädt - Landkreis Saalekreis</v>
      </c>
      <c r="L6633" s="3" t="s">
        <v>9073</v>
      </c>
      <c r="M6633" s="3"/>
      <c r="N6633" t="str">
        <f>Orte[[#This Row],[Ort]]</f>
        <v>Schraplau, Farnstädt</v>
      </c>
      <c r="O6633" t="s">
        <v>16012</v>
      </c>
      <c r="P6633" t="s">
        <v>4941</v>
      </c>
    </row>
    <row r="6634" spans="1:16" x14ac:dyDescent="0.35">
      <c r="A6634" t="s">
        <v>4798</v>
      </c>
      <c r="B6634" s="3" t="s">
        <v>12494</v>
      </c>
      <c r="C6634" s="4">
        <v>50.836643344700001</v>
      </c>
      <c r="D6634" s="4">
        <v>9.2859481365099992</v>
      </c>
      <c r="E6634" s="4">
        <f>Orte[[#This Row],[Lat_dez]]*PI()/180</f>
        <v>0.88726680702707772</v>
      </c>
      <c r="F6634" s="4">
        <f>Orte[[#This Row],[Lon_dez]]*PI()/180</f>
        <v>0.16207036915153133</v>
      </c>
      <c r="G6634" t="s">
        <v>549</v>
      </c>
      <c r="H6634" t="s">
        <v>817</v>
      </c>
      <c r="I6634" s="4" t="b">
        <v>0</v>
      </c>
      <c r="J6634" s="4" t="str">
        <f>CONCATENATE(Orte[[#This Row],[Ort]]," - ",Orte[[#This Row],[Landkreis]])</f>
        <v>Schrecksbach - Landkreis Schwalm-Eder-Kreis</v>
      </c>
      <c r="L6634" s="3" t="s">
        <v>12395</v>
      </c>
      <c r="M6634" s="3"/>
      <c r="N6634" t="str">
        <f>Orte[[#This Row],[Ort]]</f>
        <v>Schrecksbach</v>
      </c>
      <c r="O6634" t="s">
        <v>413</v>
      </c>
      <c r="P6634" t="s">
        <v>2983</v>
      </c>
    </row>
    <row r="6635" spans="1:16" x14ac:dyDescent="0.35">
      <c r="A6635" t="s">
        <v>2019</v>
      </c>
      <c r="B6635" s="3" t="s">
        <v>9003</v>
      </c>
      <c r="C6635" s="4">
        <v>49.477174964200003</v>
      </c>
      <c r="D6635" s="4">
        <v>8.7029505346799994</v>
      </c>
      <c r="E6635" s="4">
        <f>Orte[[#This Row],[Lat_dez]]*PI()/180</f>
        <v>0.86353960771059757</v>
      </c>
      <c r="F6635" s="4">
        <f>Orte[[#This Row],[Lon_dez]]*PI()/180</f>
        <v>0.15189514146836694</v>
      </c>
      <c r="G6635" t="s">
        <v>546</v>
      </c>
      <c r="H6635" t="s">
        <v>726</v>
      </c>
      <c r="I6635" s="4" t="b">
        <v>0</v>
      </c>
      <c r="J6635" s="4" t="str">
        <f>CONCATENATE(Orte[[#This Row],[Ort]]," - ",Orte[[#This Row],[Landkreis]])</f>
        <v>Schriesheim - Landkreis Rhein-Neckar-Kreis</v>
      </c>
      <c r="L6635" s="3" t="s">
        <v>11726</v>
      </c>
      <c r="M6635" s="3"/>
      <c r="N6635" t="str">
        <f>Orte[[#This Row],[Ort]]</f>
        <v>Schriesheim</v>
      </c>
      <c r="O6635" t="s">
        <v>16013</v>
      </c>
      <c r="P6635" t="s">
        <v>5015</v>
      </c>
    </row>
    <row r="6636" spans="1:16" x14ac:dyDescent="0.35">
      <c r="A6636" t="s">
        <v>2006</v>
      </c>
      <c r="B6636" s="3" t="s">
        <v>8986</v>
      </c>
      <c r="C6636" s="4">
        <v>48.5718146046</v>
      </c>
      <c r="D6636" s="4">
        <v>11.233704750199999</v>
      </c>
      <c r="E6636" s="4">
        <f>Orte[[#This Row],[Lat_dez]]*PI()/180</f>
        <v>0.84773808851853771</v>
      </c>
      <c r="F6636" s="4">
        <f>Orte[[#This Row],[Lon_dez]]*PI()/180</f>
        <v>0.19606513508791709</v>
      </c>
      <c r="G6636" t="s">
        <v>665</v>
      </c>
      <c r="H6636" t="s">
        <v>951</v>
      </c>
      <c r="I6636" s="4" t="b">
        <v>0</v>
      </c>
      <c r="J6636" s="4" t="str">
        <f>CONCATENATE(Orte[[#This Row],[Ort]]," - ",Orte[[#This Row],[Landkreis]])</f>
        <v>Schrobenhausen - Landkreis Neuburg-Schrobenhausen</v>
      </c>
      <c r="L6636" s="3" t="s">
        <v>15501</v>
      </c>
      <c r="M6636" s="3"/>
      <c r="N6636" t="str">
        <f>Orte[[#This Row],[Ort]]</f>
        <v>Schrobenhausen</v>
      </c>
      <c r="O6636" t="s">
        <v>16014</v>
      </c>
      <c r="P6636" t="s">
        <v>618</v>
      </c>
    </row>
    <row r="6637" spans="1:16" x14ac:dyDescent="0.35">
      <c r="A6637" t="s">
        <v>3058</v>
      </c>
      <c r="B6637" s="3" t="s">
        <v>10268</v>
      </c>
      <c r="C6637" s="4">
        <v>49.350774849799997</v>
      </c>
      <c r="D6637" s="4">
        <v>10.001684791400001</v>
      </c>
      <c r="E6637" s="4">
        <f>Orte[[#This Row],[Lat_dez]]*PI()/180</f>
        <v>0.86133350953941989</v>
      </c>
      <c r="F6637" s="4">
        <f>Orte[[#This Row],[Lon_dez]]*PI()/180</f>
        <v>0.17456233035657223</v>
      </c>
      <c r="G6637" t="s">
        <v>546</v>
      </c>
      <c r="H6637" t="s">
        <v>1008</v>
      </c>
      <c r="I6637" s="4" t="b">
        <v>0</v>
      </c>
      <c r="J6637" s="4" t="str">
        <f>CONCATENATE(Orte[[#This Row],[Ort]]," - ",Orte[[#This Row],[Landkreis]])</f>
        <v>Schrozberg - Landkreis Schwäbisch Hall</v>
      </c>
      <c r="L6637" s="3" t="s">
        <v>9449</v>
      </c>
      <c r="M6637" s="3"/>
      <c r="N6637" t="str">
        <f>Orte[[#This Row],[Ort]]</f>
        <v>Schrozberg</v>
      </c>
      <c r="O6637" t="s">
        <v>138</v>
      </c>
      <c r="P6637" t="s">
        <v>4377</v>
      </c>
    </row>
    <row r="6638" spans="1:16" x14ac:dyDescent="0.35">
      <c r="A6638" t="s">
        <v>4046</v>
      </c>
      <c r="B6638" s="3" t="s">
        <v>11515</v>
      </c>
      <c r="C6638" s="4">
        <v>54.5216718645</v>
      </c>
      <c r="D6638" s="4">
        <v>9.4669418395000005</v>
      </c>
      <c r="E6638" s="4">
        <f>Orte[[#This Row],[Lat_dez]]*PI()/180</f>
        <v>0.95158268772748056</v>
      </c>
      <c r="F6638" s="4">
        <f>Orte[[#This Row],[Lon_dez]]*PI()/180</f>
        <v>0.16522930519408358</v>
      </c>
      <c r="G6638" t="s">
        <v>641</v>
      </c>
      <c r="H6638" t="s">
        <v>660</v>
      </c>
      <c r="I6638" s="4" t="b">
        <v>0</v>
      </c>
      <c r="J6638" s="4" t="str">
        <f>CONCATENATE(Orte[[#This Row],[Ort]]," - ",Orte[[#This Row],[Landkreis]])</f>
        <v>Schuby - Kreis Schleswig-Flensburg</v>
      </c>
      <c r="L6638" s="3" t="s">
        <v>9441</v>
      </c>
      <c r="M6638" s="3"/>
      <c r="N6638" t="str">
        <f>Orte[[#This Row],[Ort]]</f>
        <v>Schuby</v>
      </c>
      <c r="O6638" t="s">
        <v>16015</v>
      </c>
      <c r="P6638" t="s">
        <v>4043</v>
      </c>
    </row>
    <row r="6639" spans="1:16" x14ac:dyDescent="0.35">
      <c r="A6639" t="s">
        <v>3706</v>
      </c>
      <c r="B6639" s="3" t="s">
        <v>11087</v>
      </c>
      <c r="C6639" s="4">
        <v>50.333423871800001</v>
      </c>
      <c r="D6639" s="4">
        <v>6.5643498545499996</v>
      </c>
      <c r="E6639" s="4">
        <f>Orte[[#This Row],[Lat_dez]]*PI()/180</f>
        <v>0.87848397036482229</v>
      </c>
      <c r="F6639" s="4">
        <f>Orte[[#This Row],[Lon_dez]]*PI()/180</f>
        <v>0.11456951821470837</v>
      </c>
      <c r="G6639" t="s">
        <v>514</v>
      </c>
      <c r="H6639" t="s">
        <v>527</v>
      </c>
      <c r="I6639" s="4" t="b">
        <v>0</v>
      </c>
      <c r="J6639" s="4" t="str">
        <f>CONCATENATE(Orte[[#This Row],[Ort]]," - ",Orte[[#This Row],[Landkreis]])</f>
        <v>Schüller - Landkreis Vulkaneifel</v>
      </c>
      <c r="L6639" s="3" t="s">
        <v>11725</v>
      </c>
      <c r="M6639" s="3"/>
      <c r="N6639" t="str">
        <f>Orte[[#This Row],[Ort]]</f>
        <v>Schüller</v>
      </c>
      <c r="O6639" t="s">
        <v>344</v>
      </c>
      <c r="P6639" t="s">
        <v>5176</v>
      </c>
    </row>
    <row r="6640" spans="1:16" x14ac:dyDescent="0.35">
      <c r="A6640" t="s">
        <v>6865</v>
      </c>
      <c r="B6640" s="3" t="s">
        <v>15245</v>
      </c>
      <c r="C6640" s="4">
        <v>54.247427014599999</v>
      </c>
      <c r="D6640" s="4">
        <v>9.6220849444799992</v>
      </c>
      <c r="E6640" s="4">
        <f>Orte[[#This Row],[Lat_dez]]*PI()/180</f>
        <v>0.94679621214008791</v>
      </c>
      <c r="F6640" s="4">
        <f>Orte[[#This Row],[Lon_dez]]*PI()/180</f>
        <v>0.16793706318775176</v>
      </c>
      <c r="G6640" t="s">
        <v>641</v>
      </c>
      <c r="H6640" t="s">
        <v>642</v>
      </c>
      <c r="I6640" s="4" t="b">
        <v>0</v>
      </c>
      <c r="J6640" s="4" t="str">
        <f>CONCATENATE(Orte[[#This Row],[Ort]]," - ",Orte[[#This Row],[Landkreis]])</f>
        <v>Schülp bei Rendsburg - Kreis Rendsburg-Eckernförde</v>
      </c>
      <c r="L6640" s="3" t="s">
        <v>14549</v>
      </c>
      <c r="M6640" s="3"/>
      <c r="N6640" t="str">
        <f>Orte[[#This Row],[Ort]]</f>
        <v>Schülp bei Rendsburg</v>
      </c>
      <c r="O6640" t="s">
        <v>366</v>
      </c>
      <c r="P6640" t="s">
        <v>5997</v>
      </c>
    </row>
    <row r="6641" spans="1:16" x14ac:dyDescent="0.35">
      <c r="A6641" t="s">
        <v>6237</v>
      </c>
      <c r="B6641" s="3" t="s">
        <v>14376</v>
      </c>
      <c r="C6641" s="4">
        <v>52.3604859195</v>
      </c>
      <c r="D6641" s="4">
        <v>13.5972748291</v>
      </c>
      <c r="E6641" s="4">
        <f>Orte[[#This Row],[Lat_dez]]*PI()/180</f>
        <v>0.91386287723940551</v>
      </c>
      <c r="F6641" s="4">
        <f>Orte[[#This Row],[Lon_dez]]*PI()/180</f>
        <v>0.23731721506634429</v>
      </c>
      <c r="G6641" t="s">
        <v>885</v>
      </c>
      <c r="H6641" t="s">
        <v>1352</v>
      </c>
      <c r="I6641" s="4" t="b">
        <v>0</v>
      </c>
      <c r="J6641" s="4" t="str">
        <f>CONCATENATE(Orte[[#This Row],[Ort]]," - ",Orte[[#This Row],[Landkreis]])</f>
        <v>Schulzendorf b. Eichenwade - Landkreis Dahme-Spreewald</v>
      </c>
      <c r="L6641" s="3" t="s">
        <v>15126</v>
      </c>
      <c r="M6641" s="3"/>
      <c r="N6641" t="str">
        <f>Orte[[#This Row],[Ort]]</f>
        <v>Schulzendorf b. Eichenwade</v>
      </c>
      <c r="O6641" t="s">
        <v>16016</v>
      </c>
      <c r="P6641" t="s">
        <v>6026</v>
      </c>
    </row>
    <row r="6642" spans="1:16" x14ac:dyDescent="0.35">
      <c r="A6642" t="s">
        <v>4889</v>
      </c>
      <c r="B6642" s="3" t="s">
        <v>12602</v>
      </c>
      <c r="C6642" s="4">
        <v>48.247113889200001</v>
      </c>
      <c r="D6642" s="4">
        <v>7.96758602362</v>
      </c>
      <c r="E6642" s="4">
        <f>Orte[[#This Row],[Lat_dez]]*PI()/180</f>
        <v>0.8420709919512267</v>
      </c>
      <c r="F6642" s="4">
        <f>Orte[[#This Row],[Lon_dez]]*PI()/180</f>
        <v>0.13906060954805169</v>
      </c>
      <c r="G6642" t="s">
        <v>546</v>
      </c>
      <c r="H6642" t="s">
        <v>622</v>
      </c>
      <c r="I6642" s="4" t="b">
        <v>0</v>
      </c>
      <c r="J6642" s="4" t="str">
        <f>CONCATENATE(Orte[[#This Row],[Ort]]," - ",Orte[[#This Row],[Landkreis]])</f>
        <v>Schuttertal - Landkreis Ortenaukreis</v>
      </c>
      <c r="L6642" s="3" t="s">
        <v>10631</v>
      </c>
      <c r="M6642" s="3"/>
      <c r="N6642" t="str">
        <f>Orte[[#This Row],[Ort]]</f>
        <v>Schuttertal</v>
      </c>
      <c r="O6642" t="s">
        <v>7595</v>
      </c>
      <c r="P6642" t="s">
        <v>6582</v>
      </c>
    </row>
    <row r="6643" spans="1:16" x14ac:dyDescent="0.35">
      <c r="A6643" t="s">
        <v>6451</v>
      </c>
      <c r="B6643" s="3" t="s">
        <v>14685</v>
      </c>
      <c r="C6643" s="4">
        <v>48.4630125419</v>
      </c>
      <c r="D6643" s="4">
        <v>7.8727287815300002</v>
      </c>
      <c r="E6643" s="4">
        <f>Orte[[#This Row],[Lat_dez]]*PI()/180</f>
        <v>0.8458391342914614</v>
      </c>
      <c r="F6643" s="4">
        <f>Orte[[#This Row],[Lon_dez]]*PI()/180</f>
        <v>0.13740503835421986</v>
      </c>
      <c r="G6643" t="s">
        <v>546</v>
      </c>
      <c r="H6643" t="s">
        <v>622</v>
      </c>
      <c r="I6643" s="4" t="b">
        <v>0</v>
      </c>
      <c r="J6643" s="4" t="str">
        <f>CONCATENATE(Orte[[#This Row],[Ort]]," - ",Orte[[#This Row],[Landkreis]])</f>
        <v>Schutterwald - Landkreis Ortenaukreis</v>
      </c>
      <c r="L6643" s="3" t="s">
        <v>8475</v>
      </c>
      <c r="M6643" s="3"/>
      <c r="N6643" t="str">
        <f>Orte[[#This Row],[Ort]]</f>
        <v>Schutterwald</v>
      </c>
      <c r="O6643" t="s">
        <v>16017</v>
      </c>
      <c r="P6643" t="s">
        <v>1560</v>
      </c>
    </row>
    <row r="6644" spans="1:16" x14ac:dyDescent="0.35">
      <c r="A6644" t="s">
        <v>1396</v>
      </c>
      <c r="B6644" s="3" t="s">
        <v>8330</v>
      </c>
      <c r="C6644" s="4">
        <v>53.931385479600003</v>
      </c>
      <c r="D6644" s="4">
        <v>12.0868455121</v>
      </c>
      <c r="E6644" s="4">
        <f>Orte[[#This Row],[Lat_dez]]*PI()/180</f>
        <v>0.94128024678128119</v>
      </c>
      <c r="F6644" s="4">
        <f>Orte[[#This Row],[Lon_dez]]*PI()/180</f>
        <v>0.21095525036604512</v>
      </c>
      <c r="G6644" t="s">
        <v>834</v>
      </c>
      <c r="H6644" t="s">
        <v>1302</v>
      </c>
      <c r="I6644" s="4" t="b">
        <v>0</v>
      </c>
      <c r="J6644" s="4" t="str">
        <f>CONCATENATE(Orte[[#This Row],[Ort]]," - ",Orte[[#This Row],[Landkreis]])</f>
        <v>Schwaan u.a. - Landkreis Rostock</v>
      </c>
      <c r="L6644" s="3" t="s">
        <v>15749</v>
      </c>
      <c r="M6644" s="3"/>
      <c r="N6644" t="str">
        <f>Orte[[#This Row],[Ort]]</f>
        <v>Schwaan u.a.</v>
      </c>
      <c r="O6644" t="s">
        <v>16018</v>
      </c>
      <c r="P6644" t="s">
        <v>2401</v>
      </c>
    </row>
    <row r="6645" spans="1:16" x14ac:dyDescent="0.35">
      <c r="A6645" t="s">
        <v>2909</v>
      </c>
      <c r="B6645" s="3" t="s">
        <v>10075</v>
      </c>
      <c r="C6645" s="4">
        <v>49.314212554100003</v>
      </c>
      <c r="D6645" s="4">
        <v>11.001117813</v>
      </c>
      <c r="E6645" s="4">
        <f>Orte[[#This Row],[Lat_dez]]*PI()/180</f>
        <v>0.86069537709736732</v>
      </c>
      <c r="F6645" s="4">
        <f>Orte[[#This Row],[Lon_dez]]*PI()/180</f>
        <v>0.19200572723664786</v>
      </c>
      <c r="G6645" t="s">
        <v>665</v>
      </c>
      <c r="H6645" t="s">
        <v>2310</v>
      </c>
      <c r="I6645" s="4" t="b">
        <v>0</v>
      </c>
      <c r="J6645" s="4" t="str">
        <f>CONCATENATE(Orte[[#This Row],[Ort]]," - ",Orte[[#This Row],[Landkreis]])</f>
        <v>Schwabach - Landkreis Roth</v>
      </c>
      <c r="L6645" s="3" t="s">
        <v>8473</v>
      </c>
      <c r="M6645" s="3"/>
      <c r="N6645" t="str">
        <f>Orte[[#This Row],[Ort]]</f>
        <v>Schwabach</v>
      </c>
      <c r="O6645" t="s">
        <v>16019</v>
      </c>
      <c r="P6645" t="s">
        <v>5917</v>
      </c>
    </row>
    <row r="6646" spans="1:16" x14ac:dyDescent="0.35">
      <c r="A6646" t="s">
        <v>6659</v>
      </c>
      <c r="B6646" s="3" t="s">
        <v>14972</v>
      </c>
      <c r="C6646" s="4">
        <v>47.821512328099999</v>
      </c>
      <c r="D6646" s="4">
        <v>10.828052258</v>
      </c>
      <c r="E6646" s="4">
        <f>Orte[[#This Row],[Lat_dez]]*PI()/180</f>
        <v>0.83464284340840389</v>
      </c>
      <c r="F6646" s="4">
        <f>Orte[[#This Row],[Lon_dez]]*PI()/180</f>
        <v>0.18898516348010649</v>
      </c>
      <c r="G6646" t="s">
        <v>665</v>
      </c>
      <c r="H6646" t="s">
        <v>1338</v>
      </c>
      <c r="I6646" s="4" t="b">
        <v>0</v>
      </c>
      <c r="J6646" s="4" t="str">
        <f>CONCATENATE(Orte[[#This Row],[Ort]]," - ",Orte[[#This Row],[Landkreis]])</f>
        <v>Schwabbruck - Landkreis Weilheim-Schongau</v>
      </c>
      <c r="L6646" s="3" t="s">
        <v>13488</v>
      </c>
      <c r="M6646" s="3"/>
      <c r="N6646" t="str">
        <f>Orte[[#This Row],[Ort]]</f>
        <v>Schwabbruck</v>
      </c>
      <c r="O6646" t="s">
        <v>16020</v>
      </c>
      <c r="P6646" t="s">
        <v>3419</v>
      </c>
    </row>
    <row r="6647" spans="1:16" x14ac:dyDescent="0.35">
      <c r="A6647" t="s">
        <v>6019</v>
      </c>
      <c r="B6647" s="3" t="s">
        <v>14091</v>
      </c>
      <c r="C6647" s="4">
        <v>48.307667551100003</v>
      </c>
      <c r="D6647" s="4">
        <v>11.342644695500001</v>
      </c>
      <c r="E6647" s="4">
        <f>Orte[[#This Row],[Lat_dez]]*PI()/180</f>
        <v>0.84312785272552115</v>
      </c>
      <c r="F6647" s="4">
        <f>Orte[[#This Row],[Lon_dez]]*PI()/180</f>
        <v>0.19796649582034465</v>
      </c>
      <c r="G6647" t="s">
        <v>665</v>
      </c>
      <c r="H6647" t="s">
        <v>841</v>
      </c>
      <c r="I6647" s="4" t="b">
        <v>0</v>
      </c>
      <c r="J6647" s="4" t="str">
        <f>CONCATENATE(Orte[[#This Row],[Ort]]," - ",Orte[[#This Row],[Landkreis]])</f>
        <v>Schwabhausen - Landkreis Dachau</v>
      </c>
      <c r="L6647" s="3" t="s">
        <v>8263</v>
      </c>
      <c r="M6647" s="3"/>
      <c r="N6647" t="str">
        <f>Orte[[#This Row],[Ort]]</f>
        <v>Schwabhausen</v>
      </c>
      <c r="O6647" t="s">
        <v>140</v>
      </c>
      <c r="P6647" t="s">
        <v>3570</v>
      </c>
    </row>
    <row r="6648" spans="1:16" x14ac:dyDescent="0.35">
      <c r="A6648" t="s">
        <v>3972</v>
      </c>
      <c r="B6648" s="3" t="s">
        <v>11423</v>
      </c>
      <c r="C6648" s="4">
        <v>48.825497660899998</v>
      </c>
      <c r="D6648" s="4">
        <v>9.8103246066600001</v>
      </c>
      <c r="E6648" s="4">
        <f>Orte[[#This Row],[Lat_dez]]*PI()/180</f>
        <v>0.85216569310749479</v>
      </c>
      <c r="F6648" s="4">
        <f>Orte[[#This Row],[Lon_dez]]*PI()/180</f>
        <v>0.17122246507563463</v>
      </c>
      <c r="G6648" t="s">
        <v>546</v>
      </c>
      <c r="H6648" t="s">
        <v>662</v>
      </c>
      <c r="I6648" s="4" t="b">
        <v>0</v>
      </c>
      <c r="J6648" s="4" t="str">
        <f>CONCATENATE(Orte[[#This Row],[Ort]]," - ",Orte[[#This Row],[Landkreis]])</f>
        <v>Schwäbisch Gmünd, Täferrot - Landkreis Ostalbkreis</v>
      </c>
      <c r="L6648" s="3" t="s">
        <v>12924</v>
      </c>
      <c r="M6648" s="3"/>
      <c r="N6648" t="str">
        <f>Orte[[#This Row],[Ort]]</f>
        <v>Schwäbisch Gmünd, Täferrot</v>
      </c>
      <c r="O6648" t="s">
        <v>16021</v>
      </c>
      <c r="P6648" t="s">
        <v>1834</v>
      </c>
    </row>
    <row r="6649" spans="1:16" x14ac:dyDescent="0.35">
      <c r="A6649" t="s">
        <v>3846</v>
      </c>
      <c r="B6649" s="3" t="s">
        <v>11263</v>
      </c>
      <c r="C6649" s="4">
        <v>49.111487167600004</v>
      </c>
      <c r="D6649" s="4">
        <v>9.7606926844800004</v>
      </c>
      <c r="E6649" s="4">
        <f>Orte[[#This Row],[Lat_dez]]*PI()/180</f>
        <v>0.85715715162556438</v>
      </c>
      <c r="F6649" s="4">
        <f>Orte[[#This Row],[Lon_dez]]*PI()/180</f>
        <v>0.17035622461950004</v>
      </c>
      <c r="G6649" t="s">
        <v>546</v>
      </c>
      <c r="H6649" t="s">
        <v>1008</v>
      </c>
      <c r="I6649" s="4" t="b">
        <v>0</v>
      </c>
      <c r="J6649" s="4" t="str">
        <f>CONCATENATE(Orte[[#This Row],[Ort]]," - ",Orte[[#This Row],[Landkreis]])</f>
        <v>Schwäbisch Hall - Landkreis Schwäbisch Hall</v>
      </c>
      <c r="L6649" s="3" t="s">
        <v>14972</v>
      </c>
      <c r="M6649" s="3"/>
      <c r="N6649" t="str">
        <f>Orte[[#This Row],[Ort]]</f>
        <v>Schwäbisch Hall</v>
      </c>
      <c r="O6649" t="s">
        <v>314</v>
      </c>
      <c r="P6649" t="s">
        <v>7028</v>
      </c>
    </row>
    <row r="6650" spans="1:16" x14ac:dyDescent="0.35">
      <c r="A6650" t="s">
        <v>6210</v>
      </c>
      <c r="B6650" s="3" t="s">
        <v>14345</v>
      </c>
      <c r="C6650" s="4">
        <v>48.195599137800002</v>
      </c>
      <c r="D6650" s="4">
        <v>10.7281800807</v>
      </c>
      <c r="E6650" s="4">
        <f>Orte[[#This Row],[Lat_dez]]*PI()/180</f>
        <v>0.84117188992595027</v>
      </c>
      <c r="F6650" s="4">
        <f>Orte[[#This Row],[Lon_dez]]*PI()/180</f>
        <v>0.18724206515508596</v>
      </c>
      <c r="G6650" t="s">
        <v>665</v>
      </c>
      <c r="H6650" t="s">
        <v>798</v>
      </c>
      <c r="I6650" s="4" t="b">
        <v>0</v>
      </c>
      <c r="J6650" s="4" t="str">
        <f>CONCATENATE(Orte[[#This Row],[Ort]]," - ",Orte[[#This Row],[Landkreis]])</f>
        <v>Schwabmünchen - Landkreis Augsburg</v>
      </c>
      <c r="L6650" s="3" t="s">
        <v>10402</v>
      </c>
      <c r="M6650" s="3"/>
      <c r="N6650" t="str">
        <f>Orte[[#This Row],[Ort]]</f>
        <v>Schwabmünchen</v>
      </c>
      <c r="O6650" t="s">
        <v>430</v>
      </c>
      <c r="P6650" t="s">
        <v>1881</v>
      </c>
    </row>
    <row r="6651" spans="1:16" x14ac:dyDescent="0.35">
      <c r="A6651" t="s">
        <v>3172</v>
      </c>
      <c r="B6651" s="3" t="s">
        <v>10402</v>
      </c>
      <c r="C6651" s="4">
        <v>47.839775865299998</v>
      </c>
      <c r="D6651" s="4">
        <v>10.8104458438</v>
      </c>
      <c r="E6651" s="4">
        <f>Orte[[#This Row],[Lat_dez]]*PI()/180</f>
        <v>0.83496160226560423</v>
      </c>
      <c r="F6651" s="4">
        <f>Orte[[#This Row],[Lon_dez]]*PI()/180</f>
        <v>0.18867787358284666</v>
      </c>
      <c r="G6651" t="s">
        <v>665</v>
      </c>
      <c r="H6651" t="s">
        <v>1338</v>
      </c>
      <c r="I6651" s="4" t="b">
        <v>0</v>
      </c>
      <c r="J6651" s="4" t="str">
        <f>CONCATENATE(Orte[[#This Row],[Ort]]," - ",Orte[[#This Row],[Landkreis]])</f>
        <v>Schwabsoien - Landkreis Weilheim-Schongau</v>
      </c>
      <c r="L6651" s="3" t="s">
        <v>15498</v>
      </c>
      <c r="M6651" s="3"/>
      <c r="N6651" t="str">
        <f>Orte[[#This Row],[Ort]]</f>
        <v>Schwabsoien</v>
      </c>
      <c r="O6651" t="s">
        <v>16022</v>
      </c>
      <c r="P6651" t="s">
        <v>6316</v>
      </c>
    </row>
    <row r="6652" spans="1:16" x14ac:dyDescent="0.35">
      <c r="A6652" t="s">
        <v>4682</v>
      </c>
      <c r="B6652" s="3" t="s">
        <v>12342</v>
      </c>
      <c r="C6652" s="4">
        <v>54.400797411799999</v>
      </c>
      <c r="D6652" s="4">
        <v>9.1995436726099999</v>
      </c>
      <c r="E6652" s="4">
        <f>Orte[[#This Row],[Lat_dez]]*PI()/180</f>
        <v>0.94947303054631949</v>
      </c>
      <c r="F6652" s="4">
        <f>Orte[[#This Row],[Lon_dez]]*PI()/180</f>
        <v>0.16056232676805579</v>
      </c>
      <c r="G6652" t="s">
        <v>641</v>
      </c>
      <c r="H6652" t="s">
        <v>765</v>
      </c>
      <c r="I6652" s="4" t="b">
        <v>0</v>
      </c>
      <c r="J6652" s="4" t="str">
        <f>CONCATENATE(Orte[[#This Row],[Ort]]," - ",Orte[[#This Row],[Landkreis]])</f>
        <v>Schwabstedt - Kreis Nordfriesland</v>
      </c>
      <c r="L6652" s="3" t="s">
        <v>14942</v>
      </c>
      <c r="M6652" s="3"/>
      <c r="N6652" t="str">
        <f>Orte[[#This Row],[Ort]]</f>
        <v>Schwabstedt</v>
      </c>
      <c r="O6652" t="s">
        <v>7434</v>
      </c>
      <c r="P6652" t="s">
        <v>7048</v>
      </c>
    </row>
    <row r="6653" spans="1:16" x14ac:dyDescent="0.35">
      <c r="A6653" t="s">
        <v>3268</v>
      </c>
      <c r="B6653" s="3" t="s">
        <v>10521</v>
      </c>
      <c r="C6653" s="4">
        <v>52.739773383699998</v>
      </c>
      <c r="D6653" s="4">
        <v>8.8399479173900009</v>
      </c>
      <c r="E6653" s="4">
        <f>Orte[[#This Row],[Lat_dez]]*PI()/180</f>
        <v>0.92048269230123558</v>
      </c>
      <c r="F6653" s="4">
        <f>Orte[[#This Row],[Lon_dez]]*PI()/180</f>
        <v>0.15428619686327122</v>
      </c>
      <c r="G6653" t="s">
        <v>554</v>
      </c>
      <c r="H6653" t="s">
        <v>737</v>
      </c>
      <c r="I6653" s="4" t="b">
        <v>0</v>
      </c>
      <c r="J6653" s="4" t="str">
        <f>CONCATENATE(Orte[[#This Row],[Ort]]," - ",Orte[[#This Row],[Landkreis]])</f>
        <v>Schwaförden - Landkreis Diepholz</v>
      </c>
      <c r="L6653" s="3" t="s">
        <v>8405</v>
      </c>
      <c r="M6653" s="3"/>
      <c r="N6653" t="str">
        <f>Orte[[#This Row],[Ort]]</f>
        <v>Schwaförden</v>
      </c>
      <c r="O6653" t="s">
        <v>7598</v>
      </c>
      <c r="P6653" t="s">
        <v>5644</v>
      </c>
    </row>
    <row r="6654" spans="1:16" x14ac:dyDescent="0.35">
      <c r="A6654" t="s">
        <v>3544</v>
      </c>
      <c r="B6654" s="3" t="s">
        <v>10885</v>
      </c>
      <c r="C6654" s="4">
        <v>49.490920593399998</v>
      </c>
      <c r="D6654" s="4">
        <v>11.2009767405</v>
      </c>
      <c r="E6654" s="4">
        <f>Orte[[#This Row],[Lat_dez]]*PI()/180</f>
        <v>0.86377951419789589</v>
      </c>
      <c r="F6654" s="4">
        <f>Orte[[#This Row],[Lon_dez]]*PI()/180</f>
        <v>0.19549392356102749</v>
      </c>
      <c r="G6654" t="s">
        <v>665</v>
      </c>
      <c r="H6654" t="s">
        <v>964</v>
      </c>
      <c r="I6654" s="4" t="b">
        <v>0</v>
      </c>
      <c r="J6654" s="4" t="str">
        <f>CONCATENATE(Orte[[#This Row],[Ort]]," - ",Orte[[#This Row],[Landkreis]])</f>
        <v>Schwaig b. Nürnberg, Behringersdorfer Forst - Landkreis Nürnberger Land</v>
      </c>
      <c r="L6654" s="3" t="s">
        <v>8013</v>
      </c>
      <c r="M6654" s="3"/>
      <c r="N6654" t="str">
        <f>Orte[[#This Row],[Ort]]</f>
        <v>Schwaig b. Nürnberg, Behringersdorfer Forst</v>
      </c>
      <c r="O6654" t="s">
        <v>206</v>
      </c>
      <c r="P6654" t="s">
        <v>2187</v>
      </c>
    </row>
    <row r="6655" spans="1:16" x14ac:dyDescent="0.35">
      <c r="A6655" t="s">
        <v>2725</v>
      </c>
      <c r="B6655" s="3" t="s">
        <v>9855</v>
      </c>
      <c r="C6655" s="4">
        <v>47.622947983400003</v>
      </c>
      <c r="D6655" s="4">
        <v>11.123426391400001</v>
      </c>
      <c r="E6655" s="4">
        <f>Orte[[#This Row],[Lat_dez]]*PI()/180</f>
        <v>0.83117724181632391</v>
      </c>
      <c r="F6655" s="4">
        <f>Orte[[#This Row],[Lon_dez]]*PI()/180</f>
        <v>0.19414041463316145</v>
      </c>
      <c r="G6655" t="s">
        <v>665</v>
      </c>
      <c r="H6655" t="s">
        <v>949</v>
      </c>
      <c r="I6655" s="4" t="b">
        <v>0</v>
      </c>
      <c r="J6655" s="4" t="str">
        <f>CONCATENATE(Orte[[#This Row],[Ort]]," - ",Orte[[#This Row],[Landkreis]])</f>
        <v>Schwaigen - Landkreis Garmisch-Partenkirchen</v>
      </c>
      <c r="L6655" s="3" t="s">
        <v>9904</v>
      </c>
      <c r="M6655" s="3"/>
      <c r="N6655" t="str">
        <f>Orte[[#This Row],[Ort]]</f>
        <v>Schwaigen</v>
      </c>
      <c r="O6655" t="s">
        <v>16023</v>
      </c>
      <c r="P6655" t="s">
        <v>3156</v>
      </c>
    </row>
    <row r="6656" spans="1:16" x14ac:dyDescent="0.35">
      <c r="A6656" t="s">
        <v>3276</v>
      </c>
      <c r="B6656" s="3" t="s">
        <v>10532</v>
      </c>
      <c r="C6656" s="4">
        <v>49.138509675400002</v>
      </c>
      <c r="D6656" s="4">
        <v>9.0300042931199993</v>
      </c>
      <c r="E6656" s="4">
        <f>Orte[[#This Row],[Lat_dez]]*PI()/180</f>
        <v>0.85762878335882009</v>
      </c>
      <c r="F6656" s="4">
        <f>Orte[[#This Row],[Lon_dez]]*PI()/180</f>
        <v>0.15760330638416711</v>
      </c>
      <c r="G6656" t="s">
        <v>546</v>
      </c>
      <c r="H6656" t="s">
        <v>759</v>
      </c>
      <c r="I6656" s="4" t="b">
        <v>0</v>
      </c>
      <c r="J6656" s="4" t="str">
        <f>CONCATENATE(Orte[[#This Row],[Ort]]," - ",Orte[[#This Row],[Landkreis]])</f>
        <v>Schwaigern - Landkreis Heilbronn</v>
      </c>
      <c r="L6656" s="3" t="s">
        <v>8395</v>
      </c>
      <c r="M6656" s="3"/>
      <c r="N6656" t="str">
        <f>Orte[[#This Row],[Ort]]</f>
        <v>Schwaigern</v>
      </c>
      <c r="O6656" t="s">
        <v>16024</v>
      </c>
      <c r="P6656" t="s">
        <v>6148</v>
      </c>
    </row>
    <row r="6657" spans="1:16" x14ac:dyDescent="0.35">
      <c r="A6657" t="s">
        <v>1768</v>
      </c>
      <c r="B6657" s="3" t="s">
        <v>8722</v>
      </c>
      <c r="C6657" s="4">
        <v>48.874893032999999</v>
      </c>
      <c r="D6657" s="4">
        <v>9.3526255056200007</v>
      </c>
      <c r="E6657" s="4">
        <f>Orte[[#This Row],[Lat_dez]]*PI()/180</f>
        <v>0.85302780498588759</v>
      </c>
      <c r="F6657" s="4">
        <f>Orte[[#This Row],[Lon_dez]]*PI()/180</f>
        <v>0.16323410877906844</v>
      </c>
      <c r="G6657" t="s">
        <v>546</v>
      </c>
      <c r="H6657" t="s">
        <v>777</v>
      </c>
      <c r="I6657" s="4" t="b">
        <v>0</v>
      </c>
      <c r="J6657" s="4" t="str">
        <f>CONCATENATE(Orte[[#This Row],[Ort]]," - ",Orte[[#This Row],[Landkreis]])</f>
        <v>Schwaikheim - Landkreis Rems-Murr-Kreis</v>
      </c>
      <c r="L6657" s="3" t="s">
        <v>10304</v>
      </c>
      <c r="M6657" s="3"/>
      <c r="N6657" t="str">
        <f>Orte[[#This Row],[Ort]]</f>
        <v>Schwaikheim</v>
      </c>
      <c r="O6657" t="s">
        <v>16025</v>
      </c>
      <c r="P6657" t="s">
        <v>3819</v>
      </c>
    </row>
    <row r="6658" spans="1:16" x14ac:dyDescent="0.35">
      <c r="A6658" t="s">
        <v>5401</v>
      </c>
      <c r="B6658" s="3" t="s">
        <v>13270</v>
      </c>
      <c r="C6658" s="4">
        <v>49.306465070599998</v>
      </c>
      <c r="D6658" s="4">
        <v>6.8327970322000002</v>
      </c>
      <c r="E6658" s="4">
        <f>Orte[[#This Row],[Lat_dez]]*PI()/180</f>
        <v>0.86056015800154839</v>
      </c>
      <c r="F6658" s="4">
        <f>Orte[[#This Row],[Lon_dez]]*PI()/180</f>
        <v>0.11925480533238701</v>
      </c>
      <c r="G6658" t="s">
        <v>534</v>
      </c>
      <c r="H6658" t="s">
        <v>1276</v>
      </c>
      <c r="I6658" s="4" t="b">
        <v>0</v>
      </c>
      <c r="J6658" s="4" t="str">
        <f>CONCATENATE(Orte[[#This Row],[Ort]]," - ",Orte[[#This Row],[Landkreis]])</f>
        <v>Schwalbach - Landkreis Saarlouis</v>
      </c>
      <c r="L6658" s="3" t="s">
        <v>9051</v>
      </c>
      <c r="M6658" s="3"/>
      <c r="N6658" t="str">
        <f>Orte[[#This Row],[Ort]]</f>
        <v>Schwalbach</v>
      </c>
      <c r="O6658" t="s">
        <v>16026</v>
      </c>
      <c r="P6658" t="s">
        <v>2637</v>
      </c>
    </row>
    <row r="6659" spans="1:16" x14ac:dyDescent="0.35">
      <c r="A6659" t="s">
        <v>5338</v>
      </c>
      <c r="B6659" s="3" t="s">
        <v>13189</v>
      </c>
      <c r="C6659" s="4">
        <v>50.151137948100001</v>
      </c>
      <c r="D6659" s="4">
        <v>8.5326136300800002</v>
      </c>
      <c r="E6659" s="4">
        <f>Orte[[#This Row],[Lat_dez]]*PI()/180</f>
        <v>0.87530248081621809</v>
      </c>
      <c r="F6659" s="4">
        <f>Orte[[#This Row],[Lon_dez]]*PI()/180</f>
        <v>0.14892220164544148</v>
      </c>
      <c r="G6659" t="s">
        <v>549</v>
      </c>
      <c r="H6659" t="s">
        <v>1055</v>
      </c>
      <c r="I6659" s="4" t="b">
        <v>0</v>
      </c>
      <c r="J6659" s="4" t="str">
        <f>CONCATENATE(Orte[[#This Row],[Ort]]," - ",Orte[[#This Row],[Landkreis]])</f>
        <v>Schwalbach am Taunus - Landkreis Main-Taunus-Kreis</v>
      </c>
      <c r="L6659" s="3" t="s">
        <v>13150</v>
      </c>
      <c r="M6659" s="3"/>
      <c r="N6659" t="str">
        <f>Orte[[#This Row],[Ort]]</f>
        <v>Schwalbach am Taunus</v>
      </c>
      <c r="O6659" t="s">
        <v>16027</v>
      </c>
      <c r="P6659" t="s">
        <v>3513</v>
      </c>
    </row>
    <row r="6660" spans="1:16" x14ac:dyDescent="0.35">
      <c r="A6660" t="s">
        <v>6628</v>
      </c>
      <c r="B6660" s="3" t="s">
        <v>14938</v>
      </c>
      <c r="C6660" s="4">
        <v>50.696000071299999</v>
      </c>
      <c r="D6660" s="4">
        <v>10.2756145675</v>
      </c>
      <c r="E6660" s="4">
        <f>Orte[[#This Row],[Lat_dez]]*PI()/180</f>
        <v>0.88481211883546507</v>
      </c>
      <c r="F6660" s="4">
        <f>Orte[[#This Row],[Lon_dez]]*PI()/180</f>
        <v>0.17934330686876809</v>
      </c>
      <c r="G6660" t="s">
        <v>678</v>
      </c>
      <c r="H6660" t="s">
        <v>690</v>
      </c>
      <c r="I6660" s="4" t="b">
        <v>0</v>
      </c>
      <c r="J6660" s="4" t="str">
        <f>CONCATENATE(Orte[[#This Row],[Ort]]," - ",Orte[[#This Row],[Landkreis]])</f>
        <v>Schwallungen - Landkreis Schmalkalden-Meiningen</v>
      </c>
      <c r="L6660" s="3" t="s">
        <v>15083</v>
      </c>
      <c r="M6660" s="3"/>
      <c r="N6660" t="str">
        <f>Orte[[#This Row],[Ort]]</f>
        <v>Schwallungen</v>
      </c>
      <c r="O6660" t="s">
        <v>16028</v>
      </c>
      <c r="P6660" t="s">
        <v>6448</v>
      </c>
    </row>
    <row r="6661" spans="1:16" x14ac:dyDescent="0.35">
      <c r="A6661" t="s">
        <v>5649</v>
      </c>
      <c r="B6661" s="3" t="s">
        <v>13597</v>
      </c>
      <c r="C6661" s="4">
        <v>50.922352806200003</v>
      </c>
      <c r="D6661" s="4">
        <v>9.1987897670900001</v>
      </c>
      <c r="E6661" s="4">
        <f>Orte[[#This Row],[Lat_dez]]*PI()/180</f>
        <v>0.88876271933036399</v>
      </c>
      <c r="F6661" s="4">
        <f>Orte[[#This Row],[Lon_dez]]*PI()/180</f>
        <v>0.16054916863448282</v>
      </c>
      <c r="G6661" t="s">
        <v>549</v>
      </c>
      <c r="H6661" t="s">
        <v>817</v>
      </c>
      <c r="I6661" s="4" t="b">
        <v>0</v>
      </c>
      <c r="J6661" s="4" t="str">
        <f>CONCATENATE(Orte[[#This Row],[Ort]]," - ",Orte[[#This Row],[Landkreis]])</f>
        <v>Schwalmstadt - Landkreis Schwalm-Eder-Kreis</v>
      </c>
      <c r="L6661" s="3" t="s">
        <v>13138</v>
      </c>
      <c r="M6661" s="3"/>
      <c r="N6661" t="str">
        <f>Orte[[#This Row],[Ort]]</f>
        <v>Schwalmstadt</v>
      </c>
      <c r="O6661" t="s">
        <v>16029</v>
      </c>
      <c r="P6661" t="s">
        <v>1035</v>
      </c>
    </row>
    <row r="6662" spans="1:16" x14ac:dyDescent="0.35">
      <c r="A6662" t="s">
        <v>6193</v>
      </c>
      <c r="B6662" s="3" t="s">
        <v>14326</v>
      </c>
      <c r="C6662" s="4">
        <v>50.686827147700001</v>
      </c>
      <c r="D6662" s="4">
        <v>9.3036965074599998</v>
      </c>
      <c r="E6662" s="4">
        <f>Orte[[#This Row],[Lat_dez]]*PI()/180</f>
        <v>0.88465202111661112</v>
      </c>
      <c r="F6662" s="4">
        <f>Orte[[#This Row],[Lon_dez]]*PI()/180</f>
        <v>0.16238013666147419</v>
      </c>
      <c r="G6662" t="s">
        <v>549</v>
      </c>
      <c r="H6662" t="s">
        <v>763</v>
      </c>
      <c r="I6662" s="4" t="b">
        <v>0</v>
      </c>
      <c r="J6662" s="4" t="str">
        <f>CONCATENATE(Orte[[#This Row],[Ort]]," - ",Orte[[#This Row],[Landkreis]])</f>
        <v>Schwalmtal - Landkreis Vogelsbergkreis</v>
      </c>
      <c r="L6662" s="3" t="s">
        <v>8406</v>
      </c>
      <c r="M6662" s="3"/>
      <c r="N6662" t="str">
        <f>Orte[[#This Row],[Ort]]</f>
        <v>Schwalmtal</v>
      </c>
      <c r="O6662" t="s">
        <v>16030</v>
      </c>
      <c r="P6662" t="s">
        <v>5454</v>
      </c>
    </row>
    <row r="6663" spans="1:16" x14ac:dyDescent="0.35">
      <c r="A6663" t="s">
        <v>6193</v>
      </c>
      <c r="B6663" s="3" t="s">
        <v>14826</v>
      </c>
      <c r="C6663" s="4">
        <v>51.2183540503</v>
      </c>
      <c r="D6663" s="4">
        <v>6.2714636553699998</v>
      </c>
      <c r="E6663" s="4">
        <f>Orte[[#This Row],[Lat_dez]]*PI()/180</f>
        <v>0.89392891562990839</v>
      </c>
      <c r="F6663" s="4">
        <f>Orte[[#This Row],[Lon_dez]]*PI()/180</f>
        <v>0.10945768970536544</v>
      </c>
      <c r="G6663" t="s">
        <v>504</v>
      </c>
      <c r="H6663" t="s">
        <v>2116</v>
      </c>
      <c r="I6663" s="4" t="b">
        <v>0</v>
      </c>
      <c r="J6663" s="4" t="str">
        <f>CONCATENATE(Orte[[#This Row],[Ort]]," - ",Orte[[#This Row],[Landkreis]])</f>
        <v>Schwalmtal - Kreis Viersen</v>
      </c>
      <c r="L6663" s="3" t="s">
        <v>9255</v>
      </c>
      <c r="M6663" s="3"/>
      <c r="N6663" t="str">
        <f>Orte[[#This Row],[Ort]]</f>
        <v>Schwalmtal</v>
      </c>
      <c r="O6663" t="s">
        <v>142</v>
      </c>
      <c r="P6663" t="s">
        <v>4144</v>
      </c>
    </row>
    <row r="6664" spans="1:16" x14ac:dyDescent="0.35">
      <c r="A6664" t="s">
        <v>2979</v>
      </c>
      <c r="B6664" s="3" t="s">
        <v>10166</v>
      </c>
      <c r="C6664" s="4">
        <v>48.364933898899999</v>
      </c>
      <c r="D6664" s="4">
        <v>7.7639621410800004</v>
      </c>
      <c r="E6664" s="4">
        <f>Orte[[#This Row],[Lat_dez]]*PI()/180</f>
        <v>0.84412733904522319</v>
      </c>
      <c r="F6664" s="4">
        <f>Orte[[#This Row],[Lon_dez]]*PI()/180</f>
        <v>0.13550670236203449</v>
      </c>
      <c r="G6664" t="s">
        <v>546</v>
      </c>
      <c r="H6664" t="s">
        <v>622</v>
      </c>
      <c r="I6664" s="4" t="b">
        <v>0</v>
      </c>
      <c r="J6664" s="4" t="str">
        <f>CONCATENATE(Orte[[#This Row],[Ort]]," - ",Orte[[#This Row],[Landkreis]])</f>
        <v>Schwanau - Landkreis Ortenaukreis</v>
      </c>
      <c r="L6664" s="3" t="s">
        <v>15400</v>
      </c>
      <c r="M6664" s="3"/>
      <c r="N6664" t="str">
        <f>Orte[[#This Row],[Ort]]</f>
        <v>Schwanau</v>
      </c>
      <c r="O6664" t="s">
        <v>16031</v>
      </c>
      <c r="P6664" t="s">
        <v>1707</v>
      </c>
    </row>
    <row r="6665" spans="1:16" x14ac:dyDescent="0.35">
      <c r="A6665" t="s">
        <v>5189</v>
      </c>
      <c r="B6665" s="3" t="s">
        <v>13006</v>
      </c>
      <c r="C6665" s="4">
        <v>49.3171184809</v>
      </c>
      <c r="D6665" s="4">
        <v>12.0833676539</v>
      </c>
      <c r="E6665" s="4">
        <f>Orte[[#This Row],[Lat_dez]]*PI()/180</f>
        <v>0.86074609508784916</v>
      </c>
      <c r="F6665" s="4">
        <f>Orte[[#This Row],[Lon_dez]]*PI()/180</f>
        <v>0.21089455028953763</v>
      </c>
      <c r="G6665" t="s">
        <v>665</v>
      </c>
      <c r="H6665" t="s">
        <v>906</v>
      </c>
      <c r="I6665" s="4" t="b">
        <v>0</v>
      </c>
      <c r="J6665" s="4" t="str">
        <f>CONCATENATE(Orte[[#This Row],[Ort]]," - ",Orte[[#This Row],[Landkreis]])</f>
        <v>Schwandorf - Landkreis Schwandorf</v>
      </c>
      <c r="L6665" s="3" t="s">
        <v>9263</v>
      </c>
      <c r="M6665" s="3"/>
      <c r="N6665" t="str">
        <f>Orte[[#This Row],[Ort]]</f>
        <v>Schwandorf</v>
      </c>
      <c r="O6665" t="s">
        <v>16032</v>
      </c>
      <c r="P6665" t="s">
        <v>3677</v>
      </c>
    </row>
    <row r="6666" spans="1:16" x14ac:dyDescent="0.35">
      <c r="A6666" t="s">
        <v>2311</v>
      </c>
      <c r="B6666" s="3" t="s">
        <v>9348</v>
      </c>
      <c r="C6666" s="4">
        <v>51.950451273799999</v>
      </c>
      <c r="D6666" s="4">
        <v>11.2232318728</v>
      </c>
      <c r="E6666" s="4">
        <f>Orte[[#This Row],[Lat_dez]]*PI()/180</f>
        <v>0.90670642262469214</v>
      </c>
      <c r="F6666" s="4">
        <f>Orte[[#This Row],[Lon_dez]]*PI()/180</f>
        <v>0.1958823488951294</v>
      </c>
      <c r="G6666" t="s">
        <v>809</v>
      </c>
      <c r="H6666" t="s">
        <v>810</v>
      </c>
      <c r="I6666" s="4" t="b">
        <v>0</v>
      </c>
      <c r="J6666" s="4" t="str">
        <f>CONCATENATE(Orte[[#This Row],[Ort]]," - ",Orte[[#This Row],[Landkreis]])</f>
        <v>Schwanebeck, Gröningen, Kroppenstedt - Landkreis Harz</v>
      </c>
      <c r="L6666" s="3" t="s">
        <v>13711</v>
      </c>
      <c r="M6666" s="3"/>
      <c r="N6666" t="str">
        <f>Orte[[#This Row],[Ort]]</f>
        <v>Schwanebeck, Gröningen, Kroppenstedt</v>
      </c>
      <c r="O6666" t="s">
        <v>16033</v>
      </c>
      <c r="P6666" t="s">
        <v>6621</v>
      </c>
    </row>
    <row r="6667" spans="1:16" x14ac:dyDescent="0.35">
      <c r="A6667" t="s">
        <v>4772</v>
      </c>
      <c r="B6667" s="3" t="s">
        <v>12450</v>
      </c>
      <c r="C6667" s="4">
        <v>53.249829138300001</v>
      </c>
      <c r="D6667" s="4">
        <v>8.5864502606199995</v>
      </c>
      <c r="E6667" s="4">
        <f>Orte[[#This Row],[Lat_dez]]*PI()/180</f>
        <v>0.92938484458774995</v>
      </c>
      <c r="F6667" s="4">
        <f>Orte[[#This Row],[Lon_dez]]*PI()/180</f>
        <v>0.14986182810654419</v>
      </c>
      <c r="G6667" t="s">
        <v>554</v>
      </c>
      <c r="H6667" t="s">
        <v>1067</v>
      </c>
      <c r="I6667" s="4" t="b">
        <v>0</v>
      </c>
      <c r="J6667" s="4" t="str">
        <f>CONCATENATE(Orte[[#This Row],[Ort]]," - ",Orte[[#This Row],[Landkreis]])</f>
        <v>Schwanewede - Landkreis Osterholz</v>
      </c>
      <c r="L6667" s="3" t="s">
        <v>10618</v>
      </c>
      <c r="M6667" s="3"/>
      <c r="N6667" t="str">
        <f>Orte[[#This Row],[Ort]]</f>
        <v>Schwanewede</v>
      </c>
      <c r="O6667" t="s">
        <v>7597</v>
      </c>
      <c r="P6667" t="s">
        <v>6401</v>
      </c>
    </row>
    <row r="6668" spans="1:16" x14ac:dyDescent="0.35">
      <c r="A6668" t="s">
        <v>3987</v>
      </c>
      <c r="B6668" s="3" t="s">
        <v>11445</v>
      </c>
      <c r="C6668" s="4">
        <v>49.9206679662</v>
      </c>
      <c r="D6668" s="4">
        <v>10.1333663627</v>
      </c>
      <c r="E6668" s="4">
        <f>Orte[[#This Row],[Lat_dez]]*PI()/180</f>
        <v>0.87128002080505129</v>
      </c>
      <c r="F6668" s="4">
        <f>Orte[[#This Row],[Lon_dez]]*PI()/180</f>
        <v>0.17686060733995693</v>
      </c>
      <c r="G6668" t="s">
        <v>665</v>
      </c>
      <c r="H6668" t="s">
        <v>674</v>
      </c>
      <c r="I6668" s="4" t="b">
        <v>0</v>
      </c>
      <c r="J6668" s="4" t="str">
        <f>CONCATENATE(Orte[[#This Row],[Ort]]," - ",Orte[[#This Row],[Landkreis]])</f>
        <v>Schwanfeld - Landkreis Schweinfurt</v>
      </c>
      <c r="L6668" s="3" t="s">
        <v>9911</v>
      </c>
      <c r="M6668" s="3"/>
      <c r="N6668" t="str">
        <f>Orte[[#This Row],[Ort]]</f>
        <v>Schwanfeld</v>
      </c>
      <c r="O6668" t="s">
        <v>16034</v>
      </c>
      <c r="P6668" t="s">
        <v>5480</v>
      </c>
    </row>
    <row r="6669" spans="1:16" x14ac:dyDescent="0.35">
      <c r="A6669" t="s">
        <v>2076</v>
      </c>
      <c r="B6669" s="3" t="s">
        <v>9068</v>
      </c>
      <c r="C6669" s="4">
        <v>47.567220014900002</v>
      </c>
      <c r="D6669" s="4">
        <v>10.767512481400001</v>
      </c>
      <c r="E6669" s="4">
        <f>Orte[[#This Row],[Lat_dez]]*PI()/180</f>
        <v>0.83020460528055118</v>
      </c>
      <c r="F6669" s="4">
        <f>Orte[[#This Row],[Lon_dez]]*PI()/180</f>
        <v>0.18792854505001472</v>
      </c>
      <c r="G6669" t="s">
        <v>665</v>
      </c>
      <c r="H6669" t="s">
        <v>1051</v>
      </c>
      <c r="I6669" s="4" t="b">
        <v>0</v>
      </c>
      <c r="J6669" s="4" t="str">
        <f>CONCATENATE(Orte[[#This Row],[Ort]]," - ",Orte[[#This Row],[Landkreis]])</f>
        <v>Schwangau - Landkreis Ostallgäu</v>
      </c>
      <c r="L6669" s="3" t="s">
        <v>15105</v>
      </c>
      <c r="M6669" s="3"/>
      <c r="N6669" t="str">
        <f>Orte[[#This Row],[Ort]]</f>
        <v>Schwangau</v>
      </c>
      <c r="O6669" t="s">
        <v>144</v>
      </c>
      <c r="P6669" t="s">
        <v>5837</v>
      </c>
    </row>
    <row r="6670" spans="1:16" x14ac:dyDescent="0.35">
      <c r="A6670" t="s">
        <v>6985</v>
      </c>
      <c r="B6670" s="3" t="s">
        <v>15406</v>
      </c>
      <c r="C6670" s="4">
        <v>49.304662791299997</v>
      </c>
      <c r="D6670" s="4">
        <v>11.1366602881</v>
      </c>
      <c r="E6670" s="4">
        <f>Orte[[#This Row],[Lat_dez]]*PI()/180</f>
        <v>0.86052870229372269</v>
      </c>
      <c r="F6670" s="4">
        <f>Orte[[#This Row],[Lon_dez]]*PI()/180</f>
        <v>0.19437138970344528</v>
      </c>
      <c r="G6670" t="s">
        <v>665</v>
      </c>
      <c r="H6670" t="s">
        <v>2310</v>
      </c>
      <c r="I6670" s="4" t="b">
        <v>0</v>
      </c>
      <c r="J6670" s="4" t="str">
        <f>CONCATENATE(Orte[[#This Row],[Ort]]," - ",Orte[[#This Row],[Landkreis]])</f>
        <v>Schwanstetten - Landkreis Roth</v>
      </c>
      <c r="L6670" s="3" t="s">
        <v>13149</v>
      </c>
      <c r="M6670" s="3"/>
      <c r="N6670" t="str">
        <f>Orte[[#This Row],[Ort]]</f>
        <v>Schwanstetten</v>
      </c>
      <c r="O6670" t="s">
        <v>16035</v>
      </c>
      <c r="P6670" t="s">
        <v>3899</v>
      </c>
    </row>
    <row r="6671" spans="1:16" x14ac:dyDescent="0.35">
      <c r="A6671" t="s">
        <v>4861</v>
      </c>
      <c r="B6671" s="3" t="s">
        <v>12568</v>
      </c>
      <c r="C6671" s="4">
        <v>52.682856015600002</v>
      </c>
      <c r="D6671" s="4">
        <v>9.6312772000399995</v>
      </c>
      <c r="E6671" s="4">
        <f>Orte[[#This Row],[Lat_dez]]*PI()/180</f>
        <v>0.91948929682632119</v>
      </c>
      <c r="F6671" s="4">
        <f>Orte[[#This Row],[Lon_dez]]*PI()/180</f>
        <v>0.16809749831295853</v>
      </c>
      <c r="G6671" t="s">
        <v>554</v>
      </c>
      <c r="H6671" t="s">
        <v>654</v>
      </c>
      <c r="I6671" s="4" t="b">
        <v>0</v>
      </c>
      <c r="J6671" s="4" t="str">
        <f>CONCATENATE(Orte[[#This Row],[Ort]]," - ",Orte[[#This Row],[Landkreis]])</f>
        <v>Schwarmstedt u.a. - Landkreis Heidekreis</v>
      </c>
      <c r="L6671" s="3" t="s">
        <v>9919</v>
      </c>
      <c r="M6671" s="3"/>
      <c r="N6671" t="str">
        <f>Orte[[#This Row],[Ort]]</f>
        <v>Schwarmstedt u.a.</v>
      </c>
      <c r="O6671" t="s">
        <v>16036</v>
      </c>
      <c r="P6671" t="s">
        <v>16163</v>
      </c>
    </row>
    <row r="6672" spans="1:16" x14ac:dyDescent="0.35">
      <c r="A6672" t="s">
        <v>1968</v>
      </c>
      <c r="B6672" s="3" t="s">
        <v>14612</v>
      </c>
      <c r="C6672" s="4">
        <v>49.384596613699998</v>
      </c>
      <c r="D6672" s="4">
        <v>8.9805774941400003</v>
      </c>
      <c r="E6672" s="4">
        <f>Orte[[#This Row],[Lat_dez]]*PI()/180</f>
        <v>0.86192381067830703</v>
      </c>
      <c r="F6672" s="4">
        <f>Orte[[#This Row],[Lon_dez]]*PI()/180</f>
        <v>0.15674064600324478</v>
      </c>
      <c r="G6672" t="s">
        <v>546</v>
      </c>
      <c r="H6672" t="s">
        <v>774</v>
      </c>
      <c r="I6672" s="4" t="b">
        <v>0</v>
      </c>
      <c r="J6672" s="4" t="str">
        <f>CONCATENATE(Orte[[#This Row],[Ort]]," - ",Orte[[#This Row],[Landkreis]])</f>
        <v>Schwarzach - Landkreis Neckar-Odenwald-Kreis</v>
      </c>
      <c r="L6672" s="3" t="s">
        <v>9276</v>
      </c>
      <c r="M6672" s="3"/>
      <c r="N6672" t="str">
        <f>Orte[[#This Row],[Ort]]</f>
        <v>Schwarzach</v>
      </c>
      <c r="O6672" t="s">
        <v>391</v>
      </c>
      <c r="P6672" t="s">
        <v>5776</v>
      </c>
    </row>
    <row r="6673" spans="1:16" x14ac:dyDescent="0.35">
      <c r="A6673" t="s">
        <v>1968</v>
      </c>
      <c r="B6673" s="3" t="s">
        <v>8944</v>
      </c>
      <c r="C6673" s="4">
        <v>48.926394967100002</v>
      </c>
      <c r="D6673" s="4">
        <v>12.8390359157</v>
      </c>
      <c r="E6673" s="4">
        <f>Orte[[#This Row],[Lat_dez]]*PI()/180</f>
        <v>0.85392668330707777</v>
      </c>
      <c r="F6673" s="4">
        <f>Orte[[#This Row],[Lon_dez]]*PI()/180</f>
        <v>0.22408344951077011</v>
      </c>
      <c r="G6673" t="s">
        <v>665</v>
      </c>
      <c r="H6673" t="s">
        <v>1229</v>
      </c>
      <c r="I6673" s="4" t="b">
        <v>0</v>
      </c>
      <c r="J6673" s="4" t="str">
        <f>CONCATENATE(Orte[[#This Row],[Ort]]," - ",Orte[[#This Row],[Landkreis]])</f>
        <v>Schwarzach - Landkreis Straubing-Bogen</v>
      </c>
      <c r="L6673" s="3" t="s">
        <v>13139</v>
      </c>
      <c r="M6673" s="3"/>
      <c r="N6673" t="str">
        <f>Orte[[#This Row],[Ort]]</f>
        <v>Schwarzach</v>
      </c>
      <c r="O6673" t="s">
        <v>16037</v>
      </c>
      <c r="P6673" t="s">
        <v>3038</v>
      </c>
    </row>
    <row r="6674" spans="1:16" x14ac:dyDescent="0.35">
      <c r="A6674" t="s">
        <v>2764</v>
      </c>
      <c r="B6674" s="3" t="s">
        <v>9908</v>
      </c>
      <c r="C6674" s="4">
        <v>49.803261905600003</v>
      </c>
      <c r="D6674" s="4">
        <v>10.2337714644</v>
      </c>
      <c r="E6674" s="4">
        <f>Orte[[#This Row],[Lat_dez]]*PI()/180</f>
        <v>0.86923089848578539</v>
      </c>
      <c r="F6674" s="4">
        <f>Orte[[#This Row],[Lon_dez]]*PI()/180</f>
        <v>0.17861300695042168</v>
      </c>
      <c r="G6674" t="s">
        <v>665</v>
      </c>
      <c r="H6674" t="s">
        <v>700</v>
      </c>
      <c r="I6674" s="4" t="b">
        <v>0</v>
      </c>
      <c r="J6674" s="4" t="str">
        <f>CONCATENATE(Orte[[#This Row],[Ort]]," - ",Orte[[#This Row],[Landkreis]])</f>
        <v>Schwarzach a. Main - Landkreis Kitzingen</v>
      </c>
      <c r="L6674" s="3" t="s">
        <v>14235</v>
      </c>
      <c r="M6674" s="3"/>
      <c r="N6674" t="str">
        <f>Orte[[#This Row],[Ort]]</f>
        <v>Schwarzach a. Main</v>
      </c>
      <c r="O6674" t="s">
        <v>16038</v>
      </c>
      <c r="P6674" t="s">
        <v>3989</v>
      </c>
    </row>
    <row r="6675" spans="1:16" x14ac:dyDescent="0.35">
      <c r="A6675" t="s">
        <v>4354</v>
      </c>
      <c r="B6675" s="3" t="s">
        <v>11907</v>
      </c>
      <c r="C6675" s="4">
        <v>49.3974495557</v>
      </c>
      <c r="D6675" s="4">
        <v>12.2122793524</v>
      </c>
      <c r="E6675" s="4">
        <f>Orte[[#This Row],[Lat_dez]]*PI()/180</f>
        <v>0.86214813683477509</v>
      </c>
      <c r="F6675" s="4">
        <f>Orte[[#This Row],[Lon_dez]]*PI()/180</f>
        <v>0.21314448387270085</v>
      </c>
      <c r="G6675" t="s">
        <v>665</v>
      </c>
      <c r="H6675" t="s">
        <v>906</v>
      </c>
      <c r="I6675" s="4" t="b">
        <v>0</v>
      </c>
      <c r="J6675" s="4" t="str">
        <f>CONCATENATE(Orte[[#This Row],[Ort]]," - ",Orte[[#This Row],[Landkreis]])</f>
        <v>Schwarzach b. Nabburg - Landkreis Schwandorf</v>
      </c>
      <c r="L6675" s="3" t="s">
        <v>11141</v>
      </c>
      <c r="M6675" s="3"/>
      <c r="N6675" t="str">
        <f>Orte[[#This Row],[Ort]]</f>
        <v>Schwarzach b. Nabburg</v>
      </c>
      <c r="O6675" t="s">
        <v>16039</v>
      </c>
      <c r="P6675" t="s">
        <v>4633</v>
      </c>
    </row>
    <row r="6676" spans="1:16" x14ac:dyDescent="0.35">
      <c r="A6676" t="s">
        <v>7197</v>
      </c>
      <c r="B6676" s="3" t="s">
        <v>15698</v>
      </c>
      <c r="C6676" s="4">
        <v>50.646163556200001</v>
      </c>
      <c r="D6676" s="4">
        <v>11.201166540799999</v>
      </c>
      <c r="E6676" s="4">
        <f>Orte[[#This Row],[Lat_dez]]*PI()/180</f>
        <v>0.88394230755925018</v>
      </c>
      <c r="F6676" s="4">
        <f>Orte[[#This Row],[Lon_dez]]*PI()/180</f>
        <v>0.19549723620118375</v>
      </c>
      <c r="G6676" t="s">
        <v>678</v>
      </c>
      <c r="H6676" t="s">
        <v>1186</v>
      </c>
      <c r="I6676" s="4" t="b">
        <v>0</v>
      </c>
      <c r="J6676" s="4" t="str">
        <f>CONCATENATE(Orte[[#This Row],[Ort]]," - ",Orte[[#This Row],[Landkreis]])</f>
        <v>Schwarzburg - Landkreis Saalfeld-Rudolstadt</v>
      </c>
      <c r="L6676" s="3" t="s">
        <v>15380</v>
      </c>
      <c r="M6676" s="3"/>
      <c r="N6676" t="str">
        <f>Orte[[#This Row],[Ort]]</f>
        <v>Schwarzburg</v>
      </c>
      <c r="O6676" t="s">
        <v>16040</v>
      </c>
      <c r="P6676" t="s">
        <v>2980</v>
      </c>
    </row>
    <row r="6677" spans="1:16" x14ac:dyDescent="0.35">
      <c r="A6677" t="s">
        <v>6896</v>
      </c>
      <c r="B6677" s="3" t="s">
        <v>15283</v>
      </c>
      <c r="C6677" s="4">
        <v>49.720294109999998</v>
      </c>
      <c r="D6677" s="4">
        <v>12.003492595699999</v>
      </c>
      <c r="E6677" s="4">
        <f>Orte[[#This Row],[Lat_dez]]*PI()/180</f>
        <v>0.86778283727944372</v>
      </c>
      <c r="F6677" s="4">
        <f>Orte[[#This Row],[Lon_dez]]*PI()/180</f>
        <v>0.2095004675337255</v>
      </c>
      <c r="G6677" t="s">
        <v>665</v>
      </c>
      <c r="H6677" t="s">
        <v>1224</v>
      </c>
      <c r="I6677" s="4" t="b">
        <v>0</v>
      </c>
      <c r="J6677" s="4" t="str">
        <f>CONCATENATE(Orte[[#This Row],[Ort]]," - ",Orte[[#This Row],[Landkreis]])</f>
        <v>Schwarzenbach - Landkreis Neustadt a.d. Waldnaab</v>
      </c>
      <c r="L6677" s="3" t="s">
        <v>9272</v>
      </c>
      <c r="M6677" s="3"/>
      <c r="N6677" t="str">
        <f>Orte[[#This Row],[Ort]]</f>
        <v>Schwarzenbach</v>
      </c>
      <c r="O6677" t="s">
        <v>16041</v>
      </c>
      <c r="P6677" t="s">
        <v>1759</v>
      </c>
    </row>
    <row r="6678" spans="1:16" x14ac:dyDescent="0.35">
      <c r="A6678" t="s">
        <v>7090</v>
      </c>
      <c r="B6678" s="3" t="s">
        <v>15554</v>
      </c>
      <c r="C6678" s="4">
        <v>50.288313196399997</v>
      </c>
      <c r="D6678" s="4">
        <v>11.6119103232</v>
      </c>
      <c r="E6678" s="4">
        <f>Orte[[#This Row],[Lat_dez]]*PI()/180</f>
        <v>0.87769664055129382</v>
      </c>
      <c r="F6678" s="4">
        <f>Orte[[#This Row],[Lon_dez]]*PI()/180</f>
        <v>0.2026660675861589</v>
      </c>
      <c r="G6678" t="s">
        <v>665</v>
      </c>
      <c r="H6678" t="s">
        <v>852</v>
      </c>
      <c r="I6678" s="4" t="b">
        <v>0</v>
      </c>
      <c r="J6678" s="4" t="str">
        <f>CONCATENATE(Orte[[#This Row],[Ort]]," - ",Orte[[#This Row],[Landkreis]])</f>
        <v>Schwarzenbach a. Wald - Landkreis Hof</v>
      </c>
      <c r="L6678" s="3" t="s">
        <v>11615</v>
      </c>
      <c r="M6678" s="3"/>
      <c r="N6678" t="str">
        <f>Orte[[#This Row],[Ort]]</f>
        <v>Schwarzenbach a. Wald</v>
      </c>
      <c r="O6678" t="s">
        <v>16042</v>
      </c>
      <c r="P6678" t="s">
        <v>6002</v>
      </c>
    </row>
    <row r="6679" spans="1:16" x14ac:dyDescent="0.35">
      <c r="A6679" t="s">
        <v>6088</v>
      </c>
      <c r="B6679" s="3" t="s">
        <v>14188</v>
      </c>
      <c r="C6679" s="4">
        <v>50.210333244899999</v>
      </c>
      <c r="D6679" s="4">
        <v>11.926049084100001</v>
      </c>
      <c r="E6679" s="4">
        <f>Orte[[#This Row],[Lat_dez]]*PI()/180</f>
        <v>0.87633563364707323</v>
      </c>
      <c r="F6679" s="4">
        <f>Orte[[#This Row],[Lon_dez]]*PI()/180</f>
        <v>0.20814882327199916</v>
      </c>
      <c r="G6679" t="s">
        <v>665</v>
      </c>
      <c r="H6679" t="s">
        <v>852</v>
      </c>
      <c r="I6679" s="4" t="b">
        <v>0</v>
      </c>
      <c r="J6679" s="4" t="str">
        <f>CONCATENATE(Orte[[#This Row],[Ort]]," - ",Orte[[#This Row],[Landkreis]])</f>
        <v>Schwarzenbach a.d. Saale - Landkreis Hof</v>
      </c>
      <c r="L6679" s="3" t="s">
        <v>14940</v>
      </c>
      <c r="M6679" s="3"/>
      <c r="N6679" t="str">
        <f>Orte[[#This Row],[Ort]]</f>
        <v>Schwarzenbach a.d. Saale</v>
      </c>
      <c r="O6679" t="s">
        <v>148</v>
      </c>
      <c r="P6679" t="s">
        <v>1989</v>
      </c>
    </row>
    <row r="6680" spans="1:16" x14ac:dyDescent="0.35">
      <c r="A6680" t="s">
        <v>1234</v>
      </c>
      <c r="B6680" s="3" t="s">
        <v>8181</v>
      </c>
      <c r="C6680" s="4">
        <v>50.5191790127</v>
      </c>
      <c r="D6680" s="4">
        <v>12.7816657041</v>
      </c>
      <c r="E6680" s="4">
        <f>Orte[[#This Row],[Lat_dez]]*PI()/180</f>
        <v>0.88172600917603317</v>
      </c>
      <c r="F6680" s="4">
        <f>Orte[[#This Row],[Lon_dez]]*PI()/180</f>
        <v>0.22308215042578428</v>
      </c>
      <c r="G6680" t="s">
        <v>869</v>
      </c>
      <c r="H6680" t="s">
        <v>910</v>
      </c>
      <c r="I6680" s="4" t="b">
        <v>0</v>
      </c>
      <c r="J6680" s="4" t="str">
        <f>CONCATENATE(Orte[[#This Row],[Ort]]," - ",Orte[[#This Row],[Landkreis]])</f>
        <v>Schwarzenberg/Erzgeb. - Landkreis Erzgebirgskreis</v>
      </c>
      <c r="L6680" s="3" t="s">
        <v>12964</v>
      </c>
      <c r="M6680" s="3"/>
      <c r="N6680" t="str">
        <f>Orte[[#This Row],[Ort]]</f>
        <v>Schwarzenberg/Erzgeb.</v>
      </c>
      <c r="O6680" t="s">
        <v>249</v>
      </c>
      <c r="P6680" t="s">
        <v>6641</v>
      </c>
    </row>
    <row r="6681" spans="1:16" x14ac:dyDescent="0.35">
      <c r="A6681" t="s">
        <v>5659</v>
      </c>
      <c r="B6681" s="3" t="s">
        <v>13614</v>
      </c>
      <c r="C6681" s="4">
        <v>50.908835685900002</v>
      </c>
      <c r="D6681" s="4">
        <v>9.4456361303299996</v>
      </c>
      <c r="E6681" s="4">
        <f>Orte[[#This Row],[Lat_dez]]*PI()/180</f>
        <v>0.88852680107574078</v>
      </c>
      <c r="F6681" s="4">
        <f>Orte[[#This Row],[Lon_dez]]*PI()/180</f>
        <v>0.16485745041959471</v>
      </c>
      <c r="G6681" t="s">
        <v>549</v>
      </c>
      <c r="H6681" t="s">
        <v>817</v>
      </c>
      <c r="I6681" s="4" t="b">
        <v>0</v>
      </c>
      <c r="J6681" s="4" t="str">
        <f>CONCATENATE(Orte[[#This Row],[Ort]]," - ",Orte[[#This Row],[Landkreis]])</f>
        <v>Schwarzenborn - Landkreis Schwalm-Eder-Kreis</v>
      </c>
      <c r="L6681" s="3" t="s">
        <v>9270</v>
      </c>
      <c r="M6681" s="3"/>
      <c r="N6681" t="str">
        <f>Orte[[#This Row],[Ort]]</f>
        <v>Schwarzenborn</v>
      </c>
      <c r="O6681" t="s">
        <v>16043</v>
      </c>
      <c r="P6681" t="s">
        <v>6746</v>
      </c>
    </row>
    <row r="6682" spans="1:16" x14ac:dyDescent="0.35">
      <c r="A6682" t="s">
        <v>5050</v>
      </c>
      <c r="B6682" s="3" t="s">
        <v>12815</v>
      </c>
      <c r="C6682" s="4">
        <v>49.349819396800001</v>
      </c>
      <c r="D6682" s="4">
        <v>11.267625712399999</v>
      </c>
      <c r="E6682" s="4">
        <f>Orte[[#This Row],[Lat_dez]]*PI()/180</f>
        <v>0.86131683373872203</v>
      </c>
      <c r="F6682" s="4">
        <f>Orte[[#This Row],[Lon_dez]]*PI()/180</f>
        <v>0.19665716756375165</v>
      </c>
      <c r="G6682" t="s">
        <v>665</v>
      </c>
      <c r="H6682" t="s">
        <v>964</v>
      </c>
      <c r="I6682" s="4" t="b">
        <v>0</v>
      </c>
      <c r="J6682" s="4" t="str">
        <f>CONCATENATE(Orte[[#This Row],[Ort]]," - ",Orte[[#This Row],[Landkreis]])</f>
        <v>Schwarzenbruck - Landkreis Nürnberger Land</v>
      </c>
      <c r="L6682" s="3" t="s">
        <v>12377</v>
      </c>
      <c r="M6682" s="3"/>
      <c r="N6682" t="str">
        <f>Orte[[#This Row],[Ort]]</f>
        <v>Schwarzenbruck</v>
      </c>
      <c r="O6682" t="s">
        <v>16044</v>
      </c>
      <c r="P6682" t="s">
        <v>1652</v>
      </c>
    </row>
    <row r="6683" spans="1:16" x14ac:dyDescent="0.35">
      <c r="A6683" t="s">
        <v>3853</v>
      </c>
      <c r="B6683" s="3" t="s">
        <v>11271</v>
      </c>
      <c r="C6683" s="4">
        <v>49.376020816999997</v>
      </c>
      <c r="D6683" s="4">
        <v>12.1637993566</v>
      </c>
      <c r="E6683" s="4">
        <f>Orte[[#This Row],[Lat_dez]]*PI()/180</f>
        <v>0.8617741347899105</v>
      </c>
      <c r="F6683" s="4">
        <f>Orte[[#This Row],[Lon_dez]]*PI()/180</f>
        <v>0.21229834832463787</v>
      </c>
      <c r="G6683" t="s">
        <v>665</v>
      </c>
      <c r="H6683" t="s">
        <v>906</v>
      </c>
      <c r="I6683" s="4" t="b">
        <v>0</v>
      </c>
      <c r="J6683" s="4" t="str">
        <f>CONCATENATE(Orte[[#This Row],[Ort]]," - ",Orte[[#This Row],[Landkreis]])</f>
        <v>Schwarzenfeld - Landkreis Schwandorf</v>
      </c>
      <c r="L6683" s="3" t="s">
        <v>13238</v>
      </c>
      <c r="M6683" s="3"/>
      <c r="N6683" t="str">
        <f>Orte[[#This Row],[Ort]]</f>
        <v>Schwarzenfeld</v>
      </c>
      <c r="O6683" t="s">
        <v>16045</v>
      </c>
      <c r="P6683" t="s">
        <v>2468</v>
      </c>
    </row>
    <row r="6684" spans="1:16" x14ac:dyDescent="0.35">
      <c r="A6684" t="s">
        <v>1826</v>
      </c>
      <c r="B6684" s="3" t="s">
        <v>8792</v>
      </c>
      <c r="C6684" s="4">
        <v>49.680261680000001</v>
      </c>
      <c r="D6684" s="4">
        <v>7.87430966229</v>
      </c>
      <c r="E6684" s="4">
        <f>Orte[[#This Row],[Lat_dez]]*PI()/180</f>
        <v>0.86708413956836949</v>
      </c>
      <c r="F6684" s="4">
        <f>Orte[[#This Row],[Lon_dez]]*PI()/180</f>
        <v>0.13743262992856325</v>
      </c>
      <c r="G6684" t="s">
        <v>514</v>
      </c>
      <c r="H6684" t="s">
        <v>595</v>
      </c>
      <c r="I6684" s="4" t="b">
        <v>0</v>
      </c>
      <c r="J6684" s="4" t="str">
        <f>CONCATENATE(Orte[[#This Row],[Ort]]," - ",Orte[[#This Row],[Landkreis]])</f>
        <v>Schwarzengraben, St. Alban, Gerbach - Landkreis Donnersbergkreis</v>
      </c>
      <c r="L6684" s="3" t="s">
        <v>13236</v>
      </c>
      <c r="M6684" s="3"/>
      <c r="N6684" t="str">
        <f>Orte[[#This Row],[Ort]]</f>
        <v>Schwarzengraben, St. Alban, Gerbach</v>
      </c>
      <c r="O6684" t="s">
        <v>16046</v>
      </c>
      <c r="P6684" t="s">
        <v>4978</v>
      </c>
    </row>
    <row r="6685" spans="1:16" x14ac:dyDescent="0.35">
      <c r="A6685" t="s">
        <v>2303</v>
      </c>
      <c r="B6685" s="3" t="s">
        <v>9339</v>
      </c>
      <c r="C6685" s="4">
        <v>51.483170825499997</v>
      </c>
      <c r="D6685" s="4">
        <v>13.854442883700001</v>
      </c>
      <c r="E6685" s="4">
        <f>Orte[[#This Row],[Lat_dez]]*PI()/180</f>
        <v>0.89855084027166199</v>
      </c>
      <c r="F6685" s="4">
        <f>Orte[[#This Row],[Lon_dez]]*PI()/180</f>
        <v>0.24180564435006285</v>
      </c>
      <c r="G6685" t="s">
        <v>885</v>
      </c>
      <c r="H6685" t="s">
        <v>989</v>
      </c>
      <c r="I6685" s="4" t="b">
        <v>0</v>
      </c>
      <c r="J6685" s="4" t="str">
        <f>CONCATENATE(Orte[[#This Row],[Ort]]," - ",Orte[[#This Row],[Landkreis]])</f>
        <v>Schwarzheide N.L. - Landkreis Oberspreewald-Lausitz</v>
      </c>
      <c r="L6685" s="3" t="s">
        <v>13240</v>
      </c>
      <c r="M6685" s="3"/>
      <c r="N6685" t="str">
        <f>Orte[[#This Row],[Ort]]</f>
        <v>Schwarzheide N.L.</v>
      </c>
      <c r="O6685" t="s">
        <v>7602</v>
      </c>
      <c r="P6685" t="s">
        <v>1033</v>
      </c>
    </row>
    <row r="6686" spans="1:16" x14ac:dyDescent="0.35">
      <c r="A6686" t="s">
        <v>6700</v>
      </c>
      <c r="B6686" s="3" t="s">
        <v>15023</v>
      </c>
      <c r="C6686" s="4">
        <v>49.385786838000001</v>
      </c>
      <c r="D6686" s="4">
        <v>12.329638410299999</v>
      </c>
      <c r="E6686" s="4">
        <f>Orte[[#This Row],[Lat_dez]]*PI()/180</f>
        <v>0.86194458401117946</v>
      </c>
      <c r="F6686" s="4">
        <f>Orte[[#This Row],[Lon_dez]]*PI()/180</f>
        <v>0.21519278584009452</v>
      </c>
      <c r="G6686" t="s">
        <v>665</v>
      </c>
      <c r="H6686" t="s">
        <v>906</v>
      </c>
      <c r="I6686" s="4" t="b">
        <v>0</v>
      </c>
      <c r="J6686" s="4" t="str">
        <f>CONCATENATE(Orte[[#This Row],[Ort]]," - ",Orte[[#This Row],[Landkreis]])</f>
        <v>Schwarzhofen - Landkreis Schwandorf</v>
      </c>
      <c r="L6686" s="3" t="s">
        <v>13713</v>
      </c>
      <c r="M6686" s="3"/>
      <c r="N6686" t="str">
        <f>Orte[[#This Row],[Ort]]</f>
        <v>Schwarzhofen</v>
      </c>
      <c r="O6686" t="s">
        <v>16047</v>
      </c>
      <c r="P6686" t="s">
        <v>5760</v>
      </c>
    </row>
    <row r="6687" spans="1:16" x14ac:dyDescent="0.35">
      <c r="A6687" t="s">
        <v>2250</v>
      </c>
      <c r="B6687" s="3" t="s">
        <v>9269</v>
      </c>
      <c r="C6687" s="4">
        <v>49.990538589300002</v>
      </c>
      <c r="D6687" s="4">
        <v>10.258399235400001</v>
      </c>
      <c r="E6687" s="4">
        <f>Orte[[#This Row],[Lat_dez]]*PI()/180</f>
        <v>0.87249949322856635</v>
      </c>
      <c r="F6687" s="4">
        <f>Orte[[#This Row],[Lon_dez]]*PI()/180</f>
        <v>0.17904284264179884</v>
      </c>
      <c r="G6687" t="s">
        <v>665</v>
      </c>
      <c r="H6687" t="s">
        <v>674</v>
      </c>
      <c r="I6687" s="4" t="b">
        <v>0</v>
      </c>
      <c r="J6687" s="4" t="str">
        <f>CONCATENATE(Orte[[#This Row],[Ort]]," - ",Orte[[#This Row],[Landkreis]])</f>
        <v>Schwebheim - Landkreis Schweinfurt</v>
      </c>
      <c r="L6687" s="3" t="s">
        <v>14337</v>
      </c>
      <c r="M6687" s="3"/>
      <c r="N6687" t="str">
        <f>Orte[[#This Row],[Ort]]</f>
        <v>Schwebheim</v>
      </c>
      <c r="O6687" t="s">
        <v>16048</v>
      </c>
      <c r="P6687" t="s">
        <v>3543</v>
      </c>
    </row>
    <row r="6688" spans="1:16" x14ac:dyDescent="0.35">
      <c r="A6688" t="s">
        <v>4236</v>
      </c>
      <c r="B6688" s="3" t="s">
        <v>11746</v>
      </c>
      <c r="C6688" s="4">
        <v>53.093246844799999</v>
      </c>
      <c r="D6688" s="4">
        <v>14.2590311293</v>
      </c>
      <c r="E6688" s="4">
        <f>Orte[[#This Row],[Lat_dez]]*PI()/180</f>
        <v>0.92665196801585081</v>
      </c>
      <c r="F6688" s="4">
        <f>Orte[[#This Row],[Lon_dez]]*PI()/180</f>
        <v>0.2488670413506503</v>
      </c>
      <c r="G6688" t="s">
        <v>885</v>
      </c>
      <c r="H6688" t="s">
        <v>970</v>
      </c>
      <c r="I6688" s="4" t="b">
        <v>0</v>
      </c>
      <c r="J6688" s="4" t="str">
        <f>CONCATENATE(Orte[[#This Row],[Ort]]," - ",Orte[[#This Row],[Landkreis]])</f>
        <v>Schwedt - Landkreis Uckermark</v>
      </c>
      <c r="L6688" s="3" t="s">
        <v>12099</v>
      </c>
      <c r="M6688" s="3"/>
      <c r="N6688" t="str">
        <f>Orte[[#This Row],[Ort]]</f>
        <v>Schwedt</v>
      </c>
      <c r="O6688" t="s">
        <v>16049</v>
      </c>
      <c r="P6688" t="s">
        <v>6712</v>
      </c>
    </row>
    <row r="6689" spans="1:16" x14ac:dyDescent="0.35">
      <c r="A6689" t="s">
        <v>573</v>
      </c>
      <c r="B6689" s="3" t="s">
        <v>7707</v>
      </c>
      <c r="C6689" s="4">
        <v>49.276501119099997</v>
      </c>
      <c r="D6689" s="4">
        <v>8.3354983608000008</v>
      </c>
      <c r="E6689" s="4">
        <f>Orte[[#This Row],[Lat_dez]]*PI()/180</f>
        <v>0.86003718839096543</v>
      </c>
      <c r="F6689" s="4">
        <f>Orte[[#This Row],[Lon_dez]]*PI()/180</f>
        <v>0.14548189119055024</v>
      </c>
      <c r="G6689" t="s">
        <v>514</v>
      </c>
      <c r="H6689" t="s">
        <v>565</v>
      </c>
      <c r="I6689" s="4" t="b">
        <v>0</v>
      </c>
      <c r="J6689" s="4" t="str">
        <f>CONCATENATE(Orte[[#This Row],[Ort]]," - ",Orte[[#This Row],[Landkreis]])</f>
        <v>Schwegenheim - Landkreis Germersheim</v>
      </c>
      <c r="L6689" s="3" t="s">
        <v>13998</v>
      </c>
      <c r="M6689" s="3"/>
      <c r="N6689" t="str">
        <f>Orte[[#This Row],[Ort]]</f>
        <v>Schwegenheim</v>
      </c>
      <c r="O6689" t="s">
        <v>215</v>
      </c>
      <c r="P6689" t="s">
        <v>4947</v>
      </c>
    </row>
    <row r="6690" spans="1:16" x14ac:dyDescent="0.35">
      <c r="A6690" t="s">
        <v>2273</v>
      </c>
      <c r="B6690" s="3" t="s">
        <v>9294</v>
      </c>
      <c r="C6690" s="4">
        <v>49.840533539100001</v>
      </c>
      <c r="D6690" s="4">
        <v>6.7431707130799996</v>
      </c>
      <c r="E6690" s="4">
        <f>Orte[[#This Row],[Lat_dez]]*PI()/180</f>
        <v>0.86988141120795703</v>
      </c>
      <c r="F6690" s="4">
        <f>Orte[[#This Row],[Lon_dez]]*PI()/180</f>
        <v>0.11769053096729985</v>
      </c>
      <c r="G6690" t="s">
        <v>514</v>
      </c>
      <c r="H6690" t="s">
        <v>520</v>
      </c>
      <c r="I6690" s="4" t="b">
        <v>0</v>
      </c>
      <c r="J6690" s="4" t="str">
        <f>CONCATENATE(Orte[[#This Row],[Ort]]," - ",Orte[[#This Row],[Landkreis]])</f>
        <v>Schweich - Landkreis Trier-Saarburg</v>
      </c>
      <c r="L6690" s="3" t="s">
        <v>9068</v>
      </c>
      <c r="M6690" s="3"/>
      <c r="N6690" t="str">
        <f>Orte[[#This Row],[Ort]]</f>
        <v>Schweich</v>
      </c>
      <c r="O6690" t="s">
        <v>16050</v>
      </c>
      <c r="P6690" t="s">
        <v>3888</v>
      </c>
    </row>
    <row r="6691" spans="1:16" x14ac:dyDescent="0.35">
      <c r="A6691" t="s">
        <v>3066</v>
      </c>
      <c r="B6691" s="3" t="s">
        <v>10287</v>
      </c>
      <c r="C6691" s="4">
        <v>50.046058618700002</v>
      </c>
      <c r="D6691" s="4">
        <v>10.2217156666</v>
      </c>
      <c r="E6691" s="4">
        <f>Orte[[#This Row],[Lat_dez]]*PI()/180</f>
        <v>0.87346850054240044</v>
      </c>
      <c r="F6691" s="4">
        <f>Orte[[#This Row],[Lon_dez]]*PI()/180</f>
        <v>0.17840259358485697</v>
      </c>
      <c r="G6691" t="s">
        <v>665</v>
      </c>
      <c r="H6691" t="s">
        <v>3067</v>
      </c>
      <c r="I6691" s="4" t="b">
        <v>0</v>
      </c>
      <c r="J6691" s="4" t="str">
        <f>CONCATENATE(Orte[[#This Row],[Ort]]," - ",Orte[[#This Row],[Landkreis]])</f>
        <v>Schweinfurt - Kreisfreie Stadt Schweinfurt</v>
      </c>
      <c r="L6691" s="3" t="s">
        <v>8769</v>
      </c>
      <c r="M6691" s="3"/>
      <c r="N6691" t="str">
        <f>Orte[[#This Row],[Ort]]</f>
        <v>Schweinfurt</v>
      </c>
      <c r="O6691" t="s">
        <v>16051</v>
      </c>
      <c r="P6691" t="s">
        <v>5714</v>
      </c>
    </row>
    <row r="6692" spans="1:16" x14ac:dyDescent="0.35">
      <c r="A6692" t="s">
        <v>3066</v>
      </c>
      <c r="B6692" s="3" t="s">
        <v>13701</v>
      </c>
      <c r="C6692" s="4">
        <v>50.067441817899997</v>
      </c>
      <c r="D6692" s="4">
        <v>10.2422820223</v>
      </c>
      <c r="E6692" s="4">
        <f>Orte[[#This Row],[Lat_dez]]*PI()/180</f>
        <v>0.87384170777305015</v>
      </c>
      <c r="F6692" s="4">
        <f>Orte[[#This Row],[Lon_dez]]*PI()/180</f>
        <v>0.17876154420695825</v>
      </c>
      <c r="G6692" t="s">
        <v>665</v>
      </c>
      <c r="H6692" t="s">
        <v>3067</v>
      </c>
      <c r="I6692" s="4" t="b">
        <v>0</v>
      </c>
      <c r="J6692" s="4" t="str">
        <f>CONCATENATE(Orte[[#This Row],[Ort]]," - ",Orte[[#This Row],[Landkreis]])</f>
        <v>Schweinfurt - Kreisfreie Stadt Schweinfurt</v>
      </c>
      <c r="L6692" s="3" t="s">
        <v>12385</v>
      </c>
      <c r="M6692" s="3"/>
      <c r="N6692" t="str">
        <f>Orte[[#This Row],[Ort]]</f>
        <v>Schweinfurt</v>
      </c>
      <c r="O6692" t="s">
        <v>16052</v>
      </c>
      <c r="P6692" t="s">
        <v>4083</v>
      </c>
    </row>
    <row r="6693" spans="1:16" x14ac:dyDescent="0.35">
      <c r="A6693" t="s">
        <v>3066</v>
      </c>
      <c r="B6693" s="3" t="s">
        <v>10282</v>
      </c>
      <c r="C6693" s="4">
        <v>50.035036248099999</v>
      </c>
      <c r="D6693" s="4">
        <v>10.208776393100001</v>
      </c>
      <c r="E6693" s="4">
        <f>Orte[[#This Row],[Lat_dez]]*PI()/180</f>
        <v>0.8732761238840554</v>
      </c>
      <c r="F6693" s="4">
        <f>Orte[[#This Row],[Lon_dez]]*PI()/180</f>
        <v>0.17817676065946592</v>
      </c>
      <c r="G6693" t="s">
        <v>665</v>
      </c>
      <c r="H6693" t="s">
        <v>3067</v>
      </c>
      <c r="I6693" s="4" t="b">
        <v>0</v>
      </c>
      <c r="J6693" s="4" t="str">
        <f>CONCATENATE(Orte[[#This Row],[Ort]]," - ",Orte[[#This Row],[Landkreis]])</f>
        <v>Schweinfurt - Kreisfreie Stadt Schweinfurt</v>
      </c>
      <c r="L6693" s="3" t="s">
        <v>15480</v>
      </c>
      <c r="M6693" s="3"/>
      <c r="N6693" t="str">
        <f>Orte[[#This Row],[Ort]]</f>
        <v>Schweinfurt</v>
      </c>
      <c r="O6693" t="s">
        <v>16053</v>
      </c>
      <c r="P6693" t="s">
        <v>3084</v>
      </c>
    </row>
    <row r="6694" spans="1:16" x14ac:dyDescent="0.35">
      <c r="A6694" t="s">
        <v>5545</v>
      </c>
      <c r="B6694" s="3" t="s">
        <v>13455</v>
      </c>
      <c r="C6694" s="4">
        <v>48.514692429199997</v>
      </c>
      <c r="D6694" s="4">
        <v>11.6138437799</v>
      </c>
      <c r="E6694" s="4">
        <f>Orte[[#This Row],[Lat_dez]]*PI()/180</f>
        <v>0.84674111848190592</v>
      </c>
      <c r="F6694" s="4">
        <f>Orte[[#This Row],[Lon_dez]]*PI()/180</f>
        <v>0.20269981277151861</v>
      </c>
      <c r="G6694" t="s">
        <v>665</v>
      </c>
      <c r="H6694" t="s">
        <v>839</v>
      </c>
      <c r="I6694" s="4" t="b">
        <v>0</v>
      </c>
      <c r="J6694" s="4" t="str">
        <f>CONCATENATE(Orte[[#This Row],[Ort]]," - ",Orte[[#This Row],[Landkreis]])</f>
        <v>Schweitenkirchen - Landkreis Pfaffenhofen a.d. Ilm</v>
      </c>
      <c r="L6694" s="3" t="s">
        <v>8774</v>
      </c>
      <c r="M6694" s="3"/>
      <c r="N6694" t="str">
        <f>Orte[[#This Row],[Ort]]</f>
        <v>Schweitenkirchen</v>
      </c>
      <c r="O6694" t="s">
        <v>146</v>
      </c>
      <c r="P6694" t="s">
        <v>5402</v>
      </c>
    </row>
    <row r="6695" spans="1:16" x14ac:dyDescent="0.35">
      <c r="A6695" t="s">
        <v>6566</v>
      </c>
      <c r="B6695" s="3" t="s">
        <v>14856</v>
      </c>
      <c r="C6695" s="4">
        <v>51.284175467600001</v>
      </c>
      <c r="D6695" s="4">
        <v>7.2897681086699997</v>
      </c>
      <c r="E6695" s="4">
        <f>Orte[[#This Row],[Lat_dez]]*PI()/180</f>
        <v>0.89507771608012254</v>
      </c>
      <c r="F6695" s="4">
        <f>Orte[[#This Row],[Lon_dez]]*PI()/180</f>
        <v>0.12723045520317128</v>
      </c>
      <c r="G6695" t="s">
        <v>504</v>
      </c>
      <c r="H6695" t="s">
        <v>1653</v>
      </c>
      <c r="I6695" s="4" t="b">
        <v>0</v>
      </c>
      <c r="J6695" s="4" t="str">
        <f>CONCATENATE(Orte[[#This Row],[Ort]]," - ",Orte[[#This Row],[Landkreis]])</f>
        <v>Schwelm - Kreis Ennepe-Ruhr-Kreis</v>
      </c>
      <c r="L6695" s="3" t="s">
        <v>8023</v>
      </c>
      <c r="M6695" s="3"/>
      <c r="N6695" t="str">
        <f>Orte[[#This Row],[Ort]]</f>
        <v>Schwelm</v>
      </c>
      <c r="O6695" t="s">
        <v>16054</v>
      </c>
      <c r="P6695" t="s">
        <v>3930</v>
      </c>
    </row>
    <row r="6696" spans="1:16" x14ac:dyDescent="0.35">
      <c r="A6696" t="s">
        <v>5281</v>
      </c>
      <c r="B6696" s="3" t="s">
        <v>13118</v>
      </c>
      <c r="C6696" s="4">
        <v>48.190621038400003</v>
      </c>
      <c r="D6696" s="4">
        <v>9.9784185308200009</v>
      </c>
      <c r="E6696" s="4">
        <f>Orte[[#This Row],[Lat_dez]]*PI()/180</f>
        <v>0.8410850057009287</v>
      </c>
      <c r="F6696" s="4">
        <f>Orte[[#This Row],[Lon_dez]]*PI()/180</f>
        <v>0.17415625750482427</v>
      </c>
      <c r="G6696" t="s">
        <v>546</v>
      </c>
      <c r="H6696" t="s">
        <v>649</v>
      </c>
      <c r="I6696" s="4" t="b">
        <v>0</v>
      </c>
      <c r="J6696" s="4" t="str">
        <f>CONCATENATE(Orte[[#This Row],[Ort]]," - ",Orte[[#This Row],[Landkreis]])</f>
        <v>Schwendi - Landkreis Biberach</v>
      </c>
      <c r="L6696" s="3" t="s">
        <v>9280</v>
      </c>
      <c r="M6696" s="3"/>
      <c r="N6696" t="str">
        <f>Orte[[#This Row],[Ort]]</f>
        <v>Schwendi</v>
      </c>
      <c r="O6696" t="s">
        <v>16055</v>
      </c>
      <c r="P6696" t="s">
        <v>2898</v>
      </c>
    </row>
    <row r="6697" spans="1:16" x14ac:dyDescent="0.35">
      <c r="A6697" t="s">
        <v>1494</v>
      </c>
      <c r="B6697" s="3" t="s">
        <v>8434</v>
      </c>
      <c r="C6697" s="4">
        <v>48.111120843400002</v>
      </c>
      <c r="D6697" s="4">
        <v>8.9891216636800007</v>
      </c>
      <c r="E6697" s="4">
        <f>Orte[[#This Row],[Lat_dez]]*PI()/180</f>
        <v>0.83969746554220126</v>
      </c>
      <c r="F6697" s="4">
        <f>Orte[[#This Row],[Lon_dez]]*PI()/180</f>
        <v>0.1568897698935664</v>
      </c>
      <c r="G6697" t="s">
        <v>546</v>
      </c>
      <c r="H6697" t="s">
        <v>1495</v>
      </c>
      <c r="I6697" s="4" t="b">
        <v>0</v>
      </c>
      <c r="J6697" s="4" t="str">
        <f>CONCATENATE(Orte[[#This Row],[Ort]]," - ",Orte[[#This Row],[Landkreis]])</f>
        <v>Schwenningen - Landkreis Sigmaringen</v>
      </c>
      <c r="L6697" s="3" t="s">
        <v>15739</v>
      </c>
      <c r="M6697" s="3"/>
      <c r="N6697" t="str">
        <f>Orte[[#This Row],[Ort]]</f>
        <v>Schwenningen</v>
      </c>
      <c r="O6697" t="s">
        <v>16056</v>
      </c>
      <c r="P6697" t="s">
        <v>5791</v>
      </c>
    </row>
    <row r="6698" spans="1:16" x14ac:dyDescent="0.35">
      <c r="A6698" t="s">
        <v>1494</v>
      </c>
      <c r="B6698" s="3" t="s">
        <v>10992</v>
      </c>
      <c r="C6698" s="4">
        <v>48.644998316200002</v>
      </c>
      <c r="D6698" s="4">
        <v>10.657272641500001</v>
      </c>
      <c r="E6698" s="4">
        <f>Orte[[#This Row],[Lat_dez]]*PI()/180</f>
        <v>0.8490153852447877</v>
      </c>
      <c r="F6698" s="4">
        <f>Orte[[#This Row],[Lon_dez]]*PI()/180</f>
        <v>0.18600449687688828</v>
      </c>
      <c r="G6698" t="s">
        <v>665</v>
      </c>
      <c r="H6698" t="s">
        <v>687</v>
      </c>
      <c r="I6698" s="4" t="b">
        <v>0</v>
      </c>
      <c r="J6698" s="4" t="str">
        <f>CONCATENATE(Orte[[#This Row],[Ort]]," - ",Orte[[#This Row],[Landkreis]])</f>
        <v>Schwenningen - Landkreis Dillingen a.d. Donau</v>
      </c>
      <c r="L6698" s="3" t="s">
        <v>10305</v>
      </c>
      <c r="M6698" s="3"/>
      <c r="N6698" t="str">
        <f>Orte[[#This Row],[Ort]]</f>
        <v>Schwenningen</v>
      </c>
      <c r="O6698" t="s">
        <v>16057</v>
      </c>
      <c r="P6698" t="s">
        <v>6670</v>
      </c>
    </row>
    <row r="6699" spans="1:16" x14ac:dyDescent="0.35">
      <c r="A6699" t="s">
        <v>4481</v>
      </c>
      <c r="B6699" s="3" t="s">
        <v>12081</v>
      </c>
      <c r="C6699" s="4">
        <v>54.3026091065</v>
      </c>
      <c r="D6699" s="4">
        <v>10.2105411541</v>
      </c>
      <c r="E6699" s="4">
        <f>Orte[[#This Row],[Lat_dez]]*PI()/180</f>
        <v>0.94775932133188101</v>
      </c>
      <c r="F6699" s="4">
        <f>Orte[[#This Row],[Lon_dez]]*PI()/180</f>
        <v>0.17820756154942671</v>
      </c>
      <c r="G6699" t="s">
        <v>641</v>
      </c>
      <c r="H6699" t="s">
        <v>696</v>
      </c>
      <c r="I6699" s="4" t="b">
        <v>0</v>
      </c>
      <c r="J6699" s="4" t="str">
        <f>CONCATENATE(Orte[[#This Row],[Ort]]," - ",Orte[[#This Row],[Landkreis]])</f>
        <v>Schwentinental - Kreis Plön</v>
      </c>
      <c r="L6699" s="3" t="s">
        <v>8257</v>
      </c>
      <c r="M6699" s="3"/>
      <c r="N6699" t="str">
        <f>Orte[[#This Row],[Ort]]</f>
        <v>Schwentinental</v>
      </c>
      <c r="O6699" t="s">
        <v>16058</v>
      </c>
      <c r="P6699" t="s">
        <v>4357</v>
      </c>
    </row>
    <row r="6700" spans="1:16" x14ac:dyDescent="0.35">
      <c r="A6700" t="s">
        <v>3990</v>
      </c>
      <c r="B6700" s="3" t="s">
        <v>11449</v>
      </c>
      <c r="C6700" s="4">
        <v>54.273679117199997</v>
      </c>
      <c r="D6700" s="4">
        <v>10.2465764327</v>
      </c>
      <c r="E6700" s="4">
        <f>Orte[[#This Row],[Lat_dez]]*PI()/180</f>
        <v>0.94725439776602938</v>
      </c>
      <c r="F6700" s="4">
        <f>Orte[[#This Row],[Lon_dez]]*PI()/180</f>
        <v>0.17883649580787014</v>
      </c>
      <c r="G6700" t="s">
        <v>641</v>
      </c>
      <c r="H6700" t="s">
        <v>696</v>
      </c>
      <c r="I6700" s="4" t="b">
        <v>0</v>
      </c>
      <c r="J6700" s="4" t="str">
        <f>CONCATENATE(Orte[[#This Row],[Ort]]," - ",Orte[[#This Row],[Landkreis]])</f>
        <v>Schwentinetal - Kreis Plön</v>
      </c>
      <c r="L6700" s="3" t="s">
        <v>12914</v>
      </c>
      <c r="M6700" s="3"/>
      <c r="N6700" t="str">
        <f>Orte[[#This Row],[Ort]]</f>
        <v>Schwentinetal</v>
      </c>
      <c r="O6700" t="s">
        <v>16059</v>
      </c>
      <c r="P6700" t="s">
        <v>1776</v>
      </c>
    </row>
    <row r="6701" spans="1:16" x14ac:dyDescent="0.35">
      <c r="A6701" t="s">
        <v>833</v>
      </c>
      <c r="B6701" s="3" t="s">
        <v>7873</v>
      </c>
      <c r="C6701" s="4">
        <v>53.625704362599997</v>
      </c>
      <c r="D6701" s="4">
        <v>11.406533081499999</v>
      </c>
      <c r="E6701" s="4">
        <f>Orte[[#This Row],[Lat_dez]]*PI()/180</f>
        <v>0.93594510482845705</v>
      </c>
      <c r="F6701" s="4">
        <f>Orte[[#This Row],[Lon_dez]]*PI()/180</f>
        <v>0.1990815585098297</v>
      </c>
      <c r="G6701" t="s">
        <v>834</v>
      </c>
      <c r="H6701" t="s">
        <v>835</v>
      </c>
      <c r="I6701" s="4" t="b">
        <v>0</v>
      </c>
      <c r="J6701" s="4" t="str">
        <f>CONCATENATE(Orte[[#This Row],[Ort]]," - ",Orte[[#This Row],[Landkreis]])</f>
        <v>Schwerin - Kreisfreie Stadt Schwerin</v>
      </c>
      <c r="L6701" s="3" t="s">
        <v>11246</v>
      </c>
      <c r="M6701" s="3"/>
      <c r="N6701" t="str">
        <f>Orte[[#This Row],[Ort]]</f>
        <v>Schwerin</v>
      </c>
      <c r="O6701" t="s">
        <v>16060</v>
      </c>
      <c r="P6701" t="s">
        <v>7261</v>
      </c>
    </row>
    <row r="6702" spans="1:16" x14ac:dyDescent="0.35">
      <c r="A6702" t="s">
        <v>833</v>
      </c>
      <c r="B6702" s="3" t="s">
        <v>8831</v>
      </c>
      <c r="C6702" s="4">
        <v>53.642939528200003</v>
      </c>
      <c r="D6702" s="4">
        <v>11.408252340600001</v>
      </c>
      <c r="E6702" s="4">
        <f>Orte[[#This Row],[Lat_dez]]*PI()/180</f>
        <v>0.93624591521530365</v>
      </c>
      <c r="F6702" s="4">
        <f>Orte[[#This Row],[Lon_dez]]*PI()/180</f>
        <v>0.19911156524181958</v>
      </c>
      <c r="G6702" t="s">
        <v>834</v>
      </c>
      <c r="H6702" t="s">
        <v>835</v>
      </c>
      <c r="I6702" s="4" t="b">
        <v>0</v>
      </c>
      <c r="J6702" s="4" t="str">
        <f>CONCATENATE(Orte[[#This Row],[Ort]]," - ",Orte[[#This Row],[Landkreis]])</f>
        <v>Schwerin - Kreisfreie Stadt Schwerin</v>
      </c>
      <c r="L6702" s="3" t="s">
        <v>8773</v>
      </c>
      <c r="M6702" s="3"/>
      <c r="N6702" t="str">
        <f>Orte[[#This Row],[Ort]]</f>
        <v>Schwerin</v>
      </c>
      <c r="O6702" t="s">
        <v>16061</v>
      </c>
      <c r="P6702" t="s">
        <v>2769</v>
      </c>
    </row>
    <row r="6703" spans="1:16" x14ac:dyDescent="0.35">
      <c r="A6703" t="s">
        <v>833</v>
      </c>
      <c r="B6703" s="3" t="s">
        <v>15138</v>
      </c>
      <c r="C6703" s="4">
        <v>53.650289902200001</v>
      </c>
      <c r="D6703" s="4">
        <v>11.349051401500001</v>
      </c>
      <c r="E6703" s="4">
        <f>Orte[[#This Row],[Lat_dez]]*PI()/180</f>
        <v>0.9363742034428566</v>
      </c>
      <c r="F6703" s="4">
        <f>Orte[[#This Row],[Lon_dez]]*PI()/180</f>
        <v>0.19807831393425193</v>
      </c>
      <c r="G6703" t="s">
        <v>834</v>
      </c>
      <c r="H6703" t="s">
        <v>835</v>
      </c>
      <c r="I6703" s="4" t="b">
        <v>0</v>
      </c>
      <c r="J6703" s="4" t="str">
        <f>CONCATENATE(Orte[[#This Row],[Ort]]," - ",Orte[[#This Row],[Landkreis]])</f>
        <v>Schwerin - Kreisfreie Stadt Schwerin</v>
      </c>
      <c r="L6703" s="3" t="s">
        <v>10064</v>
      </c>
      <c r="M6703" s="3"/>
      <c r="N6703" t="str">
        <f>Orte[[#This Row],[Ort]]</f>
        <v>Schwerin</v>
      </c>
      <c r="O6703" t="s">
        <v>325</v>
      </c>
      <c r="P6703" t="s">
        <v>16167</v>
      </c>
    </row>
    <row r="6704" spans="1:16" x14ac:dyDescent="0.35">
      <c r="A6704" t="s">
        <v>833</v>
      </c>
      <c r="B6704" s="3" t="s">
        <v>13171</v>
      </c>
      <c r="C6704" s="4">
        <v>53.637626813399997</v>
      </c>
      <c r="D6704" s="4">
        <v>11.390806422600001</v>
      </c>
      <c r="E6704" s="4">
        <f>Orte[[#This Row],[Lat_dez]]*PI()/180</f>
        <v>0.93615319084982407</v>
      </c>
      <c r="F6704" s="4">
        <f>Orte[[#This Row],[Lon_dez]]*PI()/180</f>
        <v>0.19880707653168664</v>
      </c>
      <c r="G6704" t="s">
        <v>834</v>
      </c>
      <c r="H6704" t="s">
        <v>835</v>
      </c>
      <c r="I6704" s="4" t="b">
        <v>0</v>
      </c>
      <c r="J6704" s="4" t="str">
        <f>CONCATENATE(Orte[[#This Row],[Ort]]," - ",Orte[[#This Row],[Landkreis]])</f>
        <v>Schwerin - Kreisfreie Stadt Schwerin</v>
      </c>
      <c r="L6704" s="3" t="s">
        <v>15488</v>
      </c>
      <c r="M6704" s="3"/>
      <c r="N6704" t="str">
        <f>Orte[[#This Row],[Ort]]</f>
        <v>Schwerin</v>
      </c>
      <c r="O6704" t="s">
        <v>16062</v>
      </c>
      <c r="P6704" t="s">
        <v>6410</v>
      </c>
    </row>
    <row r="6705" spans="1:16" x14ac:dyDescent="0.35">
      <c r="A6705" t="s">
        <v>833</v>
      </c>
      <c r="B6705" s="3" t="s">
        <v>8327</v>
      </c>
      <c r="C6705" s="4">
        <v>53.584610142599999</v>
      </c>
      <c r="D6705" s="4">
        <v>11.4134667993</v>
      </c>
      <c r="E6705" s="4">
        <f>Orte[[#This Row],[Lat_dez]]*PI()/180</f>
        <v>0.93522787538591812</v>
      </c>
      <c r="F6705" s="4">
        <f>Orte[[#This Row],[Lon_dez]]*PI()/180</f>
        <v>0.19920257471484382</v>
      </c>
      <c r="G6705" t="s">
        <v>834</v>
      </c>
      <c r="H6705" t="s">
        <v>835</v>
      </c>
      <c r="I6705" s="4" t="b">
        <v>0</v>
      </c>
      <c r="J6705" s="4" t="str">
        <f>CONCATENATE(Orte[[#This Row],[Ort]]," - ",Orte[[#This Row],[Landkreis]])</f>
        <v>Schwerin - Kreisfreie Stadt Schwerin</v>
      </c>
      <c r="L6705" s="3" t="s">
        <v>13723</v>
      </c>
      <c r="M6705" s="3"/>
      <c r="N6705" t="str">
        <f>Orte[[#This Row],[Ort]]</f>
        <v>Schwerin</v>
      </c>
      <c r="O6705" t="s">
        <v>111</v>
      </c>
      <c r="P6705" t="s">
        <v>5104</v>
      </c>
    </row>
    <row r="6706" spans="1:16" x14ac:dyDescent="0.35">
      <c r="A6706" t="s">
        <v>833</v>
      </c>
      <c r="B6706" s="3" t="s">
        <v>12777</v>
      </c>
      <c r="C6706" s="4">
        <v>53.607620913600002</v>
      </c>
      <c r="D6706" s="4">
        <v>11.4740554708</v>
      </c>
      <c r="E6706" s="4">
        <f>Orte[[#This Row],[Lat_dez]]*PI()/180</f>
        <v>0.93562948910329058</v>
      </c>
      <c r="F6706" s="4">
        <f>Orte[[#This Row],[Lon_dez]]*PI()/180</f>
        <v>0.20026004652192805</v>
      </c>
      <c r="G6706" t="s">
        <v>834</v>
      </c>
      <c r="H6706" t="s">
        <v>835</v>
      </c>
      <c r="I6706" s="4" t="b">
        <v>0</v>
      </c>
      <c r="J6706" s="4" t="str">
        <f>CONCATENATE(Orte[[#This Row],[Ort]]," - ",Orte[[#This Row],[Landkreis]])</f>
        <v>Schwerin - Kreisfreie Stadt Schwerin</v>
      </c>
      <c r="L6706" s="3" t="s">
        <v>12103</v>
      </c>
      <c r="M6706" s="3"/>
      <c r="N6706" t="str">
        <f>Orte[[#This Row],[Ort]]</f>
        <v>Schwerin</v>
      </c>
      <c r="O6706" t="s">
        <v>16063</v>
      </c>
      <c r="P6706" t="s">
        <v>5642</v>
      </c>
    </row>
    <row r="6707" spans="1:16" x14ac:dyDescent="0.35">
      <c r="A6707" t="s">
        <v>6594</v>
      </c>
      <c r="B6707" s="3" t="s">
        <v>14894</v>
      </c>
      <c r="C6707" s="4">
        <v>52.762825983500001</v>
      </c>
      <c r="D6707" s="4">
        <v>9.1170462625800006</v>
      </c>
      <c r="E6707" s="4">
        <f>Orte[[#This Row],[Lat_dez]]*PI()/180</f>
        <v>0.92088503606889027</v>
      </c>
      <c r="F6707" s="4">
        <f>Orte[[#This Row],[Lon_dez]]*PI()/180</f>
        <v>0.1591224753386645</v>
      </c>
      <c r="G6707" t="s">
        <v>554</v>
      </c>
      <c r="H6707" t="s">
        <v>747</v>
      </c>
      <c r="I6707" s="4" t="b">
        <v>0</v>
      </c>
      <c r="J6707" s="4" t="str">
        <f>CONCATENATE(Orte[[#This Row],[Ort]]," - ",Orte[[#This Row],[Landkreis]])</f>
        <v>Schweringen, Warpe, Bücken - Landkreis Nienburg (Weser)</v>
      </c>
      <c r="L6707" s="3" t="s">
        <v>10296</v>
      </c>
      <c r="M6707" s="3"/>
      <c r="N6707" t="str">
        <f>Orte[[#This Row],[Ort]]</f>
        <v>Schweringen, Warpe, Bücken</v>
      </c>
      <c r="O6707" t="s">
        <v>16064</v>
      </c>
      <c r="P6707" t="s">
        <v>6717</v>
      </c>
    </row>
    <row r="6708" spans="1:16" x14ac:dyDescent="0.35">
      <c r="A6708" t="s">
        <v>6793</v>
      </c>
      <c r="B6708" s="3" t="s">
        <v>15142</v>
      </c>
      <c r="C6708" s="4">
        <v>51.4301623729</v>
      </c>
      <c r="D6708" s="4">
        <v>7.5766171343300002</v>
      </c>
      <c r="E6708" s="4">
        <f>Orte[[#This Row],[Lat_dez]]*PI()/180</f>
        <v>0.89762566824240464</v>
      </c>
      <c r="F6708" s="4">
        <f>Orte[[#This Row],[Lon_dez]]*PI()/180</f>
        <v>0.132236915157076</v>
      </c>
      <c r="G6708" t="s">
        <v>504</v>
      </c>
      <c r="H6708" t="s">
        <v>1691</v>
      </c>
      <c r="I6708" s="4" t="b">
        <v>0</v>
      </c>
      <c r="J6708" s="4" t="str">
        <f>CONCATENATE(Orte[[#This Row],[Ort]]," - ",Orte[[#This Row],[Landkreis]])</f>
        <v>Schwerte - Kreis Unna</v>
      </c>
      <c r="L6708" s="3" t="s">
        <v>12391</v>
      </c>
      <c r="M6708" s="3"/>
      <c r="N6708" t="str">
        <f>Orte[[#This Row],[Ort]]</f>
        <v>Schwerte</v>
      </c>
      <c r="O6708" t="s">
        <v>16065</v>
      </c>
      <c r="P6708" t="s">
        <v>3912</v>
      </c>
    </row>
    <row r="6709" spans="1:16" x14ac:dyDescent="0.35">
      <c r="A6709" t="s">
        <v>6575</v>
      </c>
      <c r="B6709" s="3" t="s">
        <v>14870</v>
      </c>
      <c r="C6709" s="4">
        <v>49.375516286</v>
      </c>
      <c r="D6709" s="4">
        <v>8.5789361173199996</v>
      </c>
      <c r="E6709" s="4">
        <f>Orte[[#This Row],[Lat_dez]]*PI()/180</f>
        <v>0.86176532906278225</v>
      </c>
      <c r="F6709" s="4">
        <f>Orte[[#This Row],[Lon_dez]]*PI()/180</f>
        <v>0.14973068156549252</v>
      </c>
      <c r="G6709" t="s">
        <v>546</v>
      </c>
      <c r="H6709" t="s">
        <v>726</v>
      </c>
      <c r="I6709" s="4" t="b">
        <v>0</v>
      </c>
      <c r="J6709" s="4" t="str">
        <f>CONCATENATE(Orte[[#This Row],[Ort]]," - ",Orte[[#This Row],[Landkreis]])</f>
        <v>Schwetzingen - Landkreis Rhein-Neckar-Kreis</v>
      </c>
      <c r="L6709" s="3" t="s">
        <v>15106</v>
      </c>
      <c r="M6709" s="3"/>
      <c r="N6709" t="str">
        <f>Orte[[#This Row],[Ort]]</f>
        <v>Schwetzingen</v>
      </c>
      <c r="O6709" t="s">
        <v>16066</v>
      </c>
      <c r="P6709" t="s">
        <v>6720</v>
      </c>
    </row>
    <row r="6710" spans="1:16" x14ac:dyDescent="0.35">
      <c r="A6710" t="s">
        <v>1090</v>
      </c>
      <c r="B6710" s="3" t="s">
        <v>8055</v>
      </c>
      <c r="C6710" s="4">
        <v>48.876907092499998</v>
      </c>
      <c r="D6710" s="4">
        <v>9.0772244645400004</v>
      </c>
      <c r="E6710" s="4">
        <f>Orte[[#This Row],[Lat_dez]]*PI()/180</f>
        <v>0.8530629569554935</v>
      </c>
      <c r="F6710" s="4">
        <f>Orte[[#This Row],[Lon_dez]]*PI()/180</f>
        <v>0.15842745384880227</v>
      </c>
      <c r="G6710" t="s">
        <v>546</v>
      </c>
      <c r="H6710" t="s">
        <v>757</v>
      </c>
      <c r="I6710" s="4" t="b">
        <v>0</v>
      </c>
      <c r="J6710" s="4" t="str">
        <f>CONCATENATE(Orte[[#This Row],[Ort]]," - ",Orte[[#This Row],[Landkreis]])</f>
        <v>Schwieberdingen - Landkreis Ludwigsburg</v>
      </c>
      <c r="L6710" s="3" t="s">
        <v>13726</v>
      </c>
      <c r="M6710" s="3"/>
      <c r="N6710" t="str">
        <f>Orte[[#This Row],[Ort]]</f>
        <v>Schwieberdingen</v>
      </c>
      <c r="O6710" t="s">
        <v>255</v>
      </c>
      <c r="P6710" t="s">
        <v>4835</v>
      </c>
    </row>
    <row r="6711" spans="1:16" x14ac:dyDescent="0.35">
      <c r="A6711" t="s">
        <v>6711</v>
      </c>
      <c r="B6711" s="3" t="s">
        <v>15035</v>
      </c>
      <c r="C6711" s="4">
        <v>52.326010601199997</v>
      </c>
      <c r="D6711" s="4">
        <v>12.9387116506</v>
      </c>
      <c r="E6711" s="4">
        <f>Orte[[#This Row],[Lat_dez]]*PI()/180</f>
        <v>0.9132611694243975</v>
      </c>
      <c r="F6711" s="4">
        <f>Orte[[#This Row],[Lon_dez]]*PI()/180</f>
        <v>0.22582311926912016</v>
      </c>
      <c r="G6711" t="s">
        <v>885</v>
      </c>
      <c r="H6711" t="s">
        <v>904</v>
      </c>
      <c r="I6711" s="4" t="b">
        <v>0</v>
      </c>
      <c r="J6711" s="4" t="str">
        <f>CONCATENATE(Orte[[#This Row],[Ort]]," - ",Orte[[#This Row],[Landkreis]])</f>
        <v>Schwielowswee - Landkreis Potsdam-Mittelmark</v>
      </c>
      <c r="L6711" s="3" t="s">
        <v>9432</v>
      </c>
      <c r="M6711" s="3"/>
      <c r="N6711" t="str">
        <f>Orte[[#This Row],[Ort]]</f>
        <v>Schwielowswee</v>
      </c>
      <c r="O6711" t="s">
        <v>16067</v>
      </c>
      <c r="P6711" t="s">
        <v>6386</v>
      </c>
    </row>
    <row r="6712" spans="1:16" x14ac:dyDescent="0.35">
      <c r="A6712" t="s">
        <v>2772</v>
      </c>
      <c r="B6712" s="3" t="s">
        <v>9917</v>
      </c>
      <c r="C6712" s="4">
        <v>52.993550652499998</v>
      </c>
      <c r="D6712" s="4">
        <v>10.398665880499999</v>
      </c>
      <c r="E6712" s="4">
        <f>Orte[[#This Row],[Lat_dez]]*PI()/180</f>
        <v>0.92491194120851439</v>
      </c>
      <c r="F6712" s="4">
        <f>Orte[[#This Row],[Lon_dez]]*PI()/180</f>
        <v>0.18149095742952021</v>
      </c>
      <c r="G6712" t="s">
        <v>554</v>
      </c>
      <c r="H6712" t="s">
        <v>791</v>
      </c>
      <c r="I6712" s="4" t="b">
        <v>0</v>
      </c>
      <c r="J6712" s="4" t="str">
        <f>CONCATENATE(Orte[[#This Row],[Ort]]," - ",Orte[[#This Row],[Landkreis]])</f>
        <v>Schwienau - Landkreis Uelzen</v>
      </c>
      <c r="L6712" s="3" t="s">
        <v>10630</v>
      </c>
      <c r="M6712" s="3"/>
      <c r="N6712" t="str">
        <f>Orte[[#This Row],[Ort]]</f>
        <v>Schwienau</v>
      </c>
      <c r="O6712" t="s">
        <v>16068</v>
      </c>
      <c r="P6712" t="s">
        <v>7231</v>
      </c>
    </row>
    <row r="6713" spans="1:16" x14ac:dyDescent="0.35">
      <c r="A6713" t="s">
        <v>5136</v>
      </c>
      <c r="B6713" s="3" t="s">
        <v>12928</v>
      </c>
      <c r="C6713" s="4">
        <v>48.043604249799998</v>
      </c>
      <c r="D6713" s="4">
        <v>10.939528037300001</v>
      </c>
      <c r="E6713" s="4">
        <f>Orte[[#This Row],[Lat_dez]]*PI()/180</f>
        <v>0.83851907868415021</v>
      </c>
      <c r="F6713" s="4">
        <f>Orte[[#This Row],[Lon_dez]]*PI()/180</f>
        <v>0.19093078286511805</v>
      </c>
      <c r="G6713" t="s">
        <v>665</v>
      </c>
      <c r="H6713" t="s">
        <v>802</v>
      </c>
      <c r="I6713" s="4" t="b">
        <v>0</v>
      </c>
      <c r="J6713" s="4" t="str">
        <f>CONCATENATE(Orte[[#This Row],[Ort]]," - ",Orte[[#This Row],[Landkreis]])</f>
        <v>Schwifting - Landkreis Landsberg am Lech</v>
      </c>
      <c r="L6713" s="3" t="s">
        <v>13919</v>
      </c>
      <c r="M6713" s="3"/>
      <c r="N6713" t="str">
        <f>Orte[[#This Row],[Ort]]</f>
        <v>Schwifting</v>
      </c>
      <c r="O6713" t="s">
        <v>16069</v>
      </c>
      <c r="P6713" t="s">
        <v>5882</v>
      </c>
    </row>
    <row r="6714" spans="1:16" x14ac:dyDescent="0.35">
      <c r="A6714" t="s">
        <v>1955</v>
      </c>
      <c r="B6714" s="3" t="s">
        <v>8929</v>
      </c>
      <c r="C6714" s="4">
        <v>48.250739524399997</v>
      </c>
      <c r="D6714" s="4">
        <v>12.2653978192</v>
      </c>
      <c r="E6714" s="4">
        <f>Orte[[#This Row],[Lat_dez]]*PI()/180</f>
        <v>0.84213427122294271</v>
      </c>
      <c r="F6714" s="4">
        <f>Orte[[#This Row],[Lon_dez]]*PI()/180</f>
        <v>0.21407157601197216</v>
      </c>
      <c r="G6714" t="s">
        <v>665</v>
      </c>
      <c r="H6714" t="s">
        <v>883</v>
      </c>
      <c r="I6714" s="4" t="b">
        <v>0</v>
      </c>
      <c r="J6714" s="4" t="str">
        <f>CONCATENATE(Orte[[#This Row],[Ort]]," - ",Orte[[#This Row],[Landkreis]])</f>
        <v>Schwindegg - Landkreis Mühldorf a. Inn</v>
      </c>
      <c r="L6714" s="3" t="s">
        <v>14679</v>
      </c>
      <c r="M6714" s="3"/>
      <c r="N6714" t="str">
        <f>Orte[[#This Row],[Ort]]</f>
        <v>Schwindegg</v>
      </c>
      <c r="O6714" t="s">
        <v>7604</v>
      </c>
      <c r="P6714" t="s">
        <v>4035</v>
      </c>
    </row>
    <row r="6715" spans="1:16" x14ac:dyDescent="0.35">
      <c r="A6715" t="s">
        <v>2681</v>
      </c>
      <c r="B6715" s="3" t="s">
        <v>9796</v>
      </c>
      <c r="C6715" s="4">
        <v>47.607021507200002</v>
      </c>
      <c r="D6715" s="4">
        <v>7.8629007095499999</v>
      </c>
      <c r="E6715" s="4">
        <f>Orte[[#This Row],[Lat_dez]]*PI()/180</f>
        <v>0.83089927236839334</v>
      </c>
      <c r="F6715" s="4">
        <f>Orte[[#This Row],[Lon_dez]]*PI()/180</f>
        <v>0.13723350613904584</v>
      </c>
      <c r="G6715" t="s">
        <v>546</v>
      </c>
      <c r="H6715" t="s">
        <v>597</v>
      </c>
      <c r="I6715" s="4" t="b">
        <v>0</v>
      </c>
      <c r="J6715" s="4" t="str">
        <f>CONCATENATE(Orte[[#This Row],[Ort]]," - ",Orte[[#This Row],[Landkreis]])</f>
        <v>Schwörstadt - Landkreis Lörrach</v>
      </c>
      <c r="L6715" s="3" t="s">
        <v>14239</v>
      </c>
      <c r="M6715" s="3"/>
      <c r="N6715" t="str">
        <f>Orte[[#This Row],[Ort]]</f>
        <v>Schwörstadt</v>
      </c>
      <c r="O6715" t="s">
        <v>16070</v>
      </c>
      <c r="P6715" t="s">
        <v>2900</v>
      </c>
    </row>
    <row r="6716" spans="1:16" x14ac:dyDescent="0.35">
      <c r="A6716" t="s">
        <v>2607</v>
      </c>
      <c r="B6716" s="3" t="s">
        <v>9714</v>
      </c>
      <c r="C6716" s="4">
        <v>52.346743257999997</v>
      </c>
      <c r="D6716" s="4">
        <v>10.447263528700001</v>
      </c>
      <c r="E6716" s="4">
        <f>Orte[[#This Row],[Lat_dez]]*PI()/180</f>
        <v>0.91362302254824346</v>
      </c>
      <c r="F6716" s="4">
        <f>Orte[[#This Row],[Lon_dez]]*PI()/180</f>
        <v>0.18233914639933613</v>
      </c>
      <c r="G6716" t="s">
        <v>554</v>
      </c>
      <c r="H6716" t="s">
        <v>1314</v>
      </c>
      <c r="I6716" s="4" t="b">
        <v>0</v>
      </c>
      <c r="J6716" s="4" t="str">
        <f>CONCATENATE(Orte[[#This Row],[Ort]]," - ",Orte[[#This Row],[Landkreis]])</f>
        <v>Schwülper - Landkreis Gifhorn</v>
      </c>
      <c r="L6716" s="3" t="s">
        <v>10614</v>
      </c>
      <c r="M6716" s="3"/>
      <c r="N6716" t="str">
        <f>Orte[[#This Row],[Ort]]</f>
        <v>Schwülper</v>
      </c>
      <c r="O6716" t="s">
        <v>16071</v>
      </c>
      <c r="P6716" t="s">
        <v>6000</v>
      </c>
    </row>
    <row r="6717" spans="1:16" x14ac:dyDescent="0.35">
      <c r="A6717" t="s">
        <v>5996</v>
      </c>
      <c r="B6717" s="3" t="s">
        <v>14059</v>
      </c>
      <c r="C6717" s="4">
        <v>50.925159764299998</v>
      </c>
      <c r="D6717" s="4">
        <v>14.276461987499999</v>
      </c>
      <c r="E6717" s="4">
        <f>Orte[[#This Row],[Lat_dez]]*PI()/180</f>
        <v>0.88881170999117431</v>
      </c>
      <c r="F6717" s="4">
        <f>Orte[[#This Row],[Lon_dez]]*PI()/180</f>
        <v>0.24917126721768854</v>
      </c>
      <c r="G6717" t="s">
        <v>869</v>
      </c>
      <c r="H6717" t="s">
        <v>968</v>
      </c>
      <c r="I6717" s="4" t="b">
        <v>0</v>
      </c>
      <c r="J6717" s="4" t="str">
        <f>CONCATENATE(Orte[[#This Row],[Ort]]," - ",Orte[[#This Row],[Landkreis]])</f>
        <v>Sebnitz - Landkreis Sächsische Schweiz-Osterzgebirge</v>
      </c>
      <c r="L6717" s="3" t="s">
        <v>9049</v>
      </c>
      <c r="M6717" s="3"/>
      <c r="N6717" t="str">
        <f>Orte[[#This Row],[Ort]]</f>
        <v>Sebnitz</v>
      </c>
      <c r="O6717" t="s">
        <v>16072</v>
      </c>
      <c r="P6717" t="s">
        <v>2386</v>
      </c>
    </row>
    <row r="6718" spans="1:16" x14ac:dyDescent="0.35">
      <c r="A6718" t="s">
        <v>5120</v>
      </c>
      <c r="B6718" s="3" t="s">
        <v>12908</v>
      </c>
      <c r="C6718" s="4">
        <v>49.437601241700001</v>
      </c>
      <c r="D6718" s="4">
        <v>9.3242406408100003</v>
      </c>
      <c r="E6718" s="4">
        <f>Orte[[#This Row],[Lat_dez]]*PI()/180</f>
        <v>0.86284891595570201</v>
      </c>
      <c r="F6718" s="4">
        <f>Orte[[#This Row],[Lon_dez]]*PI()/180</f>
        <v>0.16273869943040045</v>
      </c>
      <c r="G6718" t="s">
        <v>546</v>
      </c>
      <c r="H6718" t="s">
        <v>774</v>
      </c>
      <c r="I6718" s="4" t="b">
        <v>0</v>
      </c>
      <c r="J6718" s="4" t="str">
        <f>CONCATENATE(Orte[[#This Row],[Ort]]," - ",Orte[[#This Row],[Landkreis]])</f>
        <v>Seckach - Landkreis Neckar-Odenwald-Kreis</v>
      </c>
      <c r="L6718" s="3" t="s">
        <v>12087</v>
      </c>
      <c r="M6718" s="3"/>
      <c r="N6718" t="str">
        <f>Orte[[#This Row],[Ort]]</f>
        <v>Seckach</v>
      </c>
      <c r="O6718" t="s">
        <v>16073</v>
      </c>
      <c r="P6718" t="s">
        <v>1107</v>
      </c>
    </row>
    <row r="6719" spans="1:16" x14ac:dyDescent="0.35">
      <c r="A6719" t="s">
        <v>5445</v>
      </c>
      <c r="B6719" s="3" t="s">
        <v>13328</v>
      </c>
      <c r="C6719" s="4">
        <v>52.276676224500001</v>
      </c>
      <c r="D6719" s="4">
        <v>13.0021297924</v>
      </c>
      <c r="E6719" s="4">
        <f>Orte[[#This Row],[Lat_dez]]*PI()/180</f>
        <v>0.91240012211656341</v>
      </c>
      <c r="F6719" s="4">
        <f>Orte[[#This Row],[Lon_dez]]*PI()/180</f>
        <v>0.22692997464902678</v>
      </c>
      <c r="G6719" t="s">
        <v>885</v>
      </c>
      <c r="H6719" t="s">
        <v>904</v>
      </c>
      <c r="I6719" s="4" t="b">
        <v>0</v>
      </c>
      <c r="J6719" s="4" t="str">
        <f>CONCATENATE(Orte[[#This Row],[Ort]]," - ",Orte[[#This Row],[Landkreis]])</f>
        <v>Seddiner See - Landkreis Potsdam-Mittelmark</v>
      </c>
      <c r="L6719" s="3" t="s">
        <v>13371</v>
      </c>
      <c r="M6719" s="3"/>
      <c r="N6719" t="str">
        <f>Orte[[#This Row],[Ort]]</f>
        <v>Seddiner See</v>
      </c>
      <c r="O6719" t="s">
        <v>253</v>
      </c>
      <c r="P6719" t="s">
        <v>5592</v>
      </c>
    </row>
    <row r="6720" spans="1:16" x14ac:dyDescent="0.35">
      <c r="A6720" t="s">
        <v>3085</v>
      </c>
      <c r="B6720" s="3" t="s">
        <v>10853</v>
      </c>
      <c r="C6720" s="4">
        <v>48.581905543300003</v>
      </c>
      <c r="D6720" s="4">
        <v>8.1942674538499993</v>
      </c>
      <c r="E6720" s="4">
        <f>Orte[[#This Row],[Lat_dez]]*PI()/180</f>
        <v>0.84791420862346967</v>
      </c>
      <c r="F6720" s="4">
        <f>Orte[[#This Row],[Lon_dez]]*PI()/180</f>
        <v>0.14301694685869498</v>
      </c>
      <c r="G6720" t="s">
        <v>546</v>
      </c>
      <c r="H6720" t="s">
        <v>622</v>
      </c>
      <c r="I6720" s="4" t="b">
        <v>0</v>
      </c>
      <c r="J6720" s="4" t="str">
        <f>CONCATENATE(Orte[[#This Row],[Ort]]," - ",Orte[[#This Row],[Landkreis]])</f>
        <v>Seebach - Landkreis Ortenaukreis</v>
      </c>
      <c r="L6720" s="3" t="s">
        <v>8403</v>
      </c>
      <c r="M6720" s="3"/>
      <c r="N6720" t="str">
        <f>Orte[[#This Row],[Ort]]</f>
        <v>Seebach</v>
      </c>
      <c r="O6720" t="s">
        <v>259</v>
      </c>
      <c r="P6720" t="s">
        <v>1679</v>
      </c>
    </row>
    <row r="6721" spans="1:16" x14ac:dyDescent="0.35">
      <c r="A6721" t="s">
        <v>3085</v>
      </c>
      <c r="B6721" s="3" t="s">
        <v>10300</v>
      </c>
      <c r="C6721" s="4">
        <v>50.913077900600001</v>
      </c>
      <c r="D6721" s="4">
        <v>10.4242643378</v>
      </c>
      <c r="E6721" s="4">
        <f>Orte[[#This Row],[Lat_dez]]*PI()/180</f>
        <v>0.88860084168983222</v>
      </c>
      <c r="F6721" s="4">
        <f>Orte[[#This Row],[Lon_dez]]*PI()/180</f>
        <v>0.1819377347928364</v>
      </c>
      <c r="G6721" t="s">
        <v>678</v>
      </c>
      <c r="H6721" t="s">
        <v>679</v>
      </c>
      <c r="I6721" s="4" t="b">
        <v>0</v>
      </c>
      <c r="J6721" s="4" t="str">
        <f>CONCATENATE(Orte[[#This Row],[Ort]]," - ",Orte[[#This Row],[Landkreis]])</f>
        <v>Seebach - Landkreis Wartburgkreis</v>
      </c>
      <c r="L6721" s="3" t="s">
        <v>13921</v>
      </c>
      <c r="M6721" s="3"/>
      <c r="N6721" t="str">
        <f>Orte[[#This Row],[Ort]]</f>
        <v>Seebach</v>
      </c>
      <c r="O6721" t="s">
        <v>16074</v>
      </c>
      <c r="P6721" t="s">
        <v>2105</v>
      </c>
    </row>
    <row r="6722" spans="1:16" x14ac:dyDescent="0.35">
      <c r="A6722" t="s">
        <v>3887</v>
      </c>
      <c r="B6722" s="3" t="s">
        <v>11309</v>
      </c>
      <c r="C6722" s="4">
        <v>53.898211615500003</v>
      </c>
      <c r="D6722" s="4">
        <v>14.137898036799999</v>
      </c>
      <c r="E6722" s="4">
        <f>Orte[[#This Row],[Lat_dez]]*PI()/180</f>
        <v>0.94070125362712709</v>
      </c>
      <c r="F6722" s="4">
        <f>Orte[[#This Row],[Lon_dez]]*PI()/180</f>
        <v>0.24675287005340243</v>
      </c>
      <c r="G6722" t="s">
        <v>834</v>
      </c>
      <c r="H6722" t="s">
        <v>987</v>
      </c>
      <c r="I6722" s="4" t="b">
        <v>0</v>
      </c>
      <c r="J6722" s="4" t="str">
        <f>CONCATENATE(Orte[[#This Row],[Ort]]," - ",Orte[[#This Row],[Landkreis]])</f>
        <v>Seebad Ahlbeck - Landkreis Vorpommern-Greifswald</v>
      </c>
      <c r="L6722" s="3" t="s">
        <v>8018</v>
      </c>
      <c r="M6722" s="3"/>
      <c r="N6722" t="str">
        <f>Orte[[#This Row],[Ort]]</f>
        <v>Seebad Ahlbeck</v>
      </c>
      <c r="O6722" t="s">
        <v>16075</v>
      </c>
      <c r="P6722" t="s">
        <v>6714</v>
      </c>
    </row>
    <row r="6723" spans="1:16" x14ac:dyDescent="0.35">
      <c r="A6723" t="s">
        <v>2254</v>
      </c>
      <c r="B6723" s="3" t="s">
        <v>9273</v>
      </c>
      <c r="C6723" s="4">
        <v>54.048080989299997</v>
      </c>
      <c r="D6723" s="4">
        <v>10.4207027095</v>
      </c>
      <c r="E6723" s="4">
        <f>Orte[[#This Row],[Lat_dez]]*PI()/180</f>
        <v>0.94331696764783901</v>
      </c>
      <c r="F6723" s="4">
        <f>Orte[[#This Row],[Lon_dez]]*PI()/180</f>
        <v>0.18187557265226917</v>
      </c>
      <c r="G6723" t="s">
        <v>641</v>
      </c>
      <c r="H6723" t="s">
        <v>671</v>
      </c>
      <c r="I6723" s="4" t="b">
        <v>0</v>
      </c>
      <c r="J6723" s="4" t="str">
        <f>CONCATENATE(Orte[[#This Row],[Ort]]," - ",Orte[[#This Row],[Landkreis]])</f>
        <v>Seedorf - Kreis Segeberg</v>
      </c>
      <c r="L6723" s="3" t="s">
        <v>10915</v>
      </c>
      <c r="M6723" s="3"/>
      <c r="N6723" t="str">
        <f>Orte[[#This Row],[Ort]]</f>
        <v>Seedorf</v>
      </c>
      <c r="O6723" t="s">
        <v>16076</v>
      </c>
      <c r="P6723" t="s">
        <v>735</v>
      </c>
    </row>
    <row r="6724" spans="1:16" x14ac:dyDescent="0.35">
      <c r="A6724" t="s">
        <v>4391</v>
      </c>
      <c r="B6724" s="3" t="s">
        <v>11954</v>
      </c>
      <c r="C6724" s="4">
        <v>48.036416834699999</v>
      </c>
      <c r="D6724" s="4">
        <v>11.223888197300001</v>
      </c>
      <c r="E6724" s="4">
        <f>Orte[[#This Row],[Lat_dez]]*PI()/180</f>
        <v>0.83839363462594763</v>
      </c>
      <c r="F6724" s="4">
        <f>Orte[[#This Row],[Lon_dez]]*PI()/180</f>
        <v>0.19589380391861594</v>
      </c>
      <c r="G6724" t="s">
        <v>665</v>
      </c>
      <c r="H6724" t="s">
        <v>1196</v>
      </c>
      <c r="I6724" s="4" t="b">
        <v>0</v>
      </c>
      <c r="J6724" s="4" t="str">
        <f>CONCATENATE(Orte[[#This Row],[Ort]]," - ",Orte[[#This Row],[Landkreis]])</f>
        <v>Seefeld - Landkreis Starnberg</v>
      </c>
      <c r="L6724" s="3" t="s">
        <v>7792</v>
      </c>
      <c r="M6724" s="3"/>
      <c r="N6724" t="str">
        <f>Orte[[#This Row],[Ort]]</f>
        <v>Seefeld</v>
      </c>
      <c r="O6724" t="s">
        <v>16077</v>
      </c>
      <c r="P6724" t="s">
        <v>4754</v>
      </c>
    </row>
    <row r="6725" spans="1:16" x14ac:dyDescent="0.35">
      <c r="A6725" t="s">
        <v>6202</v>
      </c>
      <c r="B6725" s="3" t="s">
        <v>14337</v>
      </c>
      <c r="C6725" s="4">
        <v>47.6451846609</v>
      </c>
      <c r="D6725" s="4">
        <v>10.6120822859</v>
      </c>
      <c r="E6725" s="4">
        <f>Orte[[#This Row],[Lat_dez]]*PI()/180</f>
        <v>0.83156534505340307</v>
      </c>
      <c r="F6725" s="4">
        <f>Orte[[#This Row],[Lon_dez]]*PI()/180</f>
        <v>0.18521577638152123</v>
      </c>
      <c r="G6725" t="s">
        <v>665</v>
      </c>
      <c r="H6725" t="s">
        <v>1051</v>
      </c>
      <c r="I6725" s="4" t="b">
        <v>0</v>
      </c>
      <c r="J6725" s="4" t="str">
        <f>CONCATENATE(Orte[[#This Row],[Ort]]," - ",Orte[[#This Row],[Landkreis]])</f>
        <v>Seeg - Landkreis Ostallgäu</v>
      </c>
      <c r="L6725" s="3" t="s">
        <v>11621</v>
      </c>
      <c r="M6725" s="3"/>
      <c r="N6725" t="str">
        <f>Orte[[#This Row],[Ort]]</f>
        <v>Seeg</v>
      </c>
      <c r="O6725" t="s">
        <v>7605</v>
      </c>
      <c r="P6725" t="s">
        <v>7089</v>
      </c>
    </row>
    <row r="6726" spans="1:16" x14ac:dyDescent="0.35">
      <c r="A6726" t="s">
        <v>5028</v>
      </c>
      <c r="B6726" s="3" t="s">
        <v>12780</v>
      </c>
      <c r="C6726" s="4">
        <v>51.4826760726</v>
      </c>
      <c r="D6726" s="4">
        <v>11.673733906400001</v>
      </c>
      <c r="E6726" s="4">
        <f>Orte[[#This Row],[Lat_dez]]*PI()/180</f>
        <v>0.89854220520457329</v>
      </c>
      <c r="F6726" s="4">
        <f>Orte[[#This Row],[Lon_dez]]*PI()/180</f>
        <v>0.20374509266837956</v>
      </c>
      <c r="G6726" t="s">
        <v>809</v>
      </c>
      <c r="H6726" t="s">
        <v>966</v>
      </c>
      <c r="I6726" s="4" t="b">
        <v>0</v>
      </c>
      <c r="J6726" s="4" t="str">
        <f>CONCATENATE(Orte[[#This Row],[Ort]]," - ",Orte[[#This Row],[Landkreis]])</f>
        <v>Seegebiet Mansfelder Land - Landkreis Mansfeld-Südharz</v>
      </c>
      <c r="L6726" s="3" t="s">
        <v>9718</v>
      </c>
      <c r="M6726" s="3"/>
      <c r="N6726" t="str">
        <f>Orte[[#This Row],[Ort]]</f>
        <v>Seegebiet Mansfelder Land</v>
      </c>
      <c r="O6726" t="s">
        <v>16078</v>
      </c>
      <c r="P6726" t="s">
        <v>2999</v>
      </c>
    </row>
    <row r="6727" spans="1:16" x14ac:dyDescent="0.35">
      <c r="A6727" t="s">
        <v>4338</v>
      </c>
      <c r="B6727" s="3" t="s">
        <v>11889</v>
      </c>
      <c r="C6727" s="4">
        <v>52.913890065099999</v>
      </c>
      <c r="D6727" s="4">
        <v>11.7519985759</v>
      </c>
      <c r="E6727" s="4">
        <f>Orte[[#This Row],[Lat_dez]]*PI()/180</f>
        <v>0.92352160167431152</v>
      </c>
      <c r="F6727" s="4">
        <f>Orte[[#This Row],[Lon_dez]]*PI()/180</f>
        <v>0.20511106883913971</v>
      </c>
      <c r="G6727" t="s">
        <v>809</v>
      </c>
      <c r="H6727" t="s">
        <v>872</v>
      </c>
      <c r="I6727" s="4" t="b">
        <v>0</v>
      </c>
      <c r="J6727" s="4" t="str">
        <f>CONCATENATE(Orte[[#This Row],[Ort]]," - ",Orte[[#This Row],[Landkreis]])</f>
        <v>Seehausen, Werben, Leppin u.a. - Landkreis Stendal</v>
      </c>
      <c r="L6727" s="3" t="s">
        <v>9913</v>
      </c>
      <c r="M6727" s="3"/>
      <c r="N6727" t="str">
        <f>Orte[[#This Row],[Ort]]</f>
        <v>Seehausen, Werben, Leppin u.a.</v>
      </c>
      <c r="O6727" t="s">
        <v>16079</v>
      </c>
      <c r="P6727" t="s">
        <v>5869</v>
      </c>
    </row>
    <row r="6728" spans="1:16" x14ac:dyDescent="0.35">
      <c r="A6728" t="s">
        <v>1063</v>
      </c>
      <c r="B6728" s="3" t="s">
        <v>8033</v>
      </c>
      <c r="C6728" s="4">
        <v>49.759003253899998</v>
      </c>
      <c r="D6728" s="4">
        <v>8.6599982418600003</v>
      </c>
      <c r="E6728" s="4">
        <f>Orte[[#This Row],[Lat_dez]]*PI()/180</f>
        <v>0.86845843929112698</v>
      </c>
      <c r="F6728" s="4">
        <f>Orte[[#This Row],[Lon_dez]]*PI()/180</f>
        <v>0.15114548253737722</v>
      </c>
      <c r="G6728" t="s">
        <v>549</v>
      </c>
      <c r="H6728" t="s">
        <v>745</v>
      </c>
      <c r="I6728" s="4" t="b">
        <v>0</v>
      </c>
      <c r="J6728" s="4" t="str">
        <f>CONCATENATE(Orte[[#This Row],[Ort]]," - ",Orte[[#This Row],[Landkreis]])</f>
        <v>Seeheim-Jugenheim - Landkreis Darmstadt-Dieburg</v>
      </c>
      <c r="L6728" s="3" t="s">
        <v>9901</v>
      </c>
      <c r="M6728" s="3"/>
      <c r="N6728" t="str">
        <f>Orte[[#This Row],[Ort]]</f>
        <v>Seeheim-Jugenheim</v>
      </c>
      <c r="O6728" t="s">
        <v>7607</v>
      </c>
      <c r="P6728" t="s">
        <v>6230</v>
      </c>
    </row>
    <row r="6729" spans="1:16" x14ac:dyDescent="0.35">
      <c r="A6729" t="s">
        <v>1391</v>
      </c>
      <c r="B6729" s="3" t="s">
        <v>13472</v>
      </c>
      <c r="C6729" s="4">
        <v>51.788852470999998</v>
      </c>
      <c r="D6729" s="4">
        <v>11.3721212835</v>
      </c>
      <c r="E6729" s="4">
        <f>Orte[[#This Row],[Lat_dez]]*PI()/180</f>
        <v>0.90388599144855108</v>
      </c>
      <c r="F6729" s="4">
        <f>Orte[[#This Row],[Lon_dez]]*PI()/180</f>
        <v>0.19848095933319851</v>
      </c>
      <c r="G6729" t="s">
        <v>809</v>
      </c>
      <c r="H6729" t="s">
        <v>1359</v>
      </c>
      <c r="I6729" s="4" t="b">
        <v>0</v>
      </c>
      <c r="J6729" s="4" t="str">
        <f>CONCATENATE(Orte[[#This Row],[Ort]]," - ",Orte[[#This Row],[Landkreis]])</f>
        <v>Seeland - Landkreis Salzlandkreis</v>
      </c>
      <c r="L6729" s="3" t="s">
        <v>13144</v>
      </c>
      <c r="M6729" s="3"/>
      <c r="N6729" t="str">
        <f>Orte[[#This Row],[Ort]]</f>
        <v>Seeland</v>
      </c>
      <c r="O6729" t="s">
        <v>16080</v>
      </c>
      <c r="P6729" t="s">
        <v>3811</v>
      </c>
    </row>
    <row r="6730" spans="1:16" x14ac:dyDescent="0.35">
      <c r="A6730" t="s">
        <v>1391</v>
      </c>
      <c r="B6730" s="3" t="s">
        <v>12697</v>
      </c>
      <c r="C6730" s="4">
        <v>51.816819676500003</v>
      </c>
      <c r="D6730" s="4">
        <v>11.286799461199999</v>
      </c>
      <c r="E6730" s="4">
        <f>Orte[[#This Row],[Lat_dez]]*PI()/180</f>
        <v>0.90437411126710809</v>
      </c>
      <c r="F6730" s="4">
        <f>Orte[[#This Row],[Lon_dez]]*PI()/180</f>
        <v>0.19699181261026197</v>
      </c>
      <c r="G6730" t="s">
        <v>809</v>
      </c>
      <c r="H6730" t="s">
        <v>1359</v>
      </c>
      <c r="I6730" s="4" t="b">
        <v>0</v>
      </c>
      <c r="J6730" s="4" t="str">
        <f>CONCATENATE(Orte[[#This Row],[Ort]]," - ",Orte[[#This Row],[Landkreis]])</f>
        <v>Seeland - Landkreis Salzlandkreis</v>
      </c>
      <c r="L6730" s="3" t="s">
        <v>8005</v>
      </c>
      <c r="M6730" s="3"/>
      <c r="N6730" t="str">
        <f>Orte[[#This Row],[Ort]]</f>
        <v>Seeland</v>
      </c>
      <c r="O6730" t="s">
        <v>7608</v>
      </c>
      <c r="P6730" t="s">
        <v>7241</v>
      </c>
    </row>
    <row r="6731" spans="1:16" x14ac:dyDescent="0.35">
      <c r="A6731" t="s">
        <v>1391</v>
      </c>
      <c r="B6731" s="3" t="s">
        <v>8323</v>
      </c>
      <c r="C6731" s="4">
        <v>51.782935715699999</v>
      </c>
      <c r="D6731" s="4">
        <v>11.305106891399999</v>
      </c>
      <c r="E6731" s="4">
        <f>Orte[[#This Row],[Lat_dez]]*PI()/180</f>
        <v>0.90378272458753117</v>
      </c>
      <c r="F6731" s="4">
        <f>Orte[[#This Row],[Lon_dez]]*PI()/180</f>
        <v>0.19731133754483099</v>
      </c>
      <c r="G6731" t="s">
        <v>809</v>
      </c>
      <c r="H6731" t="s">
        <v>1359</v>
      </c>
      <c r="I6731" s="4" t="b">
        <v>0</v>
      </c>
      <c r="J6731" s="4" t="str">
        <f>CONCATENATE(Orte[[#This Row],[Ort]]," - ",Orte[[#This Row],[Landkreis]])</f>
        <v>Seeland - Landkreis Salzlandkreis</v>
      </c>
      <c r="L6731" s="3" t="s">
        <v>7780</v>
      </c>
      <c r="M6731" s="3"/>
      <c r="N6731" t="str">
        <f>Orte[[#This Row],[Ort]]</f>
        <v>Seeland</v>
      </c>
      <c r="O6731" t="s">
        <v>448</v>
      </c>
      <c r="P6731" t="s">
        <v>4392</v>
      </c>
    </row>
    <row r="6732" spans="1:16" x14ac:dyDescent="0.35">
      <c r="A6732" t="s">
        <v>1391</v>
      </c>
      <c r="B6732" s="3" t="s">
        <v>10387</v>
      </c>
      <c r="C6732" s="4">
        <v>51.810905310199999</v>
      </c>
      <c r="D6732" s="4">
        <v>11.3443388113</v>
      </c>
      <c r="E6732" s="4">
        <f>Orte[[#This Row],[Lat_dez]]*PI()/180</f>
        <v>0.9042708861020039</v>
      </c>
      <c r="F6732" s="4">
        <f>Orte[[#This Row],[Lon_dez]]*PI()/180</f>
        <v>0.19799606371896472</v>
      </c>
      <c r="G6732" t="s">
        <v>809</v>
      </c>
      <c r="H6732" t="s">
        <v>1359</v>
      </c>
      <c r="I6732" s="4" t="b">
        <v>0</v>
      </c>
      <c r="J6732" s="4" t="str">
        <f>CONCATENATE(Orte[[#This Row],[Ort]]," - ",Orte[[#This Row],[Landkreis]])</f>
        <v>Seeland - Landkreis Salzlandkreis</v>
      </c>
      <c r="L6732" s="3" t="s">
        <v>9920</v>
      </c>
      <c r="M6732" s="3"/>
      <c r="N6732" t="str">
        <f>Orte[[#This Row],[Ort]]</f>
        <v>Seeland</v>
      </c>
      <c r="O6732" t="s">
        <v>16081</v>
      </c>
      <c r="P6732" t="s">
        <v>1526</v>
      </c>
    </row>
    <row r="6733" spans="1:16" x14ac:dyDescent="0.35">
      <c r="A6733" t="s">
        <v>2945</v>
      </c>
      <c r="B6733" s="3" t="s">
        <v>10116</v>
      </c>
      <c r="C6733" s="4">
        <v>48.305093129399999</v>
      </c>
      <c r="D6733" s="4">
        <v>7.9428317119800003</v>
      </c>
      <c r="E6733" s="4">
        <f>Orte[[#This Row],[Lat_dez]]*PI()/180</f>
        <v>0.84308292059052126</v>
      </c>
      <c r="F6733" s="4">
        <f>Orte[[#This Row],[Lon_dez]]*PI()/180</f>
        <v>0.13862856530586892</v>
      </c>
      <c r="G6733" t="s">
        <v>546</v>
      </c>
      <c r="H6733" t="s">
        <v>622</v>
      </c>
      <c r="I6733" s="4" t="b">
        <v>0</v>
      </c>
      <c r="J6733" s="4" t="str">
        <f>CONCATENATE(Orte[[#This Row],[Ort]]," - ",Orte[[#This Row],[Landkreis]])</f>
        <v>Seelbach - Landkreis Ortenaukreis</v>
      </c>
      <c r="L6733" s="3" t="s">
        <v>15726</v>
      </c>
      <c r="M6733" s="3"/>
      <c r="N6733" t="str">
        <f>Orte[[#This Row],[Ort]]</f>
        <v>Seelbach</v>
      </c>
      <c r="O6733" t="s">
        <v>280</v>
      </c>
      <c r="P6733" t="s">
        <v>16164</v>
      </c>
    </row>
    <row r="6734" spans="1:16" x14ac:dyDescent="0.35">
      <c r="A6734" t="s">
        <v>2109</v>
      </c>
      <c r="B6734" s="3" t="s">
        <v>9102</v>
      </c>
      <c r="C6734" s="4">
        <v>52.511646298199999</v>
      </c>
      <c r="D6734" s="4">
        <v>14.360982014999999</v>
      </c>
      <c r="E6734" s="4">
        <f>Orte[[#This Row],[Lat_dez]]*PI()/180</f>
        <v>0.91650112354628199</v>
      </c>
      <c r="F6734" s="4">
        <f>Orte[[#This Row],[Lon_dez]]*PI()/180</f>
        <v>0.25064641998143966</v>
      </c>
      <c r="G6734" t="s">
        <v>885</v>
      </c>
      <c r="H6734" t="s">
        <v>975</v>
      </c>
      <c r="I6734" s="4" t="b">
        <v>0</v>
      </c>
      <c r="J6734" s="4" t="str">
        <f>CONCATENATE(Orte[[#This Row],[Ort]]," - ",Orte[[#This Row],[Landkreis]])</f>
        <v>Seelow, Lietzen u.a. - Landkreis Märkisch-Oderland</v>
      </c>
      <c r="L6734" s="3" t="s">
        <v>11631</v>
      </c>
      <c r="M6734" s="3"/>
      <c r="N6734" t="str">
        <f>Orte[[#This Row],[Ort]]</f>
        <v>Seelow, Lietzen u.a.</v>
      </c>
      <c r="O6734" t="s">
        <v>16082</v>
      </c>
      <c r="P6734" t="s">
        <v>5888</v>
      </c>
    </row>
    <row r="6735" spans="1:16" x14ac:dyDescent="0.35">
      <c r="A6735" t="s">
        <v>2427</v>
      </c>
      <c r="B6735" s="3" t="s">
        <v>9478</v>
      </c>
      <c r="C6735" s="4">
        <v>52.386028252199999</v>
      </c>
      <c r="D6735" s="4">
        <v>9.5747772333200007</v>
      </c>
      <c r="E6735" s="4">
        <f>Orte[[#This Row],[Lat_dez]]*PI()/180</f>
        <v>0.91430867504366042</v>
      </c>
      <c r="F6735" s="4">
        <f>Orte[[#This Row],[Lon_dez]]*PI()/180</f>
        <v>0.16711138786642732</v>
      </c>
      <c r="G6735" t="s">
        <v>554</v>
      </c>
      <c r="H6735" t="s">
        <v>652</v>
      </c>
      <c r="I6735" s="4" t="b">
        <v>0</v>
      </c>
      <c r="J6735" s="4" t="str">
        <f>CONCATENATE(Orte[[#This Row],[Ort]]," - ",Orte[[#This Row],[Landkreis]])</f>
        <v>Seelze - Landkreis Region Hannover</v>
      </c>
      <c r="L6735" s="3" t="s">
        <v>9257</v>
      </c>
      <c r="M6735" s="3"/>
      <c r="N6735" t="str">
        <f>Orte[[#This Row],[Ort]]</f>
        <v>Seelze</v>
      </c>
      <c r="O6735" t="s">
        <v>16083</v>
      </c>
      <c r="P6735" t="s">
        <v>5438</v>
      </c>
    </row>
    <row r="6736" spans="1:16" x14ac:dyDescent="0.35">
      <c r="A6736" t="s">
        <v>3862</v>
      </c>
      <c r="B6736" s="3" t="s">
        <v>11282</v>
      </c>
      <c r="C6736" s="4">
        <v>47.938151655399999</v>
      </c>
      <c r="D6736" s="4">
        <v>12.455588844099999</v>
      </c>
      <c r="E6736" s="4">
        <f>Orte[[#This Row],[Lat_dez]]*PI()/180</f>
        <v>0.83667858370710002</v>
      </c>
      <c r="F6736" s="4">
        <f>Orte[[#This Row],[Lon_dez]]*PI()/180</f>
        <v>0.21739103560421968</v>
      </c>
      <c r="G6736" t="s">
        <v>665</v>
      </c>
      <c r="H6736" t="s">
        <v>913</v>
      </c>
      <c r="I6736" s="4" t="b">
        <v>0</v>
      </c>
      <c r="J6736" s="4" t="str">
        <f>CONCATENATE(Orte[[#This Row],[Ort]]," - ",Orte[[#This Row],[Landkreis]])</f>
        <v>Seeon-Seebruck - Landkreis Traunstein</v>
      </c>
      <c r="L6736" s="3" t="s">
        <v>10289</v>
      </c>
      <c r="M6736" s="3"/>
      <c r="N6736" t="str">
        <f>Orte[[#This Row],[Ort]]</f>
        <v>Seeon-Seebruck</v>
      </c>
      <c r="O6736" t="s">
        <v>16084</v>
      </c>
      <c r="P6736" t="s">
        <v>4960</v>
      </c>
    </row>
    <row r="6737" spans="1:16" x14ac:dyDescent="0.35">
      <c r="A6737" t="s">
        <v>3862</v>
      </c>
      <c r="B6737" s="3" t="s">
        <v>13535</v>
      </c>
      <c r="C6737" s="4">
        <v>47.972232972400001</v>
      </c>
      <c r="D6737" s="4">
        <v>12.459136730699999</v>
      </c>
      <c r="E6737" s="4">
        <f>Orte[[#This Row],[Lat_dez]]*PI()/180</f>
        <v>0.83727341490216611</v>
      </c>
      <c r="F6737" s="4">
        <f>Orte[[#This Row],[Lon_dez]]*PI()/180</f>
        <v>0.21745295790687705</v>
      </c>
      <c r="G6737" t="s">
        <v>665</v>
      </c>
      <c r="H6737" t="s">
        <v>913</v>
      </c>
      <c r="I6737" s="4" t="b">
        <v>0</v>
      </c>
      <c r="J6737" s="4" t="str">
        <f>CONCATENATE(Orte[[#This Row],[Ort]]," - ",Orte[[#This Row],[Landkreis]])</f>
        <v>Seeon-Seebruck - Landkreis Traunstein</v>
      </c>
      <c r="L6737" s="3" t="s">
        <v>8758</v>
      </c>
      <c r="M6737" s="3"/>
      <c r="N6737" t="str">
        <f>Orte[[#This Row],[Ort]]</f>
        <v>Seeon-Seebruck</v>
      </c>
      <c r="O6737" t="s">
        <v>16085</v>
      </c>
      <c r="P6737" t="s">
        <v>7214</v>
      </c>
    </row>
    <row r="6738" spans="1:16" x14ac:dyDescent="0.35">
      <c r="A6738" t="s">
        <v>3862</v>
      </c>
      <c r="B6738" s="3" t="s">
        <v>11533</v>
      </c>
      <c r="C6738" s="4">
        <v>47.958573117599997</v>
      </c>
      <c r="D6738" s="4">
        <v>12.5029138831</v>
      </c>
      <c r="E6738" s="4">
        <f>Orte[[#This Row],[Lat_dez]]*PI()/180</f>
        <v>0.83703500546056153</v>
      </c>
      <c r="F6738" s="4">
        <f>Orte[[#This Row],[Lon_dez]]*PI()/180</f>
        <v>0.2182170133534044</v>
      </c>
      <c r="G6738" t="s">
        <v>665</v>
      </c>
      <c r="H6738" t="s">
        <v>913</v>
      </c>
      <c r="I6738" s="4" t="b">
        <v>0</v>
      </c>
      <c r="J6738" s="4" t="str">
        <f>CONCATENATE(Orte[[#This Row],[Ort]]," - ",Orte[[#This Row],[Landkreis]])</f>
        <v>Seeon-Seebruck - Landkreis Traunstein</v>
      </c>
      <c r="L6738" s="3" t="s">
        <v>9896</v>
      </c>
      <c r="M6738" s="3"/>
      <c r="N6738" t="str">
        <f>Orte[[#This Row],[Ort]]</f>
        <v>Seeon-Seebruck</v>
      </c>
      <c r="O6738" t="s">
        <v>16086</v>
      </c>
      <c r="P6738" t="s">
        <v>16165</v>
      </c>
    </row>
    <row r="6739" spans="1:16" x14ac:dyDescent="0.35">
      <c r="A6739" t="s">
        <v>5692</v>
      </c>
      <c r="B6739" s="3" t="s">
        <v>13657</v>
      </c>
      <c r="C6739" s="4">
        <v>49.855646860299998</v>
      </c>
      <c r="D6739" s="4">
        <v>7.5341835891100004</v>
      </c>
      <c r="E6739" s="4">
        <f>Orte[[#This Row],[Lat_dez]]*PI()/180</f>
        <v>0.87014518842380839</v>
      </c>
      <c r="F6739" s="4">
        <f>Orte[[#This Row],[Lon_dez]]*PI()/180</f>
        <v>0.13149631007969312</v>
      </c>
      <c r="G6739" t="s">
        <v>514</v>
      </c>
      <c r="H6739" t="s">
        <v>588</v>
      </c>
      <c r="I6739" s="4" t="b">
        <v>0</v>
      </c>
      <c r="J6739" s="4" t="str">
        <f>CONCATENATE(Orte[[#This Row],[Ort]]," - ",Orte[[#This Row],[Landkreis]])</f>
        <v>Seesbach - Landkreis Bad Kreuznach</v>
      </c>
      <c r="L6739" s="3" t="s">
        <v>13365</v>
      </c>
      <c r="M6739" s="3"/>
      <c r="N6739" t="str">
        <f>Orte[[#This Row],[Ort]]</f>
        <v>Seesbach</v>
      </c>
      <c r="O6739" t="s">
        <v>16087</v>
      </c>
      <c r="P6739" t="s">
        <v>1459</v>
      </c>
    </row>
    <row r="6740" spans="1:16" x14ac:dyDescent="0.35">
      <c r="A6740" t="s">
        <v>5877</v>
      </c>
      <c r="B6740" s="3" t="s">
        <v>13917</v>
      </c>
      <c r="C6740" s="4">
        <v>51.8898461733</v>
      </c>
      <c r="D6740" s="4">
        <v>10.1866121097</v>
      </c>
      <c r="E6740" s="4">
        <f>Orte[[#This Row],[Lat_dez]]*PI()/180</f>
        <v>0.90564866407746503</v>
      </c>
      <c r="F6740" s="4">
        <f>Orte[[#This Row],[Lon_dez]]*PI()/180</f>
        <v>0.17778992093779078</v>
      </c>
      <c r="G6740" t="s">
        <v>554</v>
      </c>
      <c r="H6740" t="s">
        <v>692</v>
      </c>
      <c r="I6740" s="4" t="b">
        <v>0</v>
      </c>
      <c r="J6740" s="4" t="str">
        <f>CONCATENATE(Orte[[#This Row],[Ort]]," - ",Orte[[#This Row],[Landkreis]])</f>
        <v>Seesen - Landkreis Goslar</v>
      </c>
      <c r="L6740" s="3" t="s">
        <v>14939</v>
      </c>
      <c r="M6740" s="3"/>
      <c r="N6740" t="str">
        <f>Orte[[#This Row],[Ort]]</f>
        <v>Seesen</v>
      </c>
      <c r="O6740" t="s">
        <v>16088</v>
      </c>
      <c r="P6740" t="s">
        <v>1643</v>
      </c>
    </row>
    <row r="6741" spans="1:16" x14ac:dyDescent="0.35">
      <c r="A6741" t="s">
        <v>3155</v>
      </c>
      <c r="B6741" s="3" t="s">
        <v>10381</v>
      </c>
      <c r="C6741" s="4">
        <v>47.825635148300002</v>
      </c>
      <c r="D6741" s="4">
        <v>11.2691717995</v>
      </c>
      <c r="E6741" s="4">
        <f>Orte[[#This Row],[Lat_dez]]*PI()/180</f>
        <v>0.83471480019536159</v>
      </c>
      <c r="F6741" s="4">
        <f>Orte[[#This Row],[Lon_dez]]*PI()/180</f>
        <v>0.19668415187416927</v>
      </c>
      <c r="G6741" t="s">
        <v>665</v>
      </c>
      <c r="H6741" t="s">
        <v>1338</v>
      </c>
      <c r="I6741" s="4" t="b">
        <v>0</v>
      </c>
      <c r="J6741" s="4" t="str">
        <f>CONCATENATE(Orte[[#This Row],[Ort]]," - ",Orte[[#This Row],[Landkreis]])</f>
        <v>Seeshaupt - Landkreis Weilheim-Schongau</v>
      </c>
      <c r="L6741" s="3" t="s">
        <v>9266</v>
      </c>
      <c r="M6741" s="3"/>
      <c r="N6741" t="str">
        <f>Orte[[#This Row],[Ort]]</f>
        <v>Seeshaupt</v>
      </c>
      <c r="O6741" t="s">
        <v>16089</v>
      </c>
      <c r="P6741" t="s">
        <v>2329</v>
      </c>
    </row>
    <row r="6742" spans="1:16" x14ac:dyDescent="0.35">
      <c r="A6742" t="s">
        <v>3369</v>
      </c>
      <c r="B6742" s="3" t="s">
        <v>10645</v>
      </c>
      <c r="C6742" s="4">
        <v>53.720246425699997</v>
      </c>
      <c r="D6742" s="4">
        <v>9.6093132732399997</v>
      </c>
      <c r="E6742" s="4">
        <f>Orte[[#This Row],[Lat_dez]]*PI()/180</f>
        <v>0.93759517511118018</v>
      </c>
      <c r="F6742" s="4">
        <f>Orte[[#This Row],[Lon_dez]]*PI()/180</f>
        <v>0.1677141554736315</v>
      </c>
      <c r="G6742" t="s">
        <v>641</v>
      </c>
      <c r="H6742" t="s">
        <v>828</v>
      </c>
      <c r="I6742" s="4" t="b">
        <v>0</v>
      </c>
      <c r="J6742" s="4" t="str">
        <f>CONCATENATE(Orte[[#This Row],[Ort]]," - ",Orte[[#This Row],[Landkreis]])</f>
        <v>Seester - Kreis Pinneberg</v>
      </c>
      <c r="L6742" s="3" t="s">
        <v>15733</v>
      </c>
      <c r="M6742" s="3"/>
      <c r="N6742" t="str">
        <f>Orte[[#This Row],[Ort]]</f>
        <v>Seester</v>
      </c>
      <c r="O6742" t="s">
        <v>151</v>
      </c>
      <c r="P6742" t="s">
        <v>1462</v>
      </c>
    </row>
    <row r="6743" spans="1:16" x14ac:dyDescent="0.35">
      <c r="A6743" t="s">
        <v>6229</v>
      </c>
      <c r="B6743" s="3" t="s">
        <v>14365</v>
      </c>
      <c r="C6743" s="4">
        <v>53.696885139999999</v>
      </c>
      <c r="D6743" s="4">
        <v>9.5573138636399992</v>
      </c>
      <c r="E6743" s="4">
        <f>Orte[[#This Row],[Lat_dez]]*PI()/180</f>
        <v>0.93718744375821628</v>
      </c>
      <c r="F6743" s="4">
        <f>Orte[[#This Row],[Lon_dez]]*PI()/180</f>
        <v>0.16680659456701835</v>
      </c>
      <c r="G6743" t="s">
        <v>641</v>
      </c>
      <c r="H6743" t="s">
        <v>828</v>
      </c>
      <c r="I6743" s="4" t="b">
        <v>0</v>
      </c>
      <c r="J6743" s="4" t="str">
        <f>CONCATENATE(Orte[[#This Row],[Ort]]," - ",Orte[[#This Row],[Landkreis]])</f>
        <v>Seestermühe - Kreis Pinneberg</v>
      </c>
      <c r="L6743" s="3" t="s">
        <v>10616</v>
      </c>
      <c r="M6743" s="3"/>
      <c r="N6743" t="str">
        <f>Orte[[#This Row],[Ort]]</f>
        <v>Seestermühe</v>
      </c>
      <c r="O6743" t="s">
        <v>7610</v>
      </c>
      <c r="P6743" t="s">
        <v>2840</v>
      </c>
    </row>
    <row r="6744" spans="1:16" x14ac:dyDescent="0.35">
      <c r="A6744" t="s">
        <v>2746</v>
      </c>
      <c r="B6744" s="3" t="s">
        <v>15376</v>
      </c>
      <c r="C6744" s="4">
        <v>53.425253755200004</v>
      </c>
      <c r="D6744" s="4">
        <v>10.046297989699999</v>
      </c>
      <c r="E6744" s="4">
        <f>Orte[[#This Row],[Lat_dez]]*PI()/180</f>
        <v>0.93244658174170469</v>
      </c>
      <c r="F6744" s="4">
        <f>Orte[[#This Row],[Lon_dez]]*PI()/180</f>
        <v>0.17534097755675238</v>
      </c>
      <c r="G6744" t="s">
        <v>554</v>
      </c>
      <c r="H6744" t="s">
        <v>821</v>
      </c>
      <c r="I6744" s="4" t="b">
        <v>0</v>
      </c>
      <c r="J6744" s="4" t="str">
        <f>CONCATENATE(Orte[[#This Row],[Ort]]," - ",Orte[[#This Row],[Landkreis]])</f>
        <v>Seevetal - Landkreis Harburg</v>
      </c>
      <c r="L6744" s="3" t="s">
        <v>10623</v>
      </c>
      <c r="M6744" s="3"/>
      <c r="N6744" t="str">
        <f>Orte[[#This Row],[Ort]]</f>
        <v>Seevetal</v>
      </c>
      <c r="O6744" t="s">
        <v>296</v>
      </c>
      <c r="P6744" t="s">
        <v>3321</v>
      </c>
    </row>
    <row r="6745" spans="1:16" x14ac:dyDescent="0.35">
      <c r="A6745" t="s">
        <v>2746</v>
      </c>
      <c r="B6745" s="3" t="s">
        <v>9881</v>
      </c>
      <c r="C6745" s="4">
        <v>53.387002992699998</v>
      </c>
      <c r="D6745" s="4">
        <v>9.9731177347400006</v>
      </c>
      <c r="E6745" s="4">
        <f>Orte[[#This Row],[Lat_dez]]*PI()/180</f>
        <v>0.93177897999468118</v>
      </c>
      <c r="F6745" s="4">
        <f>Orte[[#This Row],[Lon_dez]]*PI()/180</f>
        <v>0.17406374116025147</v>
      </c>
      <c r="G6745" t="s">
        <v>554</v>
      </c>
      <c r="H6745" t="s">
        <v>821</v>
      </c>
      <c r="I6745" s="4" t="b">
        <v>0</v>
      </c>
      <c r="J6745" s="4" t="str">
        <f>CONCATENATE(Orte[[#This Row],[Ort]]," - ",Orte[[#This Row],[Landkreis]])</f>
        <v>Seevetal - Landkreis Harburg</v>
      </c>
      <c r="L6745" s="3" t="s">
        <v>13370</v>
      </c>
      <c r="M6745" s="3"/>
      <c r="N6745" t="str">
        <f>Orte[[#This Row],[Ort]]</f>
        <v>Seevetal</v>
      </c>
      <c r="O6745" t="s">
        <v>16090</v>
      </c>
      <c r="P6745" t="s">
        <v>3754</v>
      </c>
    </row>
    <row r="6746" spans="1:16" x14ac:dyDescent="0.35">
      <c r="A6746" t="s">
        <v>2746</v>
      </c>
      <c r="B6746" s="3" t="s">
        <v>13358</v>
      </c>
      <c r="C6746" s="4">
        <v>53.358636061699997</v>
      </c>
      <c r="D6746" s="4">
        <v>10.0471685489</v>
      </c>
      <c r="E6746" s="4">
        <f>Orte[[#This Row],[Lat_dez]]*PI()/180</f>
        <v>0.93128388365004511</v>
      </c>
      <c r="F6746" s="4">
        <f>Orte[[#This Row],[Lon_dez]]*PI()/180</f>
        <v>0.17535617168112591</v>
      </c>
      <c r="G6746" t="s">
        <v>554</v>
      </c>
      <c r="H6746" t="s">
        <v>821</v>
      </c>
      <c r="I6746" s="4" t="b">
        <v>0</v>
      </c>
      <c r="J6746" s="4" t="str">
        <f>CONCATENATE(Orte[[#This Row],[Ort]]," - ",Orte[[#This Row],[Landkreis]])</f>
        <v>Seevetal - Landkreis Harburg</v>
      </c>
      <c r="L6746" s="3" t="s">
        <v>13386</v>
      </c>
      <c r="M6746" s="3"/>
      <c r="N6746" t="str">
        <f>Orte[[#This Row],[Ort]]</f>
        <v>Seevetal</v>
      </c>
      <c r="O6746" t="s">
        <v>16091</v>
      </c>
      <c r="P6746" t="s">
        <v>3781</v>
      </c>
    </row>
    <row r="6747" spans="1:16" x14ac:dyDescent="0.35">
      <c r="A6747" t="s">
        <v>5415</v>
      </c>
      <c r="B6747" s="3" t="s">
        <v>13294</v>
      </c>
      <c r="C6747" s="4">
        <v>48.585984224999997</v>
      </c>
      <c r="D6747" s="4">
        <v>8.4557258413799996</v>
      </c>
      <c r="E6747" s="4">
        <f>Orte[[#This Row],[Lat_dez]]*PI()/180</f>
        <v>0.8479853950482753</v>
      </c>
      <c r="F6747" s="4">
        <f>Orte[[#This Row],[Lon_dez]]*PI()/180</f>
        <v>0.14758025657804877</v>
      </c>
      <c r="G6747" t="s">
        <v>546</v>
      </c>
      <c r="H6747" t="s">
        <v>2016</v>
      </c>
      <c r="I6747" s="4" t="b">
        <v>0</v>
      </c>
      <c r="J6747" s="4" t="str">
        <f>CONCATENATE(Orte[[#This Row],[Ort]]," - ",Orte[[#This Row],[Landkreis]])</f>
        <v>Seewald - Landkreis Freudenstadt</v>
      </c>
      <c r="L6747" s="3" t="s">
        <v>15729</v>
      </c>
      <c r="M6747" s="3"/>
      <c r="N6747" t="str">
        <f>Orte[[#This Row],[Ort]]</f>
        <v>Seewald</v>
      </c>
      <c r="O6747" t="s">
        <v>7612</v>
      </c>
      <c r="P6747" t="s">
        <v>1959</v>
      </c>
    </row>
    <row r="6748" spans="1:16" x14ac:dyDescent="0.35">
      <c r="A6748" t="s">
        <v>1445</v>
      </c>
      <c r="B6748" s="3" t="s">
        <v>8383</v>
      </c>
      <c r="C6748" s="4">
        <v>54.369106791599997</v>
      </c>
      <c r="D6748" s="4">
        <v>9.8214819834699991</v>
      </c>
      <c r="E6748" s="4">
        <f>Orte[[#This Row],[Lat_dez]]*PI()/180</f>
        <v>0.94891992488183041</v>
      </c>
      <c r="F6748" s="4">
        <f>Orte[[#This Row],[Lon_dez]]*PI()/180</f>
        <v>0.17141719803685479</v>
      </c>
      <c r="G6748" t="s">
        <v>641</v>
      </c>
      <c r="H6748" t="s">
        <v>642</v>
      </c>
      <c r="I6748" s="4" t="b">
        <v>0</v>
      </c>
      <c r="J6748" s="4" t="str">
        <f>CONCATENATE(Orte[[#This Row],[Ort]]," - ",Orte[[#This Row],[Landkreis]])</f>
        <v>Sehestedt - Kreis Rendsburg-Eckernförde</v>
      </c>
      <c r="L6748" s="3" t="s">
        <v>10621</v>
      </c>
      <c r="M6748" s="3"/>
      <c r="N6748" t="str">
        <f>Orte[[#This Row],[Ort]]</f>
        <v>Sehestedt</v>
      </c>
      <c r="O6748" t="s">
        <v>16092</v>
      </c>
      <c r="P6748" t="s">
        <v>1741</v>
      </c>
    </row>
    <row r="6749" spans="1:16" x14ac:dyDescent="0.35">
      <c r="A6749" t="s">
        <v>2763</v>
      </c>
      <c r="B6749" s="3" t="s">
        <v>9907</v>
      </c>
      <c r="C6749" s="4">
        <v>52.0290374848</v>
      </c>
      <c r="D6749" s="4">
        <v>10.239025202000001</v>
      </c>
      <c r="E6749" s="4">
        <f>Orte[[#This Row],[Lat_dez]]*PI()/180</f>
        <v>0.90807801075330918</v>
      </c>
      <c r="F6749" s="4">
        <f>Orte[[#This Row],[Lon_dez]]*PI()/180</f>
        <v>0.1787047019695775</v>
      </c>
      <c r="G6749" t="s">
        <v>554</v>
      </c>
      <c r="H6749" t="s">
        <v>786</v>
      </c>
      <c r="I6749" s="4" t="b">
        <v>0</v>
      </c>
      <c r="J6749" s="4" t="str">
        <f>CONCATENATE(Orte[[#This Row],[Ort]]," - ",Orte[[#This Row],[Landkreis]])</f>
        <v>Sehlde - Landkreis Wolfenbüttel</v>
      </c>
      <c r="L6749" s="3" t="s">
        <v>7779</v>
      </c>
      <c r="M6749" s="3"/>
      <c r="N6749" t="str">
        <f>Orte[[#This Row],[Ort]]</f>
        <v>Sehlde</v>
      </c>
      <c r="O6749" t="s">
        <v>7613</v>
      </c>
      <c r="P6749" t="s">
        <v>1220</v>
      </c>
    </row>
    <row r="6750" spans="1:16" x14ac:dyDescent="0.35">
      <c r="A6750" t="s">
        <v>1421</v>
      </c>
      <c r="B6750" s="3" t="s">
        <v>8354</v>
      </c>
      <c r="C6750" s="4">
        <v>50.495428477700003</v>
      </c>
      <c r="D6750" s="4">
        <v>12.980846018899999</v>
      </c>
      <c r="E6750" s="4">
        <f>Orte[[#This Row],[Lat_dez]]*PI()/180</f>
        <v>0.881311484141173</v>
      </c>
      <c r="F6750" s="4">
        <f>Orte[[#This Row],[Lon_dez]]*PI()/180</f>
        <v>0.22655850272420308</v>
      </c>
      <c r="G6750" t="s">
        <v>869</v>
      </c>
      <c r="H6750" t="s">
        <v>910</v>
      </c>
      <c r="I6750" s="4" t="b">
        <v>0</v>
      </c>
      <c r="J6750" s="4" t="str">
        <f>CONCATENATE(Orte[[#This Row],[Ort]]," - ",Orte[[#This Row],[Landkreis]])</f>
        <v>Sehma - Landkreis Erzgebirgskreis</v>
      </c>
      <c r="L6750" s="3" t="s">
        <v>11153</v>
      </c>
      <c r="M6750" s="3"/>
      <c r="N6750" t="str">
        <f>Orte[[#This Row],[Ort]]</f>
        <v>Sehma</v>
      </c>
      <c r="O6750" t="s">
        <v>16093</v>
      </c>
      <c r="P6750" t="s">
        <v>16166</v>
      </c>
    </row>
    <row r="6751" spans="1:16" x14ac:dyDescent="0.35">
      <c r="A6751" t="s">
        <v>6957</v>
      </c>
      <c r="B6751" s="3" t="s">
        <v>15369</v>
      </c>
      <c r="C6751" s="4">
        <v>52.320112303499997</v>
      </c>
      <c r="D6751" s="4">
        <v>9.9688231526400006</v>
      </c>
      <c r="E6751" s="4">
        <f>Orte[[#This Row],[Lat_dez]]*PI()/180</f>
        <v>0.91315822470926966</v>
      </c>
      <c r="F6751" s="4">
        <f>Orte[[#This Row],[Lon_dez]]*PI()/180</f>
        <v>0.17398878656260927</v>
      </c>
      <c r="G6751" t="s">
        <v>554</v>
      </c>
      <c r="H6751" t="s">
        <v>652</v>
      </c>
      <c r="I6751" s="4" t="b">
        <v>0</v>
      </c>
      <c r="J6751" s="4" t="str">
        <f>CONCATENATE(Orte[[#This Row],[Ort]]," - ",Orte[[#This Row],[Landkreis]])</f>
        <v>Sehnde - Landkreis Region Hannover</v>
      </c>
      <c r="L6751" s="3" t="s">
        <v>13931</v>
      </c>
      <c r="M6751" s="3"/>
      <c r="N6751" t="str">
        <f>Orte[[#This Row],[Ort]]</f>
        <v>Sehnde</v>
      </c>
      <c r="O6751" t="s">
        <v>16094</v>
      </c>
      <c r="P6751" t="s">
        <v>3787</v>
      </c>
    </row>
    <row r="6752" spans="1:16" x14ac:dyDescent="0.35">
      <c r="A6752" t="s">
        <v>4878</v>
      </c>
      <c r="B6752" s="3" t="s">
        <v>12586</v>
      </c>
      <c r="C6752" s="4">
        <v>49.941583562700004</v>
      </c>
      <c r="D6752" s="4">
        <v>7.7358867367900004</v>
      </c>
      <c r="E6752" s="4">
        <f>Orte[[#This Row],[Lat_dez]]*PI()/180</f>
        <v>0.87164506682899501</v>
      </c>
      <c r="F6752" s="4">
        <f>Orte[[#This Row],[Lon_dez]]*PI()/180</f>
        <v>0.13501669411834546</v>
      </c>
      <c r="G6752" t="s">
        <v>514</v>
      </c>
      <c r="H6752" t="s">
        <v>588</v>
      </c>
      <c r="I6752" s="4" t="b">
        <v>0</v>
      </c>
      <c r="J6752" s="4" t="str">
        <f>CONCATENATE(Orte[[#This Row],[Ort]]," - ",Orte[[#This Row],[Landkreis]])</f>
        <v>Seibersbach - Landkreis Bad Kreuznach</v>
      </c>
      <c r="L6752" s="3" t="s">
        <v>8760</v>
      </c>
      <c r="M6752" s="3"/>
      <c r="N6752" t="str">
        <f>Orte[[#This Row],[Ort]]</f>
        <v>Seibersbach</v>
      </c>
      <c r="O6752" t="s">
        <v>16095</v>
      </c>
      <c r="P6752" t="s">
        <v>2460</v>
      </c>
    </row>
    <row r="6753" spans="1:16" x14ac:dyDescent="0.35">
      <c r="A6753" t="s">
        <v>6924</v>
      </c>
      <c r="B6753" s="3" t="s">
        <v>15321</v>
      </c>
      <c r="C6753" s="4">
        <v>50.6343342491</v>
      </c>
      <c r="D6753" s="4">
        <v>13.4606420856</v>
      </c>
      <c r="E6753" s="4">
        <f>Orte[[#This Row],[Lat_dez]]*PI()/180</f>
        <v>0.88373584720212572</v>
      </c>
      <c r="F6753" s="4">
        <f>Orte[[#This Row],[Lon_dez]]*PI()/180</f>
        <v>0.23493252382623639</v>
      </c>
      <c r="G6753" t="s">
        <v>869</v>
      </c>
      <c r="H6753" t="s">
        <v>910</v>
      </c>
      <c r="I6753" s="4" t="b">
        <v>0</v>
      </c>
      <c r="J6753" s="4" t="str">
        <f>CONCATENATE(Orte[[#This Row],[Ort]]," - ",Orte[[#This Row],[Landkreis]])</f>
        <v>Seiffen/Erzgeb. - Landkreis Erzgebirgskreis</v>
      </c>
      <c r="L6753" s="3" t="s">
        <v>13372</v>
      </c>
      <c r="M6753" s="3"/>
      <c r="N6753" t="str">
        <f>Orte[[#This Row],[Ort]]</f>
        <v>Seiffen/Erzgeb.</v>
      </c>
      <c r="O6753" t="s">
        <v>16096</v>
      </c>
      <c r="P6753" t="s">
        <v>6133</v>
      </c>
    </row>
    <row r="6754" spans="1:16" x14ac:dyDescent="0.35">
      <c r="A6754" t="s">
        <v>6368</v>
      </c>
      <c r="B6754" s="3" t="s">
        <v>14571</v>
      </c>
      <c r="C6754" s="4">
        <v>50.936911735000002</v>
      </c>
      <c r="D6754" s="4">
        <v>14.6054269518</v>
      </c>
      <c r="E6754" s="4">
        <f>Orte[[#This Row],[Lat_dez]]*PI()/180</f>
        <v>0.88901682057348741</v>
      </c>
      <c r="F6754" s="4">
        <f>Orte[[#This Row],[Lon_dez]]*PI()/180</f>
        <v>0.25491278896842912</v>
      </c>
      <c r="G6754" t="s">
        <v>869</v>
      </c>
      <c r="H6754" t="s">
        <v>979</v>
      </c>
      <c r="I6754" s="4" t="b">
        <v>0</v>
      </c>
      <c r="J6754" s="4" t="str">
        <f>CONCATENATE(Orte[[#This Row],[Ort]]," - ",Orte[[#This Row],[Landkreis]])</f>
        <v>Seifhennersdorf - Landkreis Görlitz</v>
      </c>
      <c r="L6754" s="3" t="s">
        <v>13923</v>
      </c>
      <c r="M6754" s="3"/>
      <c r="N6754" t="str">
        <f>Orte[[#This Row],[Ort]]</f>
        <v>Seifhennersdorf</v>
      </c>
      <c r="O6754" t="s">
        <v>16097</v>
      </c>
      <c r="P6754" t="s">
        <v>6625</v>
      </c>
    </row>
    <row r="6755" spans="1:16" x14ac:dyDescent="0.35">
      <c r="A6755" t="s">
        <v>6579</v>
      </c>
      <c r="B6755" s="3" t="s">
        <v>14877</v>
      </c>
      <c r="C6755" s="4">
        <v>48.017786371100001</v>
      </c>
      <c r="D6755" s="4">
        <v>8.7240597509699995</v>
      </c>
      <c r="E6755" s="4">
        <f>Orte[[#This Row],[Lat_dez]]*PI()/180</f>
        <v>0.83806847169495469</v>
      </c>
      <c r="F6755" s="4">
        <f>Orte[[#This Row],[Lon_dez]]*PI()/180</f>
        <v>0.15226356679514305</v>
      </c>
      <c r="G6755" t="s">
        <v>546</v>
      </c>
      <c r="H6755" t="s">
        <v>1084</v>
      </c>
      <c r="I6755" s="4" t="b">
        <v>0</v>
      </c>
      <c r="J6755" s="4" t="str">
        <f>CONCATENATE(Orte[[#This Row],[Ort]]," - ",Orte[[#This Row],[Landkreis]])</f>
        <v>Seitingen-Oberflacht - Landkreis Tuttlingen</v>
      </c>
      <c r="L6755" s="3" t="s">
        <v>8397</v>
      </c>
      <c r="M6755" s="3"/>
      <c r="N6755" t="str">
        <f>Orte[[#This Row],[Ort]]</f>
        <v>Seitingen-Oberflacht</v>
      </c>
      <c r="O6755" t="s">
        <v>16098</v>
      </c>
      <c r="P6755" t="s">
        <v>4985</v>
      </c>
    </row>
    <row r="6756" spans="1:16" x14ac:dyDescent="0.35">
      <c r="A6756" t="s">
        <v>1944</v>
      </c>
      <c r="B6756" s="3" t="s">
        <v>8919</v>
      </c>
      <c r="C6756" s="4">
        <v>50.167760823999998</v>
      </c>
      <c r="D6756" s="4">
        <v>12.114534453299999</v>
      </c>
      <c r="E6756" s="4">
        <f>Orte[[#This Row],[Lat_dez]]*PI()/180</f>
        <v>0.87559260473182343</v>
      </c>
      <c r="F6756" s="4">
        <f>Orte[[#This Row],[Lon_dez]]*PI()/180</f>
        <v>0.21143851355637622</v>
      </c>
      <c r="G6756" t="s">
        <v>665</v>
      </c>
      <c r="H6756" t="s">
        <v>1945</v>
      </c>
      <c r="I6756" s="4" t="b">
        <v>0</v>
      </c>
      <c r="J6756" s="4" t="str">
        <f>CONCATENATE(Orte[[#This Row],[Ort]]," - ",Orte[[#This Row],[Landkreis]])</f>
        <v>Selb - Landkreis Wunsiedel i. Fichtelgebirge</v>
      </c>
      <c r="L6756" s="3" t="s">
        <v>13043</v>
      </c>
      <c r="M6756" s="3"/>
      <c r="N6756" t="str">
        <f>Orte[[#This Row],[Ort]]</f>
        <v>Selb</v>
      </c>
      <c r="O6756" t="s">
        <v>16099</v>
      </c>
      <c r="P6756" t="s">
        <v>1437</v>
      </c>
    </row>
    <row r="6757" spans="1:16" x14ac:dyDescent="0.35">
      <c r="A6757" t="s">
        <v>1376</v>
      </c>
      <c r="B6757" s="3" t="s">
        <v>8308</v>
      </c>
      <c r="C6757" s="4">
        <v>50.3210744422</v>
      </c>
      <c r="D6757" s="4">
        <v>11.754797308400001</v>
      </c>
      <c r="E6757" s="4">
        <f>Orte[[#This Row],[Lat_dez]]*PI()/180</f>
        <v>0.87826843215755901</v>
      </c>
      <c r="F6757" s="4">
        <f>Orte[[#This Row],[Lon_dez]]*PI()/180</f>
        <v>0.20515991593614732</v>
      </c>
      <c r="G6757" t="s">
        <v>665</v>
      </c>
      <c r="H6757" t="s">
        <v>852</v>
      </c>
      <c r="I6757" s="4" t="b">
        <v>0</v>
      </c>
      <c r="J6757" s="4" t="str">
        <f>CONCATENATE(Orte[[#This Row],[Ort]]," - ",Orte[[#This Row],[Landkreis]])</f>
        <v>Selbitz - Landkreis Hof</v>
      </c>
      <c r="L6757" s="3" t="s">
        <v>10641</v>
      </c>
      <c r="M6757" s="3"/>
      <c r="N6757" t="str">
        <f>Orte[[#This Row],[Ort]]</f>
        <v>Selbitz</v>
      </c>
      <c r="O6757" t="s">
        <v>16100</v>
      </c>
      <c r="P6757" t="s">
        <v>4283</v>
      </c>
    </row>
    <row r="6758" spans="1:16" x14ac:dyDescent="0.35">
      <c r="A6758" t="s">
        <v>695</v>
      </c>
      <c r="B6758" s="3" t="s">
        <v>7787</v>
      </c>
      <c r="C6758" s="4">
        <v>54.2720141904</v>
      </c>
      <c r="D6758" s="4">
        <v>10.430668772700001</v>
      </c>
      <c r="E6758" s="4">
        <f>Orte[[#This Row],[Lat_dez]]*PI()/180</f>
        <v>0.94722533931156472</v>
      </c>
      <c r="F6758" s="4">
        <f>Orte[[#This Row],[Lon_dez]]*PI()/180</f>
        <v>0.18204951326857102</v>
      </c>
      <c r="G6758" t="s">
        <v>641</v>
      </c>
      <c r="H6758" t="s">
        <v>696</v>
      </c>
      <c r="I6758" s="4" t="b">
        <v>0</v>
      </c>
      <c r="J6758" s="4" t="str">
        <f>CONCATENATE(Orte[[#This Row],[Ort]]," - ",Orte[[#This Row],[Landkreis]])</f>
        <v>Selent - Kreis Plön</v>
      </c>
      <c r="L6758" s="3" t="s">
        <v>14905</v>
      </c>
      <c r="M6758" s="3"/>
      <c r="N6758" t="str">
        <f>Orte[[#This Row],[Ort]]</f>
        <v>Selent</v>
      </c>
      <c r="O6758" t="s">
        <v>16101</v>
      </c>
      <c r="P6758" t="s">
        <v>4294</v>
      </c>
    </row>
    <row r="6759" spans="1:16" x14ac:dyDescent="0.35">
      <c r="A6759" t="s">
        <v>6588</v>
      </c>
      <c r="B6759" s="3" t="s">
        <v>14887</v>
      </c>
      <c r="C6759" s="4">
        <v>50.033064379800003</v>
      </c>
      <c r="D6759" s="4">
        <v>8.9600359201999993</v>
      </c>
      <c r="E6759" s="4">
        <f>Orte[[#This Row],[Lat_dez]]*PI()/180</f>
        <v>0.87324170828980463</v>
      </c>
      <c r="F6759" s="4">
        <f>Orte[[#This Row],[Lon_dez]]*PI()/180</f>
        <v>0.15638212790444989</v>
      </c>
      <c r="G6759" t="s">
        <v>549</v>
      </c>
      <c r="H6759" t="s">
        <v>739</v>
      </c>
      <c r="I6759" s="4" t="b">
        <v>0</v>
      </c>
      <c r="J6759" s="4" t="str">
        <f>CONCATENATE(Orte[[#This Row],[Ort]]," - ",Orte[[#This Row],[Landkreis]])</f>
        <v>Seligenstadt - Landkreis Offenbach</v>
      </c>
      <c r="L6759" s="3" t="s">
        <v>14711</v>
      </c>
      <c r="M6759" s="3"/>
      <c r="N6759" t="str">
        <f>Orte[[#This Row],[Ort]]</f>
        <v>Seligenstadt</v>
      </c>
      <c r="O6759" t="s">
        <v>16102</v>
      </c>
      <c r="P6759" t="s">
        <v>1023</v>
      </c>
    </row>
    <row r="6760" spans="1:16" x14ac:dyDescent="0.35">
      <c r="A6760" t="s">
        <v>3368</v>
      </c>
      <c r="B6760" s="3" t="s">
        <v>10644</v>
      </c>
      <c r="C6760" s="4">
        <v>54.466402862899997</v>
      </c>
      <c r="D6760" s="4">
        <v>9.5959907514099996</v>
      </c>
      <c r="E6760" s="4">
        <f>Orte[[#This Row],[Lat_dez]]*PI()/180</f>
        <v>0.95061806167527052</v>
      </c>
      <c r="F6760" s="4">
        <f>Orte[[#This Row],[Lon_dez]]*PI()/180</f>
        <v>0.16748163360302917</v>
      </c>
      <c r="G6760" t="s">
        <v>641</v>
      </c>
      <c r="H6760" t="s">
        <v>660</v>
      </c>
      <c r="I6760" s="4" t="b">
        <v>0</v>
      </c>
      <c r="J6760" s="4" t="str">
        <f>CONCATENATE(Orte[[#This Row],[Ort]]," - ",Orte[[#This Row],[Landkreis]])</f>
        <v>Selk, Geltdorf, Hahnekrug - Kreis Schleswig-Flensburg</v>
      </c>
      <c r="L6760" s="3" t="s">
        <v>10643</v>
      </c>
      <c r="M6760" s="3"/>
      <c r="N6760" t="str">
        <f>Orte[[#This Row],[Ort]]</f>
        <v>Selk, Geltdorf, Hahnekrug</v>
      </c>
      <c r="O6760" t="s">
        <v>16103</v>
      </c>
      <c r="P6760" t="s">
        <v>5721</v>
      </c>
    </row>
    <row r="6761" spans="1:16" x14ac:dyDescent="0.35">
      <c r="A6761" t="s">
        <v>7167</v>
      </c>
      <c r="B6761" s="3" t="s">
        <v>15656</v>
      </c>
      <c r="C6761" s="4">
        <v>54.343955714400003</v>
      </c>
      <c r="D6761" s="4">
        <v>13.675346731499999</v>
      </c>
      <c r="E6761" s="4">
        <f>Orte[[#This Row],[Lat_dez]]*PI()/180</f>
        <v>0.94848095577426728</v>
      </c>
      <c r="F6761" s="4">
        <f>Orte[[#This Row],[Lon_dez]]*PI()/180</f>
        <v>0.23867982681651995</v>
      </c>
      <c r="G6761" t="s">
        <v>834</v>
      </c>
      <c r="H6761" t="s">
        <v>923</v>
      </c>
      <c r="I6761" s="4" t="b">
        <v>0</v>
      </c>
      <c r="J6761" s="4" t="str">
        <f>CONCATENATE(Orte[[#This Row],[Ort]]," - ",Orte[[#This Row],[Landkreis]])</f>
        <v>Sellin - Landkreis Vorpommern-Rügen</v>
      </c>
      <c r="L6761" s="3" t="s">
        <v>14712</v>
      </c>
      <c r="M6761" s="3"/>
      <c r="N6761" t="str">
        <f>Orte[[#This Row],[Ort]]</f>
        <v>Sellin</v>
      </c>
      <c r="O6761" t="s">
        <v>16104</v>
      </c>
      <c r="P6761" t="s">
        <v>6380</v>
      </c>
    </row>
    <row r="6762" spans="1:16" x14ac:dyDescent="0.35">
      <c r="A6762" t="s">
        <v>2546</v>
      </c>
      <c r="B6762" s="3" t="s">
        <v>9632</v>
      </c>
      <c r="C6762" s="4">
        <v>51.683799605200001</v>
      </c>
      <c r="D6762" s="4">
        <v>7.4857100011300002</v>
      </c>
      <c r="E6762" s="4">
        <f>Orte[[#This Row],[Lat_dez]]*PI()/180</f>
        <v>0.90205247305168546</v>
      </c>
      <c r="F6762" s="4">
        <f>Orte[[#This Row],[Lon_dez]]*PI()/180</f>
        <v>0.13065028636918694</v>
      </c>
      <c r="G6762" t="s">
        <v>504</v>
      </c>
      <c r="H6762" t="s">
        <v>1691</v>
      </c>
      <c r="I6762" s="4" t="b">
        <v>0</v>
      </c>
      <c r="J6762" s="4" t="str">
        <f>CONCATENATE(Orte[[#This Row],[Ort]]," - ",Orte[[#This Row],[Landkreis]])</f>
        <v>Selm - Kreis Unna</v>
      </c>
      <c r="L6762" s="3" t="s">
        <v>8116</v>
      </c>
      <c r="M6762" s="3"/>
      <c r="N6762" t="str">
        <f>Orte[[#This Row],[Ort]]</f>
        <v>Selm</v>
      </c>
      <c r="O6762" t="s">
        <v>16105</v>
      </c>
      <c r="P6762" t="s">
        <v>5058</v>
      </c>
    </row>
    <row r="6763" spans="1:16" x14ac:dyDescent="0.35">
      <c r="A6763" t="s">
        <v>4678</v>
      </c>
      <c r="B6763" s="3" t="s">
        <v>12338</v>
      </c>
      <c r="C6763" s="4">
        <v>53.397590411499998</v>
      </c>
      <c r="D6763" s="4">
        <v>9.2334792568200008</v>
      </c>
      <c r="E6763" s="4">
        <f>Orte[[#This Row],[Lat_dez]]*PI()/180</f>
        <v>0.93196376531202874</v>
      </c>
      <c r="F6763" s="4">
        <f>Orte[[#This Row],[Lon_dez]]*PI()/180</f>
        <v>0.1611546144461081</v>
      </c>
      <c r="G6763" t="s">
        <v>554</v>
      </c>
      <c r="H6763" t="s">
        <v>755</v>
      </c>
      <c r="I6763" s="4" t="b">
        <v>0</v>
      </c>
      <c r="J6763" s="4" t="str">
        <f>CONCATENATE(Orte[[#This Row],[Ort]]," - ",Orte[[#This Row],[Landkreis]])</f>
        <v>Selsingen - Landkreis Rotenburg (Wümme)</v>
      </c>
      <c r="L6763" s="3" t="s">
        <v>10556</v>
      </c>
      <c r="M6763" s="3"/>
      <c r="N6763" t="str">
        <f>Orte[[#This Row],[Ort]]</f>
        <v>Selsingen</v>
      </c>
      <c r="O6763" t="s">
        <v>16106</v>
      </c>
      <c r="P6763" t="s">
        <v>4454</v>
      </c>
    </row>
    <row r="6764" spans="1:16" x14ac:dyDescent="0.35">
      <c r="A6764" t="s">
        <v>3522</v>
      </c>
      <c r="B6764" s="3" t="s">
        <v>10855</v>
      </c>
      <c r="C6764" s="4">
        <v>50.353576468699998</v>
      </c>
      <c r="D6764" s="4">
        <v>8.2775170133600007</v>
      </c>
      <c r="E6764" s="4">
        <f>Orte[[#This Row],[Lat_dez]]*PI()/180</f>
        <v>0.87883569953355445</v>
      </c>
      <c r="F6764" s="4">
        <f>Orte[[#This Row],[Lon_dez]]*PI()/180</f>
        <v>0.14446992577297946</v>
      </c>
      <c r="G6764" t="s">
        <v>549</v>
      </c>
      <c r="H6764" t="s">
        <v>1130</v>
      </c>
      <c r="I6764" s="4" t="b">
        <v>0</v>
      </c>
      <c r="J6764" s="4" t="str">
        <f>CONCATENATE(Orte[[#This Row],[Ort]]," - ",Orte[[#This Row],[Landkreis]])</f>
        <v>Selters - Landkreis Limburg-Weilburg</v>
      </c>
      <c r="L6764" s="3" t="s">
        <v>12565</v>
      </c>
      <c r="M6764" s="3"/>
      <c r="N6764" t="str">
        <f>Orte[[#This Row],[Ort]]</f>
        <v>Selters</v>
      </c>
      <c r="O6764" t="s">
        <v>346</v>
      </c>
      <c r="P6764" t="s">
        <v>1260</v>
      </c>
    </row>
    <row r="6765" spans="1:16" x14ac:dyDescent="0.35">
      <c r="A6765" t="s">
        <v>3534</v>
      </c>
      <c r="B6765" s="3" t="s">
        <v>10872</v>
      </c>
      <c r="C6765" s="4">
        <v>50.520818264600003</v>
      </c>
      <c r="D6765" s="4">
        <v>7.7563389910899998</v>
      </c>
      <c r="E6765" s="4">
        <f>Orte[[#This Row],[Lat_dez]]*PI()/180</f>
        <v>0.88175461951895784</v>
      </c>
      <c r="F6765" s="4">
        <f>Orte[[#This Row],[Lon_dez]]*PI()/180</f>
        <v>0.1353736532953356</v>
      </c>
      <c r="G6765" t="s">
        <v>514</v>
      </c>
      <c r="H6765" t="s">
        <v>590</v>
      </c>
      <c r="I6765" s="4" t="b">
        <v>0</v>
      </c>
      <c r="J6765" s="4" t="str">
        <f>CONCATENATE(Orte[[#This Row],[Ort]]," - ",Orte[[#This Row],[Landkreis]])</f>
        <v>Selters (Westerwald) - Landkreis Westerwaldkreis</v>
      </c>
      <c r="L6765" s="3" t="s">
        <v>12573</v>
      </c>
      <c r="M6765" s="3"/>
      <c r="N6765" t="str">
        <f>Orte[[#This Row],[Ort]]</f>
        <v>Selters (Westerwald)</v>
      </c>
      <c r="O6765" t="s">
        <v>16107</v>
      </c>
      <c r="P6765" t="s">
        <v>5207</v>
      </c>
    </row>
    <row r="6766" spans="1:16" x14ac:dyDescent="0.35">
      <c r="A6766" t="s">
        <v>87</v>
      </c>
      <c r="B6766" s="3" t="s">
        <v>12600</v>
      </c>
      <c r="C6766" s="4">
        <v>49.520591345299998</v>
      </c>
      <c r="D6766" s="4">
        <v>7.8598622873600004</v>
      </c>
      <c r="E6766" s="4">
        <f>Orte[[#This Row],[Lat_dez]]*PI()/180</f>
        <v>0.86429736651009315</v>
      </c>
      <c r="F6766" s="4">
        <f>Orte[[#This Row],[Lon_dez]]*PI()/180</f>
        <v>0.1371804756677647</v>
      </c>
      <c r="G6766" t="s">
        <v>514</v>
      </c>
      <c r="H6766" t="s">
        <v>595</v>
      </c>
      <c r="I6766" s="4" t="b">
        <v>0</v>
      </c>
      <c r="J6766" s="4" t="str">
        <f>CONCATENATE(Orte[[#This Row],[Ort]]," - ",Orte[[#This Row],[Landkreis]])</f>
        <v>Sembach - Landkreis Donnersbergkreis</v>
      </c>
      <c r="L6766" s="3" t="s">
        <v>10893</v>
      </c>
      <c r="M6766" s="3"/>
      <c r="N6766" t="str">
        <f>Orte[[#This Row],[Ort]]</f>
        <v>Sembach</v>
      </c>
      <c r="O6766" t="s">
        <v>16108</v>
      </c>
      <c r="P6766" t="s">
        <v>2341</v>
      </c>
    </row>
    <row r="6767" spans="1:16" x14ac:dyDescent="0.35">
      <c r="A6767" t="s">
        <v>2380</v>
      </c>
      <c r="B6767" s="3" t="s">
        <v>9428</v>
      </c>
      <c r="C6767" s="4">
        <v>52.0904241633</v>
      </c>
      <c r="D6767" s="4">
        <v>10.6926842429</v>
      </c>
      <c r="E6767" s="4">
        <f>Orte[[#This Row],[Lat_dez]]*PI()/180</f>
        <v>0.90914941040999731</v>
      </c>
      <c r="F6767" s="4">
        <f>Orte[[#This Row],[Lon_dez]]*PI()/180</f>
        <v>0.1866225459147221</v>
      </c>
      <c r="G6767" t="s">
        <v>554</v>
      </c>
      <c r="H6767" t="s">
        <v>786</v>
      </c>
      <c r="I6767" s="4" t="b">
        <v>0</v>
      </c>
      <c r="J6767" s="4" t="str">
        <f>CONCATENATE(Orte[[#This Row],[Ort]]," - ",Orte[[#This Row],[Landkreis]])</f>
        <v>Semmenstedt - Landkreis Wolfenbüttel</v>
      </c>
      <c r="L6767" s="3" t="s">
        <v>9088</v>
      </c>
      <c r="M6767" s="3"/>
      <c r="N6767" t="str">
        <f>Orte[[#This Row],[Ort]]</f>
        <v>Semmenstedt</v>
      </c>
      <c r="O6767" t="s">
        <v>439</v>
      </c>
      <c r="P6767" t="s">
        <v>6384</v>
      </c>
    </row>
    <row r="6768" spans="1:16" x14ac:dyDescent="0.35">
      <c r="A6768" t="s">
        <v>5043</v>
      </c>
      <c r="B6768" s="3" t="s">
        <v>12805</v>
      </c>
      <c r="C6768" s="4">
        <v>51.861198092899997</v>
      </c>
      <c r="D6768" s="4">
        <v>7.5005921118499996</v>
      </c>
      <c r="E6768" s="4">
        <f>Orte[[#This Row],[Lat_dez]]*PI()/180</f>
        <v>0.90514866075010902</v>
      </c>
      <c r="F6768" s="4">
        <f>Orte[[#This Row],[Lon_dez]]*PI()/180</f>
        <v>0.13091002820089728</v>
      </c>
      <c r="G6768" t="s">
        <v>504</v>
      </c>
      <c r="H6768" t="s">
        <v>544</v>
      </c>
      <c r="I6768" s="4" t="b">
        <v>0</v>
      </c>
      <c r="J6768" s="4" t="str">
        <f>CONCATENATE(Orte[[#This Row],[Ort]]," - ",Orte[[#This Row],[Landkreis]])</f>
        <v>Senden - Kreis Coesfeld</v>
      </c>
      <c r="L6768" s="3" t="s">
        <v>13900</v>
      </c>
      <c r="M6768" s="3"/>
      <c r="N6768" t="str">
        <f>Orte[[#This Row],[Ort]]</f>
        <v>Senden</v>
      </c>
      <c r="O6768" t="s">
        <v>16109</v>
      </c>
      <c r="P6768" t="s">
        <v>3234</v>
      </c>
    </row>
    <row r="6769" spans="1:16" x14ac:dyDescent="0.35">
      <c r="A6769" t="s">
        <v>5043</v>
      </c>
      <c r="B6769" s="3" t="s">
        <v>13692</v>
      </c>
      <c r="C6769" s="4">
        <v>48.322482751300001</v>
      </c>
      <c r="D6769" s="4">
        <v>10.068923695200001</v>
      </c>
      <c r="E6769" s="4">
        <f>Orte[[#This Row],[Lat_dez]]*PI()/180</f>
        <v>0.84338642674835318</v>
      </c>
      <c r="F6769" s="4">
        <f>Orte[[#This Row],[Lon_dez]]*PI()/180</f>
        <v>0.17573587061331397</v>
      </c>
      <c r="G6769" t="s">
        <v>665</v>
      </c>
      <c r="H6769" t="s">
        <v>1017</v>
      </c>
      <c r="I6769" s="4" t="b">
        <v>0</v>
      </c>
      <c r="J6769" s="4" t="str">
        <f>CONCATENATE(Orte[[#This Row],[Ort]]," - ",Orte[[#This Row],[Landkreis]])</f>
        <v>Senden - Landkreis Neu-Ulm</v>
      </c>
      <c r="L6769" s="3" t="s">
        <v>13786</v>
      </c>
      <c r="M6769" s="3"/>
      <c r="N6769" t="str">
        <f>Orte[[#This Row],[Ort]]</f>
        <v>Senden</v>
      </c>
      <c r="O6769" t="s">
        <v>16110</v>
      </c>
      <c r="P6769" t="s">
        <v>7062</v>
      </c>
    </row>
    <row r="6770" spans="1:16" x14ac:dyDescent="0.35">
      <c r="A6770" t="s">
        <v>5852</v>
      </c>
      <c r="B6770" s="3" t="s">
        <v>13878</v>
      </c>
      <c r="C6770" s="4">
        <v>51.853454143999997</v>
      </c>
      <c r="D6770" s="4">
        <v>7.7906038469199999</v>
      </c>
      <c r="E6770" s="4">
        <f>Orte[[#This Row],[Lat_dez]]*PI()/180</f>
        <v>0.90501350334469777</v>
      </c>
      <c r="F6770" s="4">
        <f>Orte[[#This Row],[Lon_dez]]*PI()/180</f>
        <v>0.1359716878472903</v>
      </c>
      <c r="G6770" t="s">
        <v>504</v>
      </c>
      <c r="H6770" t="s">
        <v>1122</v>
      </c>
      <c r="I6770" s="4" t="b">
        <v>0</v>
      </c>
      <c r="J6770" s="4" t="str">
        <f>CONCATENATE(Orte[[#This Row],[Ort]]," - ",Orte[[#This Row],[Landkreis]])</f>
        <v>Sendenhorst - Kreis Warendorf</v>
      </c>
      <c r="L6770" s="3" t="s">
        <v>12511</v>
      </c>
      <c r="M6770" s="3"/>
      <c r="N6770" t="str">
        <f>Orte[[#This Row],[Ort]]</f>
        <v>Sendenhorst</v>
      </c>
      <c r="O6770" t="s">
        <v>16111</v>
      </c>
      <c r="P6770" t="s">
        <v>4005</v>
      </c>
    </row>
    <row r="6771" spans="1:16" x14ac:dyDescent="0.35">
      <c r="A6771" t="s">
        <v>2488</v>
      </c>
      <c r="B6771" s="3" t="s">
        <v>14380</v>
      </c>
      <c r="C6771" s="4">
        <v>51.521333756799997</v>
      </c>
      <c r="D6771" s="4">
        <v>14.0228649039</v>
      </c>
      <c r="E6771" s="4">
        <f>Orte[[#This Row],[Lat_dez]]*PI()/180</f>
        <v>0.89921690907505936</v>
      </c>
      <c r="F6771" s="4">
        <f>Orte[[#This Row],[Lon_dez]]*PI()/180</f>
        <v>0.24474516313541322</v>
      </c>
      <c r="G6771" t="s">
        <v>885</v>
      </c>
      <c r="H6771" t="s">
        <v>989</v>
      </c>
      <c r="I6771" s="4" t="b">
        <v>0</v>
      </c>
      <c r="J6771" s="4" t="str">
        <f>CONCATENATE(Orte[[#This Row],[Ort]]," - ",Orte[[#This Row],[Landkreis]])</f>
        <v>Senftenberg - Landkreis Oberspreewald-Lausitz</v>
      </c>
      <c r="L6771" s="3" t="s">
        <v>11586</v>
      </c>
      <c r="M6771" s="3"/>
      <c r="N6771" t="str">
        <f>Orte[[#This Row],[Ort]]</f>
        <v>Senftenberg</v>
      </c>
      <c r="O6771" t="s">
        <v>16112</v>
      </c>
      <c r="P6771" t="s">
        <v>2555</v>
      </c>
    </row>
    <row r="6772" spans="1:16" x14ac:dyDescent="0.35">
      <c r="A6772" t="s">
        <v>2488</v>
      </c>
      <c r="B6772" s="3" t="s">
        <v>9551</v>
      </c>
      <c r="C6772" s="4">
        <v>51.457752084900001</v>
      </c>
      <c r="D6772" s="4">
        <v>14.0244888346</v>
      </c>
      <c r="E6772" s="4">
        <f>Orte[[#This Row],[Lat_dez]]*PI()/180</f>
        <v>0.89810719955648166</v>
      </c>
      <c r="F6772" s="4">
        <f>Orte[[#This Row],[Lon_dez]]*PI()/180</f>
        <v>0.24477350607295242</v>
      </c>
      <c r="G6772" t="s">
        <v>885</v>
      </c>
      <c r="H6772" t="s">
        <v>989</v>
      </c>
      <c r="I6772" s="4" t="b">
        <v>0</v>
      </c>
      <c r="J6772" s="4" t="str">
        <f>CONCATENATE(Orte[[#This Row],[Ort]]," - ",Orte[[#This Row],[Landkreis]])</f>
        <v>Senftenberg - Landkreis Oberspreewald-Lausitz</v>
      </c>
      <c r="L6772" s="3" t="s">
        <v>10647</v>
      </c>
      <c r="M6772" s="3"/>
      <c r="N6772" t="str">
        <f>Orte[[#This Row],[Ort]]</f>
        <v>Senftenberg</v>
      </c>
      <c r="O6772" t="s">
        <v>441</v>
      </c>
      <c r="P6772" t="s">
        <v>1009</v>
      </c>
    </row>
    <row r="6773" spans="1:16" x14ac:dyDescent="0.35">
      <c r="A6773" t="s">
        <v>4970</v>
      </c>
      <c r="B6773" s="3" t="s">
        <v>12709</v>
      </c>
      <c r="C6773" s="4">
        <v>49.223096935000001</v>
      </c>
      <c r="D6773" s="4">
        <v>11.448072053400001</v>
      </c>
      <c r="E6773" s="4">
        <f>Orte[[#This Row],[Lat_dez]]*PI()/180</f>
        <v>0.85910510954407926</v>
      </c>
      <c r="F6773" s="4">
        <f>Orte[[#This Row],[Lon_dez]]*PI()/180</f>
        <v>0.19980655033737812</v>
      </c>
      <c r="G6773" t="s">
        <v>665</v>
      </c>
      <c r="H6773" t="s">
        <v>832</v>
      </c>
      <c r="I6773" s="4" t="b">
        <v>0</v>
      </c>
      <c r="J6773" s="4" t="str">
        <f>CONCATENATE(Orte[[#This Row],[Ort]]," - ",Orte[[#This Row],[Landkreis]])</f>
        <v>Sengenthal - Landkreis Neumarkt i.d. OPf.</v>
      </c>
      <c r="L6773" s="3" t="s">
        <v>13687</v>
      </c>
      <c r="M6773" s="3"/>
      <c r="N6773" t="str">
        <f>Orte[[#This Row],[Ort]]</f>
        <v>Sengenthal</v>
      </c>
      <c r="O6773" t="s">
        <v>16113</v>
      </c>
      <c r="P6773" t="s">
        <v>1899</v>
      </c>
    </row>
    <row r="6774" spans="1:16" x14ac:dyDescent="0.35">
      <c r="A6774" t="s">
        <v>3541</v>
      </c>
      <c r="B6774" s="3" t="s">
        <v>10881</v>
      </c>
      <c r="C6774" s="4">
        <v>50.084674429000003</v>
      </c>
      <c r="D6774" s="4">
        <v>7.2070299037399996</v>
      </c>
      <c r="E6774" s="4">
        <f>Orte[[#This Row],[Lat_dez]]*PI()/180</f>
        <v>0.87414247357546093</v>
      </c>
      <c r="F6774" s="4">
        <f>Orte[[#This Row],[Lon_dez]]*PI()/180</f>
        <v>0.12578640110995298</v>
      </c>
      <c r="G6774" t="s">
        <v>514</v>
      </c>
      <c r="H6774" t="s">
        <v>538</v>
      </c>
      <c r="I6774" s="4" t="b">
        <v>0</v>
      </c>
      <c r="J6774" s="4" t="str">
        <f>CONCATENATE(Orte[[#This Row],[Ort]]," - ",Orte[[#This Row],[Landkreis]])</f>
        <v>Senheim - Landkreis Cochem-Zell</v>
      </c>
      <c r="L6774" s="3" t="s">
        <v>11603</v>
      </c>
      <c r="M6774" s="3"/>
      <c r="N6774" t="str">
        <f>Orte[[#This Row],[Ort]]</f>
        <v>Senheim</v>
      </c>
      <c r="O6774" t="s">
        <v>375</v>
      </c>
      <c r="P6774" t="s">
        <v>7026</v>
      </c>
    </row>
    <row r="6775" spans="1:16" x14ac:dyDescent="0.35">
      <c r="A6775" t="s">
        <v>3074</v>
      </c>
      <c r="B6775" s="3" t="s">
        <v>10290</v>
      </c>
      <c r="C6775" s="4">
        <v>50.039351221300002</v>
      </c>
      <c r="D6775" s="4">
        <v>10.262639010399999</v>
      </c>
      <c r="E6775" s="4">
        <f>Orte[[#This Row],[Lat_dez]]*PI()/180</f>
        <v>0.87335143437353069</v>
      </c>
      <c r="F6775" s="4">
        <f>Orte[[#This Row],[Lon_dez]]*PI()/180</f>
        <v>0.17911684067509259</v>
      </c>
      <c r="G6775" t="s">
        <v>665</v>
      </c>
      <c r="H6775" t="s">
        <v>674</v>
      </c>
      <c r="I6775" s="4" t="b">
        <v>0</v>
      </c>
      <c r="J6775" s="4" t="str">
        <f>CONCATENATE(Orte[[#This Row],[Ort]]," - ",Orte[[#This Row],[Landkreis]])</f>
        <v>Sennfeld - Landkreis Schweinfurt</v>
      </c>
      <c r="L6775" s="3" t="s">
        <v>13111</v>
      </c>
      <c r="M6775" s="3"/>
      <c r="N6775" t="str">
        <f>Orte[[#This Row],[Ort]]</f>
        <v>Sennfeld</v>
      </c>
      <c r="O6775" t="s">
        <v>16114</v>
      </c>
      <c r="P6775" t="s">
        <v>4170</v>
      </c>
    </row>
    <row r="6776" spans="1:16" x14ac:dyDescent="0.35">
      <c r="A6776" t="s">
        <v>2272</v>
      </c>
      <c r="B6776" s="3" t="s">
        <v>9291</v>
      </c>
      <c r="C6776" s="4">
        <v>49.5708563703</v>
      </c>
      <c r="D6776" s="4">
        <v>6.6044061325800003</v>
      </c>
      <c r="E6776" s="4">
        <f>Orte[[#This Row],[Lat_dez]]*PI()/180</f>
        <v>0.86517465669494031</v>
      </c>
      <c r="F6776" s="4">
        <f>Orte[[#This Row],[Lon_dez]]*PI()/180</f>
        <v>0.11526863215242614</v>
      </c>
      <c r="G6776" t="s">
        <v>514</v>
      </c>
      <c r="H6776" t="s">
        <v>520</v>
      </c>
      <c r="I6776" s="4" t="b">
        <v>0</v>
      </c>
      <c r="J6776" s="4" t="str">
        <f>CONCATENATE(Orte[[#This Row],[Ort]]," - ",Orte[[#This Row],[Landkreis]])</f>
        <v>Serrig - Landkreis Trier-Saarburg</v>
      </c>
      <c r="L6776" s="3" t="s">
        <v>9874</v>
      </c>
      <c r="M6776" s="3"/>
      <c r="N6776" t="str">
        <f>Orte[[#This Row],[Ort]]</f>
        <v>Serrig</v>
      </c>
      <c r="O6776" t="s">
        <v>16115</v>
      </c>
      <c r="P6776" t="s">
        <v>4055</v>
      </c>
    </row>
    <row r="6777" spans="1:16" x14ac:dyDescent="0.35">
      <c r="A6777" t="s">
        <v>5521</v>
      </c>
      <c r="B6777" s="3" t="s">
        <v>13421</v>
      </c>
      <c r="C6777" s="4">
        <v>48.962938896499999</v>
      </c>
      <c r="D6777" s="4">
        <v>9.0150664219200003</v>
      </c>
      <c r="E6777" s="4">
        <f>Orte[[#This Row],[Lat_dez]]*PI()/180</f>
        <v>0.85456449519672417</v>
      </c>
      <c r="F6777" s="4">
        <f>Orte[[#This Row],[Lon_dez]]*PI()/180</f>
        <v>0.1573425913484883</v>
      </c>
      <c r="G6777" t="s">
        <v>546</v>
      </c>
      <c r="H6777" t="s">
        <v>757</v>
      </c>
      <c r="I6777" s="4" t="b">
        <v>0</v>
      </c>
      <c r="J6777" s="4" t="str">
        <f>CONCATENATE(Orte[[#This Row],[Ort]]," - ",Orte[[#This Row],[Landkreis]])</f>
        <v>Sersheim - Landkreis Ludwigsburg</v>
      </c>
      <c r="L6777" s="3" t="s">
        <v>11428</v>
      </c>
      <c r="M6777" s="3"/>
      <c r="N6777" t="str">
        <f>Orte[[#This Row],[Ort]]</f>
        <v>Sersheim</v>
      </c>
      <c r="O6777" t="s">
        <v>16116</v>
      </c>
      <c r="P6777" t="s">
        <v>5047</v>
      </c>
    </row>
    <row r="6778" spans="1:16" x14ac:dyDescent="0.35">
      <c r="A6778" t="s">
        <v>5564</v>
      </c>
      <c r="B6778" s="3" t="s">
        <v>13480</v>
      </c>
      <c r="C6778" s="4">
        <v>50.197830801000002</v>
      </c>
      <c r="D6778" s="4">
        <v>10.810064995199999</v>
      </c>
      <c r="E6778" s="4">
        <f>Orte[[#This Row],[Lat_dez]]*PI()/180</f>
        <v>0.87611742483647248</v>
      </c>
      <c r="F6778" s="4">
        <f>Orte[[#This Row],[Lon_dez]]*PI()/180</f>
        <v>0.18867122652082502</v>
      </c>
      <c r="G6778" t="s">
        <v>665</v>
      </c>
      <c r="H6778" t="s">
        <v>1540</v>
      </c>
      <c r="I6778" s="4" t="b">
        <v>0</v>
      </c>
      <c r="J6778" s="4" t="str">
        <f>CONCATENATE(Orte[[#This Row],[Ort]]," - ",Orte[[#This Row],[Landkreis]])</f>
        <v>Seßlach - Landkreis Coburg</v>
      </c>
      <c r="L6778" s="3" t="s">
        <v>12515</v>
      </c>
      <c r="M6778" s="3"/>
      <c r="N6778" t="str">
        <f>Orte[[#This Row],[Ort]]</f>
        <v>Seßlach</v>
      </c>
      <c r="O6778" t="s">
        <v>18</v>
      </c>
      <c r="P6778" t="s">
        <v>6278</v>
      </c>
    </row>
    <row r="6779" spans="1:16" x14ac:dyDescent="0.35">
      <c r="A6779" t="s">
        <v>1465</v>
      </c>
      <c r="B6779" s="3" t="s">
        <v>8402</v>
      </c>
      <c r="C6779" s="4">
        <v>53.808417819200002</v>
      </c>
      <c r="D6779" s="4">
        <v>10.271995474800001</v>
      </c>
      <c r="E6779" s="4">
        <f>Orte[[#This Row],[Lat_dez]]*PI()/180</f>
        <v>0.93913405623382684</v>
      </c>
      <c r="F6779" s="4">
        <f>Orte[[#This Row],[Lon_dez]]*PI()/180</f>
        <v>0.17928014178521826</v>
      </c>
      <c r="G6779" t="s">
        <v>641</v>
      </c>
      <c r="H6779" t="s">
        <v>671</v>
      </c>
      <c r="I6779" s="4" t="b">
        <v>0</v>
      </c>
      <c r="J6779" s="4" t="str">
        <f>CONCATENATE(Orte[[#This Row],[Ort]]," - ",Orte[[#This Row],[Landkreis]])</f>
        <v>Seth - Kreis Segeberg</v>
      </c>
      <c r="L6779" s="3" t="s">
        <v>14368</v>
      </c>
      <c r="M6779" s="3"/>
      <c r="N6779" t="str">
        <f>Orte[[#This Row],[Ort]]</f>
        <v>Seth</v>
      </c>
      <c r="O6779" t="s">
        <v>16117</v>
      </c>
      <c r="P6779" t="s">
        <v>1804</v>
      </c>
    </row>
    <row r="6780" spans="1:16" x14ac:dyDescent="0.35">
      <c r="A6780" t="s">
        <v>5326</v>
      </c>
      <c r="B6780" s="3" t="s">
        <v>13175</v>
      </c>
      <c r="C6780" s="4">
        <v>49.155212970500003</v>
      </c>
      <c r="D6780" s="4">
        <v>11.617493641899999</v>
      </c>
      <c r="E6780" s="4">
        <f>Orte[[#This Row],[Lat_dez]]*PI()/180</f>
        <v>0.85792031085424736</v>
      </c>
      <c r="F6780" s="4">
        <f>Orte[[#This Row],[Lon_dez]]*PI()/180</f>
        <v>0.20276351488066205</v>
      </c>
      <c r="G6780" t="s">
        <v>665</v>
      </c>
      <c r="H6780" t="s">
        <v>832</v>
      </c>
      <c r="I6780" s="4" t="b">
        <v>0</v>
      </c>
      <c r="J6780" s="4" t="str">
        <f>CONCATENATE(Orte[[#This Row],[Ort]]," - ",Orte[[#This Row],[Landkreis]])</f>
        <v>Seubersdorf i.d. OPf. - Landkreis Neumarkt i.d. OPf.</v>
      </c>
      <c r="L6780" s="3" t="s">
        <v>8582</v>
      </c>
      <c r="M6780" s="3"/>
      <c r="N6780" t="str">
        <f>Orte[[#This Row],[Ort]]</f>
        <v>Seubersdorf i.d. OPf.</v>
      </c>
      <c r="O6780" t="s">
        <v>7617</v>
      </c>
      <c r="P6780" t="s">
        <v>6852</v>
      </c>
    </row>
    <row r="6781" spans="1:16" x14ac:dyDescent="0.35">
      <c r="A6781" t="s">
        <v>2750</v>
      </c>
      <c r="B6781" s="3" t="s">
        <v>9891</v>
      </c>
      <c r="C6781" s="4">
        <v>51.556452222300003</v>
      </c>
      <c r="D6781" s="4">
        <v>10.1099434399</v>
      </c>
      <c r="E6781" s="4">
        <f>Orte[[#This Row],[Lat_dez]]*PI()/180</f>
        <v>0.89982984192628257</v>
      </c>
      <c r="F6781" s="4">
        <f>Orte[[#This Row],[Lon_dez]]*PI()/180</f>
        <v>0.17645180021665646</v>
      </c>
      <c r="G6781" t="s">
        <v>554</v>
      </c>
      <c r="H6781" t="s">
        <v>651</v>
      </c>
      <c r="I6781" s="4" t="b">
        <v>0</v>
      </c>
      <c r="J6781" s="4" t="str">
        <f>CONCATENATE(Orte[[#This Row],[Ort]]," - ",Orte[[#This Row],[Landkreis]])</f>
        <v>Seulingen, Waake u.a. - Landkreis Göttingen</v>
      </c>
      <c r="L6781" s="3" t="s">
        <v>13504</v>
      </c>
      <c r="M6781" s="3"/>
      <c r="N6781" t="str">
        <f>Orte[[#This Row],[Ort]]</f>
        <v>Seulingen, Waake u.a.</v>
      </c>
      <c r="O6781" t="s">
        <v>212</v>
      </c>
      <c r="P6781" t="s">
        <v>3530</v>
      </c>
    </row>
    <row r="6782" spans="1:16" x14ac:dyDescent="0.35">
      <c r="A6782" t="s">
        <v>7263</v>
      </c>
      <c r="B6782" s="3" t="s">
        <v>15792</v>
      </c>
      <c r="C6782" s="4">
        <v>48.115836073700002</v>
      </c>
      <c r="D6782" s="4">
        <v>7.9182152798700001</v>
      </c>
      <c r="E6782" s="4">
        <f>Orte[[#This Row],[Lat_dez]]*PI()/180</f>
        <v>0.83977976183592595</v>
      </c>
      <c r="F6782" s="4">
        <f>Orte[[#This Row],[Lon_dez]]*PI()/180</f>
        <v>0.13819892751545576</v>
      </c>
      <c r="G6782" t="s">
        <v>546</v>
      </c>
      <c r="H6782" t="s">
        <v>1583</v>
      </c>
      <c r="I6782" s="4" t="b">
        <v>0</v>
      </c>
      <c r="J6782" s="4" t="str">
        <f>CONCATENATE(Orte[[#This Row],[Ort]]," - ",Orte[[#This Row],[Landkreis]])</f>
        <v>Sexau - Landkreis Emmendingen</v>
      </c>
      <c r="L6782" s="3" t="s">
        <v>9868</v>
      </c>
      <c r="M6782" s="3"/>
      <c r="N6782" t="str">
        <f>Orte[[#This Row],[Ort]]</f>
        <v>Sexau</v>
      </c>
      <c r="O6782" t="s">
        <v>331</v>
      </c>
      <c r="P6782" t="s">
        <v>5765</v>
      </c>
    </row>
    <row r="6783" spans="1:16" x14ac:dyDescent="0.35">
      <c r="A6783" t="s">
        <v>3978</v>
      </c>
      <c r="B6783" s="3" t="s">
        <v>11429</v>
      </c>
      <c r="C6783" s="4">
        <v>51.965062260000003</v>
      </c>
      <c r="D6783" s="4">
        <v>9.8933755516400002</v>
      </c>
      <c r="E6783" s="4">
        <f>Orte[[#This Row],[Lat_dez]]*PI()/180</f>
        <v>0.90696143244084559</v>
      </c>
      <c r="F6783" s="4">
        <f>Orte[[#This Row],[Lon_dez]]*PI()/180</f>
        <v>0.17267197751242827</v>
      </c>
      <c r="G6783" t="s">
        <v>554</v>
      </c>
      <c r="H6783" t="s">
        <v>658</v>
      </c>
      <c r="I6783" s="4" t="b">
        <v>0</v>
      </c>
      <c r="J6783" s="4" t="str">
        <f>CONCATENATE(Orte[[#This Row],[Ort]]," - ",Orte[[#This Row],[Landkreis]])</f>
        <v>Sibbesse - Landkreis Hildesheim</v>
      </c>
      <c r="L6783" s="3" t="s">
        <v>14045</v>
      </c>
      <c r="M6783" s="3"/>
      <c r="N6783" t="str">
        <f>Orte[[#This Row],[Ort]]</f>
        <v>Sibbesse</v>
      </c>
      <c r="O6783" t="s">
        <v>16118</v>
      </c>
      <c r="P6783" t="s">
        <v>16168</v>
      </c>
    </row>
    <row r="6784" spans="1:16" x14ac:dyDescent="0.35">
      <c r="A6784" t="s">
        <v>2654</v>
      </c>
      <c r="B6784" s="3" t="s">
        <v>9769</v>
      </c>
      <c r="C6784" s="4">
        <v>52.198491407200002</v>
      </c>
      <c r="D6784" s="4">
        <v>10.676397376800001</v>
      </c>
      <c r="E6784" s="4">
        <f>Orte[[#This Row],[Lat_dez]]*PI()/180</f>
        <v>0.91103553962960815</v>
      </c>
      <c r="F6784" s="4">
        <f>Orte[[#This Row],[Lon_dez]]*PI()/180</f>
        <v>0.18633828647644565</v>
      </c>
      <c r="G6784" t="s">
        <v>554</v>
      </c>
      <c r="H6784" t="s">
        <v>786</v>
      </c>
      <c r="I6784" s="4" t="b">
        <v>0</v>
      </c>
      <c r="J6784" s="4" t="str">
        <f>CONCATENATE(Orte[[#This Row],[Ort]]," - ",Orte[[#This Row],[Landkreis]])</f>
        <v>Sickte, Dettum u.a. - Landkreis Wolfenbüttel</v>
      </c>
      <c r="L6784" s="3" t="s">
        <v>13051</v>
      </c>
      <c r="M6784" s="3"/>
      <c r="N6784" t="str">
        <f>Orte[[#This Row],[Ort]]</f>
        <v>Sickte, Dettum u.a.</v>
      </c>
      <c r="O6784" t="s">
        <v>7620</v>
      </c>
      <c r="P6784" t="s">
        <v>16169</v>
      </c>
    </row>
    <row r="6785" spans="1:16" x14ac:dyDescent="0.35">
      <c r="A6785" t="s">
        <v>6395</v>
      </c>
      <c r="B6785" s="3" t="s">
        <v>14609</v>
      </c>
      <c r="C6785" s="4">
        <v>52.706400405499998</v>
      </c>
      <c r="D6785" s="4">
        <v>8.9719871574199992</v>
      </c>
      <c r="E6785" s="4">
        <f>Orte[[#This Row],[Lat_dez]]*PI()/180</f>
        <v>0.91990022395044935</v>
      </c>
      <c r="F6785" s="4">
        <f>Orte[[#This Row],[Lon_dez]]*PI()/180</f>
        <v>0.15659071634362579</v>
      </c>
      <c r="G6785" t="s">
        <v>554</v>
      </c>
      <c r="H6785" t="s">
        <v>737</v>
      </c>
      <c r="I6785" s="4" t="b">
        <v>0</v>
      </c>
      <c r="J6785" s="4" t="str">
        <f>CONCATENATE(Orte[[#This Row],[Ort]]," - ",Orte[[#This Row],[Landkreis]])</f>
        <v>Siedenburg, Staffhorst - Landkreis Diepholz</v>
      </c>
      <c r="L6785" s="3" t="s">
        <v>7761</v>
      </c>
      <c r="M6785" s="3"/>
      <c r="N6785" t="str">
        <f>Orte[[#This Row],[Ort]]</f>
        <v>Siedenburg, Staffhorst</v>
      </c>
      <c r="O6785" t="s">
        <v>16119</v>
      </c>
      <c r="P6785" t="s">
        <v>1081</v>
      </c>
    </row>
    <row r="6786" spans="1:16" x14ac:dyDescent="0.35">
      <c r="A6786" t="s">
        <v>6855</v>
      </c>
      <c r="B6786" s="3" t="s">
        <v>15233</v>
      </c>
      <c r="C6786" s="4">
        <v>50.7508401969</v>
      </c>
      <c r="D6786" s="4">
        <v>8.41744678327</v>
      </c>
      <c r="E6786" s="4">
        <f>Orte[[#This Row],[Lat_dez]]*PI()/180</f>
        <v>0.88576925958939223</v>
      </c>
      <c r="F6786" s="4">
        <f>Orte[[#This Row],[Lon_dez]]*PI()/180</f>
        <v>0.14691216097946702</v>
      </c>
      <c r="G6786" t="s">
        <v>549</v>
      </c>
      <c r="H6786" t="s">
        <v>550</v>
      </c>
      <c r="I6786" s="4" t="b">
        <v>0</v>
      </c>
      <c r="J6786" s="4" t="str">
        <f>CONCATENATE(Orte[[#This Row],[Ort]]," - ",Orte[[#This Row],[Landkreis]])</f>
        <v>Siegbach - Landkreis Lahn-Dill-Kreis</v>
      </c>
      <c r="L6786" s="3" t="s">
        <v>11010</v>
      </c>
      <c r="M6786" s="3"/>
      <c r="N6786" t="str">
        <f>Orte[[#This Row],[Ort]]</f>
        <v>Siegbach</v>
      </c>
      <c r="O6786" t="s">
        <v>16120</v>
      </c>
      <c r="P6786" t="s">
        <v>16170</v>
      </c>
    </row>
    <row r="6787" spans="1:16" x14ac:dyDescent="0.35">
      <c r="A6787" t="s">
        <v>3429</v>
      </c>
      <c r="B6787" s="3" t="s">
        <v>10725</v>
      </c>
      <c r="C6787" s="4">
        <v>50.805282879300002</v>
      </c>
      <c r="D6787" s="4">
        <v>7.2377048640400004</v>
      </c>
      <c r="E6787" s="4">
        <f>Orte[[#This Row],[Lat_dez]]*PI()/180</f>
        <v>0.88671946365088983</v>
      </c>
      <c r="F6787" s="4">
        <f>Orte[[#This Row],[Lon_dez]]*PI()/180</f>
        <v>0.12632178016510653</v>
      </c>
      <c r="G6787" t="s">
        <v>504</v>
      </c>
      <c r="H6787" t="s">
        <v>1265</v>
      </c>
      <c r="I6787" s="4" t="b">
        <v>0</v>
      </c>
      <c r="J6787" s="4" t="str">
        <f>CONCATENATE(Orte[[#This Row],[Ort]]," - ",Orte[[#This Row],[Landkreis]])</f>
        <v>Siegburg - Kreis Rhein-Sieg-Kreis</v>
      </c>
      <c r="L6787" s="3" t="s">
        <v>13902</v>
      </c>
      <c r="M6787" s="3"/>
      <c r="N6787" t="str">
        <f>Orte[[#This Row],[Ort]]</f>
        <v>Siegburg</v>
      </c>
      <c r="O6787" t="s">
        <v>7621</v>
      </c>
      <c r="P6787" t="s">
        <v>2197</v>
      </c>
    </row>
    <row r="6788" spans="1:16" x14ac:dyDescent="0.35">
      <c r="A6788" t="s">
        <v>3610</v>
      </c>
      <c r="B6788" s="3" t="s">
        <v>10965</v>
      </c>
      <c r="C6788" s="4">
        <v>49.269691078100003</v>
      </c>
      <c r="D6788" s="4">
        <v>9.0879522927600007</v>
      </c>
      <c r="E6788" s="4">
        <f>Orte[[#This Row],[Lat_dez]]*PI()/180</f>
        <v>0.85991833075331969</v>
      </c>
      <c r="F6788" s="4">
        <f>Orte[[#This Row],[Lon_dez]]*PI()/180</f>
        <v>0.15861468977282964</v>
      </c>
      <c r="G6788" t="s">
        <v>546</v>
      </c>
      <c r="H6788" t="s">
        <v>759</v>
      </c>
      <c r="I6788" s="4" t="b">
        <v>0</v>
      </c>
      <c r="J6788" s="4" t="str">
        <f>CONCATENATE(Orte[[#This Row],[Ort]]," - ",Orte[[#This Row],[Landkreis]])</f>
        <v>Siegelsbach - Landkreis Heilbronn</v>
      </c>
      <c r="L6788" s="3" t="s">
        <v>8459</v>
      </c>
      <c r="M6788" s="3"/>
      <c r="N6788" t="str">
        <f>Orte[[#This Row],[Ort]]</f>
        <v>Siegelsbach</v>
      </c>
      <c r="O6788" t="s">
        <v>16121</v>
      </c>
      <c r="P6788" t="s">
        <v>293</v>
      </c>
    </row>
    <row r="6789" spans="1:16" x14ac:dyDescent="0.35">
      <c r="A6789" t="s">
        <v>88</v>
      </c>
      <c r="B6789" s="3" t="s">
        <v>13867</v>
      </c>
      <c r="C6789" s="4">
        <v>50.882642736400001</v>
      </c>
      <c r="D6789" s="4">
        <v>7.9883084172199998</v>
      </c>
      <c r="E6789" s="4">
        <f>Orte[[#This Row],[Lat_dez]]*PI()/180</f>
        <v>0.88806964786615716</v>
      </c>
      <c r="F6789" s="4">
        <f>Orte[[#This Row],[Lon_dez]]*PI()/180</f>
        <v>0.1394222835452659</v>
      </c>
      <c r="G6789" t="s">
        <v>504</v>
      </c>
      <c r="H6789" t="s">
        <v>619</v>
      </c>
      <c r="I6789" s="4" t="b">
        <v>0</v>
      </c>
      <c r="J6789" s="4" t="str">
        <f>CONCATENATE(Orte[[#This Row],[Ort]]," - ",Orte[[#This Row],[Landkreis]])</f>
        <v>Siegen - Kreis Siegen-Wittgenstein</v>
      </c>
      <c r="L6789" s="3" t="s">
        <v>11739</v>
      </c>
      <c r="M6789" s="3"/>
      <c r="N6789" t="str">
        <f>Orte[[#This Row],[Ort]]</f>
        <v>Siegen</v>
      </c>
      <c r="O6789" t="s">
        <v>16122</v>
      </c>
      <c r="P6789" t="s">
        <v>6067</v>
      </c>
    </row>
    <row r="6790" spans="1:16" x14ac:dyDescent="0.35">
      <c r="A6790" t="s">
        <v>88</v>
      </c>
      <c r="B6790" s="3" t="s">
        <v>9567</v>
      </c>
      <c r="C6790" s="4">
        <v>50.875010037099997</v>
      </c>
      <c r="D6790" s="4">
        <v>8.0661276109099997</v>
      </c>
      <c r="E6790" s="4">
        <f>Orte[[#This Row],[Lat_dez]]*PI()/180</f>
        <v>0.88793643213255735</v>
      </c>
      <c r="F6790" s="4">
        <f>Orte[[#This Row],[Lon_dez]]*PI()/180</f>
        <v>0.14078048469640358</v>
      </c>
      <c r="G6790" t="s">
        <v>504</v>
      </c>
      <c r="H6790" t="s">
        <v>619</v>
      </c>
      <c r="I6790" s="4" t="b">
        <v>0</v>
      </c>
      <c r="J6790" s="4" t="str">
        <f>CONCATENATE(Orte[[#This Row],[Ort]]," - ",Orte[[#This Row],[Landkreis]])</f>
        <v>Siegen - Kreis Siegen-Wittgenstein</v>
      </c>
      <c r="L6790" s="3" t="s">
        <v>13503</v>
      </c>
      <c r="M6790" s="3"/>
      <c r="N6790" t="str">
        <f>Orte[[#This Row],[Ort]]</f>
        <v>Siegen</v>
      </c>
      <c r="O6790" t="s">
        <v>16123</v>
      </c>
      <c r="P6790" t="s">
        <v>3269</v>
      </c>
    </row>
    <row r="6791" spans="1:16" x14ac:dyDescent="0.35">
      <c r="A6791" t="s">
        <v>88</v>
      </c>
      <c r="B6791" s="3" t="s">
        <v>12431</v>
      </c>
      <c r="C6791" s="4">
        <v>50.900488923200001</v>
      </c>
      <c r="D6791" s="4">
        <v>8.0314398916599998</v>
      </c>
      <c r="E6791" s="4">
        <f>Orte[[#This Row],[Lat_dez]]*PI()/180</f>
        <v>0.88838112258474322</v>
      </c>
      <c r="F6791" s="4">
        <f>Orte[[#This Row],[Lon_dez]]*PI()/180</f>
        <v>0.14017506978548366</v>
      </c>
      <c r="G6791" t="s">
        <v>504</v>
      </c>
      <c r="H6791" t="s">
        <v>619</v>
      </c>
      <c r="I6791" s="4" t="b">
        <v>0</v>
      </c>
      <c r="J6791" s="4" t="str">
        <f>CONCATENATE(Orte[[#This Row],[Ort]]," - ",Orte[[#This Row],[Landkreis]])</f>
        <v>Siegen - Kreis Siegen-Wittgenstein</v>
      </c>
      <c r="L6791" s="3" t="s">
        <v>12051</v>
      </c>
      <c r="M6791" s="3"/>
      <c r="N6791" t="str">
        <f>Orte[[#This Row],[Ort]]</f>
        <v>Siegen</v>
      </c>
      <c r="O6791" t="s">
        <v>16124</v>
      </c>
      <c r="P6791" t="s">
        <v>1413</v>
      </c>
    </row>
    <row r="6792" spans="1:16" x14ac:dyDescent="0.35">
      <c r="A6792" t="s">
        <v>88</v>
      </c>
      <c r="B6792" s="3" t="s">
        <v>9138</v>
      </c>
      <c r="C6792" s="4">
        <v>50.9254813871</v>
      </c>
      <c r="D6792" s="4">
        <v>7.9958474880899999</v>
      </c>
      <c r="E6792" s="4">
        <f>Orte[[#This Row],[Lat_dez]]*PI()/180</f>
        <v>0.88881732336798391</v>
      </c>
      <c r="F6792" s="4">
        <f>Orte[[#This Row],[Lon_dez]]*PI()/180</f>
        <v>0.13955386515448859</v>
      </c>
      <c r="G6792" t="s">
        <v>504</v>
      </c>
      <c r="H6792" t="s">
        <v>619</v>
      </c>
      <c r="I6792" s="4" t="b">
        <v>0</v>
      </c>
      <c r="J6792" s="4" t="str">
        <f>CONCATENATE(Orte[[#This Row],[Ort]]," - ",Orte[[#This Row],[Landkreis]])</f>
        <v>Siegen - Kreis Siegen-Wittgenstein</v>
      </c>
      <c r="L6792" s="3" t="s">
        <v>13336</v>
      </c>
      <c r="M6792" s="3"/>
      <c r="N6792" t="str">
        <f>Orte[[#This Row],[Ort]]</f>
        <v>Siegen</v>
      </c>
      <c r="O6792" t="s">
        <v>16125</v>
      </c>
      <c r="P6792" t="s">
        <v>3641</v>
      </c>
    </row>
    <row r="6793" spans="1:16" x14ac:dyDescent="0.35">
      <c r="A6793" t="s">
        <v>88</v>
      </c>
      <c r="B6793" s="3" t="s">
        <v>15354</v>
      </c>
      <c r="C6793" s="4">
        <v>50.842421408699998</v>
      </c>
      <c r="D6793" s="4">
        <v>7.9927891892499998</v>
      </c>
      <c r="E6793" s="4">
        <f>Orte[[#This Row],[Lat_dez]]*PI()/180</f>
        <v>0.8873676532682685</v>
      </c>
      <c r="F6793" s="4">
        <f>Orte[[#This Row],[Lon_dez]]*PI()/180</f>
        <v>0.13950048777022064</v>
      </c>
      <c r="G6793" t="s">
        <v>504</v>
      </c>
      <c r="H6793" t="s">
        <v>619</v>
      </c>
      <c r="I6793" s="4" t="b">
        <v>0</v>
      </c>
      <c r="J6793" s="4" t="str">
        <f>CONCATENATE(Orte[[#This Row],[Ort]]," - ",Orte[[#This Row],[Landkreis]])</f>
        <v>Siegen - Kreis Siegen-Wittgenstein</v>
      </c>
      <c r="L6793" s="3" t="s">
        <v>14366</v>
      </c>
      <c r="M6793" s="3"/>
      <c r="N6793" t="str">
        <f>Orte[[#This Row],[Ort]]</f>
        <v>Siegen</v>
      </c>
      <c r="O6793" t="s">
        <v>16126</v>
      </c>
      <c r="P6793" t="s">
        <v>4142</v>
      </c>
    </row>
    <row r="6794" spans="1:16" x14ac:dyDescent="0.35">
      <c r="A6794" t="s">
        <v>3314</v>
      </c>
      <c r="B6794" s="3" t="s">
        <v>10579</v>
      </c>
      <c r="C6794" s="4">
        <v>48.758490810200001</v>
      </c>
      <c r="D6794" s="4">
        <v>11.8498842425</v>
      </c>
      <c r="E6794" s="4">
        <f>Orte[[#This Row],[Lat_dez]]*PI()/180</f>
        <v>0.85099620294138767</v>
      </c>
      <c r="F6794" s="4">
        <f>Orte[[#This Row],[Lon_dez]]*PI()/180</f>
        <v>0.20681949601181918</v>
      </c>
      <c r="G6794" t="s">
        <v>665</v>
      </c>
      <c r="H6794" t="s">
        <v>864</v>
      </c>
      <c r="I6794" s="4" t="b">
        <v>0</v>
      </c>
      <c r="J6794" s="4" t="str">
        <f>CONCATENATE(Orte[[#This Row],[Ort]]," - ",Orte[[#This Row],[Landkreis]])</f>
        <v>Siegenburg - Landkreis Kelheim</v>
      </c>
      <c r="L6794" s="3" t="s">
        <v>11127</v>
      </c>
      <c r="M6794" s="3"/>
      <c r="N6794" t="str">
        <f>Orte[[#This Row],[Ort]]</f>
        <v>Siegenburg</v>
      </c>
      <c r="O6794" t="s">
        <v>16127</v>
      </c>
      <c r="P6794" t="s">
        <v>5388</v>
      </c>
    </row>
    <row r="6795" spans="1:16" x14ac:dyDescent="0.35">
      <c r="A6795" t="s">
        <v>5075</v>
      </c>
      <c r="B6795" s="3" t="s">
        <v>12843</v>
      </c>
      <c r="C6795" s="4">
        <v>47.810819901999999</v>
      </c>
      <c r="D6795" s="4">
        <v>12.677954078100001</v>
      </c>
      <c r="E6795" s="4">
        <f>Orte[[#This Row],[Lat_dez]]*PI()/180</f>
        <v>0.83445622536793262</v>
      </c>
      <c r="F6795" s="4">
        <f>Orte[[#This Row],[Lon_dez]]*PI()/180</f>
        <v>0.22127204107948731</v>
      </c>
      <c r="G6795" t="s">
        <v>665</v>
      </c>
      <c r="H6795" t="s">
        <v>913</v>
      </c>
      <c r="I6795" s="4" t="b">
        <v>0</v>
      </c>
      <c r="J6795" s="4" t="str">
        <f>CONCATENATE(Orte[[#This Row],[Ort]]," - ",Orte[[#This Row],[Landkreis]])</f>
        <v>Siegsdorf - Landkreis Traunstein</v>
      </c>
      <c r="L6795" s="3" t="s">
        <v>9087</v>
      </c>
      <c r="M6795" s="3"/>
      <c r="N6795" t="str">
        <f>Orte[[#This Row],[Ort]]</f>
        <v>Siegsdorf</v>
      </c>
      <c r="O6795" t="s">
        <v>16128</v>
      </c>
      <c r="P6795" t="s">
        <v>6527</v>
      </c>
    </row>
    <row r="6796" spans="1:16" x14ac:dyDescent="0.35">
      <c r="A6796" t="s">
        <v>5300</v>
      </c>
      <c r="B6796" s="3" t="s">
        <v>13145</v>
      </c>
      <c r="C6796" s="4">
        <v>53.632587578200003</v>
      </c>
      <c r="D6796" s="4">
        <v>10.2834260214</v>
      </c>
      <c r="E6796" s="4">
        <f>Orte[[#This Row],[Lat_dez]]*PI()/180</f>
        <v>0.93606523960380184</v>
      </c>
      <c r="F6796" s="4">
        <f>Orte[[#This Row],[Lon_dez]]*PI()/180</f>
        <v>0.17947964245869086</v>
      </c>
      <c r="G6796" t="s">
        <v>641</v>
      </c>
      <c r="H6796" t="s">
        <v>703</v>
      </c>
      <c r="I6796" s="4" t="b">
        <v>0</v>
      </c>
      <c r="J6796" s="4" t="str">
        <f>CONCATENATE(Orte[[#This Row],[Ort]]," - ",Orte[[#This Row],[Landkreis]])</f>
        <v>Siek - Kreis Stormarn</v>
      </c>
      <c r="L6796" s="3" t="s">
        <v>15701</v>
      </c>
      <c r="M6796" s="3"/>
      <c r="N6796" t="str">
        <f>Orte[[#This Row],[Ort]]</f>
        <v>Siek</v>
      </c>
      <c r="O6796" t="s">
        <v>16129</v>
      </c>
      <c r="P6796" t="s">
        <v>7037</v>
      </c>
    </row>
    <row r="6797" spans="1:16" x14ac:dyDescent="0.35">
      <c r="A6797" t="s">
        <v>1386</v>
      </c>
      <c r="B6797" s="3" t="s">
        <v>8318</v>
      </c>
      <c r="C6797" s="4">
        <v>48.391220927900001</v>
      </c>
      <c r="D6797" s="4">
        <v>11.1634522177</v>
      </c>
      <c r="E6797" s="4">
        <f>Orte[[#This Row],[Lat_dez]]*PI()/180</f>
        <v>0.84458613425184048</v>
      </c>
      <c r="F6797" s="4">
        <f>Orte[[#This Row],[Lon_dez]]*PI()/180</f>
        <v>0.19483899708792779</v>
      </c>
      <c r="G6797" t="s">
        <v>665</v>
      </c>
      <c r="H6797" t="s">
        <v>947</v>
      </c>
      <c r="I6797" s="4" t="b">
        <v>0</v>
      </c>
      <c r="J6797" s="4" t="str">
        <f>CONCATENATE(Orte[[#This Row],[Ort]]," - ",Orte[[#This Row],[Landkreis]])</f>
        <v>Sielenbach - Landkreis Aichach-Friedberg</v>
      </c>
      <c r="L6797" s="3" t="s">
        <v>14663</v>
      </c>
      <c r="M6797" s="3"/>
      <c r="N6797" t="str">
        <f>Orte[[#This Row],[Ort]]</f>
        <v>Sielenbach</v>
      </c>
      <c r="O6797" t="s">
        <v>103</v>
      </c>
      <c r="P6797" t="s">
        <v>6459</v>
      </c>
    </row>
    <row r="6798" spans="1:16" x14ac:dyDescent="0.35">
      <c r="A6798" t="s">
        <v>3417</v>
      </c>
      <c r="B6798" s="3" t="s">
        <v>10709</v>
      </c>
      <c r="C6798" s="4">
        <v>50.484380118499999</v>
      </c>
      <c r="D6798" s="4">
        <v>7.77383918556</v>
      </c>
      <c r="E6798" s="4">
        <f>Orte[[#This Row],[Lat_dez]]*PI()/180</f>
        <v>0.88111865389619004</v>
      </c>
      <c r="F6798" s="4">
        <f>Orte[[#This Row],[Lon_dez]]*PI()/180</f>
        <v>0.13567908930857644</v>
      </c>
      <c r="G6798" t="s">
        <v>514</v>
      </c>
      <c r="H6798" t="s">
        <v>590</v>
      </c>
      <c r="I6798" s="4" t="b">
        <v>0</v>
      </c>
      <c r="J6798" s="4" t="str">
        <f>CONCATENATE(Orte[[#This Row],[Ort]]," - ",Orte[[#This Row],[Landkreis]])</f>
        <v>Siershahn - Landkreis Westerwaldkreis</v>
      </c>
      <c r="L6798" s="3" t="s">
        <v>11142</v>
      </c>
      <c r="M6798" s="3"/>
      <c r="N6798" t="str">
        <f>Orte[[#This Row],[Ort]]</f>
        <v>Siershahn</v>
      </c>
      <c r="O6798" t="s">
        <v>117</v>
      </c>
      <c r="P6798" t="s">
        <v>6528</v>
      </c>
    </row>
    <row r="6799" spans="1:16" x14ac:dyDescent="0.35">
      <c r="A6799" t="s">
        <v>2235</v>
      </c>
      <c r="B6799" s="3" t="s">
        <v>9252</v>
      </c>
      <c r="C6799" s="4">
        <v>53.849069392600001</v>
      </c>
      <c r="D6799" s="4">
        <v>10.1075240658</v>
      </c>
      <c r="E6799" s="4">
        <f>Orte[[#This Row],[Lat_dez]]*PI()/180</f>
        <v>0.93984356003577307</v>
      </c>
      <c r="F6799" s="4">
        <f>Orte[[#This Row],[Lon_dez]]*PI()/180</f>
        <v>0.17640957417277398</v>
      </c>
      <c r="G6799" t="s">
        <v>641</v>
      </c>
      <c r="H6799" t="s">
        <v>671</v>
      </c>
      <c r="I6799" s="4" t="b">
        <v>0</v>
      </c>
      <c r="J6799" s="4" t="str">
        <f>CONCATENATE(Orte[[#This Row],[Ort]]," - ",Orte[[#This Row],[Landkreis]])</f>
        <v>Sievershütten - Kreis Segeberg</v>
      </c>
      <c r="L6799" s="3" t="s">
        <v>13121</v>
      </c>
      <c r="M6799" s="3"/>
      <c r="N6799" t="str">
        <f>Orte[[#This Row],[Ort]]</f>
        <v>Sievershütten</v>
      </c>
      <c r="O6799" t="s">
        <v>16130</v>
      </c>
      <c r="P6799" t="s">
        <v>890</v>
      </c>
    </row>
    <row r="6800" spans="1:16" x14ac:dyDescent="0.35">
      <c r="A6800" t="s">
        <v>6416</v>
      </c>
      <c r="B6800" s="3" t="s">
        <v>14635</v>
      </c>
      <c r="C6800" s="4">
        <v>54.641028990099997</v>
      </c>
      <c r="D6800" s="4">
        <v>9.4634897627899992</v>
      </c>
      <c r="E6800" s="4">
        <f>Orte[[#This Row],[Lat_dez]]*PI()/180</f>
        <v>0.95366586255491703</v>
      </c>
      <c r="F6800" s="4">
        <f>Orte[[#This Row],[Lon_dez]]*PI()/180</f>
        <v>0.16516905508946264</v>
      </c>
      <c r="G6800" t="s">
        <v>641</v>
      </c>
      <c r="H6800" t="s">
        <v>660</v>
      </c>
      <c r="I6800" s="4" t="b">
        <v>0</v>
      </c>
      <c r="J6800" s="4" t="str">
        <f>CONCATENATE(Orte[[#This Row],[Ort]]," - ",Orte[[#This Row],[Landkreis]])</f>
        <v>Sieverstedt - Kreis Schleswig-Flensburg</v>
      </c>
      <c r="L6800" s="3" t="s">
        <v>13914</v>
      </c>
      <c r="M6800" s="3"/>
      <c r="N6800" t="str">
        <f>Orte[[#This Row],[Ort]]</f>
        <v>Sieverstedt</v>
      </c>
      <c r="O6800" t="s">
        <v>16131</v>
      </c>
      <c r="P6800" t="s">
        <v>1158</v>
      </c>
    </row>
    <row r="6801" spans="1:16" x14ac:dyDescent="0.35">
      <c r="A6801" t="s">
        <v>4794</v>
      </c>
      <c r="B6801" s="3" t="s">
        <v>12485</v>
      </c>
      <c r="C6801" s="4">
        <v>48.093119324600003</v>
      </c>
      <c r="D6801" s="4">
        <v>9.1891714146899997</v>
      </c>
      <c r="E6801" s="4">
        <f>Orte[[#This Row],[Lat_dez]]*PI()/180</f>
        <v>0.83938327976878147</v>
      </c>
      <c r="F6801" s="4">
        <f>Orte[[#This Row],[Lon_dez]]*PI()/180</f>
        <v>0.16038129671648571</v>
      </c>
      <c r="G6801" t="s">
        <v>546</v>
      </c>
      <c r="H6801" t="s">
        <v>1495</v>
      </c>
      <c r="I6801" s="4" t="b">
        <v>0</v>
      </c>
      <c r="J6801" s="4" t="str">
        <f>CONCATENATE(Orte[[#This Row],[Ort]]," - ",Orte[[#This Row],[Landkreis]])</f>
        <v>Sigmaringen - Landkreis Sigmaringen</v>
      </c>
      <c r="L6801" s="3" t="s">
        <v>12577</v>
      </c>
      <c r="M6801" s="3"/>
      <c r="N6801" t="str">
        <f>Orte[[#This Row],[Ort]]</f>
        <v>Sigmaringen</v>
      </c>
      <c r="O6801" t="s">
        <v>16132</v>
      </c>
      <c r="P6801" t="s">
        <v>4051</v>
      </c>
    </row>
    <row r="6802" spans="1:16" x14ac:dyDescent="0.35">
      <c r="A6802" t="s">
        <v>3814</v>
      </c>
      <c r="B6802" s="3" t="s">
        <v>11228</v>
      </c>
      <c r="C6802" s="4">
        <v>48.0720067026</v>
      </c>
      <c r="D6802" s="4">
        <v>9.2627455143299997</v>
      </c>
      <c r="E6802" s="4">
        <f>Orte[[#This Row],[Lat_dez]]*PI()/180</f>
        <v>0.83901479500115261</v>
      </c>
      <c r="F6802" s="4">
        <f>Orte[[#This Row],[Lon_dez]]*PI()/180</f>
        <v>0.16166540699939411</v>
      </c>
      <c r="G6802" t="s">
        <v>546</v>
      </c>
      <c r="H6802" t="s">
        <v>1495</v>
      </c>
      <c r="I6802" s="4" t="b">
        <v>0</v>
      </c>
      <c r="J6802" s="4" t="str">
        <f>CONCATENATE(Orte[[#This Row],[Ort]]," - ",Orte[[#This Row],[Landkreis]])</f>
        <v>Sigmaringendorf - Landkreis Sigmaringen</v>
      </c>
      <c r="L6802" s="3" t="s">
        <v>10591</v>
      </c>
      <c r="M6802" s="3"/>
      <c r="N6802" t="str">
        <f>Orte[[#This Row],[Ort]]</f>
        <v>Sigmaringendorf</v>
      </c>
      <c r="O6802" t="s">
        <v>16133</v>
      </c>
      <c r="P6802" t="s">
        <v>5420</v>
      </c>
    </row>
    <row r="6803" spans="1:16" x14ac:dyDescent="0.35">
      <c r="A6803" t="s">
        <v>5865</v>
      </c>
      <c r="B6803" s="3" t="s">
        <v>13900</v>
      </c>
      <c r="C6803" s="4">
        <v>47.600095734500002</v>
      </c>
      <c r="D6803" s="4">
        <v>9.7704999906700003</v>
      </c>
      <c r="E6803" s="4">
        <f>Orte[[#This Row],[Lat_dez]]*PI()/180</f>
        <v>0.8307783948315336</v>
      </c>
      <c r="F6803" s="4">
        <f>Orte[[#This Row],[Lon_dez]]*PI()/180</f>
        <v>0.17052739440326675</v>
      </c>
      <c r="G6803" t="s">
        <v>665</v>
      </c>
      <c r="H6803" t="s">
        <v>2096</v>
      </c>
      <c r="I6803" s="4" t="b">
        <v>0</v>
      </c>
      <c r="J6803" s="4" t="str">
        <f>CONCATENATE(Orte[[#This Row],[Ort]]," - ",Orte[[#This Row],[Landkreis]])</f>
        <v>Sigmarszell - Landkreis Lindau (Bodensee)</v>
      </c>
      <c r="L6803" s="3" t="s">
        <v>8724</v>
      </c>
      <c r="M6803" s="3"/>
      <c r="N6803" t="str">
        <f>Orte[[#This Row],[Ort]]</f>
        <v>Sigmarszell</v>
      </c>
      <c r="O6803" t="s">
        <v>16134</v>
      </c>
      <c r="P6803" t="s">
        <v>2464</v>
      </c>
    </row>
    <row r="6804" spans="1:16" x14ac:dyDescent="0.35">
      <c r="A6804" t="s">
        <v>5537</v>
      </c>
      <c r="B6804" s="3" t="s">
        <v>13442</v>
      </c>
      <c r="C6804" s="4">
        <v>54.536448537699997</v>
      </c>
      <c r="D6804" s="4">
        <v>9.3669540784599992</v>
      </c>
      <c r="E6804" s="4">
        <f>Orte[[#This Row],[Lat_dez]]*PI()/180</f>
        <v>0.95184058932731186</v>
      </c>
      <c r="F6804" s="4">
        <f>Orte[[#This Row],[Lon_dez]]*PI()/180</f>
        <v>0.16348418955223826</v>
      </c>
      <c r="G6804" t="s">
        <v>641</v>
      </c>
      <c r="H6804" t="s">
        <v>660</v>
      </c>
      <c r="I6804" s="4" t="b">
        <v>0</v>
      </c>
      <c r="J6804" s="4" t="str">
        <f>CONCATENATE(Orte[[#This Row],[Ort]]," - ",Orte[[#This Row],[Landkreis]])</f>
        <v>Silberstedt, Schwittschau - Kreis Schleswig-Flensburg</v>
      </c>
      <c r="L6804" s="3" t="s">
        <v>12512</v>
      </c>
      <c r="M6804" s="3"/>
      <c r="N6804" t="str">
        <f>Orte[[#This Row],[Ort]]</f>
        <v>Silberstedt, Schwittschau</v>
      </c>
      <c r="O6804" t="s">
        <v>16135</v>
      </c>
      <c r="P6804" t="s">
        <v>5040</v>
      </c>
    </row>
    <row r="6805" spans="1:16" x14ac:dyDescent="0.35">
      <c r="A6805" t="s">
        <v>3464</v>
      </c>
      <c r="B6805" s="3" t="s">
        <v>10768</v>
      </c>
      <c r="C6805" s="4">
        <v>48.561088524100001</v>
      </c>
      <c r="D6805" s="4">
        <v>12.719596918100001</v>
      </c>
      <c r="E6805" s="4">
        <f>Orte[[#This Row],[Lat_dez]]*PI()/180</f>
        <v>0.84755088309797866</v>
      </c>
      <c r="F6805" s="4">
        <f>Orte[[#This Row],[Lon_dez]]*PI()/180</f>
        <v>0.22199884574736853</v>
      </c>
      <c r="G6805" t="s">
        <v>665</v>
      </c>
      <c r="H6805" t="s">
        <v>1895</v>
      </c>
      <c r="I6805" s="4" t="b">
        <v>0</v>
      </c>
      <c r="J6805" s="4" t="str">
        <f>CONCATENATE(Orte[[#This Row],[Ort]]," - ",Orte[[#This Row],[Landkreis]])</f>
        <v>Simbach - Landkreis Dingolfing-Landau</v>
      </c>
      <c r="L6805" s="3" t="s">
        <v>13441</v>
      </c>
      <c r="M6805" s="3"/>
      <c r="N6805" t="str">
        <f>Orte[[#This Row],[Ort]]</f>
        <v>Simbach</v>
      </c>
      <c r="O6805" t="s">
        <v>16136</v>
      </c>
      <c r="P6805" t="s">
        <v>3559</v>
      </c>
    </row>
    <row r="6806" spans="1:16" x14ac:dyDescent="0.35">
      <c r="A6806" t="s">
        <v>2198</v>
      </c>
      <c r="B6806" s="3" t="s">
        <v>9207</v>
      </c>
      <c r="C6806" s="4">
        <v>48.289307868000002</v>
      </c>
      <c r="D6806" s="4">
        <v>13.015599221800001</v>
      </c>
      <c r="E6806" s="4">
        <f>Orte[[#This Row],[Lat_dez]]*PI()/180</f>
        <v>0.84280741580580332</v>
      </c>
      <c r="F6806" s="4">
        <f>Orte[[#This Row],[Lon_dez]]*PI()/180</f>
        <v>0.22716506054042174</v>
      </c>
      <c r="G6806" t="s">
        <v>665</v>
      </c>
      <c r="H6806" t="s">
        <v>930</v>
      </c>
      <c r="I6806" s="4" t="b">
        <v>0</v>
      </c>
      <c r="J6806" s="4" t="str">
        <f>CONCATENATE(Orte[[#This Row],[Ort]]," - ",Orte[[#This Row],[Landkreis]])</f>
        <v>Simbach a. Inn - Landkreis Rottal-Inn</v>
      </c>
      <c r="L6806" s="3" t="s">
        <v>11012</v>
      </c>
      <c r="M6806" s="3"/>
      <c r="N6806" t="str">
        <f>Orte[[#This Row],[Ort]]</f>
        <v>Simbach a. Inn</v>
      </c>
      <c r="O6806" t="s">
        <v>178</v>
      </c>
      <c r="P6806" t="s">
        <v>1617</v>
      </c>
    </row>
    <row r="6807" spans="1:16" x14ac:dyDescent="0.35">
      <c r="A6807" t="s">
        <v>1198</v>
      </c>
      <c r="B6807" s="3" t="s">
        <v>8148</v>
      </c>
      <c r="C6807" s="4">
        <v>49.621954965599997</v>
      </c>
      <c r="D6807" s="4">
        <v>11.3443610284</v>
      </c>
      <c r="E6807" s="4">
        <f>Orte[[#This Row],[Lat_dez]]*PI()/180</f>
        <v>0.86606649542606939</v>
      </c>
      <c r="F6807" s="4">
        <f>Orte[[#This Row],[Lon_dez]]*PI()/180</f>
        <v>0.19799645148050996</v>
      </c>
      <c r="G6807" t="s">
        <v>665</v>
      </c>
      <c r="H6807" t="s">
        <v>964</v>
      </c>
      <c r="I6807" s="4" t="b">
        <v>0</v>
      </c>
      <c r="J6807" s="4" t="str">
        <f>CONCATENATE(Orte[[#This Row],[Ort]]," - ",Orte[[#This Row],[Landkreis]])</f>
        <v>Simmelsdorf - Landkreis Nürnberger Land</v>
      </c>
      <c r="L6807" s="3" t="s">
        <v>15050</v>
      </c>
      <c r="M6807" s="3"/>
      <c r="N6807" t="str">
        <f>Orte[[#This Row],[Ort]]</f>
        <v>Simmelsdorf</v>
      </c>
      <c r="O6807" t="s">
        <v>16137</v>
      </c>
      <c r="P6807" t="s">
        <v>6259</v>
      </c>
    </row>
    <row r="6808" spans="1:16" x14ac:dyDescent="0.35">
      <c r="A6808" t="s">
        <v>510</v>
      </c>
      <c r="B6808" s="3" t="s">
        <v>7672</v>
      </c>
      <c r="C6808" s="4">
        <v>50.634005094099997</v>
      </c>
      <c r="D6808" s="4">
        <v>6.2612205631700002</v>
      </c>
      <c r="E6808" s="4">
        <f>Orte[[#This Row],[Lat_dez]]*PI()/180</f>
        <v>0.88373010236362626</v>
      </c>
      <c r="F6808" s="4">
        <f>Orte[[#This Row],[Lon_dez]]*PI()/180</f>
        <v>0.1092789140208901</v>
      </c>
      <c r="G6808" t="s">
        <v>504</v>
      </c>
      <c r="H6808" t="s">
        <v>507</v>
      </c>
      <c r="I6808" s="4" t="b">
        <v>0</v>
      </c>
      <c r="J6808" s="4" t="str">
        <f>CONCATENATE(Orte[[#This Row],[Ort]]," - ",Orte[[#This Row],[Landkreis]])</f>
        <v>Simmerath - Kreis Städteregion Aachen</v>
      </c>
      <c r="L6808" s="3" t="s">
        <v>10977</v>
      </c>
      <c r="M6808" s="3"/>
      <c r="N6808" t="str">
        <f>Orte[[#This Row],[Ort]]</f>
        <v>Simmerath</v>
      </c>
      <c r="O6808" t="s">
        <v>0</v>
      </c>
      <c r="P6808" t="s">
        <v>4868</v>
      </c>
    </row>
    <row r="6809" spans="1:16" x14ac:dyDescent="0.35">
      <c r="A6809" t="s">
        <v>6280</v>
      </c>
      <c r="B6809" s="3" t="s">
        <v>14449</v>
      </c>
      <c r="C6809" s="4">
        <v>49.997707344299997</v>
      </c>
      <c r="D6809" s="4">
        <v>7.5315792207000003</v>
      </c>
      <c r="E6809" s="4">
        <f>Orte[[#This Row],[Lat_dez]]*PI()/180</f>
        <v>0.872624611606585</v>
      </c>
      <c r="F6809" s="4">
        <f>Orte[[#This Row],[Lon_dez]]*PI()/180</f>
        <v>0.13145085527600367</v>
      </c>
      <c r="G6809" t="s">
        <v>514</v>
      </c>
      <c r="H6809" t="s">
        <v>1165</v>
      </c>
      <c r="I6809" s="4" t="b">
        <v>0</v>
      </c>
      <c r="J6809" s="4" t="str">
        <f>CONCATENATE(Orte[[#This Row],[Ort]]," - ",Orte[[#This Row],[Landkreis]])</f>
        <v>Simmern/Hunsrück u.a. - Landkreis Rhein-Hunsrück-Kreis</v>
      </c>
      <c r="L6809" s="3" t="s">
        <v>9226</v>
      </c>
      <c r="M6809" s="3"/>
      <c r="N6809" t="str">
        <f>Orte[[#This Row],[Ort]]</f>
        <v>Simmern/Hunsrück u.a.</v>
      </c>
      <c r="O6809" t="s">
        <v>16138</v>
      </c>
      <c r="P6809" t="s">
        <v>4499</v>
      </c>
    </row>
    <row r="6810" spans="1:16" x14ac:dyDescent="0.35">
      <c r="A6810" t="s">
        <v>6571</v>
      </c>
      <c r="B6810" s="3" t="s">
        <v>14862</v>
      </c>
      <c r="C6810" s="4">
        <v>48.624629693400003</v>
      </c>
      <c r="D6810" s="4">
        <v>8.51300751496</v>
      </c>
      <c r="E6810" s="4">
        <f>Orte[[#This Row],[Lat_dez]]*PI()/180</f>
        <v>0.84865988571283091</v>
      </c>
      <c r="F6810" s="4">
        <f>Orte[[#This Row],[Lon_dez]]*PI()/180</f>
        <v>0.14858001038307242</v>
      </c>
      <c r="G6810" t="s">
        <v>546</v>
      </c>
      <c r="H6810" t="s">
        <v>1061</v>
      </c>
      <c r="I6810" s="4" t="b">
        <v>0</v>
      </c>
      <c r="J6810" s="4" t="str">
        <f>CONCATENATE(Orte[[#This Row],[Ort]]," - ",Orte[[#This Row],[Landkreis]])</f>
        <v>Simmersfeld - Landkreis Calw</v>
      </c>
      <c r="L6810" s="3" t="s">
        <v>14040</v>
      </c>
      <c r="M6810" s="3"/>
      <c r="N6810" t="str">
        <f>Orte[[#This Row],[Ort]]</f>
        <v>Simmersfeld</v>
      </c>
      <c r="O6810" t="s">
        <v>16139</v>
      </c>
      <c r="P6810" t="s">
        <v>6425</v>
      </c>
    </row>
    <row r="6811" spans="1:16" x14ac:dyDescent="0.35">
      <c r="A6811" t="s">
        <v>1687</v>
      </c>
      <c r="B6811" s="3" t="s">
        <v>8640</v>
      </c>
      <c r="C6811" s="4">
        <v>49.821570115</v>
      </c>
      <c r="D6811" s="4">
        <v>7.5252981283400002</v>
      </c>
      <c r="E6811" s="4">
        <f>Orte[[#This Row],[Lat_dez]]*PI()/180</f>
        <v>0.86955043701995993</v>
      </c>
      <c r="F6811" s="4">
        <f>Orte[[#This Row],[Lon_dez]]*PI()/180</f>
        <v>0.13134122953369981</v>
      </c>
      <c r="G6811" t="s">
        <v>514</v>
      </c>
      <c r="H6811" t="s">
        <v>588</v>
      </c>
      <c r="I6811" s="4" t="b">
        <v>0</v>
      </c>
      <c r="J6811" s="4" t="str">
        <f>CONCATENATE(Orte[[#This Row],[Ort]]," - ",Orte[[#This Row],[Landkreis]])</f>
        <v>Simmertal - Landkreis Bad Kreuznach</v>
      </c>
      <c r="L6811" s="3" t="s">
        <v>13047</v>
      </c>
      <c r="M6811" s="3"/>
      <c r="N6811" t="str">
        <f>Orte[[#This Row],[Ort]]</f>
        <v>Simmertal</v>
      </c>
      <c r="O6811" t="s">
        <v>16140</v>
      </c>
      <c r="P6811" t="s">
        <v>3709</v>
      </c>
    </row>
    <row r="6812" spans="1:16" x14ac:dyDescent="0.35">
      <c r="A6812" t="s">
        <v>3595</v>
      </c>
      <c r="B6812" s="3" t="s">
        <v>10948</v>
      </c>
      <c r="C6812" s="4">
        <v>48.752782282200002</v>
      </c>
      <c r="D6812" s="4">
        <v>8.7685163947299998</v>
      </c>
      <c r="E6812" s="4">
        <f>Orte[[#This Row],[Lat_dez]]*PI()/180</f>
        <v>0.85089657033234534</v>
      </c>
      <c r="F6812" s="4">
        <f>Orte[[#This Row],[Lon_dez]]*PI()/180</f>
        <v>0.15303948160314124</v>
      </c>
      <c r="G6812" t="s">
        <v>546</v>
      </c>
      <c r="H6812" t="s">
        <v>1061</v>
      </c>
      <c r="I6812" s="4" t="b">
        <v>0</v>
      </c>
      <c r="J6812" s="4" t="str">
        <f>CONCATENATE(Orte[[#This Row],[Ort]]," - ",Orte[[#This Row],[Landkreis]])</f>
        <v>Simmozheim - Landkreis Calw</v>
      </c>
      <c r="L6812" s="3" t="s">
        <v>13778</v>
      </c>
      <c r="M6812" s="3"/>
      <c r="N6812" t="str">
        <f>Orte[[#This Row],[Ort]]</f>
        <v>Simmozheim</v>
      </c>
      <c r="O6812" t="s">
        <v>155</v>
      </c>
      <c r="P6812" t="s">
        <v>7067</v>
      </c>
    </row>
    <row r="6813" spans="1:16" x14ac:dyDescent="0.35">
      <c r="A6813" t="s">
        <v>4316</v>
      </c>
      <c r="B6813" s="3" t="s">
        <v>11860</v>
      </c>
      <c r="C6813" s="4">
        <v>48.087519547600003</v>
      </c>
      <c r="D6813" s="4">
        <v>8.0886722873599997</v>
      </c>
      <c r="E6813" s="4">
        <f>Orte[[#This Row],[Lat_dez]]*PI()/180</f>
        <v>0.83928554522275411</v>
      </c>
      <c r="F6813" s="4">
        <f>Orte[[#This Row],[Lon_dez]]*PI()/180</f>
        <v>0.1411739635292529</v>
      </c>
      <c r="G6813" t="s">
        <v>546</v>
      </c>
      <c r="H6813" t="s">
        <v>1583</v>
      </c>
      <c r="I6813" s="4" t="b">
        <v>0</v>
      </c>
      <c r="J6813" s="4" t="str">
        <f>CONCATENATE(Orte[[#This Row],[Ort]]," - ",Orte[[#This Row],[Landkreis]])</f>
        <v>Simonswald - Landkreis Emmendingen</v>
      </c>
      <c r="L6813" s="3" t="s">
        <v>8728</v>
      </c>
      <c r="M6813" s="3"/>
      <c r="N6813" t="str">
        <f>Orte[[#This Row],[Ort]]</f>
        <v>Simonswald</v>
      </c>
      <c r="O6813" t="s">
        <v>16141</v>
      </c>
      <c r="P6813" t="s">
        <v>6159</v>
      </c>
    </row>
    <row r="6814" spans="1:16" x14ac:dyDescent="0.35">
      <c r="A6814" t="s">
        <v>748</v>
      </c>
      <c r="B6814" s="3" t="s">
        <v>9744</v>
      </c>
      <c r="C6814" s="4">
        <v>48.733410857300001</v>
      </c>
      <c r="D6814" s="4">
        <v>9.0210616572299998</v>
      </c>
      <c r="E6814" s="4">
        <f>Orte[[#This Row],[Lat_dez]]*PI()/180</f>
        <v>0.85055847518703742</v>
      </c>
      <c r="F6814" s="4">
        <f>Orte[[#This Row],[Lon_dez]]*PI()/180</f>
        <v>0.15744722794407962</v>
      </c>
      <c r="G6814" t="s">
        <v>546</v>
      </c>
      <c r="H6814" t="s">
        <v>749</v>
      </c>
      <c r="I6814" s="4" t="b">
        <v>0</v>
      </c>
      <c r="J6814" s="4" t="str">
        <f>CONCATENATE(Orte[[#This Row],[Ort]]," - ",Orte[[#This Row],[Landkreis]])</f>
        <v>Sindelfingen - Landkreis Böblingen</v>
      </c>
      <c r="L6814" s="3" t="s">
        <v>8725</v>
      </c>
      <c r="M6814" s="3"/>
      <c r="N6814" t="str">
        <f>Orte[[#This Row],[Ort]]</f>
        <v>Sindelfingen</v>
      </c>
      <c r="O6814" t="s">
        <v>16142</v>
      </c>
      <c r="P6814" t="s">
        <v>7103</v>
      </c>
    </row>
    <row r="6815" spans="1:16" x14ac:dyDescent="0.35">
      <c r="A6815" t="s">
        <v>748</v>
      </c>
      <c r="B6815" s="3" t="s">
        <v>10344</v>
      </c>
      <c r="C6815" s="4">
        <v>48.710859291299997</v>
      </c>
      <c r="D6815" s="4">
        <v>9.0503832835299995</v>
      </c>
      <c r="E6815" s="4">
        <f>Orte[[#This Row],[Lat_dez]]*PI()/180</f>
        <v>0.85016487610885649</v>
      </c>
      <c r="F6815" s="4">
        <f>Orte[[#This Row],[Lon_dez]]*PI()/180</f>
        <v>0.15795898686505397</v>
      </c>
      <c r="G6815" t="s">
        <v>546</v>
      </c>
      <c r="H6815" t="s">
        <v>749</v>
      </c>
      <c r="I6815" s="4" t="b">
        <v>0</v>
      </c>
      <c r="J6815" s="4" t="str">
        <f>CONCATENATE(Orte[[#This Row],[Ort]]," - ",Orte[[#This Row],[Landkreis]])</f>
        <v>Sindelfingen - Landkreis Böblingen</v>
      </c>
      <c r="L6815" s="3" t="s">
        <v>11236</v>
      </c>
      <c r="M6815" s="3"/>
      <c r="N6815" t="str">
        <f>Orte[[#This Row],[Ort]]</f>
        <v>Sindelfingen</v>
      </c>
      <c r="O6815" t="s">
        <v>265</v>
      </c>
      <c r="P6815" t="s">
        <v>1279</v>
      </c>
    </row>
    <row r="6816" spans="1:16" x14ac:dyDescent="0.35">
      <c r="A6816" t="s">
        <v>748</v>
      </c>
      <c r="B6816" s="3" t="s">
        <v>15181</v>
      </c>
      <c r="C6816" s="4">
        <v>48.728499964699999</v>
      </c>
      <c r="D6816" s="4">
        <v>9.0211249242899996</v>
      </c>
      <c r="E6816" s="4">
        <f>Orte[[#This Row],[Lat_dez]]*PI()/180</f>
        <v>0.85047276394195559</v>
      </c>
      <c r="F6816" s="4">
        <f>Orte[[#This Row],[Lon_dez]]*PI()/180</f>
        <v>0.15744833216258466</v>
      </c>
      <c r="G6816" t="s">
        <v>546</v>
      </c>
      <c r="H6816" t="s">
        <v>749</v>
      </c>
      <c r="I6816" s="4" t="b">
        <v>0</v>
      </c>
      <c r="J6816" s="4" t="str">
        <f>CONCATENATE(Orte[[#This Row],[Ort]]," - ",Orte[[#This Row],[Landkreis]])</f>
        <v>Sindelfingen - Landkreis Böblingen</v>
      </c>
      <c r="L6816" s="3" t="s">
        <v>10446</v>
      </c>
      <c r="M6816" s="3"/>
      <c r="N6816" t="str">
        <f>Orte[[#This Row],[Ort]]</f>
        <v>Sindelfingen</v>
      </c>
      <c r="O6816" t="s">
        <v>334</v>
      </c>
      <c r="P6816" t="s">
        <v>2079</v>
      </c>
    </row>
    <row r="6817" spans="1:16" x14ac:dyDescent="0.35">
      <c r="A6817" t="s">
        <v>748</v>
      </c>
      <c r="B6817" s="3" t="s">
        <v>7818</v>
      </c>
      <c r="C6817" s="4">
        <v>48.707116458900003</v>
      </c>
      <c r="D6817" s="4">
        <v>8.9500147725500003</v>
      </c>
      <c r="E6817" s="4">
        <f>Orte[[#This Row],[Lat_dez]]*PI()/180</f>
        <v>0.85009955136012627</v>
      </c>
      <c r="F6817" s="4">
        <f>Orte[[#This Row],[Lon_dez]]*PI()/180</f>
        <v>0.15620722588312891</v>
      </c>
      <c r="G6817" t="s">
        <v>546</v>
      </c>
      <c r="H6817" t="s">
        <v>749</v>
      </c>
      <c r="I6817" s="4" t="b">
        <v>0</v>
      </c>
      <c r="J6817" s="4" t="str">
        <f>CONCATENATE(Orte[[#This Row],[Ort]]," - ",Orte[[#This Row],[Landkreis]])</f>
        <v>Sindelfingen - Landkreis Böblingen</v>
      </c>
      <c r="L6817" s="3" t="s">
        <v>14908</v>
      </c>
      <c r="M6817" s="3"/>
      <c r="N6817" t="str">
        <f>Orte[[#This Row],[Ort]]</f>
        <v>Sindelfingen</v>
      </c>
      <c r="O6817" t="s">
        <v>16143</v>
      </c>
      <c r="P6817" t="s">
        <v>1922</v>
      </c>
    </row>
    <row r="6818" spans="1:16" x14ac:dyDescent="0.35">
      <c r="A6818" t="s">
        <v>6992</v>
      </c>
      <c r="B6818" s="3" t="s">
        <v>15413</v>
      </c>
      <c r="C6818" s="4">
        <v>47.719163954000003</v>
      </c>
      <c r="D6818" s="4">
        <v>11.3431742824</v>
      </c>
      <c r="E6818" s="4">
        <f>Orte[[#This Row],[Lat_dez]]*PI()/180</f>
        <v>0.832856527296296</v>
      </c>
      <c r="F6818" s="4">
        <f>Orte[[#This Row],[Lon_dez]]*PI()/180</f>
        <v>0.19797573885542508</v>
      </c>
      <c r="G6818" t="s">
        <v>665</v>
      </c>
      <c r="H6818" t="s">
        <v>1338</v>
      </c>
      <c r="I6818" s="4" t="b">
        <v>0</v>
      </c>
      <c r="J6818" s="4" t="str">
        <f>CONCATENATE(Orte[[#This Row],[Ort]]," - ",Orte[[#This Row],[Landkreis]])</f>
        <v>Sindelsdorf - Landkreis Weilheim-Schongau</v>
      </c>
      <c r="L6818" s="3" t="s">
        <v>14912</v>
      </c>
      <c r="M6818" s="3"/>
      <c r="N6818" t="str">
        <f>Orte[[#This Row],[Ort]]</f>
        <v>Sindelsdorf</v>
      </c>
      <c r="O6818" t="s">
        <v>263</v>
      </c>
      <c r="P6818" t="s">
        <v>2415</v>
      </c>
    </row>
    <row r="6819" spans="1:16" x14ac:dyDescent="0.35">
      <c r="A6819" t="s">
        <v>5512</v>
      </c>
      <c r="B6819" s="3" t="s">
        <v>13412</v>
      </c>
      <c r="C6819" s="4">
        <v>47.760692458500003</v>
      </c>
      <c r="D6819" s="4">
        <v>8.8703424915600007</v>
      </c>
      <c r="E6819" s="4">
        <f>Orte[[#This Row],[Lat_dez]]*PI()/180</f>
        <v>0.83358133643325028</v>
      </c>
      <c r="F6819" s="4">
        <f>Orte[[#This Row],[Lon_dez]]*PI()/180</f>
        <v>0.15481668225727932</v>
      </c>
      <c r="G6819" t="s">
        <v>546</v>
      </c>
      <c r="H6819" t="s">
        <v>1065</v>
      </c>
      <c r="I6819" s="4" t="b">
        <v>0</v>
      </c>
      <c r="J6819" s="4" t="str">
        <f>CONCATENATE(Orte[[#This Row],[Ort]]," - ",Orte[[#This Row],[Landkreis]])</f>
        <v>Singen - Landkreis Konstanz</v>
      </c>
      <c r="L6819" s="3" t="s">
        <v>10903</v>
      </c>
      <c r="M6819" s="3"/>
      <c r="N6819" t="str">
        <f>Orte[[#This Row],[Ort]]</f>
        <v>Singen</v>
      </c>
      <c r="O6819" t="s">
        <v>115</v>
      </c>
      <c r="P6819" t="s">
        <v>2784</v>
      </c>
    </row>
    <row r="6820" spans="1:16" x14ac:dyDescent="0.35">
      <c r="A6820" t="s">
        <v>2716</v>
      </c>
      <c r="B6820" s="3" t="s">
        <v>9844</v>
      </c>
      <c r="C6820" s="4">
        <v>50.279841262200001</v>
      </c>
      <c r="D6820" s="4">
        <v>7.8334229775299997</v>
      </c>
      <c r="E6820" s="4">
        <f>Orte[[#This Row],[Lat_dez]]*PI()/180</f>
        <v>0.87754877740549153</v>
      </c>
      <c r="F6820" s="4">
        <f>Orte[[#This Row],[Lon_dez]]*PI()/180</f>
        <v>0.13671902265927627</v>
      </c>
      <c r="G6820" t="s">
        <v>514</v>
      </c>
      <c r="H6820" t="s">
        <v>593</v>
      </c>
      <c r="I6820" s="4" t="b">
        <v>0</v>
      </c>
      <c r="J6820" s="4" t="str">
        <f>CONCATENATE(Orte[[#This Row],[Ort]]," - ",Orte[[#This Row],[Landkreis]])</f>
        <v>Singhofen - Landkreis Rhein-Lahn-Kreis</v>
      </c>
      <c r="L6820" s="3" t="s">
        <v>13783</v>
      </c>
      <c r="M6820" s="3"/>
      <c r="N6820" t="str">
        <f>Orte[[#This Row],[Ort]]</f>
        <v>Singhofen</v>
      </c>
      <c r="O6820" t="s">
        <v>16144</v>
      </c>
      <c r="P6820" t="s">
        <v>6044</v>
      </c>
    </row>
    <row r="6821" spans="1:16" x14ac:dyDescent="0.35">
      <c r="A6821" t="s">
        <v>4885</v>
      </c>
      <c r="B6821" s="3" t="s">
        <v>12597</v>
      </c>
      <c r="C6821" s="4">
        <v>50.643669446200001</v>
      </c>
      <c r="D6821" s="4">
        <v>8.3251099831600008</v>
      </c>
      <c r="E6821" s="4">
        <f>Orte[[#This Row],[Lat_dez]]*PI()/180</f>
        <v>0.88389877712784337</v>
      </c>
      <c r="F6821" s="4">
        <f>Orte[[#This Row],[Lon_dez]]*PI()/180</f>
        <v>0.1453005797967917</v>
      </c>
      <c r="G6821" t="s">
        <v>549</v>
      </c>
      <c r="H6821" t="s">
        <v>550</v>
      </c>
      <c r="I6821" s="4" t="b">
        <v>0</v>
      </c>
      <c r="J6821" s="4" t="str">
        <f>CONCATENATE(Orte[[#This Row],[Ort]]," - ",Orte[[#This Row],[Landkreis]])</f>
        <v>Sinn - Landkreis Lahn-Dill-Kreis</v>
      </c>
      <c r="L6821" s="3" t="s">
        <v>10092</v>
      </c>
      <c r="M6821" s="3"/>
      <c r="N6821" t="str">
        <f>Orte[[#This Row],[Ort]]</f>
        <v>Sinn</v>
      </c>
      <c r="O6821" t="s">
        <v>16145</v>
      </c>
      <c r="P6821" t="s">
        <v>2985</v>
      </c>
    </row>
    <row r="6822" spans="1:16" x14ac:dyDescent="0.35">
      <c r="A6822" t="s">
        <v>1156</v>
      </c>
      <c r="B6822" s="3" t="s">
        <v>8118</v>
      </c>
      <c r="C6822" s="4">
        <v>50.299980574999999</v>
      </c>
      <c r="D6822" s="4">
        <v>9.6519695580300002</v>
      </c>
      <c r="E6822" s="4">
        <f>Orte[[#This Row],[Lat_dez]]*PI()/180</f>
        <v>0.87790027472294052</v>
      </c>
      <c r="F6822" s="4">
        <f>Orte[[#This Row],[Lon_dez]]*PI()/180</f>
        <v>0.16845864808988539</v>
      </c>
      <c r="G6822" t="s">
        <v>549</v>
      </c>
      <c r="H6822" t="s">
        <v>1076</v>
      </c>
      <c r="I6822" s="4" t="b">
        <v>0</v>
      </c>
      <c r="J6822" s="4" t="str">
        <f>CONCATENATE(Orte[[#This Row],[Ort]]," - ",Orte[[#This Row],[Landkreis]])</f>
        <v>Sinntal - Landkreis Main-Kinzig-Kreis</v>
      </c>
      <c r="L6822" s="3" t="s">
        <v>10602</v>
      </c>
      <c r="M6822" s="3"/>
      <c r="N6822" t="str">
        <f>Orte[[#This Row],[Ort]]</f>
        <v>Sinntal</v>
      </c>
      <c r="O6822" t="s">
        <v>16146</v>
      </c>
      <c r="P6822" t="s">
        <v>3281</v>
      </c>
    </row>
    <row r="6823" spans="1:16" x14ac:dyDescent="0.35">
      <c r="A6823" t="s">
        <v>6581</v>
      </c>
      <c r="B6823" s="3" t="s">
        <v>14880</v>
      </c>
      <c r="C6823" s="4">
        <v>49.238083174400003</v>
      </c>
      <c r="D6823" s="4">
        <v>8.8796994740099997</v>
      </c>
      <c r="E6823" s="4">
        <f>Orte[[#This Row],[Lat_dez]]*PI()/180</f>
        <v>0.85936666876410139</v>
      </c>
      <c r="F6823" s="4">
        <f>Orte[[#This Row],[Lon_dez]]*PI()/180</f>
        <v>0.15497999240908314</v>
      </c>
      <c r="G6823" t="s">
        <v>546</v>
      </c>
      <c r="H6823" t="s">
        <v>726</v>
      </c>
      <c r="I6823" s="4" t="b">
        <v>0</v>
      </c>
      <c r="J6823" s="4" t="str">
        <f>CONCATENATE(Orte[[#This Row],[Ort]]," - ",Orte[[#This Row],[Landkreis]])</f>
        <v>Sinsheim - Landkreis Rhein-Neckar-Kreis</v>
      </c>
      <c r="L6823" s="3" t="s">
        <v>7980</v>
      </c>
      <c r="M6823" s="3"/>
      <c r="N6823" t="str">
        <f>Orte[[#This Row],[Ort]]</f>
        <v>Sinsheim</v>
      </c>
      <c r="O6823" t="s">
        <v>16147</v>
      </c>
      <c r="P6823" t="s">
        <v>3490</v>
      </c>
    </row>
    <row r="6824" spans="1:16" x14ac:dyDescent="0.35">
      <c r="A6824" t="s">
        <v>3322</v>
      </c>
      <c r="B6824" s="3" t="s">
        <v>10589</v>
      </c>
      <c r="C6824" s="4">
        <v>48.760839557799997</v>
      </c>
      <c r="D6824" s="4">
        <v>8.1438013457099991</v>
      </c>
      <c r="E6824" s="4">
        <f>Orte[[#This Row],[Lat_dez]]*PI()/180</f>
        <v>0.85103719632030572</v>
      </c>
      <c r="F6824" s="4">
        <f>Orte[[#This Row],[Lon_dez]]*PI()/180</f>
        <v>0.14213614711098446</v>
      </c>
      <c r="G6824" t="s">
        <v>546</v>
      </c>
      <c r="H6824" t="s">
        <v>552</v>
      </c>
      <c r="I6824" s="4" t="b">
        <v>0</v>
      </c>
      <c r="J6824" s="4" t="str">
        <f>CONCATENATE(Orte[[#This Row],[Ort]]," - ",Orte[[#This Row],[Landkreis]])</f>
        <v>Sinzheim - Landkreis Rastatt</v>
      </c>
      <c r="L6824" s="3" t="s">
        <v>9229</v>
      </c>
      <c r="M6824" s="3"/>
      <c r="N6824" t="str">
        <f>Orte[[#This Row],[Ort]]</f>
        <v>Sinzheim</v>
      </c>
      <c r="O6824" t="s">
        <v>16148</v>
      </c>
      <c r="P6824" t="s">
        <v>16171</v>
      </c>
    </row>
    <row r="6825" spans="1:16" x14ac:dyDescent="0.35">
      <c r="A6825" t="s">
        <v>3540</v>
      </c>
      <c r="B6825" s="3" t="s">
        <v>10880</v>
      </c>
      <c r="C6825" s="4">
        <v>50.527778875000003</v>
      </c>
      <c r="D6825" s="4">
        <v>7.2257542198899998</v>
      </c>
      <c r="E6825" s="4">
        <f>Orte[[#This Row],[Lat_dez]]*PI()/180</f>
        <v>0.88187610508838643</v>
      </c>
      <c r="F6825" s="4">
        <f>Orte[[#This Row],[Lon_dez]]*PI()/180</f>
        <v>0.12611320207695484</v>
      </c>
      <c r="G6825" t="s">
        <v>514</v>
      </c>
      <c r="H6825" t="s">
        <v>1271</v>
      </c>
      <c r="I6825" s="4" t="b">
        <v>0</v>
      </c>
      <c r="J6825" s="4" t="str">
        <f>CONCATENATE(Orte[[#This Row],[Ort]]," - ",Orte[[#This Row],[Landkreis]])</f>
        <v>Sinzig - Landkreis Ahrweiler</v>
      </c>
      <c r="L6825" s="3" t="s">
        <v>14914</v>
      </c>
      <c r="M6825" s="3"/>
      <c r="N6825" t="str">
        <f>Orte[[#This Row],[Ort]]</f>
        <v>Sinzig</v>
      </c>
      <c r="O6825" t="s">
        <v>443</v>
      </c>
      <c r="P6825" t="s">
        <v>4720</v>
      </c>
    </row>
    <row r="6826" spans="1:16" x14ac:dyDescent="0.35">
      <c r="A6826" t="s">
        <v>873</v>
      </c>
      <c r="B6826" s="3" t="s">
        <v>7897</v>
      </c>
      <c r="C6826" s="4">
        <v>48.984759874200002</v>
      </c>
      <c r="D6826" s="4">
        <v>11.979435926800001</v>
      </c>
      <c r="E6826" s="4">
        <f>Orte[[#This Row],[Lat_dez]]*PI()/180</f>
        <v>0.85494534310359327</v>
      </c>
      <c r="F6826" s="4">
        <f>Orte[[#This Row],[Lon_dez]]*PI()/180</f>
        <v>0.20908059945435842</v>
      </c>
      <c r="G6826" t="s">
        <v>665</v>
      </c>
      <c r="H6826" t="s">
        <v>874</v>
      </c>
      <c r="I6826" s="4" t="b">
        <v>0</v>
      </c>
      <c r="J6826" s="4" t="str">
        <f>CONCATENATE(Orte[[#This Row],[Ort]]," - ",Orte[[#This Row],[Landkreis]])</f>
        <v>Sinzing - Landkreis Regensburg</v>
      </c>
      <c r="L6826" s="3" t="s">
        <v>14206</v>
      </c>
      <c r="M6826" s="3"/>
      <c r="N6826" t="str">
        <f>Orte[[#This Row],[Ort]]</f>
        <v>Sinzing</v>
      </c>
      <c r="O6826" t="s">
        <v>16149</v>
      </c>
      <c r="P6826" t="s">
        <v>2041</v>
      </c>
    </row>
    <row r="6827" spans="1:16" x14ac:dyDescent="0.35">
      <c r="A6827" t="s">
        <v>2417</v>
      </c>
      <c r="B6827" s="3" t="s">
        <v>9465</v>
      </c>
      <c r="C6827" s="4">
        <v>49.547543616799999</v>
      </c>
      <c r="D6827" s="4">
        <v>7.9376699732900002</v>
      </c>
      <c r="E6827" s="4">
        <f>Orte[[#This Row],[Lat_dez]]*PI()/180</f>
        <v>0.86476777238865954</v>
      </c>
      <c r="F6827" s="4">
        <f>Orte[[#This Row],[Lon_dez]]*PI()/180</f>
        <v>0.13853847597060084</v>
      </c>
      <c r="G6827" t="s">
        <v>514</v>
      </c>
      <c r="H6827" t="s">
        <v>595</v>
      </c>
      <c r="I6827" s="4" t="b">
        <v>0</v>
      </c>
      <c r="J6827" s="4" t="str">
        <f>CONCATENATE(Orte[[#This Row],[Ort]]," - ",Orte[[#This Row],[Landkreis]])</f>
        <v>Sippersfeld - Landkreis Donnersbergkreis</v>
      </c>
      <c r="L6827" s="3" t="s">
        <v>9676</v>
      </c>
      <c r="M6827" s="3"/>
      <c r="N6827" t="str">
        <f>Orte[[#This Row],[Ort]]</f>
        <v>Sippersfeld</v>
      </c>
      <c r="O6827" t="s">
        <v>16150</v>
      </c>
      <c r="P6827" t="s">
        <v>5487</v>
      </c>
    </row>
    <row r="6828" spans="1:16" x14ac:dyDescent="0.35">
      <c r="A6828" t="s">
        <v>5524</v>
      </c>
      <c r="B6828" s="3" t="s">
        <v>13426</v>
      </c>
      <c r="C6828" s="4">
        <v>47.7984120387</v>
      </c>
      <c r="D6828" s="4">
        <v>9.1027012374100007</v>
      </c>
      <c r="E6828" s="4">
        <f>Orte[[#This Row],[Lat_dez]]*PI()/180</f>
        <v>0.83423966730021026</v>
      </c>
      <c r="F6828" s="4">
        <f>Orte[[#This Row],[Lon_dez]]*PI()/180</f>
        <v>0.15887210741816654</v>
      </c>
      <c r="G6828" t="s">
        <v>546</v>
      </c>
      <c r="H6828" t="s">
        <v>1154</v>
      </c>
      <c r="I6828" s="4" t="b">
        <v>0</v>
      </c>
      <c r="J6828" s="4" t="str">
        <f>CONCATENATE(Orte[[#This Row],[Ort]]," - ",Orte[[#This Row],[Landkreis]])</f>
        <v>Sipplingen - Landkreis Bodenseekreis</v>
      </c>
      <c r="L6828" s="3" t="s">
        <v>10895</v>
      </c>
      <c r="M6828" s="3"/>
      <c r="N6828" t="str">
        <f>Orte[[#This Row],[Ort]]</f>
        <v>Sipplingen</v>
      </c>
      <c r="O6828" t="s">
        <v>268</v>
      </c>
      <c r="P6828" t="s">
        <v>3022</v>
      </c>
    </row>
    <row r="6829" spans="1:16" x14ac:dyDescent="0.35">
      <c r="A6829" t="s">
        <v>3145</v>
      </c>
      <c r="B6829" s="3" t="s">
        <v>10369</v>
      </c>
      <c r="C6829" s="4">
        <v>53.303018328299999</v>
      </c>
      <c r="D6829" s="4">
        <v>9.5067710986500007</v>
      </c>
      <c r="E6829" s="4">
        <f>Orte[[#This Row],[Lat_dez]]*PI()/180</f>
        <v>0.93031317107971867</v>
      </c>
      <c r="F6829" s="4">
        <f>Orte[[#This Row],[Lon_dez]]*PI()/180</f>
        <v>0.16592445690488114</v>
      </c>
      <c r="G6829" t="s">
        <v>554</v>
      </c>
      <c r="H6829" t="s">
        <v>755</v>
      </c>
      <c r="I6829" s="4" t="b">
        <v>0</v>
      </c>
      <c r="J6829" s="4" t="str">
        <f>CONCATENATE(Orte[[#This Row],[Ort]]," - ",Orte[[#This Row],[Landkreis]])</f>
        <v>Sittensen u.a. - Landkreis Rotenburg (Wümme)</v>
      </c>
      <c r="L6829" s="3" t="s">
        <v>11419</v>
      </c>
      <c r="M6829" s="3"/>
      <c r="N6829" t="str">
        <f>Orte[[#This Row],[Ort]]</f>
        <v>Sittensen u.a.</v>
      </c>
      <c r="O6829" t="s">
        <v>16151</v>
      </c>
      <c r="P6829" t="s">
        <v>1814</v>
      </c>
    </row>
    <row r="6830" spans="1:16" x14ac:dyDescent="0.35">
      <c r="A6830" t="s">
        <v>4288</v>
      </c>
      <c r="B6830" s="3" t="s">
        <v>11818</v>
      </c>
      <c r="C6830" s="4">
        <v>49.865782126299997</v>
      </c>
      <c r="D6830" s="4">
        <v>7.5923264431600002</v>
      </c>
      <c r="E6830" s="4">
        <f>Orte[[#This Row],[Lat_dez]]*PI()/180</f>
        <v>0.87032208218607376</v>
      </c>
      <c r="F6830" s="4">
        <f>Orte[[#This Row],[Lon_dez]]*PI()/180</f>
        <v>0.13251109431937211</v>
      </c>
      <c r="G6830" t="s">
        <v>514</v>
      </c>
      <c r="H6830" t="s">
        <v>588</v>
      </c>
      <c r="I6830" s="4" t="b">
        <v>0</v>
      </c>
      <c r="J6830" s="4" t="str">
        <f>CONCATENATE(Orte[[#This Row],[Ort]]," - ",Orte[[#This Row],[Landkreis]])</f>
        <v>Sobernheim - Landkreis Bad Kreuznach</v>
      </c>
      <c r="L6830" s="3" t="s">
        <v>13123</v>
      </c>
      <c r="M6830" s="3"/>
      <c r="N6830" t="str">
        <f>Orte[[#This Row],[Ort]]</f>
        <v>Sobernheim</v>
      </c>
      <c r="O6830" t="s">
        <v>270</v>
      </c>
      <c r="P6830" t="s">
        <v>3096</v>
      </c>
    </row>
    <row r="6831" spans="1:16" x14ac:dyDescent="0.35">
      <c r="A6831" t="s">
        <v>1882</v>
      </c>
      <c r="B6831" s="3" t="s">
        <v>8852</v>
      </c>
      <c r="C6831" s="4">
        <v>47.919417269599997</v>
      </c>
      <c r="D6831" s="4">
        <v>12.230620061</v>
      </c>
      <c r="E6831" s="4">
        <f>Orte[[#This Row],[Lat_dez]]*PI()/180</f>
        <v>0.83635160699155109</v>
      </c>
      <c r="F6831" s="4">
        <f>Orte[[#This Row],[Lon_dez]]*PI()/180</f>
        <v>0.21346458962491968</v>
      </c>
      <c r="G6831" t="s">
        <v>665</v>
      </c>
      <c r="H6831" t="s">
        <v>877</v>
      </c>
      <c r="I6831" s="4" t="b">
        <v>0</v>
      </c>
      <c r="J6831" s="4" t="str">
        <f>CONCATENATE(Orte[[#This Row],[Ort]]," - ",Orte[[#This Row],[Landkreis]])</f>
        <v>Söchtenau - Landkreis Rosenheim</v>
      </c>
      <c r="L6831" s="3" t="s">
        <v>13360</v>
      </c>
      <c r="M6831" s="3"/>
      <c r="N6831" t="str">
        <f>Orte[[#This Row],[Ort]]</f>
        <v>Söchtenau</v>
      </c>
      <c r="O6831" t="s">
        <v>16152</v>
      </c>
      <c r="P6831" t="s">
        <v>4251</v>
      </c>
    </row>
    <row r="6832" spans="1:16" x14ac:dyDescent="0.35">
      <c r="A6832" t="s">
        <v>7212</v>
      </c>
      <c r="B6832" s="3" t="s">
        <v>15720</v>
      </c>
      <c r="C6832" s="4">
        <v>53.1462616516</v>
      </c>
      <c r="D6832" s="4">
        <v>10.134997438599999</v>
      </c>
      <c r="E6832" s="4">
        <f>Orte[[#This Row],[Lat_dez]]*PI()/180</f>
        <v>0.92757725094681942</v>
      </c>
      <c r="F6832" s="4">
        <f>Orte[[#This Row],[Lon_dez]]*PI()/180</f>
        <v>0.17688907498476183</v>
      </c>
      <c r="G6832" t="s">
        <v>554</v>
      </c>
      <c r="H6832" t="s">
        <v>1040</v>
      </c>
      <c r="I6832" s="4" t="b">
        <v>0</v>
      </c>
      <c r="J6832" s="4" t="str">
        <f>CONCATENATE(Orte[[#This Row],[Ort]]," - ",Orte[[#This Row],[Landkreis]])</f>
        <v>Soderstorf - Landkreis Lüneburg</v>
      </c>
      <c r="L6832" s="3" t="s">
        <v>15065</v>
      </c>
      <c r="M6832" s="3"/>
      <c r="N6832" t="str">
        <f>Orte[[#This Row],[Ort]]</f>
        <v>Soderstorf</v>
      </c>
      <c r="O6832" t="s">
        <v>16153</v>
      </c>
      <c r="P6832" t="s">
        <v>2470</v>
      </c>
    </row>
    <row r="6833" spans="1:16" x14ac:dyDescent="0.35">
      <c r="A6833" t="s">
        <v>3320</v>
      </c>
      <c r="B6833" s="3" t="s">
        <v>10587</v>
      </c>
      <c r="C6833" s="4">
        <v>51.565636689000002</v>
      </c>
      <c r="D6833" s="4">
        <v>8.0859688248699992</v>
      </c>
      <c r="E6833" s="4">
        <f>Orte[[#This Row],[Lat_dez]]*PI()/180</f>
        <v>0.89999014111023723</v>
      </c>
      <c r="F6833" s="4">
        <f>Orte[[#This Row],[Lon_dez]]*PI()/180</f>
        <v>0.14112677920759825</v>
      </c>
      <c r="G6833" t="s">
        <v>504</v>
      </c>
      <c r="H6833" t="s">
        <v>575</v>
      </c>
      <c r="I6833" s="4" t="b">
        <v>0</v>
      </c>
      <c r="J6833" s="4" t="str">
        <f>CONCATENATE(Orte[[#This Row],[Ort]]," - ",Orte[[#This Row],[Landkreis]])</f>
        <v>Soest - Kreis Soest</v>
      </c>
      <c r="L6833" s="3" t="s">
        <v>11593</v>
      </c>
      <c r="M6833" s="3"/>
      <c r="N6833" t="str">
        <f>Orte[[#This Row],[Ort]]</f>
        <v>Soest</v>
      </c>
      <c r="O6833" t="s">
        <v>16154</v>
      </c>
      <c r="P6833" t="s">
        <v>6552</v>
      </c>
    </row>
    <row r="6834" spans="1:16" x14ac:dyDescent="0.35">
      <c r="A6834" t="s">
        <v>3712</v>
      </c>
      <c r="B6834" s="3" t="s">
        <v>11096</v>
      </c>
      <c r="C6834" s="4">
        <v>52.852882383800001</v>
      </c>
      <c r="D6834" s="4">
        <v>7.5282555487299998</v>
      </c>
      <c r="E6834" s="4">
        <f>Orte[[#This Row],[Lat_dez]]*PI()/180</f>
        <v>0.92245681676661928</v>
      </c>
      <c r="F6834" s="4">
        <f>Orte[[#This Row],[Lon_dez]]*PI()/180</f>
        <v>0.13139284625687092</v>
      </c>
      <c r="G6834" t="s">
        <v>554</v>
      </c>
      <c r="H6834" t="s">
        <v>626</v>
      </c>
      <c r="I6834" s="4" t="b">
        <v>0</v>
      </c>
      <c r="J6834" s="4" t="str">
        <f>CONCATENATE(Orte[[#This Row],[Ort]]," - ",Orte[[#This Row],[Landkreis]])</f>
        <v>Sögel u.a. - Landkreis Emsland</v>
      </c>
      <c r="L6834" s="3" t="s">
        <v>10257</v>
      </c>
      <c r="M6834" s="3"/>
      <c r="N6834" t="str">
        <f>Orte[[#This Row],[Ort]]</f>
        <v>Sögel u.a.</v>
      </c>
      <c r="O6834" t="s">
        <v>16155</v>
      </c>
      <c r="P6834" t="s">
        <v>4728</v>
      </c>
    </row>
    <row r="6835" spans="1:16" x14ac:dyDescent="0.35">
      <c r="A6835" t="s">
        <v>5590</v>
      </c>
      <c r="B6835" s="3" t="s">
        <v>13520</v>
      </c>
      <c r="C6835" s="4">
        <v>51.046647850399999</v>
      </c>
      <c r="D6835" s="4">
        <v>14.429841147599999</v>
      </c>
      <c r="E6835" s="4">
        <f>Orte[[#This Row],[Lat_dez]]*PI()/180</f>
        <v>0.89093207709556577</v>
      </c>
      <c r="F6835" s="4">
        <f>Orte[[#This Row],[Lon_dez]]*PI()/180</f>
        <v>0.25184823856537708</v>
      </c>
      <c r="G6835" t="s">
        <v>869</v>
      </c>
      <c r="H6835" t="s">
        <v>972</v>
      </c>
      <c r="I6835" s="4" t="b">
        <v>0</v>
      </c>
      <c r="J6835" s="4" t="str">
        <f>CONCATENATE(Orte[[#This Row],[Ort]]," - ",Orte[[#This Row],[Landkreis]])</f>
        <v>Sohland a. d. Spree - Landkreis Bautzen</v>
      </c>
      <c r="L6835" s="3" t="s">
        <v>11438</v>
      </c>
      <c r="M6835" s="3"/>
      <c r="N6835" t="str">
        <f>Orte[[#This Row],[Ort]]</f>
        <v>Sohland a. d. Spree</v>
      </c>
      <c r="O6835" t="s">
        <v>301</v>
      </c>
      <c r="P6835" t="s">
        <v>3666</v>
      </c>
    </row>
    <row r="6836" spans="1:16" x14ac:dyDescent="0.35">
      <c r="A6836" t="s">
        <v>6967</v>
      </c>
      <c r="B6836" s="3" t="s">
        <v>15386</v>
      </c>
      <c r="C6836" s="4">
        <v>52.186522587900001</v>
      </c>
      <c r="D6836" s="4">
        <v>10.186763726300001</v>
      </c>
      <c r="E6836" s="4">
        <f>Orte[[#This Row],[Lat_dez]]*PI()/180</f>
        <v>0.91082664432524685</v>
      </c>
      <c r="F6836" s="4">
        <f>Orte[[#This Row],[Lon_dez]]*PI()/180</f>
        <v>0.1777925671466615</v>
      </c>
      <c r="G6836" t="s">
        <v>554</v>
      </c>
      <c r="H6836" t="s">
        <v>658</v>
      </c>
      <c r="I6836" s="4" t="b">
        <v>0</v>
      </c>
      <c r="J6836" s="4" t="str">
        <f>CONCATENATE(Orte[[#This Row],[Ort]]," - ",Orte[[#This Row],[Landkreis]])</f>
        <v>Söhlde - Landkreis Hildesheim</v>
      </c>
      <c r="L6836" s="3" t="s">
        <v>14933</v>
      </c>
      <c r="M6836" s="3"/>
      <c r="N6836" t="str">
        <f>Orte[[#This Row],[Ort]]</f>
        <v>Söhlde</v>
      </c>
      <c r="O6836" t="s">
        <v>16156</v>
      </c>
      <c r="P6836" t="s">
        <v>2940</v>
      </c>
    </row>
    <row r="6837" spans="1:16" x14ac:dyDescent="0.35">
      <c r="A6837" t="s">
        <v>3537</v>
      </c>
      <c r="B6837" s="3" t="s">
        <v>10875</v>
      </c>
      <c r="C6837" s="4">
        <v>49.916162487000001</v>
      </c>
      <c r="D6837" s="4">
        <v>7.3232943305899996</v>
      </c>
      <c r="E6837" s="4">
        <f>Orte[[#This Row],[Lat_dez]]*PI()/180</f>
        <v>0.87120138535863123</v>
      </c>
      <c r="F6837" s="4">
        <f>Orte[[#This Row],[Lon_dez]]*PI()/180</f>
        <v>0.12781559816142957</v>
      </c>
      <c r="G6837" t="s">
        <v>514</v>
      </c>
      <c r="H6837" t="s">
        <v>1165</v>
      </c>
      <c r="I6837" s="4" t="b">
        <v>0</v>
      </c>
      <c r="J6837" s="4" t="str">
        <f>CONCATENATE(Orte[[#This Row],[Ort]]," - ",Orte[[#This Row],[Landkreis]])</f>
        <v>Sohren - Landkreis Rhein-Hunsrück-Kreis</v>
      </c>
      <c r="L6837" s="3" t="s">
        <v>7757</v>
      </c>
      <c r="M6837" s="3"/>
      <c r="N6837" t="str">
        <f>Orte[[#This Row],[Ort]]</f>
        <v>Sohren</v>
      </c>
      <c r="O6837" t="s">
        <v>16157</v>
      </c>
      <c r="P6837" t="s">
        <v>16172</v>
      </c>
    </row>
    <row r="6838" spans="1:16" x14ac:dyDescent="0.35">
      <c r="A6838" t="s">
        <v>3214</v>
      </c>
      <c r="B6838" s="3" t="s">
        <v>10448</v>
      </c>
      <c r="C6838" s="4">
        <v>51.2227656807</v>
      </c>
      <c r="D6838" s="4">
        <v>9.5827375152300007</v>
      </c>
      <c r="E6838" s="4">
        <f>Orte[[#This Row],[Lat_dez]]*PI()/180</f>
        <v>0.89400591310576938</v>
      </c>
      <c r="F6838" s="4">
        <f>Orte[[#This Row],[Lon_dez]]*PI()/180</f>
        <v>0.16725032099514378</v>
      </c>
      <c r="G6838" t="s">
        <v>549</v>
      </c>
      <c r="H6838" t="s">
        <v>1756</v>
      </c>
      <c r="I6838" s="4" t="b">
        <v>0</v>
      </c>
      <c r="J6838" s="4" t="str">
        <f>CONCATENATE(Orte[[#This Row],[Ort]]," - ",Orte[[#This Row],[Landkreis]])</f>
        <v>Söhrewald - Landkreis Kassel</v>
      </c>
      <c r="L6838" s="3" t="s">
        <v>13118</v>
      </c>
      <c r="M6838" s="3"/>
      <c r="N6838" t="str">
        <f>Orte[[#This Row],[Ort]]</f>
        <v>Söhrewald</v>
      </c>
      <c r="O6838" t="s">
        <v>16158</v>
      </c>
      <c r="P6838" t="s">
        <v>1297</v>
      </c>
    </row>
    <row r="6839" spans="1:16" x14ac:dyDescent="0.35">
      <c r="A6839" t="s">
        <v>6875</v>
      </c>
      <c r="B6839" s="3" t="s">
        <v>15256</v>
      </c>
      <c r="C6839" s="4">
        <v>47.931023600800003</v>
      </c>
      <c r="D6839" s="4">
        <v>7.8105882636999997</v>
      </c>
      <c r="E6839" s="4">
        <f>Orte[[#This Row],[Lat_dez]]*PI()/180</f>
        <v>0.83655417568506829</v>
      </c>
      <c r="F6839" s="4">
        <f>Orte[[#This Row],[Lon_dez]]*PI()/180</f>
        <v>0.13632048171919209</v>
      </c>
      <c r="G6839" t="s">
        <v>546</v>
      </c>
      <c r="H6839" t="s">
        <v>547</v>
      </c>
      <c r="I6839" s="4" t="b">
        <v>0</v>
      </c>
      <c r="J6839" s="4" t="str">
        <f>CONCATENATE(Orte[[#This Row],[Ort]]," - ",Orte[[#This Row],[Landkreis]])</f>
        <v>Sölden - Landkreis Breisgau-Hochschwarzwald</v>
      </c>
      <c r="L6839" s="3" t="s">
        <v>12957</v>
      </c>
      <c r="M6839" s="3"/>
      <c r="N6839" t="str">
        <f>Orte[[#This Row],[Ort]]</f>
        <v>Sölden</v>
      </c>
      <c r="O6839" t="s">
        <v>16159</v>
      </c>
      <c r="P6839" t="s">
        <v>6499</v>
      </c>
    </row>
    <row r="6840" spans="1:16" x14ac:dyDescent="0.35">
      <c r="A6840" t="s">
        <v>1579</v>
      </c>
      <c r="B6840" s="3" t="s">
        <v>9633</v>
      </c>
      <c r="C6840" s="4">
        <v>51.176250134100002</v>
      </c>
      <c r="D6840" s="4">
        <v>7.1022277229600004</v>
      </c>
      <c r="E6840" s="4">
        <f>Orte[[#This Row],[Lat_dez]]*PI()/180</f>
        <v>0.89319406366423459</v>
      </c>
      <c r="F6840" s="4">
        <f>Orte[[#This Row],[Lon_dez]]*PI()/180</f>
        <v>0.12395725799207166</v>
      </c>
      <c r="G6840" t="s">
        <v>504</v>
      </c>
      <c r="H6840" t="s">
        <v>1580</v>
      </c>
      <c r="I6840" s="4" t="b">
        <v>0</v>
      </c>
      <c r="J6840" s="4" t="str">
        <f>CONCATENATE(Orte[[#This Row],[Ort]]," - ",Orte[[#This Row],[Landkreis]])</f>
        <v>Solingen - Kreisfreie Stadt Solingen</v>
      </c>
      <c r="L6840" s="3" t="s">
        <v>9250</v>
      </c>
      <c r="M6840" s="3"/>
      <c r="N6840" t="str">
        <f>Orte[[#This Row],[Ort]]</f>
        <v>Solingen</v>
      </c>
      <c r="O6840" t="s">
        <v>358</v>
      </c>
      <c r="P6840" t="s">
        <v>7100</v>
      </c>
    </row>
    <row r="6841" spans="1:16" x14ac:dyDescent="0.35">
      <c r="A6841" t="s">
        <v>1579</v>
      </c>
      <c r="B6841" s="3" t="s">
        <v>11863</v>
      </c>
      <c r="C6841" s="4">
        <v>51.201744303700004</v>
      </c>
      <c r="D6841" s="4">
        <v>7.0817536077699996</v>
      </c>
      <c r="E6841" s="4">
        <f>Orte[[#This Row],[Lat_dez]]*PI()/180</f>
        <v>0.89363902086381652</v>
      </c>
      <c r="F6841" s="4">
        <f>Orte[[#This Row],[Lon_dez]]*PI()/180</f>
        <v>0.12359991727057358</v>
      </c>
      <c r="G6841" t="s">
        <v>504</v>
      </c>
      <c r="H6841" t="s">
        <v>1580</v>
      </c>
      <c r="I6841" s="4" t="b">
        <v>0</v>
      </c>
      <c r="J6841" s="4" t="str">
        <f>CONCATENATE(Orte[[#This Row],[Ort]]," - ",Orte[[#This Row],[Landkreis]])</f>
        <v>Solingen - Kreisfreie Stadt Solingen</v>
      </c>
      <c r="L6841" s="3" t="s">
        <v>9878</v>
      </c>
      <c r="M6841" s="3"/>
      <c r="N6841" t="str">
        <f>Orte[[#This Row],[Ort]]</f>
        <v>Solingen</v>
      </c>
      <c r="O6841" t="s">
        <v>16160</v>
      </c>
      <c r="P6841" t="s">
        <v>1038</v>
      </c>
    </row>
    <row r="6842" spans="1:16" x14ac:dyDescent="0.35">
      <c r="A6842" t="s">
        <v>1579</v>
      </c>
      <c r="B6842" s="3" t="s">
        <v>8526</v>
      </c>
      <c r="C6842" s="4">
        <v>51.168013955299998</v>
      </c>
      <c r="D6842" s="4">
        <v>7.0572258747700003</v>
      </c>
      <c r="E6842" s="4">
        <f>Orte[[#This Row],[Lat_dez]]*PI()/180</f>
        <v>0.89305031522639156</v>
      </c>
      <c r="F6842" s="4">
        <f>Orte[[#This Row],[Lon_dez]]*PI()/180</f>
        <v>0.12317182757167351</v>
      </c>
      <c r="G6842" t="s">
        <v>504</v>
      </c>
      <c r="H6842" t="s">
        <v>1580</v>
      </c>
      <c r="I6842" s="4" t="b">
        <v>0</v>
      </c>
      <c r="J6842" s="4" t="str">
        <f>CONCATENATE(Orte[[#This Row],[Ort]]," - ",Orte[[#This Row],[Landkreis]])</f>
        <v>Solingen - Kreisfreie Stadt Solingen</v>
      </c>
      <c r="L6842" s="3" t="s">
        <v>14923</v>
      </c>
      <c r="M6842" s="3"/>
      <c r="N6842" t="str">
        <f>Orte[[#This Row],[Ort]]</f>
        <v>Solingen</v>
      </c>
      <c r="O6842" t="s">
        <v>16161</v>
      </c>
      <c r="P6842" t="s">
        <v>5621</v>
      </c>
    </row>
    <row r="6843" spans="1:16" x14ac:dyDescent="0.35">
      <c r="A6843" t="s">
        <v>1579</v>
      </c>
      <c r="B6843" s="3" t="s">
        <v>13773</v>
      </c>
      <c r="C6843" s="4">
        <v>51.144578377400002</v>
      </c>
      <c r="D6843" s="4">
        <v>7.0610163242199997</v>
      </c>
      <c r="E6843" s="4">
        <f>Orte[[#This Row],[Lat_dez]]*PI()/180</f>
        <v>0.89264128722992908</v>
      </c>
      <c r="F6843" s="4">
        <f>Orte[[#This Row],[Lon_dez]]*PI()/180</f>
        <v>0.12323798339470642</v>
      </c>
      <c r="G6843" t="s">
        <v>504</v>
      </c>
      <c r="H6843" t="s">
        <v>1580</v>
      </c>
      <c r="I6843" s="4" t="b">
        <v>0</v>
      </c>
      <c r="J6843" s="4" t="str">
        <f>CONCATENATE(Orte[[#This Row],[Ort]]," - ",Orte[[#This Row],[Landkreis]])</f>
        <v>Solingen - Kreisfreie Stadt Solingen</v>
      </c>
      <c r="L6843" s="3" t="s">
        <v>13694</v>
      </c>
      <c r="M6843" s="3"/>
      <c r="N6843" t="str">
        <f>Orte[[#This Row],[Ort]]</f>
        <v>Solingen</v>
      </c>
      <c r="O6843" t="s">
        <v>348</v>
      </c>
      <c r="P6843" t="s">
        <v>3250</v>
      </c>
    </row>
    <row r="6844" spans="1:16" x14ac:dyDescent="0.35">
      <c r="A6844" t="s">
        <v>1579</v>
      </c>
      <c r="B6844" s="3" t="s">
        <v>8594</v>
      </c>
      <c r="C6844" s="4">
        <v>51.142936079199998</v>
      </c>
      <c r="D6844" s="4">
        <v>7.1261696628099997</v>
      </c>
      <c r="E6844" s="4">
        <f>Orte[[#This Row],[Lat_dez]]*PI()/180</f>
        <v>0.89261262371903949</v>
      </c>
      <c r="F6844" s="4">
        <f>Orte[[#This Row],[Lon_dez]]*PI()/180</f>
        <v>0.1243751236717686</v>
      </c>
      <c r="G6844" t="s">
        <v>504</v>
      </c>
      <c r="H6844" t="s">
        <v>1580</v>
      </c>
      <c r="I6844" s="4" t="b">
        <v>0</v>
      </c>
      <c r="J6844" s="4" t="str">
        <f>CONCATENATE(Orte[[#This Row],[Ort]]," - ",Orte[[#This Row],[Landkreis]])</f>
        <v>Solingen - Kreisfreie Stadt Solingen</v>
      </c>
      <c r="L6844" s="3" t="s">
        <v>14214</v>
      </c>
      <c r="M6844" s="3"/>
      <c r="N6844" t="str">
        <f>Orte[[#This Row],[Ort]]</f>
        <v>Solingen</v>
      </c>
      <c r="O6844" t="s">
        <v>16162</v>
      </c>
      <c r="P6844" t="s">
        <v>3039</v>
      </c>
    </row>
    <row r="6845" spans="1:16" x14ac:dyDescent="0.35">
      <c r="A6845" t="s">
        <v>1579</v>
      </c>
      <c r="B6845" s="3" t="s">
        <v>15773</v>
      </c>
      <c r="C6845" s="4">
        <v>51.159761961800001</v>
      </c>
      <c r="D6845" s="4">
        <v>6.9883343195099998</v>
      </c>
      <c r="E6845" s="4">
        <f>Orte[[#This Row],[Lat_dez]]*PI()/180</f>
        <v>0.89290629076996342</v>
      </c>
      <c r="F6845" s="4">
        <f>Orte[[#This Row],[Lon_dez]]*PI()/180</f>
        <v>0.12196944310556689</v>
      </c>
      <c r="G6845" t="s">
        <v>504</v>
      </c>
      <c r="H6845" t="s">
        <v>1580</v>
      </c>
      <c r="I6845" s="4" t="b">
        <v>0</v>
      </c>
      <c r="J6845" s="4" t="str">
        <f>CONCATENATE(Orte[[#This Row],[Ort]]," - ",Orte[[#This Row],[Landkreis]])</f>
        <v>Solingen - Kreisfreie Stadt Solingen</v>
      </c>
      <c r="L6845" s="3" t="s">
        <v>12068</v>
      </c>
      <c r="M6845" s="3"/>
      <c r="N6845" t="str">
        <f>Orte[[#This Row],[Ort]]</f>
        <v>Solingen</v>
      </c>
      <c r="O6845" t="s">
        <v>16163</v>
      </c>
      <c r="P6845" t="s">
        <v>4175</v>
      </c>
    </row>
    <row r="6846" spans="1:16" x14ac:dyDescent="0.35">
      <c r="A6846" t="s">
        <v>1579</v>
      </c>
      <c r="B6846" s="3" t="s">
        <v>12271</v>
      </c>
      <c r="C6846" s="4">
        <v>51.146674067399999</v>
      </c>
      <c r="D6846" s="4">
        <v>7.0179764520900001</v>
      </c>
      <c r="E6846" s="4">
        <f>Orte[[#This Row],[Lat_dez]]*PI()/180</f>
        <v>0.89267786392053017</v>
      </c>
      <c r="F6846" s="4">
        <f>Orte[[#This Row],[Lon_dez]]*PI()/180</f>
        <v>0.12248679591640058</v>
      </c>
      <c r="G6846" t="s">
        <v>504</v>
      </c>
      <c r="H6846" t="s">
        <v>1580</v>
      </c>
      <c r="I6846" s="4" t="b">
        <v>0</v>
      </c>
      <c r="J6846" s="4" t="str">
        <f>CONCATENATE(Orte[[#This Row],[Ort]]," - ",Orte[[#This Row],[Landkreis]])</f>
        <v>Solingen - Kreisfreie Stadt Solingen</v>
      </c>
      <c r="L6846" s="3" t="s">
        <v>9764</v>
      </c>
      <c r="M6846" s="3"/>
      <c r="N6846" t="str">
        <f>Orte[[#This Row],[Ort]]</f>
        <v>Solingen</v>
      </c>
      <c r="O6846" t="s">
        <v>16164</v>
      </c>
      <c r="P6846" t="s">
        <v>6248</v>
      </c>
    </row>
    <row r="6847" spans="1:16" x14ac:dyDescent="0.35">
      <c r="A6847" t="s">
        <v>1579</v>
      </c>
      <c r="B6847" s="3" t="s">
        <v>10696</v>
      </c>
      <c r="C6847" s="4">
        <v>51.187532099400002</v>
      </c>
      <c r="D6847" s="4">
        <v>7.0413819718699999</v>
      </c>
      <c r="E6847" s="4">
        <f>Orte[[#This Row],[Lat_dez]]*PI()/180</f>
        <v>0.89339097110481547</v>
      </c>
      <c r="F6847" s="4">
        <f>Orte[[#This Row],[Lon_dez]]*PI()/180</f>
        <v>0.12289529929970225</v>
      </c>
      <c r="G6847" t="s">
        <v>504</v>
      </c>
      <c r="H6847" t="s">
        <v>1580</v>
      </c>
      <c r="I6847" s="4" t="b">
        <v>0</v>
      </c>
      <c r="J6847" s="4" t="str">
        <f>CONCATENATE(Orte[[#This Row],[Ort]]," - ",Orte[[#This Row],[Landkreis]])</f>
        <v>Solingen - Kreisfreie Stadt Solingen</v>
      </c>
      <c r="L6847" s="3" t="s">
        <v>10551</v>
      </c>
      <c r="M6847" s="3"/>
      <c r="N6847" t="str">
        <f>Orte[[#This Row],[Ort]]</f>
        <v>Solingen</v>
      </c>
      <c r="O6847" t="s">
        <v>16165</v>
      </c>
      <c r="P6847" t="s">
        <v>405</v>
      </c>
    </row>
    <row r="6848" spans="1:16" x14ac:dyDescent="0.35">
      <c r="A6848" t="s">
        <v>1542</v>
      </c>
      <c r="B6848" s="3" t="s">
        <v>8479</v>
      </c>
      <c r="C6848" s="4">
        <v>52.106409752899999</v>
      </c>
      <c r="D6848" s="4">
        <v>10.908457459699999</v>
      </c>
      <c r="E6848" s="4">
        <f>Orte[[#This Row],[Lat_dez]]*PI()/180</f>
        <v>0.90942841158138998</v>
      </c>
      <c r="F6848" s="4">
        <f>Orte[[#This Row],[Lon_dez]]*PI()/180</f>
        <v>0.19038849898550161</v>
      </c>
      <c r="G6848" t="s">
        <v>554</v>
      </c>
      <c r="H6848" t="s">
        <v>789</v>
      </c>
      <c r="I6848" s="4" t="b">
        <v>0</v>
      </c>
      <c r="J6848" s="4" t="str">
        <f>CONCATENATE(Orte[[#This Row],[Ort]]," - ",Orte[[#This Row],[Landkreis]])</f>
        <v>Söllingen - Landkreis Helmstedt</v>
      </c>
      <c r="L6848" s="3" t="s">
        <v>14329</v>
      </c>
      <c r="M6848" s="3"/>
      <c r="N6848" t="str">
        <f>Orte[[#This Row],[Ort]]</f>
        <v>Söllingen</v>
      </c>
      <c r="O6848" t="s">
        <v>16166</v>
      </c>
      <c r="P6848" t="s">
        <v>4205</v>
      </c>
    </row>
    <row r="6849" spans="1:16" x14ac:dyDescent="0.35">
      <c r="A6849" t="s">
        <v>2068</v>
      </c>
      <c r="B6849" s="3" t="s">
        <v>9060</v>
      </c>
      <c r="C6849" s="4">
        <v>51.408192056600001</v>
      </c>
      <c r="D6849" s="4">
        <v>10.5792810254</v>
      </c>
      <c r="E6849" s="4">
        <f>Orte[[#This Row],[Lat_dez]]*PI()/180</f>
        <v>0.89724221388526515</v>
      </c>
      <c r="F6849" s="4">
        <f>Orte[[#This Row],[Lon_dez]]*PI()/180</f>
        <v>0.18464328638699187</v>
      </c>
      <c r="G6849" t="s">
        <v>678</v>
      </c>
      <c r="H6849" t="s">
        <v>2069</v>
      </c>
      <c r="I6849" s="4" t="b">
        <v>0</v>
      </c>
      <c r="J6849" s="4" t="str">
        <f>CONCATENATE(Orte[[#This Row],[Ort]]," - ",Orte[[#This Row],[Landkreis]])</f>
        <v>Sollstedt - Landkreis Nordhausen</v>
      </c>
      <c r="L6849" s="3" t="s">
        <v>13233</v>
      </c>
      <c r="M6849" s="3"/>
      <c r="N6849" t="str">
        <f>Orte[[#This Row],[Ort]]</f>
        <v>Sollstedt</v>
      </c>
      <c r="O6849" t="s">
        <v>16167</v>
      </c>
      <c r="P6849" t="s">
        <v>1488</v>
      </c>
    </row>
    <row r="6850" spans="1:16" x14ac:dyDescent="0.35">
      <c r="A6850" t="s">
        <v>4307</v>
      </c>
      <c r="B6850" s="3" t="s">
        <v>11850</v>
      </c>
      <c r="C6850" s="4">
        <v>50.550306611499998</v>
      </c>
      <c r="D6850" s="4">
        <v>8.4153258232999999</v>
      </c>
      <c r="E6850" s="4">
        <f>Orte[[#This Row],[Lat_dez]]*PI()/180</f>
        <v>0.88226928826333306</v>
      </c>
      <c r="F6850" s="4">
        <f>Orte[[#This Row],[Lon_dez]]*PI()/180</f>
        <v>0.14687514324468753</v>
      </c>
      <c r="G6850" t="s">
        <v>549</v>
      </c>
      <c r="H6850" t="s">
        <v>550</v>
      </c>
      <c r="I6850" s="4" t="b">
        <v>0</v>
      </c>
      <c r="J6850" s="4" t="str">
        <f>CONCATENATE(Orte[[#This Row],[Ort]]," - ",Orte[[#This Row],[Landkreis]])</f>
        <v>Solms - Landkreis Lahn-Dill-Kreis</v>
      </c>
      <c r="L6850" s="3" t="s">
        <v>14634</v>
      </c>
      <c r="M6850" s="3"/>
      <c r="N6850" t="str">
        <f>Orte[[#This Row],[Ort]]</f>
        <v>Solms</v>
      </c>
      <c r="O6850" t="s">
        <v>16168</v>
      </c>
      <c r="P6850" t="s">
        <v>3727</v>
      </c>
    </row>
    <row r="6851" spans="1:16" x14ac:dyDescent="0.35">
      <c r="A6851" t="s">
        <v>3179</v>
      </c>
      <c r="B6851" s="3" t="s">
        <v>10409</v>
      </c>
      <c r="C6851" s="4">
        <v>48.897532910300001</v>
      </c>
      <c r="D6851" s="4">
        <v>11.001332828500001</v>
      </c>
      <c r="E6851" s="4">
        <f>Orte[[#This Row],[Lat_dez]]*PI()/180</f>
        <v>0.85342294538702013</v>
      </c>
      <c r="F6851" s="4">
        <f>Orte[[#This Row],[Lon_dez]]*PI()/180</f>
        <v>0.19200947996506568</v>
      </c>
      <c r="G6851" t="s">
        <v>665</v>
      </c>
      <c r="H6851" t="s">
        <v>1551</v>
      </c>
      <c r="I6851" s="4" t="b">
        <v>0</v>
      </c>
      <c r="J6851" s="4" t="str">
        <f>CONCATENATE(Orte[[#This Row],[Ort]]," - ",Orte[[#This Row],[Landkreis]])</f>
        <v>Solnhofen - Landkreis Weißenburg-Gunzenhausen</v>
      </c>
      <c r="L6851" s="3" t="s">
        <v>11580</v>
      </c>
      <c r="M6851" s="3"/>
      <c r="N6851" t="str">
        <f>Orte[[#This Row],[Ort]]</f>
        <v>Solnhofen</v>
      </c>
      <c r="O6851" t="s">
        <v>16169</v>
      </c>
      <c r="P6851" t="s">
        <v>5780</v>
      </c>
    </row>
    <row r="6852" spans="1:16" x14ac:dyDescent="0.35">
      <c r="A6852" t="s">
        <v>3325</v>
      </c>
      <c r="B6852" s="3" t="s">
        <v>10592</v>
      </c>
      <c r="C6852" s="4">
        <v>52.9958091516</v>
      </c>
      <c r="D6852" s="4">
        <v>9.8567005776300007</v>
      </c>
      <c r="E6852" s="4">
        <f>Orte[[#This Row],[Lat_dez]]*PI()/180</f>
        <v>0.92495135945396278</v>
      </c>
      <c r="F6852" s="4">
        <f>Orte[[#This Row],[Lon_dez]]*PI()/180</f>
        <v>0.17203187846287044</v>
      </c>
      <c r="G6852" t="s">
        <v>554</v>
      </c>
      <c r="H6852" t="s">
        <v>654</v>
      </c>
      <c r="I6852" s="4" t="b">
        <v>0</v>
      </c>
      <c r="J6852" s="4" t="str">
        <f>CONCATENATE(Orte[[#This Row],[Ort]]," - ",Orte[[#This Row],[Landkreis]])</f>
        <v>Soltau - Landkreis Heidekreis</v>
      </c>
      <c r="L6852" s="3" t="s">
        <v>10447</v>
      </c>
      <c r="M6852" s="3"/>
      <c r="N6852" t="str">
        <f>Orte[[#This Row],[Ort]]</f>
        <v>Soltau</v>
      </c>
      <c r="O6852" t="s">
        <v>16170</v>
      </c>
      <c r="P6852" t="s">
        <v>1957</v>
      </c>
    </row>
    <row r="6853" spans="1:16" x14ac:dyDescent="0.35">
      <c r="A6853" t="s">
        <v>4086</v>
      </c>
      <c r="B6853" s="3" t="s">
        <v>11566</v>
      </c>
      <c r="C6853" s="4">
        <v>52.869145658500003</v>
      </c>
      <c r="D6853" s="4">
        <v>10.776710210799999</v>
      </c>
      <c r="E6853" s="4">
        <f>Orte[[#This Row],[Lat_dez]]*PI()/180</f>
        <v>0.92274066445729064</v>
      </c>
      <c r="F6853" s="4">
        <f>Orte[[#This Row],[Lon_dez]]*PI()/180</f>
        <v>0.18808907571175218</v>
      </c>
      <c r="G6853" t="s">
        <v>554</v>
      </c>
      <c r="H6853" t="s">
        <v>791</v>
      </c>
      <c r="I6853" s="4" t="b">
        <v>0</v>
      </c>
      <c r="J6853" s="4" t="str">
        <f>CONCATENATE(Orte[[#This Row],[Ort]]," - ",Orte[[#This Row],[Landkreis]])</f>
        <v>Soltendiek - Landkreis Uelzen</v>
      </c>
      <c r="L6853" s="3" t="s">
        <v>9080</v>
      </c>
      <c r="M6853" s="3"/>
      <c r="N6853" t="str">
        <f>Orte[[#This Row],[Ort]]</f>
        <v>Soltendiek</v>
      </c>
      <c r="O6853" t="s">
        <v>293</v>
      </c>
      <c r="P6853" t="s">
        <v>1222</v>
      </c>
    </row>
    <row r="6854" spans="1:16" x14ac:dyDescent="0.35">
      <c r="A6854" t="s">
        <v>3068</v>
      </c>
      <c r="B6854" s="3" t="s">
        <v>10283</v>
      </c>
      <c r="C6854" s="4">
        <v>49.8420775604</v>
      </c>
      <c r="D6854" s="4">
        <v>10.1972339135</v>
      </c>
      <c r="E6854" s="4">
        <f>Orte[[#This Row],[Lat_dez]]*PI()/180</f>
        <v>0.86990835946336287</v>
      </c>
      <c r="F6854" s="4">
        <f>Orte[[#This Row],[Lon_dez]]*PI()/180</f>
        <v>0.17797530638660167</v>
      </c>
      <c r="G6854" t="s">
        <v>665</v>
      </c>
      <c r="H6854" t="s">
        <v>700</v>
      </c>
      <c r="I6854" s="4" t="b">
        <v>0</v>
      </c>
      <c r="J6854" s="4" t="str">
        <f>CONCATENATE(Orte[[#This Row],[Ort]]," - ",Orte[[#This Row],[Landkreis]])</f>
        <v>Sommerach - Landkreis Kitzingen</v>
      </c>
      <c r="L6854" s="3" t="s">
        <v>10982</v>
      </c>
      <c r="M6854" s="3"/>
      <c r="N6854" t="str">
        <f>Orte[[#This Row],[Ort]]</f>
        <v>Sommerach</v>
      </c>
      <c r="O6854" t="s">
        <v>16171</v>
      </c>
      <c r="P6854" t="s">
        <v>3623</v>
      </c>
    </row>
    <row r="6855" spans="1:16" x14ac:dyDescent="0.35">
      <c r="A6855" t="s">
        <v>1824</v>
      </c>
      <c r="B6855" s="3" t="s">
        <v>8789</v>
      </c>
      <c r="C6855" s="4">
        <v>51.155168091</v>
      </c>
      <c r="D6855" s="4">
        <v>11.150220386699999</v>
      </c>
      <c r="E6855" s="4">
        <f>Orte[[#This Row],[Lat_dez]]*PI()/180</f>
        <v>0.89282611259909228</v>
      </c>
      <c r="F6855" s="4">
        <f>Orte[[#This Row],[Lon_dez]]*PI()/180</f>
        <v>0.19460805807091033</v>
      </c>
      <c r="G6855" t="s">
        <v>678</v>
      </c>
      <c r="H6855" t="s">
        <v>1344</v>
      </c>
      <c r="I6855" s="4" t="b">
        <v>0</v>
      </c>
      <c r="J6855" s="4" t="str">
        <f>CONCATENATE(Orte[[#This Row],[Ort]]," - ",Orte[[#This Row],[Landkreis]])</f>
        <v>Sömmerda - Landkreis Sömmerda</v>
      </c>
      <c r="L6855" s="3" t="s">
        <v>15631</v>
      </c>
      <c r="M6855" s="3"/>
      <c r="N6855" t="str">
        <f>Orte[[#This Row],[Ort]]</f>
        <v>Sömmerda</v>
      </c>
      <c r="O6855" t="s">
        <v>16172</v>
      </c>
      <c r="P6855" t="s">
        <v>5447</v>
      </c>
    </row>
    <row r="6856" spans="1:16" x14ac:dyDescent="0.35">
      <c r="A6856" t="s">
        <v>6349</v>
      </c>
      <c r="B6856" s="3" t="s">
        <v>14540</v>
      </c>
      <c r="C6856" s="4">
        <v>51.356879517599999</v>
      </c>
      <c r="D6856" s="4">
        <v>10.8045191213</v>
      </c>
      <c r="E6856" s="4">
        <f>Orte[[#This Row],[Lat_dez]]*PI()/180</f>
        <v>0.89634664113215712</v>
      </c>
      <c r="F6856" s="4">
        <f>Orte[[#This Row],[Lon_dez]]*PI()/180</f>
        <v>0.18857443276136962</v>
      </c>
      <c r="G6856" t="s">
        <v>678</v>
      </c>
      <c r="H6856" t="s">
        <v>958</v>
      </c>
      <c r="I6856" s="4" t="b">
        <v>0</v>
      </c>
      <c r="J6856" s="4" t="str">
        <f>CONCATENATE(Orte[[#This Row],[Ort]]," - ",Orte[[#This Row],[Landkreis]])</f>
        <v>Sondershausen - Landkreis Kyffhäuserkreis</v>
      </c>
      <c r="L6856" s="3" t="s">
        <v>9025</v>
      </c>
      <c r="M6856" s="3"/>
      <c r="N6856" t="str">
        <f>Orte[[#This Row],[Ort]]</f>
        <v>Sondershausen</v>
      </c>
      <c r="O6856" t="s">
        <v>405</v>
      </c>
      <c r="P6856" t="s">
        <v>5095</v>
      </c>
    </row>
    <row r="6857" spans="1:16" x14ac:dyDescent="0.35">
      <c r="A6857" t="s">
        <v>4646</v>
      </c>
      <c r="B6857" s="3" t="s">
        <v>12299</v>
      </c>
      <c r="C6857" s="4">
        <v>50.409596054600001</v>
      </c>
      <c r="D6857" s="4">
        <v>11.194527512900001</v>
      </c>
      <c r="E6857" s="4">
        <f>Orte[[#This Row],[Lat_dez]]*PI()/180</f>
        <v>0.87981342575311328</v>
      </c>
      <c r="F6857" s="4">
        <f>Orte[[#This Row],[Lon_dez]]*PI()/180</f>
        <v>0.19538136330519701</v>
      </c>
      <c r="G6857" t="s">
        <v>678</v>
      </c>
      <c r="H6857" t="s">
        <v>1823</v>
      </c>
      <c r="I6857" s="4" t="b">
        <v>0</v>
      </c>
      <c r="J6857" s="4" t="str">
        <f>CONCATENATE(Orte[[#This Row],[Ort]]," - ",Orte[[#This Row],[Landkreis]])</f>
        <v>Sonneberg - Landkreis Sonneberg</v>
      </c>
      <c r="L6857" s="3" t="s">
        <v>14610</v>
      </c>
      <c r="M6857" s="3"/>
      <c r="N6857" t="str">
        <f>Orte[[#This Row],[Ort]]</f>
        <v>Sonneberg</v>
      </c>
      <c r="O6857" t="s">
        <v>16173</v>
      </c>
      <c r="P6857" t="s">
        <v>16173</v>
      </c>
    </row>
    <row r="6858" spans="1:16" x14ac:dyDescent="0.35">
      <c r="A6858" t="s">
        <v>3962</v>
      </c>
      <c r="B6858" s="3" t="s">
        <v>11411</v>
      </c>
      <c r="C6858" s="4">
        <v>50.237088306899999</v>
      </c>
      <c r="D6858" s="4">
        <v>11.1486573842</v>
      </c>
      <c r="E6858" s="4">
        <f>Orte[[#This Row],[Lat_dez]]*PI()/180</f>
        <v>0.87680259757054857</v>
      </c>
      <c r="F6858" s="4">
        <f>Orte[[#This Row],[Lon_dez]]*PI()/180</f>
        <v>0.19458077853106842</v>
      </c>
      <c r="G6858" t="s">
        <v>665</v>
      </c>
      <c r="H6858" t="s">
        <v>1540</v>
      </c>
      <c r="I6858" s="4" t="b">
        <v>0</v>
      </c>
      <c r="J6858" s="4" t="str">
        <f>CONCATENATE(Orte[[#This Row],[Ort]]," - ",Orte[[#This Row],[Landkreis]])</f>
        <v>Sonnefeld - Landkreis Coburg</v>
      </c>
      <c r="L6858" s="3" t="s">
        <v>13981</v>
      </c>
      <c r="M6858" s="3"/>
      <c r="N6858" t="str">
        <f>Orte[[#This Row],[Ort]]</f>
        <v>Sonnefeld</v>
      </c>
      <c r="O6858" t="s">
        <v>16174</v>
      </c>
      <c r="P6858" t="s">
        <v>2807</v>
      </c>
    </row>
    <row r="6859" spans="1:16" x14ac:dyDescent="0.35">
      <c r="A6859" t="s">
        <v>3892</v>
      </c>
      <c r="B6859" s="3" t="s">
        <v>11315</v>
      </c>
      <c r="C6859" s="4">
        <v>48.673071751000002</v>
      </c>
      <c r="D6859" s="4">
        <v>13.7164735917</v>
      </c>
      <c r="E6859" s="4">
        <f>Orte[[#This Row],[Lat_dez]]*PI()/180</f>
        <v>0.84950535911439162</v>
      </c>
      <c r="F6859" s="4">
        <f>Orte[[#This Row],[Lon_dez]]*PI()/180</f>
        <v>0.23939762593801733</v>
      </c>
      <c r="G6859" t="s">
        <v>665</v>
      </c>
      <c r="H6859" t="s">
        <v>925</v>
      </c>
      <c r="I6859" s="4" t="b">
        <v>0</v>
      </c>
      <c r="J6859" s="4" t="str">
        <f>CONCATENATE(Orte[[#This Row],[Ort]]," - ",Orte[[#This Row],[Landkreis]])</f>
        <v>Sonnen - Landkreis Passau</v>
      </c>
      <c r="L6859" s="3" t="s">
        <v>10539</v>
      </c>
      <c r="M6859" s="3"/>
      <c r="N6859" t="str">
        <f>Orte[[#This Row],[Ort]]</f>
        <v>Sonnen</v>
      </c>
      <c r="O6859" t="s">
        <v>16175</v>
      </c>
      <c r="P6859" t="str">
        <f>IF(ISBLANK(POIs!B10),"",POIs!B10)</f>
        <v/>
      </c>
    </row>
    <row r="6860" spans="1:16" x14ac:dyDescent="0.35">
      <c r="A6860" t="s">
        <v>1097</v>
      </c>
      <c r="B6860" s="3" t="s">
        <v>8061</v>
      </c>
      <c r="C6860" s="4">
        <v>48.382399643200003</v>
      </c>
      <c r="D6860" s="4">
        <v>9.1923155490599999</v>
      </c>
      <c r="E6860" s="4">
        <f>Orte[[#This Row],[Lat_dez]]*PI()/180</f>
        <v>0.84443217378956981</v>
      </c>
      <c r="F6860" s="4">
        <f>Orte[[#This Row],[Lon_dez]]*PI()/180</f>
        <v>0.16043617221336734</v>
      </c>
      <c r="G6860" t="s">
        <v>546</v>
      </c>
      <c r="H6860" t="s">
        <v>1098</v>
      </c>
      <c r="I6860" s="4" t="b">
        <v>0</v>
      </c>
      <c r="J6860" s="4" t="str">
        <f>CONCATENATE(Orte[[#This Row],[Ort]]," - ",Orte[[#This Row],[Landkreis]])</f>
        <v>Sonnenbühl - Landkreis Reutlingen</v>
      </c>
      <c r="L6860" s="3" t="s">
        <v>10032</v>
      </c>
      <c r="M6860" s="3"/>
      <c r="N6860" t="str">
        <f>Orte[[#This Row],[Ort]]</f>
        <v>Sonnenbühl</v>
      </c>
      <c r="P6860" t="str">
        <f>IF(ISBLANK(POIs!B11),"",POIs!B11)</f>
        <v/>
      </c>
    </row>
    <row r="6861" spans="1:16" x14ac:dyDescent="0.35">
      <c r="A6861" t="s">
        <v>5679</v>
      </c>
      <c r="B6861" s="3" t="s">
        <v>13639</v>
      </c>
      <c r="C6861" s="4">
        <v>51.701663132</v>
      </c>
      <c r="D6861" s="4">
        <v>13.6357725198</v>
      </c>
      <c r="E6861" s="4">
        <f>Orte[[#This Row],[Lat_dez]]*PI()/180</f>
        <v>0.90236425041036361</v>
      </c>
      <c r="F6861" s="4">
        <f>Orte[[#This Row],[Lon_dez]]*PI()/180</f>
        <v>0.23798912652347365</v>
      </c>
      <c r="G6861" t="s">
        <v>885</v>
      </c>
      <c r="H6861" t="s">
        <v>983</v>
      </c>
      <c r="I6861" s="4" t="b">
        <v>0</v>
      </c>
      <c r="J6861" s="4" t="str">
        <f>CONCATENATE(Orte[[#This Row],[Ort]]," - ",Orte[[#This Row],[Landkreis]])</f>
        <v>Sonnewalde - Landkreis Elbe-Elster</v>
      </c>
      <c r="L6861" s="3" t="s">
        <v>10005</v>
      </c>
      <c r="M6861" s="3"/>
      <c r="N6861" t="str">
        <f>Orte[[#This Row],[Ort]]</f>
        <v>Sonnewalde</v>
      </c>
      <c r="P6861" t="str">
        <f>IF(ISBLANK(POIs!B12),"",POIs!B12)</f>
        <v/>
      </c>
    </row>
    <row r="6862" spans="1:16" x14ac:dyDescent="0.35">
      <c r="A6862" t="s">
        <v>3901</v>
      </c>
      <c r="B6862" s="3" t="s">
        <v>11325</v>
      </c>
      <c r="C6862" s="4">
        <v>51.615415320799997</v>
      </c>
      <c r="D6862" s="4">
        <v>6.3751000447399999</v>
      </c>
      <c r="E6862" s="4">
        <f>Orte[[#This Row],[Lat_dez]]*PI()/180</f>
        <v>0.90085894213228512</v>
      </c>
      <c r="F6862" s="4">
        <f>Orte[[#This Row],[Lon_dez]]*PI()/180</f>
        <v>0.1112664859247508</v>
      </c>
      <c r="G6862" t="s">
        <v>504</v>
      </c>
      <c r="H6862" t="s">
        <v>517</v>
      </c>
      <c r="I6862" s="4" t="b">
        <v>0</v>
      </c>
      <c r="J6862" s="4" t="str">
        <f>CONCATENATE(Orte[[#This Row],[Ort]]," - ",Orte[[#This Row],[Landkreis]])</f>
        <v>Sonsbeck - Kreis Wesel</v>
      </c>
      <c r="L6862" s="3" t="s">
        <v>12899</v>
      </c>
      <c r="M6862" s="3"/>
      <c r="N6862" t="str">
        <f>Orte[[#This Row],[Ort]]</f>
        <v>Sonsbeck</v>
      </c>
      <c r="P6862" t="str">
        <f>IF(ISBLANK(POIs!B13),"",POIs!B13)</f>
        <v/>
      </c>
    </row>
    <row r="6863" spans="1:16" x14ac:dyDescent="0.35">
      <c r="A6863" t="s">
        <v>7220</v>
      </c>
      <c r="B6863" s="3" t="s">
        <v>15729</v>
      </c>
      <c r="C6863" s="4">
        <v>47.999756705199999</v>
      </c>
      <c r="D6863" s="4">
        <v>10.3596376287</v>
      </c>
      <c r="E6863" s="4">
        <f>Orte[[#This Row],[Lat_dez]]*PI()/180</f>
        <v>0.8377537946619652</v>
      </c>
      <c r="F6863" s="4">
        <f>Orte[[#This Row],[Lon_dez]]*PI()/180</f>
        <v>0.18080978593431279</v>
      </c>
      <c r="G6863" t="s">
        <v>665</v>
      </c>
      <c r="H6863" t="s">
        <v>683</v>
      </c>
      <c r="I6863" s="4" t="b">
        <v>0</v>
      </c>
      <c r="J6863" s="4" t="str">
        <f>CONCATENATE(Orte[[#This Row],[Ort]]," - ",Orte[[#This Row],[Landkreis]])</f>
        <v>Sontheim - Landkreis Unterallgäu</v>
      </c>
      <c r="L6863" s="3" t="s">
        <v>8695</v>
      </c>
      <c r="M6863" s="3"/>
      <c r="N6863" t="str">
        <f>Orte[[#This Row],[Ort]]</f>
        <v>Sontheim</v>
      </c>
      <c r="P6863" t="str">
        <f>IF(ISBLANK(POIs!B14),"",POIs!B14)</f>
        <v/>
      </c>
    </row>
    <row r="6864" spans="1:16" x14ac:dyDescent="0.35">
      <c r="A6864" t="s">
        <v>685</v>
      </c>
      <c r="B6864" s="3" t="s">
        <v>7781</v>
      </c>
      <c r="C6864" s="4">
        <v>48.553632256999997</v>
      </c>
      <c r="D6864" s="4">
        <v>10.280613538600001</v>
      </c>
      <c r="E6864" s="4">
        <f>Orte[[#This Row],[Lat_dez]]*PI()/180</f>
        <v>0.8474207466871756</v>
      </c>
      <c r="F6864" s="4">
        <f>Orte[[#This Row],[Lon_dez]]*PI()/180</f>
        <v>0.17943055537367517</v>
      </c>
      <c r="G6864" t="s">
        <v>546</v>
      </c>
      <c r="H6864" t="s">
        <v>676</v>
      </c>
      <c r="I6864" s="4" t="b">
        <v>0</v>
      </c>
      <c r="J6864" s="4" t="str">
        <f>CONCATENATE(Orte[[#This Row],[Ort]]," - ",Orte[[#This Row],[Landkreis]])</f>
        <v>Sontheim an der Brenz - Landkreis Heidenheim</v>
      </c>
      <c r="L6864" s="3" t="s">
        <v>15649</v>
      </c>
      <c r="M6864" s="3"/>
      <c r="N6864" t="str">
        <f>Orte[[#This Row],[Ort]]</f>
        <v>Sontheim an der Brenz</v>
      </c>
      <c r="P6864" t="str">
        <f>IF(ISBLANK(POIs!B15),"",POIs!B15)</f>
        <v/>
      </c>
    </row>
    <row r="6865" spans="1:16" x14ac:dyDescent="0.35">
      <c r="A6865" t="s">
        <v>6124</v>
      </c>
      <c r="B6865" s="3" t="s">
        <v>14235</v>
      </c>
      <c r="C6865" s="4">
        <v>47.502547330200002</v>
      </c>
      <c r="D6865" s="4">
        <v>10.2913153306</v>
      </c>
      <c r="E6865" s="4">
        <f>Orte[[#This Row],[Lat_dez]]*PI()/180</f>
        <v>0.82907585399643202</v>
      </c>
      <c r="F6865" s="4">
        <f>Orte[[#This Row],[Lon_dez]]*PI()/180</f>
        <v>0.17961733687993875</v>
      </c>
      <c r="G6865" t="s">
        <v>665</v>
      </c>
      <c r="H6865" t="s">
        <v>1457</v>
      </c>
      <c r="I6865" s="4" t="b">
        <v>0</v>
      </c>
      <c r="J6865" s="4" t="str">
        <f>CONCATENATE(Orte[[#This Row],[Ort]]," - ",Orte[[#This Row],[Landkreis]])</f>
        <v>Sonthofen - Landkreis Oberallgäu</v>
      </c>
      <c r="L6865" s="3" t="s">
        <v>9406</v>
      </c>
      <c r="M6865" s="3"/>
      <c r="N6865" t="str">
        <f>Orte[[#This Row],[Ort]]</f>
        <v>Sonthofen</v>
      </c>
      <c r="P6865" t="str">
        <f>IF(ISBLANK(POIs!B16),"",POIs!B16)</f>
        <v/>
      </c>
    </row>
    <row r="6866" spans="1:16" x14ac:dyDescent="0.35">
      <c r="A6866" t="s">
        <v>6955</v>
      </c>
      <c r="B6866" s="3" t="s">
        <v>15367</v>
      </c>
      <c r="C6866" s="4">
        <v>51.068747218699997</v>
      </c>
      <c r="D6866" s="4">
        <v>9.9510962882200005</v>
      </c>
      <c r="E6866" s="4">
        <f>Orte[[#This Row],[Lat_dez]]*PI()/180</f>
        <v>0.8913177838350117</v>
      </c>
      <c r="F6866" s="4">
        <f>Orte[[#This Row],[Lon_dez]]*PI()/180</f>
        <v>0.17367939441242561</v>
      </c>
      <c r="G6866" t="s">
        <v>549</v>
      </c>
      <c r="H6866" t="s">
        <v>1453</v>
      </c>
      <c r="I6866" s="4" t="b">
        <v>0</v>
      </c>
      <c r="J6866" s="4" t="str">
        <f>CONCATENATE(Orte[[#This Row],[Ort]]," - ",Orte[[#This Row],[Landkreis]])</f>
        <v>Sontra - Landkreis Werra-Meißner-Kreis</v>
      </c>
      <c r="L6866" s="3" t="s">
        <v>11508</v>
      </c>
      <c r="M6866" s="3"/>
      <c r="N6866" t="str">
        <f>Orte[[#This Row],[Ort]]</f>
        <v>Sontra</v>
      </c>
      <c r="P6866" t="str">
        <f>IF(ISBLANK(POIs!B17),"",POIs!B17)</f>
        <v/>
      </c>
    </row>
    <row r="6867" spans="1:16" x14ac:dyDescent="0.35">
      <c r="A6867" t="s">
        <v>3370</v>
      </c>
      <c r="B6867" s="3" t="s">
        <v>10646</v>
      </c>
      <c r="C6867" s="4">
        <v>54.724068904399999</v>
      </c>
      <c r="D6867" s="4">
        <v>9.6609992512399998</v>
      </c>
      <c r="E6867" s="4">
        <f>Orte[[#This Row],[Lat_dez]]*PI()/180</f>
        <v>0.95511518247002603</v>
      </c>
      <c r="F6867" s="4">
        <f>Orte[[#This Row],[Lon_dez]]*PI()/180</f>
        <v>0.16861624596684485</v>
      </c>
      <c r="G6867" t="s">
        <v>641</v>
      </c>
      <c r="H6867" t="s">
        <v>660</v>
      </c>
      <c r="I6867" s="4" t="b">
        <v>0</v>
      </c>
      <c r="J6867" s="4" t="str">
        <f>CONCATENATE(Orte[[#This Row],[Ort]]," - ",Orte[[#This Row],[Landkreis]])</f>
        <v>Sörup - Kreis Schleswig-Flensburg</v>
      </c>
      <c r="L6867" s="3" t="s">
        <v>9762</v>
      </c>
      <c r="M6867" s="3"/>
      <c r="N6867" t="str">
        <f>Orte[[#This Row],[Ort]]</f>
        <v>Sörup</v>
      </c>
      <c r="P6867" t="str">
        <f>IF(ISBLANK(POIs!B18),"",POIs!B18)</f>
        <v/>
      </c>
    </row>
    <row r="6868" spans="1:16" x14ac:dyDescent="0.35">
      <c r="A6868" t="s">
        <v>7017</v>
      </c>
      <c r="B6868" s="3" t="s">
        <v>15451</v>
      </c>
      <c r="C6868" s="4">
        <v>53.107468919799999</v>
      </c>
      <c r="D6868" s="4">
        <v>9.2520414822399992</v>
      </c>
      <c r="E6868" s="4">
        <f>Orte[[#This Row],[Lat_dez]]*PI()/180</f>
        <v>0.92690019005106639</v>
      </c>
      <c r="F6868" s="4">
        <f>Orte[[#This Row],[Lon_dez]]*PI()/180</f>
        <v>0.16147858639618445</v>
      </c>
      <c r="G6868" t="s">
        <v>554</v>
      </c>
      <c r="H6868" t="s">
        <v>755</v>
      </c>
      <c r="I6868" s="4" t="b">
        <v>0</v>
      </c>
      <c r="J6868" s="4" t="str">
        <f>CONCATENATE(Orte[[#This Row],[Ort]]," - ",Orte[[#This Row],[Landkreis]])</f>
        <v>Sottrum, Reeßum, Bötersen u.a. - Landkreis Rotenburg (Wümme)</v>
      </c>
      <c r="L6868" s="3" t="s">
        <v>12486</v>
      </c>
      <c r="M6868" s="3"/>
      <c r="N6868" t="str">
        <f>Orte[[#This Row],[Ort]]</f>
        <v>Sottrum, Reeßum, Bötersen u.a.</v>
      </c>
      <c r="P6868" t="str">
        <f>IF(ISBLANK(POIs!B19),"",POIs!B19)</f>
        <v/>
      </c>
    </row>
    <row r="6869" spans="1:16" x14ac:dyDescent="0.35">
      <c r="A6869" t="s">
        <v>1216</v>
      </c>
      <c r="B6869" s="3" t="s">
        <v>8164</v>
      </c>
      <c r="C6869" s="4">
        <v>48.104491038600003</v>
      </c>
      <c r="D6869" s="4">
        <v>12.2147296428</v>
      </c>
      <c r="E6869" s="4">
        <f>Orte[[#This Row],[Lat_dez]]*PI()/180</f>
        <v>0.83958175361967669</v>
      </c>
      <c r="F6869" s="4">
        <f>Orte[[#This Row],[Lon_dez]]*PI()/180</f>
        <v>0.21318724950781087</v>
      </c>
      <c r="G6869" t="s">
        <v>665</v>
      </c>
      <c r="H6869" t="s">
        <v>877</v>
      </c>
      <c r="I6869" s="4" t="b">
        <v>0</v>
      </c>
      <c r="J6869" s="4" t="str">
        <f>CONCATENATE(Orte[[#This Row],[Ort]]," - ",Orte[[#This Row],[Landkreis]])</f>
        <v>Soyen - Landkreis Rosenheim</v>
      </c>
      <c r="L6869" s="3" t="s">
        <v>8455</v>
      </c>
      <c r="M6869" s="3"/>
      <c r="N6869" t="str">
        <f>Orte[[#This Row],[Ort]]</f>
        <v>Soyen</v>
      </c>
      <c r="P6869" t="str">
        <f>IF(ISBLANK(POIs!B20),"",POIs!B20)</f>
        <v/>
      </c>
    </row>
    <row r="6870" spans="1:16" x14ac:dyDescent="0.35">
      <c r="A6870" t="s">
        <v>4663</v>
      </c>
      <c r="B6870" s="3" t="s">
        <v>12321</v>
      </c>
      <c r="C6870" s="4">
        <v>48.072341974399997</v>
      </c>
      <c r="D6870" s="4">
        <v>8.7329174814399995</v>
      </c>
      <c r="E6870" s="4">
        <f>Orte[[#This Row],[Lat_dez]]*PI()/180</f>
        <v>0.83902064659795161</v>
      </c>
      <c r="F6870" s="4">
        <f>Orte[[#This Row],[Lon_dez]]*PI()/180</f>
        <v>0.15241816335609878</v>
      </c>
      <c r="G6870" t="s">
        <v>546</v>
      </c>
      <c r="H6870" t="s">
        <v>1084</v>
      </c>
      <c r="I6870" s="4" t="b">
        <v>0</v>
      </c>
      <c r="J6870" s="4" t="str">
        <f>CONCATENATE(Orte[[#This Row],[Ort]]," - ",Orte[[#This Row],[Landkreis]])</f>
        <v>Spaichingen - Landkreis Tuttlingen</v>
      </c>
      <c r="L6870" s="3" t="s">
        <v>8710</v>
      </c>
      <c r="M6870" s="3"/>
      <c r="N6870" t="str">
        <f>Orte[[#This Row],[Ort]]</f>
        <v>Spaichingen</v>
      </c>
      <c r="P6870" t="str">
        <f>IF(ISBLANK(POIs!B21),"",POIs!B21)</f>
        <v/>
      </c>
    </row>
    <row r="6871" spans="1:16" x14ac:dyDescent="0.35">
      <c r="A6871" t="s">
        <v>5569</v>
      </c>
      <c r="B6871" s="3" t="s">
        <v>13486</v>
      </c>
      <c r="C6871" s="4">
        <v>49.176303560800001</v>
      </c>
      <c r="D6871" s="4">
        <v>10.917291072999999</v>
      </c>
      <c r="E6871" s="4">
        <f>Orte[[#This Row],[Lat_dez]]*PI()/180</f>
        <v>0.85828841109617149</v>
      </c>
      <c r="F6871" s="4">
        <f>Orte[[#This Row],[Lon_dez]]*PI()/180</f>
        <v>0.19054267462243457</v>
      </c>
      <c r="G6871" t="s">
        <v>665</v>
      </c>
      <c r="H6871" t="s">
        <v>2310</v>
      </c>
      <c r="I6871" s="4" t="b">
        <v>0</v>
      </c>
      <c r="J6871" s="4" t="str">
        <f>CONCATENATE(Orte[[#This Row],[Ort]]," - ",Orte[[#This Row],[Landkreis]])</f>
        <v>Spalt - Landkreis Roth</v>
      </c>
      <c r="L6871" s="3" t="s">
        <v>10555</v>
      </c>
      <c r="M6871" s="3"/>
      <c r="N6871" t="str">
        <f>Orte[[#This Row],[Ort]]</f>
        <v>Spalt</v>
      </c>
      <c r="P6871" t="str">
        <f>IF(ISBLANK(POIs!B22),"",POIs!B22)</f>
        <v/>
      </c>
    </row>
    <row r="6872" spans="1:16" x14ac:dyDescent="0.35">
      <c r="A6872" t="s">
        <v>5770</v>
      </c>
      <c r="B6872" s="3" t="s">
        <v>13756</v>
      </c>
      <c r="C6872" s="4">
        <v>49.989469585899997</v>
      </c>
      <c r="D6872" s="4">
        <v>6.6929722202399997</v>
      </c>
      <c r="E6872" s="4">
        <f>Orte[[#This Row],[Lat_dez]]*PI()/180</f>
        <v>0.87248083559952128</v>
      </c>
      <c r="F6872" s="4">
        <f>Orte[[#This Row],[Lon_dez]]*PI()/180</f>
        <v>0.11681440198770307</v>
      </c>
      <c r="G6872" t="s">
        <v>514</v>
      </c>
      <c r="H6872" t="s">
        <v>515</v>
      </c>
      <c r="I6872" s="4" t="b">
        <v>0</v>
      </c>
      <c r="J6872" s="4" t="str">
        <f>CONCATENATE(Orte[[#This Row],[Ort]]," - ",Orte[[#This Row],[Landkreis]])</f>
        <v>Spangdahlem - Landkreis Eifelkreis Bitburg-Prüm</v>
      </c>
      <c r="L6872" s="3" t="s">
        <v>13982</v>
      </c>
      <c r="M6872" s="3"/>
      <c r="N6872" t="str">
        <f>Orte[[#This Row],[Ort]]</f>
        <v>Spangdahlem</v>
      </c>
      <c r="P6872" t="str">
        <f>IF(ISBLANK(POIs!B23),"",POIs!B23)</f>
        <v/>
      </c>
    </row>
    <row r="6873" spans="1:16" x14ac:dyDescent="0.35">
      <c r="A6873" t="s">
        <v>823</v>
      </c>
      <c r="B6873" s="3" t="s">
        <v>7867</v>
      </c>
      <c r="C6873" s="4">
        <v>51.117709008600002</v>
      </c>
      <c r="D6873" s="4">
        <v>9.6936590497200008</v>
      </c>
      <c r="E6873" s="4">
        <f>Orte[[#This Row],[Lat_dez]]*PI()/180</f>
        <v>0.89217232827643644</v>
      </c>
      <c r="F6873" s="4">
        <f>Orte[[#This Row],[Lon_dez]]*PI()/180</f>
        <v>0.1691862669833587</v>
      </c>
      <c r="G6873" t="s">
        <v>549</v>
      </c>
      <c r="H6873" t="s">
        <v>817</v>
      </c>
      <c r="I6873" s="4" t="b">
        <v>0</v>
      </c>
      <c r="J6873" s="4" t="str">
        <f>CONCATENATE(Orte[[#This Row],[Ort]]," - ",Orte[[#This Row],[Landkreis]])</f>
        <v>Spangenberg - Landkreis Schwalm-Eder-Kreis</v>
      </c>
      <c r="L6873" s="3" t="s">
        <v>9758</v>
      </c>
      <c r="M6873" s="3"/>
      <c r="N6873" t="str">
        <f>Orte[[#This Row],[Ort]]</f>
        <v>Spangenberg</v>
      </c>
      <c r="P6873" t="str">
        <f>IF(ISBLANK(POIs!B24),"",POIs!B24)</f>
        <v/>
      </c>
    </row>
    <row r="6874" spans="1:16" x14ac:dyDescent="0.35">
      <c r="A6874" t="s">
        <v>5623</v>
      </c>
      <c r="B6874" s="3" t="s">
        <v>13563</v>
      </c>
      <c r="C6874" s="4">
        <v>53.762423254600002</v>
      </c>
      <c r="D6874" s="4">
        <v>13.5722020182</v>
      </c>
      <c r="E6874" s="4">
        <f>Orte[[#This Row],[Lat_dez]]*PI()/180</f>
        <v>0.93833129964353568</v>
      </c>
      <c r="F6874" s="4">
        <f>Orte[[#This Row],[Lon_dez]]*PI()/180</f>
        <v>0.23687961196340934</v>
      </c>
      <c r="G6874" t="s">
        <v>834</v>
      </c>
      <c r="H6874" t="s">
        <v>987</v>
      </c>
      <c r="I6874" s="4" t="b">
        <v>0</v>
      </c>
      <c r="J6874" s="4" t="str">
        <f>CONCATENATE(Orte[[#This Row],[Ort]]," - ",Orte[[#This Row],[Landkreis]])</f>
        <v>Spantekow - Landkreis Vorpommern-Greifswald</v>
      </c>
      <c r="L6874" s="3" t="s">
        <v>9246</v>
      </c>
      <c r="M6874" s="3"/>
      <c r="N6874" t="str">
        <f>Orte[[#This Row],[Ort]]</f>
        <v>Spantekow</v>
      </c>
      <c r="P6874" t="str">
        <f>IF(ISBLANK(POIs!B25),"",POIs!B25)</f>
        <v/>
      </c>
    </row>
    <row r="6875" spans="1:16" x14ac:dyDescent="0.35">
      <c r="A6875" t="s">
        <v>4981</v>
      </c>
      <c r="B6875" s="3" t="s">
        <v>12724</v>
      </c>
      <c r="C6875" s="4">
        <v>50.1533558916</v>
      </c>
      <c r="D6875" s="4">
        <v>11.849164177500001</v>
      </c>
      <c r="E6875" s="4">
        <f>Orte[[#This Row],[Lat_dez]]*PI()/180</f>
        <v>0.8753411912329162</v>
      </c>
      <c r="F6875" s="4">
        <f>Orte[[#This Row],[Lon_dez]]*PI()/180</f>
        <v>0.20680692850674079</v>
      </c>
      <c r="G6875" t="s">
        <v>665</v>
      </c>
      <c r="H6875" t="s">
        <v>852</v>
      </c>
      <c r="I6875" s="4" t="b">
        <v>0</v>
      </c>
      <c r="J6875" s="4" t="str">
        <f>CONCATENATE(Orte[[#This Row],[Ort]]," - ",Orte[[#This Row],[Landkreis]])</f>
        <v>Sparneck - Landkreis Hof</v>
      </c>
      <c r="L6875" s="3" t="s">
        <v>9883</v>
      </c>
      <c r="M6875" s="3"/>
      <c r="N6875" t="str">
        <f>Orte[[#This Row],[Ort]]</f>
        <v>Sparneck</v>
      </c>
      <c r="P6875" t="str">
        <f>IF(ISBLANK(POIs!B26),"",POIs!B26)</f>
        <v/>
      </c>
    </row>
    <row r="6876" spans="1:16" x14ac:dyDescent="0.35">
      <c r="A6876" t="s">
        <v>4958</v>
      </c>
      <c r="B6876" s="3" t="s">
        <v>12695</v>
      </c>
      <c r="C6876" s="4">
        <v>47.721768697000002</v>
      </c>
      <c r="D6876" s="4">
        <v>11.200228059200001</v>
      </c>
      <c r="E6876" s="4">
        <f>Orte[[#This Row],[Lat_dez]]*PI()/180</f>
        <v>0.83290198863781417</v>
      </c>
      <c r="F6876" s="4">
        <f>Orte[[#This Row],[Lon_dez]]*PI()/180</f>
        <v>0.19548085660729436</v>
      </c>
      <c r="G6876" t="s">
        <v>665</v>
      </c>
      <c r="H6876" t="s">
        <v>949</v>
      </c>
      <c r="I6876" s="4" t="b">
        <v>0</v>
      </c>
      <c r="J6876" s="4" t="str">
        <f>CONCATENATE(Orte[[#This Row],[Ort]]," - ",Orte[[#This Row],[Landkreis]])</f>
        <v>Spatzenhausen - Landkreis Garmisch-Partenkirchen</v>
      </c>
      <c r="L6876" s="3" t="s">
        <v>15372</v>
      </c>
      <c r="M6876" s="3"/>
      <c r="N6876" t="str">
        <f>Orte[[#This Row],[Ort]]</f>
        <v>Spatzenhausen</v>
      </c>
      <c r="P6876" t="str">
        <f>IF(ISBLANK(POIs!B27),"",POIs!B27)</f>
        <v/>
      </c>
    </row>
    <row r="6877" spans="1:16" x14ac:dyDescent="0.35">
      <c r="A6877" t="s">
        <v>2149</v>
      </c>
      <c r="B6877" s="3" t="s">
        <v>9150</v>
      </c>
      <c r="C6877" s="4">
        <v>50.258519642800003</v>
      </c>
      <c r="D6877" s="4">
        <v>7.6421205880800001</v>
      </c>
      <c r="E6877" s="4">
        <f>Orte[[#This Row],[Lat_dez]]*PI()/180</f>
        <v>0.8771766449451045</v>
      </c>
      <c r="F6877" s="4">
        <f>Orte[[#This Row],[Lon_dez]]*PI()/180</f>
        <v>0.13338016609644132</v>
      </c>
      <c r="G6877" t="s">
        <v>514</v>
      </c>
      <c r="H6877" t="s">
        <v>631</v>
      </c>
      <c r="I6877" s="4" t="b">
        <v>0</v>
      </c>
      <c r="J6877" s="4" t="str">
        <f>CONCATENATE(Orte[[#This Row],[Ort]]," - ",Orte[[#This Row],[Landkreis]])</f>
        <v>Spay - Landkreis Mayen-Koblenz</v>
      </c>
      <c r="L6877" s="3" t="s">
        <v>12060</v>
      </c>
      <c r="M6877" s="3"/>
      <c r="N6877" t="str">
        <f>Orte[[#This Row],[Ort]]</f>
        <v>Spay</v>
      </c>
      <c r="P6877" t="str">
        <f>IF(ISBLANK(POIs!B28),"",POIs!B28)</f>
        <v/>
      </c>
    </row>
    <row r="6878" spans="1:16" x14ac:dyDescent="0.35">
      <c r="A6878" t="s">
        <v>6392</v>
      </c>
      <c r="B6878" s="3" t="s">
        <v>14606</v>
      </c>
      <c r="C6878" s="4">
        <v>49.350954966499998</v>
      </c>
      <c r="D6878" s="4">
        <v>8.8871918779100003</v>
      </c>
      <c r="E6878" s="4">
        <f>Orte[[#This Row],[Lat_dez]]*PI()/180</f>
        <v>0.86133665316887276</v>
      </c>
      <c r="F6878" s="4">
        <f>Orte[[#This Row],[Lon_dez]]*PI()/180</f>
        <v>0.1551107595260274</v>
      </c>
      <c r="G6878" t="s">
        <v>546</v>
      </c>
      <c r="H6878" t="s">
        <v>726</v>
      </c>
      <c r="I6878" s="4" t="b">
        <v>0</v>
      </c>
      <c r="J6878" s="4" t="str">
        <f>CONCATENATE(Orte[[#This Row],[Ort]]," - ",Orte[[#This Row],[Landkreis]])</f>
        <v>Spechbach - Landkreis Rhein-Neckar-Kreis</v>
      </c>
      <c r="L6878" s="3" t="s">
        <v>9681</v>
      </c>
      <c r="M6878" s="3"/>
      <c r="N6878" t="str">
        <f>Orte[[#This Row],[Ort]]</f>
        <v>Spechbach</v>
      </c>
      <c r="P6878" t="str">
        <f>IF(ISBLANK(POIs!B29),"",POIs!B29)</f>
        <v/>
      </c>
    </row>
    <row r="6879" spans="1:16" x14ac:dyDescent="0.35">
      <c r="A6879" t="s">
        <v>6838</v>
      </c>
      <c r="B6879" s="3" t="s">
        <v>15207</v>
      </c>
      <c r="C6879" s="4">
        <v>49.938876597099998</v>
      </c>
      <c r="D6879" s="4">
        <v>6.6613255837600001</v>
      </c>
      <c r="E6879" s="4">
        <f>Orte[[#This Row],[Lat_dez]]*PI()/180</f>
        <v>0.87159782136653663</v>
      </c>
      <c r="F6879" s="4">
        <f>Orte[[#This Row],[Lon_dez]]*PI()/180</f>
        <v>0.11626206398394531</v>
      </c>
      <c r="G6879" t="s">
        <v>514</v>
      </c>
      <c r="H6879" t="s">
        <v>515</v>
      </c>
      <c r="I6879" s="4" t="b">
        <v>0</v>
      </c>
      <c r="J6879" s="4" t="str">
        <f>CONCATENATE(Orte[[#This Row],[Ort]]," - ",Orte[[#This Row],[Landkreis]])</f>
        <v>Speicher - Landkreis Eifelkreis Bitburg-Prüm</v>
      </c>
      <c r="L6879" s="3" t="s">
        <v>11145</v>
      </c>
      <c r="M6879" s="3"/>
      <c r="N6879" t="str">
        <f>Orte[[#This Row],[Ort]]</f>
        <v>Speicher</v>
      </c>
      <c r="P6879" t="str">
        <f>IF(ISBLANK(POIs!B30),"",POIs!B30)</f>
        <v/>
      </c>
    </row>
    <row r="6880" spans="1:16" x14ac:dyDescent="0.35">
      <c r="A6880" t="s">
        <v>6535</v>
      </c>
      <c r="B6880" s="3" t="s">
        <v>14803</v>
      </c>
      <c r="C6880" s="4">
        <v>49.868127403999999</v>
      </c>
      <c r="D6880" s="4">
        <v>11.786168846300001</v>
      </c>
      <c r="E6880" s="4">
        <f>Orte[[#This Row],[Lat_dez]]*PI()/180</f>
        <v>0.87036301500381241</v>
      </c>
      <c r="F6880" s="4">
        <f>Orte[[#This Row],[Lon_dez]]*PI()/180</f>
        <v>0.20570745256391648</v>
      </c>
      <c r="G6880" t="s">
        <v>665</v>
      </c>
      <c r="H6880" t="s">
        <v>837</v>
      </c>
      <c r="I6880" s="4" t="b">
        <v>0</v>
      </c>
      <c r="J6880" s="4" t="str">
        <f>CONCATENATE(Orte[[#This Row],[Ort]]," - ",Orte[[#This Row],[Landkreis]])</f>
        <v>Speichersdorf - Landkreis Bayreuth</v>
      </c>
      <c r="L6880" s="3" t="s">
        <v>12954</v>
      </c>
      <c r="M6880" s="3"/>
      <c r="N6880" t="str">
        <f>Orte[[#This Row],[Ort]]</f>
        <v>Speichersdorf</v>
      </c>
      <c r="P6880" t="str">
        <f>IF(ISBLANK(POIs!B31),"",POIs!B31)</f>
        <v/>
      </c>
    </row>
    <row r="6881" spans="1:16" x14ac:dyDescent="0.35">
      <c r="A6881" t="s">
        <v>3584</v>
      </c>
      <c r="B6881" s="3" t="s">
        <v>10934</v>
      </c>
      <c r="C6881" s="4">
        <v>52.136731632299998</v>
      </c>
      <c r="D6881" s="4">
        <v>8.4705120988299996</v>
      </c>
      <c r="E6881" s="4">
        <f>Orte[[#This Row],[Lat_dez]]*PI()/180</f>
        <v>0.90995762821231252</v>
      </c>
      <c r="F6881" s="4">
        <f>Orte[[#This Row],[Lon_dez]]*PI()/180</f>
        <v>0.14783832545459882</v>
      </c>
      <c r="G6881" t="s">
        <v>504</v>
      </c>
      <c r="H6881" t="s">
        <v>1711</v>
      </c>
      <c r="I6881" s="4" t="b">
        <v>0</v>
      </c>
      <c r="J6881" s="4" t="str">
        <f>CONCATENATE(Orte[[#This Row],[Ort]]," - ",Orte[[#This Row],[Landkreis]])</f>
        <v>Spenge - Kreis Herford</v>
      </c>
      <c r="L6881" s="3" t="s">
        <v>13899</v>
      </c>
      <c r="M6881" s="3"/>
      <c r="N6881" t="str">
        <f>Orte[[#This Row],[Ort]]</f>
        <v>Spenge</v>
      </c>
      <c r="P6881" t="str">
        <f>IF(ISBLANK(POIs!B32),"",POIs!B32)</f>
        <v/>
      </c>
    </row>
    <row r="6882" spans="1:16" x14ac:dyDescent="0.35">
      <c r="A6882" t="s">
        <v>5011</v>
      </c>
      <c r="B6882" s="3" t="s">
        <v>12760</v>
      </c>
      <c r="C6882" s="4">
        <v>49.329067096899998</v>
      </c>
      <c r="D6882" s="4">
        <v>8.4343303863999992</v>
      </c>
      <c r="E6882" s="4">
        <f>Orte[[#This Row],[Lat_dez]]*PI()/180</f>
        <v>0.86095463777810566</v>
      </c>
      <c r="F6882" s="4">
        <f>Orte[[#This Row],[Lon_dez]]*PI()/180</f>
        <v>0.14720683544368554</v>
      </c>
      <c r="G6882" t="s">
        <v>514</v>
      </c>
      <c r="H6882" t="s">
        <v>5012</v>
      </c>
      <c r="I6882" s="4" t="b">
        <v>0</v>
      </c>
      <c r="J6882" s="4" t="str">
        <f>CONCATENATE(Orte[[#This Row],[Ort]]," - ",Orte[[#This Row],[Landkreis]])</f>
        <v>Speyer - Kreisfreie Stadt Speyer</v>
      </c>
      <c r="L6882" s="3" t="s">
        <v>13001</v>
      </c>
      <c r="M6882" s="3"/>
      <c r="N6882" t="str">
        <f>Orte[[#This Row],[Ort]]</f>
        <v>Speyer</v>
      </c>
      <c r="P6882" t="str">
        <f>IF(ISBLANK(POIs!B33),"",POIs!B33)</f>
        <v/>
      </c>
    </row>
    <row r="6883" spans="1:16" x14ac:dyDescent="0.35">
      <c r="A6883" t="s">
        <v>1248</v>
      </c>
      <c r="B6883" s="3" t="s">
        <v>8195</v>
      </c>
      <c r="C6883" s="4">
        <v>48.929510067400003</v>
      </c>
      <c r="D6883" s="4">
        <v>13.3423410502</v>
      </c>
      <c r="E6883" s="4">
        <f>Orte[[#This Row],[Lat_dez]]*PI()/180</f>
        <v>0.85398105206384256</v>
      </c>
      <c r="F6883" s="4">
        <f>Orte[[#This Row],[Lon_dez]]*PI()/180</f>
        <v>0.232867781249988</v>
      </c>
      <c r="G6883" t="s">
        <v>665</v>
      </c>
      <c r="H6883" t="s">
        <v>937</v>
      </c>
      <c r="I6883" s="4" t="b">
        <v>0</v>
      </c>
      <c r="J6883" s="4" t="str">
        <f>CONCATENATE(Orte[[#This Row],[Ort]]," - ",Orte[[#This Row],[Landkreis]])</f>
        <v>Spiegelau - Landkreis Freyung-Grafenau</v>
      </c>
      <c r="L6883" s="3" t="s">
        <v>12053</v>
      </c>
      <c r="M6883" s="3"/>
      <c r="N6883" t="str">
        <f>Orte[[#This Row],[Ort]]</f>
        <v>Spiegelau</v>
      </c>
      <c r="P6883" t="str">
        <f>IF(ISBLANK(POIs!B34),"",POIs!B34)</f>
        <v/>
      </c>
    </row>
    <row r="6884" spans="1:16" x14ac:dyDescent="0.35">
      <c r="A6884" t="s">
        <v>4458</v>
      </c>
      <c r="B6884" s="3" t="s">
        <v>12047</v>
      </c>
      <c r="C6884" s="4">
        <v>49.0450827258</v>
      </c>
      <c r="D6884" s="4">
        <v>9.4468767826899995</v>
      </c>
      <c r="E6884" s="4">
        <f>Orte[[#This Row],[Lat_dez]]*PI()/180</f>
        <v>0.85599817547820534</v>
      </c>
      <c r="F6884" s="4">
        <f>Orte[[#This Row],[Lon_dez]]*PI()/180</f>
        <v>0.16487910388814933</v>
      </c>
      <c r="G6884" t="s">
        <v>546</v>
      </c>
      <c r="H6884" t="s">
        <v>777</v>
      </c>
      <c r="I6884" s="4" t="b">
        <v>0</v>
      </c>
      <c r="J6884" s="4" t="str">
        <f>CONCATENATE(Orte[[#This Row],[Ort]]," - ",Orte[[#This Row],[Landkreis]])</f>
        <v>Spiegelberg - Landkreis Rems-Murr-Kreis</v>
      </c>
      <c r="L6884" s="3" t="s">
        <v>13104</v>
      </c>
      <c r="M6884" s="3"/>
      <c r="N6884" t="str">
        <f>Orte[[#This Row],[Ort]]</f>
        <v>Spiegelberg</v>
      </c>
      <c r="P6884" t="str">
        <f>IF(ISBLANK(POIs!B35),"",POIs!B35)</f>
        <v/>
      </c>
    </row>
    <row r="6885" spans="1:16" x14ac:dyDescent="0.35">
      <c r="A6885" t="s">
        <v>5237</v>
      </c>
      <c r="B6885" s="3" t="s">
        <v>13066</v>
      </c>
      <c r="C6885" s="4">
        <v>53.7703198934</v>
      </c>
      <c r="D6885" s="4">
        <v>7.7301252080299996</v>
      </c>
      <c r="E6885" s="4">
        <f>Orte[[#This Row],[Lat_dez]]*PI()/180</f>
        <v>0.93846912199043642</v>
      </c>
      <c r="F6885" s="4">
        <f>Orte[[#This Row],[Lon_dez]]*PI()/180</f>
        <v>0.13491613647153511</v>
      </c>
      <c r="G6885" t="s">
        <v>554</v>
      </c>
      <c r="H6885" t="s">
        <v>627</v>
      </c>
      <c r="I6885" s="4" t="b">
        <v>0</v>
      </c>
      <c r="J6885" s="4" t="str">
        <f>CONCATENATE(Orte[[#This Row],[Ort]]," - ",Orte[[#This Row],[Landkreis]])</f>
        <v>Spiekeroog - Landkreis Wittmund</v>
      </c>
      <c r="L6885" s="3" t="s">
        <v>11608</v>
      </c>
      <c r="M6885" s="3"/>
      <c r="N6885" t="str">
        <f>Orte[[#This Row],[Ort]]</f>
        <v>Spiekeroog</v>
      </c>
      <c r="P6885" t="str">
        <f>IF(ISBLANK(POIs!B36),"",POIs!B36)</f>
        <v/>
      </c>
    </row>
    <row r="6886" spans="1:16" x14ac:dyDescent="0.35">
      <c r="A6886" t="s">
        <v>1694</v>
      </c>
      <c r="B6886" s="3" t="s">
        <v>8649</v>
      </c>
      <c r="C6886" s="4">
        <v>49.312847217799998</v>
      </c>
      <c r="D6886" s="4">
        <v>7.1511245512099997</v>
      </c>
      <c r="E6886" s="4">
        <f>Orte[[#This Row],[Lat_dez]]*PI()/180</f>
        <v>0.86067154748353525</v>
      </c>
      <c r="F6886" s="4">
        <f>Orte[[#This Row],[Lon_dez]]*PI()/180</f>
        <v>0.12481066863881635</v>
      </c>
      <c r="G6886" t="s">
        <v>534</v>
      </c>
      <c r="H6886" t="s">
        <v>1575</v>
      </c>
      <c r="I6886" s="4" t="b">
        <v>0</v>
      </c>
      <c r="J6886" s="4" t="str">
        <f>CONCATENATE(Orte[[#This Row],[Ort]]," - ",Orte[[#This Row],[Landkreis]])</f>
        <v>Spiesen-Elversberg - Landkreis Neunkirchen</v>
      </c>
      <c r="L6886" s="3" t="s">
        <v>7777</v>
      </c>
      <c r="M6886" s="3"/>
      <c r="N6886" t="str">
        <f>Orte[[#This Row],[Ort]]</f>
        <v>Spiesen-Elversberg</v>
      </c>
      <c r="P6886" t="str">
        <f>IF(ISBLANK(POIs!B37),"",POIs!B37)</f>
        <v/>
      </c>
    </row>
    <row r="6887" spans="1:16" x14ac:dyDescent="0.35">
      <c r="A6887" t="s">
        <v>4372</v>
      </c>
      <c r="B6887" s="3" t="s">
        <v>11930</v>
      </c>
      <c r="C6887" s="4">
        <v>53.627193458299999</v>
      </c>
      <c r="D6887" s="4">
        <v>13.368367895</v>
      </c>
      <c r="E6887" s="4">
        <f>Orte[[#This Row],[Lat_dez]]*PI()/180</f>
        <v>0.93597109445129945</v>
      </c>
      <c r="F6887" s="4">
        <f>Orte[[#This Row],[Lon_dez]]*PI()/180</f>
        <v>0.2333220353856536</v>
      </c>
      <c r="G6887" t="s">
        <v>834</v>
      </c>
      <c r="H6887" t="s">
        <v>921</v>
      </c>
      <c r="I6887" s="4" t="b">
        <v>0</v>
      </c>
      <c r="J6887" s="4" t="str">
        <f>CONCATENATE(Orte[[#This Row],[Ort]]," - ",Orte[[#This Row],[Landkreis]])</f>
        <v>Sponholz, Neunkirchen u.a. - Landkreis Mecklenburgische Seenplatte</v>
      </c>
      <c r="L6887" s="3" t="s">
        <v>12962</v>
      </c>
      <c r="M6887" s="3"/>
      <c r="N6887" t="str">
        <f>Orte[[#This Row],[Ort]]</f>
        <v>Sponholz, Neunkirchen u.a.</v>
      </c>
      <c r="P6887" t="str">
        <f>IF(ISBLANK(POIs!B38),"",POIs!B38)</f>
        <v/>
      </c>
    </row>
    <row r="6888" spans="1:16" x14ac:dyDescent="0.35">
      <c r="A6888" t="s">
        <v>4592</v>
      </c>
      <c r="B6888" s="3" t="s">
        <v>12217</v>
      </c>
      <c r="C6888" s="4">
        <v>53.357354920500001</v>
      </c>
      <c r="D6888" s="4">
        <v>11.7588965621</v>
      </c>
      <c r="E6888" s="4">
        <f>Orte[[#This Row],[Lat_dez]]*PI()/180</f>
        <v>0.93126152351792224</v>
      </c>
      <c r="F6888" s="4">
        <f>Orte[[#This Row],[Lon_dez]]*PI()/180</f>
        <v>0.20523146141008689</v>
      </c>
      <c r="G6888" t="s">
        <v>834</v>
      </c>
      <c r="H6888" t="s">
        <v>953</v>
      </c>
      <c r="I6888" s="4" t="b">
        <v>0</v>
      </c>
      <c r="J6888" s="4" t="str">
        <f>CONCATENATE(Orte[[#This Row],[Ort]]," - ",Orte[[#This Row],[Landkreis]])</f>
        <v>Spornitz - Landkreis Ludwigslust-Parchim</v>
      </c>
      <c r="L6888" s="3" t="s">
        <v>14213</v>
      </c>
      <c r="M6888" s="3"/>
      <c r="N6888" t="str">
        <f>Orte[[#This Row],[Ort]]</f>
        <v>Spornitz</v>
      </c>
      <c r="P6888" t="str">
        <f>IF(ISBLANK(POIs!B39),"",POIs!B39)</f>
        <v/>
      </c>
    </row>
    <row r="6889" spans="1:16" x14ac:dyDescent="0.35">
      <c r="A6889" t="s">
        <v>5709</v>
      </c>
      <c r="B6889" s="3" t="s">
        <v>13678</v>
      </c>
      <c r="C6889" s="4">
        <v>48.8843259788</v>
      </c>
      <c r="D6889" s="4">
        <v>9.7639447261600001</v>
      </c>
      <c r="E6889" s="4">
        <f>Orte[[#This Row],[Lat_dez]]*PI()/180</f>
        <v>0.85319244094825974</v>
      </c>
      <c r="F6889" s="4">
        <f>Orte[[#This Row],[Lon_dez]]*PI()/180</f>
        <v>0.17041298345422812</v>
      </c>
      <c r="G6889" t="s">
        <v>546</v>
      </c>
      <c r="H6889" t="s">
        <v>662</v>
      </c>
      <c r="I6889" s="4" t="b">
        <v>0</v>
      </c>
      <c r="J6889" s="4" t="str">
        <f>CONCATENATE(Orte[[#This Row],[Ort]]," - ",Orte[[#This Row],[Landkreis]])</f>
        <v>Spraitbach - Landkreis Ostalbkreis</v>
      </c>
      <c r="L6889" s="3" t="s">
        <v>12961</v>
      </c>
      <c r="M6889" s="3"/>
      <c r="N6889" t="str">
        <f>Orte[[#This Row],[Ort]]</f>
        <v>Spraitbach</v>
      </c>
    </row>
    <row r="6890" spans="1:16" x14ac:dyDescent="0.35">
      <c r="A6890" t="s">
        <v>3581</v>
      </c>
      <c r="B6890" s="3" t="s">
        <v>10929</v>
      </c>
      <c r="C6890" s="4">
        <v>52.7854033801</v>
      </c>
      <c r="D6890" s="4">
        <v>10.494274129300001</v>
      </c>
      <c r="E6890" s="4">
        <f>Orte[[#This Row],[Lat_dez]]*PI()/180</f>
        <v>0.92127908597608876</v>
      </c>
      <c r="F6890" s="4">
        <f>Orte[[#This Row],[Lon_dez]]*PI()/180</f>
        <v>0.18315963616314615</v>
      </c>
      <c r="G6890" t="s">
        <v>554</v>
      </c>
      <c r="H6890" t="s">
        <v>1314</v>
      </c>
      <c r="I6890" s="4" t="b">
        <v>0</v>
      </c>
      <c r="J6890" s="4" t="str">
        <f>CONCATENATE(Orte[[#This Row],[Ort]]," - ",Orte[[#This Row],[Landkreis]])</f>
        <v>Sprakensehl - Landkreis Gifhorn</v>
      </c>
      <c r="L6890" s="3" t="s">
        <v>14936</v>
      </c>
      <c r="M6890" s="3"/>
      <c r="N6890" t="str">
        <f>Orte[[#This Row],[Ort]]</f>
        <v>Sprakensehl</v>
      </c>
    </row>
    <row r="6891" spans="1:16" x14ac:dyDescent="0.35">
      <c r="A6891" t="s">
        <v>2104</v>
      </c>
      <c r="B6891" s="3" t="s">
        <v>9097</v>
      </c>
      <c r="C6891" s="4">
        <v>52.338407631499997</v>
      </c>
      <c r="D6891" s="4">
        <v>13.887952779900001</v>
      </c>
      <c r="E6891" s="4">
        <f>Orte[[#This Row],[Lat_dez]]*PI()/180</f>
        <v>0.91347753842060198</v>
      </c>
      <c r="F6891" s="4">
        <f>Orte[[#This Row],[Lon_dez]]*PI()/180</f>
        <v>0.24239050237075438</v>
      </c>
      <c r="G6891" t="s">
        <v>885</v>
      </c>
      <c r="H6891" t="s">
        <v>1924</v>
      </c>
      <c r="I6891" s="4" t="b">
        <v>0</v>
      </c>
      <c r="J6891" s="4" t="str">
        <f>CONCATENATE(Orte[[#This Row],[Ort]]," - ",Orte[[#This Row],[Landkreis]])</f>
        <v>Spreenhagen - Landkreis Oder-Spree</v>
      </c>
      <c r="L6891" s="3" t="s">
        <v>8392</v>
      </c>
      <c r="M6891" s="3"/>
      <c r="N6891" t="str">
        <f>Orte[[#This Row],[Ort]]</f>
        <v>Spreenhagen</v>
      </c>
    </row>
    <row r="6892" spans="1:16" x14ac:dyDescent="0.35">
      <c r="A6892" t="s">
        <v>5994</v>
      </c>
      <c r="B6892" s="3" t="s">
        <v>14057</v>
      </c>
      <c r="C6892" s="4">
        <v>51.488760853800002</v>
      </c>
      <c r="D6892" s="4">
        <v>14.306063621</v>
      </c>
      <c r="E6892" s="4">
        <f>Orte[[#This Row],[Lat_dez]]*PI()/180</f>
        <v>0.89864840467077678</v>
      </c>
      <c r="F6892" s="4">
        <f>Orte[[#This Row],[Lon_dez]]*PI()/180</f>
        <v>0.24968791318623218</v>
      </c>
      <c r="G6892" t="s">
        <v>869</v>
      </c>
      <c r="H6892" t="s">
        <v>972</v>
      </c>
      <c r="I6892" s="4" t="b">
        <v>0</v>
      </c>
      <c r="J6892" s="4" t="str">
        <f>CONCATENATE(Orte[[#This Row],[Ort]]," - ",Orte[[#This Row],[Landkreis]])</f>
        <v>Spreetal, Elsterheide - Landkreis Bautzen</v>
      </c>
      <c r="L6892" s="3" t="s">
        <v>14927</v>
      </c>
      <c r="M6892" s="3"/>
      <c r="N6892" t="str">
        <f>Orte[[#This Row],[Ort]]</f>
        <v>Spreetal, Elsterheide</v>
      </c>
    </row>
    <row r="6893" spans="1:16" x14ac:dyDescent="0.35">
      <c r="A6893" t="s">
        <v>6798</v>
      </c>
      <c r="B6893" s="3" t="s">
        <v>15153</v>
      </c>
      <c r="C6893" s="4">
        <v>51.588593419799999</v>
      </c>
      <c r="D6893" s="4">
        <v>14.4384141466</v>
      </c>
      <c r="E6893" s="4">
        <f>Orte[[#This Row],[Lat_dez]]*PI()/180</f>
        <v>0.90039081164819124</v>
      </c>
      <c r="F6893" s="4">
        <f>Orte[[#This Row],[Lon_dez]]*PI()/180</f>
        <v>0.25199786562469723</v>
      </c>
      <c r="G6893" t="s">
        <v>885</v>
      </c>
      <c r="H6893" t="s">
        <v>977</v>
      </c>
      <c r="I6893" s="4" t="b">
        <v>0</v>
      </c>
      <c r="J6893" s="4" t="str">
        <f>CONCATENATE(Orte[[#This Row],[Ort]]," - ",Orte[[#This Row],[Landkreis]])</f>
        <v>Spremberg, Tschernitz u.a. - Landkreis Spree-Neiße</v>
      </c>
      <c r="L6893" s="3" t="s">
        <v>8732</v>
      </c>
      <c r="M6893" s="3"/>
      <c r="N6893" t="str">
        <f>Orte[[#This Row],[Ort]]</f>
        <v>Spremberg, Tschernitz u.a.</v>
      </c>
    </row>
    <row r="6894" spans="1:16" x14ac:dyDescent="0.35">
      <c r="A6894" t="s">
        <v>2497</v>
      </c>
      <c r="B6894" s="3" t="s">
        <v>9563</v>
      </c>
      <c r="C6894" s="4">
        <v>49.861620152100002</v>
      </c>
      <c r="D6894" s="4">
        <v>7.9816976479899999</v>
      </c>
      <c r="E6894" s="4">
        <f>Orte[[#This Row],[Lat_dez]]*PI()/180</f>
        <v>0.87024944203290078</v>
      </c>
      <c r="F6894" s="4">
        <f>Orte[[#This Row],[Lon_dez]]*PI()/180</f>
        <v>0.13930690385611286</v>
      </c>
      <c r="G6894" t="s">
        <v>514</v>
      </c>
      <c r="H6894" t="s">
        <v>1682</v>
      </c>
      <c r="I6894" s="4" t="b">
        <v>0</v>
      </c>
      <c r="J6894" s="4" t="str">
        <f>CONCATENATE(Orte[[#This Row],[Ort]]," - ",Orte[[#This Row],[Landkreis]])</f>
        <v>Sprendlingen - Landkreis Mainz-Bingen</v>
      </c>
      <c r="L6894" s="3" t="s">
        <v>12070</v>
      </c>
      <c r="M6894" s="3"/>
      <c r="N6894" t="str">
        <f>Orte[[#This Row],[Ort]]</f>
        <v>Sprendlingen</v>
      </c>
    </row>
    <row r="6895" spans="1:16" x14ac:dyDescent="0.35">
      <c r="A6895" t="s">
        <v>6858</v>
      </c>
      <c r="B6895" s="3" t="s">
        <v>15236</v>
      </c>
      <c r="C6895" s="4">
        <v>52.196140082399999</v>
      </c>
      <c r="D6895" s="4">
        <v>9.6164372142300003</v>
      </c>
      <c r="E6895" s="4">
        <f>Orte[[#This Row],[Lat_dez]]*PI()/180</f>
        <v>0.91099450127006432</v>
      </c>
      <c r="F6895" s="4">
        <f>Orte[[#This Row],[Lon_dez]]*PI()/180</f>
        <v>0.16783849169962481</v>
      </c>
      <c r="G6895" t="s">
        <v>554</v>
      </c>
      <c r="H6895" t="s">
        <v>652</v>
      </c>
      <c r="I6895" s="4" t="b">
        <v>0</v>
      </c>
      <c r="J6895" s="4" t="str">
        <f>CONCATENATE(Orte[[#This Row],[Ort]]," - ",Orte[[#This Row],[Landkreis]])</f>
        <v>Springe - Landkreis Region Hannover</v>
      </c>
      <c r="L6895" s="3" t="s">
        <v>15716</v>
      </c>
      <c r="M6895" s="3"/>
      <c r="N6895" t="str">
        <f>Orte[[#This Row],[Ort]]</f>
        <v>Springe</v>
      </c>
    </row>
    <row r="6896" spans="1:16" x14ac:dyDescent="0.35">
      <c r="A6896" t="s">
        <v>7030</v>
      </c>
      <c r="B6896" s="3" t="s">
        <v>15474</v>
      </c>
      <c r="C6896" s="4">
        <v>51.338004489299998</v>
      </c>
      <c r="D6896" s="4">
        <v>7.2541198180700004</v>
      </c>
      <c r="E6896" s="4">
        <f>Orte[[#This Row],[Lat_dez]]*PI()/180</f>
        <v>0.89601720974191501</v>
      </c>
      <c r="F6896" s="4">
        <f>Orte[[#This Row],[Lon_dez]]*PI()/180</f>
        <v>0.12660827515949355</v>
      </c>
      <c r="G6896" t="s">
        <v>504</v>
      </c>
      <c r="H6896" t="s">
        <v>1653</v>
      </c>
      <c r="I6896" s="4" t="b">
        <v>0</v>
      </c>
      <c r="J6896" s="4" t="str">
        <f>CONCATENATE(Orte[[#This Row],[Ort]]," - ",Orte[[#This Row],[Landkreis]])</f>
        <v>Sprockhövel - Kreis Ennepe-Ruhr-Kreis</v>
      </c>
      <c r="L6896" s="3" t="s">
        <v>15712</v>
      </c>
      <c r="M6896" s="3"/>
      <c r="N6896" t="str">
        <f>Orte[[#This Row],[Ort]]</f>
        <v>Sprockhövel</v>
      </c>
    </row>
    <row r="6897" spans="1:14" x14ac:dyDescent="0.35">
      <c r="A6897" t="s">
        <v>1133</v>
      </c>
      <c r="B6897" s="3" t="s">
        <v>8094</v>
      </c>
      <c r="C6897" s="4">
        <v>47.772780457099998</v>
      </c>
      <c r="D6897" s="4">
        <v>8.0952862719399992</v>
      </c>
      <c r="E6897" s="4">
        <f>Orte[[#This Row],[Lat_dez]]*PI()/180</f>
        <v>0.83379231180879665</v>
      </c>
      <c r="F6897" s="4">
        <f>Orte[[#This Row],[Lon_dez]]*PI()/180</f>
        <v>0.14128939933685003</v>
      </c>
      <c r="G6897" t="s">
        <v>546</v>
      </c>
      <c r="H6897" t="s">
        <v>561</v>
      </c>
      <c r="I6897" s="4" t="b">
        <v>0</v>
      </c>
      <c r="J6897" s="4" t="str">
        <f>CONCATENATE(Orte[[#This Row],[Ort]]," - ",Orte[[#This Row],[Landkreis]])</f>
        <v>St. Blasien, Ibach - Landkreis Waldshut</v>
      </c>
      <c r="L6897" s="3" t="s">
        <v>13915</v>
      </c>
      <c r="M6897" s="3"/>
      <c r="N6897" t="str">
        <f>Orte[[#This Row],[Ort]]</f>
        <v>St. Blasien, Ibach</v>
      </c>
    </row>
    <row r="6898" spans="1:14" x14ac:dyDescent="0.35">
      <c r="A6898" t="s">
        <v>4563</v>
      </c>
      <c r="B6898" s="3" t="s">
        <v>12176</v>
      </c>
      <c r="C6898" s="4">
        <v>50.796683035999997</v>
      </c>
      <c r="D6898" s="4">
        <v>12.6223971751</v>
      </c>
      <c r="E6898" s="4">
        <f>Orte[[#This Row],[Lat_dez]]*PI()/180</f>
        <v>0.8865693680701493</v>
      </c>
      <c r="F6898" s="4">
        <f>Orte[[#This Row],[Lon_dez]]*PI()/180</f>
        <v>0.2203023901999262</v>
      </c>
      <c r="G6898" t="s">
        <v>869</v>
      </c>
      <c r="H6898" t="s">
        <v>901</v>
      </c>
      <c r="I6898" s="4" t="b">
        <v>0</v>
      </c>
      <c r="J6898" s="4" t="str">
        <f>CONCATENATE(Orte[[#This Row],[Ort]]," - ",Orte[[#This Row],[Landkreis]])</f>
        <v>St. Egidien - Landkreis Zwickau</v>
      </c>
      <c r="L6898" s="3" t="s">
        <v>7978</v>
      </c>
      <c r="M6898" s="3"/>
      <c r="N6898" t="str">
        <f>Orte[[#This Row],[Ort]]</f>
        <v>St. Egidien</v>
      </c>
    </row>
    <row r="6899" spans="1:14" x14ac:dyDescent="0.35">
      <c r="A6899" t="s">
        <v>3461</v>
      </c>
      <c r="B6899" s="3" t="s">
        <v>11353</v>
      </c>
      <c r="C6899" s="4">
        <v>48.122754202300001</v>
      </c>
      <c r="D6899" s="4">
        <v>8.3292774827099993</v>
      </c>
      <c r="E6899" s="4">
        <f>Orte[[#This Row],[Lat_dez]]*PI()/180</f>
        <v>0.83990050595807242</v>
      </c>
      <c r="F6899" s="4">
        <f>Orte[[#This Row],[Lon_dez]]*PI()/180</f>
        <v>0.14537331638551454</v>
      </c>
      <c r="G6899" t="s">
        <v>546</v>
      </c>
      <c r="H6899" t="s">
        <v>1147</v>
      </c>
      <c r="I6899" s="4" t="b">
        <v>0</v>
      </c>
      <c r="J6899" s="4" t="str">
        <f>CONCATENATE(Orte[[#This Row],[Ort]]," - ",Orte[[#This Row],[Landkreis]])</f>
        <v>St. Georgen - Landkreis Schwarzwald-Baar-Kreis</v>
      </c>
      <c r="L6899" s="3" t="s">
        <v>9248</v>
      </c>
      <c r="M6899" s="3"/>
      <c r="N6899" t="str">
        <f>Orte[[#This Row],[Ort]]</f>
        <v>St. Georgen</v>
      </c>
    </row>
    <row r="6900" spans="1:14" x14ac:dyDescent="0.35">
      <c r="A6900" t="s">
        <v>3461</v>
      </c>
      <c r="B6900" s="3" t="s">
        <v>10764</v>
      </c>
      <c r="C6900" s="4">
        <v>47.978349010499997</v>
      </c>
      <c r="D6900" s="4">
        <v>12.5799213541</v>
      </c>
      <c r="E6900" s="4">
        <f>Orte[[#This Row],[Lat_dez]]*PI()/180</f>
        <v>0.83738015990418846</v>
      </c>
      <c r="F6900" s="4">
        <f>Orte[[#This Row],[Lon_dez]]*PI()/180</f>
        <v>0.21956104727098844</v>
      </c>
      <c r="G6900" t="s">
        <v>665</v>
      </c>
      <c r="H6900" t="s">
        <v>913</v>
      </c>
      <c r="I6900" s="4" t="b">
        <v>0</v>
      </c>
      <c r="J6900" s="4" t="str">
        <f>CONCATENATE(Orte[[#This Row],[Ort]]," - ",Orte[[#This Row],[Landkreis]])</f>
        <v>St. Georgen - Landkreis Traunstein</v>
      </c>
      <c r="L6900" s="3" t="s">
        <v>13676</v>
      </c>
      <c r="M6900" s="3"/>
      <c r="N6900" t="str">
        <f>Orte[[#This Row],[Ort]]</f>
        <v>St. Georgen</v>
      </c>
    </row>
    <row r="6901" spans="1:14" x14ac:dyDescent="0.35">
      <c r="A6901" t="s">
        <v>6198</v>
      </c>
      <c r="B6901" s="3" t="s">
        <v>14331</v>
      </c>
      <c r="C6901" s="4">
        <v>48.453182476199999</v>
      </c>
      <c r="D6901" s="4">
        <v>9.3524831611000003</v>
      </c>
      <c r="E6901" s="4">
        <f>Orte[[#This Row],[Lat_dez]]*PI()/180</f>
        <v>0.84566756727930903</v>
      </c>
      <c r="F6901" s="4">
        <f>Orte[[#This Row],[Lon_dez]]*PI()/180</f>
        <v>0.16323162439852226</v>
      </c>
      <c r="G6901" t="s">
        <v>546</v>
      </c>
      <c r="H6901" t="s">
        <v>1098</v>
      </c>
      <c r="I6901" s="4" t="b">
        <v>0</v>
      </c>
      <c r="J6901" s="4" t="str">
        <f>CONCATENATE(Orte[[#This Row],[Ort]]," - ",Orte[[#This Row],[Landkreis]])</f>
        <v>St. Johann - Landkreis Reutlingen</v>
      </c>
      <c r="L6901" s="3" t="s">
        <v>9265</v>
      </c>
      <c r="M6901" s="3"/>
      <c r="N6901" t="str">
        <f>Orte[[#This Row],[Ort]]</f>
        <v>St. Johann</v>
      </c>
    </row>
    <row r="6902" spans="1:14" x14ac:dyDescent="0.35">
      <c r="A6902" t="s">
        <v>2949</v>
      </c>
      <c r="B6902" s="3" t="s">
        <v>10122</v>
      </c>
      <c r="C6902" s="4">
        <v>47.990323380900001</v>
      </c>
      <c r="D6902" s="4">
        <v>8.10108707861</v>
      </c>
      <c r="E6902" s="4">
        <f>Orte[[#This Row],[Lat_dez]]*PI()/180</f>
        <v>0.83758915209352192</v>
      </c>
      <c r="F6902" s="4">
        <f>Orte[[#This Row],[Lon_dez]]*PI()/180</f>
        <v>0.14139064251251318</v>
      </c>
      <c r="G6902" t="s">
        <v>546</v>
      </c>
      <c r="H6902" t="s">
        <v>547</v>
      </c>
      <c r="I6902" s="4" t="b">
        <v>0</v>
      </c>
      <c r="J6902" s="4" t="str">
        <f>CONCATENATE(Orte[[#This Row],[Ort]]," - ",Orte[[#This Row],[Landkreis]])</f>
        <v>St. Märgen - Landkreis Breisgau-Hochschwarzwald</v>
      </c>
      <c r="L6902" s="3" t="s">
        <v>13690</v>
      </c>
      <c r="M6902" s="3"/>
      <c r="N6902" t="str">
        <f>Orte[[#This Row],[Ort]]</f>
        <v>St. Märgen</v>
      </c>
    </row>
    <row r="6903" spans="1:14" x14ac:dyDescent="0.35">
      <c r="A6903" t="s">
        <v>4049</v>
      </c>
      <c r="B6903" s="3" t="s">
        <v>11518</v>
      </c>
      <c r="C6903" s="4">
        <v>54.0567544807</v>
      </c>
      <c r="D6903" s="4">
        <v>12.031533584</v>
      </c>
      <c r="E6903" s="4">
        <f>Orte[[#This Row],[Lat_dez]]*PI()/180</f>
        <v>0.94346834863041251</v>
      </c>
      <c r="F6903" s="4">
        <f>Orte[[#This Row],[Lon_dez]]*PI()/180</f>
        <v>0.20998987510507372</v>
      </c>
      <c r="G6903" t="s">
        <v>834</v>
      </c>
      <c r="H6903" t="s">
        <v>1302</v>
      </c>
      <c r="I6903" s="4" t="b">
        <v>0</v>
      </c>
      <c r="J6903" s="4" t="str">
        <f>CONCATENATE(Orte[[#This Row],[Ort]]," - ",Orte[[#This Row],[Landkreis]])</f>
        <v>Stäbelow, Kritzmow - Landkreis Rostock</v>
      </c>
      <c r="L6903" s="3" t="s">
        <v>11604</v>
      </c>
      <c r="M6903" s="3"/>
      <c r="N6903" t="str">
        <f>Orte[[#This Row],[Ort]]</f>
        <v>Stäbelow, Kritzmow</v>
      </c>
    </row>
    <row r="6904" spans="1:14" x14ac:dyDescent="0.35">
      <c r="A6904" t="s">
        <v>1622</v>
      </c>
      <c r="B6904" s="3" t="s">
        <v>8572</v>
      </c>
      <c r="C6904" s="4">
        <v>53.588270247600001</v>
      </c>
      <c r="D6904" s="4">
        <v>9.4745099152800005</v>
      </c>
      <c r="E6904" s="4">
        <f>Orte[[#This Row],[Lat_dez]]*PI()/180</f>
        <v>0.93529175626913696</v>
      </c>
      <c r="F6904" s="4">
        <f>Orte[[#This Row],[Lon_dez]]*PI()/180</f>
        <v>0.16536139303448502</v>
      </c>
      <c r="G6904" t="s">
        <v>554</v>
      </c>
      <c r="H6904" t="s">
        <v>1507</v>
      </c>
      <c r="I6904" s="4" t="b">
        <v>0</v>
      </c>
      <c r="J6904" s="4" t="str">
        <f>CONCATENATE(Orte[[#This Row],[Ort]]," - ",Orte[[#This Row],[Landkreis]])</f>
        <v>Stade - Landkreis Stade</v>
      </c>
      <c r="L6904" s="3" t="s">
        <v>13354</v>
      </c>
      <c r="M6904" s="3"/>
      <c r="N6904" t="str">
        <f>Orte[[#This Row],[Ort]]</f>
        <v>Stade</v>
      </c>
    </row>
    <row r="6905" spans="1:14" x14ac:dyDescent="0.35">
      <c r="A6905" t="s">
        <v>1622</v>
      </c>
      <c r="B6905" s="3" t="s">
        <v>10985</v>
      </c>
      <c r="C6905" s="4">
        <v>53.605117516900002</v>
      </c>
      <c r="D6905" s="4">
        <v>9.4590074494399996</v>
      </c>
      <c r="E6905" s="4">
        <f>Orte[[#This Row],[Lat_dez]]*PI()/180</f>
        <v>0.93558579658839214</v>
      </c>
      <c r="F6905" s="4">
        <f>Orte[[#This Row],[Lon_dez]]*PI()/180</f>
        <v>0.16509082396339905</v>
      </c>
      <c r="G6905" t="s">
        <v>554</v>
      </c>
      <c r="H6905" t="s">
        <v>1507</v>
      </c>
      <c r="I6905" s="4" t="b">
        <v>0</v>
      </c>
      <c r="J6905" s="4" t="str">
        <f>CONCATENATE(Orte[[#This Row],[Ort]]," - ",Orte[[#This Row],[Landkreis]])</f>
        <v>Stade - Landkreis Stade</v>
      </c>
      <c r="L6905" s="3" t="s">
        <v>12516</v>
      </c>
      <c r="M6905" s="3"/>
      <c r="N6905" t="str">
        <f>Orte[[#This Row],[Ort]]</f>
        <v>Stade</v>
      </c>
    </row>
    <row r="6906" spans="1:14" x14ac:dyDescent="0.35">
      <c r="A6906" t="s">
        <v>1622</v>
      </c>
      <c r="B6906" s="3" t="s">
        <v>10365</v>
      </c>
      <c r="C6906" s="4">
        <v>53.637929117200002</v>
      </c>
      <c r="D6906" s="4">
        <v>9.4596753393000004</v>
      </c>
      <c r="E6906" s="4">
        <f>Orte[[#This Row],[Lat_dez]]*PI()/180</f>
        <v>0.93615846704647543</v>
      </c>
      <c r="F6906" s="4">
        <f>Orte[[#This Row],[Lon_dez]]*PI()/180</f>
        <v>0.16510248084049675</v>
      </c>
      <c r="G6906" t="s">
        <v>554</v>
      </c>
      <c r="H6906" t="s">
        <v>1507</v>
      </c>
      <c r="I6906" s="4" t="b">
        <v>0</v>
      </c>
      <c r="J6906" s="4" t="str">
        <f>CONCATENATE(Orte[[#This Row],[Ort]]," - ",Orte[[#This Row],[Landkreis]])</f>
        <v>Stade - Landkreis Stade</v>
      </c>
      <c r="L6906" s="3" t="s">
        <v>9887</v>
      </c>
      <c r="M6906" s="3"/>
      <c r="N6906" t="str">
        <f>Orte[[#This Row],[Ort]]</f>
        <v>Stade</v>
      </c>
    </row>
    <row r="6907" spans="1:14" x14ac:dyDescent="0.35">
      <c r="A6907" t="s">
        <v>1622</v>
      </c>
      <c r="B6907" s="3" t="s">
        <v>11235</v>
      </c>
      <c r="C6907" s="4">
        <v>53.566391652199997</v>
      </c>
      <c r="D6907" s="4">
        <v>9.4754900564</v>
      </c>
      <c r="E6907" s="4">
        <f>Orte[[#This Row],[Lat_dez]]*PI()/180</f>
        <v>0.93490990274369512</v>
      </c>
      <c r="F6907" s="4">
        <f>Orte[[#This Row],[Lon_dez]]*PI()/180</f>
        <v>0.16537849972416319</v>
      </c>
      <c r="G6907" t="s">
        <v>554</v>
      </c>
      <c r="H6907" t="s">
        <v>1507</v>
      </c>
      <c r="I6907" s="4" t="b">
        <v>0</v>
      </c>
      <c r="J6907" s="4" t="str">
        <f>CONCATENATE(Orte[[#This Row],[Ort]]," - ",Orte[[#This Row],[Landkreis]])</f>
        <v>Stade - Landkreis Stade</v>
      </c>
      <c r="L6907" s="3" t="s">
        <v>7994</v>
      </c>
      <c r="M6907" s="3"/>
      <c r="N6907" t="str">
        <f>Orte[[#This Row],[Ort]]</f>
        <v>Stade</v>
      </c>
    </row>
    <row r="6908" spans="1:14" x14ac:dyDescent="0.35">
      <c r="A6908" t="s">
        <v>6844</v>
      </c>
      <c r="B6908" s="3" t="s">
        <v>15221</v>
      </c>
      <c r="C6908" s="4">
        <v>49.911699375799998</v>
      </c>
      <c r="D6908" s="4">
        <v>8.1401157995000002</v>
      </c>
      <c r="E6908" s="4">
        <f>Orte[[#This Row],[Lat_dez]]*PI()/180</f>
        <v>0.87112348937330863</v>
      </c>
      <c r="F6908" s="4">
        <f>Orte[[#This Row],[Lon_dez]]*PI()/180</f>
        <v>0.14207182219488559</v>
      </c>
      <c r="G6908" t="s">
        <v>514</v>
      </c>
      <c r="H6908" t="s">
        <v>1682</v>
      </c>
      <c r="I6908" s="4" t="b">
        <v>0</v>
      </c>
      <c r="J6908" s="4" t="str">
        <f>CONCATENATE(Orte[[#This Row],[Ort]]," - ",Orte[[#This Row],[Landkreis]])</f>
        <v>Stadecken-Elsheim - Landkreis Mainz-Bingen</v>
      </c>
      <c r="L6908" s="3" t="s">
        <v>13692</v>
      </c>
      <c r="M6908" s="3"/>
      <c r="N6908" t="str">
        <f>Orte[[#This Row],[Ort]]</f>
        <v>Stadecken-Elsheim</v>
      </c>
    </row>
    <row r="6909" spans="1:14" x14ac:dyDescent="0.35">
      <c r="A6909" t="s">
        <v>2726</v>
      </c>
      <c r="B6909" s="3" t="s">
        <v>9856</v>
      </c>
      <c r="C6909" s="4">
        <v>49.990056107500003</v>
      </c>
      <c r="D6909" s="4">
        <v>11.1755913172</v>
      </c>
      <c r="E6909" s="4">
        <f>Orte[[#This Row],[Lat_dez]]*PI()/180</f>
        <v>0.87249107233257539</v>
      </c>
      <c r="F6909" s="4">
        <f>Orte[[#This Row],[Lon_dez]]*PI()/180</f>
        <v>0.19505086434243002</v>
      </c>
      <c r="G6909" t="s">
        <v>665</v>
      </c>
      <c r="H6909" t="s">
        <v>1321</v>
      </c>
      <c r="I6909" s="4" t="b">
        <v>0</v>
      </c>
      <c r="J6909" s="4" t="str">
        <f>CONCATENATE(Orte[[#This Row],[Ort]]," - ",Orte[[#This Row],[Landkreis]])</f>
        <v>Stadelhofen - Landkreis Bamberg</v>
      </c>
      <c r="L6909" s="3" t="s">
        <v>8394</v>
      </c>
      <c r="M6909" s="3"/>
      <c r="N6909" t="str">
        <f>Orte[[#This Row],[Ort]]</f>
        <v>Stadelhofen</v>
      </c>
    </row>
    <row r="6910" spans="1:14" x14ac:dyDescent="0.35">
      <c r="A6910" t="s">
        <v>571</v>
      </c>
      <c r="B6910" s="3" t="s">
        <v>11192</v>
      </c>
      <c r="C6910" s="4">
        <v>53.408911732299998</v>
      </c>
      <c r="D6910" s="4">
        <v>8.4527336643000002</v>
      </c>
      <c r="E6910" s="4">
        <f>Orte[[#This Row],[Lat_dez]]*PI()/180</f>
        <v>0.93216135963566316</v>
      </c>
      <c r="F6910" s="4">
        <f>Orte[[#This Row],[Lon_dez]]*PI()/180</f>
        <v>0.14752803323620006</v>
      </c>
      <c r="G6910" t="s">
        <v>554</v>
      </c>
      <c r="H6910" t="s">
        <v>572</v>
      </c>
      <c r="I6910" s="4" t="b">
        <v>0</v>
      </c>
      <c r="J6910" s="4" t="str">
        <f>CONCATENATE(Orte[[#This Row],[Ort]]," - ",Orte[[#This Row],[Landkreis]])</f>
        <v>Stadland - Landkreis Wesermarsch</v>
      </c>
      <c r="L6910" s="3" t="s">
        <v>15383</v>
      </c>
      <c r="M6910" s="3"/>
      <c r="N6910" t="str">
        <f>Orte[[#This Row],[Ort]]</f>
        <v>Stadland</v>
      </c>
    </row>
    <row r="6911" spans="1:14" x14ac:dyDescent="0.35">
      <c r="A6911" t="s">
        <v>571</v>
      </c>
      <c r="B6911" s="3" t="s">
        <v>7706</v>
      </c>
      <c r="C6911" s="4">
        <v>53.402217170900002</v>
      </c>
      <c r="D6911" s="4">
        <v>8.3521826221200008</v>
      </c>
      <c r="E6911" s="4">
        <f>Orte[[#This Row],[Lat_dez]]*PI()/180</f>
        <v>0.93204451749725636</v>
      </c>
      <c r="F6911" s="4">
        <f>Orte[[#This Row],[Lon_dez]]*PI()/180</f>
        <v>0.1457730864838474</v>
      </c>
      <c r="G6911" t="s">
        <v>554</v>
      </c>
      <c r="H6911" t="s">
        <v>572</v>
      </c>
      <c r="I6911" s="4" t="b">
        <v>0</v>
      </c>
      <c r="J6911" s="4" t="str">
        <f>CONCATENATE(Orte[[#This Row],[Ort]]," - ",Orte[[#This Row],[Landkreis]])</f>
        <v>Stadland - Landkreis Wesermarsch</v>
      </c>
      <c r="L6911" s="3" t="s">
        <v>15718</v>
      </c>
      <c r="M6911" s="3"/>
      <c r="N6911" t="str">
        <f>Orte[[#This Row],[Ort]]</f>
        <v>Stadland</v>
      </c>
    </row>
    <row r="6912" spans="1:14" x14ac:dyDescent="0.35">
      <c r="A6912" t="s">
        <v>571</v>
      </c>
      <c r="B6912" s="3" t="s">
        <v>12130</v>
      </c>
      <c r="C6912" s="4">
        <v>53.457980703600001</v>
      </c>
      <c r="D6912" s="4">
        <v>8.3485211928999998</v>
      </c>
      <c r="E6912" s="4">
        <f>Orte[[#This Row],[Lat_dez]]*PI()/180</f>
        <v>0.93301777474541481</v>
      </c>
      <c r="F6912" s="4">
        <f>Orte[[#This Row],[Lon_dez]]*PI()/180</f>
        <v>0.14570918248862966</v>
      </c>
      <c r="G6912" t="s">
        <v>554</v>
      </c>
      <c r="H6912" t="s">
        <v>572</v>
      </c>
      <c r="I6912" s="4" t="b">
        <v>0</v>
      </c>
      <c r="J6912" s="4" t="str">
        <f>CONCATENATE(Orte[[#This Row],[Ort]]," - ",Orte[[#This Row],[Landkreis]])</f>
        <v>Stadland - Landkreis Wesermarsch</v>
      </c>
      <c r="L6912" s="3" t="s">
        <v>11437</v>
      </c>
      <c r="M6912" s="3"/>
      <c r="N6912" t="str">
        <f>Orte[[#This Row],[Ort]]</f>
        <v>Stadland</v>
      </c>
    </row>
    <row r="6913" spans="1:14" x14ac:dyDescent="0.35">
      <c r="A6913" t="s">
        <v>4940</v>
      </c>
      <c r="B6913" s="3" t="s">
        <v>12667</v>
      </c>
      <c r="C6913" s="4">
        <v>49.503091693899997</v>
      </c>
      <c r="D6913" s="4">
        <v>12.625012437100001</v>
      </c>
      <c r="E6913" s="4">
        <f>Orte[[#This Row],[Lat_dez]]*PI()/180</f>
        <v>0.86399193997521184</v>
      </c>
      <c r="F6913" s="4">
        <f>Orte[[#This Row],[Lon_dez]]*PI()/180</f>
        <v>0.22034803513262852</v>
      </c>
      <c r="G6913" t="s">
        <v>665</v>
      </c>
      <c r="H6913" t="s">
        <v>906</v>
      </c>
      <c r="I6913" s="4" t="b">
        <v>0</v>
      </c>
      <c r="J6913" s="4" t="str">
        <f>CONCATENATE(Orte[[#This Row],[Ort]]," - ",Orte[[#This Row],[Landkreis]])</f>
        <v>Stadlern - Landkreis Schwandorf</v>
      </c>
      <c r="L6913" s="3" t="s">
        <v>12075</v>
      </c>
      <c r="M6913" s="3"/>
      <c r="N6913" t="str">
        <f>Orte[[#This Row],[Ort]]</f>
        <v>Stadlern</v>
      </c>
    </row>
    <row r="6914" spans="1:14" x14ac:dyDescent="0.35">
      <c r="A6914" t="s">
        <v>3736</v>
      </c>
      <c r="B6914" s="3" t="s">
        <v>14209</v>
      </c>
      <c r="C6914" s="4">
        <v>48.795584425100003</v>
      </c>
      <c r="D6914" s="4">
        <v>9.7993083735000006</v>
      </c>
      <c r="E6914" s="4">
        <f>Orte[[#This Row],[Lat_dez]]*PI()/180</f>
        <v>0.85164360865285937</v>
      </c>
      <c r="F6914" s="4">
        <f>Orte[[#This Row],[Lon_dez]]*PI()/180</f>
        <v>0.17103019553582527</v>
      </c>
      <c r="G6914" t="s">
        <v>546</v>
      </c>
      <c r="H6914" t="s">
        <v>662</v>
      </c>
      <c r="I6914" s="4" t="b">
        <v>0</v>
      </c>
      <c r="J6914" s="4" t="str">
        <f>CONCATENATE(Orte[[#This Row],[Ort]]," - ",Orte[[#This Row],[Landkreis]])</f>
        <v>Stadt Schwäbisch Gmünd - Landkreis Ostalbkreis</v>
      </c>
      <c r="L6914" s="3" t="s">
        <v>13364</v>
      </c>
      <c r="M6914" s="3"/>
      <c r="N6914" t="str">
        <f>Orte[[#This Row],[Ort]]</f>
        <v>Stadt Schwäbisch Gmünd</v>
      </c>
    </row>
    <row r="6915" spans="1:14" x14ac:dyDescent="0.35">
      <c r="A6915" t="s">
        <v>3736</v>
      </c>
      <c r="B6915" s="3" t="s">
        <v>11126</v>
      </c>
      <c r="C6915" s="4">
        <v>48.767822811899997</v>
      </c>
      <c r="D6915" s="4">
        <v>9.8361597524600004</v>
      </c>
      <c r="E6915" s="4">
        <f>Orte[[#This Row],[Lat_dez]]*PI()/180</f>
        <v>0.85115907709685423</v>
      </c>
      <c r="F6915" s="4">
        <f>Orte[[#This Row],[Lon_dez]]*PI()/180</f>
        <v>0.17167337343257741</v>
      </c>
      <c r="G6915" t="s">
        <v>546</v>
      </c>
      <c r="H6915" t="s">
        <v>644</v>
      </c>
      <c r="I6915" s="4" t="b">
        <v>0</v>
      </c>
      <c r="J6915" s="4" t="str">
        <f>CONCATENATE(Orte[[#This Row],[Ort]]," - ",Orte[[#This Row],[Landkreis]])</f>
        <v>Stadt Schwäbisch Gmünd - Landkreis Göppingen</v>
      </c>
      <c r="L6915" s="3" t="s">
        <v>15722</v>
      </c>
      <c r="M6915" s="3"/>
      <c r="N6915" t="str">
        <f>Orte[[#This Row],[Ort]]</f>
        <v>Stadt Schwäbisch Gmünd</v>
      </c>
    </row>
    <row r="6916" spans="1:14" x14ac:dyDescent="0.35">
      <c r="A6916" t="s">
        <v>6186</v>
      </c>
      <c r="B6916" s="3" t="s">
        <v>14317</v>
      </c>
      <c r="C6916" s="4">
        <v>50.832604515299998</v>
      </c>
      <c r="D6916" s="4">
        <v>9.0184430348400006</v>
      </c>
      <c r="E6916" s="4">
        <f>Orte[[#This Row],[Lat_dez]]*PI()/180</f>
        <v>0.88719631615612116</v>
      </c>
      <c r="F6916" s="4">
        <f>Orte[[#This Row],[Lon_dez]]*PI()/180</f>
        <v>0.1574015243615077</v>
      </c>
      <c r="G6916" t="s">
        <v>549</v>
      </c>
      <c r="H6916" t="s">
        <v>761</v>
      </c>
      <c r="I6916" s="4" t="b">
        <v>0</v>
      </c>
      <c r="J6916" s="4" t="str">
        <f>CONCATENATE(Orte[[#This Row],[Ort]]," - ",Orte[[#This Row],[Landkreis]])</f>
        <v>Stadtallendorf - Landkreis Marburg-Biedenkopf</v>
      </c>
      <c r="L6916" s="3" t="s">
        <v>10607</v>
      </c>
      <c r="M6916" s="3"/>
      <c r="N6916" t="str">
        <f>Orte[[#This Row],[Ort]]</f>
        <v>Stadtallendorf</v>
      </c>
    </row>
    <row r="6917" spans="1:14" x14ac:dyDescent="0.35">
      <c r="A6917" t="s">
        <v>2391</v>
      </c>
      <c r="B6917" s="3" t="s">
        <v>9438</v>
      </c>
      <c r="C6917" s="4">
        <v>48.359522639600002</v>
      </c>
      <c r="D6917" s="4">
        <v>10.8310424881</v>
      </c>
      <c r="E6917" s="4">
        <f>Orte[[#This Row],[Lat_dez]]*PI()/180</f>
        <v>0.84403289475375909</v>
      </c>
      <c r="F6917" s="4">
        <f>Orte[[#This Row],[Lon_dez]]*PI()/180</f>
        <v>0.18903735284074372</v>
      </c>
      <c r="G6917" t="s">
        <v>665</v>
      </c>
      <c r="H6917" t="s">
        <v>798</v>
      </c>
      <c r="I6917" s="4" t="b">
        <v>0</v>
      </c>
      <c r="J6917" s="4" t="str">
        <f>CONCATENATE(Orte[[#This Row],[Ort]]," - ",Orte[[#This Row],[Landkreis]])</f>
        <v>Stadtbergen - Landkreis Augsburg</v>
      </c>
      <c r="L6917" s="3" t="s">
        <v>11149</v>
      </c>
      <c r="M6917" s="3"/>
      <c r="N6917" t="str">
        <f>Orte[[#This Row],[Ort]]</f>
        <v>Stadtbergen</v>
      </c>
    </row>
    <row r="6918" spans="1:14" x14ac:dyDescent="0.35">
      <c r="A6918" t="s">
        <v>4448</v>
      </c>
      <c r="B6918" s="3" t="s">
        <v>12036</v>
      </c>
      <c r="C6918" s="4">
        <v>52.3075075239</v>
      </c>
      <c r="D6918" s="4">
        <v>9.2177500371499992</v>
      </c>
      <c r="E6918" s="4">
        <f>Orte[[#This Row],[Lat_dez]]*PI()/180</f>
        <v>0.91293822980376149</v>
      </c>
      <c r="F6918" s="4">
        <f>Orte[[#This Row],[Lon_dez]]*PI()/180</f>
        <v>0.16088008777409712</v>
      </c>
      <c r="G6918" t="s">
        <v>554</v>
      </c>
      <c r="H6918" t="s">
        <v>767</v>
      </c>
      <c r="I6918" s="4" t="b">
        <v>0</v>
      </c>
      <c r="J6918" s="4" t="str">
        <f>CONCATENATE(Orte[[#This Row],[Ort]]," - ",Orte[[#This Row],[Landkreis]])</f>
        <v>Stadthagen - Landkreis Schaumburg</v>
      </c>
      <c r="L6918" s="3" t="s">
        <v>10279</v>
      </c>
      <c r="M6918" s="3"/>
      <c r="N6918" t="str">
        <f>Orte[[#This Row],[Ort]]</f>
        <v>Stadthagen</v>
      </c>
    </row>
    <row r="6919" spans="1:14" x14ac:dyDescent="0.35">
      <c r="A6919" t="s">
        <v>4509</v>
      </c>
      <c r="B6919" s="3" t="s">
        <v>12115</v>
      </c>
      <c r="C6919" s="4">
        <v>50.7600274013</v>
      </c>
      <c r="D6919" s="4">
        <v>11.095049282</v>
      </c>
      <c r="E6919" s="4">
        <f>Orte[[#This Row],[Lat_dez]]*PI()/180</f>
        <v>0.88592960655522601</v>
      </c>
      <c r="F6919" s="4">
        <f>Orte[[#This Row],[Lon_dez]]*PI()/180</f>
        <v>0.19364514064193281</v>
      </c>
      <c r="G6919" t="s">
        <v>678</v>
      </c>
      <c r="H6919" t="s">
        <v>1331</v>
      </c>
      <c r="I6919" s="4" t="b">
        <v>0</v>
      </c>
      <c r="J6919" s="4" t="str">
        <f>CONCATENATE(Orte[[#This Row],[Ort]]," - ",Orte[[#This Row],[Landkreis]])</f>
        <v>Stadtilm, Ilmtal - Landkreis Ilm-Kreis</v>
      </c>
      <c r="L6919" s="3" t="s">
        <v>8751</v>
      </c>
      <c r="M6919" s="3"/>
      <c r="N6919" t="str">
        <f>Orte[[#This Row],[Ort]]</f>
        <v>Stadtilm, Ilmtal</v>
      </c>
    </row>
    <row r="6920" spans="1:14" x14ac:dyDescent="0.35">
      <c r="A6920" t="s">
        <v>3517</v>
      </c>
      <c r="B6920" s="3" t="s">
        <v>10838</v>
      </c>
      <c r="C6920" s="4">
        <v>50.333674950599999</v>
      </c>
      <c r="D6920" s="4">
        <v>6.51696819991</v>
      </c>
      <c r="E6920" s="4">
        <f>Orte[[#This Row],[Lat_dez]]*PI()/180</f>
        <v>0.8784883525165641</v>
      </c>
      <c r="F6920" s="4">
        <f>Orte[[#This Row],[Lon_dez]]*PI()/180</f>
        <v>0.11374255233619751</v>
      </c>
      <c r="G6920" t="s">
        <v>514</v>
      </c>
      <c r="H6920" t="s">
        <v>527</v>
      </c>
      <c r="I6920" s="4" t="b">
        <v>0</v>
      </c>
      <c r="J6920" s="4" t="str">
        <f>CONCATENATE(Orte[[#This Row],[Ort]]," - ",Orte[[#This Row],[Landkreis]])</f>
        <v>Stadtkyll - Landkreis Vulkaneifel</v>
      </c>
      <c r="L6920" s="3" t="s">
        <v>9698</v>
      </c>
      <c r="M6920" s="3"/>
      <c r="N6920" t="str">
        <f>Orte[[#This Row],[Ort]]</f>
        <v>Stadtkyll</v>
      </c>
    </row>
    <row r="6921" spans="1:14" x14ac:dyDescent="0.35">
      <c r="A6921" t="s">
        <v>7221</v>
      </c>
      <c r="B6921" s="3" t="s">
        <v>15730</v>
      </c>
      <c r="C6921" s="4">
        <v>50.184492386000002</v>
      </c>
      <c r="D6921" s="4">
        <v>10.3847496721</v>
      </c>
      <c r="E6921" s="4">
        <f>Orte[[#This Row],[Lat_dez]]*PI()/180</f>
        <v>0.87588462557772506</v>
      </c>
      <c r="F6921" s="4">
        <f>Orte[[#This Row],[Lon_dez]]*PI()/180</f>
        <v>0.18124807377354651</v>
      </c>
      <c r="G6921" t="s">
        <v>665</v>
      </c>
      <c r="H6921" t="s">
        <v>674</v>
      </c>
      <c r="I6921" s="4" t="b">
        <v>0</v>
      </c>
      <c r="J6921" s="4" t="str">
        <f>CONCATENATE(Orte[[#This Row],[Ort]]," - ",Orte[[#This Row],[Landkreis]])</f>
        <v>Stadtlauringen - Landkreis Schweinfurt</v>
      </c>
      <c r="L6921" s="3" t="s">
        <v>15074</v>
      </c>
      <c r="M6921" s="3"/>
      <c r="N6921" t="str">
        <f>Orte[[#This Row],[Ort]]</f>
        <v>Stadtlauringen</v>
      </c>
    </row>
    <row r="6922" spans="1:14" x14ac:dyDescent="0.35">
      <c r="A6922" t="s">
        <v>6120</v>
      </c>
      <c r="B6922" s="3" t="s">
        <v>14231</v>
      </c>
      <c r="C6922" s="4">
        <v>50.7620289774</v>
      </c>
      <c r="D6922" s="4">
        <v>10.145017215199999</v>
      </c>
      <c r="E6922" s="4">
        <f>Orte[[#This Row],[Lat_dez]]*PI()/180</f>
        <v>0.88596454064840025</v>
      </c>
      <c r="F6922" s="4">
        <f>Orte[[#This Row],[Lon_dez]]*PI()/180</f>
        <v>0.17706395307674611</v>
      </c>
      <c r="G6922" t="s">
        <v>678</v>
      </c>
      <c r="H6922" t="s">
        <v>679</v>
      </c>
      <c r="I6922" s="4" t="b">
        <v>0</v>
      </c>
      <c r="J6922" s="4" t="str">
        <f>CONCATENATE(Orte[[#This Row],[Ort]]," - ",Orte[[#This Row],[Landkreis]])</f>
        <v>Stadtlengsfeld, Weilar, Urnshausen - Landkreis Wartburgkreis</v>
      </c>
      <c r="L6922" s="3" t="s">
        <v>15080</v>
      </c>
      <c r="M6922" s="3"/>
      <c r="N6922" t="str">
        <f>Orte[[#This Row],[Ort]]</f>
        <v>Stadtlengsfeld, Weilar, Urnshausen</v>
      </c>
    </row>
    <row r="6923" spans="1:14" x14ac:dyDescent="0.35">
      <c r="A6923" t="s">
        <v>2698</v>
      </c>
      <c r="B6923" s="3" t="s">
        <v>9817</v>
      </c>
      <c r="C6923" s="4">
        <v>52.002182972699998</v>
      </c>
      <c r="D6923" s="4">
        <v>6.9351513644100002</v>
      </c>
      <c r="E6923" s="4">
        <f>Orte[[#This Row],[Lat_dez]]*PI()/180</f>
        <v>0.90760931109814746</v>
      </c>
      <c r="F6923" s="4">
        <f>Orte[[#This Row],[Lon_dez]]*PI()/180</f>
        <v>0.12104122543313159</v>
      </c>
      <c r="G6923" t="s">
        <v>504</v>
      </c>
      <c r="H6923" t="s">
        <v>1562</v>
      </c>
      <c r="I6923" s="4" t="b">
        <v>0</v>
      </c>
      <c r="J6923" s="4" t="str">
        <f>CONCATENATE(Orte[[#This Row],[Ort]]," - ",Orte[[#This Row],[Landkreis]])</f>
        <v>Stadtlohn - Kreis Borken</v>
      </c>
      <c r="L6923" s="3" t="s">
        <v>9902</v>
      </c>
      <c r="M6923" s="3"/>
      <c r="N6923" t="str">
        <f>Orte[[#This Row],[Ort]]</f>
        <v>Stadtlohn</v>
      </c>
    </row>
    <row r="6924" spans="1:14" x14ac:dyDescent="0.35">
      <c r="A6924" t="s">
        <v>2674</v>
      </c>
      <c r="B6924" s="3" t="s">
        <v>9789</v>
      </c>
      <c r="C6924" s="4">
        <v>51.865979180700002</v>
      </c>
      <c r="D6924" s="4">
        <v>9.6318752093499995</v>
      </c>
      <c r="E6924" s="4">
        <f>Orte[[#This Row],[Lat_dez]]*PI()/180</f>
        <v>0.90523210647404606</v>
      </c>
      <c r="F6924" s="4">
        <f>Orte[[#This Row],[Lon_dez]]*PI()/180</f>
        <v>0.16810793554437561</v>
      </c>
      <c r="G6924" t="s">
        <v>554</v>
      </c>
      <c r="H6924" t="s">
        <v>1519</v>
      </c>
      <c r="I6924" s="4" t="b">
        <v>0</v>
      </c>
      <c r="J6924" s="4" t="str">
        <f>CONCATENATE(Orte[[#This Row],[Ort]]," - ",Orte[[#This Row],[Landkreis]])</f>
        <v>Stadtoldendorf u.a. - Landkreis Holzminden</v>
      </c>
      <c r="L6924" s="3" t="s">
        <v>8757</v>
      </c>
      <c r="M6924" s="3"/>
      <c r="N6924" t="str">
        <f>Orte[[#This Row],[Ort]]</f>
        <v>Stadtoldendorf u.a.</v>
      </c>
    </row>
    <row r="6925" spans="1:14" x14ac:dyDescent="0.35">
      <c r="A6925" t="s">
        <v>5931</v>
      </c>
      <c r="B6925" s="3" t="s">
        <v>13987</v>
      </c>
      <c r="C6925" s="4">
        <v>49.80249603</v>
      </c>
      <c r="D6925" s="4">
        <v>9.39620398922</v>
      </c>
      <c r="E6925" s="4">
        <f>Orte[[#This Row],[Lat_dez]]*PI()/180</f>
        <v>0.86921753143490466</v>
      </c>
      <c r="F6925" s="4">
        <f>Orte[[#This Row],[Lon_dez]]*PI()/180</f>
        <v>0.16399469680091477</v>
      </c>
      <c r="G6925" t="s">
        <v>665</v>
      </c>
      <c r="H6925" t="s">
        <v>1095</v>
      </c>
      <c r="I6925" s="4" t="b">
        <v>0</v>
      </c>
      <c r="J6925" s="4" t="str">
        <f>CONCATENATE(Orte[[#This Row],[Ort]]," - ",Orte[[#This Row],[Landkreis]])</f>
        <v>Stadtprozelten - Landkreis Miltenberg</v>
      </c>
      <c r="L6925" s="3" t="s">
        <v>10619</v>
      </c>
      <c r="M6925" s="3"/>
      <c r="N6925" t="str">
        <f>Orte[[#This Row],[Ort]]</f>
        <v>Stadtprozelten</v>
      </c>
    </row>
    <row r="6926" spans="1:14" x14ac:dyDescent="0.35">
      <c r="A6926" t="s">
        <v>2886</v>
      </c>
      <c r="B6926" s="3" t="s">
        <v>10050</v>
      </c>
      <c r="C6926" s="4">
        <v>50.8445825688</v>
      </c>
      <c r="D6926" s="4">
        <v>11.750856085000001</v>
      </c>
      <c r="E6926" s="4">
        <f>Orte[[#This Row],[Lat_dez]]*PI()/180</f>
        <v>0.88740537262767627</v>
      </c>
      <c r="F6926" s="4">
        <f>Orte[[#This Row],[Lon_dez]]*PI()/180</f>
        <v>0.20509112861126064</v>
      </c>
      <c r="G6926" t="s">
        <v>678</v>
      </c>
      <c r="H6926" t="s">
        <v>1291</v>
      </c>
      <c r="I6926" s="4" t="b">
        <v>0</v>
      </c>
      <c r="J6926" s="4" t="str">
        <f>CONCATENATE(Orte[[#This Row],[Ort]]," - ",Orte[[#This Row],[Landkreis]])</f>
        <v>Stadtroda u.a. - Landkreis Saale-Holzland-Kreis</v>
      </c>
      <c r="L6926" s="3" t="s">
        <v>9704</v>
      </c>
      <c r="M6926" s="3"/>
      <c r="N6926" t="str">
        <f>Orte[[#This Row],[Ort]]</f>
        <v>Stadtroda u.a.</v>
      </c>
    </row>
    <row r="6927" spans="1:14" x14ac:dyDescent="0.35">
      <c r="A6927" t="s">
        <v>4337</v>
      </c>
      <c r="B6927" s="3" t="s">
        <v>11888</v>
      </c>
      <c r="C6927" s="4">
        <v>50.177511203900004</v>
      </c>
      <c r="D6927" s="4">
        <v>11.515229642</v>
      </c>
      <c r="E6927" s="4">
        <f>Orte[[#This Row],[Lat_dez]]*PI()/180</f>
        <v>0.87576278096439875</v>
      </c>
      <c r="F6927" s="4">
        <f>Orte[[#This Row],[Lon_dez]]*PI()/180</f>
        <v>0.20097867137614789</v>
      </c>
      <c r="G6927" t="s">
        <v>665</v>
      </c>
      <c r="H6927" t="s">
        <v>956</v>
      </c>
      <c r="I6927" s="4" t="b">
        <v>0</v>
      </c>
      <c r="J6927" s="4" t="str">
        <f>CONCATENATE(Orte[[#This Row],[Ort]]," - ",Orte[[#This Row],[Landkreis]])</f>
        <v>Stadtsteinach - Landkreis Kulmbach</v>
      </c>
      <c r="L6927" s="3" t="s">
        <v>9260</v>
      </c>
      <c r="M6927" s="3"/>
      <c r="N6927" t="str">
        <f>Orte[[#This Row],[Ort]]</f>
        <v>Stadtsteinach</v>
      </c>
    </row>
    <row r="6928" spans="1:14" x14ac:dyDescent="0.35">
      <c r="A6928" t="s">
        <v>1339</v>
      </c>
      <c r="B6928" s="3" t="s">
        <v>8273</v>
      </c>
      <c r="C6928" s="4">
        <v>50.100233628799998</v>
      </c>
      <c r="D6928" s="4">
        <v>11.0211029326</v>
      </c>
      <c r="E6928" s="4">
        <f>Orte[[#This Row],[Lat_dez]]*PI()/180</f>
        <v>0.87441403284094654</v>
      </c>
      <c r="F6928" s="4">
        <f>Orte[[#This Row],[Lon_dez]]*PI()/180</f>
        <v>0.19235453337507269</v>
      </c>
      <c r="G6928" t="s">
        <v>665</v>
      </c>
      <c r="H6928" t="s">
        <v>1340</v>
      </c>
      <c r="I6928" s="4" t="b">
        <v>0</v>
      </c>
      <c r="J6928" s="4" t="str">
        <f>CONCATENATE(Orte[[#This Row],[Ort]]," - ",Orte[[#This Row],[Landkreis]])</f>
        <v>Staffelstein - Landkreis Lichtenfels</v>
      </c>
      <c r="L6928" s="3" t="s">
        <v>15086</v>
      </c>
      <c r="M6928" s="3"/>
      <c r="N6928" t="str">
        <f>Orte[[#This Row],[Ort]]</f>
        <v>Staffelstein</v>
      </c>
    </row>
    <row r="6929" spans="1:14" x14ac:dyDescent="0.35">
      <c r="A6929" t="s">
        <v>4118</v>
      </c>
      <c r="B6929" s="3" t="s">
        <v>11604</v>
      </c>
      <c r="C6929" s="4">
        <v>48.300796921699998</v>
      </c>
      <c r="D6929" s="4">
        <v>9.9856834015900002</v>
      </c>
      <c r="E6929" s="4">
        <f>Orte[[#This Row],[Lat_dez]]*PI()/180</f>
        <v>0.84300793762080672</v>
      </c>
      <c r="F6929" s="4">
        <f>Orte[[#This Row],[Lon_dez]]*PI()/180</f>
        <v>0.17428305341949268</v>
      </c>
      <c r="G6929" t="s">
        <v>546</v>
      </c>
      <c r="H6929" t="s">
        <v>996</v>
      </c>
      <c r="I6929" s="4" t="b">
        <v>0</v>
      </c>
      <c r="J6929" s="4" t="str">
        <f>CONCATENATE(Orte[[#This Row],[Ort]]," - ",Orte[[#This Row],[Landkreis]])</f>
        <v>Staig - Landkreis Alb-Donau-Kreis</v>
      </c>
      <c r="L6929" s="3" t="s">
        <v>13717</v>
      </c>
      <c r="M6929" s="3"/>
      <c r="N6929" t="str">
        <f>Orte[[#This Row],[Ort]]</f>
        <v>Staig</v>
      </c>
    </row>
    <row r="6930" spans="1:14" x14ac:dyDescent="0.35">
      <c r="A6930" t="s">
        <v>6303</v>
      </c>
      <c r="B6930" s="3" t="s">
        <v>14479</v>
      </c>
      <c r="C6930" s="4">
        <v>49.066446039100001</v>
      </c>
      <c r="D6930" s="4">
        <v>12.6432995266</v>
      </c>
      <c r="E6930" s="4">
        <f>Orte[[#This Row],[Lat_dez]]*PI()/180</f>
        <v>0.85637103563442529</v>
      </c>
      <c r="F6930" s="4">
        <f>Orte[[#This Row],[Lon_dez]]*PI()/180</f>
        <v>0.22066720505501039</v>
      </c>
      <c r="G6930" t="s">
        <v>665</v>
      </c>
      <c r="H6930" t="s">
        <v>1229</v>
      </c>
      <c r="I6930" s="4" t="b">
        <v>0</v>
      </c>
      <c r="J6930" s="4" t="str">
        <f>CONCATENATE(Orte[[#This Row],[Ort]]," - ",Orte[[#This Row],[Landkreis]])</f>
        <v>Stallwang - Landkreis Straubing-Bogen</v>
      </c>
      <c r="L6930" s="3" t="s">
        <v>13698</v>
      </c>
      <c r="M6930" s="3"/>
      <c r="N6930" t="str">
        <f>Orte[[#This Row],[Ort]]</f>
        <v>Stallwang</v>
      </c>
    </row>
    <row r="6931" spans="1:14" x14ac:dyDescent="0.35">
      <c r="A6931" t="s">
        <v>1371</v>
      </c>
      <c r="B6931" s="3" t="s">
        <v>8303</v>
      </c>
      <c r="C6931" s="4">
        <v>50.1474367028</v>
      </c>
      <c r="D6931" s="4">
        <v>11.701123926799999</v>
      </c>
      <c r="E6931" s="4">
        <f>Orte[[#This Row],[Lat_dez]]*PI()/180</f>
        <v>0.87523788189930907</v>
      </c>
      <c r="F6931" s="4">
        <f>Orte[[#This Row],[Lon_dez]]*PI()/180</f>
        <v>0.20422313870654796</v>
      </c>
      <c r="G6931" t="s">
        <v>665</v>
      </c>
      <c r="H6931" t="s">
        <v>852</v>
      </c>
      <c r="I6931" s="4" t="b">
        <v>0</v>
      </c>
      <c r="J6931" s="4" t="str">
        <f>CONCATENATE(Orte[[#This Row],[Ort]]," - ",Orte[[#This Row],[Landkreis]])</f>
        <v>Stammbach - Landkreis Hof</v>
      </c>
      <c r="L6931" s="3" t="s">
        <v>11620</v>
      </c>
      <c r="M6931" s="3"/>
      <c r="N6931" t="str">
        <f>Orte[[#This Row],[Ort]]</f>
        <v>Stammbach</v>
      </c>
    </row>
    <row r="6932" spans="1:14" x14ac:dyDescent="0.35">
      <c r="A6932" t="s">
        <v>6752</v>
      </c>
      <c r="B6932" s="3" t="s">
        <v>15093</v>
      </c>
      <c r="C6932" s="4">
        <v>48.8692587006</v>
      </c>
      <c r="D6932" s="4">
        <v>11.4708432981</v>
      </c>
      <c r="E6932" s="4">
        <f>Orte[[#This Row],[Lat_dez]]*PI()/180</f>
        <v>0.85292946733435571</v>
      </c>
      <c r="F6932" s="4">
        <f>Orte[[#This Row],[Lon_dez]]*PI()/180</f>
        <v>0.20020398353217039</v>
      </c>
      <c r="G6932" t="s">
        <v>665</v>
      </c>
      <c r="H6932" t="s">
        <v>1867</v>
      </c>
      <c r="I6932" s="4" t="b">
        <v>0</v>
      </c>
      <c r="J6932" s="4" t="str">
        <f>CONCATENATE(Orte[[#This Row],[Ort]]," - ",Orte[[#This Row],[Landkreis]])</f>
        <v>Stammham - Landkreis Eichstätt</v>
      </c>
      <c r="L6932" s="3" t="s">
        <v>8767</v>
      </c>
      <c r="M6932" s="3"/>
      <c r="N6932" t="str">
        <f>Orte[[#This Row],[Ort]]</f>
        <v>Stammham</v>
      </c>
    </row>
    <row r="6933" spans="1:14" x14ac:dyDescent="0.35">
      <c r="A6933" t="s">
        <v>1892</v>
      </c>
      <c r="B6933" s="3" t="s">
        <v>8864</v>
      </c>
      <c r="C6933" s="4">
        <v>49.274129547400001</v>
      </c>
      <c r="D6933" s="4">
        <v>12.523548329400001</v>
      </c>
      <c r="E6933" s="4">
        <f>Orte[[#This Row],[Lat_dez]]*PI()/180</f>
        <v>0.8599957966563534</v>
      </c>
      <c r="F6933" s="4">
        <f>Orte[[#This Row],[Lon_dez]]*PI()/180</f>
        <v>0.21857715238066538</v>
      </c>
      <c r="G6933" t="s">
        <v>665</v>
      </c>
      <c r="H6933" t="s">
        <v>915</v>
      </c>
      <c r="I6933" s="4" t="b">
        <v>0</v>
      </c>
      <c r="J6933" s="4" t="str">
        <f>CONCATENATE(Orte[[#This Row],[Ort]]," - ",Orte[[#This Row],[Landkreis]])</f>
        <v>Stamsried - Landkreis Cham</v>
      </c>
      <c r="L6933" s="3" t="s">
        <v>11455</v>
      </c>
      <c r="M6933" s="3"/>
      <c r="N6933" t="str">
        <f>Orte[[#This Row],[Ort]]</f>
        <v>Stamsried</v>
      </c>
    </row>
    <row r="6934" spans="1:14" x14ac:dyDescent="0.35">
      <c r="A6934" t="s">
        <v>1509</v>
      </c>
      <c r="B6934" s="3" t="s">
        <v>8447</v>
      </c>
      <c r="C6934" s="4">
        <v>54.351385696800001</v>
      </c>
      <c r="D6934" s="4">
        <v>9.2374997571800002</v>
      </c>
      <c r="E6934" s="4">
        <f>Orte[[#This Row],[Lat_dez]]*PI()/180</f>
        <v>0.94861063343051244</v>
      </c>
      <c r="F6934" s="4">
        <f>Orte[[#This Row],[Lon_dez]]*PI()/180</f>
        <v>0.16122478541496771</v>
      </c>
      <c r="G6934" t="s">
        <v>641</v>
      </c>
      <c r="H6934" t="s">
        <v>660</v>
      </c>
      <c r="I6934" s="4" t="b">
        <v>0</v>
      </c>
      <c r="J6934" s="4" t="str">
        <f>CONCATENATE(Orte[[#This Row],[Ort]]," - ",Orte[[#This Row],[Landkreis]])</f>
        <v>Stapel - Kreis Schleswig-Flensburg</v>
      </c>
      <c r="L6934" s="3" t="s">
        <v>13706</v>
      </c>
      <c r="M6934" s="3"/>
      <c r="N6934" t="str">
        <f>Orte[[#This Row],[Ort]]</f>
        <v>Stapel</v>
      </c>
    </row>
    <row r="6935" spans="1:14" x14ac:dyDescent="0.35">
      <c r="A6935" t="s">
        <v>5667</v>
      </c>
      <c r="B6935" s="3" t="s">
        <v>13622</v>
      </c>
      <c r="C6935" s="4">
        <v>48.0096595304</v>
      </c>
      <c r="D6935" s="4">
        <v>11.3328357645</v>
      </c>
      <c r="E6935" s="4">
        <f>Orte[[#This Row],[Lat_dez]]*PI()/180</f>
        <v>0.83792663156695457</v>
      </c>
      <c r="F6935" s="4">
        <f>Orte[[#This Row],[Lon_dez]]*PI()/180</f>
        <v>0.19779529767829371</v>
      </c>
      <c r="G6935" t="s">
        <v>665</v>
      </c>
      <c r="H6935" t="s">
        <v>1196</v>
      </c>
      <c r="I6935" s="4" t="b">
        <v>0</v>
      </c>
      <c r="J6935" s="4" t="str">
        <f>CONCATENATE(Orte[[#This Row],[Ort]]," - ",Orte[[#This Row],[Landkreis]])</f>
        <v>Starnberg - Landkreis Starnberg</v>
      </c>
      <c r="L6935" s="3" t="s">
        <v>10624</v>
      </c>
      <c r="M6935" s="3"/>
      <c r="N6935" t="str">
        <f>Orte[[#This Row],[Ort]]</f>
        <v>Starnberg</v>
      </c>
    </row>
    <row r="6936" spans="1:14" x14ac:dyDescent="0.35">
      <c r="A6936" t="s">
        <v>5344</v>
      </c>
      <c r="B6936" s="3" t="s">
        <v>13203</v>
      </c>
      <c r="C6936" s="4">
        <v>48.430688308500002</v>
      </c>
      <c r="D6936" s="4">
        <v>8.8157295091899996</v>
      </c>
      <c r="E6936" s="4">
        <f>Orte[[#This Row],[Lat_dez]]*PI()/180</f>
        <v>0.84527496999044827</v>
      </c>
      <c r="F6936" s="4">
        <f>Orte[[#This Row],[Lon_dez]]*PI()/180</f>
        <v>0.1538635059005892</v>
      </c>
      <c r="G6936" t="s">
        <v>546</v>
      </c>
      <c r="H6936" t="s">
        <v>1499</v>
      </c>
      <c r="I6936" s="4" t="b">
        <v>0</v>
      </c>
      <c r="J6936" s="4" t="str">
        <f>CONCATENATE(Orte[[#This Row],[Ort]]," - ",Orte[[#This Row],[Landkreis]])</f>
        <v>Starzach - Landkreis Tübingen</v>
      </c>
      <c r="L6936" s="3" t="s">
        <v>12973</v>
      </c>
      <c r="M6936" s="3"/>
      <c r="N6936" t="str">
        <f>Orte[[#This Row],[Ort]]</f>
        <v>Starzach</v>
      </c>
    </row>
    <row r="6937" spans="1:14" x14ac:dyDescent="0.35">
      <c r="A6937" t="s">
        <v>1363</v>
      </c>
      <c r="B6937" s="3" t="s">
        <v>8296</v>
      </c>
      <c r="C6937" s="4">
        <v>51.838586042899998</v>
      </c>
      <c r="D6937" s="4">
        <v>11.583518013600001</v>
      </c>
      <c r="E6937" s="4">
        <f>Orte[[#This Row],[Lat_dez]]*PI()/180</f>
        <v>0.90475400602698342</v>
      </c>
      <c r="F6937" s="4">
        <f>Orte[[#This Row],[Lon_dez]]*PI()/180</f>
        <v>0.20217052830139332</v>
      </c>
      <c r="G6937" t="s">
        <v>809</v>
      </c>
      <c r="H6937" t="s">
        <v>1359</v>
      </c>
      <c r="I6937" s="4" t="b">
        <v>0</v>
      </c>
      <c r="J6937" s="4" t="str">
        <f>CONCATENATE(Orte[[#This Row],[Ort]]," - ",Orte[[#This Row],[Landkreis]])</f>
        <v>Staßfurt - Landkreis Salzlandkreis</v>
      </c>
      <c r="L6937" s="3" t="s">
        <v>14946</v>
      </c>
      <c r="M6937" s="3"/>
      <c r="N6937" t="str">
        <f>Orte[[#This Row],[Ort]]</f>
        <v>Staßfurt</v>
      </c>
    </row>
    <row r="6938" spans="1:14" x14ac:dyDescent="0.35">
      <c r="A6938" t="s">
        <v>1363</v>
      </c>
      <c r="B6938" s="3" t="s">
        <v>9325</v>
      </c>
      <c r="C6938" s="4">
        <v>51.8947525695</v>
      </c>
      <c r="D6938" s="4">
        <v>11.645451914000001</v>
      </c>
      <c r="E6938" s="4">
        <f>Orte[[#This Row],[Lat_dez]]*PI()/180</f>
        <v>0.90573429684556239</v>
      </c>
      <c r="F6938" s="4">
        <f>Orte[[#This Row],[Lon_dez]]*PI()/180</f>
        <v>0.20325147878197553</v>
      </c>
      <c r="G6938" t="s">
        <v>809</v>
      </c>
      <c r="H6938" t="s">
        <v>1359</v>
      </c>
      <c r="I6938" s="4" t="b">
        <v>0</v>
      </c>
      <c r="J6938" s="4" t="str">
        <f>CONCATENATE(Orte[[#This Row],[Ort]]," - ",Orte[[#This Row],[Landkreis]])</f>
        <v>Staßfurt - Landkreis Salzlandkreis</v>
      </c>
      <c r="L6938" s="3" t="s">
        <v>7786</v>
      </c>
      <c r="M6938" s="3"/>
      <c r="N6938" t="str">
        <f>Orte[[#This Row],[Ort]]</f>
        <v>Staßfurt</v>
      </c>
    </row>
    <row r="6939" spans="1:14" x14ac:dyDescent="0.35">
      <c r="A6939" t="s">
        <v>1363</v>
      </c>
      <c r="B6939" s="3" t="s">
        <v>13452</v>
      </c>
      <c r="C6939" s="4">
        <v>51.891285025599998</v>
      </c>
      <c r="D6939" s="4">
        <v>11.5409431466</v>
      </c>
      <c r="E6939" s="4">
        <f>Orte[[#This Row],[Lat_dez]]*PI()/180</f>
        <v>0.9056737767875499</v>
      </c>
      <c r="F6939" s="4">
        <f>Orte[[#This Row],[Lon_dez]]*PI()/180</f>
        <v>0.20142745669364462</v>
      </c>
      <c r="G6939" t="s">
        <v>809</v>
      </c>
      <c r="H6939" t="s">
        <v>1359</v>
      </c>
      <c r="I6939" s="4" t="b">
        <v>0</v>
      </c>
      <c r="J6939" s="4" t="str">
        <f>CONCATENATE(Orte[[#This Row],[Ort]]," - ",Orte[[#This Row],[Landkreis]])</f>
        <v>Staßfurt - Landkreis Salzlandkreis</v>
      </c>
      <c r="L6939" s="3" t="s">
        <v>14674</v>
      </c>
      <c r="M6939" s="3"/>
      <c r="N6939" t="str">
        <f>Orte[[#This Row],[Ort]]</f>
        <v>Staßfurt</v>
      </c>
    </row>
    <row r="6940" spans="1:14" x14ac:dyDescent="0.35">
      <c r="A6940" t="s">
        <v>3669</v>
      </c>
      <c r="B6940" s="3" t="s">
        <v>11033</v>
      </c>
      <c r="C6940" s="4">
        <v>49.760502493099999</v>
      </c>
      <c r="D6940" s="4">
        <v>7.6628904222000003</v>
      </c>
      <c r="E6940" s="4">
        <f>Orte[[#This Row],[Lat_dez]]*PI()/180</f>
        <v>0.86848460595144195</v>
      </c>
      <c r="F6940" s="4">
        <f>Orte[[#This Row],[Lon_dez]]*PI()/180</f>
        <v>0.13374266808692839</v>
      </c>
      <c r="G6940" t="s">
        <v>514</v>
      </c>
      <c r="H6940" t="s">
        <v>588</v>
      </c>
      <c r="I6940" s="4" t="b">
        <v>0</v>
      </c>
      <c r="J6940" s="4" t="str">
        <f>CONCATENATE(Orte[[#This Row],[Ort]]," - ",Orte[[#This Row],[Landkreis]])</f>
        <v>Staudernheim - Landkreis Bad Kreuznach</v>
      </c>
      <c r="L6940" s="3" t="s">
        <v>13720</v>
      </c>
      <c r="M6940" s="3"/>
      <c r="N6940" t="str">
        <f>Orte[[#This Row],[Ort]]</f>
        <v>Staudernheim</v>
      </c>
    </row>
    <row r="6941" spans="1:14" x14ac:dyDescent="0.35">
      <c r="A6941" t="s">
        <v>5795</v>
      </c>
      <c r="B6941" s="3" t="s">
        <v>13795</v>
      </c>
      <c r="C6941" s="4">
        <v>47.869781965199998</v>
      </c>
      <c r="D6941" s="4">
        <v>7.7335157966699999</v>
      </c>
      <c r="E6941" s="4">
        <f>Orte[[#This Row],[Lat_dez]]*PI()/180</f>
        <v>0.83548530750454153</v>
      </c>
      <c r="F6941" s="4">
        <f>Orte[[#This Row],[Lon_dez]]*PI()/180</f>
        <v>0.13497531340688382</v>
      </c>
      <c r="G6941" t="s">
        <v>546</v>
      </c>
      <c r="H6941" t="s">
        <v>547</v>
      </c>
      <c r="I6941" s="4" t="b">
        <v>0</v>
      </c>
      <c r="J6941" s="4" t="str">
        <f>CONCATENATE(Orte[[#This Row],[Ort]]," - ",Orte[[#This Row],[Landkreis]])</f>
        <v>Staufen im Breisgau - Landkreis Breisgau-Hochschwarzwald</v>
      </c>
      <c r="L6941" s="3" t="s">
        <v>11453</v>
      </c>
      <c r="M6941" s="3"/>
      <c r="N6941" t="str">
        <f>Orte[[#This Row],[Ort]]</f>
        <v>Staufen im Breisgau</v>
      </c>
    </row>
    <row r="6942" spans="1:14" x14ac:dyDescent="0.35">
      <c r="A6942" t="s">
        <v>3215</v>
      </c>
      <c r="B6942" s="3" t="s">
        <v>10449</v>
      </c>
      <c r="C6942" s="4">
        <v>51.342826969999997</v>
      </c>
      <c r="D6942" s="4">
        <v>9.65519327194</v>
      </c>
      <c r="E6942" s="4">
        <f>Orte[[#This Row],[Lat_dez]]*PI()/180</f>
        <v>0.89610137790824385</v>
      </c>
      <c r="F6942" s="4">
        <f>Orte[[#This Row],[Lon_dez]]*PI()/180</f>
        <v>0.16851491251175724</v>
      </c>
      <c r="G6942" t="s">
        <v>549</v>
      </c>
      <c r="H6942" t="s">
        <v>1625</v>
      </c>
      <c r="I6942" s="4" t="b">
        <v>0</v>
      </c>
      <c r="J6942" s="4" t="str">
        <f>CONCATENATE(Orte[[#This Row],[Ort]]," - ",Orte[[#This Row],[Landkreis]])</f>
        <v>Staufenberg - Kreisfreie Stadt Kassel</v>
      </c>
      <c r="L6942" s="3" t="s">
        <v>15392</v>
      </c>
      <c r="M6942" s="3"/>
      <c r="N6942" t="str">
        <f>Orte[[#This Row],[Ort]]</f>
        <v>Staufenberg</v>
      </c>
    </row>
    <row r="6943" spans="1:14" x14ac:dyDescent="0.35">
      <c r="A6943" t="s">
        <v>3215</v>
      </c>
      <c r="B6943" s="3" t="s">
        <v>11770</v>
      </c>
      <c r="C6943" s="4">
        <v>50.662733384100001</v>
      </c>
      <c r="D6943" s="4">
        <v>8.7636604761899992</v>
      </c>
      <c r="E6943" s="4">
        <f>Orte[[#This Row],[Lat_dez]]*PI()/180</f>
        <v>0.884231505612594</v>
      </c>
      <c r="F6943" s="4">
        <f>Orte[[#This Row],[Lon_dez]]*PI()/180</f>
        <v>0.15295472983640962</v>
      </c>
      <c r="G6943" t="s">
        <v>549</v>
      </c>
      <c r="H6943" t="s">
        <v>1723</v>
      </c>
      <c r="I6943" s="4" t="b">
        <v>0</v>
      </c>
      <c r="J6943" s="4" t="str">
        <f>CONCATENATE(Orte[[#This Row],[Ort]]," - ",Orte[[#This Row],[Landkreis]])</f>
        <v>Staufenberg - Landkreis Gießen</v>
      </c>
      <c r="L6943" s="3" t="s">
        <v>7790</v>
      </c>
      <c r="M6943" s="3"/>
      <c r="N6943" t="str">
        <f>Orte[[#This Row],[Ort]]</f>
        <v>Staufenberg</v>
      </c>
    </row>
    <row r="6944" spans="1:14" x14ac:dyDescent="0.35">
      <c r="A6944" t="s">
        <v>2191</v>
      </c>
      <c r="B6944" s="3" t="s">
        <v>9198</v>
      </c>
      <c r="C6944" s="4">
        <v>53.675680931199999</v>
      </c>
      <c r="D6944" s="4">
        <v>12.9254211868</v>
      </c>
      <c r="E6944" s="4">
        <f>Orte[[#This Row],[Lat_dez]]*PI()/180</f>
        <v>0.93681736049937581</v>
      </c>
      <c r="F6944" s="4">
        <f>Orte[[#This Row],[Lon_dez]]*PI()/180</f>
        <v>0.22559115691669301</v>
      </c>
      <c r="G6944" t="s">
        <v>834</v>
      </c>
      <c r="H6944" t="s">
        <v>921</v>
      </c>
      <c r="I6944" s="4" t="b">
        <v>0</v>
      </c>
      <c r="J6944" s="4" t="str">
        <f>CONCATENATE(Orte[[#This Row],[Ort]]," - ",Orte[[#This Row],[Landkreis]])</f>
        <v>Stavenhagen - Landkreis Mecklenburgische Seenplatte</v>
      </c>
      <c r="L6944" s="3" t="s">
        <v>10922</v>
      </c>
      <c r="M6944" s="3"/>
      <c r="N6944" t="str">
        <f>Orte[[#This Row],[Ort]]</f>
        <v>Stavenhagen</v>
      </c>
    </row>
    <row r="6945" spans="1:14" x14ac:dyDescent="0.35">
      <c r="A6945" t="s">
        <v>6890</v>
      </c>
      <c r="B6945" s="3" t="s">
        <v>15274</v>
      </c>
      <c r="C6945" s="4">
        <v>52.785416201399997</v>
      </c>
      <c r="D6945" s="4">
        <v>7.4374545996299997</v>
      </c>
      <c r="E6945" s="4">
        <f>Orte[[#This Row],[Lat_dez]]*PI()/180</f>
        <v>0.92127930974998817</v>
      </c>
      <c r="F6945" s="4">
        <f>Orte[[#This Row],[Lon_dez]]*PI()/180</f>
        <v>0.12980807073114015</v>
      </c>
      <c r="G6945" t="s">
        <v>554</v>
      </c>
      <c r="H6945" t="s">
        <v>626</v>
      </c>
      <c r="I6945" s="4" t="b">
        <v>0</v>
      </c>
      <c r="J6945" s="4" t="str">
        <f>CONCATENATE(Orte[[#This Row],[Ort]]," - ",Orte[[#This Row],[Landkreis]])</f>
        <v>Stavern - Landkreis Emsland</v>
      </c>
      <c r="L6945" s="3" t="s">
        <v>11636</v>
      </c>
      <c r="M6945" s="3"/>
      <c r="N6945" t="str">
        <f>Orte[[#This Row],[Ort]]</f>
        <v>Stavern</v>
      </c>
    </row>
    <row r="6946" spans="1:14" x14ac:dyDescent="0.35">
      <c r="A6946" t="s">
        <v>6993</v>
      </c>
      <c r="B6946" s="3" t="s">
        <v>15415</v>
      </c>
      <c r="C6946" s="4">
        <v>50.834613494300001</v>
      </c>
      <c r="D6946" s="4">
        <v>8.4527449128800001</v>
      </c>
      <c r="E6946" s="4">
        <f>Orte[[#This Row],[Lat_dez]]*PI()/180</f>
        <v>0.88723137945427466</v>
      </c>
      <c r="F6946" s="4">
        <f>Orte[[#This Row],[Lon_dez]]*PI()/180</f>
        <v>0.14752822956095724</v>
      </c>
      <c r="G6946" t="s">
        <v>549</v>
      </c>
      <c r="H6946" t="s">
        <v>761</v>
      </c>
      <c r="I6946" s="4" t="b">
        <v>0</v>
      </c>
      <c r="J6946" s="4" t="str">
        <f>CONCATENATE(Orte[[#This Row],[Ort]]," - ",Orte[[#This Row],[Landkreis]])</f>
        <v>Steffenberg - Landkreis Marburg-Biedenkopf</v>
      </c>
      <c r="L6946" s="3" t="s">
        <v>13385</v>
      </c>
      <c r="M6946" s="3"/>
      <c r="N6946" t="str">
        <f>Orte[[#This Row],[Ort]]</f>
        <v>Steffenberg</v>
      </c>
    </row>
    <row r="6947" spans="1:14" x14ac:dyDescent="0.35">
      <c r="A6947" t="s">
        <v>7234</v>
      </c>
      <c r="B6947" s="3" t="s">
        <v>15745</v>
      </c>
      <c r="C6947" s="4">
        <v>49.857820463400003</v>
      </c>
      <c r="D6947" s="4">
        <v>10.8428669314</v>
      </c>
      <c r="E6947" s="4">
        <f>Orte[[#This Row],[Lat_dez]]*PI()/180</f>
        <v>0.87018312495453498</v>
      </c>
      <c r="F6947" s="4">
        <f>Orte[[#This Row],[Lon_dez]]*PI()/180</f>
        <v>0.18924372830854411</v>
      </c>
      <c r="G6947" t="s">
        <v>665</v>
      </c>
      <c r="H6947" t="s">
        <v>1321</v>
      </c>
      <c r="I6947" s="4" t="b">
        <v>0</v>
      </c>
      <c r="J6947" s="4" t="str">
        <f>CONCATENATE(Orte[[#This Row],[Ort]]," - ",Orte[[#This Row],[Landkreis]])</f>
        <v>Stegaurach - Landkreis Bamberg</v>
      </c>
      <c r="L6947" s="3" t="s">
        <v>9274</v>
      </c>
      <c r="M6947" s="3"/>
      <c r="N6947" t="str">
        <f>Orte[[#This Row],[Ort]]</f>
        <v>Stegaurach</v>
      </c>
    </row>
    <row r="6948" spans="1:14" x14ac:dyDescent="0.35">
      <c r="A6948" t="s">
        <v>4755</v>
      </c>
      <c r="B6948" s="3" t="s">
        <v>12429</v>
      </c>
      <c r="C6948" s="4">
        <v>48.001543535899998</v>
      </c>
      <c r="D6948" s="4">
        <v>7.9697138672100003</v>
      </c>
      <c r="E6948" s="4">
        <f>Orte[[#This Row],[Lat_dez]]*PI()/180</f>
        <v>0.83778498074085583</v>
      </c>
      <c r="F6948" s="4">
        <f>Orte[[#This Row],[Lon_dez]]*PI()/180</f>
        <v>0.13909774742466466</v>
      </c>
      <c r="G6948" t="s">
        <v>546</v>
      </c>
      <c r="H6948" t="s">
        <v>547</v>
      </c>
      <c r="I6948" s="4" t="b">
        <v>0</v>
      </c>
      <c r="J6948" s="4" t="str">
        <f>CONCATENATE(Orte[[#This Row],[Ort]]," - ",Orte[[#This Row],[Landkreis]])</f>
        <v>Stegen - Landkreis Breisgau-Hochschwarzwald</v>
      </c>
      <c r="L6948" s="3" t="s">
        <v>14960</v>
      </c>
      <c r="M6948" s="3"/>
      <c r="N6948" t="str">
        <f>Orte[[#This Row],[Ort]]</f>
        <v>Stegen</v>
      </c>
    </row>
    <row r="6949" spans="1:14" x14ac:dyDescent="0.35">
      <c r="A6949" t="s">
        <v>5927</v>
      </c>
      <c r="B6949" s="3" t="s">
        <v>13983</v>
      </c>
      <c r="C6949" s="4">
        <v>52.675913889599997</v>
      </c>
      <c r="D6949" s="4">
        <v>9.3792627277800005</v>
      </c>
      <c r="E6949" s="4">
        <f>Orte[[#This Row],[Lat_dez]]*PI()/180</f>
        <v>0.91936813387053273</v>
      </c>
      <c r="F6949" s="4">
        <f>Orte[[#This Row],[Lon_dez]]*PI()/180</f>
        <v>0.16369901600934564</v>
      </c>
      <c r="G6949" t="s">
        <v>554</v>
      </c>
      <c r="H6949" t="s">
        <v>747</v>
      </c>
      <c r="I6949" s="4" t="b">
        <v>0</v>
      </c>
      <c r="J6949" s="4" t="str">
        <f>CONCATENATE(Orte[[#This Row],[Ort]]," - ",Orte[[#This Row],[Landkreis]])</f>
        <v>Steimbke - Landkreis Nienburg (Weser)</v>
      </c>
      <c r="L6949" s="3" t="s">
        <v>14941</v>
      </c>
      <c r="M6949" s="3"/>
      <c r="N6949" t="str">
        <f>Orte[[#This Row],[Ort]]</f>
        <v>Steimbke</v>
      </c>
    </row>
    <row r="6950" spans="1:14" x14ac:dyDescent="0.35">
      <c r="A6950" t="s">
        <v>581</v>
      </c>
      <c r="B6950" s="3" t="s">
        <v>7712</v>
      </c>
      <c r="C6950" s="4">
        <v>50.641933169600001</v>
      </c>
      <c r="D6950" s="4">
        <v>7.6599887677499998</v>
      </c>
      <c r="E6950" s="4">
        <f>Orte[[#This Row],[Lat_dez]]*PI()/180</f>
        <v>0.88386847338444796</v>
      </c>
      <c r="F6950" s="4">
        <f>Orte[[#This Row],[Lon_dez]]*PI()/180</f>
        <v>0.13369202466302071</v>
      </c>
      <c r="G6950" t="s">
        <v>514</v>
      </c>
      <c r="H6950" t="s">
        <v>582</v>
      </c>
      <c r="I6950" s="4" t="b">
        <v>0</v>
      </c>
      <c r="J6950" s="4" t="str">
        <f>CONCATENATE(Orte[[#This Row],[Ort]]," - ",Orte[[#This Row],[Landkreis]])</f>
        <v>Steimel - Landkreis Altenkirchen (Westerwald)</v>
      </c>
      <c r="L6950" s="3" t="s">
        <v>10299</v>
      </c>
      <c r="M6950" s="3"/>
      <c r="N6950" t="str">
        <f>Orte[[#This Row],[Ort]]</f>
        <v>Steimel</v>
      </c>
    </row>
    <row r="6951" spans="1:14" x14ac:dyDescent="0.35">
      <c r="A6951" t="s">
        <v>7242</v>
      </c>
      <c r="B6951" s="3" t="s">
        <v>15754</v>
      </c>
      <c r="C6951" s="4">
        <v>49.399161418200002</v>
      </c>
      <c r="D6951" s="4">
        <v>10.980121947600001</v>
      </c>
      <c r="E6951" s="4">
        <f>Orte[[#This Row],[Lat_dez]]*PI()/180</f>
        <v>0.86217801447174147</v>
      </c>
      <c r="F6951" s="4">
        <f>Orte[[#This Row],[Lon_dez]]*PI()/180</f>
        <v>0.19163928025611229</v>
      </c>
      <c r="G6951" t="s">
        <v>665</v>
      </c>
      <c r="H6951" t="s">
        <v>2660</v>
      </c>
      <c r="I6951" s="4" t="b">
        <v>0</v>
      </c>
      <c r="J6951" s="4" t="str">
        <f>CONCATENATE(Orte[[#This Row],[Ort]]," - ",Orte[[#This Row],[Landkreis]])</f>
        <v>Stein - Landkreis Fürth</v>
      </c>
      <c r="L6951" s="3" t="s">
        <v>7782</v>
      </c>
      <c r="M6951" s="3"/>
      <c r="N6951" t="str">
        <f>Orte[[#This Row],[Ort]]</f>
        <v>Stein</v>
      </c>
    </row>
    <row r="6952" spans="1:14" x14ac:dyDescent="0.35">
      <c r="A6952" t="s">
        <v>6511</v>
      </c>
      <c r="B6952" s="3" t="s">
        <v>14766</v>
      </c>
      <c r="C6952" s="4">
        <v>47.987590123499999</v>
      </c>
      <c r="D6952" s="4">
        <v>12.5577945427</v>
      </c>
      <c r="E6952" s="4">
        <f>Orte[[#This Row],[Lat_dez]]*PI()/180</f>
        <v>0.83754144775258732</v>
      </c>
      <c r="F6952" s="4">
        <f>Orte[[#This Row],[Lon_dez]]*PI()/180</f>
        <v>0.21917486155909063</v>
      </c>
      <c r="G6952" t="s">
        <v>665</v>
      </c>
      <c r="H6952" t="s">
        <v>913</v>
      </c>
      <c r="I6952" s="4" t="b">
        <v>0</v>
      </c>
      <c r="J6952" s="4" t="str">
        <f>CONCATENATE(Orte[[#This Row],[Ort]]," - ",Orte[[#This Row],[Landkreis]])</f>
        <v>Stein a.d. Traun - Landkreis Traunstein</v>
      </c>
      <c r="L6952" s="3" t="s">
        <v>13707</v>
      </c>
      <c r="M6952" s="3"/>
      <c r="N6952" t="str">
        <f>Orte[[#This Row],[Ort]]</f>
        <v>Stein a.d. Traun</v>
      </c>
    </row>
    <row r="6953" spans="1:14" x14ac:dyDescent="0.35">
      <c r="A6953" t="s">
        <v>4063</v>
      </c>
      <c r="B6953" s="3" t="s">
        <v>15357</v>
      </c>
      <c r="C6953" s="4">
        <v>48.285694782699998</v>
      </c>
      <c r="D6953" s="4">
        <v>8.0284911115300002</v>
      </c>
      <c r="E6953" s="4">
        <f>Orte[[#This Row],[Lat_dez]]*PI()/180</f>
        <v>0.8427443555711629</v>
      </c>
      <c r="F6953" s="4">
        <f>Orte[[#This Row],[Lon_dez]]*PI()/180</f>
        <v>0.14012360386329778</v>
      </c>
      <c r="G6953" t="s">
        <v>546</v>
      </c>
      <c r="H6953" t="s">
        <v>622</v>
      </c>
      <c r="I6953" s="4" t="b">
        <v>0</v>
      </c>
      <c r="J6953" s="4" t="str">
        <f>CONCATENATE(Orte[[#This Row],[Ort]]," - ",Orte[[#This Row],[Landkreis]])</f>
        <v>Steinach - Landkreis Ortenaukreis</v>
      </c>
      <c r="L6953" s="3" t="s">
        <v>13708</v>
      </c>
      <c r="M6953" s="3"/>
      <c r="N6953" t="str">
        <f>Orte[[#This Row],[Ort]]</f>
        <v>Steinach</v>
      </c>
    </row>
    <row r="6954" spans="1:14" x14ac:dyDescent="0.35">
      <c r="A6954" t="s">
        <v>4063</v>
      </c>
      <c r="B6954" s="3" t="s">
        <v>11536</v>
      </c>
      <c r="C6954" s="4">
        <v>48.953545833699998</v>
      </c>
      <c r="D6954" s="4">
        <v>12.6032594734</v>
      </c>
      <c r="E6954" s="4">
        <f>Orte[[#This Row],[Lat_dez]]*PI()/180</f>
        <v>0.85440055532401749</v>
      </c>
      <c r="F6954" s="4">
        <f>Orte[[#This Row],[Lon_dez]]*PI()/180</f>
        <v>0.21996837429399668</v>
      </c>
      <c r="G6954" t="s">
        <v>665</v>
      </c>
      <c r="H6954" t="s">
        <v>1229</v>
      </c>
      <c r="I6954" s="4" t="b">
        <v>0</v>
      </c>
      <c r="J6954" s="4" t="str">
        <f>CONCATENATE(Orte[[#This Row],[Ort]]," - ",Orte[[#This Row],[Landkreis]])</f>
        <v>Steinach - Landkreis Straubing-Bogen</v>
      </c>
      <c r="L6954" s="3" t="s">
        <v>12917</v>
      </c>
      <c r="M6954" s="3"/>
      <c r="N6954" t="str">
        <f>Orte[[#This Row],[Ort]]</f>
        <v>Steinach</v>
      </c>
    </row>
    <row r="6955" spans="1:14" x14ac:dyDescent="0.35">
      <c r="A6955" t="s">
        <v>4063</v>
      </c>
      <c r="B6955" s="3" t="s">
        <v>11701</v>
      </c>
      <c r="C6955" s="4">
        <v>50.433564184200002</v>
      </c>
      <c r="D6955" s="4">
        <v>11.1610181021</v>
      </c>
      <c r="E6955" s="4">
        <f>Orte[[#This Row],[Lat_dez]]*PI()/180</f>
        <v>0.88023174853017805</v>
      </c>
      <c r="F6955" s="4">
        <f>Orte[[#This Row],[Lon_dez]]*PI()/180</f>
        <v>0.19479651375633364</v>
      </c>
      <c r="G6955" t="s">
        <v>678</v>
      </c>
      <c r="H6955" t="s">
        <v>1823</v>
      </c>
      <c r="I6955" s="4" t="b">
        <v>0</v>
      </c>
      <c r="J6955" s="4" t="str">
        <f>CONCATENATE(Orte[[#This Row],[Ort]]," - ",Orte[[#This Row],[Landkreis]])</f>
        <v>Steinach - Landkreis Sonneberg</v>
      </c>
      <c r="L6955" s="3" t="s">
        <v>9059</v>
      </c>
      <c r="M6955" s="3"/>
      <c r="N6955" t="str">
        <f>Orte[[#This Row],[Ort]]</f>
        <v>Steinach</v>
      </c>
    </row>
    <row r="6956" spans="1:14" x14ac:dyDescent="0.35">
      <c r="A6956" t="s">
        <v>5369</v>
      </c>
      <c r="B6956" s="3" t="s">
        <v>13232</v>
      </c>
      <c r="C6956" s="4">
        <v>50.3212369345</v>
      </c>
      <c r="D6956" s="4">
        <v>9.4739978992299996</v>
      </c>
      <c r="E6956" s="4">
        <f>Orte[[#This Row],[Lat_dez]]*PI()/180</f>
        <v>0.87827126818320322</v>
      </c>
      <c r="F6956" s="4">
        <f>Orte[[#This Row],[Lon_dez]]*PI()/180</f>
        <v>0.16535245666858944</v>
      </c>
      <c r="G6956" t="s">
        <v>549</v>
      </c>
      <c r="H6956" t="s">
        <v>1076</v>
      </c>
      <c r="I6956" s="4" t="b">
        <v>0</v>
      </c>
      <c r="J6956" s="4" t="str">
        <f>CONCATENATE(Orte[[#This Row],[Ort]]," - ",Orte[[#This Row],[Landkreis]])</f>
        <v>Steinau an der Straße - Landkreis Main-Kinzig-Kreis</v>
      </c>
      <c r="L6956" s="3" t="s">
        <v>15391</v>
      </c>
      <c r="M6956" s="3"/>
      <c r="N6956" t="str">
        <f>Orte[[#This Row],[Ort]]</f>
        <v>Steinau an der Straße</v>
      </c>
    </row>
    <row r="6957" spans="1:14" x14ac:dyDescent="0.35">
      <c r="A6957" t="s">
        <v>1713</v>
      </c>
      <c r="B6957" s="3" t="s">
        <v>8671</v>
      </c>
      <c r="C6957" s="4">
        <v>50.170756790299997</v>
      </c>
      <c r="D6957" s="4">
        <v>8.5705649074500005</v>
      </c>
      <c r="E6957" s="4">
        <f>Orte[[#This Row],[Lat_dez]]*PI()/180</f>
        <v>0.87564489420803726</v>
      </c>
      <c r="F6957" s="4">
        <f>Orte[[#This Row],[Lon_dez]]*PI()/180</f>
        <v>0.1495845763908856</v>
      </c>
      <c r="G6957" t="s">
        <v>549</v>
      </c>
      <c r="H6957" t="s">
        <v>1058</v>
      </c>
      <c r="I6957" s="4" t="b">
        <v>0</v>
      </c>
      <c r="J6957" s="4" t="str">
        <f>CONCATENATE(Orte[[#This Row],[Ort]]," - ",Orte[[#This Row],[Landkreis]])</f>
        <v>Steinbach (Taunus) - Landkreis Hochtaunuskreis</v>
      </c>
      <c r="L6957" s="3" t="s">
        <v>9719</v>
      </c>
      <c r="M6957" s="3"/>
      <c r="N6957" t="str">
        <f>Orte[[#This Row],[Ort]]</f>
        <v>Steinbach (Taunus)</v>
      </c>
    </row>
    <row r="6958" spans="1:14" x14ac:dyDescent="0.35">
      <c r="A6958" t="s">
        <v>3967</v>
      </c>
      <c r="B6958" s="3" t="s">
        <v>11417</v>
      </c>
      <c r="C6958" s="4">
        <v>50.4290157577</v>
      </c>
      <c r="D6958" s="4">
        <v>11.329650767</v>
      </c>
      <c r="E6958" s="4">
        <f>Orte[[#This Row],[Lat_dez]]*PI()/180</f>
        <v>0.88015236351196791</v>
      </c>
      <c r="F6958" s="4">
        <f>Orte[[#This Row],[Lon_dez]]*PI()/180</f>
        <v>0.19773970898525092</v>
      </c>
      <c r="G6958" t="s">
        <v>665</v>
      </c>
      <c r="H6958" t="s">
        <v>1188</v>
      </c>
      <c r="I6958" s="4" t="b">
        <v>0</v>
      </c>
      <c r="J6958" s="4" t="str">
        <f>CONCATENATE(Orte[[#This Row],[Ort]]," - ",Orte[[#This Row],[Landkreis]])</f>
        <v>Steinbach a. Wald - Landkreis Kronach</v>
      </c>
      <c r="L6958" s="3" t="s">
        <v>11710</v>
      </c>
      <c r="M6958" s="3"/>
      <c r="N6958" t="str">
        <f>Orte[[#This Row],[Ort]]</f>
        <v>Steinbach a. Wald</v>
      </c>
    </row>
    <row r="6959" spans="1:14" x14ac:dyDescent="0.35">
      <c r="A6959" t="s">
        <v>607</v>
      </c>
      <c r="B6959" s="3" t="s">
        <v>7729</v>
      </c>
      <c r="C6959" s="4">
        <v>49.654439994100002</v>
      </c>
      <c r="D6959" s="4">
        <v>7.8891846210100001</v>
      </c>
      <c r="E6959" s="4">
        <f>Orte[[#This Row],[Lat_dez]]*PI()/180</f>
        <v>0.86663346613099879</v>
      </c>
      <c r="F6959" s="4">
        <f>Orte[[#This Row],[Lon_dez]]*PI()/180</f>
        <v>0.1376922469343255</v>
      </c>
      <c r="G6959" t="s">
        <v>514</v>
      </c>
      <c r="H6959" t="s">
        <v>595</v>
      </c>
      <c r="I6959" s="4" t="b">
        <v>0</v>
      </c>
      <c r="J6959" s="4" t="str">
        <f>CONCATENATE(Orte[[#This Row],[Ort]]," - ",Orte[[#This Row],[Landkreis]])</f>
        <v>Steinbach, Weitersweiler, Bennhausen, Mörsfeld, Würzweiler, Ruppertsecken u.a. - Landkreis Donnersbergkreis</v>
      </c>
      <c r="L6959" s="3" t="s">
        <v>12971</v>
      </c>
      <c r="M6959" s="3"/>
      <c r="N6959" t="str">
        <f>Orte[[#This Row],[Ort]]</f>
        <v>Steinbach, Weitersweiler, Bennhausen, Mörsfeld, Würzweiler, Ruppertsecken u.a.</v>
      </c>
    </row>
    <row r="6960" spans="1:14" x14ac:dyDescent="0.35">
      <c r="A6960" t="s">
        <v>1311</v>
      </c>
      <c r="B6960" s="3" t="s">
        <v>8250</v>
      </c>
      <c r="C6960" s="4">
        <v>50.7014121088</v>
      </c>
      <c r="D6960" s="4">
        <v>10.594501594600001</v>
      </c>
      <c r="E6960" s="4">
        <f>Orte[[#This Row],[Lat_dez]]*PI()/180</f>
        <v>0.88490657670908146</v>
      </c>
      <c r="F6960" s="4">
        <f>Orte[[#This Row],[Lon_dez]]*PI()/180</f>
        <v>0.18490893543355952</v>
      </c>
      <c r="G6960" t="s">
        <v>678</v>
      </c>
      <c r="H6960" t="s">
        <v>690</v>
      </c>
      <c r="I6960" s="4" t="b">
        <v>0</v>
      </c>
      <c r="J6960" s="4" t="str">
        <f>CONCATENATE(Orte[[#This Row],[Ort]]," - ",Orte[[#This Row],[Landkreis]])</f>
        <v>Steinbach-Hallenberg - Landkreis Schmalkalden-Meiningen</v>
      </c>
      <c r="L6960" s="3" t="s">
        <v>10992</v>
      </c>
      <c r="M6960" s="3"/>
      <c r="N6960" t="str">
        <f>Orte[[#This Row],[Ort]]</f>
        <v>Steinbach-Hallenberg</v>
      </c>
    </row>
    <row r="6961" spans="1:14" x14ac:dyDescent="0.35">
      <c r="A6961" t="s">
        <v>3013</v>
      </c>
      <c r="B6961" s="3" t="s">
        <v>13537</v>
      </c>
      <c r="C6961" s="4">
        <v>50.544234229899999</v>
      </c>
      <c r="D6961" s="4">
        <v>12.476888519299999</v>
      </c>
      <c r="E6961" s="4">
        <f>Orte[[#This Row],[Lat_dez]]*PI()/180</f>
        <v>0.88216330521097552</v>
      </c>
      <c r="F6961" s="4">
        <f>Orte[[#This Row],[Lon_dez]]*PI()/180</f>
        <v>0.21776278506606503</v>
      </c>
      <c r="G6961" t="s">
        <v>869</v>
      </c>
      <c r="H6961" t="s">
        <v>870</v>
      </c>
      <c r="I6961" s="4" t="b">
        <v>0</v>
      </c>
      <c r="J6961" s="4" t="str">
        <f>CONCATENATE(Orte[[#This Row],[Ort]]," - ",Orte[[#This Row],[Landkreis]])</f>
        <v>Steinberg - Landkreis Vogtlandkreis</v>
      </c>
      <c r="L6961" s="3" t="s">
        <v>13379</v>
      </c>
      <c r="M6961" s="3"/>
      <c r="N6961" t="str">
        <f>Orte[[#This Row],[Ort]]</f>
        <v>Steinberg</v>
      </c>
    </row>
    <row r="6962" spans="1:14" x14ac:dyDescent="0.35">
      <c r="A6962" t="s">
        <v>3013</v>
      </c>
      <c r="B6962" s="3" t="s">
        <v>10211</v>
      </c>
      <c r="C6962" s="4">
        <v>49.2726546715</v>
      </c>
      <c r="D6962" s="4">
        <v>12.174439699300001</v>
      </c>
      <c r="E6962" s="4">
        <f>Orte[[#This Row],[Lat_dez]]*PI()/180</f>
        <v>0.85997005521584002</v>
      </c>
      <c r="F6962" s="4">
        <f>Orte[[#This Row],[Lon_dez]]*PI()/180</f>
        <v>0.21248405733829343</v>
      </c>
      <c r="G6962" t="s">
        <v>665</v>
      </c>
      <c r="H6962" t="s">
        <v>906</v>
      </c>
      <c r="I6962" s="4" t="b">
        <v>0</v>
      </c>
      <c r="J6962" s="4" t="str">
        <f>CONCATENATE(Orte[[#This Row],[Ort]]," - ",Orte[[#This Row],[Landkreis]])</f>
        <v>Steinberg - Landkreis Schwandorf</v>
      </c>
      <c r="L6962" s="3" t="s">
        <v>8014</v>
      </c>
      <c r="M6962" s="3"/>
      <c r="N6962" t="str">
        <f>Orte[[#This Row],[Ort]]</f>
        <v>Steinberg</v>
      </c>
    </row>
    <row r="6963" spans="1:14" x14ac:dyDescent="0.35">
      <c r="A6963" t="s">
        <v>3050</v>
      </c>
      <c r="B6963" s="3" t="s">
        <v>10258</v>
      </c>
      <c r="C6963" s="4">
        <v>54.768535771899998</v>
      </c>
      <c r="D6963" s="4">
        <v>9.7548493831399998</v>
      </c>
      <c r="E6963" s="4">
        <f>Orte[[#This Row],[Lat_dez]]*PI()/180</f>
        <v>0.95589127571594901</v>
      </c>
      <c r="F6963" s="4">
        <f>Orte[[#This Row],[Lon_dez]]*PI()/180</f>
        <v>0.17025423977193083</v>
      </c>
      <c r="G6963" t="s">
        <v>641</v>
      </c>
      <c r="H6963" t="s">
        <v>660</v>
      </c>
      <c r="I6963" s="4" t="b">
        <v>0</v>
      </c>
      <c r="J6963" s="4" t="str">
        <f>CONCATENATE(Orte[[#This Row],[Ort]]," - ",Orte[[#This Row],[Landkreis]])</f>
        <v>Steinberg, Steinbergkirche - Kreis Schleswig-Flensburg</v>
      </c>
      <c r="L6963" s="3" t="s">
        <v>8749</v>
      </c>
      <c r="M6963" s="3"/>
      <c r="N6963" t="str">
        <f>Orte[[#This Row],[Ort]]</f>
        <v>Steinberg, Steinbergkirche</v>
      </c>
    </row>
    <row r="6964" spans="1:14" x14ac:dyDescent="0.35">
      <c r="A6964" t="s">
        <v>6634</v>
      </c>
      <c r="B6964" s="3" t="s">
        <v>14945</v>
      </c>
      <c r="C6964" s="4">
        <v>53.707488973499999</v>
      </c>
      <c r="D6964" s="4">
        <v>10.3993437319</v>
      </c>
      <c r="E6964" s="4">
        <f>Orte[[#This Row],[Lat_dez]]*PI()/180</f>
        <v>0.93737251556612444</v>
      </c>
      <c r="F6964" s="4">
        <f>Orte[[#This Row],[Lon_dez]]*PI()/180</f>
        <v>0.18150278816828949</v>
      </c>
      <c r="G6964" t="s">
        <v>641</v>
      </c>
      <c r="H6964" t="s">
        <v>703</v>
      </c>
      <c r="I6964" s="4" t="b">
        <v>0</v>
      </c>
      <c r="J6964" s="4" t="str">
        <f>CONCATENATE(Orte[[#This Row],[Ort]]," - ",Orte[[#This Row],[Landkreis]])</f>
        <v>Steinburg - Kreis Stormarn</v>
      </c>
      <c r="L6964" s="3" t="s">
        <v>7775</v>
      </c>
      <c r="M6964" s="3"/>
      <c r="N6964" t="str">
        <f>Orte[[#This Row],[Ort]]</f>
        <v>Steinburg</v>
      </c>
    </row>
    <row r="6965" spans="1:14" x14ac:dyDescent="0.35">
      <c r="A6965" t="s">
        <v>7246</v>
      </c>
      <c r="B6965" s="3" t="s">
        <v>15758</v>
      </c>
      <c r="C6965" s="4">
        <v>48.213113095600001</v>
      </c>
      <c r="D6965" s="4">
        <v>11.0211026582</v>
      </c>
      <c r="E6965" s="4">
        <f>Orte[[#This Row],[Lat_dez]]*PI()/180</f>
        <v>0.84147756615461555</v>
      </c>
      <c r="F6965" s="4">
        <f>Orte[[#This Row],[Lon_dez]]*PI()/180</f>
        <v>0.19235452858588925</v>
      </c>
      <c r="G6965" t="s">
        <v>665</v>
      </c>
      <c r="H6965" t="s">
        <v>947</v>
      </c>
      <c r="I6965" s="4" t="b">
        <v>0</v>
      </c>
      <c r="J6965" s="4" t="str">
        <f>CONCATENATE(Orte[[#This Row],[Ort]]," - ",Orte[[#This Row],[Landkreis]])</f>
        <v>Steindorf - Landkreis Aichach-Friedberg</v>
      </c>
      <c r="L6965" s="3" t="s">
        <v>11446</v>
      </c>
      <c r="M6965" s="3"/>
      <c r="N6965" t="str">
        <f>Orte[[#This Row],[Ort]]</f>
        <v>Steindorf</v>
      </c>
    </row>
    <row r="6966" spans="1:14" x14ac:dyDescent="0.35">
      <c r="A6966" t="s">
        <v>3535</v>
      </c>
      <c r="B6966" s="3" t="s">
        <v>10873</v>
      </c>
      <c r="C6966" s="4">
        <v>47.674998166599998</v>
      </c>
      <c r="D6966" s="4">
        <v>7.7428003412099997</v>
      </c>
      <c r="E6966" s="4">
        <f>Orte[[#This Row],[Lat_dez]]*PI()/180</f>
        <v>0.83208568888943013</v>
      </c>
      <c r="F6966" s="4">
        <f>Orte[[#This Row],[Lon_dez]]*PI()/180</f>
        <v>0.13513735927865486</v>
      </c>
      <c r="G6966" t="s">
        <v>546</v>
      </c>
      <c r="H6966" t="s">
        <v>597</v>
      </c>
      <c r="I6966" s="4" t="b">
        <v>0</v>
      </c>
      <c r="J6966" s="4" t="str">
        <f>CONCATENATE(Orte[[#This Row],[Ort]]," - ",Orte[[#This Row],[Landkreis]])</f>
        <v>Steinen - Landkreis Lörrach</v>
      </c>
      <c r="L6966" s="3" t="s">
        <v>9267</v>
      </c>
      <c r="M6966" s="3"/>
      <c r="N6966" t="str">
        <f>Orte[[#This Row],[Ort]]</f>
        <v>Steinen</v>
      </c>
    </row>
    <row r="6967" spans="1:14" x14ac:dyDescent="0.35">
      <c r="A6967" t="s">
        <v>4681</v>
      </c>
      <c r="B6967" s="3" t="s">
        <v>12341</v>
      </c>
      <c r="C6967" s="4">
        <v>48.662693443000002</v>
      </c>
      <c r="D6967" s="4">
        <v>9.1198098560599998</v>
      </c>
      <c r="E6967" s="4">
        <f>Orte[[#This Row],[Lat_dez]]*PI()/180</f>
        <v>0.8493242234690056</v>
      </c>
      <c r="F6967" s="4">
        <f>Orte[[#This Row],[Lon_dez]]*PI()/180</f>
        <v>0.15917070914407713</v>
      </c>
      <c r="G6967" t="s">
        <v>546</v>
      </c>
      <c r="H6967" t="s">
        <v>749</v>
      </c>
      <c r="I6967" s="4" t="b">
        <v>0</v>
      </c>
      <c r="J6967" s="4" t="str">
        <f>CONCATENATE(Orte[[#This Row],[Ort]]," - ",Orte[[#This Row],[Landkreis]])</f>
        <v>Steinenbronn - Landkreis Böblingen</v>
      </c>
      <c r="L6967" s="3" t="s">
        <v>13133</v>
      </c>
      <c r="M6967" s="3"/>
      <c r="N6967" t="str">
        <f>Orte[[#This Row],[Ort]]</f>
        <v>Steinenbronn</v>
      </c>
    </row>
    <row r="6968" spans="1:14" x14ac:dyDescent="0.35">
      <c r="A6968" t="s">
        <v>825</v>
      </c>
      <c r="B6968" s="3" t="s">
        <v>13338</v>
      </c>
      <c r="C6968" s="4">
        <v>54.6042060435</v>
      </c>
      <c r="D6968" s="4">
        <v>9.7264937414899997</v>
      </c>
      <c r="E6968" s="4">
        <f>Orte[[#This Row],[Lat_dez]]*PI()/180</f>
        <v>0.95302318089646099</v>
      </c>
      <c r="F6968" s="4">
        <f>Orte[[#This Row],[Lon_dez]]*PI()/180</f>
        <v>0.16975934046362268</v>
      </c>
      <c r="G6968" t="s">
        <v>641</v>
      </c>
      <c r="H6968" t="s">
        <v>660</v>
      </c>
      <c r="I6968" s="4" t="b">
        <v>0</v>
      </c>
      <c r="J6968" s="4" t="str">
        <f>CONCATENATE(Orte[[#This Row],[Ort]]," - ",Orte[[#This Row],[Landkreis]])</f>
        <v>Steinfeld - Kreis Schleswig-Flensburg</v>
      </c>
      <c r="L6968" s="3" t="s">
        <v>11137</v>
      </c>
      <c r="M6968" s="3"/>
      <c r="N6968" t="str">
        <f>Orte[[#This Row],[Ort]]</f>
        <v>Steinfeld</v>
      </c>
    </row>
    <row r="6969" spans="1:14" x14ac:dyDescent="0.35">
      <c r="A6969" t="s">
        <v>825</v>
      </c>
      <c r="B6969" s="3" t="s">
        <v>9830</v>
      </c>
      <c r="C6969" s="4">
        <v>52.594851304599999</v>
      </c>
      <c r="D6969" s="4">
        <v>8.2228837496999994</v>
      </c>
      <c r="E6969" s="4">
        <f>Orte[[#This Row],[Lat_dez]]*PI()/180</f>
        <v>0.91795332486210512</v>
      </c>
      <c r="F6969" s="4">
        <f>Orte[[#This Row],[Lon_dez]]*PI()/180</f>
        <v>0.14351639544100228</v>
      </c>
      <c r="G6969" t="s">
        <v>554</v>
      </c>
      <c r="H6969" t="s">
        <v>1638</v>
      </c>
      <c r="I6969" s="4" t="b">
        <v>0</v>
      </c>
      <c r="J6969" s="4" t="str">
        <f>CONCATENATE(Orte[[#This Row],[Ort]]," - ",Orte[[#This Row],[Landkreis]])</f>
        <v>Steinfeld - Landkreis Vechta</v>
      </c>
      <c r="L6969" s="3" t="s">
        <v>12963</v>
      </c>
      <c r="M6969" s="3"/>
      <c r="N6969" t="str">
        <f>Orte[[#This Row],[Ort]]</f>
        <v>Steinfeld</v>
      </c>
    </row>
    <row r="6970" spans="1:14" x14ac:dyDescent="0.35">
      <c r="A6970" t="s">
        <v>825</v>
      </c>
      <c r="B6970" s="3" t="s">
        <v>7869</v>
      </c>
      <c r="C6970" s="4">
        <v>49.951113565</v>
      </c>
      <c r="D6970" s="4">
        <v>9.6502011204099993</v>
      </c>
      <c r="E6970" s="4">
        <f>Orte[[#This Row],[Lat_dez]]*PI()/180</f>
        <v>0.8718113967468526</v>
      </c>
      <c r="F6970" s="4">
        <f>Orte[[#This Row],[Lon_dez]]*PI()/180</f>
        <v>0.16842778303080025</v>
      </c>
      <c r="G6970" t="s">
        <v>665</v>
      </c>
      <c r="H6970" t="s">
        <v>826</v>
      </c>
      <c r="I6970" s="4" t="b">
        <v>0</v>
      </c>
      <c r="J6970" s="4" t="str">
        <f>CONCATENATE(Orte[[#This Row],[Ort]]," - ",Orte[[#This Row],[Landkreis]])</f>
        <v>Steinfeld - Landkreis Main-Spessart</v>
      </c>
      <c r="L6970" s="3" t="s">
        <v>12518</v>
      </c>
      <c r="M6970" s="3"/>
      <c r="N6970" t="str">
        <f>Orte[[#This Row],[Ort]]</f>
        <v>Steinfeld</v>
      </c>
    </row>
    <row r="6971" spans="1:14" x14ac:dyDescent="0.35">
      <c r="A6971" t="s">
        <v>4908</v>
      </c>
      <c r="B6971" s="3" t="s">
        <v>12632</v>
      </c>
      <c r="C6971" s="4">
        <v>52.144781159600001</v>
      </c>
      <c r="D6971" s="4">
        <v>7.3693612210500001</v>
      </c>
      <c r="E6971" s="4">
        <f>Orte[[#This Row],[Lat_dez]]*PI()/180</f>
        <v>0.91009811896692683</v>
      </c>
      <c r="F6971" s="4">
        <f>Orte[[#This Row],[Lon_dez]]*PI()/180</f>
        <v>0.12861961707611216</v>
      </c>
      <c r="G6971" t="s">
        <v>504</v>
      </c>
      <c r="H6971" t="s">
        <v>601</v>
      </c>
      <c r="I6971" s="4" t="b">
        <v>0</v>
      </c>
      <c r="J6971" s="4" t="str">
        <f>CONCATENATE(Orte[[#This Row],[Ort]]," - ",Orte[[#This Row],[Landkreis]])</f>
        <v>Steinfurt - Kreis Steinfurt</v>
      </c>
      <c r="L6971" s="3" t="s">
        <v>12061</v>
      </c>
      <c r="M6971" s="3"/>
      <c r="N6971" t="str">
        <f>Orte[[#This Row],[Ort]]</f>
        <v>Steinfurt</v>
      </c>
    </row>
    <row r="6972" spans="1:14" x14ac:dyDescent="0.35">
      <c r="A6972" t="s">
        <v>7051</v>
      </c>
      <c r="B6972" s="3" t="s">
        <v>15498</v>
      </c>
      <c r="C6972" s="4">
        <v>47.708226158199999</v>
      </c>
      <c r="D6972" s="4">
        <v>10.867368606299999</v>
      </c>
      <c r="E6972" s="4">
        <f>Orte[[#This Row],[Lat_dez]]*PI()/180</f>
        <v>0.83266562674667499</v>
      </c>
      <c r="F6972" s="4">
        <f>Orte[[#This Row],[Lon_dez]]*PI()/180</f>
        <v>0.18967136320780237</v>
      </c>
      <c r="G6972" t="s">
        <v>665</v>
      </c>
      <c r="H6972" t="s">
        <v>1338</v>
      </c>
      <c r="I6972" s="4" t="b">
        <v>0</v>
      </c>
      <c r="J6972" s="4" t="str">
        <f>CONCATENATE(Orte[[#This Row],[Ort]]," - ",Orte[[#This Row],[Landkreis]])</f>
        <v>Steingaden - Landkreis Weilheim-Schongau</v>
      </c>
      <c r="L6972" s="3" t="s">
        <v>15390</v>
      </c>
      <c r="M6972" s="3"/>
      <c r="N6972" t="str">
        <f>Orte[[#This Row],[Ort]]</f>
        <v>Steingaden</v>
      </c>
    </row>
    <row r="6973" spans="1:14" x14ac:dyDescent="0.35">
      <c r="A6973" t="s">
        <v>4886</v>
      </c>
      <c r="B6973" s="3" t="s">
        <v>12598</v>
      </c>
      <c r="C6973" s="4">
        <v>51.999552830799999</v>
      </c>
      <c r="D6973" s="4">
        <v>8.3807369669499998</v>
      </c>
      <c r="E6973" s="4">
        <f>Orte[[#This Row],[Lat_dez]]*PI()/180</f>
        <v>0.9075634064621978</v>
      </c>
      <c r="F6973" s="4">
        <f>Orte[[#This Row],[Lon_dez]]*PI()/180</f>
        <v>0.1462714538168807</v>
      </c>
      <c r="G6973" t="s">
        <v>504</v>
      </c>
      <c r="H6973" t="s">
        <v>1715</v>
      </c>
      <c r="I6973" s="4" t="b">
        <v>0</v>
      </c>
      <c r="J6973" s="4" t="str">
        <f>CONCATENATE(Orte[[#This Row],[Ort]]," - ",Orte[[#This Row],[Landkreis]])</f>
        <v>Steinhagen - Kreis Gütersloh</v>
      </c>
      <c r="L6973" s="3" t="s">
        <v>14237</v>
      </c>
      <c r="M6973" s="3"/>
      <c r="N6973" t="str">
        <f>Orte[[#This Row],[Ort]]</f>
        <v>Steinhagen</v>
      </c>
    </row>
    <row r="6974" spans="1:14" x14ac:dyDescent="0.35">
      <c r="A6974" t="s">
        <v>6187</v>
      </c>
      <c r="B6974" s="3" t="s">
        <v>14318</v>
      </c>
      <c r="C6974" s="4">
        <v>51.848583534699998</v>
      </c>
      <c r="D6974" s="4">
        <v>9.0549110352300008</v>
      </c>
      <c r="E6974" s="4">
        <f>Orte[[#This Row],[Lat_dez]]*PI()/180</f>
        <v>0.90492849517583462</v>
      </c>
      <c r="F6974" s="4">
        <f>Orte[[#This Row],[Lon_dez]]*PI()/180</f>
        <v>0.15803801103993176</v>
      </c>
      <c r="G6974" t="s">
        <v>504</v>
      </c>
      <c r="H6974" t="s">
        <v>3120</v>
      </c>
      <c r="I6974" s="4" t="b">
        <v>0</v>
      </c>
      <c r="J6974" s="4" t="str">
        <f>CONCATENATE(Orte[[#This Row],[Ort]]," - ",Orte[[#This Row],[Landkreis]])</f>
        <v>Steinheim - Kreis Höxter</v>
      </c>
      <c r="L6974" s="3" t="s">
        <v>7781</v>
      </c>
      <c r="M6974" s="3"/>
      <c r="N6974" t="str">
        <f>Orte[[#This Row],[Ort]]</f>
        <v>Steinheim</v>
      </c>
    </row>
    <row r="6975" spans="1:14" x14ac:dyDescent="0.35">
      <c r="A6975" t="s">
        <v>4821</v>
      </c>
      <c r="B6975" s="3" t="s">
        <v>12518</v>
      </c>
      <c r="C6975" s="4">
        <v>48.684812544499998</v>
      </c>
      <c r="D6975" s="4">
        <v>10.0385625322</v>
      </c>
      <c r="E6975" s="4">
        <f>Orte[[#This Row],[Lat_dez]]*PI()/180</f>
        <v>0.84971027461776327</v>
      </c>
      <c r="F6975" s="4">
        <f>Orte[[#This Row],[Lon_dez]]*PI()/180</f>
        <v>0.1752059683542293</v>
      </c>
      <c r="G6975" t="s">
        <v>546</v>
      </c>
      <c r="H6975" t="s">
        <v>676</v>
      </c>
      <c r="I6975" s="4" t="b">
        <v>0</v>
      </c>
      <c r="J6975" s="4" t="str">
        <f>CONCATENATE(Orte[[#This Row],[Ort]]," - ",Orte[[#This Row],[Landkreis]])</f>
        <v>Steinheim am Albuch - Landkreis Heidenheim</v>
      </c>
      <c r="L6975" s="3" t="s">
        <v>12533</v>
      </c>
      <c r="M6975" s="3"/>
      <c r="N6975" t="str">
        <f>Orte[[#This Row],[Ort]]</f>
        <v>Steinheim am Albuch</v>
      </c>
    </row>
    <row r="6976" spans="1:14" x14ac:dyDescent="0.35">
      <c r="A6976" t="s">
        <v>6406</v>
      </c>
      <c r="B6976" s="3" t="s">
        <v>14623</v>
      </c>
      <c r="C6976" s="4">
        <v>48.975007918000003</v>
      </c>
      <c r="D6976" s="4">
        <v>9.2780956392899991</v>
      </c>
      <c r="E6976" s="4">
        <f>Orte[[#This Row],[Lat_dez]]*PI()/180</f>
        <v>0.85477513935939298</v>
      </c>
      <c r="F6976" s="4">
        <f>Orte[[#This Row],[Lon_dez]]*PI()/180</f>
        <v>0.16193331722053864</v>
      </c>
      <c r="G6976" t="s">
        <v>546</v>
      </c>
      <c r="H6976" t="s">
        <v>757</v>
      </c>
      <c r="I6976" s="4" t="b">
        <v>0</v>
      </c>
      <c r="J6976" s="4" t="str">
        <f>CONCATENATE(Orte[[#This Row],[Ort]]," - ",Orte[[#This Row],[Landkreis]])</f>
        <v>Steinheim, Murr - Landkreis Ludwigsburg</v>
      </c>
      <c r="L6976" s="3" t="s">
        <v>12572</v>
      </c>
      <c r="M6976" s="3"/>
      <c r="N6976" t="str">
        <f>Orte[[#This Row],[Ort]]</f>
        <v>Steinheim, Murr</v>
      </c>
    </row>
    <row r="6977" spans="1:14" x14ac:dyDescent="0.35">
      <c r="A6977" t="s">
        <v>4919</v>
      </c>
      <c r="B6977" s="3" t="s">
        <v>12644</v>
      </c>
      <c r="C6977" s="4">
        <v>48.098854345100001</v>
      </c>
      <c r="D6977" s="4">
        <v>12.0430484676</v>
      </c>
      <c r="E6977" s="4">
        <f>Orte[[#This Row],[Lat_dez]]*PI()/180</f>
        <v>0.839483374759176</v>
      </c>
      <c r="F6977" s="4">
        <f>Orte[[#This Row],[Lon_dez]]*PI()/180</f>
        <v>0.21019084773687766</v>
      </c>
      <c r="G6977" t="s">
        <v>665</v>
      </c>
      <c r="H6977" t="s">
        <v>1203</v>
      </c>
      <c r="I6977" s="4" t="b">
        <v>0</v>
      </c>
      <c r="J6977" s="4" t="str">
        <f>CONCATENATE(Orte[[#This Row],[Ort]]," - ",Orte[[#This Row],[Landkreis]])</f>
        <v>Steinhöring - Landkreis Ebersberg</v>
      </c>
      <c r="L6977" s="3" t="s">
        <v>11584</v>
      </c>
      <c r="M6977" s="3"/>
      <c r="N6977" t="str">
        <f>Orte[[#This Row],[Ort]]</f>
        <v>Steinhöring</v>
      </c>
    </row>
    <row r="6978" spans="1:14" x14ac:dyDescent="0.35">
      <c r="A6978" t="s">
        <v>3081</v>
      </c>
      <c r="B6978" s="3" t="s">
        <v>10297</v>
      </c>
      <c r="C6978" s="4">
        <v>52.713483331200003</v>
      </c>
      <c r="D6978" s="4">
        <v>10.423910449499999</v>
      </c>
      <c r="E6978" s="4">
        <f>Orte[[#This Row],[Lat_dez]]*PI()/180</f>
        <v>0.92002384432458861</v>
      </c>
      <c r="F6978" s="4">
        <f>Orte[[#This Row],[Lon_dez]]*PI()/180</f>
        <v>0.18193155827681709</v>
      </c>
      <c r="G6978" t="s">
        <v>554</v>
      </c>
      <c r="H6978" t="s">
        <v>1314</v>
      </c>
      <c r="I6978" s="4" t="b">
        <v>0</v>
      </c>
      <c r="J6978" s="4" t="str">
        <f>CONCATENATE(Orte[[#This Row],[Ort]]," - ",Orte[[#This Row],[Landkreis]])</f>
        <v>Steinhorst - Landkreis Gifhorn</v>
      </c>
      <c r="L6978" s="3" t="s">
        <v>12140</v>
      </c>
      <c r="M6978" s="3"/>
      <c r="N6978" t="str">
        <f>Orte[[#This Row],[Ort]]</f>
        <v>Steinhorst</v>
      </c>
    </row>
    <row r="6979" spans="1:14" x14ac:dyDescent="0.35">
      <c r="A6979" t="s">
        <v>6903</v>
      </c>
      <c r="B6979" s="3" t="s">
        <v>15291</v>
      </c>
      <c r="C6979" s="4">
        <v>48.376501623400003</v>
      </c>
      <c r="D6979" s="4">
        <v>12.0835107442</v>
      </c>
      <c r="E6979" s="4">
        <f>Orte[[#This Row],[Lat_dez]]*PI()/180</f>
        <v>0.84432923392471193</v>
      </c>
      <c r="F6979" s="4">
        <f>Orte[[#This Row],[Lon_dez]]*PI()/180</f>
        <v>0.2108970476864003</v>
      </c>
      <c r="G6979" t="s">
        <v>665</v>
      </c>
      <c r="H6979" t="s">
        <v>879</v>
      </c>
      <c r="I6979" s="4" t="b">
        <v>0</v>
      </c>
      <c r="J6979" s="4" t="str">
        <f>CONCATENATE(Orte[[#This Row],[Ort]]," - ",Orte[[#This Row],[Landkreis]])</f>
        <v>Steinkirchen - Landkreis Erding</v>
      </c>
      <c r="L6979" s="3" t="s">
        <v>9870</v>
      </c>
      <c r="M6979" s="3"/>
      <c r="N6979" t="str">
        <f>Orte[[#This Row],[Ort]]</f>
        <v>Steinkirchen</v>
      </c>
    </row>
    <row r="6980" spans="1:14" x14ac:dyDescent="0.35">
      <c r="A6980" t="s">
        <v>5973</v>
      </c>
      <c r="B6980" s="3" t="s">
        <v>14032</v>
      </c>
      <c r="C6980" s="4">
        <v>48.909053604999997</v>
      </c>
      <c r="D6980" s="4">
        <v>8.1963224490400002</v>
      </c>
      <c r="E6980" s="4">
        <f>Orte[[#This Row],[Lat_dez]]*PI()/180</f>
        <v>0.85362401944165212</v>
      </c>
      <c r="F6980" s="4">
        <f>Orte[[#This Row],[Lon_dez]]*PI()/180</f>
        <v>0.14305281329087313</v>
      </c>
      <c r="G6980" t="s">
        <v>546</v>
      </c>
      <c r="H6980" t="s">
        <v>552</v>
      </c>
      <c r="I6980" s="4" t="b">
        <v>0</v>
      </c>
      <c r="J6980" s="4" t="str">
        <f>CONCATENATE(Orte[[#This Row],[Ort]]," - ",Orte[[#This Row],[Landkreis]])</f>
        <v>Steinmauern - Landkreis Rastatt</v>
      </c>
      <c r="L6980" s="3" t="s">
        <v>9869</v>
      </c>
      <c r="M6980" s="3"/>
      <c r="N6980" t="str">
        <f>Orte[[#This Row],[Ort]]</f>
        <v>Steinmauern</v>
      </c>
    </row>
    <row r="6981" spans="1:14" x14ac:dyDescent="0.35">
      <c r="A6981" t="s">
        <v>3988</v>
      </c>
      <c r="B6981" s="3" t="s">
        <v>11447</v>
      </c>
      <c r="C6981" s="4">
        <v>49.426700416199999</v>
      </c>
      <c r="D6981" s="4">
        <v>10.210415584</v>
      </c>
      <c r="E6981" s="4">
        <f>Orte[[#This Row],[Lat_dez]]*PI()/180</f>
        <v>0.86265866065954167</v>
      </c>
      <c r="F6981" s="4">
        <f>Orte[[#This Row],[Lon_dez]]*PI()/180</f>
        <v>0.17820536993773964</v>
      </c>
      <c r="G6981" t="s">
        <v>665</v>
      </c>
      <c r="H6981" t="s">
        <v>784</v>
      </c>
      <c r="I6981" s="4" t="b">
        <v>0</v>
      </c>
      <c r="J6981" s="4" t="str">
        <f>CONCATENATE(Orte[[#This Row],[Ort]]," - ",Orte[[#This Row],[Landkreis]])</f>
        <v>Steinsfeld - Landkreis Ansbach</v>
      </c>
      <c r="L6981" s="3" t="s">
        <v>15535</v>
      </c>
      <c r="M6981" s="3"/>
      <c r="N6981" t="str">
        <f>Orte[[#This Row],[Ort]]</f>
        <v>Steinsfeld</v>
      </c>
    </row>
    <row r="6982" spans="1:14" x14ac:dyDescent="0.35">
      <c r="A6982" t="s">
        <v>1135</v>
      </c>
      <c r="B6982" s="3" t="s">
        <v>8097</v>
      </c>
      <c r="C6982" s="4">
        <v>49.092538528399999</v>
      </c>
      <c r="D6982" s="4">
        <v>8.13745008229</v>
      </c>
      <c r="E6982" s="4">
        <f>Orte[[#This Row],[Lat_dez]]*PI()/180</f>
        <v>0.85682643548275184</v>
      </c>
      <c r="F6982" s="4">
        <f>Orte[[#This Row],[Lon_dez]]*PI()/180</f>
        <v>0.14202529665264402</v>
      </c>
      <c r="G6982" t="s">
        <v>514</v>
      </c>
      <c r="H6982" t="s">
        <v>1124</v>
      </c>
      <c r="I6982" s="4" t="b">
        <v>0</v>
      </c>
      <c r="J6982" s="4" t="str">
        <f>CONCATENATE(Orte[[#This Row],[Ort]]," - ",Orte[[#This Row],[Landkreis]])</f>
        <v>Steinweiler - Landkreis Südliche Weinstraße</v>
      </c>
      <c r="L6982" s="3" t="s">
        <v>13682</v>
      </c>
      <c r="M6982" s="3"/>
      <c r="N6982" t="str">
        <f>Orte[[#This Row],[Ort]]</f>
        <v>Steinweiler</v>
      </c>
    </row>
    <row r="6983" spans="1:14" x14ac:dyDescent="0.35">
      <c r="A6983" t="s">
        <v>2518</v>
      </c>
      <c r="B6983" s="3" t="s">
        <v>9597</v>
      </c>
      <c r="C6983" s="4">
        <v>49.484648105799998</v>
      </c>
      <c r="D6983" s="4">
        <v>7.5190018610099996</v>
      </c>
      <c r="E6983" s="4">
        <f>Orte[[#This Row],[Lat_dez]]*PI()/180</f>
        <v>0.86367003863698533</v>
      </c>
      <c r="F6983" s="4">
        <f>Orte[[#This Row],[Lon_dez]]*PI()/180</f>
        <v>0.13123133893820554</v>
      </c>
      <c r="G6983" t="s">
        <v>514</v>
      </c>
      <c r="H6983" t="s">
        <v>586</v>
      </c>
      <c r="I6983" s="4" t="b">
        <v>0</v>
      </c>
      <c r="J6983" s="4" t="str">
        <f>CONCATENATE(Orte[[#This Row],[Ort]]," - ",Orte[[#This Row],[Landkreis]])</f>
        <v>Steinwenden u.a. - Landkreis Kaiserslautern</v>
      </c>
      <c r="L6983" s="3" t="s">
        <v>12056</v>
      </c>
      <c r="M6983" s="3"/>
      <c r="N6983" t="str">
        <f>Orte[[#This Row],[Ort]]</f>
        <v>Steinwenden u.a.</v>
      </c>
    </row>
    <row r="6984" spans="1:14" x14ac:dyDescent="0.35">
      <c r="A6984" t="s">
        <v>4971</v>
      </c>
      <c r="B6984" s="3" t="s">
        <v>12710</v>
      </c>
      <c r="C6984" s="4">
        <v>50.324831182899999</v>
      </c>
      <c r="D6984" s="4">
        <v>11.4605689001</v>
      </c>
      <c r="E6984" s="4">
        <f>Orte[[#This Row],[Lat_dez]]*PI()/180</f>
        <v>0.87833399965191761</v>
      </c>
      <c r="F6984" s="4">
        <f>Orte[[#This Row],[Lon_dez]]*PI()/180</f>
        <v>0.20002466145841011</v>
      </c>
      <c r="G6984" t="s">
        <v>665</v>
      </c>
      <c r="H6984" t="s">
        <v>1188</v>
      </c>
      <c r="I6984" s="4" t="b">
        <v>0</v>
      </c>
      <c r="J6984" s="4" t="str">
        <f>CONCATENATE(Orte[[#This Row],[Ort]]," - ",Orte[[#This Row],[Landkreis]])</f>
        <v>Steinwiesen - Landkreis Kronach</v>
      </c>
      <c r="L6984" s="3" t="s">
        <v>12999</v>
      </c>
      <c r="M6984" s="3"/>
      <c r="N6984" t="str">
        <f>Orte[[#This Row],[Ort]]</f>
        <v>Steinwiesen</v>
      </c>
    </row>
    <row r="6985" spans="1:14" x14ac:dyDescent="0.35">
      <c r="A6985" t="s">
        <v>2026</v>
      </c>
      <c r="B6985" s="3" t="s">
        <v>9012</v>
      </c>
      <c r="C6985" s="4">
        <v>47.798707351899999</v>
      </c>
      <c r="D6985" s="4">
        <v>8.9149524578899992</v>
      </c>
      <c r="E6985" s="4">
        <f>Orte[[#This Row],[Lat_dez]]*PI()/180</f>
        <v>0.83424482148787482</v>
      </c>
      <c r="F6985" s="4">
        <f>Orte[[#This Row],[Lon_dez]]*PI()/180</f>
        <v>0.15559527304894163</v>
      </c>
      <c r="G6985" t="s">
        <v>546</v>
      </c>
      <c r="H6985" t="s">
        <v>1065</v>
      </c>
      <c r="I6985" s="4" t="b">
        <v>0</v>
      </c>
      <c r="J6985" s="4" t="str">
        <f>CONCATENATE(Orte[[#This Row],[Ort]]," - ",Orte[[#This Row],[Landkreis]])</f>
        <v>Steißlingen - Landkreis Konstanz</v>
      </c>
      <c r="L6985" s="3" t="s">
        <v>15016</v>
      </c>
      <c r="M6985" s="3"/>
      <c r="N6985" t="str">
        <f>Orte[[#This Row],[Ort]]</f>
        <v>Steißlingen</v>
      </c>
    </row>
    <row r="6986" spans="1:14" x14ac:dyDescent="0.35">
      <c r="A6986" t="s">
        <v>5288</v>
      </c>
      <c r="B6986" s="3" t="s">
        <v>13128</v>
      </c>
      <c r="C6986" s="4">
        <v>53.380778394300002</v>
      </c>
      <c r="D6986" s="4">
        <v>10.1096944343</v>
      </c>
      <c r="E6986" s="4">
        <f>Orte[[#This Row],[Lat_dez]]*PI()/180</f>
        <v>0.9316703402579869</v>
      </c>
      <c r="F6986" s="4">
        <f>Orte[[#This Row],[Lon_dez]]*PI()/180</f>
        <v>0.17644745424908057</v>
      </c>
      <c r="G6986" t="s">
        <v>554</v>
      </c>
      <c r="H6986" t="s">
        <v>821</v>
      </c>
      <c r="I6986" s="4" t="b">
        <v>0</v>
      </c>
      <c r="J6986" s="4" t="str">
        <f>CONCATENATE(Orte[[#This Row],[Ort]]," - ",Orte[[#This Row],[Landkreis]])</f>
        <v>Stelle - Landkreis Harburg</v>
      </c>
      <c r="L6986" s="3" t="s">
        <v>14911</v>
      </c>
      <c r="M6986" s="3"/>
      <c r="N6986" t="str">
        <f>Orte[[#This Row],[Ort]]</f>
        <v>Stelle</v>
      </c>
    </row>
    <row r="6987" spans="1:14" x14ac:dyDescent="0.35">
      <c r="A6987" t="s">
        <v>4745</v>
      </c>
      <c r="B6987" s="3" t="s">
        <v>12416</v>
      </c>
      <c r="C6987" s="4">
        <v>52.427331109000001</v>
      </c>
      <c r="D6987" s="4">
        <v>8.4533564169699993</v>
      </c>
      <c r="E6987" s="4">
        <f>Orte[[#This Row],[Lat_dez]]*PI()/180</f>
        <v>0.91502954588530006</v>
      </c>
      <c r="F6987" s="4">
        <f>Orte[[#This Row],[Lon_dez]]*PI()/180</f>
        <v>0.14753890232071715</v>
      </c>
      <c r="G6987" t="s">
        <v>504</v>
      </c>
      <c r="H6987" t="s">
        <v>712</v>
      </c>
      <c r="I6987" s="4" t="b">
        <v>0</v>
      </c>
      <c r="J6987" s="4" t="str">
        <f>CONCATENATE(Orte[[#This Row],[Ort]]," - ",Orte[[#This Row],[Landkreis]])</f>
        <v>Stemwede - Kreis Minden-Lübbecke</v>
      </c>
      <c r="L6987" s="3" t="s">
        <v>10256</v>
      </c>
      <c r="M6987" s="3"/>
      <c r="N6987" t="str">
        <f>Orte[[#This Row],[Ort]]</f>
        <v>Stemwede</v>
      </c>
    </row>
    <row r="6988" spans="1:14" x14ac:dyDescent="0.35">
      <c r="A6988" t="s">
        <v>2292</v>
      </c>
      <c r="B6988" s="3" t="s">
        <v>9326</v>
      </c>
      <c r="C6988" s="4">
        <v>52.585170090799998</v>
      </c>
      <c r="D6988" s="4">
        <v>11.783892742500001</v>
      </c>
      <c r="E6988" s="4">
        <f>Orte[[#This Row],[Lat_dez]]*PI()/180</f>
        <v>0.9177843558057055</v>
      </c>
      <c r="F6988" s="4">
        <f>Orte[[#This Row],[Lon_dez]]*PI()/180</f>
        <v>0.20566772705848935</v>
      </c>
      <c r="G6988" t="s">
        <v>809</v>
      </c>
      <c r="H6988" t="s">
        <v>872</v>
      </c>
      <c r="I6988" s="4" t="b">
        <v>0</v>
      </c>
      <c r="J6988" s="4" t="str">
        <f>CONCATENATE(Orte[[#This Row],[Ort]]," - ",Orte[[#This Row],[Landkreis]])</f>
        <v>Stendal - Landkreis Stendal</v>
      </c>
      <c r="L6988" s="3" t="s">
        <v>13507</v>
      </c>
      <c r="M6988" s="3"/>
      <c r="N6988" t="str">
        <f>Orte[[#This Row],[Ort]]</f>
        <v>Stendal</v>
      </c>
    </row>
    <row r="6989" spans="1:14" x14ac:dyDescent="0.35">
      <c r="A6989" t="s">
        <v>2791</v>
      </c>
      <c r="B6989" s="3" t="s">
        <v>9937</v>
      </c>
      <c r="C6989" s="4">
        <v>47.862690258699999</v>
      </c>
      <c r="D6989" s="4">
        <v>12.1809562317</v>
      </c>
      <c r="E6989" s="4">
        <f>Orte[[#This Row],[Lat_dez]]*PI()/180</f>
        <v>0.83536153387653145</v>
      </c>
      <c r="F6989" s="4">
        <f>Orte[[#This Row],[Lon_dez]]*PI()/180</f>
        <v>0.21259779228448628</v>
      </c>
      <c r="G6989" t="s">
        <v>665</v>
      </c>
      <c r="H6989" t="s">
        <v>877</v>
      </c>
      <c r="I6989" s="4" t="b">
        <v>0</v>
      </c>
      <c r="J6989" s="4" t="str">
        <f>CONCATENATE(Orte[[#This Row],[Ort]]," - ",Orte[[#This Row],[Landkreis]])</f>
        <v>Stephanskirchen - Landkreis Rosenheim</v>
      </c>
      <c r="L6989" s="3" t="s">
        <v>14204</v>
      </c>
      <c r="M6989" s="3"/>
      <c r="N6989" t="str">
        <f>Orte[[#This Row],[Ort]]</f>
        <v>Stephanskirchen</v>
      </c>
    </row>
    <row r="6990" spans="1:14" x14ac:dyDescent="0.35">
      <c r="A6990" t="s">
        <v>7121</v>
      </c>
      <c r="B6990" s="3" t="s">
        <v>15595</v>
      </c>
      <c r="C6990" s="4">
        <v>48.811008319899997</v>
      </c>
      <c r="D6990" s="4">
        <v>12.822833596700001</v>
      </c>
      <c r="E6990" s="4">
        <f>Orte[[#This Row],[Lat_dez]]*PI()/180</f>
        <v>0.85191280640060052</v>
      </c>
      <c r="F6990" s="4">
        <f>Orte[[#This Row],[Lon_dez]]*PI()/180</f>
        <v>0.22380066569776172</v>
      </c>
      <c r="G6990" t="s">
        <v>665</v>
      </c>
      <c r="H6990" t="s">
        <v>917</v>
      </c>
      <c r="I6990" s="4" t="b">
        <v>0</v>
      </c>
      <c r="J6990" s="4" t="str">
        <f>CONCATENATE(Orte[[#This Row],[Ort]]," - ",Orte[[#This Row],[Landkreis]])</f>
        <v>Stephansposching - Landkreis Deggendorf</v>
      </c>
      <c r="L6990" s="3" t="s">
        <v>15130</v>
      </c>
      <c r="M6990" s="3"/>
      <c r="N6990" t="str">
        <f>Orte[[#This Row],[Ort]]</f>
        <v>Stephansposching</v>
      </c>
    </row>
    <row r="6991" spans="1:14" x14ac:dyDescent="0.35">
      <c r="A6991" t="s">
        <v>2656</v>
      </c>
      <c r="B6991" s="3" t="s">
        <v>9771</v>
      </c>
      <c r="C6991" s="4">
        <v>53.605738429200002</v>
      </c>
      <c r="D6991" s="4">
        <v>10.8145738001</v>
      </c>
      <c r="E6991" s="4">
        <f>Orte[[#This Row],[Lat_dez]]*PI()/180</f>
        <v>0.9355966335523932</v>
      </c>
      <c r="F6991" s="4">
        <f>Orte[[#This Row],[Lon_dez]]*PI()/180</f>
        <v>0.18874992001166008</v>
      </c>
      <c r="G6991" t="s">
        <v>641</v>
      </c>
      <c r="H6991" t="s">
        <v>1043</v>
      </c>
      <c r="I6991" s="4" t="b">
        <v>0</v>
      </c>
      <c r="J6991" s="4" t="str">
        <f>CONCATENATE(Orte[[#This Row],[Ort]]," - ",Orte[[#This Row],[Landkreis]])</f>
        <v>Sterley - Kreis Herzogtum Lauenburg</v>
      </c>
      <c r="L6991" s="3" t="s">
        <v>12296</v>
      </c>
      <c r="M6991" s="3"/>
      <c r="N6991" t="str">
        <f>Orte[[#This Row],[Ort]]</f>
        <v>Sterley</v>
      </c>
    </row>
    <row r="6992" spans="1:14" x14ac:dyDescent="0.35">
      <c r="A6992" t="s">
        <v>6933</v>
      </c>
      <c r="B6992" s="3" t="s">
        <v>15337</v>
      </c>
      <c r="C6992" s="4">
        <v>53.684404232699997</v>
      </c>
      <c r="D6992" s="4">
        <v>11.8914585564</v>
      </c>
      <c r="E6992" s="4">
        <f>Orte[[#This Row],[Lat_dez]]*PI()/180</f>
        <v>0.93696961083219499</v>
      </c>
      <c r="F6992" s="4">
        <f>Orte[[#This Row],[Lon_dez]]*PI()/180</f>
        <v>0.20754510467363183</v>
      </c>
      <c r="G6992" t="s">
        <v>834</v>
      </c>
      <c r="H6992" t="s">
        <v>953</v>
      </c>
      <c r="I6992" s="4" t="b">
        <v>0</v>
      </c>
      <c r="J6992" s="4" t="str">
        <f>CONCATENATE(Orte[[#This Row],[Ort]]," - ",Orte[[#This Row],[Landkreis]])</f>
        <v>Sternberg - Landkreis Ludwigslust-Parchim</v>
      </c>
      <c r="L6992" s="3" t="s">
        <v>11410</v>
      </c>
      <c r="M6992" s="3"/>
      <c r="N6992" t="str">
        <f>Orte[[#This Row],[Ort]]</f>
        <v>Sternberg</v>
      </c>
    </row>
    <row r="6993" spans="1:14" x14ac:dyDescent="0.35">
      <c r="A6993" t="s">
        <v>2841</v>
      </c>
      <c r="B6993" s="3" t="s">
        <v>9998</v>
      </c>
      <c r="C6993" s="4">
        <v>49.034688273</v>
      </c>
      <c r="D6993" s="4">
        <v>8.8625987929099992</v>
      </c>
      <c r="E6993" s="4">
        <f>Orte[[#This Row],[Lat_dez]]*PI()/180</f>
        <v>0.85581675805290203</v>
      </c>
      <c r="F6993" s="4">
        <f>Orte[[#This Row],[Lon_dez]]*PI()/180</f>
        <v>0.15468152921955458</v>
      </c>
      <c r="G6993" t="s">
        <v>546</v>
      </c>
      <c r="H6993" t="s">
        <v>721</v>
      </c>
      <c r="I6993" s="4" t="b">
        <v>0</v>
      </c>
      <c r="J6993" s="4" t="str">
        <f>CONCATENATE(Orte[[#This Row],[Ort]]," - ",Orte[[#This Row],[Landkreis]])</f>
        <v>Sternenfels - Landkreis Enzkreis</v>
      </c>
      <c r="L6993" s="3" t="s">
        <v>8901</v>
      </c>
      <c r="M6993" s="3"/>
      <c r="N6993" t="str">
        <f>Orte[[#This Row],[Ort]]</f>
        <v>Sternenfels</v>
      </c>
    </row>
    <row r="6994" spans="1:14" x14ac:dyDescent="0.35">
      <c r="A6994" t="s">
        <v>3735</v>
      </c>
      <c r="B6994" s="3" t="s">
        <v>11125</v>
      </c>
      <c r="C6994" s="4">
        <v>54.7190155117</v>
      </c>
      <c r="D6994" s="4">
        <v>9.7461630722500008</v>
      </c>
      <c r="E6994" s="4">
        <f>Orte[[#This Row],[Lat_dez]]*PI()/180</f>
        <v>0.95502698412901466</v>
      </c>
      <c r="F6994" s="4">
        <f>Orte[[#This Row],[Lon_dez]]*PI()/180</f>
        <v>0.17010263504704851</v>
      </c>
      <c r="G6994" t="s">
        <v>641</v>
      </c>
      <c r="H6994" t="s">
        <v>660</v>
      </c>
      <c r="I6994" s="4" t="b">
        <v>0</v>
      </c>
      <c r="J6994" s="4" t="str">
        <f>CONCATENATE(Orte[[#This Row],[Ort]]," - ",Orte[[#This Row],[Landkreis]])</f>
        <v>Sterup - Kreis Schleswig-Flensburg</v>
      </c>
      <c r="L6994" s="3" t="s">
        <v>11950</v>
      </c>
      <c r="M6994" s="3"/>
      <c r="N6994" t="str">
        <f>Orte[[#This Row],[Ort]]</f>
        <v>Sterup</v>
      </c>
    </row>
    <row r="6995" spans="1:14" x14ac:dyDescent="0.35">
      <c r="A6995" t="s">
        <v>2643</v>
      </c>
      <c r="B6995" s="3" t="s">
        <v>10621</v>
      </c>
      <c r="C6995" s="4">
        <v>48.009835585899999</v>
      </c>
      <c r="D6995" s="4">
        <v>10.4340052627</v>
      </c>
      <c r="E6995" s="4">
        <f>Orte[[#This Row],[Lat_dez]]*PI()/180</f>
        <v>0.83792970431509595</v>
      </c>
      <c r="F6995" s="4">
        <f>Orte[[#This Row],[Lon_dez]]*PI()/180</f>
        <v>0.18210774600453089</v>
      </c>
      <c r="G6995" t="s">
        <v>665</v>
      </c>
      <c r="H6995" t="s">
        <v>683</v>
      </c>
      <c r="I6995" s="4" t="b">
        <v>0</v>
      </c>
      <c r="J6995" s="4" t="str">
        <f>CONCATENATE(Orte[[#This Row],[Ort]]," - ",Orte[[#This Row],[Landkreis]])</f>
        <v>Stetten - Landkreis Unterallgäu</v>
      </c>
      <c r="L6995" s="3" t="s">
        <v>11181</v>
      </c>
      <c r="M6995" s="3"/>
      <c r="N6995" t="str">
        <f>Orte[[#This Row],[Ort]]</f>
        <v>Stetten</v>
      </c>
    </row>
    <row r="6996" spans="1:14" x14ac:dyDescent="0.35">
      <c r="A6996" t="s">
        <v>2643</v>
      </c>
      <c r="B6996" s="3" t="s">
        <v>9758</v>
      </c>
      <c r="C6996" s="4">
        <v>47.694002884100001</v>
      </c>
      <c r="D6996" s="4">
        <v>9.3026941889800003</v>
      </c>
      <c r="E6996" s="4">
        <f>Orte[[#This Row],[Lat_dez]]*PI()/180</f>
        <v>0.83241738378321639</v>
      </c>
      <c r="F6996" s="4">
        <f>Orte[[#This Row],[Lon_dez]]*PI()/180</f>
        <v>0.16236264290384461</v>
      </c>
      <c r="G6996" t="s">
        <v>546</v>
      </c>
      <c r="H6996" t="s">
        <v>1154</v>
      </c>
      <c r="I6996" s="4" t="b">
        <v>0</v>
      </c>
      <c r="J6996" s="4" t="str">
        <f>CONCATENATE(Orte[[#This Row],[Ort]]," - ",Orte[[#This Row],[Landkreis]])</f>
        <v>Stetten - Landkreis Bodenseekreis</v>
      </c>
      <c r="L6996" s="3" t="s">
        <v>14809</v>
      </c>
      <c r="M6996" s="3"/>
      <c r="N6996" t="str">
        <f>Orte[[#This Row],[Ort]]</f>
        <v>Stetten</v>
      </c>
    </row>
    <row r="6997" spans="1:14" x14ac:dyDescent="0.35">
      <c r="A6997" t="s">
        <v>4792</v>
      </c>
      <c r="B6997" s="3" t="s">
        <v>12482</v>
      </c>
      <c r="C6997" s="4">
        <v>48.1294405768</v>
      </c>
      <c r="D6997" s="4">
        <v>9.0727149624999992</v>
      </c>
      <c r="E6997" s="4">
        <f>Orte[[#This Row],[Lat_dez]]*PI()/180</f>
        <v>0.84001720520811873</v>
      </c>
      <c r="F6997" s="4">
        <f>Orte[[#This Row],[Lon_dez]]*PI()/180</f>
        <v>0.15834874819057884</v>
      </c>
      <c r="G6997" t="s">
        <v>546</v>
      </c>
      <c r="H6997" t="s">
        <v>1495</v>
      </c>
      <c r="I6997" s="4" t="b">
        <v>0</v>
      </c>
      <c r="J6997" s="4" t="str">
        <f>CONCATENATE(Orte[[#This Row],[Ort]]," - ",Orte[[#This Row],[Landkreis]])</f>
        <v>Stetten am kalten Markt - Landkreis Sigmaringen</v>
      </c>
      <c r="L6997" s="3" t="s">
        <v>12933</v>
      </c>
      <c r="M6997" s="3"/>
      <c r="N6997" t="str">
        <f>Orte[[#This Row],[Ort]]</f>
        <v>Stetten am kalten Markt</v>
      </c>
    </row>
    <row r="6998" spans="1:14" x14ac:dyDescent="0.35">
      <c r="A6998" t="s">
        <v>795</v>
      </c>
      <c r="B6998" s="3" t="s">
        <v>7849</v>
      </c>
      <c r="C6998" s="4">
        <v>49.974740546</v>
      </c>
      <c r="D6998" s="4">
        <v>10.7293893883</v>
      </c>
      <c r="E6998" s="4">
        <f>Orte[[#This Row],[Lat_dez]]*PI()/180</f>
        <v>0.8722237653576087</v>
      </c>
      <c r="F6998" s="4">
        <f>Orte[[#This Row],[Lon_dez]]*PI()/180</f>
        <v>0.18726317155437533</v>
      </c>
      <c r="G6998" t="s">
        <v>665</v>
      </c>
      <c r="H6998" t="s">
        <v>796</v>
      </c>
      <c r="I6998" s="4" t="b">
        <v>0</v>
      </c>
      <c r="J6998" s="4" t="str">
        <f>CONCATENATE(Orte[[#This Row],[Ort]]," - ",Orte[[#This Row],[Landkreis]])</f>
        <v>Stettfeld - Landkreis Haßberge</v>
      </c>
      <c r="L6998" s="3" t="s">
        <v>12403</v>
      </c>
      <c r="M6998" s="3"/>
      <c r="N6998" t="str">
        <f>Orte[[#This Row],[Ort]]</f>
        <v>Stettfeld</v>
      </c>
    </row>
    <row r="6999" spans="1:14" x14ac:dyDescent="0.35">
      <c r="A6999" t="s">
        <v>746</v>
      </c>
      <c r="B6999" s="3" t="s">
        <v>7817</v>
      </c>
      <c r="C6999" s="4">
        <v>52.5870494499</v>
      </c>
      <c r="D6999" s="4">
        <v>8.9822726793399994</v>
      </c>
      <c r="E6999" s="4">
        <f>Orte[[#This Row],[Lat_dez]]*PI()/180</f>
        <v>0.91781715680982789</v>
      </c>
      <c r="F6999" s="4">
        <f>Orte[[#This Row],[Lon_dez]]*PI()/180</f>
        <v>0.15677023256641584</v>
      </c>
      <c r="G6999" t="s">
        <v>554</v>
      </c>
      <c r="H6999" t="s">
        <v>747</v>
      </c>
      <c r="I6999" s="4" t="b">
        <v>0</v>
      </c>
      <c r="J6999" s="4" t="str">
        <f>CONCATENATE(Orte[[#This Row],[Ort]]," - ",Orte[[#This Row],[Landkreis]])</f>
        <v>Steyerberg - Landkreis Nienburg (Weser)</v>
      </c>
      <c r="L6999" s="3" t="s">
        <v>10413</v>
      </c>
      <c r="M6999" s="3"/>
      <c r="N6999" t="str">
        <f>Orte[[#This Row],[Ort]]</f>
        <v>Steyerberg</v>
      </c>
    </row>
    <row r="7000" spans="1:14" x14ac:dyDescent="0.35">
      <c r="A7000" t="s">
        <v>3335</v>
      </c>
      <c r="B7000" s="3" t="s">
        <v>10606</v>
      </c>
      <c r="C7000" s="4">
        <v>49.068463102300001</v>
      </c>
      <c r="D7000" s="4">
        <v>10.1224870112</v>
      </c>
      <c r="E7000" s="4">
        <f>Orte[[#This Row],[Lat_dez]]*PI()/180</f>
        <v>0.8564062400284862</v>
      </c>
      <c r="F7000" s="4">
        <f>Orte[[#This Row],[Lon_dez]]*PI()/180</f>
        <v>0.17667072683580012</v>
      </c>
      <c r="G7000" t="s">
        <v>546</v>
      </c>
      <c r="H7000" t="s">
        <v>1008</v>
      </c>
      <c r="I7000" s="4" t="b">
        <v>0</v>
      </c>
      <c r="J7000" s="4" t="str">
        <f>CONCATENATE(Orte[[#This Row],[Ort]]," - ",Orte[[#This Row],[Landkreis]])</f>
        <v>Stimpfach - Landkreis Schwäbisch Hall</v>
      </c>
      <c r="L7000" s="3" t="s">
        <v>12292</v>
      </c>
      <c r="M7000" s="3"/>
      <c r="N7000" t="str">
        <f>Orte[[#This Row],[Ort]]</f>
        <v>Stimpfach</v>
      </c>
    </row>
    <row r="7001" spans="1:14" x14ac:dyDescent="0.35">
      <c r="A7001" t="s">
        <v>1087</v>
      </c>
      <c r="B7001" s="3" t="s">
        <v>8052</v>
      </c>
      <c r="C7001" s="4">
        <v>53.655387481399998</v>
      </c>
      <c r="D7001" s="4">
        <v>8.9718217882999998</v>
      </c>
      <c r="E7001" s="4">
        <f>Orte[[#This Row],[Lat_dez]]*PI()/180</f>
        <v>0.93646317298377779</v>
      </c>
      <c r="F7001" s="4">
        <f>Orte[[#This Row],[Lon_dez]]*PI()/180</f>
        <v>0.15658783010800065</v>
      </c>
      <c r="G7001" t="s">
        <v>554</v>
      </c>
      <c r="H7001" t="s">
        <v>729</v>
      </c>
      <c r="I7001" s="4" t="b">
        <v>0</v>
      </c>
      <c r="J7001" s="4" t="str">
        <f>CONCATENATE(Orte[[#This Row],[Ort]]," - ",Orte[[#This Row],[Landkreis]])</f>
        <v>Stinstedt - Landkreis Cuxhaven</v>
      </c>
      <c r="L7001" s="3" t="s">
        <v>7858</v>
      </c>
      <c r="M7001" s="3"/>
      <c r="N7001" t="str">
        <f>Orte[[#This Row],[Ort]]</f>
        <v>Stinstedt</v>
      </c>
    </row>
    <row r="7002" spans="1:14" x14ac:dyDescent="0.35">
      <c r="A7002" t="s">
        <v>2849</v>
      </c>
      <c r="B7002" s="3" t="s">
        <v>10006</v>
      </c>
      <c r="C7002" s="4">
        <v>47.892861612899999</v>
      </c>
      <c r="D7002" s="4">
        <v>8.9448958141400006</v>
      </c>
      <c r="E7002" s="4">
        <f>Orte[[#This Row],[Lat_dez]]*PI()/180</f>
        <v>0.83588812334710694</v>
      </c>
      <c r="F7002" s="4">
        <f>Orte[[#This Row],[Lon_dez]]*PI()/180</f>
        <v>0.15611788320460177</v>
      </c>
      <c r="G7002" t="s">
        <v>546</v>
      </c>
      <c r="H7002" t="s">
        <v>1065</v>
      </c>
      <c r="I7002" s="4" t="b">
        <v>0</v>
      </c>
      <c r="J7002" s="4" t="str">
        <f>CONCATENATE(Orte[[#This Row],[Ort]]," - ",Orte[[#This Row],[Landkreis]])</f>
        <v>Stockach - Landkreis Konstanz</v>
      </c>
      <c r="L7002" s="3" t="s">
        <v>10374</v>
      </c>
      <c r="M7002" s="3"/>
      <c r="N7002" t="str">
        <f>Orte[[#This Row],[Ort]]</f>
        <v>Stockach</v>
      </c>
    </row>
    <row r="7003" spans="1:14" x14ac:dyDescent="0.35">
      <c r="A7003" t="s">
        <v>4079</v>
      </c>
      <c r="B7003" s="3" t="s">
        <v>11559</v>
      </c>
      <c r="C7003" s="4">
        <v>53.93038868</v>
      </c>
      <c r="D7003" s="4">
        <v>10.6177100299</v>
      </c>
      <c r="E7003" s="4">
        <f>Orte[[#This Row],[Lat_dez]]*PI()/180</f>
        <v>0.94126284934627857</v>
      </c>
      <c r="F7003" s="4">
        <f>Orte[[#This Row],[Lon_dez]]*PI()/180</f>
        <v>0.18531399904378057</v>
      </c>
      <c r="G7003" t="s">
        <v>641</v>
      </c>
      <c r="H7003" t="s">
        <v>1323</v>
      </c>
      <c r="I7003" s="4" t="b">
        <v>0</v>
      </c>
      <c r="J7003" s="4" t="str">
        <f>CONCATENATE(Orte[[#This Row],[Ort]]," - ",Orte[[#This Row],[Landkreis]])</f>
        <v>Stockelsdorf - Kreis Ostholstein</v>
      </c>
      <c r="L7003" s="3" t="s">
        <v>14559</v>
      </c>
      <c r="M7003" s="3"/>
      <c r="N7003" t="str">
        <f>Orte[[#This Row],[Ort]]</f>
        <v>Stockelsdorf</v>
      </c>
    </row>
    <row r="7004" spans="1:14" x14ac:dyDescent="0.35">
      <c r="A7004" t="s">
        <v>2319</v>
      </c>
      <c r="B7004" s="3" t="s">
        <v>9357</v>
      </c>
      <c r="C7004" s="4">
        <v>50.307042279400001</v>
      </c>
      <c r="D7004" s="4">
        <v>11.2867817321</v>
      </c>
      <c r="E7004" s="4">
        <f>Orte[[#This Row],[Lat_dez]]*PI()/180</f>
        <v>0.87802352471552314</v>
      </c>
      <c r="F7004" s="4">
        <f>Orte[[#This Row],[Lon_dez]]*PI()/180</f>
        <v>0.19699150317909356</v>
      </c>
      <c r="G7004" t="s">
        <v>665</v>
      </c>
      <c r="H7004" t="s">
        <v>1188</v>
      </c>
      <c r="I7004" s="4" t="b">
        <v>0</v>
      </c>
      <c r="J7004" s="4" t="str">
        <f>CONCATENATE(Orte[[#This Row],[Ort]]," - ",Orte[[#This Row],[Landkreis]])</f>
        <v>Stockheim - Landkreis Kronach</v>
      </c>
      <c r="L7004" s="3" t="s">
        <v>13493</v>
      </c>
      <c r="M7004" s="3"/>
      <c r="N7004" t="str">
        <f>Orte[[#This Row],[Ort]]</f>
        <v>Stockheim</v>
      </c>
    </row>
    <row r="7005" spans="1:14" x14ac:dyDescent="0.35">
      <c r="A7005" t="s">
        <v>4453</v>
      </c>
      <c r="B7005" s="3" t="s">
        <v>12041</v>
      </c>
      <c r="C7005" s="4">
        <v>52.631988286999999</v>
      </c>
      <c r="D7005" s="4">
        <v>9.3428637487999993</v>
      </c>
      <c r="E7005" s="4">
        <f>Orte[[#This Row],[Lat_dez]]*PI()/180</f>
        <v>0.91860148747924031</v>
      </c>
      <c r="F7005" s="4">
        <f>Orte[[#This Row],[Lon_dez]]*PI()/180</f>
        <v>0.1630637339817804</v>
      </c>
      <c r="G7005" t="s">
        <v>554</v>
      </c>
      <c r="H7005" t="s">
        <v>747</v>
      </c>
      <c r="I7005" s="4" t="b">
        <v>0</v>
      </c>
      <c r="J7005" s="4" t="str">
        <f>CONCATENATE(Orte[[#This Row],[Ort]]," - ",Orte[[#This Row],[Landkreis]])</f>
        <v>Stöckse - Landkreis Nienburg (Weser)</v>
      </c>
      <c r="L7005" s="3" t="s">
        <v>15128</v>
      </c>
      <c r="M7005" s="3"/>
      <c r="N7005" t="str">
        <f>Orte[[#This Row],[Ort]]</f>
        <v>Stöckse</v>
      </c>
    </row>
    <row r="7006" spans="1:14" x14ac:dyDescent="0.35">
      <c r="A7006" t="s">
        <v>4029</v>
      </c>
      <c r="B7006" s="3" t="s">
        <v>11496</v>
      </c>
      <c r="C7006" s="4">
        <v>49.974898901400003</v>
      </c>
      <c r="D7006" s="4">
        <v>9.0506256109799992</v>
      </c>
      <c r="E7006" s="4">
        <f>Orte[[#This Row],[Lat_dez]]*PI()/180</f>
        <v>0.87222652918072707</v>
      </c>
      <c r="F7006" s="4">
        <f>Orte[[#This Row],[Lon_dez]]*PI()/180</f>
        <v>0.15796321627692445</v>
      </c>
      <c r="G7006" t="s">
        <v>665</v>
      </c>
      <c r="H7006" t="s">
        <v>771</v>
      </c>
      <c r="I7006" s="4" t="b">
        <v>0</v>
      </c>
      <c r="J7006" s="4" t="str">
        <f>CONCATENATE(Orte[[#This Row],[Ort]]," - ",Orte[[#This Row],[Landkreis]])</f>
        <v>Stockstadt am Main - Landkreis Aschaffenburg</v>
      </c>
      <c r="L7006" s="3" t="s">
        <v>10376</v>
      </c>
      <c r="M7006" s="3"/>
      <c r="N7006" t="str">
        <f>Orte[[#This Row],[Ort]]</f>
        <v>Stockstadt am Main</v>
      </c>
    </row>
    <row r="7007" spans="1:14" x14ac:dyDescent="0.35">
      <c r="A7007" t="s">
        <v>5842</v>
      </c>
      <c r="B7007" s="3" t="s">
        <v>13862</v>
      </c>
      <c r="C7007" s="4">
        <v>49.812317773700002</v>
      </c>
      <c r="D7007" s="4">
        <v>8.4451087993199998</v>
      </c>
      <c r="E7007" s="4">
        <f>Orte[[#This Row],[Lat_dez]]*PI()/180</f>
        <v>0.8693889532007566</v>
      </c>
      <c r="F7007" s="4">
        <f>Orte[[#This Row],[Lon_dez]]*PI()/180</f>
        <v>0.14739495423727905</v>
      </c>
      <c r="G7007" t="s">
        <v>549</v>
      </c>
      <c r="H7007" t="s">
        <v>1053</v>
      </c>
      <c r="I7007" s="4" t="b">
        <v>0</v>
      </c>
      <c r="J7007" s="4" t="str">
        <f>CONCATENATE(Orte[[#This Row],[Ort]]," - ",Orte[[#This Row],[Landkreis]])</f>
        <v>Stockstadt am Rhein - Landkreis Groß-Gerau</v>
      </c>
      <c r="L7007" s="3" t="s">
        <v>14810</v>
      </c>
      <c r="M7007" s="3"/>
      <c r="N7007" t="str">
        <f>Orte[[#This Row],[Ort]]</f>
        <v>Stockstadt am Rhein</v>
      </c>
    </row>
    <row r="7008" spans="1:14" x14ac:dyDescent="0.35">
      <c r="A7008" t="s">
        <v>3075</v>
      </c>
      <c r="B7008" s="3" t="s">
        <v>10291</v>
      </c>
      <c r="C7008" s="4">
        <v>48.999506714100001</v>
      </c>
      <c r="D7008" s="4">
        <v>10.3163214442</v>
      </c>
      <c r="E7008" s="4">
        <f>Orte[[#This Row],[Lat_dez]]*PI()/180</f>
        <v>0.85520272401411279</v>
      </c>
      <c r="F7008" s="4">
        <f>Orte[[#This Row],[Lon_dez]]*PI()/180</f>
        <v>0.18005377589538646</v>
      </c>
      <c r="G7008" t="s">
        <v>546</v>
      </c>
      <c r="H7008" t="s">
        <v>662</v>
      </c>
      <c r="I7008" s="4" t="b">
        <v>0</v>
      </c>
      <c r="J7008" s="4" t="str">
        <f>CONCATENATE(Orte[[#This Row],[Ort]]," - ",Orte[[#This Row],[Landkreis]])</f>
        <v>Stödtlen - Landkreis Ostalbkreis</v>
      </c>
      <c r="L7008" s="3" t="s">
        <v>7946</v>
      </c>
      <c r="M7008" s="3"/>
      <c r="N7008" t="str">
        <f>Orte[[#This Row],[Ort]]</f>
        <v>Stödtlen</v>
      </c>
    </row>
    <row r="7009" spans="1:14" x14ac:dyDescent="0.35">
      <c r="A7009" t="s">
        <v>2078</v>
      </c>
      <c r="B7009" s="3" t="s">
        <v>9070</v>
      </c>
      <c r="C7009" s="4">
        <v>53.055161482599999</v>
      </c>
      <c r="D7009" s="4">
        <v>10.799175787999999</v>
      </c>
      <c r="E7009" s="4">
        <f>Orte[[#This Row],[Lat_dez]]*PI()/180</f>
        <v>0.92598725304864615</v>
      </c>
      <c r="F7009" s="4">
        <f>Orte[[#This Row],[Lon_dez]]*PI()/180</f>
        <v>0.18848117400225312</v>
      </c>
      <c r="G7009" t="s">
        <v>554</v>
      </c>
      <c r="H7009" t="s">
        <v>791</v>
      </c>
      <c r="I7009" s="4" t="b">
        <v>0</v>
      </c>
      <c r="J7009" s="4" t="str">
        <f>CONCATENATE(Orte[[#This Row],[Ort]]," - ",Orte[[#This Row],[Landkreis]])</f>
        <v>Stoetze - Landkreis Uelzen</v>
      </c>
      <c r="L7009" s="3" t="s">
        <v>14193</v>
      </c>
      <c r="M7009" s="3"/>
      <c r="N7009" t="str">
        <f>Orte[[#This Row],[Ort]]</f>
        <v>Stoetze</v>
      </c>
    </row>
    <row r="7010" spans="1:14" x14ac:dyDescent="0.35">
      <c r="A7010" t="s">
        <v>2502</v>
      </c>
      <c r="B7010" s="3" t="s">
        <v>9572</v>
      </c>
      <c r="C7010" s="4">
        <v>50.7388902844</v>
      </c>
      <c r="D7010" s="4">
        <v>6.2845221025700004</v>
      </c>
      <c r="E7010" s="4">
        <f>Orte[[#This Row],[Lat_dez]]*PI()/180</f>
        <v>0.88556069427094208</v>
      </c>
      <c r="F7010" s="4">
        <f>Orte[[#This Row],[Lon_dez]]*PI()/180</f>
        <v>0.10968560260420331</v>
      </c>
      <c r="G7010" t="s">
        <v>504</v>
      </c>
      <c r="H7010" t="s">
        <v>507</v>
      </c>
      <c r="I7010" s="4" t="b">
        <v>0</v>
      </c>
      <c r="J7010" s="4" t="str">
        <f>CONCATENATE(Orte[[#This Row],[Ort]]," - ",Orte[[#This Row],[Landkreis]])</f>
        <v>Stolberg - Kreis Städteregion Aachen</v>
      </c>
      <c r="L7010" s="3" t="s">
        <v>10882</v>
      </c>
      <c r="M7010" s="3"/>
      <c r="N7010" t="str">
        <f>Orte[[#This Row],[Ort]]</f>
        <v>Stolberg</v>
      </c>
    </row>
    <row r="7011" spans="1:14" x14ac:dyDescent="0.35">
      <c r="A7011" t="s">
        <v>1556</v>
      </c>
      <c r="B7011" s="3" t="s">
        <v>14389</v>
      </c>
      <c r="C7011" s="4">
        <v>50.784311171299997</v>
      </c>
      <c r="D7011" s="4">
        <v>6.2146688709999998</v>
      </c>
      <c r="E7011" s="4">
        <f>Orte[[#This Row],[Lat_dez]]*PI()/180</f>
        <v>0.88635343829652302</v>
      </c>
      <c r="F7011" s="4">
        <f>Orte[[#This Row],[Lon_dez]]*PI()/180</f>
        <v>0.10846643372014873</v>
      </c>
      <c r="G7011" t="s">
        <v>504</v>
      </c>
      <c r="H7011" t="s">
        <v>507</v>
      </c>
      <c r="I7011" s="4" t="b">
        <v>0</v>
      </c>
      <c r="J7011" s="4" t="str">
        <f>CONCATENATE(Orte[[#This Row],[Ort]]," - ",Orte[[#This Row],[Landkreis]])</f>
        <v>Stolberg (Rhld.) - Kreis Städteregion Aachen</v>
      </c>
      <c r="L7011" s="3" t="s">
        <v>12301</v>
      </c>
      <c r="M7011" s="3"/>
      <c r="N7011" t="str">
        <f>Orte[[#This Row],[Ort]]</f>
        <v>Stolberg (Rhld.)</v>
      </c>
    </row>
    <row r="7012" spans="1:14" x14ac:dyDescent="0.35">
      <c r="A7012" t="s">
        <v>1556</v>
      </c>
      <c r="B7012" s="3" t="s">
        <v>8495</v>
      </c>
      <c r="C7012" s="4">
        <v>50.7454425054</v>
      </c>
      <c r="D7012" s="4">
        <v>6.2177578008500003</v>
      </c>
      <c r="E7012" s="4">
        <f>Orte[[#This Row],[Lat_dez]]*PI()/180</f>
        <v>0.8856750521007104</v>
      </c>
      <c r="F7012" s="4">
        <f>Orte[[#This Row],[Lon_dez]]*PI()/180</f>
        <v>0.10852034571639438</v>
      </c>
      <c r="G7012" t="s">
        <v>504</v>
      </c>
      <c r="H7012" t="s">
        <v>507</v>
      </c>
      <c r="I7012" s="4" t="b">
        <v>0</v>
      </c>
      <c r="J7012" s="4" t="str">
        <f>CONCATENATE(Orte[[#This Row],[Ort]]," - ",Orte[[#This Row],[Landkreis]])</f>
        <v>Stolberg (Rhld.) - Kreis Städteregion Aachen</v>
      </c>
      <c r="L7012" s="3" t="s">
        <v>12813</v>
      </c>
      <c r="M7012" s="3"/>
      <c r="N7012" t="str">
        <f>Orte[[#This Row],[Ort]]</f>
        <v>Stolberg (Rhld.)</v>
      </c>
    </row>
    <row r="7013" spans="1:14" x14ac:dyDescent="0.35">
      <c r="A7013" t="s">
        <v>3211</v>
      </c>
      <c r="B7013" s="3" t="s">
        <v>10445</v>
      </c>
      <c r="C7013" s="4">
        <v>54.595783618500001</v>
      </c>
      <c r="D7013" s="4">
        <v>9.5390699946000002</v>
      </c>
      <c r="E7013" s="4">
        <f>Orte[[#This Row],[Lat_dez]]*PI()/180</f>
        <v>0.95287618184920875</v>
      </c>
      <c r="F7013" s="4">
        <f>Orte[[#This Row],[Lon_dez]]*PI()/180</f>
        <v>0.1664881789839677</v>
      </c>
      <c r="G7013" t="s">
        <v>641</v>
      </c>
      <c r="H7013" t="s">
        <v>660</v>
      </c>
      <c r="I7013" s="4" t="b">
        <v>0</v>
      </c>
      <c r="J7013" s="4" t="str">
        <f>CONCATENATE(Orte[[#This Row],[Ort]]," - ",Orte[[#This Row],[Landkreis]])</f>
        <v>Stolk - Kreis Schleswig-Flensburg</v>
      </c>
      <c r="L7013" s="3" t="s">
        <v>8902</v>
      </c>
      <c r="M7013" s="3"/>
      <c r="N7013" t="str">
        <f>Orte[[#This Row],[Ort]]</f>
        <v>Stolk</v>
      </c>
    </row>
    <row r="7014" spans="1:14" x14ac:dyDescent="0.35">
      <c r="A7014" t="s">
        <v>5439</v>
      </c>
      <c r="B7014" s="3" t="s">
        <v>13322</v>
      </c>
      <c r="C7014" s="4">
        <v>50.695781942399996</v>
      </c>
      <c r="D7014" s="4">
        <v>12.7704977013</v>
      </c>
      <c r="E7014" s="4">
        <f>Orte[[#This Row],[Lat_dez]]*PI()/180</f>
        <v>0.88480831176796626</v>
      </c>
      <c r="F7014" s="4">
        <f>Orte[[#This Row],[Lon_dez]]*PI()/180</f>
        <v>0.22288723200605234</v>
      </c>
      <c r="G7014" t="s">
        <v>869</v>
      </c>
      <c r="H7014" t="s">
        <v>910</v>
      </c>
      <c r="I7014" s="4" t="b">
        <v>0</v>
      </c>
      <c r="J7014" s="4" t="str">
        <f>CONCATENATE(Orte[[#This Row],[Ort]]," - ",Orte[[#This Row],[Landkreis]])</f>
        <v>Stollberg/Erzgeb. - Landkreis Erzgebirgskreis</v>
      </c>
      <c r="L7014" s="3" t="s">
        <v>14084</v>
      </c>
      <c r="M7014" s="3"/>
      <c r="N7014" t="str">
        <f>Orte[[#This Row],[Ort]]</f>
        <v>Stollberg/Erzgeb.</v>
      </c>
    </row>
    <row r="7015" spans="1:14" x14ac:dyDescent="0.35">
      <c r="A7015" t="s">
        <v>967</v>
      </c>
      <c r="B7015" s="3" t="s">
        <v>7958</v>
      </c>
      <c r="C7015" s="4">
        <v>51.039420289100001</v>
      </c>
      <c r="D7015" s="4">
        <v>14.057932662200001</v>
      </c>
      <c r="E7015" s="4">
        <f>Orte[[#This Row],[Lat_dez]]*PI()/180</f>
        <v>0.89080593235399119</v>
      </c>
      <c r="F7015" s="4">
        <f>Orte[[#This Row],[Lon_dez]]*PI()/180</f>
        <v>0.24535721097904178</v>
      </c>
      <c r="G7015" t="s">
        <v>869</v>
      </c>
      <c r="H7015" t="s">
        <v>968</v>
      </c>
      <c r="I7015" s="4" t="b">
        <v>0</v>
      </c>
      <c r="J7015" s="4" t="str">
        <f>CONCATENATE(Orte[[#This Row],[Ort]]," - ",Orte[[#This Row],[Landkreis]])</f>
        <v>Stolpen, Dürrröhrsdorf-Dittersbach - Landkreis Sächsische Schweiz-Osterzgebirge</v>
      </c>
      <c r="L7015" s="3" t="s">
        <v>12298</v>
      </c>
      <c r="M7015" s="3"/>
      <c r="N7015" t="str">
        <f>Orte[[#This Row],[Ort]]</f>
        <v>Stolpen, Dürrröhrsdorf-Dittersbach</v>
      </c>
    </row>
    <row r="7016" spans="1:14" x14ac:dyDescent="0.35">
      <c r="A7016" t="s">
        <v>1447</v>
      </c>
      <c r="B7016" s="3" t="s">
        <v>8385</v>
      </c>
      <c r="C7016" s="4">
        <v>54.692660130500002</v>
      </c>
      <c r="D7016" s="4">
        <v>9.8707363561699992</v>
      </c>
      <c r="E7016" s="4">
        <f>Orte[[#This Row],[Lat_dez]]*PI()/180</f>
        <v>0.95456699595145666</v>
      </c>
      <c r="F7016" s="4">
        <f>Orte[[#This Row],[Lon_dez]]*PI()/180</f>
        <v>0.17227684901147416</v>
      </c>
      <c r="G7016" t="s">
        <v>641</v>
      </c>
      <c r="H7016" t="s">
        <v>660</v>
      </c>
      <c r="I7016" s="4" t="b">
        <v>0</v>
      </c>
      <c r="J7016" s="4" t="str">
        <f>CONCATENATE(Orte[[#This Row],[Ort]]," - ",Orte[[#This Row],[Landkreis]])</f>
        <v>Stoltebüll - Kreis Schleswig-Flensburg</v>
      </c>
      <c r="L7016" s="3" t="s">
        <v>7947</v>
      </c>
      <c r="M7016" s="3"/>
      <c r="N7016" t="str">
        <f>Orte[[#This Row],[Ort]]</f>
        <v>Stoltebüll</v>
      </c>
    </row>
    <row r="7017" spans="1:14" x14ac:dyDescent="0.35">
      <c r="A7017" t="s">
        <v>5108</v>
      </c>
      <c r="B7017" s="3" t="s">
        <v>12892</v>
      </c>
      <c r="C7017" s="4">
        <v>52.513371845099996</v>
      </c>
      <c r="D7017" s="4">
        <v>9.02293964377</v>
      </c>
      <c r="E7017" s="4">
        <f>Orte[[#This Row],[Lat_dez]]*PI()/180</f>
        <v>0.91653124002108466</v>
      </c>
      <c r="F7017" s="4">
        <f>Orte[[#This Row],[Lon_dez]]*PI()/180</f>
        <v>0.15748000499251075</v>
      </c>
      <c r="G7017" t="s">
        <v>554</v>
      </c>
      <c r="H7017" t="s">
        <v>747</v>
      </c>
      <c r="I7017" s="4" t="b">
        <v>0</v>
      </c>
      <c r="J7017" s="4" t="str">
        <f>CONCATENATE(Orte[[#This Row],[Ort]]," - ",Orte[[#This Row],[Landkreis]])</f>
        <v>Stolzenau - Landkreis Nienburg (Weser)</v>
      </c>
      <c r="L7017" s="3" t="s">
        <v>14194</v>
      </c>
      <c r="M7017" s="3"/>
      <c r="N7017" t="str">
        <f>Orte[[#This Row],[Ort]]</f>
        <v>Stolzenau</v>
      </c>
    </row>
    <row r="7018" spans="1:14" x14ac:dyDescent="0.35">
      <c r="A7018" t="s">
        <v>6549</v>
      </c>
      <c r="B7018" s="3" t="s">
        <v>14820</v>
      </c>
      <c r="C7018" s="4">
        <v>52.202842558599997</v>
      </c>
      <c r="D7018" s="4">
        <v>13.926843077599999</v>
      </c>
      <c r="E7018" s="4">
        <f>Orte[[#This Row],[Lat_dez]]*PI()/180</f>
        <v>0.91111148154779076</v>
      </c>
      <c r="F7018" s="4">
        <f>Orte[[#This Row],[Lon_dez]]*PI()/180</f>
        <v>0.24306926611270011</v>
      </c>
      <c r="G7018" t="s">
        <v>885</v>
      </c>
      <c r="H7018" t="s">
        <v>1924</v>
      </c>
      <c r="I7018" s="4" t="b">
        <v>0</v>
      </c>
      <c r="J7018" s="4" t="str">
        <f>CONCATENATE(Orte[[#This Row],[Ort]]," - ",Orte[[#This Row],[Landkreis]])</f>
        <v>Storkow - Landkreis Oder-Spree</v>
      </c>
      <c r="L7018" s="3" t="s">
        <v>12396</v>
      </c>
      <c r="M7018" s="3"/>
      <c r="N7018" t="str">
        <f>Orte[[#This Row],[Ort]]</f>
        <v>Storkow</v>
      </c>
    </row>
    <row r="7019" spans="1:14" x14ac:dyDescent="0.35">
      <c r="A7019" t="s">
        <v>5195</v>
      </c>
      <c r="B7019" s="3" t="s">
        <v>13012</v>
      </c>
      <c r="C7019" s="4">
        <v>49.742935509600002</v>
      </c>
      <c r="D7019" s="4">
        <v>12.2031307752</v>
      </c>
      <c r="E7019" s="4">
        <f>Orte[[#This Row],[Lat_dez]]*PI()/180</f>
        <v>0.86817800424972347</v>
      </c>
      <c r="F7019" s="4">
        <f>Orte[[#This Row],[Lon_dez]]*PI()/180</f>
        <v>0.21298481107868797</v>
      </c>
      <c r="G7019" t="s">
        <v>665</v>
      </c>
      <c r="H7019" t="s">
        <v>1224</v>
      </c>
      <c r="I7019" s="4" t="b">
        <v>0</v>
      </c>
      <c r="J7019" s="4" t="str">
        <f>CONCATENATE(Orte[[#This Row],[Ort]]," - ",Orte[[#This Row],[Landkreis]])</f>
        <v>Störnstein - Landkreis Neustadt a.d. Waldnaab</v>
      </c>
      <c r="L7019" s="3" t="s">
        <v>9862</v>
      </c>
      <c r="M7019" s="3"/>
      <c r="N7019" t="str">
        <f>Orte[[#This Row],[Ort]]</f>
        <v>Störnstein</v>
      </c>
    </row>
    <row r="7020" spans="1:14" x14ac:dyDescent="0.35">
      <c r="A7020" t="s">
        <v>5747</v>
      </c>
      <c r="B7020" s="3" t="s">
        <v>13726</v>
      </c>
      <c r="C7020" s="4">
        <v>47.741352017600001</v>
      </c>
      <c r="D7020" s="4">
        <v>10.711629414500001</v>
      </c>
      <c r="E7020" s="4">
        <f>Orte[[#This Row],[Lat_dez]]*PI()/180</f>
        <v>0.83324378206075789</v>
      </c>
      <c r="F7020" s="4">
        <f>Orte[[#This Row],[Lon_dez]]*PI()/180</f>
        <v>0.18695320153649747</v>
      </c>
      <c r="G7020" t="s">
        <v>665</v>
      </c>
      <c r="H7020" t="s">
        <v>1051</v>
      </c>
      <c r="I7020" s="4" t="b">
        <v>0</v>
      </c>
      <c r="J7020" s="4" t="str">
        <f>CONCATENATE(Orte[[#This Row],[Ort]]," - ",Orte[[#This Row],[Landkreis]])</f>
        <v>Stötten am Auerberg - Landkreis Ostallgäu</v>
      </c>
      <c r="L7020" s="3" t="s">
        <v>9783</v>
      </c>
      <c r="M7020" s="3"/>
      <c r="N7020" t="str">
        <f>Orte[[#This Row],[Ort]]</f>
        <v>Stötten am Auerberg</v>
      </c>
    </row>
    <row r="7021" spans="1:14" x14ac:dyDescent="0.35">
      <c r="A7021" t="s">
        <v>2384</v>
      </c>
      <c r="B7021" s="3" t="s">
        <v>9432</v>
      </c>
      <c r="C7021" s="4">
        <v>47.879993200000001</v>
      </c>
      <c r="D7021" s="4">
        <v>10.707908360999999</v>
      </c>
      <c r="E7021" s="4">
        <f>Orte[[#This Row],[Lat_dez]]*PI()/180</f>
        <v>0.83566352717249592</v>
      </c>
      <c r="F7021" s="4">
        <f>Orte[[#This Row],[Lon_dez]]*PI()/180</f>
        <v>0.18688825690127955</v>
      </c>
      <c r="G7021" t="s">
        <v>665</v>
      </c>
      <c r="H7021" t="s">
        <v>1051</v>
      </c>
      <c r="I7021" s="4" t="b">
        <v>0</v>
      </c>
      <c r="J7021" s="4" t="str">
        <f>CONCATENATE(Orte[[#This Row],[Ort]]," - ",Orte[[#This Row],[Landkreis]])</f>
        <v>Stöttwang - Landkreis Ostallgäu</v>
      </c>
      <c r="L7021" s="3" t="s">
        <v>13162</v>
      </c>
      <c r="M7021" s="3"/>
      <c r="N7021" t="str">
        <f>Orte[[#This Row],[Ort]]</f>
        <v>Stöttwang</v>
      </c>
    </row>
    <row r="7022" spans="1:14" x14ac:dyDescent="0.35">
      <c r="A7022" t="s">
        <v>5763</v>
      </c>
      <c r="B7022" s="3" t="s">
        <v>13747</v>
      </c>
      <c r="C7022" s="4">
        <v>51.4288835937</v>
      </c>
      <c r="D7022" s="4">
        <v>6.2594097296099998</v>
      </c>
      <c r="E7022" s="4">
        <f>Orte[[#This Row],[Lat_dez]]*PI()/180</f>
        <v>0.89760334933495867</v>
      </c>
      <c r="F7022" s="4">
        <f>Orte[[#This Row],[Lon_dez]]*PI()/180</f>
        <v>0.1092473090130625</v>
      </c>
      <c r="G7022" t="s">
        <v>504</v>
      </c>
      <c r="H7022" t="s">
        <v>505</v>
      </c>
      <c r="I7022" s="4" t="b">
        <v>0</v>
      </c>
      <c r="J7022" s="4" t="str">
        <f>CONCATENATE(Orte[[#This Row],[Ort]]," - ",Orte[[#This Row],[Landkreis]])</f>
        <v>Straelen - Kreis Kleve</v>
      </c>
      <c r="L7022" s="3" t="s">
        <v>9354</v>
      </c>
      <c r="M7022" s="3"/>
      <c r="N7022" t="str">
        <f>Orte[[#This Row],[Ort]]</f>
        <v>Straelen</v>
      </c>
    </row>
    <row r="7023" spans="1:14" x14ac:dyDescent="0.35">
      <c r="A7023" t="s">
        <v>2200</v>
      </c>
      <c r="B7023" s="3" t="s">
        <v>10244</v>
      </c>
      <c r="C7023" s="4">
        <v>54.328460627299997</v>
      </c>
      <c r="D7023" s="4">
        <v>13.0667582743</v>
      </c>
      <c r="E7023" s="4">
        <f>Orte[[#This Row],[Lat_dez]]*PI()/180</f>
        <v>0.94821051548648883</v>
      </c>
      <c r="F7023" s="4">
        <f>Orte[[#This Row],[Lon_dez]]*PI()/180</f>
        <v>0.22805795444874732</v>
      </c>
      <c r="G7023" t="s">
        <v>834</v>
      </c>
      <c r="H7023" t="s">
        <v>923</v>
      </c>
      <c r="I7023" s="4" t="b">
        <v>0</v>
      </c>
      <c r="J7023" s="4" t="str">
        <f>CONCATENATE(Orte[[#This Row],[Ort]]," - ",Orte[[#This Row],[Landkreis]])</f>
        <v>Stralsund - Landkreis Vorpommern-Rügen</v>
      </c>
      <c r="L7023" s="3" t="s">
        <v>12303</v>
      </c>
      <c r="M7023" s="3"/>
      <c r="N7023" t="str">
        <f>Orte[[#This Row],[Ort]]</f>
        <v>Stralsund</v>
      </c>
    </row>
    <row r="7024" spans="1:14" x14ac:dyDescent="0.35">
      <c r="A7024" t="s">
        <v>2200</v>
      </c>
      <c r="B7024" s="3" t="s">
        <v>14166</v>
      </c>
      <c r="C7024" s="4">
        <v>54.300312073800001</v>
      </c>
      <c r="D7024" s="4">
        <v>13.051663515</v>
      </c>
      <c r="E7024" s="4">
        <f>Orte[[#This Row],[Lat_dez]]*PI()/180</f>
        <v>0.94771923054824014</v>
      </c>
      <c r="F7024" s="4">
        <f>Orte[[#This Row],[Lon_dez]]*PI()/180</f>
        <v>0.2277945011991663</v>
      </c>
      <c r="G7024" t="s">
        <v>834</v>
      </c>
      <c r="H7024" t="s">
        <v>923</v>
      </c>
      <c r="I7024" s="4" t="b">
        <v>0</v>
      </c>
      <c r="J7024" s="4" t="str">
        <f>CONCATENATE(Orte[[#This Row],[Ort]]," - ",Orte[[#This Row],[Landkreis]])</f>
        <v>Stralsund - Landkreis Vorpommern-Rügen</v>
      </c>
      <c r="L7024" s="3" t="s">
        <v>15754</v>
      </c>
      <c r="M7024" s="3"/>
      <c r="N7024" t="str">
        <f>Orte[[#This Row],[Ort]]</f>
        <v>Stralsund</v>
      </c>
    </row>
    <row r="7025" spans="1:14" x14ac:dyDescent="0.35">
      <c r="A7025" t="s">
        <v>2200</v>
      </c>
      <c r="B7025" s="3" t="s">
        <v>9209</v>
      </c>
      <c r="C7025" s="4">
        <v>54.278866400200002</v>
      </c>
      <c r="D7025" s="4">
        <v>13.1126395823</v>
      </c>
      <c r="E7025" s="4">
        <f>Orte[[#This Row],[Lat_dez]]*PI()/180</f>
        <v>0.9473449329336121</v>
      </c>
      <c r="F7025" s="4">
        <f>Orte[[#This Row],[Lon_dez]]*PI()/180</f>
        <v>0.22885873433846896</v>
      </c>
      <c r="G7025" t="s">
        <v>834</v>
      </c>
      <c r="H7025" t="s">
        <v>923</v>
      </c>
      <c r="I7025" s="4" t="b">
        <v>0</v>
      </c>
      <c r="J7025" s="4" t="str">
        <f>CONCATENATE(Orte[[#This Row],[Ort]]," - ",Orte[[#This Row],[Landkreis]])</f>
        <v>Stralsund - Landkreis Vorpommern-Rügen</v>
      </c>
      <c r="L7025" s="3" t="s">
        <v>14813</v>
      </c>
      <c r="M7025" s="3"/>
      <c r="N7025" t="str">
        <f>Orte[[#This Row],[Ort]]</f>
        <v>Stralsund</v>
      </c>
    </row>
    <row r="7026" spans="1:14" x14ac:dyDescent="0.35">
      <c r="A7026" t="s">
        <v>5000</v>
      </c>
      <c r="B7026" s="3" t="s">
        <v>12746</v>
      </c>
      <c r="C7026" s="4">
        <v>53.538317003800003</v>
      </c>
      <c r="D7026" s="4">
        <v>13.7499296283</v>
      </c>
      <c r="E7026" s="4">
        <f>Orte[[#This Row],[Lat_dez]]*PI()/180</f>
        <v>0.93441990769277561</v>
      </c>
      <c r="F7026" s="4">
        <f>Orte[[#This Row],[Lon_dez]]*PI()/180</f>
        <v>0.2399815439313551</v>
      </c>
      <c r="G7026" t="s">
        <v>834</v>
      </c>
      <c r="H7026" t="s">
        <v>987</v>
      </c>
      <c r="I7026" s="4" t="b">
        <v>0</v>
      </c>
      <c r="J7026" s="4" t="str">
        <f>CONCATENATE(Orte[[#This Row],[Ort]]," - ",Orte[[#This Row],[Landkreis]])</f>
        <v>Strasburg - Landkreis Vorpommern-Greifswald</v>
      </c>
      <c r="L7026" s="3" t="s">
        <v>10403</v>
      </c>
      <c r="M7026" s="3"/>
      <c r="N7026" t="str">
        <f>Orte[[#This Row],[Ort]]</f>
        <v>Strasburg</v>
      </c>
    </row>
    <row r="7027" spans="1:14" x14ac:dyDescent="0.35">
      <c r="A7027" t="s">
        <v>2348</v>
      </c>
      <c r="B7027" s="3" t="s">
        <v>9393</v>
      </c>
      <c r="C7027" s="4">
        <v>48.178440705600003</v>
      </c>
      <c r="D7027" s="4">
        <v>9.0805285875100008</v>
      </c>
      <c r="E7027" s="4">
        <f>Orte[[#This Row],[Lat_dez]]*PI()/180</f>
        <v>0.84087241878958008</v>
      </c>
      <c r="F7027" s="4">
        <f>Orte[[#This Row],[Lon_dez]]*PI()/180</f>
        <v>0.15848512167351955</v>
      </c>
      <c r="G7027" t="s">
        <v>546</v>
      </c>
      <c r="H7027" t="s">
        <v>1492</v>
      </c>
      <c r="I7027" s="4" t="b">
        <v>0</v>
      </c>
      <c r="J7027" s="4" t="str">
        <f>CONCATENATE(Orte[[#This Row],[Ort]]," - ",Orte[[#This Row],[Landkreis]])</f>
        <v>Straßberg - Landkreis Zollernalbkreis</v>
      </c>
      <c r="L7027" s="3" t="s">
        <v>14200</v>
      </c>
      <c r="M7027" s="3"/>
      <c r="N7027" t="str">
        <f>Orte[[#This Row],[Ort]]</f>
        <v>Straßberg</v>
      </c>
    </row>
    <row r="7028" spans="1:14" x14ac:dyDescent="0.35">
      <c r="A7028" t="s">
        <v>6034</v>
      </c>
      <c r="B7028" s="3" t="s">
        <v>14116</v>
      </c>
      <c r="C7028" s="4">
        <v>50.546498222799997</v>
      </c>
      <c r="D7028" s="4">
        <v>7.5146729183299996</v>
      </c>
      <c r="E7028" s="4">
        <f>Orte[[#This Row],[Lat_dez]]*PI()/180</f>
        <v>0.88220281934132216</v>
      </c>
      <c r="F7028" s="4">
        <f>Orte[[#This Row],[Lon_dez]]*PI()/180</f>
        <v>0.13115578463530944</v>
      </c>
      <c r="G7028" t="s">
        <v>514</v>
      </c>
      <c r="H7028" t="s">
        <v>584</v>
      </c>
      <c r="I7028" s="4" t="b">
        <v>0</v>
      </c>
      <c r="J7028" s="4" t="str">
        <f>CONCATENATE(Orte[[#This Row],[Ort]]," - ",Orte[[#This Row],[Landkreis]])</f>
        <v>Straßenhaus - Landkreis Neuwied</v>
      </c>
      <c r="L7028" s="3" t="s">
        <v>12809</v>
      </c>
      <c r="M7028" s="3"/>
      <c r="N7028" t="str">
        <f>Orte[[#This Row],[Ort]]</f>
        <v>Straßenhaus</v>
      </c>
    </row>
    <row r="7029" spans="1:14" x14ac:dyDescent="0.35">
      <c r="A7029" t="s">
        <v>4178</v>
      </c>
      <c r="B7029" s="3" t="s">
        <v>11680</v>
      </c>
      <c r="C7029" s="4">
        <v>48.836921007000001</v>
      </c>
      <c r="D7029" s="4">
        <v>12.7198101669</v>
      </c>
      <c r="E7029" s="4">
        <f>Orte[[#This Row],[Lat_dez]]*PI()/180</f>
        <v>0.85236506810853474</v>
      </c>
      <c r="F7029" s="4">
        <f>Orte[[#This Row],[Lon_dez]]*PI()/180</f>
        <v>0.22200256764105444</v>
      </c>
      <c r="G7029" t="s">
        <v>665</v>
      </c>
      <c r="H7029" t="s">
        <v>1229</v>
      </c>
      <c r="I7029" s="4" t="b">
        <v>0</v>
      </c>
      <c r="J7029" s="4" t="str">
        <f>CONCATENATE(Orte[[#This Row],[Ort]]," - ",Orte[[#This Row],[Landkreis]])</f>
        <v>Straßkirchen - Landkreis Straubing-Bogen</v>
      </c>
      <c r="L7029" s="3" t="s">
        <v>10885</v>
      </c>
      <c r="M7029" s="3"/>
      <c r="N7029" t="str">
        <f>Orte[[#This Row],[Ort]]</f>
        <v>Straßkirchen</v>
      </c>
    </row>
    <row r="7030" spans="1:14" x14ac:dyDescent="0.35">
      <c r="A7030" t="s">
        <v>3303</v>
      </c>
      <c r="B7030" s="3" t="s">
        <v>10564</v>
      </c>
      <c r="C7030" s="4">
        <v>48.014152801500003</v>
      </c>
      <c r="D7030" s="4">
        <v>11.5359314591</v>
      </c>
      <c r="E7030" s="4">
        <f>Orte[[#This Row],[Lat_dez]]*PI()/180</f>
        <v>0.83800505394183444</v>
      </c>
      <c r="F7030" s="4">
        <f>Orte[[#This Row],[Lon_dez]]*PI()/180</f>
        <v>0.20133998624568858</v>
      </c>
      <c r="G7030" t="s">
        <v>665</v>
      </c>
      <c r="H7030" t="s">
        <v>854</v>
      </c>
      <c r="I7030" s="4" t="b">
        <v>0</v>
      </c>
      <c r="J7030" s="4" t="str">
        <f>CONCATENATE(Orte[[#This Row],[Ort]]," - ",Orte[[#This Row],[Landkreis]])</f>
        <v>Straßlach-Dingharting - Landkreis München</v>
      </c>
      <c r="L7030" s="3" t="s">
        <v>10997</v>
      </c>
      <c r="M7030" s="3"/>
      <c r="N7030" t="str">
        <f>Orte[[#This Row],[Ort]]</f>
        <v>Straßlach-Dingharting</v>
      </c>
    </row>
    <row r="7031" spans="1:14" x14ac:dyDescent="0.35">
      <c r="A7031" t="s">
        <v>2325</v>
      </c>
      <c r="B7031" s="3" t="s">
        <v>9363</v>
      </c>
      <c r="C7031" s="4">
        <v>48.844574810399997</v>
      </c>
      <c r="D7031" s="4">
        <v>8.5237943216000005</v>
      </c>
      <c r="E7031" s="4">
        <f>Orte[[#This Row],[Lat_dez]]*PI()/180</f>
        <v>0.85249865217816501</v>
      </c>
      <c r="F7031" s="4">
        <f>Orte[[#This Row],[Lon_dez]]*PI()/180</f>
        <v>0.14876827567471643</v>
      </c>
      <c r="G7031" t="s">
        <v>546</v>
      </c>
      <c r="H7031" t="s">
        <v>721</v>
      </c>
      <c r="I7031" s="4" t="b">
        <v>0</v>
      </c>
      <c r="J7031" s="4" t="str">
        <f>CONCATENATE(Orte[[#This Row],[Ort]]," - ",Orte[[#This Row],[Landkreis]])</f>
        <v>Straubenhardt - Landkreis Enzkreis</v>
      </c>
      <c r="L7031" s="3" t="s">
        <v>9774</v>
      </c>
      <c r="M7031" s="3"/>
      <c r="N7031" t="str">
        <f>Orte[[#This Row],[Ort]]</f>
        <v>Straubenhardt</v>
      </c>
    </row>
    <row r="7032" spans="1:14" x14ac:dyDescent="0.35">
      <c r="A7032" t="s">
        <v>5604</v>
      </c>
      <c r="B7032" s="3" t="s">
        <v>13540</v>
      </c>
      <c r="C7032" s="4">
        <v>48.880956068499998</v>
      </c>
      <c r="D7032" s="4">
        <v>12.5740828069</v>
      </c>
      <c r="E7032" s="4">
        <f>Orte[[#This Row],[Lat_dez]]*PI()/180</f>
        <v>0.85313362491802791</v>
      </c>
      <c r="F7032" s="4">
        <f>Orte[[#This Row],[Lon_dez]]*PI()/180</f>
        <v>0.21945914539881536</v>
      </c>
      <c r="G7032" t="s">
        <v>665</v>
      </c>
      <c r="H7032" t="s">
        <v>5605</v>
      </c>
      <c r="I7032" s="4" t="b">
        <v>0</v>
      </c>
      <c r="J7032" s="4" t="str">
        <f>CONCATENATE(Orte[[#This Row],[Ort]]," - ",Orte[[#This Row],[Landkreis]])</f>
        <v>Straubing - Kreisfreie Stadt Straubing</v>
      </c>
      <c r="L7032" s="3" t="s">
        <v>11705</v>
      </c>
      <c r="M7032" s="3"/>
      <c r="N7032" t="str">
        <f>Orte[[#This Row],[Ort]]</f>
        <v>Straubing</v>
      </c>
    </row>
    <row r="7033" spans="1:14" x14ac:dyDescent="0.35">
      <c r="A7033" t="s">
        <v>3397</v>
      </c>
      <c r="B7033" s="3" t="s">
        <v>10678</v>
      </c>
      <c r="C7033" s="4">
        <v>51.991122361400002</v>
      </c>
      <c r="D7033" s="4">
        <v>14.093851363700001</v>
      </c>
      <c r="E7033" s="4">
        <f>Orte[[#This Row],[Lat_dez]]*PI()/180</f>
        <v>0.90741626701367928</v>
      </c>
      <c r="F7033" s="4">
        <f>Orte[[#This Row],[Lon_dez]]*PI()/180</f>
        <v>0.24598411058325784</v>
      </c>
      <c r="G7033" t="s">
        <v>885</v>
      </c>
      <c r="H7033" t="s">
        <v>1352</v>
      </c>
      <c r="I7033" s="4" t="b">
        <v>0</v>
      </c>
      <c r="J7033" s="4" t="str">
        <f>CONCATENATE(Orte[[#This Row],[Ort]]," - ",Orte[[#This Row],[Landkreis]])</f>
        <v>Straupitz - Landkreis Dahme-Spreewald</v>
      </c>
      <c r="L7033" s="3" t="s">
        <v>15747</v>
      </c>
      <c r="M7033" s="3"/>
      <c r="N7033" t="str">
        <f>Orte[[#This Row],[Ort]]</f>
        <v>Straupitz</v>
      </c>
    </row>
    <row r="7034" spans="1:14" x14ac:dyDescent="0.35">
      <c r="A7034" t="s">
        <v>3396</v>
      </c>
      <c r="B7034" s="3" t="s">
        <v>10677</v>
      </c>
      <c r="C7034" s="4">
        <v>52.566674440100002</v>
      </c>
      <c r="D7034" s="4">
        <v>13.9004408885</v>
      </c>
      <c r="E7034" s="4">
        <f>Orte[[#This Row],[Lat_dez]]*PI()/180</f>
        <v>0.91746154580369166</v>
      </c>
      <c r="F7034" s="4">
        <f>Orte[[#This Row],[Lon_dez]]*PI()/180</f>
        <v>0.24260846098317096</v>
      </c>
      <c r="G7034" t="s">
        <v>885</v>
      </c>
      <c r="H7034" t="s">
        <v>975</v>
      </c>
      <c r="I7034" s="4" t="b">
        <v>0</v>
      </c>
      <c r="J7034" s="4" t="str">
        <f>CONCATENATE(Orte[[#This Row],[Ort]]," - ",Orte[[#This Row],[Landkreis]])</f>
        <v>Strausberg - Landkreis Märkisch-Oderland</v>
      </c>
      <c r="L7034" s="3" t="s">
        <v>12815</v>
      </c>
      <c r="M7034" s="3"/>
      <c r="N7034" t="str">
        <f>Orte[[#This Row],[Ort]]</f>
        <v>Strausberg</v>
      </c>
    </row>
    <row r="7035" spans="1:14" x14ac:dyDescent="0.35">
      <c r="A7035" t="s">
        <v>5757</v>
      </c>
      <c r="B7035" s="3" t="s">
        <v>13737</v>
      </c>
      <c r="C7035" s="4">
        <v>51.161085386800004</v>
      </c>
      <c r="D7035" s="4">
        <v>10.9744625671</v>
      </c>
      <c r="E7035" s="4">
        <f>Orte[[#This Row],[Lat_dez]]*PI()/180</f>
        <v>0.89292938889361673</v>
      </c>
      <c r="F7035" s="4">
        <f>Orte[[#This Row],[Lon_dez]]*PI()/180</f>
        <v>0.1915405054327641</v>
      </c>
      <c r="G7035" t="s">
        <v>678</v>
      </c>
      <c r="H7035" t="s">
        <v>1344</v>
      </c>
      <c r="I7035" s="4" t="b">
        <v>0</v>
      </c>
      <c r="J7035" s="4" t="str">
        <f>CONCATENATE(Orte[[#This Row],[Ort]]," - ",Orte[[#This Row],[Landkreis]])</f>
        <v>Straußfurt - Landkreis Sömmerda</v>
      </c>
      <c r="L7035" s="3" t="s">
        <v>15406</v>
      </c>
      <c r="M7035" s="3"/>
      <c r="N7035" t="str">
        <f>Orte[[#This Row],[Ort]]</f>
        <v>Straußfurt</v>
      </c>
    </row>
    <row r="7036" spans="1:14" x14ac:dyDescent="0.35">
      <c r="A7036" t="s">
        <v>6076</v>
      </c>
      <c r="B7036" s="3" t="s">
        <v>14169</v>
      </c>
      <c r="C7036" s="4">
        <v>51.3615200351</v>
      </c>
      <c r="D7036" s="4">
        <v>13.2298952252</v>
      </c>
      <c r="E7036" s="4">
        <f>Orte[[#This Row],[Lat_dez]]*PI()/180</f>
        <v>0.89642763344152854</v>
      </c>
      <c r="F7036" s="4">
        <f>Orte[[#This Row],[Lon_dez]]*PI()/180</f>
        <v>0.23090523137361668</v>
      </c>
      <c r="G7036" t="s">
        <v>869</v>
      </c>
      <c r="H7036" t="s">
        <v>985</v>
      </c>
      <c r="I7036" s="4" t="b">
        <v>0</v>
      </c>
      <c r="J7036" s="4" t="str">
        <f>CONCATENATE(Orte[[#This Row],[Ort]]," - ",Orte[[#This Row],[Landkreis]])</f>
        <v>Strehla - Landkreis Meißen</v>
      </c>
      <c r="L7036" s="3" t="s">
        <v>15110</v>
      </c>
      <c r="M7036" s="3"/>
      <c r="N7036" t="str">
        <f>Orte[[#This Row],[Ort]]</f>
        <v>Strehla</v>
      </c>
    </row>
    <row r="7037" spans="1:14" x14ac:dyDescent="0.35">
      <c r="A7037" t="s">
        <v>1683</v>
      </c>
      <c r="B7037" s="3" t="s">
        <v>8635</v>
      </c>
      <c r="C7037" s="4">
        <v>49.966230739099998</v>
      </c>
      <c r="D7037" s="4">
        <v>7.7560660450899999</v>
      </c>
      <c r="E7037" s="4">
        <f>Orte[[#This Row],[Lat_dez]]*PI()/180</f>
        <v>0.87207524120849467</v>
      </c>
      <c r="F7037" s="4">
        <f>Orte[[#This Row],[Lon_dez]]*PI()/180</f>
        <v>0.13536888948895548</v>
      </c>
      <c r="G7037" t="s">
        <v>514</v>
      </c>
      <c r="H7037" t="s">
        <v>588</v>
      </c>
      <c r="I7037" s="4" t="b">
        <v>0</v>
      </c>
      <c r="J7037" s="4" t="str">
        <f>CONCATENATE(Orte[[#This Row],[Ort]]," - ",Orte[[#This Row],[Landkreis]])</f>
        <v>Stromberg - Landkreis Bad Kreuznach</v>
      </c>
      <c r="L7037" s="3" t="s">
        <v>10664</v>
      </c>
      <c r="M7037" s="3"/>
      <c r="N7037" t="str">
        <f>Orte[[#This Row],[Ort]]</f>
        <v>Stromberg</v>
      </c>
    </row>
    <row r="7038" spans="1:14" x14ac:dyDescent="0.35">
      <c r="A7038" t="s">
        <v>6782</v>
      </c>
      <c r="B7038" s="3" t="s">
        <v>15127</v>
      </c>
      <c r="C7038" s="4">
        <v>49.874086962100002</v>
      </c>
      <c r="D7038" s="4">
        <v>11.002226782899999</v>
      </c>
      <c r="E7038" s="4">
        <f>Orte[[#This Row],[Lat_dez]]*PI()/180</f>
        <v>0.87046702891462135</v>
      </c>
      <c r="F7038" s="4">
        <f>Orte[[#This Row],[Lon_dez]]*PI()/180</f>
        <v>0.19202508241270833</v>
      </c>
      <c r="G7038" t="s">
        <v>665</v>
      </c>
      <c r="H7038" t="s">
        <v>1321</v>
      </c>
      <c r="I7038" s="4" t="b">
        <v>0</v>
      </c>
      <c r="J7038" s="4" t="str">
        <f>CONCATENATE(Orte[[#This Row],[Ort]]," - ",Orte[[#This Row],[Landkreis]])</f>
        <v>Strullendorf - Landkreis Bamberg</v>
      </c>
      <c r="L7038" s="3" t="s">
        <v>10666</v>
      </c>
      <c r="M7038" s="3"/>
      <c r="N7038" t="str">
        <f>Orte[[#This Row],[Ort]]</f>
        <v>Strullendorf</v>
      </c>
    </row>
    <row r="7039" spans="1:14" x14ac:dyDescent="0.35">
      <c r="A7039" t="s">
        <v>5285</v>
      </c>
      <c r="B7039" s="3" t="s">
        <v>13124</v>
      </c>
      <c r="C7039" s="4">
        <v>53.866545405799997</v>
      </c>
      <c r="D7039" s="4">
        <v>10.0620834159</v>
      </c>
      <c r="E7039" s="4">
        <f>Orte[[#This Row],[Lat_dez]]*PI()/180</f>
        <v>0.94014857400623497</v>
      </c>
      <c r="F7039" s="4">
        <f>Orte[[#This Row],[Lon_dez]]*PI()/180</f>
        <v>0.17561648521777296</v>
      </c>
      <c r="G7039" t="s">
        <v>641</v>
      </c>
      <c r="H7039" t="s">
        <v>671</v>
      </c>
      <c r="I7039" s="4" t="b">
        <v>0</v>
      </c>
      <c r="J7039" s="4" t="str">
        <f>CONCATENATE(Orte[[#This Row],[Ort]]," - ",Orte[[#This Row],[Landkreis]])</f>
        <v>Struvenhütten - Kreis Segeberg</v>
      </c>
      <c r="L7039" s="3" t="s">
        <v>10383</v>
      </c>
      <c r="M7039" s="3"/>
      <c r="N7039" t="str">
        <f>Orte[[#This Row],[Ort]]</f>
        <v>Struvenhütten</v>
      </c>
    </row>
    <row r="7040" spans="1:14" x14ac:dyDescent="0.35">
      <c r="A7040" t="s">
        <v>4769</v>
      </c>
      <c r="B7040" s="3" t="s">
        <v>12445</v>
      </c>
      <c r="C7040" s="4">
        <v>54.639192880899998</v>
      </c>
      <c r="D7040" s="4">
        <v>9.6391522773799991</v>
      </c>
      <c r="E7040" s="4">
        <f>Orte[[#This Row],[Lat_dez]]*PI()/180</f>
        <v>0.95363381640395095</v>
      </c>
      <c r="F7040" s="4">
        <f>Orte[[#This Row],[Lon_dez]]*PI()/180</f>
        <v>0.16823494434139072</v>
      </c>
      <c r="G7040" t="s">
        <v>641</v>
      </c>
      <c r="H7040" t="s">
        <v>660</v>
      </c>
      <c r="I7040" s="4" t="b">
        <v>0</v>
      </c>
      <c r="J7040" s="4" t="str">
        <f>CONCATENATE(Orte[[#This Row],[Ort]]," - ",Orte[[#This Row],[Landkreis]])</f>
        <v>Struxdorf, Schnarup-Thumby - Kreis Schleswig-Flensburg</v>
      </c>
      <c r="L7040" s="3" t="s">
        <v>12106</v>
      </c>
      <c r="M7040" s="3"/>
      <c r="N7040" t="str">
        <f>Orte[[#This Row],[Ort]]</f>
        <v>Struxdorf, Schnarup-Thumby</v>
      </c>
    </row>
    <row r="7041" spans="1:14" x14ac:dyDescent="0.35">
      <c r="A7041" t="s">
        <v>4573</v>
      </c>
      <c r="B7041" s="3" t="s">
        <v>12189</v>
      </c>
      <c r="C7041" s="4">
        <v>48.318883972599998</v>
      </c>
      <c r="D7041" s="4">
        <v>13.0733462493</v>
      </c>
      <c r="E7041" s="4">
        <f>Orte[[#This Row],[Lat_dez]]*PI()/180</f>
        <v>0.8433236162109875</v>
      </c>
      <c r="F7041" s="4">
        <f>Orte[[#This Row],[Lon_dez]]*PI()/180</f>
        <v>0.22817293630353644</v>
      </c>
      <c r="G7041" t="s">
        <v>665</v>
      </c>
      <c r="H7041" t="s">
        <v>930</v>
      </c>
      <c r="I7041" s="4" t="b">
        <v>0</v>
      </c>
      <c r="J7041" s="4" t="str">
        <f>CONCATENATE(Orte[[#This Row],[Ort]]," - ",Orte[[#This Row],[Landkreis]])</f>
        <v>Stubenberg - Landkreis Rottal-Inn</v>
      </c>
      <c r="L7041" s="3" t="s">
        <v>10072</v>
      </c>
      <c r="M7041" s="3"/>
      <c r="N7041" t="str">
        <f>Orte[[#This Row],[Ort]]</f>
        <v>Stubenberg</v>
      </c>
    </row>
    <row r="7042" spans="1:14" x14ac:dyDescent="0.35">
      <c r="A7042" t="s">
        <v>4748</v>
      </c>
      <c r="B7042" s="3" t="s">
        <v>12419</v>
      </c>
      <c r="C7042" s="4">
        <v>47.769676152099997</v>
      </c>
      <c r="D7042" s="4">
        <v>8.4293161770800005</v>
      </c>
      <c r="E7042" s="4">
        <f>Orte[[#This Row],[Lat_dez]]*PI()/180</f>
        <v>0.83373813146556053</v>
      </c>
      <c r="F7042" s="4">
        <f>Orte[[#This Row],[Lon_dez]]*PI()/180</f>
        <v>0.14711932098166738</v>
      </c>
      <c r="G7042" t="s">
        <v>546</v>
      </c>
      <c r="H7042" t="s">
        <v>561</v>
      </c>
      <c r="I7042" s="4" t="b">
        <v>0</v>
      </c>
      <c r="J7042" s="4" t="str">
        <f>CONCATENATE(Orte[[#This Row],[Ort]]," - ",Orte[[#This Row],[Landkreis]])</f>
        <v>Stühlingen - Landkreis Waldshut</v>
      </c>
      <c r="L7042" s="3" t="s">
        <v>9421</v>
      </c>
      <c r="M7042" s="3"/>
      <c r="N7042" t="str">
        <f>Orte[[#This Row],[Ort]]</f>
        <v>Stühlingen</v>
      </c>
    </row>
    <row r="7043" spans="1:14" x14ac:dyDescent="0.35">
      <c r="A7043" t="s">
        <v>7131</v>
      </c>
      <c r="B7043" s="3" t="s">
        <v>15616</v>
      </c>
      <c r="C7043" s="4">
        <v>52.997905752800001</v>
      </c>
      <c r="D7043" s="4">
        <v>8.72636649813</v>
      </c>
      <c r="E7043" s="4">
        <f>Orte[[#This Row],[Lat_dez]]*PI()/180</f>
        <v>0.9249879520480041</v>
      </c>
      <c r="F7043" s="4">
        <f>Orte[[#This Row],[Lon_dez]]*PI()/180</f>
        <v>0.15230382712809609</v>
      </c>
      <c r="G7043" t="s">
        <v>554</v>
      </c>
      <c r="H7043" t="s">
        <v>737</v>
      </c>
      <c r="I7043" s="4" t="b">
        <v>0</v>
      </c>
      <c r="J7043" s="4" t="str">
        <f>CONCATENATE(Orte[[#This Row],[Ort]]," - ",Orte[[#This Row],[Landkreis]])</f>
        <v>Stuhr - Landkreis Diepholz</v>
      </c>
      <c r="L7043" s="3" t="s">
        <v>14973</v>
      </c>
      <c r="M7043" s="3"/>
      <c r="N7043" t="str">
        <f>Orte[[#This Row],[Ort]]</f>
        <v>Stuhr</v>
      </c>
    </row>
    <row r="7044" spans="1:14" x14ac:dyDescent="0.35">
      <c r="A7044" t="s">
        <v>2456</v>
      </c>
      <c r="B7044" s="3" t="s">
        <v>9508</v>
      </c>
      <c r="C7044" s="4">
        <v>49.420915950000001</v>
      </c>
      <c r="D7044" s="4">
        <v>12.1351935644</v>
      </c>
      <c r="E7044" s="4">
        <f>Orte[[#This Row],[Lat_dez]]*PI()/180</f>
        <v>0.86255770267888132</v>
      </c>
      <c r="F7044" s="4">
        <f>Orte[[#This Row],[Lon_dez]]*PI()/180</f>
        <v>0.21179908306560652</v>
      </c>
      <c r="G7044" t="s">
        <v>665</v>
      </c>
      <c r="H7044" t="s">
        <v>906</v>
      </c>
      <c r="I7044" s="4" t="b">
        <v>0</v>
      </c>
      <c r="J7044" s="4" t="str">
        <f>CONCATENATE(Orte[[#This Row],[Ort]]," - ",Orte[[#This Row],[Landkreis]])</f>
        <v>Stulln - Landkreis Schwandorf</v>
      </c>
      <c r="L7044" s="3" t="s">
        <v>13994</v>
      </c>
      <c r="M7044" s="3"/>
      <c r="N7044" t="str">
        <f>Orte[[#This Row],[Ort]]</f>
        <v>Stulln</v>
      </c>
    </row>
    <row r="7045" spans="1:14" x14ac:dyDescent="0.35">
      <c r="A7045" t="s">
        <v>2615</v>
      </c>
      <c r="B7045" s="3" t="s">
        <v>9723</v>
      </c>
      <c r="C7045" s="4">
        <v>49.091400430999997</v>
      </c>
      <c r="D7045" s="4">
        <v>8.4761978805599991</v>
      </c>
      <c r="E7045" s="4">
        <f>Orte[[#This Row],[Lat_dez]]*PI()/180</f>
        <v>0.85680657193591325</v>
      </c>
      <c r="F7045" s="4">
        <f>Orte[[#This Row],[Lon_dez]]*PI()/180</f>
        <v>0.14793756106633704</v>
      </c>
      <c r="G7045" t="s">
        <v>546</v>
      </c>
      <c r="H7045" t="s">
        <v>723</v>
      </c>
      <c r="I7045" s="4" t="b">
        <v>0</v>
      </c>
      <c r="J7045" s="4" t="str">
        <f>CONCATENATE(Orte[[#This Row],[Ort]]," - ",Orte[[#This Row],[Landkreis]])</f>
        <v>Stutensee - Landkreis Karlsruhe</v>
      </c>
      <c r="L7045" s="3" t="s">
        <v>13491</v>
      </c>
      <c r="M7045" s="3"/>
      <c r="N7045" t="str">
        <f>Orte[[#This Row],[Ort]]</f>
        <v>Stutensee</v>
      </c>
    </row>
    <row r="7046" spans="1:14" x14ac:dyDescent="0.35">
      <c r="A7046" t="s">
        <v>89</v>
      </c>
      <c r="B7046" s="3" t="s">
        <v>14622</v>
      </c>
      <c r="C7046" s="4">
        <v>48.781365921999999</v>
      </c>
      <c r="D7046" s="4">
        <v>9.1818334181800001</v>
      </c>
      <c r="E7046" s="4">
        <f>Orte[[#This Row],[Lat_dez]]*PI()/180</f>
        <v>0.85139544895905928</v>
      </c>
      <c r="F7046" s="4">
        <f>Orte[[#This Row],[Lon_dez]]*PI()/180</f>
        <v>0.16025322451688637</v>
      </c>
      <c r="G7046" t="s">
        <v>546</v>
      </c>
      <c r="H7046" t="s">
        <v>1091</v>
      </c>
      <c r="I7046" s="4" t="b">
        <v>0</v>
      </c>
      <c r="J7046" s="4" t="str">
        <f>CONCATENATE(Orte[[#This Row],[Ort]]," - ",Orte[[#This Row],[Landkreis]])</f>
        <v>Stuttgart - Stadtkreis Stuttgart</v>
      </c>
      <c r="L7046" s="3" t="s">
        <v>14558</v>
      </c>
      <c r="M7046" s="3"/>
      <c r="N7046" t="str">
        <f>Orte[[#This Row],[Ort]]</f>
        <v>Stuttgart</v>
      </c>
    </row>
    <row r="7047" spans="1:14" x14ac:dyDescent="0.35">
      <c r="A7047" t="s">
        <v>89</v>
      </c>
      <c r="B7047" s="3" t="s">
        <v>10544</v>
      </c>
      <c r="C7047" s="4">
        <v>48.7828904725</v>
      </c>
      <c r="D7047" s="4">
        <v>9.1702525694200006</v>
      </c>
      <c r="E7047" s="4">
        <f>Orte[[#This Row],[Lat_dez]]*PI()/180</f>
        <v>0.8514220573848974</v>
      </c>
      <c r="F7047" s="4">
        <f>Orte[[#This Row],[Lon_dez]]*PI()/180</f>
        <v>0.16005110057584887</v>
      </c>
      <c r="G7047" t="s">
        <v>546</v>
      </c>
      <c r="H7047" t="s">
        <v>1091</v>
      </c>
      <c r="I7047" s="4" t="b">
        <v>0</v>
      </c>
      <c r="J7047" s="4" t="str">
        <f>CONCATENATE(Orte[[#This Row],[Ort]]," - ",Orte[[#This Row],[Landkreis]])</f>
        <v>Stuttgart - Stadtkreis Stuttgart</v>
      </c>
      <c r="L7047" s="3" t="s">
        <v>8274</v>
      </c>
      <c r="M7047" s="3"/>
      <c r="N7047" t="str">
        <f>Orte[[#This Row],[Ort]]</f>
        <v>Stuttgart</v>
      </c>
    </row>
    <row r="7048" spans="1:14" x14ac:dyDescent="0.35">
      <c r="A7048" t="s">
        <v>89</v>
      </c>
      <c r="B7048" s="3" t="s">
        <v>8703</v>
      </c>
      <c r="C7048" s="4">
        <v>48.777324529300003</v>
      </c>
      <c r="D7048" s="4">
        <v>9.16170036856</v>
      </c>
      <c r="E7048" s="4">
        <f>Orte[[#This Row],[Lat_dez]]*PI()/180</f>
        <v>0.85132491335007832</v>
      </c>
      <c r="F7048" s="4">
        <f>Orte[[#This Row],[Lon_dez]]*PI()/180</f>
        <v>0.15990183651254997</v>
      </c>
      <c r="G7048" t="s">
        <v>546</v>
      </c>
      <c r="H7048" t="s">
        <v>1091</v>
      </c>
      <c r="I7048" s="4" t="b">
        <v>0</v>
      </c>
      <c r="J7048" s="4" t="str">
        <f>CONCATENATE(Orte[[#This Row],[Ort]]," - ",Orte[[#This Row],[Landkreis]])</f>
        <v>Stuttgart - Stadtkreis Stuttgart</v>
      </c>
      <c r="L7048" s="3" t="s">
        <v>13740</v>
      </c>
      <c r="M7048" s="3"/>
      <c r="N7048" t="str">
        <f>Orte[[#This Row],[Ort]]</f>
        <v>Stuttgart</v>
      </c>
    </row>
    <row r="7049" spans="1:14" x14ac:dyDescent="0.35">
      <c r="A7049" t="s">
        <v>89</v>
      </c>
      <c r="B7049" s="3" t="s">
        <v>7640</v>
      </c>
      <c r="C7049" s="4">
        <v>48.769078978000003</v>
      </c>
      <c r="D7049" s="4">
        <v>9.1676258023900008</v>
      </c>
      <c r="E7049" s="4">
        <f>Orte[[#This Row],[Lat_dez]]*PI()/180</f>
        <v>0.8511810013312513</v>
      </c>
      <c r="F7049" s="4">
        <f>Orte[[#This Row],[Lon_dez]]*PI()/180</f>
        <v>0.16000525484249253</v>
      </c>
      <c r="G7049" t="s">
        <v>546</v>
      </c>
      <c r="H7049" t="s">
        <v>1091</v>
      </c>
      <c r="I7049" s="4" t="b">
        <v>0</v>
      </c>
      <c r="J7049" s="4" t="str">
        <f>CONCATENATE(Orte[[#This Row],[Ort]]," - ",Orte[[#This Row],[Landkreis]])</f>
        <v>Stuttgart - Stadtkreis Stuttgart</v>
      </c>
      <c r="L7049" s="3" t="s">
        <v>8484</v>
      </c>
      <c r="M7049" s="3"/>
      <c r="N7049" t="str">
        <f>Orte[[#This Row],[Ort]]</f>
        <v>Stuttgart</v>
      </c>
    </row>
    <row r="7050" spans="1:14" x14ac:dyDescent="0.35">
      <c r="A7050" t="s">
        <v>89</v>
      </c>
      <c r="B7050" s="3" t="s">
        <v>15452</v>
      </c>
      <c r="C7050" s="4">
        <v>48.7627416873</v>
      </c>
      <c r="D7050" s="4">
        <v>9.1750283162200006</v>
      </c>
      <c r="E7050" s="4">
        <f>Orte[[#This Row],[Lat_dez]]*PI()/180</f>
        <v>0.85107039474288027</v>
      </c>
      <c r="F7050" s="4">
        <f>Orte[[#This Row],[Lon_dez]]*PI()/180</f>
        <v>0.16013445308175045</v>
      </c>
      <c r="G7050" t="s">
        <v>546</v>
      </c>
      <c r="H7050" t="s">
        <v>1091</v>
      </c>
      <c r="I7050" s="4" t="b">
        <v>0</v>
      </c>
      <c r="J7050" s="4" t="str">
        <f>CONCATENATE(Orte[[#This Row],[Ort]]," - ",Orte[[#This Row],[Landkreis]])</f>
        <v>Stuttgart - Stadtkreis Stuttgart</v>
      </c>
      <c r="L7050" s="3" t="s">
        <v>8491</v>
      </c>
      <c r="M7050" s="3"/>
      <c r="N7050" t="str">
        <f>Orte[[#This Row],[Ort]]</f>
        <v>Stuttgart</v>
      </c>
    </row>
    <row r="7051" spans="1:14" x14ac:dyDescent="0.35">
      <c r="A7051" t="s">
        <v>89</v>
      </c>
      <c r="B7051" s="3" t="s">
        <v>15453</v>
      </c>
      <c r="C7051" s="4">
        <v>48.775165106199999</v>
      </c>
      <c r="D7051" s="4">
        <v>9.1855038212599993</v>
      </c>
      <c r="E7051" s="4">
        <f>Orte[[#This Row],[Lat_dez]]*PI()/180</f>
        <v>0.85128722430703962</v>
      </c>
      <c r="F7051" s="4">
        <f>Orte[[#This Row],[Lon_dez]]*PI()/180</f>
        <v>0.16031728513550769</v>
      </c>
      <c r="G7051" t="s">
        <v>546</v>
      </c>
      <c r="H7051" t="s">
        <v>1091</v>
      </c>
      <c r="I7051" s="4" t="b">
        <v>0</v>
      </c>
      <c r="J7051" s="4" t="str">
        <f>CONCATENATE(Orte[[#This Row],[Ort]]," - ",Orte[[#This Row],[Landkreis]])</f>
        <v>Stuttgart - Stadtkreis Stuttgart</v>
      </c>
      <c r="L7051" s="3" t="s">
        <v>9078</v>
      </c>
      <c r="M7051" s="3"/>
      <c r="N7051" t="str">
        <f>Orte[[#This Row],[Ort]]</f>
        <v>Stuttgart</v>
      </c>
    </row>
    <row r="7052" spans="1:14" x14ac:dyDescent="0.35">
      <c r="A7052" t="s">
        <v>89</v>
      </c>
      <c r="B7052" s="3" t="s">
        <v>11507</v>
      </c>
      <c r="C7052" s="4">
        <v>48.764541166500003</v>
      </c>
      <c r="D7052" s="4">
        <v>9.1956268467799998</v>
      </c>
      <c r="E7052" s="4">
        <f>Orte[[#This Row],[Lat_dez]]*PI()/180</f>
        <v>0.85110180157974136</v>
      </c>
      <c r="F7052" s="4">
        <f>Orte[[#This Row],[Lon_dez]]*PI()/180</f>
        <v>0.16049396526109513</v>
      </c>
      <c r="G7052" t="s">
        <v>546</v>
      </c>
      <c r="H7052" t="s">
        <v>1091</v>
      </c>
      <c r="I7052" s="4" t="b">
        <v>0</v>
      </c>
      <c r="J7052" s="4" t="str">
        <f>CONCATENATE(Orte[[#This Row],[Ort]]," - ",Orte[[#This Row],[Landkreis]])</f>
        <v>Stuttgart - Stadtkreis Stuttgart</v>
      </c>
      <c r="L7052" s="3" t="s">
        <v>8486</v>
      </c>
      <c r="M7052" s="3"/>
      <c r="N7052" t="str">
        <f>Orte[[#This Row],[Ort]]</f>
        <v>Stuttgart</v>
      </c>
    </row>
    <row r="7053" spans="1:14" x14ac:dyDescent="0.35">
      <c r="A7053" t="s">
        <v>89</v>
      </c>
      <c r="B7053" s="3" t="s">
        <v>12490</v>
      </c>
      <c r="C7053" s="4">
        <v>48.773574662900003</v>
      </c>
      <c r="D7053" s="4">
        <v>9.2110473179099994</v>
      </c>
      <c r="E7053" s="4">
        <f>Orte[[#This Row],[Lat_dez]]*PI()/180</f>
        <v>0.85125946583488854</v>
      </c>
      <c r="F7053" s="4">
        <f>Orte[[#This Row],[Lon_dez]]*PI()/180</f>
        <v>0.16076310325452234</v>
      </c>
      <c r="G7053" t="s">
        <v>546</v>
      </c>
      <c r="H7053" t="s">
        <v>1091</v>
      </c>
      <c r="I7053" s="4" t="b">
        <v>0</v>
      </c>
      <c r="J7053" s="4" t="str">
        <f>CONCATENATE(Orte[[#This Row],[Ort]]," - ",Orte[[#This Row],[Landkreis]])</f>
        <v>Stuttgart - Stadtkreis Stuttgart</v>
      </c>
      <c r="L7053" s="3" t="s">
        <v>13255</v>
      </c>
      <c r="M7053" s="3"/>
      <c r="N7053" t="str">
        <f>Orte[[#This Row],[Ort]]</f>
        <v>Stuttgart</v>
      </c>
    </row>
    <row r="7054" spans="1:14" x14ac:dyDescent="0.35">
      <c r="A7054" t="s">
        <v>89</v>
      </c>
      <c r="B7054" s="3" t="s">
        <v>9752</v>
      </c>
      <c r="C7054" s="4">
        <v>48.7845721837</v>
      </c>
      <c r="D7054" s="4">
        <v>9.2134833330799992</v>
      </c>
      <c r="E7054" s="4">
        <f>Orte[[#This Row],[Lat_dez]]*PI()/180</f>
        <v>0.85145140878240488</v>
      </c>
      <c r="F7054" s="4">
        <f>Orte[[#This Row],[Lon_dez]]*PI()/180</f>
        <v>0.16080561973986737</v>
      </c>
      <c r="G7054" t="s">
        <v>546</v>
      </c>
      <c r="H7054" t="s">
        <v>1091</v>
      </c>
      <c r="I7054" s="4" t="b">
        <v>0</v>
      </c>
      <c r="J7054" s="4" t="str">
        <f>CONCATENATE(Orte[[#This Row],[Ort]]," - ",Orte[[#This Row],[Landkreis]])</f>
        <v>Stuttgart - Stadtkreis Stuttgart</v>
      </c>
      <c r="L7054" s="3" t="s">
        <v>13250</v>
      </c>
      <c r="M7054" s="3"/>
      <c r="N7054" t="str">
        <f>Orte[[#This Row],[Ort]]</f>
        <v>Stuttgart</v>
      </c>
    </row>
    <row r="7055" spans="1:14" x14ac:dyDescent="0.35">
      <c r="A7055" t="s">
        <v>89</v>
      </c>
      <c r="B7055" s="3" t="s">
        <v>9026</v>
      </c>
      <c r="C7055" s="4">
        <v>48.791376928799998</v>
      </c>
      <c r="D7055" s="4">
        <v>9.2031460814700008</v>
      </c>
      <c r="E7055" s="4">
        <f>Orte[[#This Row],[Lat_dez]]*PI()/180</f>
        <v>0.85157017398915891</v>
      </c>
      <c r="F7055" s="4">
        <f>Orte[[#This Row],[Lon_dez]]*PI()/180</f>
        <v>0.16062520066366581</v>
      </c>
      <c r="G7055" t="s">
        <v>546</v>
      </c>
      <c r="H7055" t="s">
        <v>1091</v>
      </c>
      <c r="I7055" s="4" t="b">
        <v>0</v>
      </c>
      <c r="J7055" s="4" t="str">
        <f>CONCATENATE(Orte[[#This Row],[Ort]]," - ",Orte[[#This Row],[Landkreis]])</f>
        <v>Stuttgart - Stadtkreis Stuttgart</v>
      </c>
      <c r="L7055" s="3" t="s">
        <v>13161</v>
      </c>
      <c r="M7055" s="3"/>
      <c r="N7055" t="str">
        <f>Orte[[#This Row],[Ort]]</f>
        <v>Stuttgart</v>
      </c>
    </row>
    <row r="7056" spans="1:14" x14ac:dyDescent="0.35">
      <c r="A7056" t="s">
        <v>89</v>
      </c>
      <c r="B7056" s="3" t="s">
        <v>7639</v>
      </c>
      <c r="C7056" s="4">
        <v>48.798886281500003</v>
      </c>
      <c r="D7056" s="4">
        <v>9.1849639648100005</v>
      </c>
      <c r="E7056" s="4">
        <f>Orte[[#This Row],[Lat_dez]]*PI()/180</f>
        <v>0.85170123691846744</v>
      </c>
      <c r="F7056" s="4">
        <f>Orte[[#This Row],[Lon_dez]]*PI()/180</f>
        <v>0.16030786286296711</v>
      </c>
      <c r="G7056" t="s">
        <v>546</v>
      </c>
      <c r="H7056" t="s">
        <v>1091</v>
      </c>
      <c r="I7056" s="4" t="b">
        <v>0</v>
      </c>
      <c r="J7056" s="4" t="str">
        <f>CONCATENATE(Orte[[#This Row],[Ort]]," - ",Orte[[#This Row],[Landkreis]])</f>
        <v>Stuttgart - Stadtkreis Stuttgart</v>
      </c>
      <c r="L7056" s="3" t="s">
        <v>9451</v>
      </c>
      <c r="M7056" s="3"/>
      <c r="N7056" t="str">
        <f>Orte[[#This Row],[Ort]]</f>
        <v>Stuttgart</v>
      </c>
    </row>
    <row r="7057" spans="1:14" x14ac:dyDescent="0.35">
      <c r="A7057" t="s">
        <v>89</v>
      </c>
      <c r="B7057" s="3" t="s">
        <v>10541</v>
      </c>
      <c r="C7057" s="4">
        <v>48.796077407600002</v>
      </c>
      <c r="D7057" s="4">
        <v>9.1633400385199995</v>
      </c>
      <c r="E7057" s="4">
        <f>Orte[[#This Row],[Lat_dez]]*PI()/180</f>
        <v>0.85165221282063908</v>
      </c>
      <c r="F7057" s="4">
        <f>Orte[[#This Row],[Lon_dez]]*PI()/180</f>
        <v>0.15993045415199802</v>
      </c>
      <c r="G7057" t="s">
        <v>546</v>
      </c>
      <c r="H7057" t="s">
        <v>1091</v>
      </c>
      <c r="I7057" s="4" t="b">
        <v>0</v>
      </c>
      <c r="J7057" s="4" t="str">
        <f>CONCATENATE(Orte[[#This Row],[Ort]]," - ",Orte[[#This Row],[Landkreis]])</f>
        <v>Stuttgart - Stadtkreis Stuttgart</v>
      </c>
      <c r="L7057" s="3" t="s">
        <v>8492</v>
      </c>
      <c r="M7057" s="3"/>
      <c r="N7057" t="str">
        <f>Orte[[#This Row],[Ort]]</f>
        <v>Stuttgart</v>
      </c>
    </row>
    <row r="7058" spans="1:14" x14ac:dyDescent="0.35">
      <c r="A7058" t="s">
        <v>89</v>
      </c>
      <c r="B7058" s="3" t="s">
        <v>7636</v>
      </c>
      <c r="C7058" s="4">
        <v>48.781228122999998</v>
      </c>
      <c r="D7058" s="4">
        <v>9.1460101290299995</v>
      </c>
      <c r="E7058" s="4">
        <f>Orte[[#This Row],[Lat_dez]]*PI()/180</f>
        <v>0.85139304391280335</v>
      </c>
      <c r="F7058" s="4">
        <f>Orte[[#This Row],[Lon_dez]]*PI()/180</f>
        <v>0.1596279901723249</v>
      </c>
      <c r="G7058" t="s">
        <v>546</v>
      </c>
      <c r="H7058" t="s">
        <v>1091</v>
      </c>
      <c r="I7058" s="4" t="b">
        <v>0</v>
      </c>
      <c r="J7058" s="4" t="str">
        <f>CONCATENATE(Orte[[#This Row],[Ort]]," - ",Orte[[#This Row],[Landkreis]])</f>
        <v>Stuttgart - Stadtkreis Stuttgart</v>
      </c>
      <c r="L7058" s="3" t="s">
        <v>13732</v>
      </c>
      <c r="M7058" s="3"/>
      <c r="N7058" t="str">
        <f>Orte[[#This Row],[Ort]]</f>
        <v>Stuttgart</v>
      </c>
    </row>
    <row r="7059" spans="1:14" x14ac:dyDescent="0.35">
      <c r="A7059" t="s">
        <v>89</v>
      </c>
      <c r="B7059" s="3" t="s">
        <v>15447</v>
      </c>
      <c r="C7059" s="4">
        <v>48.7869290549</v>
      </c>
      <c r="D7059" s="4">
        <v>9.1266147071700008</v>
      </c>
      <c r="E7059" s="4">
        <f>Orte[[#This Row],[Lat_dez]]*PI()/180</f>
        <v>0.85149254394489038</v>
      </c>
      <c r="F7059" s="4">
        <f>Orte[[#This Row],[Lon_dez]]*PI()/180</f>
        <v>0.15928947620105466</v>
      </c>
      <c r="G7059" t="s">
        <v>546</v>
      </c>
      <c r="H7059" t="s">
        <v>1091</v>
      </c>
      <c r="I7059" s="4" t="b">
        <v>0</v>
      </c>
      <c r="J7059" s="4" t="str">
        <f>CONCATENATE(Orte[[#This Row],[Ort]]," - ",Orte[[#This Row],[Landkreis]])</f>
        <v>Stuttgart - Stadtkreis Stuttgart</v>
      </c>
      <c r="L7059" s="3" t="s">
        <v>8265</v>
      </c>
      <c r="M7059" s="3"/>
      <c r="N7059" t="str">
        <f>Orte[[#This Row],[Ort]]</f>
        <v>Stuttgart</v>
      </c>
    </row>
    <row r="7060" spans="1:14" x14ac:dyDescent="0.35">
      <c r="A7060" t="s">
        <v>89</v>
      </c>
      <c r="B7060" s="3" t="s">
        <v>8056</v>
      </c>
      <c r="C7060" s="4">
        <v>48.771183341700002</v>
      </c>
      <c r="D7060" s="4">
        <v>9.1128328348600007</v>
      </c>
      <c r="E7060" s="4">
        <f>Orte[[#This Row],[Lat_dez]]*PI()/180</f>
        <v>0.85121772940647578</v>
      </c>
      <c r="F7060" s="4">
        <f>Orte[[#This Row],[Lon_dez]]*PI()/180</f>
        <v>0.15904893715215571</v>
      </c>
      <c r="G7060" t="s">
        <v>546</v>
      </c>
      <c r="H7060" t="s">
        <v>1091</v>
      </c>
      <c r="I7060" s="4" t="b">
        <v>0</v>
      </c>
      <c r="J7060" s="4" t="str">
        <f>CONCATENATE(Orte[[#This Row],[Ort]]," - ",Orte[[#This Row],[Landkreis]])</f>
        <v>Stuttgart - Stadtkreis Stuttgart</v>
      </c>
      <c r="L7060" s="3" t="s">
        <v>15129</v>
      </c>
      <c r="M7060" s="3"/>
      <c r="N7060" t="str">
        <f>Orte[[#This Row],[Ort]]</f>
        <v>Stuttgart</v>
      </c>
    </row>
    <row r="7061" spans="1:14" x14ac:dyDescent="0.35">
      <c r="A7061" t="s">
        <v>89</v>
      </c>
      <c r="B7061" s="3" t="s">
        <v>10018</v>
      </c>
      <c r="C7061" s="4">
        <v>48.757585771999999</v>
      </c>
      <c r="D7061" s="4">
        <v>9.1462527850199997</v>
      </c>
      <c r="E7061" s="4">
        <f>Orte[[#This Row],[Lat_dez]]*PI()/180</f>
        <v>0.85098040704494116</v>
      </c>
      <c r="F7061" s="4">
        <f>Orte[[#This Row],[Lon_dez]]*PI()/180</f>
        <v>0.1596322253183001</v>
      </c>
      <c r="G7061" t="s">
        <v>546</v>
      </c>
      <c r="H7061" t="s">
        <v>1091</v>
      </c>
      <c r="I7061" s="4" t="b">
        <v>0</v>
      </c>
      <c r="J7061" s="4" t="str">
        <f>CONCATENATE(Orte[[#This Row],[Ort]]," - ",Orte[[#This Row],[Landkreis]])</f>
        <v>Stuttgart - Stadtkreis Stuttgart</v>
      </c>
      <c r="L7061" s="3" t="s">
        <v>11700</v>
      </c>
      <c r="M7061" s="3"/>
      <c r="N7061" t="str">
        <f>Orte[[#This Row],[Ort]]</f>
        <v>Stuttgart</v>
      </c>
    </row>
    <row r="7062" spans="1:14" x14ac:dyDescent="0.35">
      <c r="A7062" t="s">
        <v>89</v>
      </c>
      <c r="B7062" s="3" t="s">
        <v>10973</v>
      </c>
      <c r="C7062" s="4">
        <v>48.779320009099997</v>
      </c>
      <c r="D7062" s="4">
        <v>9.2517537194100008</v>
      </c>
      <c r="E7062" s="4">
        <f>Orte[[#This Row],[Lat_dez]]*PI()/180</f>
        <v>0.85135974104274525</v>
      </c>
      <c r="F7062" s="4">
        <f>Orte[[#This Row],[Lon_dez]]*PI()/180</f>
        <v>0.16147356398733612</v>
      </c>
      <c r="G7062" t="s">
        <v>546</v>
      </c>
      <c r="H7062" t="s">
        <v>1091</v>
      </c>
      <c r="I7062" s="4" t="b">
        <v>0</v>
      </c>
      <c r="J7062" s="4" t="str">
        <f>CONCATENATE(Orte[[#This Row],[Ort]]," - ",Orte[[#This Row],[Landkreis]])</f>
        <v>Stuttgart - Stadtkreis Stuttgart</v>
      </c>
      <c r="L7062" s="3" t="s">
        <v>9781</v>
      </c>
      <c r="M7062" s="3"/>
      <c r="N7062" t="str">
        <f>Orte[[#This Row],[Ort]]</f>
        <v>Stuttgart</v>
      </c>
    </row>
    <row r="7063" spans="1:14" x14ac:dyDescent="0.35">
      <c r="A7063" t="s">
        <v>89</v>
      </c>
      <c r="B7063" s="3" t="s">
        <v>15456</v>
      </c>
      <c r="C7063" s="4">
        <v>48.764820092299999</v>
      </c>
      <c r="D7063" s="4">
        <v>9.2602966932099999</v>
      </c>
      <c r="E7063" s="4">
        <f>Orte[[#This Row],[Lat_dez]]*PI()/180</f>
        <v>0.85110666975332017</v>
      </c>
      <c r="F7063" s="4">
        <f>Orte[[#This Row],[Lon_dez]]*PI()/180</f>
        <v>0.16162266700805772</v>
      </c>
      <c r="G7063" t="s">
        <v>546</v>
      </c>
      <c r="H7063" t="s">
        <v>1091</v>
      </c>
      <c r="I7063" s="4" t="b">
        <v>0</v>
      </c>
      <c r="J7063" s="4" t="str">
        <f>CONCATENATE(Orte[[#This Row],[Ort]]," - ",Orte[[#This Row],[Landkreis]])</f>
        <v>Stuttgart - Stadtkreis Stuttgart</v>
      </c>
      <c r="L7063" s="3" t="s">
        <v>9444</v>
      </c>
      <c r="M7063" s="3"/>
      <c r="N7063" t="str">
        <f>Orte[[#This Row],[Ort]]</f>
        <v>Stuttgart</v>
      </c>
    </row>
    <row r="7064" spans="1:14" x14ac:dyDescent="0.35">
      <c r="A7064" t="s">
        <v>89</v>
      </c>
      <c r="B7064" s="3" t="s">
        <v>12907</v>
      </c>
      <c r="C7064" s="4">
        <v>48.798748447199998</v>
      </c>
      <c r="D7064" s="4">
        <v>9.2253415295100005</v>
      </c>
      <c r="E7064" s="4">
        <f>Orte[[#This Row],[Lat_dez]]*PI()/180</f>
        <v>0.85169883125611012</v>
      </c>
      <c r="F7064" s="4">
        <f>Orte[[#This Row],[Lon_dez]]*PI()/180</f>
        <v>0.16101258431091914</v>
      </c>
      <c r="G7064" t="s">
        <v>546</v>
      </c>
      <c r="H7064" t="s">
        <v>1091</v>
      </c>
      <c r="I7064" s="4" t="b">
        <v>0</v>
      </c>
      <c r="J7064" s="4" t="str">
        <f>CONCATENATE(Orte[[#This Row],[Ort]]," - ",Orte[[#This Row],[Landkreis]])</f>
        <v>Stuttgart - Stadtkreis Stuttgart</v>
      </c>
      <c r="L7064" s="3" t="s">
        <v>10416</v>
      </c>
      <c r="M7064" s="3"/>
      <c r="N7064" t="str">
        <f>Orte[[#This Row],[Ort]]</f>
        <v>Stuttgart</v>
      </c>
    </row>
    <row r="7065" spans="1:14" x14ac:dyDescent="0.35">
      <c r="A7065" t="s">
        <v>89</v>
      </c>
      <c r="B7065" s="3" t="s">
        <v>8712</v>
      </c>
      <c r="C7065" s="4">
        <v>48.810851044700001</v>
      </c>
      <c r="D7065" s="4">
        <v>9.2410141444900002</v>
      </c>
      <c r="E7065" s="4">
        <f>Orte[[#This Row],[Lat_dez]]*PI()/180</f>
        <v>0.85191006143052894</v>
      </c>
      <c r="F7065" s="4">
        <f>Orte[[#This Row],[Lon_dez]]*PI()/180</f>
        <v>0.16128612304471751</v>
      </c>
      <c r="G7065" t="s">
        <v>546</v>
      </c>
      <c r="H7065" t="s">
        <v>1091</v>
      </c>
      <c r="I7065" s="4" t="b">
        <v>0</v>
      </c>
      <c r="J7065" s="4" t="str">
        <f>CONCATENATE(Orte[[#This Row],[Ort]]," - ",Orte[[#This Row],[Landkreis]])</f>
        <v>Stuttgart - Stadtkreis Stuttgart</v>
      </c>
      <c r="L7065" s="3" t="s">
        <v>14557</v>
      </c>
      <c r="M7065" s="3"/>
      <c r="N7065" t="str">
        <f>Orte[[#This Row],[Ort]]</f>
        <v>Stuttgart</v>
      </c>
    </row>
    <row r="7066" spans="1:14" x14ac:dyDescent="0.35">
      <c r="A7066" t="s">
        <v>89</v>
      </c>
      <c r="B7066" s="3" t="s">
        <v>10546</v>
      </c>
      <c r="C7066" s="4">
        <v>48.8161332679</v>
      </c>
      <c r="D7066" s="4">
        <v>9.2033535645099995</v>
      </c>
      <c r="E7066" s="4">
        <f>Orte[[#This Row],[Lat_dez]]*PI()/180</f>
        <v>0.85200225361719406</v>
      </c>
      <c r="F7066" s="4">
        <f>Orte[[#This Row],[Lon_dez]]*PI()/180</f>
        <v>0.16062882192585584</v>
      </c>
      <c r="G7066" t="s">
        <v>546</v>
      </c>
      <c r="H7066" t="s">
        <v>1091</v>
      </c>
      <c r="I7066" s="4" t="b">
        <v>0</v>
      </c>
      <c r="J7066" s="4" t="str">
        <f>CONCATENATE(Orte[[#This Row],[Ort]]," - ",Orte[[#This Row],[Landkreis]])</f>
        <v>Stuttgart - Stadtkreis Stuttgart</v>
      </c>
      <c r="L7066" s="3" t="s">
        <v>9776</v>
      </c>
      <c r="M7066" s="3"/>
      <c r="N7066" t="str">
        <f>Orte[[#This Row],[Ort]]</f>
        <v>Stuttgart</v>
      </c>
    </row>
    <row r="7067" spans="1:14" x14ac:dyDescent="0.35">
      <c r="A7067" t="s">
        <v>89</v>
      </c>
      <c r="B7067" s="3" t="s">
        <v>12493</v>
      </c>
      <c r="C7067" s="4">
        <v>48.842945582200002</v>
      </c>
      <c r="D7067" s="4">
        <v>9.2234837127499993</v>
      </c>
      <c r="E7067" s="4">
        <f>Orte[[#This Row],[Lat_dez]]*PI()/180</f>
        <v>0.85247021678180868</v>
      </c>
      <c r="F7067" s="4">
        <f>Orte[[#This Row],[Lon_dez]]*PI()/180</f>
        <v>0.16098015929155837</v>
      </c>
      <c r="G7067" t="s">
        <v>546</v>
      </c>
      <c r="H7067" t="s">
        <v>1091</v>
      </c>
      <c r="I7067" s="4" t="b">
        <v>0</v>
      </c>
      <c r="J7067" s="4" t="str">
        <f>CONCATENATE(Orte[[#This Row],[Ort]]," - ",Orte[[#This Row],[Landkreis]])</f>
        <v>Stuttgart - Stadtkreis Stuttgart</v>
      </c>
      <c r="L7067" s="3" t="s">
        <v>13158</v>
      </c>
      <c r="M7067" s="3"/>
      <c r="N7067" t="str">
        <f>Orte[[#This Row],[Ort]]</f>
        <v>Stuttgart</v>
      </c>
    </row>
    <row r="7068" spans="1:14" x14ac:dyDescent="0.35">
      <c r="A7068" t="s">
        <v>89</v>
      </c>
      <c r="B7068" s="3" t="s">
        <v>14321</v>
      </c>
      <c r="C7068" s="4">
        <v>48.830941834699999</v>
      </c>
      <c r="D7068" s="4">
        <v>9.1619913066500001</v>
      </c>
      <c r="E7068" s="4">
        <f>Orte[[#This Row],[Lat_dez]]*PI()/180</f>
        <v>0.85226071186535568</v>
      </c>
      <c r="F7068" s="4">
        <f>Orte[[#This Row],[Lon_dez]]*PI()/180</f>
        <v>0.15990691434013996</v>
      </c>
      <c r="G7068" t="s">
        <v>546</v>
      </c>
      <c r="H7068" t="s">
        <v>1091</v>
      </c>
      <c r="I7068" s="4" t="b">
        <v>0</v>
      </c>
      <c r="J7068" s="4" t="str">
        <f>CONCATENATE(Orte[[#This Row],[Ort]]," - ",Orte[[#This Row],[Landkreis]])</f>
        <v>Stuttgart - Stadtkreis Stuttgart</v>
      </c>
      <c r="L7068" s="3" t="s">
        <v>10075</v>
      </c>
      <c r="M7068" s="3"/>
      <c r="N7068" t="str">
        <f>Orte[[#This Row],[Ort]]</f>
        <v>Stuttgart</v>
      </c>
    </row>
    <row r="7069" spans="1:14" x14ac:dyDescent="0.35">
      <c r="A7069" t="s">
        <v>89</v>
      </c>
      <c r="B7069" s="3" t="s">
        <v>12489</v>
      </c>
      <c r="C7069" s="4">
        <v>48.839118346900001</v>
      </c>
      <c r="D7069" s="4">
        <v>9.1937469448000009</v>
      </c>
      <c r="E7069" s="4">
        <f>Orte[[#This Row],[Lat_dez]]*PI()/180</f>
        <v>0.85240341892457516</v>
      </c>
      <c r="F7069" s="4">
        <f>Orte[[#This Row],[Lon_dez]]*PI()/180</f>
        <v>0.16046115478192938</v>
      </c>
      <c r="G7069" t="s">
        <v>546</v>
      </c>
      <c r="H7069" t="s">
        <v>1091</v>
      </c>
      <c r="I7069" s="4" t="b">
        <v>0</v>
      </c>
      <c r="J7069" s="4" t="str">
        <f>CONCATENATE(Orte[[#This Row],[Ort]]," - ",Orte[[#This Row],[Landkreis]])</f>
        <v>Stuttgart - Stadtkreis Stuttgart</v>
      </c>
      <c r="L7069" s="3" t="s">
        <v>9347</v>
      </c>
      <c r="M7069" s="3"/>
      <c r="N7069" t="str">
        <f>Orte[[#This Row],[Ort]]</f>
        <v>Stuttgart</v>
      </c>
    </row>
    <row r="7070" spans="1:14" x14ac:dyDescent="0.35">
      <c r="A7070" t="s">
        <v>89</v>
      </c>
      <c r="B7070" s="3" t="s">
        <v>8063</v>
      </c>
      <c r="C7070" s="4">
        <v>48.837285747899998</v>
      </c>
      <c r="D7070" s="4">
        <v>9.1411843713100005</v>
      </c>
      <c r="E7070" s="4">
        <f>Orte[[#This Row],[Lat_dez]]*PI()/180</f>
        <v>0.85237143403815629</v>
      </c>
      <c r="F7070" s="4">
        <f>Orte[[#This Row],[Lon_dez]]*PI()/180</f>
        <v>0.15954376481120738</v>
      </c>
      <c r="G7070" t="s">
        <v>546</v>
      </c>
      <c r="H7070" t="s">
        <v>1091</v>
      </c>
      <c r="I7070" s="4" t="b">
        <v>0</v>
      </c>
      <c r="J7070" s="4" t="str">
        <f>CONCATENATE(Orte[[#This Row],[Ort]]," - ",Orte[[#This Row],[Landkreis]])</f>
        <v>Stuttgart - Stadtkreis Stuttgart</v>
      </c>
      <c r="L7070" s="3" t="s">
        <v>15131</v>
      </c>
      <c r="M7070" s="3"/>
      <c r="N7070" t="str">
        <f>Orte[[#This Row],[Ort]]</f>
        <v>Stuttgart</v>
      </c>
    </row>
    <row r="7071" spans="1:14" x14ac:dyDescent="0.35">
      <c r="A7071" t="s">
        <v>89</v>
      </c>
      <c r="B7071" s="3" t="s">
        <v>8062</v>
      </c>
      <c r="C7071" s="4">
        <v>48.811079421700001</v>
      </c>
      <c r="D7071" s="4">
        <v>9.1539832749399999</v>
      </c>
      <c r="E7071" s="4">
        <f>Orte[[#This Row],[Lat_dez]]*PI()/180</f>
        <v>0.85191404736111465</v>
      </c>
      <c r="F7071" s="4">
        <f>Orte[[#This Row],[Lon_dez]]*PI()/180</f>
        <v>0.15976714782019633</v>
      </c>
      <c r="G7071" t="s">
        <v>546</v>
      </c>
      <c r="H7071" t="s">
        <v>1091</v>
      </c>
      <c r="I7071" s="4" t="b">
        <v>0</v>
      </c>
      <c r="J7071" s="4" t="str">
        <f>CONCATENATE(Orte[[#This Row],[Ort]]," - ",Orte[[#This Row],[Landkreis]])</f>
        <v>Stuttgart - Stadtkreis Stuttgart</v>
      </c>
      <c r="L7071" s="3" t="s">
        <v>9447</v>
      </c>
      <c r="M7071" s="3"/>
      <c r="N7071" t="str">
        <f>Orte[[#This Row],[Ort]]</f>
        <v>Stuttgart</v>
      </c>
    </row>
    <row r="7072" spans="1:14" x14ac:dyDescent="0.35">
      <c r="A7072" t="s">
        <v>89</v>
      </c>
      <c r="B7072" s="3" t="s">
        <v>14320</v>
      </c>
      <c r="C7072" s="4">
        <v>48.809656601599997</v>
      </c>
      <c r="D7072" s="4">
        <v>9.1058298503799993</v>
      </c>
      <c r="E7072" s="4">
        <f>Orte[[#This Row],[Lat_dez]]*PI()/180</f>
        <v>0.85188921446570609</v>
      </c>
      <c r="F7072" s="4">
        <f>Orte[[#This Row],[Lon_dez]]*PI()/180</f>
        <v>0.15892671201551362</v>
      </c>
      <c r="G7072" t="s">
        <v>546</v>
      </c>
      <c r="H7072" t="s">
        <v>1091</v>
      </c>
      <c r="I7072" s="4" t="b">
        <v>0</v>
      </c>
      <c r="J7072" s="4" t="str">
        <f>CONCATENATE(Orte[[#This Row],[Ort]]," - ",Orte[[#This Row],[Landkreis]])</f>
        <v>Stuttgart - Stadtkreis Stuttgart</v>
      </c>
      <c r="L7072" s="3" t="s">
        <v>14088</v>
      </c>
      <c r="M7072" s="3"/>
      <c r="N7072" t="str">
        <f>Orte[[#This Row],[Ort]]</f>
        <v>Stuttgart</v>
      </c>
    </row>
    <row r="7073" spans="1:14" x14ac:dyDescent="0.35">
      <c r="A7073" t="s">
        <v>89</v>
      </c>
      <c r="B7073" s="3" t="s">
        <v>9746</v>
      </c>
      <c r="C7073" s="4">
        <v>48.730554150400003</v>
      </c>
      <c r="D7073" s="4">
        <v>9.1045186999799999</v>
      </c>
      <c r="E7073" s="4">
        <f>Orte[[#This Row],[Lat_dez]]*PI()/180</f>
        <v>0.85050861624586804</v>
      </c>
      <c r="F7073" s="4">
        <f>Orte[[#This Row],[Lon_dez]]*PI()/180</f>
        <v>0.15890382812404477</v>
      </c>
      <c r="G7073" t="s">
        <v>546</v>
      </c>
      <c r="H7073" t="s">
        <v>1091</v>
      </c>
      <c r="I7073" s="4" t="b">
        <v>0</v>
      </c>
      <c r="J7073" s="4" t="str">
        <f>CONCATENATE(Orte[[#This Row],[Ort]]," - ",Orte[[#This Row],[Landkreis]])</f>
        <v>Stuttgart - Stadtkreis Stuttgart</v>
      </c>
      <c r="L7073" s="3" t="s">
        <v>13486</v>
      </c>
      <c r="M7073" s="3"/>
      <c r="N7073" t="str">
        <f>Orte[[#This Row],[Ort]]</f>
        <v>Stuttgart</v>
      </c>
    </row>
    <row r="7074" spans="1:14" x14ac:dyDescent="0.35">
      <c r="A7074" t="s">
        <v>89</v>
      </c>
      <c r="B7074" s="3" t="s">
        <v>11794</v>
      </c>
      <c r="C7074" s="4">
        <v>48.716349426699999</v>
      </c>
      <c r="D7074" s="4">
        <v>9.1238420705899994</v>
      </c>
      <c r="E7074" s="4">
        <f>Orte[[#This Row],[Lat_dez]]*PI()/180</f>
        <v>0.85026069704796692</v>
      </c>
      <c r="F7074" s="4">
        <f>Orte[[#This Row],[Lon_dez]]*PI()/180</f>
        <v>0.15924108456377237</v>
      </c>
      <c r="G7074" t="s">
        <v>546</v>
      </c>
      <c r="H7074" t="s">
        <v>1091</v>
      </c>
      <c r="I7074" s="4" t="b">
        <v>0</v>
      </c>
      <c r="J7074" s="4" t="str">
        <f>CONCATENATE(Orte[[#This Row],[Ort]]," - ",Orte[[#This Row],[Landkreis]])</f>
        <v>Stuttgart - Stadtkreis Stuttgart</v>
      </c>
      <c r="L7074" s="3" t="s">
        <v>9659</v>
      </c>
      <c r="M7074" s="3"/>
      <c r="N7074" t="str">
        <f>Orte[[#This Row],[Ort]]</f>
        <v>Stuttgart</v>
      </c>
    </row>
    <row r="7075" spans="1:14" x14ac:dyDescent="0.35">
      <c r="A7075" t="s">
        <v>89</v>
      </c>
      <c r="B7075" s="3" t="s">
        <v>15449</v>
      </c>
      <c r="C7075" s="4">
        <v>48.725295278799997</v>
      </c>
      <c r="D7075" s="4">
        <v>9.1557715991799995</v>
      </c>
      <c r="E7075" s="4">
        <f>Orte[[#This Row],[Lat_dez]]*PI()/180</f>
        <v>0.85041683162150827</v>
      </c>
      <c r="F7075" s="4">
        <f>Orte[[#This Row],[Lon_dez]]*PI()/180</f>
        <v>0.15979835996627753</v>
      </c>
      <c r="G7075" t="s">
        <v>546</v>
      </c>
      <c r="H7075" t="s">
        <v>1091</v>
      </c>
      <c r="I7075" s="4" t="b">
        <v>0</v>
      </c>
      <c r="J7075" s="4" t="str">
        <f>CONCATENATE(Orte[[#This Row],[Ort]]," - ",Orte[[#This Row],[Landkreis]])</f>
        <v>Stuttgart - Stadtkreis Stuttgart</v>
      </c>
      <c r="L7075" s="3" t="s">
        <v>9852</v>
      </c>
      <c r="M7075" s="3"/>
      <c r="N7075" t="str">
        <f>Orte[[#This Row],[Ort]]</f>
        <v>Stuttgart</v>
      </c>
    </row>
    <row r="7076" spans="1:14" x14ac:dyDescent="0.35">
      <c r="A7076" t="s">
        <v>89</v>
      </c>
      <c r="B7076" s="3" t="s">
        <v>13424</v>
      </c>
      <c r="C7076" s="4">
        <v>48.745341803999999</v>
      </c>
      <c r="D7076" s="4">
        <v>9.0900235665500002</v>
      </c>
      <c r="E7076" s="4">
        <f>Orte[[#This Row],[Lat_dez]]*PI()/180</f>
        <v>0.85076670948983235</v>
      </c>
      <c r="F7076" s="4">
        <f>Orte[[#This Row],[Lon_dez]]*PI()/180</f>
        <v>0.1586508403201754</v>
      </c>
      <c r="G7076" t="s">
        <v>546</v>
      </c>
      <c r="H7076" t="s">
        <v>1091</v>
      </c>
      <c r="I7076" s="4" t="b">
        <v>0</v>
      </c>
      <c r="J7076" s="4" t="str">
        <f>CONCATENATE(Orte[[#This Row],[Ort]]," - ",Orte[[#This Row],[Landkreis]])</f>
        <v>Stuttgart - Stadtkreis Stuttgart</v>
      </c>
      <c r="L7076" s="3" t="s">
        <v>10073</v>
      </c>
      <c r="M7076" s="3"/>
      <c r="N7076" t="str">
        <f>Orte[[#This Row],[Ort]]</f>
        <v>Stuttgart</v>
      </c>
    </row>
    <row r="7077" spans="1:14" x14ac:dyDescent="0.35">
      <c r="A7077" t="s">
        <v>89</v>
      </c>
      <c r="B7077" s="3" t="s">
        <v>7667</v>
      </c>
      <c r="C7077" s="4">
        <v>48.745160880100002</v>
      </c>
      <c r="D7077" s="4">
        <v>9.1685866959699993</v>
      </c>
      <c r="E7077" s="4">
        <f>Orte[[#This Row],[Lat_dez]]*PI()/180</f>
        <v>0.85076355177208185</v>
      </c>
      <c r="F7077" s="4">
        <f>Orte[[#This Row],[Lon_dez]]*PI()/180</f>
        <v>0.16002202559922479</v>
      </c>
      <c r="G7077" t="s">
        <v>546</v>
      </c>
      <c r="H7077" t="s">
        <v>1091</v>
      </c>
      <c r="I7077" s="4" t="b">
        <v>0</v>
      </c>
      <c r="J7077" s="4" t="str">
        <f>CONCATENATE(Orte[[#This Row],[Ort]]," - ",Orte[[#This Row],[Landkreis]])</f>
        <v>Stuttgart - Stadtkreis Stuttgart</v>
      </c>
      <c r="L7077" s="3" t="s">
        <v>14361</v>
      </c>
      <c r="M7077" s="3"/>
      <c r="N7077" t="str">
        <f>Orte[[#This Row],[Ort]]</f>
        <v>Stuttgart</v>
      </c>
    </row>
    <row r="7078" spans="1:14" x14ac:dyDescent="0.35">
      <c r="A7078" t="s">
        <v>89</v>
      </c>
      <c r="B7078" s="3" t="s">
        <v>7638</v>
      </c>
      <c r="C7078" s="4">
        <v>48.7122830072</v>
      </c>
      <c r="D7078" s="4">
        <v>9.2043881680399995</v>
      </c>
      <c r="E7078" s="4">
        <f>Orte[[#This Row],[Lat_dez]]*PI()/180</f>
        <v>0.85018972463892462</v>
      </c>
      <c r="F7078" s="4">
        <f>Orte[[#This Row],[Lon_dez]]*PI()/180</f>
        <v>0.1606468791639071</v>
      </c>
      <c r="G7078" t="s">
        <v>546</v>
      </c>
      <c r="H7078" t="s">
        <v>1091</v>
      </c>
      <c r="I7078" s="4" t="b">
        <v>0</v>
      </c>
      <c r="J7078" s="4" t="str">
        <f>CONCATENATE(Orte[[#This Row],[Ort]]," - ",Orte[[#This Row],[Landkreis]])</f>
        <v>Stuttgart - Stadtkreis Stuttgart</v>
      </c>
      <c r="L7078" s="3" t="s">
        <v>9784</v>
      </c>
      <c r="M7078" s="3"/>
      <c r="N7078" t="str">
        <f>Orte[[#This Row],[Ort]]</f>
        <v>Stuttgart</v>
      </c>
    </row>
    <row r="7079" spans="1:14" x14ac:dyDescent="0.35">
      <c r="A7079" t="s">
        <v>89</v>
      </c>
      <c r="B7079" s="3" t="s">
        <v>15641</v>
      </c>
      <c r="C7079" s="4">
        <v>48.744897129999998</v>
      </c>
      <c r="D7079" s="4">
        <v>9.2213516247600005</v>
      </c>
      <c r="E7079" s="4">
        <f>Orte[[#This Row],[Lat_dez]]*PI()/180</f>
        <v>0.85075894846443434</v>
      </c>
      <c r="F7079" s="4">
        <f>Orte[[#This Row],[Lon_dez]]*PI()/180</f>
        <v>0.16094294733619069</v>
      </c>
      <c r="G7079" t="s">
        <v>546</v>
      </c>
      <c r="H7079" t="s">
        <v>1091</v>
      </c>
      <c r="I7079" s="4" t="b">
        <v>0</v>
      </c>
      <c r="J7079" s="4" t="str">
        <f>CONCATENATE(Orte[[#This Row],[Ort]]," - ",Orte[[#This Row],[Landkreis]])</f>
        <v>Stuttgart - Stadtkreis Stuttgart</v>
      </c>
      <c r="L7079" s="3" t="s">
        <v>12554</v>
      </c>
      <c r="M7079" s="3"/>
      <c r="N7079" t="str">
        <f>Orte[[#This Row],[Ort]]</f>
        <v>Stuttgart</v>
      </c>
    </row>
    <row r="7080" spans="1:14" x14ac:dyDescent="0.35">
      <c r="A7080" t="s">
        <v>1751</v>
      </c>
      <c r="B7080" s="3" t="s">
        <v>8706</v>
      </c>
      <c r="C7080" s="4">
        <v>48.688394086800002</v>
      </c>
      <c r="D7080" s="4">
        <v>9.1992329436600002</v>
      </c>
      <c r="E7080" s="4">
        <f>Orte[[#This Row],[Lat_dez]]*PI()/180</f>
        <v>0.84977278432319792</v>
      </c>
      <c r="F7080" s="4">
        <f>Orte[[#This Row],[Lon_dez]]*PI()/180</f>
        <v>0.16055690352479701</v>
      </c>
      <c r="G7080" t="s">
        <v>546</v>
      </c>
      <c r="H7080" t="s">
        <v>1091</v>
      </c>
      <c r="I7080" s="4" t="b">
        <v>0</v>
      </c>
      <c r="J7080" s="4" t="str">
        <f>CONCATENATE(Orte[[#This Row],[Ort]]," - ",Orte[[#This Row],[Landkreis]])</f>
        <v>Stuttgart/Leinfelden-Echterdingen - Stadtkreis Stuttgart</v>
      </c>
      <c r="L7080" s="3" t="s">
        <v>15410</v>
      </c>
      <c r="M7080" s="3"/>
      <c r="N7080" t="str">
        <f>Orte[[#This Row],[Ort]]</f>
        <v>Stuttgart/Leinfelden-Echterdingen</v>
      </c>
    </row>
    <row r="7081" spans="1:14" x14ac:dyDescent="0.35">
      <c r="A7081" t="s">
        <v>1893</v>
      </c>
      <c r="B7081" s="3" t="s">
        <v>8865</v>
      </c>
      <c r="C7081" s="4">
        <v>50.537060029300001</v>
      </c>
      <c r="D7081" s="4">
        <v>12.5557836671</v>
      </c>
      <c r="E7081" s="4">
        <f>Orte[[#This Row],[Lat_dez]]*PI()/180</f>
        <v>0.88203809178930692</v>
      </c>
      <c r="F7081" s="4">
        <f>Orte[[#This Row],[Lon_dez]]*PI()/180</f>
        <v>0.21913976515902264</v>
      </c>
      <c r="G7081" t="s">
        <v>869</v>
      </c>
      <c r="H7081" t="s">
        <v>910</v>
      </c>
      <c r="I7081" s="4" t="b">
        <v>0</v>
      </c>
      <c r="J7081" s="4" t="str">
        <f>CONCATENATE(Orte[[#This Row],[Ort]]," - ",Orte[[#This Row],[Landkreis]])</f>
        <v>Stützengrün - Landkreis Erzgebirgskreis</v>
      </c>
      <c r="L7081" s="3" t="s">
        <v>8291</v>
      </c>
      <c r="M7081" s="3"/>
      <c r="N7081" t="str">
        <f>Orte[[#This Row],[Ort]]</f>
        <v>Stützengrün</v>
      </c>
    </row>
    <row r="7082" spans="1:14" x14ac:dyDescent="0.35">
      <c r="A7082" t="s">
        <v>4322</v>
      </c>
      <c r="B7082" s="3" t="s">
        <v>11871</v>
      </c>
      <c r="C7082" s="4">
        <v>53.472491618900001</v>
      </c>
      <c r="D7082" s="4">
        <v>7.3333815718100004</v>
      </c>
      <c r="E7082" s="4">
        <f>Orte[[#This Row],[Lat_dez]]*PI()/180</f>
        <v>0.93327103799487787</v>
      </c>
      <c r="F7082" s="4">
        <f>Orte[[#This Row],[Lon_dez]]*PI()/180</f>
        <v>0.12799165373316149</v>
      </c>
      <c r="G7082" t="s">
        <v>554</v>
      </c>
      <c r="H7082" t="s">
        <v>1178</v>
      </c>
      <c r="I7082" s="4" t="b">
        <v>0</v>
      </c>
      <c r="J7082" s="4" t="str">
        <f>CONCATENATE(Orte[[#This Row],[Ort]]," - ",Orte[[#This Row],[Landkreis]])</f>
        <v>Südbrookmerland - Landkreis Aurich</v>
      </c>
      <c r="L7082" s="3" t="s">
        <v>12700</v>
      </c>
      <c r="M7082" s="3"/>
      <c r="N7082" t="str">
        <f>Orte[[#This Row],[Ort]]</f>
        <v>Südbrookmerland</v>
      </c>
    </row>
    <row r="7083" spans="1:14" x14ac:dyDescent="0.35">
      <c r="A7083" t="s">
        <v>3072</v>
      </c>
      <c r="B7083" s="3" t="s">
        <v>10288</v>
      </c>
      <c r="C7083" s="4">
        <v>51.170965393300001</v>
      </c>
      <c r="D7083" s="4">
        <v>10.269240740900001</v>
      </c>
      <c r="E7083" s="4">
        <f>Orte[[#This Row],[Lat_dez]]*PI()/180</f>
        <v>0.89310182753716005</v>
      </c>
      <c r="F7083" s="4">
        <f>Orte[[#This Row],[Lon_dez]]*PI()/180</f>
        <v>0.17923206260864694</v>
      </c>
      <c r="G7083" t="s">
        <v>678</v>
      </c>
      <c r="H7083" t="s">
        <v>1046</v>
      </c>
      <c r="I7083" s="4" t="b">
        <v>0</v>
      </c>
      <c r="J7083" s="4" t="str">
        <f>CONCATENATE(Orte[[#This Row],[Ort]]," - ",Orte[[#This Row],[Landkreis]])</f>
        <v>Südeichsfeld - Landkreis Unstrut-Hainich-Kreis</v>
      </c>
      <c r="L7083" s="3" t="s">
        <v>8834</v>
      </c>
      <c r="M7083" s="3"/>
      <c r="N7083" t="str">
        <f>Orte[[#This Row],[Ort]]</f>
        <v>Südeichsfeld</v>
      </c>
    </row>
    <row r="7084" spans="1:14" x14ac:dyDescent="0.35">
      <c r="A7084" t="s">
        <v>6718</v>
      </c>
      <c r="B7084" s="3" t="s">
        <v>15048</v>
      </c>
      <c r="C7084" s="4">
        <v>54.633252190500002</v>
      </c>
      <c r="D7084" s="4">
        <v>9.7961386669599992</v>
      </c>
      <c r="E7084" s="4">
        <f>Orte[[#This Row],[Lat_dez]]*PI()/180</f>
        <v>0.95353013179662927</v>
      </c>
      <c r="F7084" s="4">
        <f>Orte[[#This Row],[Lon_dez]]*PI()/180</f>
        <v>0.17097487372038023</v>
      </c>
      <c r="G7084" t="s">
        <v>641</v>
      </c>
      <c r="H7084" t="s">
        <v>660</v>
      </c>
      <c r="I7084" s="4" t="b">
        <v>0</v>
      </c>
      <c r="J7084" s="4" t="str">
        <f>CONCATENATE(Orte[[#This Row],[Ort]]," - ",Orte[[#This Row],[Landkreis]])</f>
        <v>Süderbrarup - Kreis Schleswig-Flensburg</v>
      </c>
      <c r="L7084" s="3" t="s">
        <v>14533</v>
      </c>
      <c r="M7084" s="3"/>
      <c r="N7084" t="str">
        <f>Orte[[#This Row],[Ort]]</f>
        <v>Süderbrarup</v>
      </c>
    </row>
    <row r="7085" spans="1:14" x14ac:dyDescent="0.35">
      <c r="A7085" t="s">
        <v>6444</v>
      </c>
      <c r="B7085" s="3" t="s">
        <v>14678</v>
      </c>
      <c r="C7085" s="4">
        <v>52.8765832339</v>
      </c>
      <c r="D7085" s="4">
        <v>10.424990620999999</v>
      </c>
      <c r="E7085" s="4">
        <f>Orte[[#This Row],[Lat_dez]]*PI()/180</f>
        <v>0.92287047463638583</v>
      </c>
      <c r="F7085" s="4">
        <f>Orte[[#This Row],[Lon_dez]]*PI()/180</f>
        <v>0.18195041082597829</v>
      </c>
      <c r="G7085" t="s">
        <v>554</v>
      </c>
      <c r="H7085" t="s">
        <v>791</v>
      </c>
      <c r="I7085" s="4" t="b">
        <v>0</v>
      </c>
      <c r="J7085" s="4" t="str">
        <f>CONCATENATE(Orte[[#This Row],[Ort]]," - ",Orte[[#This Row],[Landkreis]])</f>
        <v>Suderburg - Landkreis Uelzen</v>
      </c>
      <c r="L7085" s="3" t="s">
        <v>10189</v>
      </c>
      <c r="M7085" s="3"/>
      <c r="N7085" t="str">
        <f>Orte[[#This Row],[Ort]]</f>
        <v>Suderburg</v>
      </c>
    </row>
    <row r="7086" spans="1:14" x14ac:dyDescent="0.35">
      <c r="A7086" t="s">
        <v>4038</v>
      </c>
      <c r="B7086" s="3" t="s">
        <v>11505</v>
      </c>
      <c r="C7086" s="4">
        <v>54.055408689899998</v>
      </c>
      <c r="D7086" s="4">
        <v>9.1951431236700003</v>
      </c>
      <c r="E7086" s="4">
        <f>Orte[[#This Row],[Lat_dez]]*PI()/180</f>
        <v>0.94344486014990947</v>
      </c>
      <c r="F7086" s="4">
        <f>Orte[[#This Row],[Lon_dez]]*PI()/180</f>
        <v>0.16048552270015765</v>
      </c>
      <c r="G7086" t="s">
        <v>641</v>
      </c>
      <c r="H7086" t="s">
        <v>751</v>
      </c>
      <c r="I7086" s="4" t="b">
        <v>0</v>
      </c>
      <c r="J7086" s="4" t="str">
        <f>CONCATENATE(Orte[[#This Row],[Ort]]," - ",Orte[[#This Row],[Landkreis]])</f>
        <v>Süderhastedt - Kreis Dithmarschen</v>
      </c>
      <c r="L7086" s="3" t="s">
        <v>13623</v>
      </c>
      <c r="M7086" s="3"/>
      <c r="N7086" t="str">
        <f>Orte[[#This Row],[Ort]]</f>
        <v>Süderhastedt</v>
      </c>
    </row>
    <row r="7087" spans="1:14" x14ac:dyDescent="0.35">
      <c r="A7087" t="s">
        <v>4019</v>
      </c>
      <c r="B7087" s="3" t="s">
        <v>11483</v>
      </c>
      <c r="C7087" s="4">
        <v>54.8607746932</v>
      </c>
      <c r="D7087" s="4">
        <v>8.8917804652400001</v>
      </c>
      <c r="E7087" s="4">
        <f>Orte[[#This Row],[Lat_dez]]*PI()/180</f>
        <v>0.95750114859112201</v>
      </c>
      <c r="F7087" s="4">
        <f>Orte[[#This Row],[Lon_dez]]*PI()/180</f>
        <v>0.1551908454829512</v>
      </c>
      <c r="G7087" t="s">
        <v>641</v>
      </c>
      <c r="H7087" t="s">
        <v>765</v>
      </c>
      <c r="I7087" s="4" t="b">
        <v>0</v>
      </c>
      <c r="J7087" s="4" t="str">
        <f>CONCATENATE(Orte[[#This Row],[Ort]]," - ",Orte[[#This Row],[Landkreis]])</f>
        <v>Süderlügum, Braderup u.a. - Kreis Nordfriesland</v>
      </c>
      <c r="L7087" s="3" t="s">
        <v>9641</v>
      </c>
      <c r="M7087" s="3"/>
      <c r="N7087" t="str">
        <f>Orte[[#This Row],[Ort]]</f>
        <v>Süderlügum, Braderup u.a.</v>
      </c>
    </row>
    <row r="7088" spans="1:14" x14ac:dyDescent="0.35">
      <c r="A7088" t="s">
        <v>1483</v>
      </c>
      <c r="B7088" s="3" t="s">
        <v>8423</v>
      </c>
      <c r="C7088" s="4">
        <v>54.521705516700003</v>
      </c>
      <c r="D7088" s="4">
        <v>8.6494010713799998</v>
      </c>
      <c r="E7088" s="4">
        <f>Orte[[#This Row],[Lat_dez]]*PI()/180</f>
        <v>0.95158327506917129</v>
      </c>
      <c r="F7088" s="4">
        <f>Orte[[#This Row],[Lon_dez]]*PI()/180</f>
        <v>0.15096052702110607</v>
      </c>
      <c r="G7088" t="s">
        <v>641</v>
      </c>
      <c r="H7088" t="s">
        <v>765</v>
      </c>
      <c r="I7088" s="4" t="b">
        <v>0</v>
      </c>
      <c r="J7088" s="4" t="str">
        <f>CONCATENATE(Orte[[#This Row],[Ort]]," - ",Orte[[#This Row],[Landkreis]])</f>
        <v>Süderoog, Pellworm - Kreis Nordfriesland</v>
      </c>
      <c r="L7088" s="3" t="s">
        <v>12714</v>
      </c>
      <c r="M7088" s="3"/>
      <c r="N7088" t="str">
        <f>Orte[[#This Row],[Ort]]</f>
        <v>Süderoog, Pellworm</v>
      </c>
    </row>
    <row r="7089" spans="1:14" x14ac:dyDescent="0.35">
      <c r="A7089" t="s">
        <v>5552</v>
      </c>
      <c r="B7089" s="3" t="s">
        <v>13467</v>
      </c>
      <c r="C7089" s="4">
        <v>51.603198327599998</v>
      </c>
      <c r="D7089" s="4">
        <v>11.0391088689</v>
      </c>
      <c r="E7089" s="4">
        <f>Orte[[#This Row],[Lat_dez]]*PI()/180</f>
        <v>0.90064571537625149</v>
      </c>
      <c r="F7089" s="4">
        <f>Orte[[#This Row],[Lon_dez]]*PI()/180</f>
        <v>0.19266879624841207</v>
      </c>
      <c r="G7089" t="s">
        <v>809</v>
      </c>
      <c r="H7089" t="s">
        <v>966</v>
      </c>
      <c r="I7089" s="4" t="b">
        <v>0</v>
      </c>
      <c r="J7089" s="4" t="str">
        <f>CONCATENATE(Orte[[#This Row],[Ort]]," - ",Orte[[#This Row],[Landkreis]])</f>
        <v>Südharz, Berga - Landkreis Mansfeld-Südharz</v>
      </c>
      <c r="L7089" s="3" t="s">
        <v>12205</v>
      </c>
      <c r="M7089" s="3"/>
      <c r="N7089" t="str">
        <f>Orte[[#This Row],[Ort]]</f>
        <v>Südharz, Berga</v>
      </c>
    </row>
    <row r="7090" spans="1:14" x14ac:dyDescent="0.35">
      <c r="A7090" t="s">
        <v>1305</v>
      </c>
      <c r="B7090" s="3" t="s">
        <v>8246</v>
      </c>
      <c r="C7090" s="4">
        <v>51.7268863336</v>
      </c>
      <c r="D7090" s="4">
        <v>11.891640994099999</v>
      </c>
      <c r="E7090" s="4">
        <f>Orte[[#This Row],[Lat_dez]]*PI()/180</f>
        <v>0.90280447832617794</v>
      </c>
      <c r="F7090" s="4">
        <f>Orte[[#This Row],[Lon_dez]]*PI()/180</f>
        <v>0.20754828881217655</v>
      </c>
      <c r="G7090" t="s">
        <v>809</v>
      </c>
      <c r="H7090" t="s">
        <v>1304</v>
      </c>
      <c r="I7090" s="4" t="b">
        <v>0</v>
      </c>
      <c r="J7090" s="4" t="str">
        <f>CONCATENATE(Orte[[#This Row],[Ort]]," - ",Orte[[#This Row],[Landkreis]])</f>
        <v>Südliches Anhalt u.a. - Landkreis Anhalt-Bitterfeld</v>
      </c>
      <c r="L7090" s="3" t="s">
        <v>9638</v>
      </c>
      <c r="M7090" s="3"/>
      <c r="N7090" t="str">
        <f>Orte[[#This Row],[Ort]]</f>
        <v>Südliches Anhalt u.a.</v>
      </c>
    </row>
    <row r="7091" spans="1:14" x14ac:dyDescent="0.35">
      <c r="A7091" t="s">
        <v>1303</v>
      </c>
      <c r="B7091" s="3" t="s">
        <v>8245</v>
      </c>
      <c r="C7091" s="4">
        <v>51.689209296400001</v>
      </c>
      <c r="D7091" s="4">
        <v>11.9211162654</v>
      </c>
      <c r="E7091" s="4">
        <f>Orte[[#This Row],[Lat_dez]]*PI()/180</f>
        <v>0.90214688997464154</v>
      </c>
      <c r="F7091" s="4">
        <f>Orte[[#This Row],[Lon_dez]]*PI()/180</f>
        <v>0.20806272934428019</v>
      </c>
      <c r="G7091" t="s">
        <v>809</v>
      </c>
      <c r="H7091" t="s">
        <v>1304</v>
      </c>
      <c r="I7091" s="4" t="b">
        <v>0</v>
      </c>
      <c r="J7091" s="4" t="str">
        <f>CONCATENATE(Orte[[#This Row],[Ort]]," - ",Orte[[#This Row],[Landkreis]])</f>
        <v>Südliches Anhalt, Köthen - Landkreis Anhalt-Bitterfeld</v>
      </c>
      <c r="L7091" s="3" t="s">
        <v>11641</v>
      </c>
      <c r="M7091" s="3"/>
      <c r="N7091" t="str">
        <f>Orte[[#This Row],[Ort]]</f>
        <v>Südliches Anhalt, Köthen</v>
      </c>
    </row>
    <row r="7092" spans="1:14" x14ac:dyDescent="0.35">
      <c r="A7092" t="s">
        <v>5175</v>
      </c>
      <c r="B7092" s="3" t="s">
        <v>12982</v>
      </c>
      <c r="C7092" s="4">
        <v>51.945444458099999</v>
      </c>
      <c r="D7092" s="4">
        <v>6.8474467248500002</v>
      </c>
      <c r="E7092" s="4">
        <f>Orte[[#This Row],[Lat_dez]]*PI()/180</f>
        <v>0.9066190372056866</v>
      </c>
      <c r="F7092" s="4">
        <f>Orte[[#This Row],[Lon_dez]]*PI()/180</f>
        <v>0.11951049070353471</v>
      </c>
      <c r="G7092" t="s">
        <v>504</v>
      </c>
      <c r="H7092" t="s">
        <v>1562</v>
      </c>
      <c r="I7092" s="4" t="b">
        <v>0</v>
      </c>
      <c r="J7092" s="4" t="str">
        <f>CONCATENATE(Orte[[#This Row],[Ort]]," - ",Orte[[#This Row],[Landkreis]])</f>
        <v>Südlohn - Kreis Borken</v>
      </c>
      <c r="L7092" s="3" t="s">
        <v>7956</v>
      </c>
      <c r="M7092" s="3"/>
      <c r="N7092" t="str">
        <f>Orte[[#This Row],[Ort]]</f>
        <v>Südlohn</v>
      </c>
    </row>
    <row r="7093" spans="1:14" x14ac:dyDescent="0.35">
      <c r="A7093" t="s">
        <v>3759</v>
      </c>
      <c r="B7093" s="3" t="s">
        <v>11157</v>
      </c>
      <c r="C7093" s="4">
        <v>49.6073715263</v>
      </c>
      <c r="D7093" s="4">
        <v>10.412266543499999</v>
      </c>
      <c r="E7093" s="4">
        <f>Orte[[#This Row],[Lat_dez]]*PI()/180</f>
        <v>0.86581196639401981</v>
      </c>
      <c r="F7093" s="4">
        <f>Orte[[#This Row],[Lon_dez]]*PI()/180</f>
        <v>0.18172833377932435</v>
      </c>
      <c r="G7093" t="s">
        <v>665</v>
      </c>
      <c r="H7093" t="s">
        <v>706</v>
      </c>
      <c r="I7093" s="4" t="b">
        <v>0</v>
      </c>
      <c r="J7093" s="4" t="str">
        <f>CONCATENATE(Orte[[#This Row],[Ort]]," - ",Orte[[#This Row],[Landkreis]])</f>
        <v>Sugenheim - Landkreis Neustadt a.d. Aisch-Bad Windsheim</v>
      </c>
      <c r="L7093" s="3" t="s">
        <v>12707</v>
      </c>
      <c r="M7093" s="3"/>
      <c r="N7093" t="str">
        <f>Orte[[#This Row],[Ort]]</f>
        <v>Sugenheim</v>
      </c>
    </row>
    <row r="7094" spans="1:14" x14ac:dyDescent="0.35">
      <c r="A7094" t="s">
        <v>2075</v>
      </c>
      <c r="B7094" s="3" t="s">
        <v>12104</v>
      </c>
      <c r="C7094" s="4">
        <v>50.600480822500003</v>
      </c>
      <c r="D7094" s="4">
        <v>10.702681227999999</v>
      </c>
      <c r="E7094" s="4">
        <f>Orte[[#This Row],[Lat_dez]]*PI()/180</f>
        <v>0.88314499344487352</v>
      </c>
      <c r="F7094" s="4">
        <f>Orte[[#This Row],[Lon_dez]]*PI()/180</f>
        <v>0.18679702621998989</v>
      </c>
      <c r="G7094" t="s">
        <v>678</v>
      </c>
      <c r="H7094" t="s">
        <v>1325</v>
      </c>
      <c r="I7094" s="4" t="b">
        <v>0</v>
      </c>
      <c r="J7094" s="4" t="str">
        <f>CONCATENATE(Orte[[#This Row],[Ort]]," - ",Orte[[#This Row],[Landkreis]])</f>
        <v>Suhl - Kreisfreie Stadt Suhl</v>
      </c>
      <c r="L7094" s="3" t="s">
        <v>8148</v>
      </c>
      <c r="M7094" s="3"/>
      <c r="N7094" t="str">
        <f>Orte[[#This Row],[Ort]]</f>
        <v>Suhl</v>
      </c>
    </row>
    <row r="7095" spans="1:14" x14ac:dyDescent="0.35">
      <c r="A7095" t="s">
        <v>2075</v>
      </c>
      <c r="B7095" s="3" t="s">
        <v>9067</v>
      </c>
      <c r="C7095" s="4">
        <v>50.637805674299997</v>
      </c>
      <c r="D7095" s="4">
        <v>10.735602740499999</v>
      </c>
      <c r="E7095" s="4">
        <f>Orte[[#This Row],[Lat_dez]]*PI()/180</f>
        <v>0.88379643500160232</v>
      </c>
      <c r="F7095" s="4">
        <f>Orte[[#This Row],[Lon_dez]]*PI()/180</f>
        <v>0.18737161500785138</v>
      </c>
      <c r="G7095" t="s">
        <v>678</v>
      </c>
      <c r="H7095" t="s">
        <v>1325</v>
      </c>
      <c r="I7095" s="4" t="b">
        <v>0</v>
      </c>
      <c r="J7095" s="4" t="str">
        <f>CONCATENATE(Orte[[#This Row],[Ort]]," - ",Orte[[#This Row],[Landkreis]])</f>
        <v>Suhl - Kreisfreie Stadt Suhl</v>
      </c>
      <c r="L7095" s="3" t="s">
        <v>14503</v>
      </c>
      <c r="M7095" s="3"/>
      <c r="N7095" t="str">
        <f>Orte[[#This Row],[Ort]]</f>
        <v>Suhl</v>
      </c>
    </row>
    <row r="7096" spans="1:14" x14ac:dyDescent="0.35">
      <c r="A7096" t="s">
        <v>2075</v>
      </c>
      <c r="B7096" s="3" t="s">
        <v>10991</v>
      </c>
      <c r="C7096" s="4">
        <v>50.603545600799997</v>
      </c>
      <c r="D7096" s="4">
        <v>10.6508991184</v>
      </c>
      <c r="E7096" s="4">
        <f>Orte[[#This Row],[Lat_dez]]*PI()/180</f>
        <v>0.88319848391705191</v>
      </c>
      <c r="F7096" s="4">
        <f>Orte[[#This Row],[Lon_dez]]*PI()/180</f>
        <v>0.18589325791384137</v>
      </c>
      <c r="G7096" t="s">
        <v>678</v>
      </c>
      <c r="H7096" t="s">
        <v>1325</v>
      </c>
      <c r="I7096" s="4" t="b">
        <v>0</v>
      </c>
      <c r="J7096" s="4" t="str">
        <f>CONCATENATE(Orte[[#This Row],[Ort]]," - ",Orte[[#This Row],[Landkreis]])</f>
        <v>Suhl - Kreisfreie Stadt Suhl</v>
      </c>
      <c r="L7096" s="3" t="s">
        <v>14073</v>
      </c>
      <c r="M7096" s="3"/>
      <c r="N7096" t="str">
        <f>Orte[[#This Row],[Ort]]</f>
        <v>Suhl</v>
      </c>
    </row>
    <row r="7097" spans="1:14" x14ac:dyDescent="0.35">
      <c r="A7097" t="s">
        <v>2075</v>
      </c>
      <c r="B7097" s="3" t="s">
        <v>12107</v>
      </c>
      <c r="C7097" s="4">
        <v>50.613808070399998</v>
      </c>
      <c r="D7097" s="4">
        <v>10.805813093699999</v>
      </c>
      <c r="E7097" s="4">
        <f>Orte[[#This Row],[Lat_dez]]*PI()/180</f>
        <v>0.88337759780095793</v>
      </c>
      <c r="F7097" s="4">
        <f>Orte[[#This Row],[Lon_dez]]*PI()/180</f>
        <v>0.18859701684017949</v>
      </c>
      <c r="G7097" t="s">
        <v>678</v>
      </c>
      <c r="H7097" t="s">
        <v>1325</v>
      </c>
      <c r="I7097" s="4" t="b">
        <v>0</v>
      </c>
      <c r="J7097" s="4" t="str">
        <f>CONCATENATE(Orte[[#This Row],[Ort]]," - ",Orte[[#This Row],[Landkreis]])</f>
        <v>Suhl - Kreisfreie Stadt Suhl</v>
      </c>
      <c r="L7097" s="3" t="s">
        <v>15094</v>
      </c>
      <c r="M7097" s="3"/>
      <c r="N7097" t="str">
        <f>Orte[[#This Row],[Ort]]</f>
        <v>Suhl</v>
      </c>
    </row>
    <row r="7098" spans="1:14" x14ac:dyDescent="0.35">
      <c r="A7098" t="s">
        <v>4143</v>
      </c>
      <c r="B7098" s="3" t="s">
        <v>11635</v>
      </c>
      <c r="C7098" s="4">
        <v>50.574936097200002</v>
      </c>
      <c r="D7098" s="4">
        <v>10.5687523465</v>
      </c>
      <c r="E7098" s="4">
        <f>Orte[[#This Row],[Lat_dez]]*PI()/180</f>
        <v>0.88269915388187092</v>
      </c>
      <c r="F7098" s="4">
        <f>Orte[[#This Row],[Lon_dez]]*PI()/180</f>
        <v>0.18445952627430159</v>
      </c>
      <c r="G7098" t="s">
        <v>678</v>
      </c>
      <c r="H7098" t="s">
        <v>690</v>
      </c>
      <c r="I7098" s="4" t="b">
        <v>0</v>
      </c>
      <c r="J7098" s="4" t="str">
        <f>CONCATENATE(Orte[[#This Row],[Ort]]," - ",Orte[[#This Row],[Landkreis]])</f>
        <v>Suhl, Marisfeld, Rohr u.a. - Landkreis Schmalkalden-Meiningen</v>
      </c>
      <c r="L7098" s="3" t="s">
        <v>10801</v>
      </c>
      <c r="M7098" s="3"/>
      <c r="N7098" t="str">
        <f>Orte[[#This Row],[Ort]]</f>
        <v>Suhl, Marisfeld, Rohr u.a.</v>
      </c>
    </row>
    <row r="7099" spans="1:14" x14ac:dyDescent="0.35">
      <c r="A7099" t="s">
        <v>6769</v>
      </c>
      <c r="B7099" s="3" t="s">
        <v>15113</v>
      </c>
      <c r="C7099" s="4">
        <v>52.939292488299998</v>
      </c>
      <c r="D7099" s="4">
        <v>10.776570469299999</v>
      </c>
      <c r="E7099" s="4">
        <f>Orte[[#This Row],[Lat_dez]]*PI()/180</f>
        <v>0.9239649575971367</v>
      </c>
      <c r="F7099" s="4">
        <f>Orte[[#This Row],[Lon_dez]]*PI()/180</f>
        <v>0.18808663676247547</v>
      </c>
      <c r="G7099" t="s">
        <v>554</v>
      </c>
      <c r="H7099" t="s">
        <v>791</v>
      </c>
      <c r="I7099" s="4" t="b">
        <v>0</v>
      </c>
      <c r="J7099" s="4" t="str">
        <f>CONCATENATE(Orte[[#This Row],[Ort]]," - ",Orte[[#This Row],[Landkreis]])</f>
        <v>Suhlendorf - Landkreis Uelzen</v>
      </c>
      <c r="L7099" s="3" t="s">
        <v>14202</v>
      </c>
      <c r="M7099" s="3"/>
      <c r="N7099" t="str">
        <f>Orte[[#This Row],[Ort]]</f>
        <v>Suhlendorf</v>
      </c>
    </row>
    <row r="7100" spans="1:14" x14ac:dyDescent="0.35">
      <c r="A7100" t="s">
        <v>2060</v>
      </c>
      <c r="B7100" s="3" t="s">
        <v>9052</v>
      </c>
      <c r="C7100" s="4">
        <v>53.8018102785</v>
      </c>
      <c r="D7100" s="4">
        <v>10.2308792153</v>
      </c>
      <c r="E7100" s="4">
        <f>Orte[[#This Row],[Lat_dez]]*PI()/180</f>
        <v>0.93901873289315241</v>
      </c>
      <c r="F7100" s="4">
        <f>Orte[[#This Row],[Lon_dez]]*PI()/180</f>
        <v>0.17856252768083883</v>
      </c>
      <c r="G7100" t="s">
        <v>641</v>
      </c>
      <c r="H7100" t="s">
        <v>671</v>
      </c>
      <c r="I7100" s="4" t="b">
        <v>0</v>
      </c>
      <c r="J7100" s="4" t="str">
        <f>CONCATENATE(Orte[[#This Row],[Ort]]," - ",Orte[[#This Row],[Landkreis]])</f>
        <v>Sülfeld - Kreis Segeberg</v>
      </c>
      <c r="L7100" s="3" t="s">
        <v>15332</v>
      </c>
      <c r="M7100" s="3"/>
      <c r="N7100" t="str">
        <f>Orte[[#This Row],[Ort]]</f>
        <v>Sülfeld</v>
      </c>
    </row>
    <row r="7101" spans="1:14" x14ac:dyDescent="0.35">
      <c r="A7101" t="s">
        <v>5899</v>
      </c>
      <c r="B7101" s="3" t="s">
        <v>13952</v>
      </c>
      <c r="C7101" s="4">
        <v>52.674551605799998</v>
      </c>
      <c r="D7101" s="4">
        <v>8.7856422007500008</v>
      </c>
      <c r="E7101" s="4">
        <f>Orte[[#This Row],[Lat_dez]]*PI()/180</f>
        <v>0.91934435753287624</v>
      </c>
      <c r="F7101" s="4">
        <f>Orte[[#This Row],[Lon_dez]]*PI()/180</f>
        <v>0.15333838330524813</v>
      </c>
      <c r="G7101" t="s">
        <v>554</v>
      </c>
      <c r="H7101" t="s">
        <v>737</v>
      </c>
      <c r="I7101" s="4" t="b">
        <v>0</v>
      </c>
      <c r="J7101" s="4" t="str">
        <f>CONCATENATE(Orte[[#This Row],[Ort]]," - ",Orte[[#This Row],[Landkreis]])</f>
        <v>Sulingen - Landkreis Diepholz</v>
      </c>
      <c r="L7101" s="3" t="s">
        <v>8150</v>
      </c>
      <c r="M7101" s="3"/>
      <c r="N7101" t="str">
        <f>Orte[[#This Row],[Ort]]</f>
        <v>Sulingen</v>
      </c>
    </row>
    <row r="7102" spans="1:14" x14ac:dyDescent="0.35">
      <c r="A7102" t="s">
        <v>5094</v>
      </c>
      <c r="B7102" s="3" t="s">
        <v>12870</v>
      </c>
      <c r="C7102" s="4">
        <v>48.365224317900001</v>
      </c>
      <c r="D7102" s="4">
        <v>8.6391765094299995</v>
      </c>
      <c r="E7102" s="4">
        <f>Orte[[#This Row],[Lat_dez]]*PI()/180</f>
        <v>0.84413240781298371</v>
      </c>
      <c r="F7102" s="4">
        <f>Orte[[#This Row],[Lon_dez]]*PI()/180</f>
        <v>0.15078207475050442</v>
      </c>
      <c r="G7102" t="s">
        <v>546</v>
      </c>
      <c r="H7102" t="s">
        <v>719</v>
      </c>
      <c r="I7102" s="4" t="b">
        <v>0</v>
      </c>
      <c r="J7102" s="4" t="str">
        <f>CONCATENATE(Orte[[#This Row],[Ort]]," - ",Orte[[#This Row],[Landkreis]])</f>
        <v>Sulz am Neckar - Landkreis Rottweil</v>
      </c>
      <c r="L7102" s="3" t="s">
        <v>10039</v>
      </c>
      <c r="M7102" s="3"/>
      <c r="N7102" t="str">
        <f>Orte[[#This Row],[Ort]]</f>
        <v>Sulz am Neckar</v>
      </c>
    </row>
    <row r="7103" spans="1:14" x14ac:dyDescent="0.35">
      <c r="A7103" t="s">
        <v>5627</v>
      </c>
      <c r="B7103" s="3" t="s">
        <v>13568</v>
      </c>
      <c r="C7103" s="4">
        <v>50.130848861799997</v>
      </c>
      <c r="D7103" s="4">
        <v>8.5307728470199997</v>
      </c>
      <c r="E7103" s="4">
        <f>Orte[[#This Row],[Lat_dez]]*PI()/180</f>
        <v>0.87494836945806165</v>
      </c>
      <c r="F7103" s="4">
        <f>Orte[[#This Row],[Lon_dez]]*PI()/180</f>
        <v>0.14889007392022952</v>
      </c>
      <c r="G7103" t="s">
        <v>549</v>
      </c>
      <c r="H7103" t="s">
        <v>1055</v>
      </c>
      <c r="I7103" s="4" t="b">
        <v>0</v>
      </c>
      <c r="J7103" s="4" t="str">
        <f>CONCATENATE(Orte[[#This Row],[Ort]]," - ",Orte[[#This Row],[Landkreis]])</f>
        <v>Sulzbach (Taunus) - Landkreis Main-Taunus-Kreis</v>
      </c>
      <c r="L7103" s="3" t="s">
        <v>12307</v>
      </c>
      <c r="M7103" s="3"/>
      <c r="N7103" t="str">
        <f>Orte[[#This Row],[Ort]]</f>
        <v>Sulzbach (Taunus)</v>
      </c>
    </row>
    <row r="7104" spans="1:14" x14ac:dyDescent="0.35">
      <c r="A7104" t="s">
        <v>4272</v>
      </c>
      <c r="B7104" s="3" t="s">
        <v>11796</v>
      </c>
      <c r="C7104" s="4">
        <v>49.915151161099999</v>
      </c>
      <c r="D7104" s="4">
        <v>9.1905544393999996</v>
      </c>
      <c r="E7104" s="4">
        <f>Orte[[#This Row],[Lat_dez]]*PI()/180</f>
        <v>0.87118373439186547</v>
      </c>
      <c r="F7104" s="4">
        <f>Orte[[#This Row],[Lon_dez]]*PI()/180</f>
        <v>0.16040543505131166</v>
      </c>
      <c r="G7104" t="s">
        <v>665</v>
      </c>
      <c r="H7104" t="s">
        <v>1095</v>
      </c>
      <c r="I7104" s="4" t="b">
        <v>0</v>
      </c>
      <c r="J7104" s="4" t="str">
        <f>CONCATENATE(Orte[[#This Row],[Ort]]," - ",Orte[[#This Row],[Landkreis]])</f>
        <v>Sulzbach am Main - Landkreis Miltenberg</v>
      </c>
      <c r="L7104" s="3" t="s">
        <v>11887</v>
      </c>
      <c r="M7104" s="3"/>
      <c r="N7104" t="str">
        <f>Orte[[#This Row],[Ort]]</f>
        <v>Sulzbach am Main</v>
      </c>
    </row>
    <row r="7105" spans="1:14" x14ac:dyDescent="0.35">
      <c r="A7105" t="s">
        <v>1855</v>
      </c>
      <c r="B7105" s="3" t="s">
        <v>8822</v>
      </c>
      <c r="C7105" s="4">
        <v>49.011878253100001</v>
      </c>
      <c r="D7105" s="4">
        <v>9.51105650519</v>
      </c>
      <c r="E7105" s="4">
        <f>Orte[[#This Row],[Lat_dez]]*PI()/180</f>
        <v>0.85541864810320178</v>
      </c>
      <c r="F7105" s="4">
        <f>Orte[[#This Row],[Lon_dez]]*PI()/180</f>
        <v>0.16599925135879065</v>
      </c>
      <c r="G7105" t="s">
        <v>546</v>
      </c>
      <c r="H7105" t="s">
        <v>777</v>
      </c>
      <c r="I7105" s="4" t="b">
        <v>0</v>
      </c>
      <c r="J7105" s="4" t="str">
        <f>CONCATENATE(Orte[[#This Row],[Ort]]," - ",Orte[[#This Row],[Landkreis]])</f>
        <v>Sulzbach an der Murr - Landkreis Rems-Murr-Kreis</v>
      </c>
      <c r="L7105" s="3" t="s">
        <v>11401</v>
      </c>
      <c r="M7105" s="3"/>
      <c r="N7105" t="str">
        <f>Orte[[#This Row],[Ort]]</f>
        <v>Sulzbach an der Murr</v>
      </c>
    </row>
    <row r="7106" spans="1:14" x14ac:dyDescent="0.35">
      <c r="A7106" t="s">
        <v>2129</v>
      </c>
      <c r="B7106" s="3" t="s">
        <v>9129</v>
      </c>
      <c r="C7106" s="4">
        <v>49.299891562299997</v>
      </c>
      <c r="D7106" s="4">
        <v>7.0713764162099997</v>
      </c>
      <c r="E7106" s="4">
        <f>Orte[[#This Row],[Lat_dez]]*PI()/180</f>
        <v>0.8604454286383062</v>
      </c>
      <c r="F7106" s="4">
        <f>Orte[[#This Row],[Lon_dez]]*PI()/180</f>
        <v>0.12341880111074141</v>
      </c>
      <c r="G7106" t="s">
        <v>534</v>
      </c>
      <c r="H7106" t="s">
        <v>536</v>
      </c>
      <c r="I7106" s="4" t="b">
        <v>0</v>
      </c>
      <c r="J7106" s="4" t="str">
        <f>CONCATENATE(Orte[[#This Row],[Ort]]," - ",Orte[[#This Row],[Landkreis]])</f>
        <v>Sulzbach/Saar - Landkreis Regionalverband Saarbrücken</v>
      </c>
      <c r="L7106" s="3" t="s">
        <v>13744</v>
      </c>
      <c r="M7106" s="3"/>
      <c r="N7106" t="str">
        <f>Orte[[#This Row],[Ort]]</f>
        <v>Sulzbach/Saar</v>
      </c>
    </row>
    <row r="7107" spans="1:14" x14ac:dyDescent="0.35">
      <c r="A7107" t="s">
        <v>2052</v>
      </c>
      <c r="B7107" s="3" t="s">
        <v>9039</v>
      </c>
      <c r="C7107" s="4">
        <v>48.957648509499997</v>
      </c>
      <c r="D7107" s="4">
        <v>9.8554007957300005</v>
      </c>
      <c r="E7107" s="4">
        <f>Orte[[#This Row],[Lat_dez]]*PI()/180</f>
        <v>0.8544721605248693</v>
      </c>
      <c r="F7107" s="4">
        <f>Orte[[#This Row],[Lon_dez]]*PI()/180</f>
        <v>0.17200919298915762</v>
      </c>
      <c r="G7107" t="s">
        <v>546</v>
      </c>
      <c r="H7107" t="s">
        <v>1008</v>
      </c>
      <c r="I7107" s="4" t="b">
        <v>0</v>
      </c>
      <c r="J7107" s="4" t="str">
        <f>CONCATENATE(Orte[[#This Row],[Ort]]," - ",Orte[[#This Row],[Landkreis]])</f>
        <v>Sulzbach-Laufen - Landkreis Schwäbisch Hall</v>
      </c>
      <c r="L7107" s="3" t="s">
        <v>8776</v>
      </c>
      <c r="M7107" s="3"/>
      <c r="N7107" t="str">
        <f>Orte[[#This Row],[Ort]]</f>
        <v>Sulzbach-Laufen</v>
      </c>
    </row>
    <row r="7108" spans="1:14" x14ac:dyDescent="0.35">
      <c r="A7108" t="s">
        <v>856</v>
      </c>
      <c r="B7108" s="3" t="s">
        <v>7887</v>
      </c>
      <c r="C7108" s="4">
        <v>49.506202829300001</v>
      </c>
      <c r="D7108" s="4">
        <v>11.736653688800001</v>
      </c>
      <c r="E7108" s="4">
        <f>Orte[[#This Row],[Lat_dez]]*PI()/180</f>
        <v>0.86404623953141735</v>
      </c>
      <c r="F7108" s="4">
        <f>Orte[[#This Row],[Lon_dez]]*PI()/180</f>
        <v>0.20484325003589793</v>
      </c>
      <c r="G7108" t="s">
        <v>665</v>
      </c>
      <c r="H7108" t="s">
        <v>857</v>
      </c>
      <c r="I7108" s="4" t="b">
        <v>0</v>
      </c>
      <c r="J7108" s="4" t="str">
        <f>CONCATENATE(Orte[[#This Row],[Ort]]," - ",Orte[[#This Row],[Landkreis]])</f>
        <v>Sulzbach-Rosenberg - Landkreis Amberg-Sulzbach</v>
      </c>
      <c r="L7108" s="3" t="s">
        <v>12694</v>
      </c>
      <c r="M7108" s="3"/>
      <c r="N7108" t="str">
        <f>Orte[[#This Row],[Ort]]</f>
        <v>Sulzbach-Rosenberg</v>
      </c>
    </row>
    <row r="7109" spans="1:14" x14ac:dyDescent="0.35">
      <c r="A7109" t="s">
        <v>1468</v>
      </c>
      <c r="B7109" s="3" t="s">
        <v>8406</v>
      </c>
      <c r="C7109" s="4">
        <v>47.659456864100001</v>
      </c>
      <c r="D7109" s="4">
        <v>10.3556027806</v>
      </c>
      <c r="E7109" s="4">
        <f>Orte[[#This Row],[Lat_dez]]*PI()/180</f>
        <v>0.83181444199075671</v>
      </c>
      <c r="F7109" s="4">
        <f>Orte[[#This Row],[Lon_dez]]*PI()/180</f>
        <v>0.18073936455014994</v>
      </c>
      <c r="G7109" t="s">
        <v>665</v>
      </c>
      <c r="H7109" t="s">
        <v>1457</v>
      </c>
      <c r="I7109" s="4" t="b">
        <v>0</v>
      </c>
      <c r="J7109" s="4" t="str">
        <f>CONCATENATE(Orte[[#This Row],[Ort]]," - ",Orte[[#This Row],[Landkreis]])</f>
        <v>Sulzberg - Landkreis Oberallgäu</v>
      </c>
      <c r="L7109" s="3" t="s">
        <v>8139</v>
      </c>
      <c r="M7109" s="3"/>
      <c r="N7109" t="str">
        <f>Orte[[#This Row],[Ort]]</f>
        <v>Sulzberg</v>
      </c>
    </row>
    <row r="7110" spans="1:14" x14ac:dyDescent="0.35">
      <c r="A7110" t="s">
        <v>7182</v>
      </c>
      <c r="B7110" s="3" t="s">
        <v>15677</v>
      </c>
      <c r="C7110" s="4">
        <v>47.829283664599998</v>
      </c>
      <c r="D7110" s="4">
        <v>7.7220810861600002</v>
      </c>
      <c r="E7110" s="4">
        <f>Orte[[#This Row],[Lat_dez]]*PI()/180</f>
        <v>0.83477847881760914</v>
      </c>
      <c r="F7110" s="4">
        <f>Orte[[#This Row],[Lon_dez]]*PI()/180</f>
        <v>0.13477574005947193</v>
      </c>
      <c r="G7110" t="s">
        <v>546</v>
      </c>
      <c r="H7110" t="s">
        <v>547</v>
      </c>
      <c r="I7110" s="4" t="b">
        <v>0</v>
      </c>
      <c r="J7110" s="4" t="str">
        <f>CONCATENATE(Orte[[#This Row],[Ort]]," - ",Orte[[#This Row],[Landkreis]])</f>
        <v>Sulzburg - Landkreis Breisgau-Hochschwarzwald</v>
      </c>
      <c r="L7110" s="3" t="s">
        <v>14003</v>
      </c>
      <c r="M7110" s="3"/>
      <c r="N7110" t="str">
        <f>Orte[[#This Row],[Ort]]</f>
        <v>Sulzburg</v>
      </c>
    </row>
    <row r="7111" spans="1:14" x14ac:dyDescent="0.35">
      <c r="A7111" t="s">
        <v>7227</v>
      </c>
      <c r="B7111" s="3" t="s">
        <v>15737</v>
      </c>
      <c r="C7111" s="4">
        <v>50.244052706799998</v>
      </c>
      <c r="D7111" s="4">
        <v>10.5656269445</v>
      </c>
      <c r="E7111" s="4">
        <f>Orte[[#This Row],[Lat_dez]]*PI()/180</f>
        <v>0.87692414927922913</v>
      </c>
      <c r="F7111" s="4">
        <f>Orte[[#This Row],[Lon_dez]]*PI()/180</f>
        <v>0.1844049777189532</v>
      </c>
      <c r="G7111" t="s">
        <v>665</v>
      </c>
      <c r="H7111" t="s">
        <v>666</v>
      </c>
      <c r="I7111" s="4" t="b">
        <v>0</v>
      </c>
      <c r="J7111" s="4" t="str">
        <f>CONCATENATE(Orte[[#This Row],[Ort]]," - ",Orte[[#This Row],[Landkreis]])</f>
        <v>Sulzdorf a.d. Lederhecke - Landkreis Rhön-Grabfeld</v>
      </c>
      <c r="L7111" s="3" t="s">
        <v>8144</v>
      </c>
      <c r="M7111" s="3"/>
      <c r="N7111" t="str">
        <f>Orte[[#This Row],[Ort]]</f>
        <v>Sulzdorf a.d. Lederhecke</v>
      </c>
    </row>
    <row r="7112" spans="1:14" x14ac:dyDescent="0.35">
      <c r="A7112" t="s">
        <v>1934</v>
      </c>
      <c r="B7112" s="3" t="s">
        <v>8908</v>
      </c>
      <c r="C7112" s="4">
        <v>48.286362273599998</v>
      </c>
      <c r="D7112" s="4">
        <v>11.259277305099999</v>
      </c>
      <c r="E7112" s="4">
        <f>Orte[[#This Row],[Lat_dez]]*PI()/180</f>
        <v>0.84275600548509488</v>
      </c>
      <c r="F7112" s="4">
        <f>Orte[[#This Row],[Lon_dez]]*PI()/180</f>
        <v>0.19651146036906914</v>
      </c>
      <c r="G7112" t="s">
        <v>665</v>
      </c>
      <c r="H7112" t="s">
        <v>841</v>
      </c>
      <c r="I7112" s="4" t="b">
        <v>0</v>
      </c>
      <c r="J7112" s="4" t="str">
        <f>CONCATENATE(Orte[[#This Row],[Ort]]," - ",Orte[[#This Row],[Landkreis]])</f>
        <v>Sulzemoos - Landkreis Dachau</v>
      </c>
      <c r="L7112" s="3" t="s">
        <v>10414</v>
      </c>
      <c r="M7112" s="3"/>
      <c r="N7112" t="str">
        <f>Orte[[#This Row],[Ort]]</f>
        <v>Sulzemoos</v>
      </c>
    </row>
    <row r="7113" spans="1:14" x14ac:dyDescent="0.35">
      <c r="A7113" t="s">
        <v>1934</v>
      </c>
      <c r="B7113" s="3" t="s">
        <v>8909</v>
      </c>
      <c r="C7113" s="4">
        <v>48.298476566700003</v>
      </c>
      <c r="D7113" s="4">
        <v>11.2320022855</v>
      </c>
      <c r="E7113" s="4">
        <f>Orte[[#This Row],[Lat_dez]]*PI()/180</f>
        <v>0.84296743978624167</v>
      </c>
      <c r="F7113" s="4">
        <f>Orte[[#This Row],[Lon_dez]]*PI()/180</f>
        <v>0.19603542147350314</v>
      </c>
      <c r="G7113" t="s">
        <v>665</v>
      </c>
      <c r="H7113" t="s">
        <v>841</v>
      </c>
      <c r="I7113" s="4" t="b">
        <v>0</v>
      </c>
      <c r="J7113" s="4" t="str">
        <f>CONCATENATE(Orte[[#This Row],[Ort]]," - ",Orte[[#This Row],[Landkreis]])</f>
        <v>Sulzemoos - Landkreis Dachau</v>
      </c>
      <c r="L7113" s="3" t="s">
        <v>8317</v>
      </c>
      <c r="M7113" s="3"/>
      <c r="N7113" t="str">
        <f>Orte[[#This Row],[Ort]]</f>
        <v>Sulzemoos</v>
      </c>
    </row>
    <row r="7114" spans="1:14" x14ac:dyDescent="0.35">
      <c r="A7114" t="s">
        <v>5026</v>
      </c>
      <c r="B7114" s="3" t="s">
        <v>12778</v>
      </c>
      <c r="C7114" s="4">
        <v>52.015450986099999</v>
      </c>
      <c r="D7114" s="4">
        <v>11.5427090577</v>
      </c>
      <c r="E7114" s="4">
        <f>Orte[[#This Row],[Lat_dez]]*PI()/180</f>
        <v>0.90784088161717624</v>
      </c>
      <c r="F7114" s="4">
        <f>Orte[[#This Row],[Lon_dez]]*PI()/180</f>
        <v>0.2014582776566371</v>
      </c>
      <c r="G7114" t="s">
        <v>809</v>
      </c>
      <c r="H7114" t="s">
        <v>1930</v>
      </c>
      <c r="I7114" s="4" t="b">
        <v>0</v>
      </c>
      <c r="J7114" s="4" t="str">
        <f>CONCATENATE(Orte[[#This Row],[Ort]]," - ",Orte[[#This Row],[Landkreis]])</f>
        <v>Sülzetal - Landkreis Börde</v>
      </c>
      <c r="L7114" s="3" t="s">
        <v>15503</v>
      </c>
      <c r="M7114" s="3"/>
      <c r="N7114" t="str">
        <f>Orte[[#This Row],[Ort]]</f>
        <v>Sülzetal</v>
      </c>
    </row>
    <row r="7115" spans="1:14" x14ac:dyDescent="0.35">
      <c r="A7115" t="s">
        <v>2022</v>
      </c>
      <c r="B7115" s="3" t="s">
        <v>9007</v>
      </c>
      <c r="C7115" s="4">
        <v>49.106291486300002</v>
      </c>
      <c r="D7115" s="4">
        <v>8.8622348999299998</v>
      </c>
      <c r="E7115" s="4">
        <f>Orte[[#This Row],[Lat_dez]]*PI()/180</f>
        <v>0.85706646987999491</v>
      </c>
      <c r="F7115" s="4">
        <f>Orte[[#This Row],[Lon_dez]]*PI()/180</f>
        <v>0.15467517808892869</v>
      </c>
      <c r="G7115" t="s">
        <v>546</v>
      </c>
      <c r="H7115" t="s">
        <v>723</v>
      </c>
      <c r="I7115" s="4" t="b">
        <v>0</v>
      </c>
      <c r="J7115" s="4" t="str">
        <f>CONCATENATE(Orte[[#This Row],[Ort]]," - ",Orte[[#This Row],[Landkreis]])</f>
        <v>Sulzfeld - Landkreis Karlsruhe</v>
      </c>
      <c r="L7115" s="3" t="s">
        <v>7856</v>
      </c>
      <c r="M7115" s="3"/>
      <c r="N7115" t="str">
        <f>Orte[[#This Row],[Ort]]</f>
        <v>Sulzfeld</v>
      </c>
    </row>
    <row r="7116" spans="1:14" x14ac:dyDescent="0.35">
      <c r="A7116" t="s">
        <v>2022</v>
      </c>
      <c r="B7116" s="3" t="s">
        <v>11625</v>
      </c>
      <c r="C7116" s="4">
        <v>50.311590036799998</v>
      </c>
      <c r="D7116" s="4">
        <v>10.444054335000001</v>
      </c>
      <c r="E7116" s="4">
        <f>Orte[[#This Row],[Lat_dez]]*PI()/180</f>
        <v>0.87810289805573505</v>
      </c>
      <c r="F7116" s="4">
        <f>Orte[[#This Row],[Lon_dez]]*PI()/180</f>
        <v>0.18228313540293684</v>
      </c>
      <c r="G7116" t="s">
        <v>665</v>
      </c>
      <c r="H7116" t="s">
        <v>666</v>
      </c>
      <c r="I7116" s="4" t="b">
        <v>0</v>
      </c>
      <c r="J7116" s="4" t="str">
        <f>CONCATENATE(Orte[[#This Row],[Ort]]," - ",Orte[[#This Row],[Landkreis]])</f>
        <v>Sulzfeld - Landkreis Rhön-Grabfeld</v>
      </c>
      <c r="L7116" s="3" t="s">
        <v>10663</v>
      </c>
      <c r="M7116" s="3"/>
      <c r="N7116" t="str">
        <f>Orte[[#This Row],[Ort]]</f>
        <v>Sulzfeld</v>
      </c>
    </row>
    <row r="7117" spans="1:14" x14ac:dyDescent="0.35">
      <c r="A7117" t="s">
        <v>1802</v>
      </c>
      <c r="B7117" s="3" t="s">
        <v>8763</v>
      </c>
      <c r="C7117" s="4">
        <v>49.943174606900001</v>
      </c>
      <c r="D7117" s="4">
        <v>10.344028102399999</v>
      </c>
      <c r="E7117" s="4">
        <f>Orte[[#This Row],[Lat_dez]]*PI()/180</f>
        <v>0.8716728357888297</v>
      </c>
      <c r="F7117" s="4">
        <f>Orte[[#This Row],[Lon_dez]]*PI()/180</f>
        <v>0.18053734830570115</v>
      </c>
      <c r="G7117" t="s">
        <v>665</v>
      </c>
      <c r="H7117" t="s">
        <v>674</v>
      </c>
      <c r="I7117" s="4" t="b">
        <v>0</v>
      </c>
      <c r="J7117" s="4" t="str">
        <f>CONCATENATE(Orte[[#This Row],[Ort]]," - ",Orte[[#This Row],[Landkreis]])</f>
        <v>Sulzheim - Landkreis Schweinfurt</v>
      </c>
      <c r="L7117" s="3" t="s">
        <v>9782</v>
      </c>
      <c r="M7117" s="3"/>
      <c r="N7117" t="str">
        <f>Orte[[#This Row],[Ort]]</f>
        <v>Sulzheim</v>
      </c>
    </row>
    <row r="7118" spans="1:14" x14ac:dyDescent="0.35">
      <c r="A7118" t="s">
        <v>4555</v>
      </c>
      <c r="B7118" s="3" t="s">
        <v>12168</v>
      </c>
      <c r="C7118" s="4">
        <v>48.897016291299998</v>
      </c>
      <c r="D7118" s="4">
        <v>12.3440199307</v>
      </c>
      <c r="E7118" s="4">
        <f>Orte[[#This Row],[Lat_dez]]*PI()/180</f>
        <v>0.85341392868449173</v>
      </c>
      <c r="F7118" s="4">
        <f>Orte[[#This Row],[Lon_dez]]*PI()/180</f>
        <v>0.21544379072251726</v>
      </c>
      <c r="G7118" t="s">
        <v>665</v>
      </c>
      <c r="H7118" t="s">
        <v>874</v>
      </c>
      <c r="I7118" s="4" t="b">
        <v>0</v>
      </c>
      <c r="J7118" s="4" t="str">
        <f>CONCATENATE(Orte[[#This Row],[Ort]]," - ",Orte[[#This Row],[Landkreis]])</f>
        <v>Sünching - Landkreis Regensburg</v>
      </c>
      <c r="L7118" s="3" t="s">
        <v>12699</v>
      </c>
      <c r="M7118" s="3"/>
      <c r="N7118" t="str">
        <f>Orte[[#This Row],[Ort]]</f>
        <v>Sünching</v>
      </c>
    </row>
    <row r="7119" spans="1:14" x14ac:dyDescent="0.35">
      <c r="A7119" t="s">
        <v>3498</v>
      </c>
      <c r="B7119" s="3" t="s">
        <v>10816</v>
      </c>
      <c r="C7119" s="4">
        <v>51.310562955400002</v>
      </c>
      <c r="D7119" s="4">
        <v>8.0057831485800008</v>
      </c>
      <c r="E7119" s="4">
        <f>Orte[[#This Row],[Lat_dez]]*PI()/180</f>
        <v>0.89553826462356245</v>
      </c>
      <c r="F7119" s="4">
        <f>Orte[[#This Row],[Lon_dez]]*PI()/180</f>
        <v>0.13972727514339942</v>
      </c>
      <c r="G7119" t="s">
        <v>504</v>
      </c>
      <c r="H7119" t="s">
        <v>617</v>
      </c>
      <c r="I7119" s="4" t="b">
        <v>0</v>
      </c>
      <c r="J7119" s="4" t="str">
        <f>CONCATENATE(Orte[[#This Row],[Ort]]," - ",Orte[[#This Row],[Landkreis]])</f>
        <v>Sundern - Kreis Hochsauerlandkreis</v>
      </c>
      <c r="L7119" s="3" t="s">
        <v>14530</v>
      </c>
      <c r="M7119" s="3"/>
      <c r="N7119" t="str">
        <f>Orte[[#This Row],[Ort]]</f>
        <v>Sundern</v>
      </c>
    </row>
    <row r="7120" spans="1:14" x14ac:dyDescent="0.35">
      <c r="A7120" t="s">
        <v>3636</v>
      </c>
      <c r="B7120" s="3" t="s">
        <v>10999</v>
      </c>
      <c r="C7120" s="4">
        <v>52.2239302483</v>
      </c>
      <c r="D7120" s="4">
        <v>10.9053005952</v>
      </c>
      <c r="E7120" s="4">
        <f>Orte[[#This Row],[Lat_dez]]*PI()/180</f>
        <v>0.91147953116469482</v>
      </c>
      <c r="F7120" s="4">
        <f>Orte[[#This Row],[Lon_dez]]*PI()/180</f>
        <v>0.19033340130593734</v>
      </c>
      <c r="G7120" t="s">
        <v>554</v>
      </c>
      <c r="H7120" t="s">
        <v>789</v>
      </c>
      <c r="I7120" s="4" t="b">
        <v>0</v>
      </c>
      <c r="J7120" s="4" t="str">
        <f>CONCATENATE(Orte[[#This Row],[Ort]]," - ",Orte[[#This Row],[Landkreis]])</f>
        <v>Süpplingen, Frellstedt - Landkreis Helmstedt</v>
      </c>
      <c r="L7120" s="3" t="s">
        <v>13164</v>
      </c>
      <c r="M7120" s="3"/>
      <c r="N7120" t="str">
        <f>Orte[[#This Row],[Ort]]</f>
        <v>Süpplingen, Frellstedt</v>
      </c>
    </row>
    <row r="7121" spans="1:14" x14ac:dyDescent="0.35">
      <c r="A7121" t="s">
        <v>6220</v>
      </c>
      <c r="B7121" s="3" t="s">
        <v>14355</v>
      </c>
      <c r="C7121" s="4">
        <v>52.2607786859</v>
      </c>
      <c r="D7121" s="4">
        <v>10.909936094500001</v>
      </c>
      <c r="E7121" s="4">
        <f>Orte[[#This Row],[Lat_dez]]*PI()/180</f>
        <v>0.91212265772503054</v>
      </c>
      <c r="F7121" s="4">
        <f>Orte[[#This Row],[Lon_dez]]*PI()/180</f>
        <v>0.19041430603119622</v>
      </c>
      <c r="G7121" t="s">
        <v>554</v>
      </c>
      <c r="H7121" t="s">
        <v>789</v>
      </c>
      <c r="I7121" s="4" t="b">
        <v>0</v>
      </c>
      <c r="J7121" s="4" t="str">
        <f>CONCATENATE(Orte[[#This Row],[Ort]]," - ",Orte[[#This Row],[Landkreis]])</f>
        <v>Süpplingenburg - Landkreis Helmstedt</v>
      </c>
      <c r="L7121" s="3" t="s">
        <v>8142</v>
      </c>
      <c r="M7121" s="3"/>
      <c r="N7121" t="str">
        <f>Orte[[#This Row],[Ort]]</f>
        <v>Süpplingenburg</v>
      </c>
    </row>
    <row r="7122" spans="1:14" x14ac:dyDescent="0.35">
      <c r="A7122" t="s">
        <v>1233</v>
      </c>
      <c r="B7122" s="3" t="s">
        <v>8180</v>
      </c>
      <c r="C7122" s="4">
        <v>47.869852436099997</v>
      </c>
      <c r="D7122" s="4">
        <v>12.7022277044</v>
      </c>
      <c r="E7122" s="4">
        <f>Orte[[#This Row],[Lat_dez]]*PI()/180</f>
        <v>0.83548653745377333</v>
      </c>
      <c r="F7122" s="4">
        <f>Orte[[#This Row],[Lon_dez]]*PI()/180</f>
        <v>0.22169569577982101</v>
      </c>
      <c r="G7122" t="s">
        <v>665</v>
      </c>
      <c r="H7122" t="s">
        <v>913</v>
      </c>
      <c r="I7122" s="4" t="b">
        <v>0</v>
      </c>
      <c r="J7122" s="4" t="str">
        <f>CONCATENATE(Orte[[#This Row],[Ort]]," - ",Orte[[#This Row],[Landkreis]])</f>
        <v>Surberg - Landkreis Traunstein</v>
      </c>
      <c r="L7122" s="3" t="s">
        <v>12926</v>
      </c>
      <c r="M7122" s="3"/>
      <c r="N7122" t="str">
        <f>Orte[[#This Row],[Ort]]</f>
        <v>Surberg</v>
      </c>
    </row>
    <row r="7123" spans="1:14" x14ac:dyDescent="0.35">
      <c r="A7123" t="s">
        <v>625</v>
      </c>
      <c r="B7123" s="3" t="s">
        <v>7743</v>
      </c>
      <c r="C7123" s="4">
        <v>52.991336556299999</v>
      </c>
      <c r="D7123" s="4">
        <v>7.5168394137199996</v>
      </c>
      <c r="E7123" s="4">
        <f>Orte[[#This Row],[Lat_dez]]*PI()/180</f>
        <v>0.9248732979398685</v>
      </c>
      <c r="F7123" s="4">
        <f>Orte[[#This Row],[Lon_dez]]*PI()/180</f>
        <v>0.1311935971130942</v>
      </c>
      <c r="G7123" t="s">
        <v>554</v>
      </c>
      <c r="H7123" t="s">
        <v>626</v>
      </c>
      <c r="I7123" s="4" t="b">
        <v>0</v>
      </c>
      <c r="J7123" s="4" t="str">
        <f>CONCATENATE(Orte[[#This Row],[Ort]]," - ",Orte[[#This Row],[Landkreis]])</f>
        <v>Surwold - Landkreis Emsland</v>
      </c>
      <c r="L7123" s="3" t="s">
        <v>12557</v>
      </c>
      <c r="M7123" s="3"/>
      <c r="N7123" t="str">
        <f>Orte[[#This Row],[Ort]]</f>
        <v>Surwold</v>
      </c>
    </row>
    <row r="7124" spans="1:14" x14ac:dyDescent="0.35">
      <c r="A7124" t="s">
        <v>2049</v>
      </c>
      <c r="B7124" s="3" t="s">
        <v>9036</v>
      </c>
      <c r="C7124" s="4">
        <v>48.6727772395</v>
      </c>
      <c r="D7124" s="4">
        <v>9.7481145858700007</v>
      </c>
      <c r="E7124" s="4">
        <f>Orte[[#This Row],[Lat_dez]]*PI()/180</f>
        <v>0.8495002189190316</v>
      </c>
      <c r="F7124" s="4">
        <f>Orte[[#This Row],[Lon_dez]]*PI()/180</f>
        <v>0.170136695385115</v>
      </c>
      <c r="G7124" t="s">
        <v>546</v>
      </c>
      <c r="H7124" t="s">
        <v>644</v>
      </c>
      <c r="I7124" s="4" t="b">
        <v>0</v>
      </c>
      <c r="J7124" s="4" t="str">
        <f>CONCATENATE(Orte[[#This Row],[Ort]]," - ",Orte[[#This Row],[Landkreis]])</f>
        <v>Süßen - Landkreis Göppingen</v>
      </c>
      <c r="L7124" s="3" t="s">
        <v>8488</v>
      </c>
      <c r="M7124" s="3"/>
      <c r="N7124" t="str">
        <f>Orte[[#This Row],[Ort]]</f>
        <v>Süßen</v>
      </c>
    </row>
    <row r="7125" spans="1:14" x14ac:dyDescent="0.35">
      <c r="A7125" t="s">
        <v>6893</v>
      </c>
      <c r="B7125" s="3" t="s">
        <v>15278</v>
      </c>
      <c r="C7125" s="4">
        <v>52.879380842499998</v>
      </c>
      <c r="D7125" s="4">
        <v>7.3085247516900003</v>
      </c>
      <c r="E7125" s="4">
        <f>Orte[[#This Row],[Lat_dez]]*PI()/180</f>
        <v>0.92291930211763795</v>
      </c>
      <c r="F7125" s="4">
        <f>Orte[[#This Row],[Lon_dez]]*PI()/180</f>
        <v>0.12755782038049152</v>
      </c>
      <c r="G7125" t="s">
        <v>554</v>
      </c>
      <c r="H7125" t="s">
        <v>626</v>
      </c>
      <c r="I7125" s="4" t="b">
        <v>0</v>
      </c>
      <c r="J7125" s="4" t="str">
        <f>CONCATENATE(Orte[[#This Row],[Ort]]," - ",Orte[[#This Row],[Landkreis]])</f>
        <v>Sustrum, Lathen u.a. - Landkreis Emsland</v>
      </c>
      <c r="L7125" s="3" t="s">
        <v>7951</v>
      </c>
      <c r="M7125" s="3"/>
      <c r="N7125" t="str">
        <f>Orte[[#This Row],[Ort]]</f>
        <v>Sustrum, Lathen u.a.</v>
      </c>
    </row>
    <row r="7126" spans="1:14" x14ac:dyDescent="0.35">
      <c r="A7126" t="s">
        <v>1111</v>
      </c>
      <c r="B7126" s="3" t="s">
        <v>8076</v>
      </c>
      <c r="C7126" s="4">
        <v>52.361788794299997</v>
      </c>
      <c r="D7126" s="4">
        <v>9.3995984428400003</v>
      </c>
      <c r="E7126" s="4">
        <f>Orte[[#This Row],[Lat_dez]]*PI()/180</f>
        <v>0.91388561669440682</v>
      </c>
      <c r="F7126" s="4">
        <f>Orte[[#This Row],[Lon_dez]]*PI()/180</f>
        <v>0.16405394119289002</v>
      </c>
      <c r="G7126" t="s">
        <v>554</v>
      </c>
      <c r="H7126" t="s">
        <v>767</v>
      </c>
      <c r="I7126" s="4" t="b">
        <v>0</v>
      </c>
      <c r="J7126" s="4" t="str">
        <f>CONCATENATE(Orte[[#This Row],[Ort]]," - ",Orte[[#This Row],[Landkreis]])</f>
        <v>Suthfeld - Landkreis Schaumburg</v>
      </c>
      <c r="L7126" s="3" t="s">
        <v>9656</v>
      </c>
      <c r="M7126" s="3"/>
      <c r="N7126" t="str">
        <f>Orte[[#This Row],[Ort]]</f>
        <v>Suthfeld</v>
      </c>
    </row>
    <row r="7127" spans="1:14" x14ac:dyDescent="0.35">
      <c r="A7127" t="s">
        <v>4403</v>
      </c>
      <c r="B7127" s="3" t="s">
        <v>11973</v>
      </c>
      <c r="C7127" s="4">
        <v>50.685455143299997</v>
      </c>
      <c r="D7127" s="4">
        <v>6.9211913196700001</v>
      </c>
      <c r="E7127" s="4">
        <f>Orte[[#This Row],[Lat_dez]]*PI()/180</f>
        <v>0.88462807512247932</v>
      </c>
      <c r="F7127" s="4">
        <f>Orte[[#This Row],[Lon_dez]]*PI()/180</f>
        <v>0.12079757668869288</v>
      </c>
      <c r="G7127" t="s">
        <v>504</v>
      </c>
      <c r="H7127" t="s">
        <v>1265</v>
      </c>
      <c r="I7127" s="4" t="b">
        <v>0</v>
      </c>
      <c r="J7127" s="4" t="str">
        <f>CONCATENATE(Orte[[#This Row],[Ort]]," - ",Orte[[#This Row],[Landkreis]])</f>
        <v>Swisttal - Kreis Rhein-Sieg-Kreis</v>
      </c>
      <c r="L7127" s="3" t="s">
        <v>15408</v>
      </c>
      <c r="M7127" s="3"/>
      <c r="N7127" t="str">
        <f>Orte[[#This Row],[Ort]]</f>
        <v>Swisttal</v>
      </c>
    </row>
    <row r="7128" spans="1:14" x14ac:dyDescent="0.35">
      <c r="A7128" t="s">
        <v>5099</v>
      </c>
      <c r="B7128" s="3" t="s">
        <v>12882</v>
      </c>
      <c r="C7128" s="4">
        <v>52.910049942900002</v>
      </c>
      <c r="D7128" s="4">
        <v>8.8463423673800001</v>
      </c>
      <c r="E7128" s="4">
        <f>Orte[[#This Row],[Lat_dez]]*PI()/180</f>
        <v>0.92345457889824267</v>
      </c>
      <c r="F7128" s="4">
        <f>Orte[[#This Row],[Lon_dez]]*PI()/180</f>
        <v>0.15439780106945081</v>
      </c>
      <c r="G7128" t="s">
        <v>554</v>
      </c>
      <c r="H7128" t="s">
        <v>737</v>
      </c>
      <c r="I7128" s="4" t="b">
        <v>0</v>
      </c>
      <c r="J7128" s="4" t="str">
        <f>CONCATENATE(Orte[[#This Row],[Ort]]," - ",Orte[[#This Row],[Landkreis]])</f>
        <v>Syke - Landkreis Diepholz</v>
      </c>
      <c r="L7128" s="3" t="s">
        <v>9658</v>
      </c>
      <c r="M7128" s="3"/>
      <c r="N7128" t="str">
        <f>Orte[[#This Row],[Ort]]</f>
        <v>Syke</v>
      </c>
    </row>
    <row r="7129" spans="1:14" x14ac:dyDescent="0.35">
      <c r="A7129" t="s">
        <v>5809</v>
      </c>
      <c r="B7129" s="3" t="s">
        <v>13811</v>
      </c>
      <c r="C7129" s="4">
        <v>54.877648157400003</v>
      </c>
      <c r="D7129" s="4">
        <v>8.3582024582500001</v>
      </c>
      <c r="E7129" s="4">
        <f>Orte[[#This Row],[Lat_dez]]*PI()/180</f>
        <v>0.95779564609762946</v>
      </c>
      <c r="F7129" s="4">
        <f>Orte[[#This Row],[Lon_dez]]*PI()/180</f>
        <v>0.14587815244474639</v>
      </c>
      <c r="G7129" t="s">
        <v>641</v>
      </c>
      <c r="H7129" t="s">
        <v>765</v>
      </c>
      <c r="I7129" s="4" t="b">
        <v>0</v>
      </c>
      <c r="J7129" s="4" t="str">
        <f>CONCATENATE(Orte[[#This Row],[Ort]]," - ",Orte[[#This Row],[Landkreis]])</f>
        <v>Sylt - Kreis Nordfriesland</v>
      </c>
      <c r="L7129" s="3" t="s">
        <v>11184</v>
      </c>
      <c r="M7129" s="3"/>
      <c r="N7129" t="str">
        <f>Orte[[#This Row],[Ort]]</f>
        <v>Sylt</v>
      </c>
    </row>
    <row r="7130" spans="1:14" x14ac:dyDescent="0.35">
      <c r="A7130" t="s">
        <v>686</v>
      </c>
      <c r="B7130" s="3" t="s">
        <v>7782</v>
      </c>
      <c r="C7130" s="4">
        <v>48.658780510699998</v>
      </c>
      <c r="D7130" s="4">
        <v>10.288742965000001</v>
      </c>
      <c r="E7130" s="4">
        <f>Orte[[#This Row],[Lat_dez]]*PI()/180</f>
        <v>0.84925592991696297</v>
      </c>
      <c r="F7130" s="4">
        <f>Orte[[#This Row],[Lon_dez]]*PI()/180</f>
        <v>0.17957244063065372</v>
      </c>
      <c r="G7130" t="s">
        <v>665</v>
      </c>
      <c r="H7130" t="s">
        <v>687</v>
      </c>
      <c r="I7130" s="4" t="b">
        <v>0</v>
      </c>
      <c r="J7130" s="4" t="str">
        <f>CONCATENATE(Orte[[#This Row],[Ort]]," - ",Orte[[#This Row],[Landkreis]])</f>
        <v>Syrgenstein - Landkreis Dillingen a.d. Donau</v>
      </c>
      <c r="L7130" s="3" t="s">
        <v>9859</v>
      </c>
      <c r="M7130" s="3"/>
      <c r="N7130" t="str">
        <f>Orte[[#This Row],[Ort]]</f>
        <v>Syrgenstein</v>
      </c>
    </row>
    <row r="7131" spans="1:14" x14ac:dyDescent="0.35">
      <c r="A7131" t="s">
        <v>5265</v>
      </c>
      <c r="B7131" s="3" t="s">
        <v>13100</v>
      </c>
      <c r="C7131" s="4">
        <v>54.571412684000002</v>
      </c>
      <c r="D7131" s="4">
        <v>9.6908324294899995</v>
      </c>
      <c r="E7131" s="4">
        <f>Orte[[#This Row],[Lat_dez]]*PI()/180</f>
        <v>0.95245082880039589</v>
      </c>
      <c r="F7131" s="4">
        <f>Orte[[#This Row],[Lon_dez]]*PI()/180</f>
        <v>0.16913693315364173</v>
      </c>
      <c r="G7131" t="s">
        <v>641</v>
      </c>
      <c r="H7131" t="s">
        <v>660</v>
      </c>
      <c r="I7131" s="4" t="b">
        <v>0</v>
      </c>
      <c r="J7131" s="4" t="str">
        <f>CONCATENATE(Orte[[#This Row],[Ort]]," - ",Orte[[#This Row],[Landkreis]])</f>
        <v>Taarstedt - Kreis Schleswig-Flensburg</v>
      </c>
      <c r="L7131" s="3" t="s">
        <v>8137</v>
      </c>
      <c r="M7131" s="3"/>
      <c r="N7131" t="str">
        <f>Orte[[#This Row],[Ort]]</f>
        <v>Taarstedt</v>
      </c>
    </row>
    <row r="7132" spans="1:14" x14ac:dyDescent="0.35">
      <c r="A7132" t="s">
        <v>1811</v>
      </c>
      <c r="B7132" s="3" t="s">
        <v>8772</v>
      </c>
      <c r="C7132" s="4">
        <v>50.863964373500004</v>
      </c>
      <c r="D7132" s="4">
        <v>10.5024250754</v>
      </c>
      <c r="E7132" s="4">
        <f>Orte[[#This Row],[Lat_dez]]*PI()/180</f>
        <v>0.88774364893466984</v>
      </c>
      <c r="F7132" s="4">
        <f>Orte[[#This Row],[Lon_dez]]*PI()/180</f>
        <v>0.18330189700974373</v>
      </c>
      <c r="G7132" t="s">
        <v>678</v>
      </c>
      <c r="H7132" t="s">
        <v>800</v>
      </c>
      <c r="I7132" s="4" t="b">
        <v>0</v>
      </c>
      <c r="J7132" s="4" t="str">
        <f>CONCATENATE(Orte[[#This Row],[Ort]]," - ",Orte[[#This Row],[Landkreis]])</f>
        <v>Tabarz/ Thür. Wald - Landkreis Gotha</v>
      </c>
      <c r="L7132" s="3" t="s">
        <v>13468</v>
      </c>
      <c r="M7132" s="3"/>
      <c r="N7132" t="str">
        <f>Orte[[#This Row],[Ort]]</f>
        <v>Tabarz/ Thür. Wald</v>
      </c>
    </row>
    <row r="7133" spans="1:14" x14ac:dyDescent="0.35">
      <c r="A7133" t="s">
        <v>7117</v>
      </c>
      <c r="B7133" s="3" t="s">
        <v>15589</v>
      </c>
      <c r="C7133" s="4">
        <v>48.082279678900001</v>
      </c>
      <c r="D7133" s="4">
        <v>12.5082060485</v>
      </c>
      <c r="E7133" s="4">
        <f>Orte[[#This Row],[Lat_dez]]*PI()/180</f>
        <v>0.83919409226156683</v>
      </c>
      <c r="F7133" s="4">
        <f>Orte[[#This Row],[Lon_dez]]*PI()/180</f>
        <v>0.21830937906419454</v>
      </c>
      <c r="G7133" t="s">
        <v>665</v>
      </c>
      <c r="H7133" t="s">
        <v>913</v>
      </c>
      <c r="I7133" s="4" t="b">
        <v>0</v>
      </c>
      <c r="J7133" s="4" t="str">
        <f>CONCATENATE(Orte[[#This Row],[Ort]]," - ",Orte[[#This Row],[Landkreis]])</f>
        <v>Tacherting - Landkreis Traunstein</v>
      </c>
      <c r="L7133" s="3" t="s">
        <v>15136</v>
      </c>
      <c r="M7133" s="3"/>
      <c r="N7133" t="str">
        <f>Orte[[#This Row],[Ort]]</f>
        <v>Tacherting</v>
      </c>
    </row>
    <row r="7134" spans="1:14" x14ac:dyDescent="0.35">
      <c r="A7134" t="s">
        <v>3029</v>
      </c>
      <c r="B7134" s="3" t="s">
        <v>10231</v>
      </c>
      <c r="C7134" s="4">
        <v>47.980242807800003</v>
      </c>
      <c r="D7134" s="4">
        <v>12.7182203161</v>
      </c>
      <c r="E7134" s="4">
        <f>Orte[[#This Row],[Lat_dez]]*PI()/180</f>
        <v>0.83741321290243886</v>
      </c>
      <c r="F7134" s="4">
        <f>Orte[[#This Row],[Lon_dez]]*PI()/180</f>
        <v>0.22197481950997897</v>
      </c>
      <c r="G7134" t="s">
        <v>665</v>
      </c>
      <c r="H7134" t="s">
        <v>913</v>
      </c>
      <c r="I7134" s="4" t="b">
        <v>0</v>
      </c>
      <c r="J7134" s="4" t="str">
        <f>CONCATENATE(Orte[[#This Row],[Ort]]," - ",Orte[[#This Row],[Landkreis]])</f>
        <v>Taching a. See - Landkreis Traunstein</v>
      </c>
      <c r="L7134" s="3" t="s">
        <v>14526</v>
      </c>
      <c r="M7134" s="3"/>
      <c r="N7134" t="str">
        <f>Orte[[#This Row],[Ort]]</f>
        <v>Taching a. See</v>
      </c>
    </row>
    <row r="7135" spans="1:14" x14ac:dyDescent="0.35">
      <c r="A7135" t="s">
        <v>1821</v>
      </c>
      <c r="B7135" s="3" t="s">
        <v>8786</v>
      </c>
      <c r="C7135" s="4">
        <v>48.8228015754</v>
      </c>
      <c r="D7135" s="4">
        <v>10.9639162029</v>
      </c>
      <c r="E7135" s="4">
        <f>Orte[[#This Row],[Lat_dez]]*PI()/180</f>
        <v>0.85211863753860451</v>
      </c>
      <c r="F7135" s="4">
        <f>Orte[[#This Row],[Lon_dez]]*PI()/180</f>
        <v>0.19135643665335966</v>
      </c>
      <c r="G7135" t="s">
        <v>665</v>
      </c>
      <c r="H7135" t="s">
        <v>698</v>
      </c>
      <c r="I7135" s="4" t="b">
        <v>0</v>
      </c>
      <c r="J7135" s="4" t="str">
        <f>CONCATENATE(Orte[[#This Row],[Ort]]," - ",Orte[[#This Row],[Landkreis]])</f>
        <v>Tagmersheim - Landkreis Donau-Ries</v>
      </c>
      <c r="L7135" s="3" t="s">
        <v>9928</v>
      </c>
      <c r="M7135" s="3"/>
      <c r="N7135" t="str">
        <f>Orte[[#This Row],[Ort]]</f>
        <v>Tagmersheim</v>
      </c>
    </row>
    <row r="7136" spans="1:14" x14ac:dyDescent="0.35">
      <c r="A7136" t="s">
        <v>2332</v>
      </c>
      <c r="B7136" s="3" t="s">
        <v>10971</v>
      </c>
      <c r="C7136" s="4">
        <v>49.085100432899999</v>
      </c>
      <c r="D7136" s="4">
        <v>9.2012997677299992</v>
      </c>
      <c r="E7136" s="4">
        <f>Orte[[#This Row],[Lat_dez]]*PI()/180</f>
        <v>0.85669661622619897</v>
      </c>
      <c r="F7136" s="4">
        <f>Orte[[#This Row],[Lon_dez]]*PI()/180</f>
        <v>0.16059297640987799</v>
      </c>
      <c r="G7136" t="s">
        <v>546</v>
      </c>
      <c r="H7136" t="s">
        <v>759</v>
      </c>
      <c r="I7136" s="4" t="b">
        <v>0</v>
      </c>
      <c r="J7136" s="4" t="str">
        <f>CONCATENATE(Orte[[#This Row],[Ort]]," - ",Orte[[#This Row],[Landkreis]])</f>
        <v>Talheim - Landkreis Heilbronn</v>
      </c>
      <c r="L7136" s="3" t="s">
        <v>11160</v>
      </c>
      <c r="M7136" s="3"/>
      <c r="N7136" t="str">
        <f>Orte[[#This Row],[Ort]]</f>
        <v>Talheim</v>
      </c>
    </row>
    <row r="7137" spans="1:14" x14ac:dyDescent="0.35">
      <c r="A7137" t="s">
        <v>2332</v>
      </c>
      <c r="B7137" s="3" t="s">
        <v>9371</v>
      </c>
      <c r="C7137" s="4">
        <v>48.013111945699997</v>
      </c>
      <c r="D7137" s="4">
        <v>8.6657502386999994</v>
      </c>
      <c r="E7137" s="4">
        <f>Orte[[#This Row],[Lat_dez]]*PI()/180</f>
        <v>0.83798688758108586</v>
      </c>
      <c r="F7137" s="4">
        <f>Orte[[#This Row],[Lon_dez]]*PI()/180</f>
        <v>0.15124587382079951</v>
      </c>
      <c r="G7137" t="s">
        <v>546</v>
      </c>
      <c r="H7137" t="s">
        <v>1084</v>
      </c>
      <c r="I7137" s="4" t="b">
        <v>0</v>
      </c>
      <c r="J7137" s="4" t="str">
        <f>CONCATENATE(Orte[[#This Row],[Ort]]," - ",Orte[[#This Row],[Landkreis]])</f>
        <v>Talheim - Landkreis Tuttlingen</v>
      </c>
      <c r="L7137" s="3" t="s">
        <v>8021</v>
      </c>
      <c r="M7137" s="3"/>
      <c r="N7137" t="str">
        <f>Orte[[#This Row],[Ort]]</f>
        <v>Talheim</v>
      </c>
    </row>
    <row r="7138" spans="1:14" x14ac:dyDescent="0.35">
      <c r="A7138" t="s">
        <v>2375</v>
      </c>
      <c r="B7138" s="3" t="s">
        <v>9423</v>
      </c>
      <c r="C7138" s="4">
        <v>50.808300151300003</v>
      </c>
      <c r="D7138" s="4">
        <v>10.625285731</v>
      </c>
      <c r="E7138" s="4">
        <f>Orte[[#This Row],[Lat_dez]]*PI()/180</f>
        <v>0.88677212498171809</v>
      </c>
      <c r="F7138" s="4">
        <f>Orte[[#This Row],[Lon_dez]]*PI()/180</f>
        <v>0.18544621997112251</v>
      </c>
      <c r="G7138" t="s">
        <v>678</v>
      </c>
      <c r="H7138" t="s">
        <v>800</v>
      </c>
      <c r="I7138" s="4" t="b">
        <v>0</v>
      </c>
      <c r="J7138" s="4" t="str">
        <f>CONCATENATE(Orte[[#This Row],[Ort]]," - ",Orte[[#This Row],[Landkreis]])</f>
        <v>Tambach-Dietharz/ Thür. - Landkreis Gotha</v>
      </c>
      <c r="L7138" s="3" t="s">
        <v>11561</v>
      </c>
      <c r="M7138" s="3"/>
      <c r="N7138" t="str">
        <f>Orte[[#This Row],[Ort]]</f>
        <v>Tambach-Dietharz/ Thür.</v>
      </c>
    </row>
    <row r="7139" spans="1:14" x14ac:dyDescent="0.35">
      <c r="A7139" t="s">
        <v>4033</v>
      </c>
      <c r="B7139" s="3" t="s">
        <v>11500</v>
      </c>
      <c r="C7139" s="4">
        <v>48.924123464600001</v>
      </c>
      <c r="D7139" s="4">
        <v>9.1244721848499992</v>
      </c>
      <c r="E7139" s="4">
        <f>Orte[[#This Row],[Lat_dez]]*PI()/180</f>
        <v>0.85388703810948541</v>
      </c>
      <c r="F7139" s="4">
        <f>Orte[[#This Row],[Lon_dez]]*PI()/180</f>
        <v>0.15925208213227315</v>
      </c>
      <c r="G7139" t="s">
        <v>546</v>
      </c>
      <c r="H7139" t="s">
        <v>757</v>
      </c>
      <c r="I7139" s="4" t="b">
        <v>0</v>
      </c>
      <c r="J7139" s="4" t="str">
        <f>CONCATENATE(Orte[[#This Row],[Ort]]," - ",Orte[[#This Row],[Landkreis]])</f>
        <v>Tamm - Landkreis Ludwigsburg</v>
      </c>
      <c r="L7139" s="3" t="s">
        <v>15114</v>
      </c>
      <c r="M7139" s="3"/>
      <c r="N7139" t="str">
        <f>Orte[[#This Row],[Ort]]</f>
        <v>Tamm</v>
      </c>
    </row>
    <row r="7140" spans="1:14" x14ac:dyDescent="0.35">
      <c r="A7140" t="s">
        <v>3483</v>
      </c>
      <c r="B7140" s="3" t="s">
        <v>10797</v>
      </c>
      <c r="C7140" s="4">
        <v>52.437619651699997</v>
      </c>
      <c r="D7140" s="4">
        <v>11.776541827499999</v>
      </c>
      <c r="E7140" s="4">
        <f>Orte[[#This Row],[Lat_dez]]*PI()/180</f>
        <v>0.91520911483064715</v>
      </c>
      <c r="F7140" s="4">
        <f>Orte[[#This Row],[Lon_dez]]*PI()/180</f>
        <v>0.20553942938870509</v>
      </c>
      <c r="G7140" t="s">
        <v>809</v>
      </c>
      <c r="H7140" t="s">
        <v>1930</v>
      </c>
      <c r="I7140" s="4" t="b">
        <v>0</v>
      </c>
      <c r="J7140" s="4" t="str">
        <f>CONCATENATE(Orte[[#This Row],[Ort]]," - ",Orte[[#This Row],[Landkreis]])</f>
        <v>Tangerhütte u.a. - Landkreis Börde</v>
      </c>
      <c r="L7140" s="3" t="s">
        <v>13237</v>
      </c>
      <c r="M7140" s="3"/>
      <c r="N7140" t="str">
        <f>Orte[[#This Row],[Ort]]</f>
        <v>Tangerhütte u.a.</v>
      </c>
    </row>
    <row r="7141" spans="1:14" x14ac:dyDescent="0.35">
      <c r="A7141" t="s">
        <v>871</v>
      </c>
      <c r="B7141" s="3" t="s">
        <v>7896</v>
      </c>
      <c r="C7141" s="4">
        <v>52.557639799</v>
      </c>
      <c r="D7141" s="4">
        <v>11.947833059100001</v>
      </c>
      <c r="E7141" s="4">
        <f>Orte[[#This Row],[Lat_dez]]*PI()/180</f>
        <v>0.91730386156976063</v>
      </c>
      <c r="F7141" s="4">
        <f>Orte[[#This Row],[Lon_dez]]*PI()/180</f>
        <v>0.20852902535992127</v>
      </c>
      <c r="G7141" t="s">
        <v>809</v>
      </c>
      <c r="H7141" t="s">
        <v>872</v>
      </c>
      <c r="I7141" s="4" t="b">
        <v>0</v>
      </c>
      <c r="J7141" s="4" t="str">
        <f>CONCATENATE(Orte[[#This Row],[Ort]]," - ",Orte[[#This Row],[Landkreis]])</f>
        <v>Tangermünde - Landkreis Stendal</v>
      </c>
      <c r="L7141" s="3" t="s">
        <v>7840</v>
      </c>
      <c r="M7141" s="3"/>
      <c r="N7141" t="str">
        <f>Orte[[#This Row],[Ort]]</f>
        <v>Tangermünde</v>
      </c>
    </row>
    <row r="7142" spans="1:14" x14ac:dyDescent="0.35">
      <c r="A7142" t="s">
        <v>1020</v>
      </c>
      <c r="B7142" s="3" t="s">
        <v>7997</v>
      </c>
      <c r="C7142" s="4">
        <v>53.739387866100003</v>
      </c>
      <c r="D7142" s="4">
        <v>10.0864467661</v>
      </c>
      <c r="E7142" s="4">
        <f>Orte[[#This Row],[Lat_dez]]*PI()/180</f>
        <v>0.93792925626973456</v>
      </c>
      <c r="F7142" s="4">
        <f>Orte[[#This Row],[Lon_dez]]*PI()/180</f>
        <v>0.17604170589557938</v>
      </c>
      <c r="G7142" t="s">
        <v>641</v>
      </c>
      <c r="H7142" t="s">
        <v>703</v>
      </c>
      <c r="I7142" s="4" t="b">
        <v>0</v>
      </c>
      <c r="J7142" s="4" t="str">
        <f>CONCATENATE(Orte[[#This Row],[Ort]]," - ",Orte[[#This Row],[Landkreis]])</f>
        <v>Tangstedt - Kreis Stormarn</v>
      </c>
      <c r="L7142" s="3" t="s">
        <v>9281</v>
      </c>
      <c r="M7142" s="3"/>
      <c r="N7142" t="str">
        <f>Orte[[#This Row],[Ort]]</f>
        <v>Tangstedt</v>
      </c>
    </row>
    <row r="7143" spans="1:14" x14ac:dyDescent="0.35">
      <c r="A7143" t="s">
        <v>1020</v>
      </c>
      <c r="B7143" s="3" t="s">
        <v>9040</v>
      </c>
      <c r="C7143" s="4">
        <v>53.685389974099998</v>
      </c>
      <c r="D7143" s="4">
        <v>9.8566252750699999</v>
      </c>
      <c r="E7143" s="4">
        <f>Orte[[#This Row],[Lat_dez]]*PI()/180</f>
        <v>0.93698681526519834</v>
      </c>
      <c r="F7143" s="4">
        <f>Orte[[#This Row],[Lon_dez]]*PI()/180</f>
        <v>0.17203056418526325</v>
      </c>
      <c r="G7143" t="s">
        <v>641</v>
      </c>
      <c r="H7143" t="s">
        <v>828</v>
      </c>
      <c r="I7143" s="4" t="b">
        <v>0</v>
      </c>
      <c r="J7143" s="4" t="str">
        <f>CONCATENATE(Orte[[#This Row],[Ort]]," - ",Orte[[#This Row],[Landkreis]])</f>
        <v>Tangstedt - Kreis Pinneberg</v>
      </c>
      <c r="L7143" s="3" t="s">
        <v>9066</v>
      </c>
      <c r="M7143" s="3"/>
      <c r="N7143" t="str">
        <f>Orte[[#This Row],[Ort]]</f>
        <v>Tangstedt</v>
      </c>
    </row>
    <row r="7144" spans="1:14" x14ac:dyDescent="0.35">
      <c r="A7144" t="s">
        <v>4943</v>
      </c>
      <c r="B7144" s="3" t="s">
        <v>15062</v>
      </c>
      <c r="C7144" s="4">
        <v>50.636645286799997</v>
      </c>
      <c r="D7144" s="4">
        <v>10.009731003100001</v>
      </c>
      <c r="E7144" s="4">
        <f>Orte[[#This Row],[Lat_dez]]*PI()/180</f>
        <v>0.88377618241912836</v>
      </c>
      <c r="F7144" s="4">
        <f>Orte[[#This Row],[Lon_dez]]*PI()/180</f>
        <v>0.17470276324304973</v>
      </c>
      <c r="G7144" t="s">
        <v>549</v>
      </c>
      <c r="H7144" t="s">
        <v>815</v>
      </c>
      <c r="I7144" s="4" t="b">
        <v>0</v>
      </c>
      <c r="J7144" s="4" t="str">
        <f>CONCATENATE(Orte[[#This Row],[Ort]]," - ",Orte[[#This Row],[Landkreis]])</f>
        <v>Tann - Landkreis Fulda</v>
      </c>
      <c r="L7144" s="3" t="s">
        <v>7793</v>
      </c>
      <c r="M7144" s="3"/>
      <c r="N7144" t="str">
        <f>Orte[[#This Row],[Ort]]</f>
        <v>Tann</v>
      </c>
    </row>
    <row r="7145" spans="1:14" x14ac:dyDescent="0.35">
      <c r="A7145" t="s">
        <v>4943</v>
      </c>
      <c r="B7145" s="3" t="s">
        <v>12670</v>
      </c>
      <c r="C7145" s="4">
        <v>48.320156773999997</v>
      </c>
      <c r="D7145" s="4">
        <v>12.898735249</v>
      </c>
      <c r="E7145" s="4">
        <f>Orte[[#This Row],[Lat_dez]]*PI()/180</f>
        <v>0.84334583078614145</v>
      </c>
      <c r="F7145" s="4">
        <f>Orte[[#This Row],[Lon_dez]]*PI()/180</f>
        <v>0.22512539943810062</v>
      </c>
      <c r="G7145" t="s">
        <v>665</v>
      </c>
      <c r="H7145" t="s">
        <v>930</v>
      </c>
      <c r="I7145" s="4" t="b">
        <v>0</v>
      </c>
      <c r="J7145" s="4" t="str">
        <f>CONCATENATE(Orte[[#This Row],[Ort]]," - ",Orte[[#This Row],[Landkreis]])</f>
        <v>Tann - Landkreis Rottal-Inn</v>
      </c>
      <c r="L7145" s="3" t="s">
        <v>15388</v>
      </c>
      <c r="M7145" s="3"/>
      <c r="N7145" t="str">
        <f>Orte[[#This Row],[Ort]]</f>
        <v>Tann</v>
      </c>
    </row>
    <row r="7146" spans="1:14" x14ac:dyDescent="0.35">
      <c r="A7146" t="s">
        <v>5332</v>
      </c>
      <c r="B7146" s="3" t="s">
        <v>13182</v>
      </c>
      <c r="C7146" s="4">
        <v>50.490766606299999</v>
      </c>
      <c r="D7146" s="4">
        <v>11.860315827599999</v>
      </c>
      <c r="E7146" s="4">
        <f>Orte[[#This Row],[Lat_dez]]*PI()/180</f>
        <v>0.88123011913593841</v>
      </c>
      <c r="F7146" s="4">
        <f>Orte[[#This Row],[Lon_dez]]*PI()/180</f>
        <v>0.20700156151801616</v>
      </c>
      <c r="G7146" t="s">
        <v>678</v>
      </c>
      <c r="H7146" t="s">
        <v>1295</v>
      </c>
      <c r="I7146" s="4" t="b">
        <v>0</v>
      </c>
      <c r="J7146" s="4" t="str">
        <f>CONCATENATE(Orte[[#This Row],[Ort]]," - ",Orte[[#This Row],[Landkreis]])</f>
        <v>Tanna - Landkreis Saale-Orla-Kreis</v>
      </c>
      <c r="L7146" s="3" t="s">
        <v>13244</v>
      </c>
      <c r="M7146" s="3"/>
      <c r="N7146" t="str">
        <f>Orte[[#This Row],[Ort]]</f>
        <v>Tanna</v>
      </c>
    </row>
    <row r="7147" spans="1:14" x14ac:dyDescent="0.35">
      <c r="A7147" t="s">
        <v>5428</v>
      </c>
      <c r="B7147" s="3" t="s">
        <v>13310</v>
      </c>
      <c r="C7147" s="4">
        <v>49.535109630000001</v>
      </c>
      <c r="D7147" s="4">
        <v>12.328748602299999</v>
      </c>
      <c r="E7147" s="4">
        <f>Orte[[#This Row],[Lat_dez]]*PI()/180</f>
        <v>0.86455075837985018</v>
      </c>
      <c r="F7147" s="4">
        <f>Orte[[#This Row],[Lon_dez]]*PI()/180</f>
        <v>0.21517725576078392</v>
      </c>
      <c r="G7147" t="s">
        <v>665</v>
      </c>
      <c r="H7147" t="s">
        <v>1224</v>
      </c>
      <c r="I7147" s="4" t="b">
        <v>0</v>
      </c>
      <c r="J7147" s="4" t="str">
        <f>CONCATENATE(Orte[[#This Row],[Ort]]," - ",Orte[[#This Row],[Landkreis]])</f>
        <v>Tännesberg - Landkreis Neustadt a.d. Waldnaab</v>
      </c>
      <c r="L7147" s="3" t="s">
        <v>11239</v>
      </c>
      <c r="M7147" s="3"/>
      <c r="N7147" t="str">
        <f>Orte[[#This Row],[Ort]]</f>
        <v>Tännesberg</v>
      </c>
    </row>
    <row r="7148" spans="1:14" x14ac:dyDescent="0.35">
      <c r="A7148" t="s">
        <v>3076</v>
      </c>
      <c r="B7148" s="3" t="s">
        <v>10292</v>
      </c>
      <c r="C7148" s="4">
        <v>48.976872971500001</v>
      </c>
      <c r="D7148" s="4">
        <v>10.357630264999999</v>
      </c>
      <c r="E7148" s="4">
        <f>Orte[[#This Row],[Lat_dez]]*PI()/180</f>
        <v>0.854807690683694</v>
      </c>
      <c r="F7148" s="4">
        <f>Orte[[#This Row],[Lon_dez]]*PI()/180</f>
        <v>0.18077475082846278</v>
      </c>
      <c r="G7148" t="s">
        <v>546</v>
      </c>
      <c r="H7148" t="s">
        <v>662</v>
      </c>
      <c r="I7148" s="4" t="b">
        <v>0</v>
      </c>
      <c r="J7148" s="4" t="str">
        <f>CONCATENATE(Orte[[#This Row],[Ort]]," - ",Orte[[#This Row],[Landkreis]])</f>
        <v>Tannhausen - Landkreis Ostalbkreis</v>
      </c>
      <c r="L7148" s="3" t="s">
        <v>14348</v>
      </c>
      <c r="M7148" s="3"/>
      <c r="N7148" t="str">
        <f>Orte[[#This Row],[Ort]]</f>
        <v>Tannhausen</v>
      </c>
    </row>
    <row r="7149" spans="1:14" x14ac:dyDescent="0.35">
      <c r="A7149" t="s">
        <v>6624</v>
      </c>
      <c r="B7149" s="3" t="s">
        <v>14933</v>
      </c>
      <c r="C7149" s="4">
        <v>48.000289344999999</v>
      </c>
      <c r="D7149" s="4">
        <v>10.0868118295</v>
      </c>
      <c r="E7149" s="4">
        <f>Orte[[#This Row],[Lat_dez]]*PI()/180</f>
        <v>0.83776309098020241</v>
      </c>
      <c r="F7149" s="4">
        <f>Orte[[#This Row],[Lon_dez]]*PI()/180</f>
        <v>0.1760480774538879</v>
      </c>
      <c r="G7149" t="s">
        <v>546</v>
      </c>
      <c r="H7149" t="s">
        <v>649</v>
      </c>
      <c r="I7149" s="4" t="b">
        <v>0</v>
      </c>
      <c r="J7149" s="4" t="str">
        <f>CONCATENATE(Orte[[#This Row],[Ort]]," - ",Orte[[#This Row],[Landkreis]])</f>
        <v>Tannheim - Landkreis Biberach</v>
      </c>
      <c r="L7149" s="3" t="s">
        <v>13927</v>
      </c>
      <c r="M7149" s="3"/>
      <c r="N7149" t="str">
        <f>Orte[[#This Row],[Ort]]</f>
        <v>Tannheim</v>
      </c>
    </row>
    <row r="7150" spans="1:14" x14ac:dyDescent="0.35">
      <c r="A7150" t="s">
        <v>2374</v>
      </c>
      <c r="B7150" s="3" t="s">
        <v>9422</v>
      </c>
      <c r="C7150" s="4">
        <v>48.6845255438</v>
      </c>
      <c r="D7150" s="4">
        <v>10.689534632100001</v>
      </c>
      <c r="E7150" s="4">
        <f>Orte[[#This Row],[Lat_dez]]*PI()/180</f>
        <v>0.84970526551059278</v>
      </c>
      <c r="F7150" s="4">
        <f>Orte[[#This Row],[Lon_dez]]*PI()/180</f>
        <v>0.18656757483610573</v>
      </c>
      <c r="G7150" t="s">
        <v>665</v>
      </c>
      <c r="H7150" t="s">
        <v>698</v>
      </c>
      <c r="I7150" s="4" t="b">
        <v>0</v>
      </c>
      <c r="J7150" s="4" t="str">
        <f>CONCATENATE(Orte[[#This Row],[Ort]]," - ",Orte[[#This Row],[Landkreis]])</f>
        <v>Tapfheim - Landkreis Donau-Ries</v>
      </c>
      <c r="L7150" s="3" t="s">
        <v>15089</v>
      </c>
      <c r="M7150" s="3"/>
      <c r="N7150" t="str">
        <f>Orte[[#This Row],[Ort]]</f>
        <v>Tapfheim</v>
      </c>
    </row>
    <row r="7151" spans="1:14" x14ac:dyDescent="0.35">
      <c r="A7151" t="s">
        <v>2385</v>
      </c>
      <c r="B7151" s="3" t="s">
        <v>9433</v>
      </c>
      <c r="C7151" s="4">
        <v>52.477751071</v>
      </c>
      <c r="D7151" s="4">
        <v>10.7357038925</v>
      </c>
      <c r="E7151" s="4">
        <f>Orte[[#This Row],[Lat_dez]]*PI()/180</f>
        <v>0.91590954023093052</v>
      </c>
      <c r="F7151" s="4">
        <f>Orte[[#This Row],[Lon_dez]]*PI()/180</f>
        <v>0.18737338044329638</v>
      </c>
      <c r="G7151" t="s">
        <v>554</v>
      </c>
      <c r="H7151" t="s">
        <v>1314</v>
      </c>
      <c r="I7151" s="4" t="b">
        <v>0</v>
      </c>
      <c r="J7151" s="4" t="str">
        <f>CONCATENATE(Orte[[#This Row],[Ort]]," - ",Orte[[#This Row],[Landkreis]])</f>
        <v>Tappenbeck - Landkreis Gifhorn</v>
      </c>
      <c r="L7151" s="3" t="s">
        <v>15401</v>
      </c>
      <c r="M7151" s="3"/>
      <c r="N7151" t="str">
        <f>Orte[[#This Row],[Ort]]</f>
        <v>Tappenbeck</v>
      </c>
    </row>
    <row r="7152" spans="1:14" x14ac:dyDescent="0.35">
      <c r="A7152" t="s">
        <v>754</v>
      </c>
      <c r="B7152" s="3" t="s">
        <v>7823</v>
      </c>
      <c r="C7152" s="4">
        <v>53.237320859800001</v>
      </c>
      <c r="D7152" s="4">
        <v>9.1028121839799994</v>
      </c>
      <c r="E7152" s="4">
        <f>Orte[[#This Row],[Lat_dez]]*PI()/180</f>
        <v>0.92916653394416848</v>
      </c>
      <c r="F7152" s="4">
        <f>Orte[[#This Row],[Lon_dez]]*PI()/180</f>
        <v>0.15887404380110681</v>
      </c>
      <c r="G7152" t="s">
        <v>554</v>
      </c>
      <c r="H7152" t="s">
        <v>755</v>
      </c>
      <c r="I7152" s="4" t="b">
        <v>0</v>
      </c>
      <c r="J7152" s="4" t="str">
        <f>CONCATENATE(Orte[[#This Row],[Ort]]," - ",Orte[[#This Row],[Landkreis]])</f>
        <v>Tarmstedt, Breddorf u.a. - Landkreis Rotenburg (Wümme)</v>
      </c>
      <c r="L7152" s="3" t="s">
        <v>13728</v>
      </c>
      <c r="M7152" s="3"/>
      <c r="N7152" t="str">
        <f>Orte[[#This Row],[Ort]]</f>
        <v>Tarmstedt, Breddorf u.a.</v>
      </c>
    </row>
    <row r="7153" spans="1:14" x14ac:dyDescent="0.35">
      <c r="A7153" t="s">
        <v>6411</v>
      </c>
      <c r="B7153" s="3" t="s">
        <v>14630</v>
      </c>
      <c r="C7153" s="4">
        <v>54.659998766100003</v>
      </c>
      <c r="D7153" s="4">
        <v>9.3813430622599991</v>
      </c>
      <c r="E7153" s="4">
        <f>Orte[[#This Row],[Lat_dez]]*PI()/180</f>
        <v>0.95399694760448295</v>
      </c>
      <c r="F7153" s="4">
        <f>Orte[[#This Row],[Lon_dez]]*PI()/180</f>
        <v>0.16373532469556437</v>
      </c>
      <c r="G7153" t="s">
        <v>641</v>
      </c>
      <c r="H7153" t="s">
        <v>660</v>
      </c>
      <c r="I7153" s="4" t="b">
        <v>0</v>
      </c>
      <c r="J7153" s="4" t="str">
        <f>CONCATENATE(Orte[[#This Row],[Ort]]," - ",Orte[[#This Row],[Landkreis]])</f>
        <v>Tarp - Kreis Schleswig-Flensburg</v>
      </c>
      <c r="L7153" s="3" t="s">
        <v>9918</v>
      </c>
      <c r="M7153" s="3"/>
      <c r="N7153" t="str">
        <f>Orte[[#This Row],[Ort]]</f>
        <v>Tarp</v>
      </c>
    </row>
    <row r="7154" spans="1:14" x14ac:dyDescent="0.35">
      <c r="A7154" t="s">
        <v>3104</v>
      </c>
      <c r="B7154" s="3" t="s">
        <v>10321</v>
      </c>
      <c r="C7154" s="4">
        <v>54.343867115099997</v>
      </c>
      <c r="D7154" s="4">
        <v>8.6964775035699997</v>
      </c>
      <c r="E7154" s="4">
        <f>Orte[[#This Row],[Lat_dez]]*PI()/180</f>
        <v>0.94847940942476727</v>
      </c>
      <c r="F7154" s="4">
        <f>Orte[[#This Row],[Lon_dez]]*PI()/180</f>
        <v>0.15178216576291342</v>
      </c>
      <c r="G7154" t="s">
        <v>641</v>
      </c>
      <c r="H7154" t="s">
        <v>765</v>
      </c>
      <c r="I7154" s="4" t="b">
        <v>0</v>
      </c>
      <c r="J7154" s="4" t="str">
        <f>CONCATENATE(Orte[[#This Row],[Ort]]," - ",Orte[[#This Row],[Landkreis]])</f>
        <v>Tating, Westerhever, Tümlauer Koog - Kreis Nordfriesland</v>
      </c>
      <c r="L7154" s="3" t="s">
        <v>11154</v>
      </c>
      <c r="M7154" s="3"/>
      <c r="N7154" t="str">
        <f>Orte[[#This Row],[Ort]]</f>
        <v>Tating, Westerhever, Tümlauer Koog</v>
      </c>
    </row>
    <row r="7155" spans="1:14" x14ac:dyDescent="0.35">
      <c r="A7155" t="s">
        <v>2091</v>
      </c>
      <c r="B7155" s="3" t="s">
        <v>9084</v>
      </c>
      <c r="C7155" s="4">
        <v>49.622621301700001</v>
      </c>
      <c r="D7155" s="4">
        <v>9.6553547578900005</v>
      </c>
      <c r="E7155" s="4">
        <f>Orte[[#This Row],[Lat_dez]]*PI()/180</f>
        <v>0.86607812518493943</v>
      </c>
      <c r="F7155" s="4">
        <f>Orte[[#This Row],[Lon_dez]]*PI()/180</f>
        <v>0.16851773097328043</v>
      </c>
      <c r="G7155" t="s">
        <v>546</v>
      </c>
      <c r="H7155" t="s">
        <v>830</v>
      </c>
      <c r="I7155" s="4" t="b">
        <v>0</v>
      </c>
      <c r="J7155" s="4" t="str">
        <f>CONCATENATE(Orte[[#This Row],[Ort]]," - ",Orte[[#This Row],[Landkreis]])</f>
        <v>Tauberbischofsheim - Landkreis Main-Tauber-Kreis</v>
      </c>
      <c r="L7155" s="3" t="s">
        <v>13993</v>
      </c>
      <c r="M7155" s="3"/>
      <c r="N7155" t="str">
        <f>Orte[[#This Row],[Ort]]</f>
        <v>Tauberbischofsheim</v>
      </c>
    </row>
    <row r="7156" spans="1:14" x14ac:dyDescent="0.35">
      <c r="A7156" t="s">
        <v>3459</v>
      </c>
      <c r="B7156" s="3" t="s">
        <v>10761</v>
      </c>
      <c r="C7156" s="4">
        <v>51.3902197902</v>
      </c>
      <c r="D7156" s="4">
        <v>12.5080194427</v>
      </c>
      <c r="E7156" s="4">
        <f>Orte[[#This Row],[Lat_dez]]*PI()/180</f>
        <v>0.89692853866253952</v>
      </c>
      <c r="F7156" s="4">
        <f>Orte[[#This Row],[Lon_dez]]*PI()/180</f>
        <v>0.2183061221785812</v>
      </c>
      <c r="G7156" t="s">
        <v>869</v>
      </c>
      <c r="H7156" t="s">
        <v>1237</v>
      </c>
      <c r="I7156" s="4" t="b">
        <v>0</v>
      </c>
      <c r="J7156" s="4" t="str">
        <f>CONCATENATE(Orte[[#This Row],[Ort]]," - ",Orte[[#This Row],[Landkreis]])</f>
        <v>Taucha - Landkreis Nordsachsen</v>
      </c>
      <c r="L7156" s="3" t="s">
        <v>11237</v>
      </c>
      <c r="M7156" s="3"/>
      <c r="N7156" t="str">
        <f>Orte[[#This Row],[Ort]]</f>
        <v>Taucha</v>
      </c>
    </row>
    <row r="7157" spans="1:14" x14ac:dyDescent="0.35">
      <c r="A7157" t="s">
        <v>1369</v>
      </c>
      <c r="B7157" s="3" t="s">
        <v>8301</v>
      </c>
      <c r="C7157" s="4">
        <v>48.032984158399998</v>
      </c>
      <c r="D7157" s="4">
        <v>11.632898628</v>
      </c>
      <c r="E7157" s="4">
        <f>Orte[[#This Row],[Lat_dez]]*PI()/180</f>
        <v>0.83833372312235754</v>
      </c>
      <c r="F7157" s="4">
        <f>Orte[[#This Row],[Lon_dez]]*PI()/180</f>
        <v>0.20303238260933101</v>
      </c>
      <c r="G7157" t="s">
        <v>665</v>
      </c>
      <c r="H7157" t="s">
        <v>854</v>
      </c>
      <c r="I7157" s="4" t="b">
        <v>0</v>
      </c>
      <c r="J7157" s="4" t="str">
        <f>CONCATENATE(Orte[[#This Row],[Ort]]," - ",Orte[[#This Row],[Landkreis]])</f>
        <v>Taufkirchen - Landkreis München</v>
      </c>
      <c r="L7157" s="3" t="s">
        <v>13928</v>
      </c>
      <c r="M7157" s="3"/>
      <c r="N7157" t="str">
        <f>Orte[[#This Row],[Ort]]</f>
        <v>Taufkirchen</v>
      </c>
    </row>
    <row r="7158" spans="1:14" x14ac:dyDescent="0.35">
      <c r="A7158" t="s">
        <v>1369</v>
      </c>
      <c r="B7158" s="3" t="s">
        <v>10757</v>
      </c>
      <c r="C7158" s="4">
        <v>48.141182876199998</v>
      </c>
      <c r="D7158" s="4">
        <v>12.44573724</v>
      </c>
      <c r="E7158" s="4">
        <f>Orte[[#This Row],[Lat_dez]]*PI()/180</f>
        <v>0.84022214699440367</v>
      </c>
      <c r="F7158" s="4">
        <f>Orte[[#This Row],[Lon_dez]]*PI()/180</f>
        <v>0.2172190926760717</v>
      </c>
      <c r="G7158" t="s">
        <v>665</v>
      </c>
      <c r="H7158" t="s">
        <v>883</v>
      </c>
      <c r="I7158" s="4" t="b">
        <v>0</v>
      </c>
      <c r="J7158" s="4" t="str">
        <f>CONCATENATE(Orte[[#This Row],[Ort]]," - ",Orte[[#This Row],[Landkreis]])</f>
        <v>Taufkirchen - Landkreis Mühldorf a. Inn</v>
      </c>
      <c r="L7158" s="3" t="s">
        <v>11157</v>
      </c>
      <c r="M7158" s="3"/>
      <c r="N7158" t="str">
        <f>Orte[[#This Row],[Ort]]</f>
        <v>Taufkirchen</v>
      </c>
    </row>
    <row r="7159" spans="1:14" x14ac:dyDescent="0.35">
      <c r="A7159" t="s">
        <v>6901</v>
      </c>
      <c r="B7159" s="3" t="s">
        <v>15289</v>
      </c>
      <c r="C7159" s="4">
        <v>48.339690984599997</v>
      </c>
      <c r="D7159" s="4">
        <v>12.1363025941</v>
      </c>
      <c r="E7159" s="4">
        <f>Orte[[#This Row],[Lat_dez]]*PI()/180</f>
        <v>0.84368676707788948</v>
      </c>
      <c r="F7159" s="4">
        <f>Orte[[#This Row],[Lon_dez]]*PI()/180</f>
        <v>0.21181843928537394</v>
      </c>
      <c r="G7159" t="s">
        <v>665</v>
      </c>
      <c r="H7159" t="s">
        <v>879</v>
      </c>
      <c r="I7159" s="4" t="b">
        <v>0</v>
      </c>
      <c r="J7159" s="4" t="str">
        <f>CONCATENATE(Orte[[#This Row],[Ort]]," - ",Orte[[#This Row],[Landkreis]])</f>
        <v>Taufkirchen (Vils) - Landkreis Erding</v>
      </c>
      <c r="L7159" s="3" t="s">
        <v>13995</v>
      </c>
      <c r="M7159" s="3"/>
      <c r="N7159" t="str">
        <f>Orte[[#This Row],[Ort]]</f>
        <v>Taufkirchen (Vils)</v>
      </c>
    </row>
    <row r="7160" spans="1:14" x14ac:dyDescent="0.35">
      <c r="A7160" t="s">
        <v>5967</v>
      </c>
      <c r="B7160" s="3" t="s">
        <v>14026</v>
      </c>
      <c r="C7160" s="4">
        <v>50.155492359599997</v>
      </c>
      <c r="D7160" s="4">
        <v>8.1718174864299993</v>
      </c>
      <c r="E7160" s="4">
        <f>Orte[[#This Row],[Lat_dez]]*PI()/180</f>
        <v>0.8753784796338796</v>
      </c>
      <c r="F7160" s="4">
        <f>Orte[[#This Row],[Lon_dez]]*PI()/180</f>
        <v>0.14262512101025052</v>
      </c>
      <c r="G7160" t="s">
        <v>549</v>
      </c>
      <c r="H7160" t="s">
        <v>1138</v>
      </c>
      <c r="I7160" s="4" t="b">
        <v>0</v>
      </c>
      <c r="J7160" s="4" t="str">
        <f>CONCATENATE(Orte[[#This Row],[Ort]]," - ",Orte[[#This Row],[Landkreis]])</f>
        <v>Taunusstein - Landkreis Rheingau-Taunus-Kreis</v>
      </c>
      <c r="L7160" s="3" t="s">
        <v>12098</v>
      </c>
      <c r="M7160" s="3"/>
      <c r="N7160" t="str">
        <f>Orte[[#This Row],[Ort]]</f>
        <v>Taunusstein</v>
      </c>
    </row>
    <row r="7161" spans="1:14" x14ac:dyDescent="0.35">
      <c r="A7161" t="s">
        <v>4069</v>
      </c>
      <c r="B7161" s="3" t="s">
        <v>11542</v>
      </c>
      <c r="C7161" s="4">
        <v>50.910876385900004</v>
      </c>
      <c r="D7161" s="4">
        <v>12.855691820300001</v>
      </c>
      <c r="E7161" s="4">
        <f>Orte[[#This Row],[Lat_dez]]*PI()/180</f>
        <v>0.88856241800978619</v>
      </c>
      <c r="F7161" s="4">
        <f>Orte[[#This Row],[Lon_dez]]*PI()/180</f>
        <v>0.22437414988593818</v>
      </c>
      <c r="G7161" t="s">
        <v>869</v>
      </c>
      <c r="H7161" t="s">
        <v>935</v>
      </c>
      <c r="I7161" s="4" t="b">
        <v>0</v>
      </c>
      <c r="J7161" s="4" t="str">
        <f>CONCATENATE(Orte[[#This Row],[Ort]]," - ",Orte[[#This Row],[Landkreis]])</f>
        <v>Taura b. Burgstädt - Landkreis Mittelsachsen</v>
      </c>
      <c r="L7161" s="3" t="s">
        <v>10995</v>
      </c>
      <c r="M7161" s="3"/>
      <c r="N7161" t="str">
        <f>Orte[[#This Row],[Ort]]</f>
        <v>Taura b. Burgstädt</v>
      </c>
    </row>
    <row r="7162" spans="1:14" x14ac:dyDescent="0.35">
      <c r="A7162" t="s">
        <v>3516</v>
      </c>
      <c r="B7162" s="3" t="s">
        <v>10837</v>
      </c>
      <c r="C7162" s="4">
        <v>49.646002721599999</v>
      </c>
      <c r="D7162" s="4">
        <v>6.4879384958499999</v>
      </c>
      <c r="E7162" s="4">
        <f>Orte[[#This Row],[Lat_dez]]*PI()/180</f>
        <v>0.86648620794598574</v>
      </c>
      <c r="F7162" s="4">
        <f>Orte[[#This Row],[Lon_dez]]*PI()/180</f>
        <v>0.11323588841947095</v>
      </c>
      <c r="G7162" t="s">
        <v>514</v>
      </c>
      <c r="H7162" t="s">
        <v>520</v>
      </c>
      <c r="I7162" s="4" t="b">
        <v>0</v>
      </c>
      <c r="J7162" s="4" t="str">
        <f>CONCATENATE(Orte[[#This Row],[Ort]]," - ",Orte[[#This Row],[Landkreis]])</f>
        <v>Tawern - Landkreis Trier-Saarburg</v>
      </c>
      <c r="L7162" s="3" t="s">
        <v>11460</v>
      </c>
      <c r="M7162" s="3"/>
      <c r="N7162" t="str">
        <f>Orte[[#This Row],[Ort]]</f>
        <v>Tawern</v>
      </c>
    </row>
    <row r="7163" spans="1:14" x14ac:dyDescent="0.35">
      <c r="A7163" t="s">
        <v>4327</v>
      </c>
      <c r="B7163" s="3" t="s">
        <v>11876</v>
      </c>
      <c r="C7163" s="4">
        <v>52.223228043699997</v>
      </c>
      <c r="D7163" s="4">
        <v>7.80612777288</v>
      </c>
      <c r="E7163" s="4">
        <f>Orte[[#This Row],[Lat_dez]]*PI()/180</f>
        <v>0.91146727538240213</v>
      </c>
      <c r="F7163" s="4">
        <f>Orte[[#This Row],[Lon_dez]]*PI()/180</f>
        <v>0.13624263146812812</v>
      </c>
      <c r="G7163" t="s">
        <v>504</v>
      </c>
      <c r="H7163" t="s">
        <v>601</v>
      </c>
      <c r="I7163" s="4" t="b">
        <v>0</v>
      </c>
      <c r="J7163" s="4" t="str">
        <f>CONCATENATE(Orte[[#This Row],[Ort]]," - ",Orte[[#This Row],[Landkreis]])</f>
        <v>Tecklenburg - Kreis Steinfurt</v>
      </c>
      <c r="L7163" s="3" t="s">
        <v>9898</v>
      </c>
      <c r="M7163" s="3"/>
      <c r="N7163" t="str">
        <f>Orte[[#This Row],[Ort]]</f>
        <v>Tecklenburg</v>
      </c>
    </row>
    <row r="7164" spans="1:14" x14ac:dyDescent="0.35">
      <c r="A7164" t="s">
        <v>3854</v>
      </c>
      <c r="B7164" s="3" t="s">
        <v>11273</v>
      </c>
      <c r="C7164" s="4">
        <v>49.030266724000001</v>
      </c>
      <c r="D7164" s="4">
        <v>12.183266075400001</v>
      </c>
      <c r="E7164" s="4">
        <f>Orte[[#This Row],[Lat_dez]]*PI()/180</f>
        <v>0.85573958746481382</v>
      </c>
      <c r="F7164" s="4">
        <f>Orte[[#This Row],[Lon_dez]]*PI()/180</f>
        <v>0.21263810666225771</v>
      </c>
      <c r="G7164" t="s">
        <v>665</v>
      </c>
      <c r="H7164" t="s">
        <v>874</v>
      </c>
      <c r="I7164" s="4" t="b">
        <v>0</v>
      </c>
      <c r="J7164" s="4" t="str">
        <f>CONCATENATE(Orte[[#This Row],[Ort]]," - ",Orte[[#This Row],[Landkreis]])</f>
        <v>Tegernheim - Landkreis Regensburg</v>
      </c>
      <c r="L7164" s="3" t="s">
        <v>13373</v>
      </c>
      <c r="M7164" s="3"/>
      <c r="N7164" t="str">
        <f>Orte[[#This Row],[Ort]]</f>
        <v>Tegernheim</v>
      </c>
    </row>
    <row r="7165" spans="1:14" x14ac:dyDescent="0.35">
      <c r="A7165" t="s">
        <v>4154</v>
      </c>
      <c r="B7165" s="3" t="s">
        <v>11651</v>
      </c>
      <c r="C7165" s="4">
        <v>47.714633961300002</v>
      </c>
      <c r="D7165" s="4">
        <v>11.764052964499999</v>
      </c>
      <c r="E7165" s="4">
        <f>Orte[[#This Row],[Lat_dez]]*PI()/180</f>
        <v>0.83277746400858965</v>
      </c>
      <c r="F7165" s="4">
        <f>Orte[[#This Row],[Lon_dez]]*PI()/180</f>
        <v>0.20532145760952458</v>
      </c>
      <c r="G7165" t="s">
        <v>665</v>
      </c>
      <c r="H7165" t="s">
        <v>859</v>
      </c>
      <c r="I7165" s="4" t="b">
        <v>0</v>
      </c>
      <c r="J7165" s="4" t="str">
        <f>CONCATENATE(Orte[[#This Row],[Ort]]," - ",Orte[[#This Row],[Landkreis]])</f>
        <v>Tegernsee - Landkreis Miesbach</v>
      </c>
      <c r="L7165" s="3" t="s">
        <v>13375</v>
      </c>
      <c r="M7165" s="3"/>
      <c r="N7165" t="str">
        <f>Orte[[#This Row],[Ort]]</f>
        <v>Tegernsee</v>
      </c>
    </row>
    <row r="7166" spans="1:14" x14ac:dyDescent="0.35">
      <c r="A7166" t="s">
        <v>4068</v>
      </c>
      <c r="B7166" s="3" t="s">
        <v>11541</v>
      </c>
      <c r="C7166" s="4">
        <v>47.854873122800001</v>
      </c>
      <c r="D7166" s="4">
        <v>12.818133597499999</v>
      </c>
      <c r="E7166" s="4">
        <f>Orte[[#This Row],[Lat_dez]]*PI()/180</f>
        <v>0.83522509911700071</v>
      </c>
      <c r="F7166" s="4">
        <f>Orte[[#This Row],[Lon_dez]]*PI()/180</f>
        <v>0.22371863523688057</v>
      </c>
      <c r="G7166" t="s">
        <v>665</v>
      </c>
      <c r="H7166" t="s">
        <v>2813</v>
      </c>
      <c r="I7166" s="4" t="b">
        <v>0</v>
      </c>
      <c r="J7166" s="4" t="str">
        <f>CONCATENATE(Orte[[#This Row],[Ort]]," - ",Orte[[#This Row],[Landkreis]])</f>
        <v>Teisendorf - Landkreis Berchtesgadener Land</v>
      </c>
      <c r="L7166" s="3" t="s">
        <v>11565</v>
      </c>
      <c r="M7166" s="3"/>
      <c r="N7166" t="str">
        <f>Orte[[#This Row],[Ort]]</f>
        <v>Teisendorf</v>
      </c>
    </row>
    <row r="7167" spans="1:14" x14ac:dyDescent="0.35">
      <c r="A7167" t="s">
        <v>4065</v>
      </c>
      <c r="B7167" s="3" t="s">
        <v>11538</v>
      </c>
      <c r="C7167" s="4">
        <v>48.229761001900002</v>
      </c>
      <c r="D7167" s="4">
        <v>12.6117898616</v>
      </c>
      <c r="E7167" s="4">
        <f>Orte[[#This Row],[Lat_dez]]*PI()/180</f>
        <v>0.8417681269331142</v>
      </c>
      <c r="F7167" s="4">
        <f>Orte[[#This Row],[Lon_dez]]*PI()/180</f>
        <v>0.22011725765455997</v>
      </c>
      <c r="G7167" t="s">
        <v>665</v>
      </c>
      <c r="H7167" t="s">
        <v>908</v>
      </c>
      <c r="I7167" s="4" t="b">
        <v>0</v>
      </c>
      <c r="J7167" s="4" t="str">
        <f>CONCATENATE(Orte[[#This Row],[Ort]]," - ",Orte[[#This Row],[Landkreis]])</f>
        <v>Teising - Landkreis Altötting</v>
      </c>
      <c r="L7167" s="3" t="s">
        <v>9437</v>
      </c>
      <c r="M7167" s="3"/>
      <c r="N7167" t="str">
        <f>Orte[[#This Row],[Ort]]</f>
        <v>Teising</v>
      </c>
    </row>
    <row r="7168" spans="1:14" x14ac:dyDescent="0.35">
      <c r="A7168" t="s">
        <v>5444</v>
      </c>
      <c r="B7168" s="3" t="s">
        <v>13327</v>
      </c>
      <c r="C7168" s="4">
        <v>49.0299708099</v>
      </c>
      <c r="D7168" s="4">
        <v>13.010827920300001</v>
      </c>
      <c r="E7168" s="4">
        <f>Orte[[#This Row],[Lat_dez]]*PI()/180</f>
        <v>0.85573442278946565</v>
      </c>
      <c r="F7168" s="4">
        <f>Orte[[#This Row],[Lon_dez]]*PI()/180</f>
        <v>0.22708178561964137</v>
      </c>
      <c r="G7168" t="s">
        <v>665</v>
      </c>
      <c r="H7168" t="s">
        <v>1419</v>
      </c>
      <c r="I7168" s="4" t="b">
        <v>0</v>
      </c>
      <c r="J7168" s="4" t="str">
        <f>CONCATENATE(Orte[[#This Row],[Ort]]," - ",Orte[[#This Row],[Landkreis]])</f>
        <v>Teisnach - Landkreis Regen</v>
      </c>
      <c r="L7168" s="3" t="s">
        <v>8020</v>
      </c>
      <c r="M7168" s="3"/>
      <c r="N7168" t="str">
        <f>Orte[[#This Row],[Ort]]</f>
        <v>Teisnach</v>
      </c>
    </row>
    <row r="7169" spans="1:14" x14ac:dyDescent="0.35">
      <c r="A7169" t="s">
        <v>2712</v>
      </c>
      <c r="B7169" s="3" t="s">
        <v>9840</v>
      </c>
      <c r="C7169" s="4">
        <v>51.993918971500001</v>
      </c>
      <c r="D7169" s="4">
        <v>7.7868510624800003</v>
      </c>
      <c r="E7169" s="4">
        <f>Orte[[#This Row],[Lat_dez]]*PI()/180</f>
        <v>0.90746507706781887</v>
      </c>
      <c r="F7169" s="4">
        <f>Orte[[#This Row],[Lon_dez]]*PI()/180</f>
        <v>0.13590618940269469</v>
      </c>
      <c r="G7169" t="s">
        <v>504</v>
      </c>
      <c r="H7169" t="s">
        <v>1122</v>
      </c>
      <c r="I7169" s="4" t="b">
        <v>0</v>
      </c>
      <c r="J7169" s="4" t="str">
        <f>CONCATENATE(Orte[[#This Row],[Ort]]," - ",Orte[[#This Row],[Landkreis]])</f>
        <v>Telgte - Kreis Warendorf</v>
      </c>
      <c r="L7169" s="3" t="s">
        <v>15736</v>
      </c>
      <c r="M7169" s="3"/>
      <c r="N7169" t="str">
        <f>Orte[[#This Row],[Ort]]</f>
        <v>Telgte</v>
      </c>
    </row>
    <row r="7170" spans="1:14" x14ac:dyDescent="0.35">
      <c r="A7170" t="s">
        <v>2358</v>
      </c>
      <c r="B7170" s="3" t="s">
        <v>9403</v>
      </c>
      <c r="C7170" s="4">
        <v>54.216223641200003</v>
      </c>
      <c r="D7170" s="4">
        <v>9.2735509525499999</v>
      </c>
      <c r="E7170" s="4">
        <f>Orte[[#This Row],[Lat_dez]]*PI()/180</f>
        <v>0.94625161053652884</v>
      </c>
      <c r="F7170" s="4">
        <f>Orte[[#This Row],[Lon_dez]]*PI()/180</f>
        <v>0.16185399747345394</v>
      </c>
      <c r="G7170" t="s">
        <v>641</v>
      </c>
      <c r="H7170" t="s">
        <v>751</v>
      </c>
      <c r="I7170" s="4" t="b">
        <v>0</v>
      </c>
      <c r="J7170" s="4" t="str">
        <f>CONCATENATE(Orte[[#This Row],[Ort]]," - ",Orte[[#This Row],[Landkreis]])</f>
        <v>Tellingstedt - Kreis Dithmarschen</v>
      </c>
      <c r="L7170" s="3" t="s">
        <v>15495</v>
      </c>
      <c r="M7170" s="3"/>
      <c r="N7170" t="str">
        <f>Orte[[#This Row],[Ort]]</f>
        <v>Tellingstedt</v>
      </c>
    </row>
    <row r="7171" spans="1:14" x14ac:dyDescent="0.35">
      <c r="A7171" t="s">
        <v>2477</v>
      </c>
      <c r="B7171" s="3" t="s">
        <v>9533</v>
      </c>
      <c r="C7171" s="4">
        <v>52.384922235499999</v>
      </c>
      <c r="D7171" s="4">
        <v>13.2735306276</v>
      </c>
      <c r="E7171" s="4">
        <f>Orte[[#This Row],[Lat_dez]]*PI()/180</f>
        <v>0.91428937141066324</v>
      </c>
      <c r="F7171" s="4">
        <f>Orte[[#This Row],[Lon_dez]]*PI()/180</f>
        <v>0.2316668128159293</v>
      </c>
      <c r="G7171" t="s">
        <v>885</v>
      </c>
      <c r="H7171" t="s">
        <v>904</v>
      </c>
      <c r="I7171" s="4" t="b">
        <v>0</v>
      </c>
      <c r="J7171" s="4" t="str">
        <f>CONCATENATE(Orte[[#This Row],[Ort]]," - ",Orte[[#This Row],[Landkreis]])</f>
        <v>Teltow - Landkreis Potsdam-Mittelmark</v>
      </c>
      <c r="L7171" s="3" t="s">
        <v>14944</v>
      </c>
      <c r="M7171" s="3"/>
      <c r="N7171" t="str">
        <f>Orte[[#This Row],[Ort]]</f>
        <v>Teltow</v>
      </c>
    </row>
    <row r="7172" spans="1:14" x14ac:dyDescent="0.35">
      <c r="A7172" t="s">
        <v>5622</v>
      </c>
      <c r="B7172" s="3" t="s">
        <v>13559</v>
      </c>
      <c r="C7172" s="4">
        <v>53.147834057399997</v>
      </c>
      <c r="D7172" s="4">
        <v>13.587795122799999</v>
      </c>
      <c r="E7172" s="4">
        <f>Orte[[#This Row],[Lat_dez]]*PI()/180</f>
        <v>0.92760469460520689</v>
      </c>
      <c r="F7172" s="4">
        <f>Orte[[#This Row],[Lon_dez]]*PI()/180</f>
        <v>0.2371517629792872</v>
      </c>
      <c r="G7172" t="s">
        <v>885</v>
      </c>
      <c r="H7172" t="s">
        <v>970</v>
      </c>
      <c r="I7172" s="4" t="b">
        <v>0</v>
      </c>
      <c r="J7172" s="4" t="str">
        <f>CONCATENATE(Orte[[#This Row],[Ort]]," - ",Orte[[#This Row],[Landkreis]])</f>
        <v>Templin, Boitzenburg u.a. - Landkreis Uckermark</v>
      </c>
      <c r="L7172" s="3" t="s">
        <v>15111</v>
      </c>
      <c r="M7172" s="3"/>
      <c r="N7172" t="str">
        <f>Orte[[#This Row],[Ort]]</f>
        <v>Templin, Boitzenburg u.a.</v>
      </c>
    </row>
    <row r="7173" spans="1:14" x14ac:dyDescent="0.35">
      <c r="A7173" t="s">
        <v>6379</v>
      </c>
      <c r="B7173" s="3" t="s">
        <v>14590</v>
      </c>
      <c r="C7173" s="4">
        <v>47.816871419400002</v>
      </c>
      <c r="D7173" s="4">
        <v>8.6726275669599993</v>
      </c>
      <c r="E7173" s="4">
        <f>Orte[[#This Row],[Lat_dez]]*PI()/180</f>
        <v>0.83456184427130431</v>
      </c>
      <c r="F7173" s="4">
        <f>Orte[[#This Row],[Lon_dez]]*PI()/180</f>
        <v>0.15136590584267698</v>
      </c>
      <c r="G7173" t="s">
        <v>546</v>
      </c>
      <c r="H7173" t="s">
        <v>1065</v>
      </c>
      <c r="I7173" s="4" t="b">
        <v>0</v>
      </c>
      <c r="J7173" s="4" t="str">
        <f>CONCATENATE(Orte[[#This Row],[Ort]]," - ",Orte[[#This Row],[Landkreis]])</f>
        <v>Tengen - Landkreis Konstanz</v>
      </c>
      <c r="L7173" s="3" t="s">
        <v>15076</v>
      </c>
      <c r="M7173" s="3"/>
      <c r="N7173" t="str">
        <f>Orte[[#This Row],[Ort]]</f>
        <v>Tengen</v>
      </c>
    </row>
    <row r="7174" spans="1:14" x14ac:dyDescent="0.35">
      <c r="A7174" t="s">
        <v>5962</v>
      </c>
      <c r="B7174" s="3" t="s">
        <v>14021</v>
      </c>
      <c r="C7174" s="4">
        <v>48.123962751100002</v>
      </c>
      <c r="D7174" s="4">
        <v>7.8067201041800001</v>
      </c>
      <c r="E7174" s="4">
        <f>Orte[[#This Row],[Lat_dez]]*PI()/180</f>
        <v>0.83992159911380337</v>
      </c>
      <c r="F7174" s="4">
        <f>Orte[[#This Row],[Lon_dez]]*PI()/180</f>
        <v>0.13625296959957572</v>
      </c>
      <c r="G7174" t="s">
        <v>546</v>
      </c>
      <c r="H7174" t="s">
        <v>1583</v>
      </c>
      <c r="I7174" s="4" t="b">
        <v>0</v>
      </c>
      <c r="J7174" s="4" t="str">
        <f>CONCATENATE(Orte[[#This Row],[Ort]]," - ",Orte[[#This Row],[Landkreis]])</f>
        <v>Teningen - Landkreis Emmendingen</v>
      </c>
      <c r="L7174" s="3" t="s">
        <v>7847</v>
      </c>
      <c r="M7174" s="3"/>
      <c r="N7174" t="str">
        <f>Orte[[#This Row],[Ort]]</f>
        <v>Teningen</v>
      </c>
    </row>
    <row r="7175" spans="1:14" x14ac:dyDescent="0.35">
      <c r="A7175" t="s">
        <v>2252</v>
      </c>
      <c r="B7175" s="3" t="s">
        <v>9271</v>
      </c>
      <c r="C7175" s="4">
        <v>54.054971694499997</v>
      </c>
      <c r="D7175" s="4">
        <v>10.314463912100001</v>
      </c>
      <c r="E7175" s="4">
        <f>Orte[[#This Row],[Lat_dez]]*PI()/180</f>
        <v>0.9434372331413633</v>
      </c>
      <c r="F7175" s="4">
        <f>Orte[[#This Row],[Lon_dez]]*PI()/180</f>
        <v>0.18002135584428</v>
      </c>
      <c r="G7175" t="s">
        <v>641</v>
      </c>
      <c r="H7175" t="s">
        <v>671</v>
      </c>
      <c r="I7175" s="4" t="b">
        <v>0</v>
      </c>
      <c r="J7175" s="4" t="str">
        <f>CONCATENATE(Orte[[#This Row],[Ort]]," - ",Orte[[#This Row],[Landkreis]])</f>
        <v>Tensfeld - Kreis Segeberg</v>
      </c>
      <c r="L7175" s="3" t="s">
        <v>15721</v>
      </c>
      <c r="M7175" s="3"/>
      <c r="N7175" t="str">
        <f>Orte[[#This Row],[Ort]]</f>
        <v>Tensfeld</v>
      </c>
    </row>
    <row r="7176" spans="1:14" x14ac:dyDescent="0.35">
      <c r="A7176" t="s">
        <v>6976</v>
      </c>
      <c r="B7176" s="3" t="s">
        <v>15396</v>
      </c>
      <c r="C7176" s="4">
        <v>53.381770622399998</v>
      </c>
      <c r="D7176" s="4">
        <v>10.4148846181</v>
      </c>
      <c r="E7176" s="4">
        <f>Orte[[#This Row],[Lat_dez]]*PI()/180</f>
        <v>0.93168765790526265</v>
      </c>
      <c r="F7176" s="4">
        <f>Orte[[#This Row],[Lon_dez]]*PI()/180</f>
        <v>0.18177402780115723</v>
      </c>
      <c r="G7176" t="s">
        <v>554</v>
      </c>
      <c r="H7176" t="s">
        <v>821</v>
      </c>
      <c r="I7176" s="4" t="b">
        <v>0</v>
      </c>
      <c r="J7176" s="4" t="str">
        <f>CONCATENATE(Orte[[#This Row],[Ort]]," - ",Orte[[#This Row],[Landkreis]])</f>
        <v>Tespe - Landkreis Harburg</v>
      </c>
      <c r="L7176" s="3" t="s">
        <v>9916</v>
      </c>
      <c r="M7176" s="3"/>
      <c r="N7176" t="str">
        <f>Orte[[#This Row],[Ort]]</f>
        <v>Tespe</v>
      </c>
    </row>
    <row r="7177" spans="1:14" x14ac:dyDescent="0.35">
      <c r="A7177" t="s">
        <v>6057</v>
      </c>
      <c r="B7177" s="3" t="s">
        <v>14148</v>
      </c>
      <c r="C7177" s="4">
        <v>54.027473484600002</v>
      </c>
      <c r="D7177" s="4">
        <v>12.4985205217</v>
      </c>
      <c r="E7177" s="4">
        <f>Orte[[#This Row],[Lat_dez]]*PI()/180</f>
        <v>0.94295729884020385</v>
      </c>
      <c r="F7177" s="4">
        <f>Orte[[#This Row],[Lon_dez]]*PI()/180</f>
        <v>0.21814033473174438</v>
      </c>
      <c r="G7177" t="s">
        <v>834</v>
      </c>
      <c r="H7177" t="s">
        <v>1302</v>
      </c>
      <c r="I7177" s="4" t="b">
        <v>0</v>
      </c>
      <c r="J7177" s="4" t="str">
        <f>CONCATENATE(Orte[[#This Row],[Ort]]," - ",Orte[[#This Row],[Landkreis]])</f>
        <v>Tessin, Grammow u.a. - Landkreis Rostock</v>
      </c>
      <c r="L7177" s="3" t="s">
        <v>10395</v>
      </c>
      <c r="M7177" s="3"/>
      <c r="N7177" t="str">
        <f>Orte[[#This Row],[Ort]]</f>
        <v>Tessin, Grammow u.a.</v>
      </c>
    </row>
    <row r="7178" spans="1:14" x14ac:dyDescent="0.35">
      <c r="A7178" t="s">
        <v>7136</v>
      </c>
      <c r="B7178" s="3" t="s">
        <v>15622</v>
      </c>
      <c r="C7178" s="4">
        <v>54.374611303599998</v>
      </c>
      <c r="D7178" s="4">
        <v>8.8366267426299991</v>
      </c>
      <c r="E7178" s="4">
        <f>Orte[[#This Row],[Lat_dez]]*PI()/180</f>
        <v>0.94901599673994597</v>
      </c>
      <c r="F7178" s="4">
        <f>Orte[[#This Row],[Lon_dez]]*PI()/180</f>
        <v>0.15422823142867503</v>
      </c>
      <c r="G7178" t="s">
        <v>641</v>
      </c>
      <c r="H7178" t="s">
        <v>765</v>
      </c>
      <c r="I7178" s="4" t="b">
        <v>0</v>
      </c>
      <c r="J7178" s="4" t="str">
        <f>CONCATENATE(Orte[[#This Row],[Ort]]," - ",Orte[[#This Row],[Landkreis]])</f>
        <v>Tetenbüll - Kreis Nordfriesland</v>
      </c>
      <c r="L7178" s="3" t="s">
        <v>11452</v>
      </c>
      <c r="M7178" s="3"/>
      <c r="N7178" t="str">
        <f>Orte[[#This Row],[Ort]]</f>
        <v>Tetenbüll</v>
      </c>
    </row>
    <row r="7179" spans="1:14" x14ac:dyDescent="0.35">
      <c r="A7179" t="s">
        <v>5936</v>
      </c>
      <c r="B7179" s="3" t="s">
        <v>13992</v>
      </c>
      <c r="C7179" s="4">
        <v>54.355924312399999</v>
      </c>
      <c r="D7179" s="4">
        <v>9.47847149567</v>
      </c>
      <c r="E7179" s="4">
        <f>Orte[[#This Row],[Lat_dez]]*PI()/180</f>
        <v>0.94868984721621485</v>
      </c>
      <c r="F7179" s="4">
        <f>Orte[[#This Row],[Lon_dez]]*PI()/180</f>
        <v>0.16543053565587293</v>
      </c>
      <c r="G7179" t="s">
        <v>641</v>
      </c>
      <c r="H7179" t="s">
        <v>660</v>
      </c>
      <c r="I7179" s="4" t="b">
        <v>0</v>
      </c>
      <c r="J7179" s="4" t="str">
        <f>CONCATENATE(Orte[[#This Row],[Ort]]," - ",Orte[[#This Row],[Landkreis]])</f>
        <v>Tetenhusen - Kreis Schleswig-Flensburg</v>
      </c>
      <c r="L7179" s="3" t="s">
        <v>12970</v>
      </c>
      <c r="M7179" s="3"/>
      <c r="N7179" t="str">
        <f>Orte[[#This Row],[Ort]]</f>
        <v>Tetenhusen</v>
      </c>
    </row>
    <row r="7180" spans="1:14" x14ac:dyDescent="0.35">
      <c r="A7180" t="s">
        <v>5052</v>
      </c>
      <c r="B7180" s="3" t="s">
        <v>12817</v>
      </c>
      <c r="C7180" s="4">
        <v>50.451608268599998</v>
      </c>
      <c r="D7180" s="4">
        <v>11.2774586931</v>
      </c>
      <c r="E7180" s="4">
        <f>Orte[[#This Row],[Lat_dez]]*PI()/180</f>
        <v>0.88054667721346569</v>
      </c>
      <c r="F7180" s="4">
        <f>Orte[[#This Row],[Lon_dez]]*PI()/180</f>
        <v>0.19682878545225171</v>
      </c>
      <c r="G7180" t="s">
        <v>665</v>
      </c>
      <c r="H7180" t="s">
        <v>1188</v>
      </c>
      <c r="I7180" s="4" t="b">
        <v>0</v>
      </c>
      <c r="J7180" s="4" t="str">
        <f>CONCATENATE(Orte[[#This Row],[Ort]]," - ",Orte[[#This Row],[Landkreis]])</f>
        <v>Tettau - Landkreis Kronach</v>
      </c>
      <c r="L7180" s="3" t="s">
        <v>15487</v>
      </c>
      <c r="M7180" s="3"/>
      <c r="N7180" t="str">
        <f>Orte[[#This Row],[Ort]]</f>
        <v>Tettau</v>
      </c>
    </row>
    <row r="7181" spans="1:14" x14ac:dyDescent="0.35">
      <c r="A7181" t="s">
        <v>2818</v>
      </c>
      <c r="B7181" s="3" t="s">
        <v>9965</v>
      </c>
      <c r="C7181" s="4">
        <v>48.433229137200001</v>
      </c>
      <c r="D7181" s="4">
        <v>13.2682988662</v>
      </c>
      <c r="E7181" s="4">
        <f>Orte[[#This Row],[Lat_dez]]*PI()/180</f>
        <v>0.84531931581699238</v>
      </c>
      <c r="F7181" s="4">
        <f>Orte[[#This Row],[Lon_dez]]*PI()/180</f>
        <v>0.23157550135382057</v>
      </c>
      <c r="G7181" t="s">
        <v>665</v>
      </c>
      <c r="H7181" t="s">
        <v>925</v>
      </c>
      <c r="I7181" s="4" t="b">
        <v>0</v>
      </c>
      <c r="J7181" s="4" t="str">
        <f>CONCATENATE(Orte[[#This Row],[Ort]]," - ",Orte[[#This Row],[Landkreis]])</f>
        <v>Tettenweis - Landkreis Passau</v>
      </c>
      <c r="L7181" s="3" t="s">
        <v>12382</v>
      </c>
      <c r="M7181" s="3"/>
      <c r="N7181" t="str">
        <f>Orte[[#This Row],[Ort]]</f>
        <v>Tettenweis</v>
      </c>
    </row>
    <row r="7182" spans="1:14" x14ac:dyDescent="0.35">
      <c r="A7182" t="s">
        <v>6471</v>
      </c>
      <c r="B7182" s="3" t="s">
        <v>14711</v>
      </c>
      <c r="C7182" s="4">
        <v>47.656494628499999</v>
      </c>
      <c r="D7182" s="4">
        <v>9.6243288507999996</v>
      </c>
      <c r="E7182" s="4">
        <f>Orte[[#This Row],[Lat_dez]]*PI()/180</f>
        <v>0.83176274122631688</v>
      </c>
      <c r="F7182" s="4">
        <f>Orte[[#This Row],[Lon_dez]]*PI()/180</f>
        <v>0.16797622674114207</v>
      </c>
      <c r="G7182" t="s">
        <v>546</v>
      </c>
      <c r="H7182" t="s">
        <v>1154</v>
      </c>
      <c r="I7182" s="4" t="b">
        <v>0</v>
      </c>
      <c r="J7182" s="4" t="str">
        <f>CONCATENATE(Orte[[#This Row],[Ort]]," - ",Orte[[#This Row],[Landkreis]])</f>
        <v>Tettnang - Landkreis Bodenseekreis</v>
      </c>
      <c r="L7182" s="3" t="s">
        <v>15732</v>
      </c>
      <c r="M7182" s="3"/>
      <c r="N7182" t="str">
        <f>Orte[[#This Row],[Ort]]</f>
        <v>Tettnang</v>
      </c>
    </row>
    <row r="7183" spans="1:14" x14ac:dyDescent="0.35">
      <c r="A7183" t="s">
        <v>6900</v>
      </c>
      <c r="B7183" s="3" t="s">
        <v>15288</v>
      </c>
      <c r="C7183" s="4">
        <v>49.2345384483</v>
      </c>
      <c r="D7183" s="4">
        <v>12.0993602311</v>
      </c>
      <c r="E7183" s="4">
        <f>Orte[[#This Row],[Lat_dez]]*PI()/180</f>
        <v>0.85930480162257494</v>
      </c>
      <c r="F7183" s="4">
        <f>Orte[[#This Row],[Lon_dez]]*PI()/180</f>
        <v>0.211173673417557</v>
      </c>
      <c r="G7183" t="s">
        <v>665</v>
      </c>
      <c r="H7183" t="s">
        <v>906</v>
      </c>
      <c r="I7183" s="4" t="b">
        <v>0</v>
      </c>
      <c r="J7183" s="4" t="str">
        <f>CONCATENATE(Orte[[#This Row],[Ort]]," - ",Orte[[#This Row],[Landkreis]])</f>
        <v>Teublitz - Landkreis Schwandorf</v>
      </c>
      <c r="L7183" s="3" t="s">
        <v>13715</v>
      </c>
      <c r="M7183" s="3"/>
      <c r="N7183" t="str">
        <f>Orte[[#This Row],[Ort]]</f>
        <v>Teublitz</v>
      </c>
    </row>
    <row r="7184" spans="1:14" x14ac:dyDescent="0.35">
      <c r="A7184" t="s">
        <v>1395</v>
      </c>
      <c r="B7184" s="3" t="s">
        <v>8328</v>
      </c>
      <c r="C7184" s="4">
        <v>51.127452997900001</v>
      </c>
      <c r="D7184" s="4">
        <v>12.0023516956</v>
      </c>
      <c r="E7184" s="4">
        <f>Orte[[#This Row],[Lat_dez]]*PI()/180</f>
        <v>0.89234239297200046</v>
      </c>
      <c r="F7184" s="4">
        <f>Orte[[#This Row],[Lon_dez]]*PI()/180</f>
        <v>0.20948055507054419</v>
      </c>
      <c r="G7184" t="s">
        <v>809</v>
      </c>
      <c r="H7184" t="s">
        <v>850</v>
      </c>
      <c r="I7184" s="4" t="b">
        <v>0</v>
      </c>
      <c r="J7184" s="4" t="str">
        <f>CONCATENATE(Orte[[#This Row],[Ort]]," - ",Orte[[#This Row],[Landkreis]])</f>
        <v>Teuchern - Landkreis Burgenlandkreis</v>
      </c>
      <c r="L7184" s="3" t="s">
        <v>11156</v>
      </c>
      <c r="M7184" s="3"/>
      <c r="N7184" t="str">
        <f>Orte[[#This Row],[Ort]]</f>
        <v>Teuchern</v>
      </c>
    </row>
    <row r="7185" spans="1:14" x14ac:dyDescent="0.35">
      <c r="A7185" t="s">
        <v>6139</v>
      </c>
      <c r="B7185" s="3" t="s">
        <v>14255</v>
      </c>
      <c r="C7185" s="4">
        <v>48.889856216699997</v>
      </c>
      <c r="D7185" s="4">
        <v>12.012093009299999</v>
      </c>
      <c r="E7185" s="4">
        <f>Orte[[#This Row],[Lat_dez]]*PI()/180</f>
        <v>0.85328896180803326</v>
      </c>
      <c r="F7185" s="4">
        <f>Orte[[#This Row],[Lon_dez]]*PI()/180</f>
        <v>0.2096505730680788</v>
      </c>
      <c r="G7185" t="s">
        <v>665</v>
      </c>
      <c r="H7185" t="s">
        <v>864</v>
      </c>
      <c r="I7185" s="4" t="b">
        <v>0</v>
      </c>
      <c r="J7185" s="4" t="str">
        <f>CONCATENATE(Orte[[#This Row],[Ort]]," - ",Orte[[#This Row],[Landkreis]])</f>
        <v>Teugn - Landkreis Kelheim</v>
      </c>
      <c r="L7185" s="3" t="s">
        <v>11626</v>
      </c>
      <c r="M7185" s="3"/>
      <c r="N7185" t="str">
        <f>Orte[[#This Row],[Ort]]</f>
        <v>Teugn</v>
      </c>
    </row>
    <row r="7186" spans="1:14" x14ac:dyDescent="0.35">
      <c r="A7186" t="s">
        <v>4930</v>
      </c>
      <c r="B7186" s="3" t="s">
        <v>12656</v>
      </c>
      <c r="C7186" s="4">
        <v>49.500318102500003</v>
      </c>
      <c r="D7186" s="4">
        <v>12.3895287449</v>
      </c>
      <c r="E7186" s="4">
        <f>Orte[[#This Row],[Lat_dez]]*PI()/180</f>
        <v>0.86394353167317695</v>
      </c>
      <c r="F7186" s="4">
        <f>Orte[[#This Row],[Lon_dez]]*PI()/180</f>
        <v>0.21623806936898562</v>
      </c>
      <c r="G7186" t="s">
        <v>665</v>
      </c>
      <c r="H7186" t="s">
        <v>906</v>
      </c>
      <c r="I7186" s="4" t="b">
        <v>0</v>
      </c>
      <c r="J7186" s="4" t="str">
        <f>CONCATENATE(Orte[[#This Row],[Ort]]," - ",Orte[[#This Row],[Landkreis]])</f>
        <v>Teunz - Landkreis Schwandorf</v>
      </c>
      <c r="L7186" s="3" t="s">
        <v>10932</v>
      </c>
      <c r="M7186" s="3"/>
      <c r="N7186" t="str">
        <f>Orte[[#This Row],[Ort]]</f>
        <v>Teunz</v>
      </c>
    </row>
    <row r="7187" spans="1:14" x14ac:dyDescent="0.35">
      <c r="A7187" t="s">
        <v>4383</v>
      </c>
      <c r="B7187" s="3" t="s">
        <v>11944</v>
      </c>
      <c r="C7187" s="4">
        <v>52.122016619599997</v>
      </c>
      <c r="D7187" s="4">
        <v>13.604027200899999</v>
      </c>
      <c r="E7187" s="4">
        <f>Orte[[#This Row],[Lat_dez]]*PI()/180</f>
        <v>0.90970080279122478</v>
      </c>
      <c r="F7187" s="4">
        <f>Orte[[#This Row],[Lon_dez]]*PI()/180</f>
        <v>0.23743506618657306</v>
      </c>
      <c r="G7187" t="s">
        <v>885</v>
      </c>
      <c r="H7187" t="s">
        <v>1352</v>
      </c>
      <c r="I7187" s="4" t="b">
        <v>0</v>
      </c>
      <c r="J7187" s="4" t="str">
        <f>CONCATENATE(Orte[[#This Row],[Ort]]," - ",Orte[[#This Row],[Landkreis]])</f>
        <v>Teupitz - Landkreis Dahme-Spreewald</v>
      </c>
      <c r="L7187" s="3" t="s">
        <v>13703</v>
      </c>
      <c r="M7187" s="3"/>
      <c r="N7187" t="str">
        <f>Orte[[#This Row],[Ort]]</f>
        <v>Teupitz</v>
      </c>
    </row>
    <row r="7188" spans="1:14" x14ac:dyDescent="0.35">
      <c r="A7188" t="s">
        <v>4397</v>
      </c>
      <c r="B7188" s="3" t="s">
        <v>11961</v>
      </c>
      <c r="C7188" s="4">
        <v>50.400782851499997</v>
      </c>
      <c r="D7188" s="4">
        <v>11.3991225577</v>
      </c>
      <c r="E7188" s="4">
        <f>Orte[[#This Row],[Lat_dez]]*PI()/180</f>
        <v>0.87965960634137119</v>
      </c>
      <c r="F7188" s="4">
        <f>Orte[[#This Row],[Lon_dez]]*PI()/180</f>
        <v>0.19895222047022232</v>
      </c>
      <c r="G7188" t="s">
        <v>665</v>
      </c>
      <c r="H7188" t="s">
        <v>1188</v>
      </c>
      <c r="I7188" s="4" t="b">
        <v>0</v>
      </c>
      <c r="J7188" s="4" t="str">
        <f>CONCATENATE(Orte[[#This Row],[Ort]]," - ",Orte[[#This Row],[Landkreis]])</f>
        <v>Teuschnitz - Landkreis Kronach</v>
      </c>
      <c r="L7188" s="3" t="s">
        <v>10284</v>
      </c>
      <c r="M7188" s="3"/>
      <c r="N7188" t="str">
        <f>Orte[[#This Row],[Ort]]</f>
        <v>Teuschnitz</v>
      </c>
    </row>
    <row r="7189" spans="1:14" x14ac:dyDescent="0.35">
      <c r="A7189" t="s">
        <v>5547</v>
      </c>
      <c r="B7189" s="3" t="s">
        <v>13461</v>
      </c>
      <c r="C7189" s="4">
        <v>51.441435461300003</v>
      </c>
      <c r="D7189" s="4">
        <v>11.8165125694</v>
      </c>
      <c r="E7189" s="4">
        <f>Orte[[#This Row],[Lat_dez]]*PI()/180</f>
        <v>0.89782242075185315</v>
      </c>
      <c r="F7189" s="4">
        <f>Orte[[#This Row],[Lon_dez]]*PI()/180</f>
        <v>0.20623705043932494</v>
      </c>
      <c r="G7189" t="s">
        <v>809</v>
      </c>
      <c r="H7189" t="s">
        <v>861</v>
      </c>
      <c r="I7189" s="4" t="b">
        <v>0</v>
      </c>
      <c r="J7189" s="4" t="str">
        <f>CONCATENATE(Orte[[#This Row],[Ort]]," - ",Orte[[#This Row],[Landkreis]])</f>
        <v>Teutschenthal - Landkreis Saalekreis</v>
      </c>
      <c r="L7189" s="3" t="s">
        <v>12379</v>
      </c>
      <c r="M7189" s="3"/>
      <c r="N7189" t="str">
        <f>Orte[[#This Row],[Ort]]</f>
        <v>Teutschenthal</v>
      </c>
    </row>
    <row r="7190" spans="1:14" x14ac:dyDescent="0.35">
      <c r="A7190" t="s">
        <v>2081</v>
      </c>
      <c r="B7190" s="3" t="s">
        <v>9073</v>
      </c>
      <c r="C7190" s="4">
        <v>47.973177444000001</v>
      </c>
      <c r="D7190" s="4">
        <v>10.963187748599999</v>
      </c>
      <c r="E7190" s="4">
        <f>Orte[[#This Row],[Lat_dez]]*PI()/180</f>
        <v>0.8372898990412776</v>
      </c>
      <c r="F7190" s="4">
        <f>Orte[[#This Row],[Lon_dez]]*PI()/180</f>
        <v>0.19134372272737435</v>
      </c>
      <c r="G7190" t="s">
        <v>665</v>
      </c>
      <c r="H7190" t="s">
        <v>802</v>
      </c>
      <c r="I7190" s="4" t="b">
        <v>0</v>
      </c>
      <c r="J7190" s="4" t="str">
        <f>CONCATENATE(Orte[[#This Row],[Ort]]," - ",Orte[[#This Row],[Landkreis]])</f>
        <v>Thaining - Landkreis Landsberg am Lech</v>
      </c>
      <c r="L7190" s="3" t="s">
        <v>13141</v>
      </c>
      <c r="M7190" s="3"/>
      <c r="N7190" t="str">
        <f>Orte[[#This Row],[Ort]]</f>
        <v>Thaining</v>
      </c>
    </row>
    <row r="7191" spans="1:14" x14ac:dyDescent="0.35">
      <c r="A7191" t="s">
        <v>5756</v>
      </c>
      <c r="B7191" s="3" t="s">
        <v>13736</v>
      </c>
      <c r="C7191" s="4">
        <v>51.737010678799997</v>
      </c>
      <c r="D7191" s="4">
        <v>11.0156888759</v>
      </c>
      <c r="E7191" s="4">
        <f>Orte[[#This Row],[Lat_dez]]*PI()/180</f>
        <v>0.90298118148452633</v>
      </c>
      <c r="F7191" s="4">
        <f>Orte[[#This Row],[Lon_dez]]*PI()/180</f>
        <v>0.19226004025976806</v>
      </c>
      <c r="G7191" t="s">
        <v>809</v>
      </c>
      <c r="H7191" t="s">
        <v>810</v>
      </c>
      <c r="I7191" s="4" t="b">
        <v>0</v>
      </c>
      <c r="J7191" s="4" t="str">
        <f>CONCATENATE(Orte[[#This Row],[Ort]]," - ",Orte[[#This Row],[Landkreis]])</f>
        <v>Thale, Blankenburg - Landkreis Harz</v>
      </c>
      <c r="L7191" s="3" t="s">
        <v>10301</v>
      </c>
      <c r="M7191" s="3"/>
      <c r="N7191" t="str">
        <f>Orte[[#This Row],[Ort]]</f>
        <v>Thale, Blankenburg</v>
      </c>
    </row>
    <row r="7192" spans="1:14" x14ac:dyDescent="0.35">
      <c r="A7192" t="s">
        <v>2285</v>
      </c>
      <c r="B7192" s="3" t="s">
        <v>9315</v>
      </c>
      <c r="C7192" s="4">
        <v>49.262794601899998</v>
      </c>
      <c r="D7192" s="4">
        <v>7.5776970496700002</v>
      </c>
      <c r="E7192" s="4">
        <f>Orte[[#This Row],[Lat_dez]]*PI()/180</f>
        <v>0.85979796453684421</v>
      </c>
      <c r="F7192" s="4">
        <f>Orte[[#This Row],[Lon_dez]]*PI()/180</f>
        <v>0.13225576323540181</v>
      </c>
      <c r="G7192" t="s">
        <v>514</v>
      </c>
      <c r="H7192" t="s">
        <v>629</v>
      </c>
      <c r="I7192" s="4" t="b">
        <v>0</v>
      </c>
      <c r="J7192" s="4" t="str">
        <f>CONCATENATE(Orte[[#This Row],[Ort]]," - ",Orte[[#This Row],[Landkreis]])</f>
        <v>Thaleischweiler-Fröschen - Landkreis Südwestpfalz</v>
      </c>
      <c r="L7192" s="3" t="s">
        <v>9056</v>
      </c>
      <c r="M7192" s="3"/>
      <c r="N7192" t="str">
        <f>Orte[[#This Row],[Ort]]</f>
        <v>Thaleischweiler-Fröschen</v>
      </c>
    </row>
    <row r="7193" spans="1:14" x14ac:dyDescent="0.35">
      <c r="A7193" t="s">
        <v>1672</v>
      </c>
      <c r="B7193" s="3" t="s">
        <v>8625</v>
      </c>
      <c r="C7193" s="4">
        <v>49.7562453233</v>
      </c>
      <c r="D7193" s="4">
        <v>7.0051364850500004</v>
      </c>
      <c r="E7193" s="4">
        <f>Orte[[#This Row],[Lat_dez]]*PI()/180</f>
        <v>0.86841030432161548</v>
      </c>
      <c r="F7193" s="4">
        <f>Orte[[#This Row],[Lon_dez]]*PI()/180</f>
        <v>0.12226269621570503</v>
      </c>
      <c r="G7193" t="s">
        <v>514</v>
      </c>
      <c r="H7193" t="s">
        <v>1254</v>
      </c>
      <c r="I7193" s="4" t="b">
        <v>0</v>
      </c>
      <c r="J7193" s="4" t="str">
        <f>CONCATENATE(Orte[[#This Row],[Ort]]," - ",Orte[[#This Row],[Landkreis]])</f>
        <v>Thalfang - Landkreis Bernkastel-Wittlich</v>
      </c>
      <c r="L7193" s="3" t="s">
        <v>8407</v>
      </c>
      <c r="M7193" s="3"/>
      <c r="N7193" t="str">
        <f>Orte[[#This Row],[Ort]]</f>
        <v>Thalfang</v>
      </c>
    </row>
    <row r="7194" spans="1:14" x14ac:dyDescent="0.35">
      <c r="A7194" t="s">
        <v>6918</v>
      </c>
      <c r="B7194" s="3" t="s">
        <v>15313</v>
      </c>
      <c r="C7194" s="4">
        <v>50.700477067000001</v>
      </c>
      <c r="D7194" s="4">
        <v>12.8485096859</v>
      </c>
      <c r="E7194" s="4">
        <f>Orte[[#This Row],[Lat_dez]]*PI()/180</f>
        <v>0.88489025715102765</v>
      </c>
      <c r="F7194" s="4">
        <f>Orte[[#This Row],[Lon_dez]]*PI()/180</f>
        <v>0.22424879799333744</v>
      </c>
      <c r="G7194" t="s">
        <v>869</v>
      </c>
      <c r="H7194" t="s">
        <v>910</v>
      </c>
      <c r="I7194" s="4" t="b">
        <v>0</v>
      </c>
      <c r="J7194" s="4" t="str">
        <f>CONCATENATE(Orte[[#This Row],[Ort]]," - ",Orte[[#This Row],[Landkreis]])</f>
        <v>Thalheim/Erzgebirge - Landkreis Erzgebirgskreis</v>
      </c>
      <c r="L7194" s="3" t="s">
        <v>12967</v>
      </c>
      <c r="M7194" s="3"/>
      <c r="N7194" t="str">
        <f>Orte[[#This Row],[Ort]]</f>
        <v>Thalheim/Erzgebirge</v>
      </c>
    </row>
    <row r="7195" spans="1:14" x14ac:dyDescent="0.35">
      <c r="A7195" t="s">
        <v>4161</v>
      </c>
      <c r="B7195" s="3" t="s">
        <v>11659</v>
      </c>
      <c r="C7195" s="4">
        <v>48.907420429699997</v>
      </c>
      <c r="D7195" s="4">
        <v>12.141119934200001</v>
      </c>
      <c r="E7195" s="4">
        <f>Orte[[#This Row],[Lat_dez]]*PI()/180</f>
        <v>0.85359551515540488</v>
      </c>
      <c r="F7195" s="4">
        <f>Orte[[#This Row],[Lon_dez]]*PI()/180</f>
        <v>0.21190251773130728</v>
      </c>
      <c r="G7195" t="s">
        <v>665</v>
      </c>
      <c r="H7195" t="s">
        <v>874</v>
      </c>
      <c r="I7195" s="4" t="b">
        <v>0</v>
      </c>
      <c r="J7195" s="4" t="str">
        <f>CONCATENATE(Orte[[#This Row],[Ort]]," - ",Orte[[#This Row],[Landkreis]])</f>
        <v>Thalmassing - Landkreis Regensburg</v>
      </c>
      <c r="L7195" s="3" t="s">
        <v>9275</v>
      </c>
      <c r="M7195" s="3"/>
      <c r="N7195" t="str">
        <f>Orte[[#This Row],[Ort]]</f>
        <v>Thalmassing</v>
      </c>
    </row>
    <row r="7196" spans="1:14" x14ac:dyDescent="0.35">
      <c r="A7196" t="s">
        <v>2566</v>
      </c>
      <c r="B7196" s="3" t="s">
        <v>9659</v>
      </c>
      <c r="C7196" s="4">
        <v>49.097579269299999</v>
      </c>
      <c r="D7196" s="4">
        <v>11.2238148435</v>
      </c>
      <c r="E7196" s="4">
        <f>Orte[[#This Row],[Lat_dez]]*PI()/180</f>
        <v>0.8569144130081966</v>
      </c>
      <c r="F7196" s="4">
        <f>Orte[[#This Row],[Lon_dez]]*PI()/180</f>
        <v>0.19589252365328708</v>
      </c>
      <c r="G7196" t="s">
        <v>665</v>
      </c>
      <c r="H7196" t="s">
        <v>2310</v>
      </c>
      <c r="I7196" s="4" t="b">
        <v>0</v>
      </c>
      <c r="J7196" s="4" t="str">
        <f>CONCATENATE(Orte[[#This Row],[Ort]]," - ",Orte[[#This Row],[Landkreis]])</f>
        <v>Thalmässing - Landkreis Roth</v>
      </c>
      <c r="L7196" s="3" t="s">
        <v>14244</v>
      </c>
      <c r="M7196" s="3"/>
      <c r="N7196" t="str">
        <f>Orte[[#This Row],[Ort]]</f>
        <v>Thalmässing</v>
      </c>
    </row>
    <row r="7197" spans="1:14" x14ac:dyDescent="0.35">
      <c r="A7197" t="s">
        <v>5308</v>
      </c>
      <c r="B7197" s="3" t="s">
        <v>13154</v>
      </c>
      <c r="C7197" s="4">
        <v>48.277439057400002</v>
      </c>
      <c r="D7197" s="4">
        <v>10.478788335799999</v>
      </c>
      <c r="E7197" s="4">
        <f>Orte[[#This Row],[Lat_dez]]*PI()/180</f>
        <v>0.84260026598253779</v>
      </c>
      <c r="F7197" s="4">
        <f>Orte[[#This Row],[Lon_dez]]*PI()/180</f>
        <v>0.18288935807928716</v>
      </c>
      <c r="G7197" t="s">
        <v>665</v>
      </c>
      <c r="H7197" t="s">
        <v>694</v>
      </c>
      <c r="I7197" s="4" t="b">
        <v>0</v>
      </c>
      <c r="J7197" s="4" t="str">
        <f>CONCATENATE(Orte[[#This Row],[Ort]]," - ",Orte[[#This Row],[Landkreis]])</f>
        <v>Thannhausen - Landkreis Günzburg</v>
      </c>
      <c r="L7197" s="3" t="s">
        <v>13142</v>
      </c>
      <c r="M7197" s="3"/>
      <c r="N7197" t="str">
        <f>Orte[[#This Row],[Ort]]</f>
        <v>Thannhausen</v>
      </c>
    </row>
    <row r="7198" spans="1:14" x14ac:dyDescent="0.35">
      <c r="A7198" t="s">
        <v>3457</v>
      </c>
      <c r="B7198" s="3" t="s">
        <v>10759</v>
      </c>
      <c r="C7198" s="4">
        <v>49.389917294699998</v>
      </c>
      <c r="D7198" s="4">
        <v>12.460071964699999</v>
      </c>
      <c r="E7198" s="4">
        <f>Orte[[#This Row],[Lat_dez]]*PI()/180</f>
        <v>0.86201667408020544</v>
      </c>
      <c r="F7198" s="4">
        <f>Orte[[#This Row],[Lon_dez]]*PI()/180</f>
        <v>0.21746928081945363</v>
      </c>
      <c r="G7198" t="s">
        <v>665</v>
      </c>
      <c r="H7198" t="s">
        <v>906</v>
      </c>
      <c r="I7198" s="4" t="b">
        <v>0</v>
      </c>
      <c r="J7198" s="4" t="str">
        <f>CONCATENATE(Orte[[#This Row],[Ort]]," - ",Orte[[#This Row],[Landkreis]])</f>
        <v>Thanstein - Landkreis Schwandorf</v>
      </c>
      <c r="L7198" s="3" t="s">
        <v>7841</v>
      </c>
      <c r="M7198" s="3"/>
      <c r="N7198" t="str">
        <f>Orte[[#This Row],[Ort]]</f>
        <v>Thanstein</v>
      </c>
    </row>
    <row r="7199" spans="1:14" x14ac:dyDescent="0.35">
      <c r="A7199" t="s">
        <v>4378</v>
      </c>
      <c r="B7199" s="3" t="s">
        <v>11939</v>
      </c>
      <c r="C7199" s="4">
        <v>50.969325977099999</v>
      </c>
      <c r="D7199" s="4">
        <v>13.5221521894</v>
      </c>
      <c r="E7199" s="4">
        <f>Orte[[#This Row],[Lat_dez]]*PI()/180</f>
        <v>0.88958255582267087</v>
      </c>
      <c r="F7199" s="4">
        <f>Orte[[#This Row],[Lon_dez]]*PI()/180</f>
        <v>0.23600607766078988</v>
      </c>
      <c r="G7199" t="s">
        <v>869</v>
      </c>
      <c r="H7199" t="s">
        <v>968</v>
      </c>
      <c r="I7199" s="4" t="b">
        <v>0</v>
      </c>
      <c r="J7199" s="4" t="str">
        <f>CONCATENATE(Orte[[#This Row],[Ort]]," - ",Orte[[#This Row],[Landkreis]])</f>
        <v>Tharandt u.a. - Landkreis Sächsische Schweiz-Osterzgebirge</v>
      </c>
      <c r="L7199" s="3" t="s">
        <v>10062</v>
      </c>
      <c r="M7199" s="3"/>
      <c r="N7199" t="str">
        <f>Orte[[#This Row],[Ort]]</f>
        <v>Tharandt u.a.</v>
      </c>
    </row>
    <row r="7200" spans="1:14" x14ac:dyDescent="0.35">
      <c r="A7200" t="s">
        <v>6815</v>
      </c>
      <c r="B7200" s="3" t="s">
        <v>15179</v>
      </c>
      <c r="C7200" s="4">
        <v>52.950113147300002</v>
      </c>
      <c r="D7200" s="4">
        <v>9.0210909181600005</v>
      </c>
      <c r="E7200" s="4">
        <f>Orte[[#This Row],[Lat_dez]]*PI()/180</f>
        <v>0.92415381372392225</v>
      </c>
      <c r="F7200" s="4">
        <f>Orte[[#This Row],[Lon_dez]]*PI()/180</f>
        <v>0.15744773864365033</v>
      </c>
      <c r="G7200" t="s">
        <v>554</v>
      </c>
      <c r="H7200" t="s">
        <v>1762</v>
      </c>
      <c r="I7200" s="4" t="b">
        <v>0</v>
      </c>
      <c r="J7200" s="4" t="str">
        <f>CONCATENATE(Orte[[#This Row],[Ort]]," - ",Orte[[#This Row],[Landkreis]])</f>
        <v>Thedinghausen, Emtinghausen - Landkreis Verden</v>
      </c>
      <c r="L7200" s="3" t="s">
        <v>9045</v>
      </c>
      <c r="M7200" s="3"/>
      <c r="N7200" t="str">
        <f>Orte[[#This Row],[Ort]]</f>
        <v>Thedinghausen, Emtinghausen</v>
      </c>
    </row>
    <row r="7201" spans="1:14" x14ac:dyDescent="0.35">
      <c r="A7201" t="s">
        <v>6774</v>
      </c>
      <c r="B7201" s="3" t="s">
        <v>15118</v>
      </c>
      <c r="C7201" s="4">
        <v>49.0799607541</v>
      </c>
      <c r="D7201" s="4">
        <v>10.8402591273</v>
      </c>
      <c r="E7201" s="4">
        <f>Orte[[#This Row],[Lat_dez]]*PI()/180</f>
        <v>0.85660691190864402</v>
      </c>
      <c r="F7201" s="4">
        <f>Orte[[#This Row],[Lon_dez]]*PI()/180</f>
        <v>0.18919821354075211</v>
      </c>
      <c r="G7201" t="s">
        <v>665</v>
      </c>
      <c r="H7201" t="s">
        <v>1551</v>
      </c>
      <c r="I7201" s="4" t="b">
        <v>0</v>
      </c>
      <c r="J7201" s="4" t="str">
        <f>CONCATENATE(Orte[[#This Row],[Ort]]," - ",Orte[[#This Row],[Landkreis]])</f>
        <v>Theilenhofen - Landkreis Weißenburg-Gunzenhausen</v>
      </c>
      <c r="L7201" s="3" t="s">
        <v>14238</v>
      </c>
      <c r="M7201" s="3"/>
      <c r="N7201" t="str">
        <f>Orte[[#This Row],[Ort]]</f>
        <v>Theilenhofen</v>
      </c>
    </row>
    <row r="7202" spans="1:14" x14ac:dyDescent="0.35">
      <c r="A7202" t="s">
        <v>4120</v>
      </c>
      <c r="B7202" s="3" t="s">
        <v>11607</v>
      </c>
      <c r="C7202" s="4">
        <v>49.759577796400002</v>
      </c>
      <c r="D7202" s="4">
        <v>10.0331107686</v>
      </c>
      <c r="E7202" s="4">
        <f>Orte[[#This Row],[Lat_dez]]*PI()/180</f>
        <v>0.86846846694944457</v>
      </c>
      <c r="F7202" s="4">
        <f>Orte[[#This Row],[Lon_dez]]*PI()/180</f>
        <v>0.17511081712936891</v>
      </c>
      <c r="G7202" t="s">
        <v>665</v>
      </c>
      <c r="H7202" t="s">
        <v>1003</v>
      </c>
      <c r="I7202" s="4" t="b">
        <v>0</v>
      </c>
      <c r="J7202" s="4" t="str">
        <f>CONCATENATE(Orte[[#This Row],[Ort]]," - ",Orte[[#This Row],[Landkreis]])</f>
        <v>Theilheim - Landkreis Würzburg</v>
      </c>
      <c r="L7202" s="3" t="s">
        <v>11447</v>
      </c>
      <c r="M7202" s="3"/>
      <c r="N7202" t="str">
        <f>Orte[[#This Row],[Ort]]</f>
        <v>Theilheim</v>
      </c>
    </row>
    <row r="7203" spans="1:14" x14ac:dyDescent="0.35">
      <c r="A7203" t="s">
        <v>4838</v>
      </c>
      <c r="B7203" s="3" t="s">
        <v>12543</v>
      </c>
      <c r="C7203" s="4">
        <v>50.4939595743</v>
      </c>
      <c r="D7203" s="4">
        <v>10.630128016</v>
      </c>
      <c r="E7203" s="4">
        <f>Orte[[#This Row],[Lat_dez]]*PI()/180</f>
        <v>0.88128584694044931</v>
      </c>
      <c r="F7203" s="4">
        <f>Orte[[#This Row],[Lon_dez]]*PI()/180</f>
        <v>0.18553073378769247</v>
      </c>
      <c r="G7203" t="s">
        <v>678</v>
      </c>
      <c r="H7203" t="s">
        <v>2260</v>
      </c>
      <c r="I7203" s="4" t="b">
        <v>0</v>
      </c>
      <c r="J7203" s="4" t="str">
        <f>CONCATENATE(Orte[[#This Row],[Ort]]," - ",Orte[[#This Row],[Landkreis]])</f>
        <v>Themar - Landkreis Hildburghausen</v>
      </c>
      <c r="L7203" s="3" t="s">
        <v>12095</v>
      </c>
      <c r="M7203" s="3"/>
      <c r="N7203" t="str">
        <f>Orte[[#This Row],[Ort]]</f>
        <v>Themar</v>
      </c>
    </row>
    <row r="7204" spans="1:14" x14ac:dyDescent="0.35">
      <c r="A7204" t="s">
        <v>6127</v>
      </c>
      <c r="B7204" s="3" t="s">
        <v>14241</v>
      </c>
      <c r="C7204" s="4">
        <v>50.028654025999998</v>
      </c>
      <c r="D7204" s="4">
        <v>10.4246265751</v>
      </c>
      <c r="E7204" s="4">
        <f>Orte[[#This Row],[Lat_dez]]*PI()/180</f>
        <v>0.87316473309481679</v>
      </c>
      <c r="F7204" s="4">
        <f>Orte[[#This Row],[Lon_dez]]*PI()/180</f>
        <v>0.18194405702639493</v>
      </c>
      <c r="G7204" t="s">
        <v>665</v>
      </c>
      <c r="H7204" t="s">
        <v>796</v>
      </c>
      <c r="I7204" s="4" t="b">
        <v>0</v>
      </c>
      <c r="J7204" s="4" t="str">
        <f>CONCATENATE(Orte[[#This Row],[Ort]]," - ",Orte[[#This Row],[Landkreis]])</f>
        <v>Theres - Landkreis Haßberge</v>
      </c>
      <c r="L7204" s="3" t="s">
        <v>13136</v>
      </c>
      <c r="M7204" s="3"/>
      <c r="N7204" t="str">
        <f>Orte[[#This Row],[Ort]]</f>
        <v>Theres</v>
      </c>
    </row>
    <row r="7205" spans="1:14" x14ac:dyDescent="0.35">
      <c r="A7205" t="s">
        <v>4089</v>
      </c>
      <c r="B7205" s="3" t="s">
        <v>11570</v>
      </c>
      <c r="C7205" s="4">
        <v>48.561976434199998</v>
      </c>
      <c r="D7205" s="4">
        <v>10.915398999300001</v>
      </c>
      <c r="E7205" s="4">
        <f>Orte[[#This Row],[Lat_dez]]*PI()/180</f>
        <v>0.84756638005268536</v>
      </c>
      <c r="F7205" s="4">
        <f>Orte[[#This Row],[Lon_dez]]*PI()/180</f>
        <v>0.19050965170667922</v>
      </c>
      <c r="G7205" t="s">
        <v>665</v>
      </c>
      <c r="H7205" t="s">
        <v>798</v>
      </c>
      <c r="I7205" s="4" t="b">
        <v>0</v>
      </c>
      <c r="J7205" s="4" t="str">
        <f>CONCATENATE(Orte[[#This Row],[Ort]]," - ",Orte[[#This Row],[Landkreis]])</f>
        <v>Thierhaupten - Landkreis Augsburg</v>
      </c>
      <c r="L7205" s="3" t="s">
        <v>11164</v>
      </c>
      <c r="M7205" s="3"/>
      <c r="N7205" t="str">
        <f>Orte[[#This Row],[Ort]]</f>
        <v>Thierhaupten</v>
      </c>
    </row>
    <row r="7206" spans="1:14" x14ac:dyDescent="0.35">
      <c r="A7206" t="s">
        <v>6049</v>
      </c>
      <c r="B7206" s="3" t="s">
        <v>14136</v>
      </c>
      <c r="C7206" s="4">
        <v>50.072760027000001</v>
      </c>
      <c r="D7206" s="4">
        <v>12.1258575409</v>
      </c>
      <c r="E7206" s="4">
        <f>Orte[[#This Row],[Lat_dez]]*PI()/180</f>
        <v>0.87393452803215466</v>
      </c>
      <c r="F7206" s="4">
        <f>Orte[[#This Row],[Lon_dez]]*PI()/180</f>
        <v>0.21163613871648795</v>
      </c>
      <c r="G7206" t="s">
        <v>665</v>
      </c>
      <c r="H7206" t="s">
        <v>1945</v>
      </c>
      <c r="I7206" s="4" t="b">
        <v>0</v>
      </c>
      <c r="J7206" s="4" t="str">
        <f>CONCATENATE(Orte[[#This Row],[Ort]]," - ",Orte[[#This Row],[Landkreis]])</f>
        <v>Thiersheim - Landkreis Wunsiedel i. Fichtelgebirge</v>
      </c>
      <c r="L7206" s="3" t="s">
        <v>10926</v>
      </c>
      <c r="M7206" s="3"/>
      <c r="N7206" t="str">
        <f>Orte[[#This Row],[Ort]]</f>
        <v>Thiersheim</v>
      </c>
    </row>
    <row r="7207" spans="1:14" x14ac:dyDescent="0.35">
      <c r="A7207" t="s">
        <v>4548</v>
      </c>
      <c r="B7207" s="3" t="s">
        <v>12160</v>
      </c>
      <c r="C7207" s="4">
        <v>50.119014314700003</v>
      </c>
      <c r="D7207" s="4">
        <v>12.108908186500001</v>
      </c>
      <c r="E7207" s="4">
        <f>Orte[[#This Row],[Lat_dez]]*PI()/180</f>
        <v>0.87474181764568459</v>
      </c>
      <c r="F7207" s="4">
        <f>Orte[[#This Row],[Lon_dez]]*PI()/180</f>
        <v>0.2113403166761206</v>
      </c>
      <c r="G7207" t="s">
        <v>665</v>
      </c>
      <c r="H7207" t="s">
        <v>1945</v>
      </c>
      <c r="I7207" s="4" t="b">
        <v>0</v>
      </c>
      <c r="J7207" s="4" t="str">
        <f>CONCATENATE(Orte[[#This Row],[Ort]]," - ",Orte[[#This Row],[Landkreis]])</f>
        <v>Thierstein - Landkreis Wunsiedel i. Fichtelgebirge</v>
      </c>
      <c r="L7207" s="3" t="s">
        <v>10918</v>
      </c>
      <c r="M7207" s="3"/>
      <c r="N7207" t="str">
        <f>Orte[[#This Row],[Ort]]</f>
        <v>Thierstein</v>
      </c>
    </row>
    <row r="7208" spans="1:14" x14ac:dyDescent="0.35">
      <c r="A7208" t="s">
        <v>533</v>
      </c>
      <c r="B7208" s="3" t="s">
        <v>7687</v>
      </c>
      <c r="C7208" s="4">
        <v>49.487734675399999</v>
      </c>
      <c r="D7208" s="4">
        <v>6.9953627483699998</v>
      </c>
      <c r="E7208" s="4">
        <f>Orte[[#This Row],[Lat_dez]]*PI()/180</f>
        <v>0.86372390943909716</v>
      </c>
      <c r="F7208" s="4">
        <f>Orte[[#This Row],[Lon_dez]]*PI()/180</f>
        <v>0.1220921123304161</v>
      </c>
      <c r="G7208" t="s">
        <v>534</v>
      </c>
      <c r="H7208" t="s">
        <v>535</v>
      </c>
      <c r="I7208" s="4" t="b">
        <v>0</v>
      </c>
      <c r="J7208" s="4" t="str">
        <f>CONCATENATE(Orte[[#This Row],[Ort]]," - ",Orte[[#This Row],[Landkreis]])</f>
        <v>Tholey - Landkreis St. Wendel</v>
      </c>
      <c r="L7208" s="3" t="s">
        <v>8400</v>
      </c>
      <c r="M7208" s="3"/>
      <c r="N7208" t="str">
        <f>Orte[[#This Row],[Ort]]</f>
        <v>Tholey</v>
      </c>
    </row>
    <row r="7209" spans="1:14" x14ac:dyDescent="0.35">
      <c r="A7209" t="s">
        <v>1532</v>
      </c>
      <c r="B7209" s="3" t="s">
        <v>8469</v>
      </c>
      <c r="C7209" s="4">
        <v>53.220730094700002</v>
      </c>
      <c r="D7209" s="4">
        <v>10.642051549</v>
      </c>
      <c r="E7209" s="4">
        <f>Orte[[#This Row],[Lat_dez]]*PI()/180</f>
        <v>0.92887697046774853</v>
      </c>
      <c r="F7209" s="4">
        <f>Orte[[#This Row],[Lon_dez]]*PI()/180</f>
        <v>0.18573883869701263</v>
      </c>
      <c r="G7209" t="s">
        <v>554</v>
      </c>
      <c r="H7209" t="s">
        <v>1040</v>
      </c>
      <c r="I7209" s="4" t="b">
        <v>0</v>
      </c>
      <c r="J7209" s="4" t="str">
        <f>CONCATENATE(Orte[[#This Row],[Ort]]," - ",Orte[[#This Row],[Landkreis]])</f>
        <v>Thomasburg - Landkreis Lüneburg</v>
      </c>
      <c r="L7209" s="3" t="s">
        <v>10066</v>
      </c>
      <c r="M7209" s="3"/>
      <c r="N7209" t="str">
        <f>Orte[[#This Row],[Ort]]</f>
        <v>Thomasburg</v>
      </c>
    </row>
    <row r="7210" spans="1:14" x14ac:dyDescent="0.35">
      <c r="A7210" t="s">
        <v>1235</v>
      </c>
      <c r="B7210" s="3" t="s">
        <v>8183</v>
      </c>
      <c r="C7210" s="4">
        <v>50.674414110000001</v>
      </c>
      <c r="D7210" s="4">
        <v>12.950659444199999</v>
      </c>
      <c r="E7210" s="4">
        <f>Orte[[#This Row],[Lat_dez]]*PI()/180</f>
        <v>0.88443537273857198</v>
      </c>
      <c r="F7210" s="4">
        <f>Orte[[#This Row],[Lon_dez]]*PI()/180</f>
        <v>0.22603164760578887</v>
      </c>
      <c r="G7210" t="s">
        <v>869</v>
      </c>
      <c r="H7210" t="s">
        <v>910</v>
      </c>
      <c r="I7210" s="4" t="b">
        <v>0</v>
      </c>
      <c r="J7210" s="4" t="str">
        <f>CONCATENATE(Orte[[#This Row],[Ort]]," - ",Orte[[#This Row],[Landkreis]])</f>
        <v>Thum - Landkreis Erzgebirgskreis</v>
      </c>
      <c r="L7210" s="3" t="s">
        <v>9426</v>
      </c>
      <c r="M7210" s="3"/>
      <c r="N7210" t="str">
        <f>Orte[[#This Row],[Ort]]</f>
        <v>Thum</v>
      </c>
    </row>
    <row r="7211" spans="1:14" x14ac:dyDescent="0.35">
      <c r="A7211" t="s">
        <v>4466</v>
      </c>
      <c r="B7211" s="3" t="s">
        <v>12058</v>
      </c>
      <c r="C7211" s="4">
        <v>49.938466502700003</v>
      </c>
      <c r="D7211" s="4">
        <v>9.8629344623400002</v>
      </c>
      <c r="E7211" s="4">
        <f>Orte[[#This Row],[Lat_dez]]*PI()/180</f>
        <v>0.87159066386901274</v>
      </c>
      <c r="F7211" s="4">
        <f>Orte[[#This Row],[Lon_dez]]*PI()/180</f>
        <v>0.17214068027624968</v>
      </c>
      <c r="G7211" t="s">
        <v>665</v>
      </c>
      <c r="H7211" t="s">
        <v>826</v>
      </c>
      <c r="I7211" s="4" t="b">
        <v>0</v>
      </c>
      <c r="J7211" s="4" t="str">
        <f>CONCATENATE(Orte[[#This Row],[Ort]]," - ",Orte[[#This Row],[Landkreis]])</f>
        <v>Thüngen - Landkreis Main-Spessart</v>
      </c>
      <c r="L7211" s="3" t="s">
        <v>9720</v>
      </c>
      <c r="M7211" s="3"/>
      <c r="N7211" t="str">
        <f>Orte[[#This Row],[Ort]]</f>
        <v>Thüngen</v>
      </c>
    </row>
    <row r="7212" spans="1:14" x14ac:dyDescent="0.35">
      <c r="A7212" t="s">
        <v>2220</v>
      </c>
      <c r="B7212" s="3" t="s">
        <v>9234</v>
      </c>
      <c r="C7212" s="4">
        <v>49.876464861999999</v>
      </c>
      <c r="D7212" s="4">
        <v>9.8568957297700006</v>
      </c>
      <c r="E7212" s="4">
        <f>Orte[[#This Row],[Lat_dez]]*PI()/180</f>
        <v>0.87050853109715909</v>
      </c>
      <c r="F7212" s="4">
        <f>Orte[[#This Row],[Lon_dez]]*PI()/180</f>
        <v>0.17203528451025576</v>
      </c>
      <c r="G7212" t="s">
        <v>665</v>
      </c>
      <c r="H7212" t="s">
        <v>1003</v>
      </c>
      <c r="I7212" s="4" t="b">
        <v>0</v>
      </c>
      <c r="J7212" s="4" t="str">
        <f>CONCATENATE(Orte[[#This Row],[Ort]]," - ",Orte[[#This Row],[Landkreis]])</f>
        <v>Thüngershem - Landkreis Würzburg</v>
      </c>
      <c r="L7212" s="3" t="s">
        <v>9772</v>
      </c>
      <c r="M7212" s="3"/>
      <c r="N7212" t="str">
        <f>Orte[[#This Row],[Ort]]</f>
        <v>Thüngershem</v>
      </c>
    </row>
    <row r="7213" spans="1:14" x14ac:dyDescent="0.35">
      <c r="A7213" t="s">
        <v>936</v>
      </c>
      <c r="B7213" s="3" t="s">
        <v>7937</v>
      </c>
      <c r="C7213" s="4">
        <v>48.769332477200003</v>
      </c>
      <c r="D7213" s="4">
        <v>13.300278331099999</v>
      </c>
      <c r="E7213" s="4">
        <f>Orte[[#This Row],[Lat_dez]]*PI()/180</f>
        <v>0.85118542572694245</v>
      </c>
      <c r="F7213" s="4">
        <f>Orte[[#This Row],[Lon_dez]]*PI()/180</f>
        <v>0.23213364830935149</v>
      </c>
      <c r="G7213" t="s">
        <v>665</v>
      </c>
      <c r="H7213" t="s">
        <v>937</v>
      </c>
      <c r="I7213" s="4" t="b">
        <v>0</v>
      </c>
      <c r="J7213" s="4" t="str">
        <f>CONCATENATE(Orte[[#This Row],[Ort]]," - ",Orte[[#This Row],[Landkreis]])</f>
        <v>Thurmansbang - Landkreis Freyung-Grafenau</v>
      </c>
      <c r="L7213" s="3" t="s">
        <v>15119</v>
      </c>
      <c r="M7213" s="3"/>
      <c r="N7213" t="str">
        <f>Orte[[#This Row],[Ort]]</f>
        <v>Thurmansbang</v>
      </c>
    </row>
    <row r="7214" spans="1:14" x14ac:dyDescent="0.35">
      <c r="A7214" t="s">
        <v>2574</v>
      </c>
      <c r="B7214" s="3" t="s">
        <v>9667</v>
      </c>
      <c r="C7214" s="4">
        <v>50.000530430399998</v>
      </c>
      <c r="D7214" s="4">
        <v>11.4016049609</v>
      </c>
      <c r="E7214" s="4">
        <f>Orte[[#This Row],[Lat_dez]]*PI()/180</f>
        <v>0.87267388375409738</v>
      </c>
      <c r="F7214" s="4">
        <f>Orte[[#This Row],[Lon_dez]]*PI()/180</f>
        <v>0.19899554657942431</v>
      </c>
      <c r="G7214" t="s">
        <v>665</v>
      </c>
      <c r="H7214" t="s">
        <v>956</v>
      </c>
      <c r="I7214" s="4" t="b">
        <v>0</v>
      </c>
      <c r="J7214" s="4" t="str">
        <f>CONCATENATE(Orte[[#This Row],[Ort]]," - ",Orte[[#This Row],[Landkreis]])</f>
        <v>Thurnau - Landkreis Kulmbach</v>
      </c>
      <c r="L7214" s="3" t="s">
        <v>14539</v>
      </c>
      <c r="M7214" s="3"/>
      <c r="N7214" t="str">
        <f>Orte[[#This Row],[Ort]]</f>
        <v>Thurnau</v>
      </c>
    </row>
    <row r="7215" spans="1:14" x14ac:dyDescent="0.35">
      <c r="A7215" t="s">
        <v>3880</v>
      </c>
      <c r="B7215" s="3" t="s">
        <v>11302</v>
      </c>
      <c r="C7215" s="4">
        <v>48.608847976100002</v>
      </c>
      <c r="D7215" s="4">
        <v>13.550976496500001</v>
      </c>
      <c r="E7215" s="4">
        <f>Orte[[#This Row],[Lat_dez]]*PI()/180</f>
        <v>0.8483844427843269</v>
      </c>
      <c r="F7215" s="4">
        <f>Orte[[#This Row],[Lon_dez]]*PI()/180</f>
        <v>0.23650915672429085</v>
      </c>
      <c r="G7215" t="s">
        <v>665</v>
      </c>
      <c r="H7215" t="s">
        <v>925</v>
      </c>
      <c r="I7215" s="4" t="b">
        <v>0</v>
      </c>
      <c r="J7215" s="4" t="str">
        <f>CONCATENATE(Orte[[#This Row],[Ort]]," - ",Orte[[#This Row],[Landkreis]])</f>
        <v>Thyrnau - Landkreis Passau</v>
      </c>
      <c r="L7215" s="3" t="s">
        <v>13730</v>
      </c>
      <c r="M7215" s="3"/>
      <c r="N7215" t="str">
        <f>Orte[[#This Row],[Ort]]</f>
        <v>Thyrnau</v>
      </c>
    </row>
    <row r="7216" spans="1:14" x14ac:dyDescent="0.35">
      <c r="A7216" t="s">
        <v>6658</v>
      </c>
      <c r="B7216" s="3" t="s">
        <v>14971</v>
      </c>
      <c r="C7216" s="4">
        <v>52.5112124049</v>
      </c>
      <c r="D7216" s="4">
        <v>10.8170072974</v>
      </c>
      <c r="E7216" s="4">
        <f>Orte[[#This Row],[Lat_dez]]*PI()/180</f>
        <v>0.9164935506795947</v>
      </c>
      <c r="F7216" s="4">
        <f>Orte[[#This Row],[Lon_dez]]*PI()/180</f>
        <v>0.18879239255188346</v>
      </c>
      <c r="G7216" t="s">
        <v>554</v>
      </c>
      <c r="H7216" t="s">
        <v>1314</v>
      </c>
      <c r="I7216" s="4" t="b">
        <v>0</v>
      </c>
      <c r="J7216" s="4" t="str">
        <f>CONCATENATE(Orte[[#This Row],[Ort]]," - ",Orte[[#This Row],[Landkreis]])</f>
        <v>Tiddische - Landkreis Gifhorn</v>
      </c>
      <c r="L7216" s="3" t="s">
        <v>9061</v>
      </c>
      <c r="M7216" s="3"/>
      <c r="N7216" t="str">
        <f>Orte[[#This Row],[Ort]]</f>
        <v>Tiddische</v>
      </c>
    </row>
    <row r="7217" spans="1:14" x14ac:dyDescent="0.35">
      <c r="A7217" t="s">
        <v>1429</v>
      </c>
      <c r="B7217" s="3" t="s">
        <v>14753</v>
      </c>
      <c r="C7217" s="4">
        <v>48.490614786199998</v>
      </c>
      <c r="D7217" s="4">
        <v>12.1123824302</v>
      </c>
      <c r="E7217" s="4">
        <f>Orte[[#This Row],[Lat_dez]]*PI()/180</f>
        <v>0.84632088433543606</v>
      </c>
      <c r="F7217" s="4">
        <f>Orte[[#This Row],[Lon_dez]]*PI()/180</f>
        <v>0.21140095366770223</v>
      </c>
      <c r="G7217" t="s">
        <v>665</v>
      </c>
      <c r="H7217" t="s">
        <v>881</v>
      </c>
      <c r="I7217" s="4" t="b">
        <v>0</v>
      </c>
      <c r="J7217" s="4" t="str">
        <f>CONCATENATE(Orte[[#This Row],[Ort]]," - ",Orte[[#This Row],[Landkreis]])</f>
        <v>Tiefenbach - Landkreis Landshut</v>
      </c>
      <c r="L7217" s="3" t="s">
        <v>13157</v>
      </c>
      <c r="M7217" s="3"/>
      <c r="N7217" t="str">
        <f>Orte[[#This Row],[Ort]]</f>
        <v>Tiefenbach</v>
      </c>
    </row>
    <row r="7218" spans="1:14" x14ac:dyDescent="0.35">
      <c r="A7218" t="s">
        <v>1429</v>
      </c>
      <c r="B7218" s="3" t="s">
        <v>12841</v>
      </c>
      <c r="C7218" s="4">
        <v>49.4423787379</v>
      </c>
      <c r="D7218" s="4">
        <v>12.590017081499999</v>
      </c>
      <c r="E7218" s="4">
        <f>Orte[[#This Row],[Lat_dez]]*PI()/180</f>
        <v>0.86293229899439339</v>
      </c>
      <c r="F7218" s="4">
        <f>Orte[[#This Row],[Lon_dez]]*PI()/180</f>
        <v>0.21973725095450222</v>
      </c>
      <c r="G7218" t="s">
        <v>665</v>
      </c>
      <c r="H7218" t="s">
        <v>915</v>
      </c>
      <c r="I7218" s="4" t="b">
        <v>0</v>
      </c>
      <c r="J7218" s="4" t="str">
        <f>CONCATENATE(Orte[[#This Row],[Ort]]," - ",Orte[[#This Row],[Landkreis]])</f>
        <v>Tiefenbach - Landkreis Cham</v>
      </c>
      <c r="L7218" s="3" t="s">
        <v>11245</v>
      </c>
      <c r="M7218" s="3"/>
      <c r="N7218" t="str">
        <f>Orte[[#This Row],[Ort]]</f>
        <v>Tiefenbach</v>
      </c>
    </row>
    <row r="7219" spans="1:14" x14ac:dyDescent="0.35">
      <c r="A7219" t="s">
        <v>1429</v>
      </c>
      <c r="B7219" s="3" t="s">
        <v>8364</v>
      </c>
      <c r="C7219" s="4">
        <v>48.635813443300002</v>
      </c>
      <c r="D7219" s="4">
        <v>13.369952811899999</v>
      </c>
      <c r="E7219" s="4">
        <f>Orte[[#This Row],[Lat_dez]]*PI()/180</f>
        <v>0.84885507897130552</v>
      </c>
      <c r="F7219" s="4">
        <f>Orte[[#This Row],[Lon_dez]]*PI()/180</f>
        <v>0.23334969740392911</v>
      </c>
      <c r="G7219" t="s">
        <v>665</v>
      </c>
      <c r="H7219" t="s">
        <v>925</v>
      </c>
      <c r="I7219" s="4" t="b">
        <v>0</v>
      </c>
      <c r="J7219" s="4" t="str">
        <f>CONCATENATE(Orte[[#This Row],[Ort]]," - ",Orte[[#This Row],[Landkreis]])</f>
        <v>Tiefenbach - Landkreis Passau</v>
      </c>
      <c r="L7219" s="3" t="s">
        <v>13729</v>
      </c>
      <c r="M7219" s="3"/>
      <c r="N7219" t="str">
        <f>Orte[[#This Row],[Ort]]</f>
        <v>Tiefenbach</v>
      </c>
    </row>
    <row r="7220" spans="1:14" x14ac:dyDescent="0.35">
      <c r="A7220" t="s">
        <v>2699</v>
      </c>
      <c r="B7220" s="3" t="s">
        <v>9821</v>
      </c>
      <c r="C7220" s="4">
        <v>49.924039666699997</v>
      </c>
      <c r="D7220" s="4">
        <v>7.5285068770299999</v>
      </c>
      <c r="E7220" s="4">
        <f>Orte[[#This Row],[Lat_dez]]*PI()/180</f>
        <v>0.87133886808016747</v>
      </c>
      <c r="F7220" s="4">
        <f>Orte[[#This Row],[Lon_dez]]*PI()/180</f>
        <v>0.13139723276320936</v>
      </c>
      <c r="G7220" t="s">
        <v>514</v>
      </c>
      <c r="H7220" t="s">
        <v>1165</v>
      </c>
      <c r="I7220" s="4" t="b">
        <v>0</v>
      </c>
      <c r="J7220" s="4" t="str">
        <f>CONCATENATE(Orte[[#This Row],[Ort]]," - ",Orte[[#This Row],[Landkreis]])</f>
        <v>Tiefenbach u.a. - Landkreis Rhein-Hunsrück-Kreis</v>
      </c>
      <c r="L7220" s="3" t="s">
        <v>9923</v>
      </c>
      <c r="M7220" s="3"/>
      <c r="N7220" t="str">
        <f>Orte[[#This Row],[Ort]]</f>
        <v>Tiefenbach u.a.</v>
      </c>
    </row>
    <row r="7221" spans="1:14" x14ac:dyDescent="0.35">
      <c r="A7221" t="s">
        <v>4256</v>
      </c>
      <c r="B7221" s="3" t="s">
        <v>11775</v>
      </c>
      <c r="C7221" s="4">
        <v>48.815840358599999</v>
      </c>
      <c r="D7221" s="4">
        <v>8.8105816084999997</v>
      </c>
      <c r="E7221" s="4">
        <f>Orte[[#This Row],[Lat_dez]]*PI()/180</f>
        <v>0.85199714138549942</v>
      </c>
      <c r="F7221" s="4">
        <f>Orte[[#This Row],[Lon_dez]]*PI()/180</f>
        <v>0.15377365808398299</v>
      </c>
      <c r="G7221" t="s">
        <v>546</v>
      </c>
      <c r="H7221" t="s">
        <v>721</v>
      </c>
      <c r="I7221" s="4" t="b">
        <v>0</v>
      </c>
      <c r="J7221" s="4" t="str">
        <f>CONCATENATE(Orte[[#This Row],[Ort]]," - ",Orte[[#This Row],[Landkreis]])</f>
        <v>Tiefenbronn - Landkreis Enzkreis</v>
      </c>
      <c r="L7221" s="3" t="s">
        <v>13242</v>
      </c>
      <c r="M7221" s="3"/>
      <c r="N7221" t="str">
        <f>Orte[[#This Row],[Ort]]</f>
        <v>Tiefenbronn</v>
      </c>
    </row>
    <row r="7222" spans="1:14" x14ac:dyDescent="0.35">
      <c r="A7222" t="s">
        <v>2588</v>
      </c>
      <c r="B7222" s="3" t="s">
        <v>9696</v>
      </c>
      <c r="C7222" s="4">
        <v>50.837181746299997</v>
      </c>
      <c r="D7222" s="4">
        <v>10.176664128200001</v>
      </c>
      <c r="E7222" s="4">
        <f>Orte[[#This Row],[Lat_dez]]*PI()/180</f>
        <v>0.88727620390769557</v>
      </c>
      <c r="F7222" s="4">
        <f>Orte[[#This Row],[Lon_dez]]*PI()/180</f>
        <v>0.17761629590668834</v>
      </c>
      <c r="G7222" t="s">
        <v>678</v>
      </c>
      <c r="H7222" t="s">
        <v>679</v>
      </c>
      <c r="I7222" s="4" t="b">
        <v>0</v>
      </c>
      <c r="J7222" s="4" t="str">
        <f>CONCATENATE(Orte[[#This Row],[Ort]]," - ",Orte[[#This Row],[Landkreis]])</f>
        <v>Tiefenort - Landkreis Wartburgkreis</v>
      </c>
      <c r="L7222" s="3" t="s">
        <v>11721</v>
      </c>
      <c r="M7222" s="3"/>
      <c r="N7222" t="str">
        <f>Orte[[#This Row],[Ort]]</f>
        <v>Tiefenort</v>
      </c>
    </row>
    <row r="7223" spans="1:14" x14ac:dyDescent="0.35">
      <c r="A7223" t="s">
        <v>7080</v>
      </c>
      <c r="B7223" s="3" t="s">
        <v>15540</v>
      </c>
      <c r="C7223" s="4">
        <v>49.545926129999998</v>
      </c>
      <c r="D7223" s="4">
        <v>8.1066823258799996</v>
      </c>
      <c r="E7223" s="4">
        <f>Orte[[#This Row],[Lat_dez]]*PI()/180</f>
        <v>0.86473954191839197</v>
      </c>
      <c r="F7223" s="4">
        <f>Orte[[#This Row],[Lon_dez]]*PI()/180</f>
        <v>0.14148829799983792</v>
      </c>
      <c r="G7223" t="s">
        <v>514</v>
      </c>
      <c r="H7223" t="s">
        <v>624</v>
      </c>
      <c r="I7223" s="4" t="b">
        <v>0</v>
      </c>
      <c r="J7223" s="4" t="str">
        <f>CONCATENATE(Orte[[#This Row],[Ort]]," - ",Orte[[#This Row],[Landkreis]])</f>
        <v>Tiefenthal - Landkreis Bad Dürkheim</v>
      </c>
      <c r="L7223" s="3" t="s">
        <v>13245</v>
      </c>
      <c r="M7223" s="3"/>
      <c r="N7223" t="str">
        <f>Orte[[#This Row],[Ort]]</f>
        <v>Tiefenthal</v>
      </c>
    </row>
    <row r="7224" spans="1:14" x14ac:dyDescent="0.35">
      <c r="A7224" t="s">
        <v>6613</v>
      </c>
      <c r="B7224" s="3" t="s">
        <v>14917</v>
      </c>
      <c r="C7224" s="4">
        <v>54.130236607500002</v>
      </c>
      <c r="D7224" s="4">
        <v>9.9139169199200001</v>
      </c>
      <c r="E7224" s="4">
        <f>Orte[[#This Row],[Lat_dez]]*PI()/180</f>
        <v>0.94475085368444056</v>
      </c>
      <c r="F7224" s="4">
        <f>Orte[[#This Row],[Lon_dez]]*PI()/180</f>
        <v>0.173030492021779</v>
      </c>
      <c r="G7224" t="s">
        <v>641</v>
      </c>
      <c r="H7224" t="s">
        <v>642</v>
      </c>
      <c r="I7224" s="4" t="b">
        <v>0</v>
      </c>
      <c r="J7224" s="4" t="str">
        <f>CONCATENATE(Orte[[#This Row],[Ort]]," - ",Orte[[#This Row],[Landkreis]])</f>
        <v>Timmaspe - Kreis Rendsburg-Eckernförde</v>
      </c>
      <c r="L7224" s="3" t="s">
        <v>7846</v>
      </c>
      <c r="M7224" s="3"/>
      <c r="N7224" t="str">
        <f>Orte[[#This Row],[Ort]]</f>
        <v>Timmaspe</v>
      </c>
    </row>
    <row r="7225" spans="1:14" x14ac:dyDescent="0.35">
      <c r="A7225" t="s">
        <v>4845</v>
      </c>
      <c r="B7225" s="3" t="s">
        <v>12550</v>
      </c>
      <c r="C7225" s="4">
        <v>53.982937924600002</v>
      </c>
      <c r="D7225" s="4">
        <v>10.777060735899999</v>
      </c>
      <c r="E7225" s="4">
        <f>Orte[[#This Row],[Lat_dez]]*PI()/180</f>
        <v>0.94218000668398438</v>
      </c>
      <c r="F7225" s="4">
        <f>Orte[[#This Row],[Lon_dez]]*PI()/180</f>
        <v>0.18809519352885801</v>
      </c>
      <c r="G7225" t="s">
        <v>641</v>
      </c>
      <c r="H7225" t="s">
        <v>1323</v>
      </c>
      <c r="I7225" s="4" t="b">
        <v>0</v>
      </c>
      <c r="J7225" s="4" t="str">
        <f>CONCATENATE(Orte[[#This Row],[Ort]]," - ",Orte[[#This Row],[Landkreis]])</f>
        <v>Timmendorfer Strand - Kreis Ostholstein</v>
      </c>
      <c r="L7225" s="3" t="s">
        <v>11250</v>
      </c>
      <c r="M7225" s="3"/>
      <c r="N7225" t="str">
        <f>Orte[[#This Row],[Ort]]</f>
        <v>Timmendorfer Strand</v>
      </c>
    </row>
    <row r="7226" spans="1:14" x14ac:dyDescent="0.35">
      <c r="A7226" t="s">
        <v>1399</v>
      </c>
      <c r="B7226" s="3" t="s">
        <v>8334</v>
      </c>
      <c r="C7226" s="4">
        <v>49.8872206582</v>
      </c>
      <c r="D7226" s="4">
        <v>12.3506537115</v>
      </c>
      <c r="E7226" s="4">
        <f>Orte[[#This Row],[Lat_dez]]*PI()/180</f>
        <v>0.87069625515452265</v>
      </c>
      <c r="F7226" s="4">
        <f>Orte[[#This Row],[Lon_dez]]*PI()/180</f>
        <v>0.21555957203933285</v>
      </c>
      <c r="G7226" t="s">
        <v>665</v>
      </c>
      <c r="H7226" t="s">
        <v>1307</v>
      </c>
      <c r="I7226" s="4" t="b">
        <v>0</v>
      </c>
      <c r="J7226" s="4" t="str">
        <f>CONCATENATE(Orte[[#This Row],[Ort]]," - ",Orte[[#This Row],[Landkreis]])</f>
        <v>Tirschenreuth - Landkreis Tirschenreuth</v>
      </c>
      <c r="L7226" s="3" t="s">
        <v>11558</v>
      </c>
      <c r="M7226" s="3"/>
      <c r="N7226" t="str">
        <f>Orte[[#This Row],[Ort]]</f>
        <v>Tirschenreuth</v>
      </c>
    </row>
    <row r="7227" spans="1:14" x14ac:dyDescent="0.35">
      <c r="A7227" t="s">
        <v>545</v>
      </c>
      <c r="B7227" s="3" t="s">
        <v>7694</v>
      </c>
      <c r="C7227" s="4">
        <v>47.937957837399999</v>
      </c>
      <c r="D7227" s="4">
        <v>8.1899830816700003</v>
      </c>
      <c r="E7227" s="4">
        <f>Orte[[#This Row],[Lat_dez]]*PI()/180</f>
        <v>0.83667520094485037</v>
      </c>
      <c r="F7227" s="4">
        <f>Orte[[#This Row],[Lon_dez]]*PI()/180</f>
        <v>0.14294217045777316</v>
      </c>
      <c r="G7227" t="s">
        <v>546</v>
      </c>
      <c r="H7227" t="s">
        <v>547</v>
      </c>
      <c r="I7227" s="4" t="b">
        <v>0</v>
      </c>
      <c r="J7227" s="4" t="str">
        <f>CONCATENATE(Orte[[#This Row],[Ort]]," - ",Orte[[#This Row],[Landkreis]])</f>
        <v>Titisee-Neustadt - Landkreis Breisgau-Hochschwarzwald</v>
      </c>
      <c r="L7227" s="3" t="s">
        <v>15118</v>
      </c>
      <c r="M7227" s="3"/>
      <c r="N7227" t="str">
        <f>Orte[[#This Row],[Ort]]</f>
        <v>Titisee-Neustadt</v>
      </c>
    </row>
    <row r="7228" spans="1:14" x14ac:dyDescent="0.35">
      <c r="A7228" t="s">
        <v>6013</v>
      </c>
      <c r="B7228" s="3" t="s">
        <v>14085</v>
      </c>
      <c r="C7228" s="4">
        <v>49.000870644800003</v>
      </c>
      <c r="D7228" s="4">
        <v>11.2175728749</v>
      </c>
      <c r="E7228" s="4">
        <f>Orte[[#This Row],[Lat_dez]]*PI()/180</f>
        <v>0.85522652909559693</v>
      </c>
      <c r="F7228" s="4">
        <f>Orte[[#This Row],[Lon_dez]]*PI()/180</f>
        <v>0.19578358074941096</v>
      </c>
      <c r="G7228" t="s">
        <v>665</v>
      </c>
      <c r="H7228" t="s">
        <v>1867</v>
      </c>
      <c r="I7228" s="4" t="b">
        <v>0</v>
      </c>
      <c r="J7228" s="4" t="str">
        <f>CONCATENATE(Orte[[#This Row],[Ort]]," - ",Orte[[#This Row],[Landkreis]])</f>
        <v>Titting - Landkreis Eichstätt</v>
      </c>
      <c r="L7228" s="3" t="s">
        <v>8256</v>
      </c>
      <c r="M7228" s="3"/>
      <c r="N7228" t="str">
        <f>Orte[[#This Row],[Ort]]</f>
        <v>Titting</v>
      </c>
    </row>
    <row r="7229" spans="1:14" x14ac:dyDescent="0.35">
      <c r="A7229" t="s">
        <v>1917</v>
      </c>
      <c r="B7229" s="3" t="s">
        <v>8888</v>
      </c>
      <c r="C7229" s="4">
        <v>48.728883675600002</v>
      </c>
      <c r="D7229" s="4">
        <v>13.3964824432</v>
      </c>
      <c r="E7229" s="4">
        <f>Orte[[#This Row],[Lat_dez]]*PI()/180</f>
        <v>0.8504794609605365</v>
      </c>
      <c r="F7229" s="4">
        <f>Orte[[#This Row],[Lon_dez]]*PI()/180</f>
        <v>0.23381272681945425</v>
      </c>
      <c r="G7229" t="s">
        <v>665</v>
      </c>
      <c r="H7229" t="s">
        <v>925</v>
      </c>
      <c r="I7229" s="4" t="b">
        <v>0</v>
      </c>
      <c r="J7229" s="4" t="str">
        <f>CONCATENATE(Orte[[#This Row],[Ort]]," - ",Orte[[#This Row],[Landkreis]])</f>
        <v>Tittling - Landkreis Passau</v>
      </c>
      <c r="L7229" s="3" t="s">
        <v>13716</v>
      </c>
      <c r="M7229" s="3"/>
      <c r="N7229" t="str">
        <f>Orte[[#This Row],[Ort]]</f>
        <v>Tittling</v>
      </c>
    </row>
    <row r="7230" spans="1:14" x14ac:dyDescent="0.35">
      <c r="A7230" t="s">
        <v>2471</v>
      </c>
      <c r="B7230" s="3" t="s">
        <v>9526</v>
      </c>
      <c r="C7230" s="4">
        <v>48.046703516000001</v>
      </c>
      <c r="D7230" s="4">
        <v>12.7401553748</v>
      </c>
      <c r="E7230" s="4">
        <f>Orte[[#This Row],[Lat_dez]]*PI()/180</f>
        <v>0.83857317108373608</v>
      </c>
      <c r="F7230" s="4">
        <f>Orte[[#This Row],[Lon_dez]]*PI()/180</f>
        <v>0.22235765850591221</v>
      </c>
      <c r="G7230" t="s">
        <v>665</v>
      </c>
      <c r="H7230" t="s">
        <v>913</v>
      </c>
      <c r="I7230" s="4" t="b">
        <v>0</v>
      </c>
      <c r="J7230" s="4" t="str">
        <f>CONCATENATE(Orte[[#This Row],[Ort]]," - ",Orte[[#This Row],[Landkreis]])</f>
        <v>Tittmoning - Landkreis Traunstein</v>
      </c>
      <c r="L7230" s="3" t="s">
        <v>15490</v>
      </c>
      <c r="M7230" s="3"/>
      <c r="N7230" t="str">
        <f>Orte[[#This Row],[Ort]]</f>
        <v>Tittmoning</v>
      </c>
    </row>
    <row r="7231" spans="1:14" x14ac:dyDescent="0.35">
      <c r="A7231" t="s">
        <v>5396</v>
      </c>
      <c r="B7231" s="3" t="s">
        <v>13260</v>
      </c>
      <c r="C7231" s="4">
        <v>50.995285260999999</v>
      </c>
      <c r="D7231" s="4">
        <v>6.4220053040999998</v>
      </c>
      <c r="E7231" s="4">
        <f>Orte[[#This Row],[Lat_dez]]*PI()/180</f>
        <v>0.89003563079818582</v>
      </c>
      <c r="F7231" s="4">
        <f>Orte[[#This Row],[Lon_dez]]*PI()/180</f>
        <v>0.11208513713708471</v>
      </c>
      <c r="G7231" t="s">
        <v>504</v>
      </c>
      <c r="H7231" t="s">
        <v>512</v>
      </c>
      <c r="I7231" s="4" t="b">
        <v>0</v>
      </c>
      <c r="J7231" s="4" t="str">
        <f>CONCATENATE(Orte[[#This Row],[Ort]]," - ",Orte[[#This Row],[Landkreis]])</f>
        <v>Titz - Kreis Düren</v>
      </c>
      <c r="L7231" s="3" t="s">
        <v>11712</v>
      </c>
      <c r="M7231" s="3"/>
      <c r="N7231" t="str">
        <f>Orte[[#This Row],[Ort]]</f>
        <v>Titz</v>
      </c>
    </row>
    <row r="7232" spans="1:14" x14ac:dyDescent="0.35">
      <c r="A7232" t="s">
        <v>818</v>
      </c>
      <c r="B7232" s="3" t="s">
        <v>7863</v>
      </c>
      <c r="C7232" s="4">
        <v>54.154787242799998</v>
      </c>
      <c r="D7232" s="4">
        <v>9.5780408337100003</v>
      </c>
      <c r="E7232" s="4">
        <f>Orte[[#This Row],[Lat_dez]]*PI()/180</f>
        <v>0.94517934310388185</v>
      </c>
      <c r="F7232" s="4">
        <f>Orte[[#This Row],[Lon_dez]]*PI()/180</f>
        <v>0.16716834843870221</v>
      </c>
      <c r="G7232" t="s">
        <v>641</v>
      </c>
      <c r="H7232" t="s">
        <v>642</v>
      </c>
      <c r="I7232" s="4" t="b">
        <v>0</v>
      </c>
      <c r="J7232" s="4" t="str">
        <f>CONCATENATE(Orte[[#This Row],[Ort]]," - ",Orte[[#This Row],[Landkreis]])</f>
        <v>Todenbüttel - Kreis Rendsburg-Eckernförde</v>
      </c>
      <c r="L7232" s="3" t="s">
        <v>15087</v>
      </c>
      <c r="M7232" s="3"/>
      <c r="N7232" t="str">
        <f>Orte[[#This Row],[Ort]]</f>
        <v>Todenbüttel</v>
      </c>
    </row>
    <row r="7233" spans="1:14" x14ac:dyDescent="0.35">
      <c r="A7233" t="s">
        <v>7219</v>
      </c>
      <c r="B7233" s="3" t="s">
        <v>15728</v>
      </c>
      <c r="C7233" s="4">
        <v>53.695850726700002</v>
      </c>
      <c r="D7233" s="4">
        <v>10.346855662199999</v>
      </c>
      <c r="E7233" s="4">
        <f>Orte[[#This Row],[Lat_dez]]*PI()/180</f>
        <v>0.93716938984030485</v>
      </c>
      <c r="F7233" s="4">
        <f>Orte[[#This Row],[Lon_dez]]*PI()/180</f>
        <v>0.18058669853400819</v>
      </c>
      <c r="G7233" t="s">
        <v>641</v>
      </c>
      <c r="H7233" t="s">
        <v>703</v>
      </c>
      <c r="I7233" s="4" t="b">
        <v>0</v>
      </c>
      <c r="J7233" s="4" t="str">
        <f>CONCATENATE(Orte[[#This Row],[Ort]]," - ",Orte[[#This Row],[Landkreis]])</f>
        <v>Todendorf - Kreis Stormarn</v>
      </c>
      <c r="L7233" s="3" t="s">
        <v>9775</v>
      </c>
      <c r="M7233" s="3"/>
      <c r="N7233" t="str">
        <f>Orte[[#This Row],[Ort]]</f>
        <v>Todendorf</v>
      </c>
    </row>
    <row r="7234" spans="1:14" x14ac:dyDescent="0.35">
      <c r="A7234" t="s">
        <v>6885</v>
      </c>
      <c r="B7234" s="3" t="s">
        <v>15266</v>
      </c>
      <c r="C7234" s="4">
        <v>47.737791198799997</v>
      </c>
      <c r="D7234" s="4">
        <v>7.9977044206099999</v>
      </c>
      <c r="E7234" s="4">
        <f>Orte[[#This Row],[Lat_dez]]*PI()/180</f>
        <v>0.83318163404863077</v>
      </c>
      <c r="F7234" s="4">
        <f>Orte[[#This Row],[Lon_dez]]*PI()/180</f>
        <v>0.13958627474094992</v>
      </c>
      <c r="G7234" t="s">
        <v>546</v>
      </c>
      <c r="H7234" t="s">
        <v>561</v>
      </c>
      <c r="I7234" s="4" t="b">
        <v>0</v>
      </c>
      <c r="J7234" s="4" t="str">
        <f>CONCATENATE(Orte[[#This Row],[Ort]]," - ",Orte[[#This Row],[Landkreis]])</f>
        <v>Todtmoos - Landkreis Waldshut</v>
      </c>
      <c r="L7234" s="3" t="s">
        <v>11253</v>
      </c>
      <c r="M7234" s="3"/>
      <c r="N7234" t="str">
        <f>Orte[[#This Row],[Ort]]</f>
        <v>Todtmoos</v>
      </c>
    </row>
    <row r="7235" spans="1:14" x14ac:dyDescent="0.35">
      <c r="A7235" t="s">
        <v>5844</v>
      </c>
      <c r="B7235" s="3" t="s">
        <v>13865</v>
      </c>
      <c r="C7235" s="4">
        <v>47.827421359200002</v>
      </c>
      <c r="D7235" s="4">
        <v>7.9610742270900001</v>
      </c>
      <c r="E7235" s="4">
        <f>Orte[[#This Row],[Lat_dez]]*PI()/180</f>
        <v>0.83474597545670148</v>
      </c>
      <c r="F7235" s="4">
        <f>Orte[[#This Row],[Lon_dez]]*PI()/180</f>
        <v>0.13894695725838324</v>
      </c>
      <c r="G7235" t="s">
        <v>546</v>
      </c>
      <c r="H7235" t="s">
        <v>597</v>
      </c>
      <c r="I7235" s="4" t="b">
        <v>0</v>
      </c>
      <c r="J7235" s="4" t="str">
        <f>CONCATENATE(Orte[[#This Row],[Ort]]," - ",Orte[[#This Row],[Landkreis]])</f>
        <v>Todtnau - Landkreis Lörrach</v>
      </c>
      <c r="L7235" s="3" t="s">
        <v>12555</v>
      </c>
      <c r="M7235" s="3"/>
      <c r="N7235" t="str">
        <f>Orte[[#This Row],[Ort]]</f>
        <v>Todtnau</v>
      </c>
    </row>
    <row r="7236" spans="1:14" x14ac:dyDescent="0.35">
      <c r="A7236" t="s">
        <v>2186</v>
      </c>
      <c r="B7236" s="3" t="s">
        <v>9192</v>
      </c>
      <c r="C7236" s="4">
        <v>48.269065299600001</v>
      </c>
      <c r="D7236" s="4">
        <v>12.5807800519</v>
      </c>
      <c r="E7236" s="4">
        <f>Orte[[#This Row],[Lat_dez]]*PI()/180</f>
        <v>0.84245411633816314</v>
      </c>
      <c r="F7236" s="4">
        <f>Orte[[#This Row],[Lon_dez]]*PI()/180</f>
        <v>0.21957603437487808</v>
      </c>
      <c r="G7236" t="s">
        <v>665</v>
      </c>
      <c r="H7236" t="s">
        <v>908</v>
      </c>
      <c r="I7236" s="4" t="b">
        <v>0</v>
      </c>
      <c r="J7236" s="4" t="str">
        <f>CONCATENATE(Orte[[#This Row],[Ort]]," - ",Orte[[#This Row],[Landkreis]])</f>
        <v>Töging a. Inn - Landkreis Altötting</v>
      </c>
      <c r="L7236" s="3" t="s">
        <v>12558</v>
      </c>
      <c r="M7236" s="3"/>
      <c r="N7236" t="str">
        <f>Orte[[#This Row],[Ort]]</f>
        <v>Töging a. Inn</v>
      </c>
    </row>
    <row r="7237" spans="1:14" x14ac:dyDescent="0.35">
      <c r="A7237" t="s">
        <v>5584</v>
      </c>
      <c r="B7237" s="3" t="s">
        <v>13508</v>
      </c>
      <c r="C7237" s="4">
        <v>54.594772547700003</v>
      </c>
      <c r="D7237" s="4">
        <v>9.6562176766200007</v>
      </c>
      <c r="E7237" s="4">
        <f>Orte[[#This Row],[Lat_dez]]*PI()/180</f>
        <v>0.95285853533477805</v>
      </c>
      <c r="F7237" s="4">
        <f>Orte[[#This Row],[Lon_dez]]*PI()/180</f>
        <v>0.1685327917462961</v>
      </c>
      <c r="G7237" t="s">
        <v>641</v>
      </c>
      <c r="H7237" t="s">
        <v>660</v>
      </c>
      <c r="I7237" s="4" t="b">
        <v>0</v>
      </c>
      <c r="J7237" s="4" t="str">
        <f>CONCATENATE(Orte[[#This Row],[Ort]]," - ",Orte[[#This Row],[Landkreis]])</f>
        <v>Tolk, Twedt - Kreis Schleswig-Flensburg</v>
      </c>
      <c r="L7237" s="3" t="s">
        <v>9349</v>
      </c>
      <c r="M7237" s="3"/>
      <c r="N7237" t="str">
        <f>Orte[[#This Row],[Ort]]</f>
        <v>Tolk, Twedt</v>
      </c>
    </row>
    <row r="7238" spans="1:14" x14ac:dyDescent="0.35">
      <c r="A7238" t="s">
        <v>2955</v>
      </c>
      <c r="B7238" s="3" t="s">
        <v>10128</v>
      </c>
      <c r="C7238" s="4">
        <v>51.316445429399998</v>
      </c>
      <c r="D7238" s="4">
        <v>6.4524742649700002</v>
      </c>
      <c r="E7238" s="4">
        <f>Orte[[#This Row],[Lat_dez]]*PI()/180</f>
        <v>0.89564093316302529</v>
      </c>
      <c r="F7238" s="4">
        <f>Orte[[#This Row],[Lon_dez]]*PI()/180</f>
        <v>0.11261692082392752</v>
      </c>
      <c r="G7238" t="s">
        <v>504</v>
      </c>
      <c r="H7238" t="s">
        <v>2116</v>
      </c>
      <c r="I7238" s="4" t="b">
        <v>0</v>
      </c>
      <c r="J7238" s="4" t="str">
        <f>CONCATENATE(Orte[[#This Row],[Ort]]," - ",Orte[[#This Row],[Landkreis]])</f>
        <v>Tönisvorst - Kreis Viersen</v>
      </c>
      <c r="L7238" s="3" t="s">
        <v>14552</v>
      </c>
      <c r="M7238" s="3"/>
      <c r="N7238" t="str">
        <f>Orte[[#This Row],[Ort]]</f>
        <v>Tönisvorst</v>
      </c>
    </row>
    <row r="7239" spans="1:14" x14ac:dyDescent="0.35">
      <c r="A7239" t="s">
        <v>3272</v>
      </c>
      <c r="B7239" s="3" t="s">
        <v>10527</v>
      </c>
      <c r="C7239" s="4">
        <v>54.3078172572</v>
      </c>
      <c r="D7239" s="4">
        <v>8.8885389802799999</v>
      </c>
      <c r="E7239" s="4">
        <f>Orte[[#This Row],[Lat_dez]]*PI()/180</f>
        <v>0.94785022070953617</v>
      </c>
      <c r="F7239" s="4">
        <f>Orte[[#This Row],[Lon_dez]]*PI()/180</f>
        <v>0.15513427089774534</v>
      </c>
      <c r="G7239" t="s">
        <v>641</v>
      </c>
      <c r="H7239" t="s">
        <v>765</v>
      </c>
      <c r="I7239" s="4" t="b">
        <v>0</v>
      </c>
      <c r="J7239" s="4" t="str">
        <f>CONCATENATE(Orte[[#This Row],[Ort]]," - ",Orte[[#This Row],[Landkreis]])</f>
        <v>Tönning - Kreis Nordfriesland</v>
      </c>
      <c r="L7239" s="3" t="s">
        <v>11724</v>
      </c>
      <c r="M7239" s="3"/>
      <c r="N7239" t="str">
        <f>Orte[[#This Row],[Ort]]</f>
        <v>Tönning</v>
      </c>
    </row>
    <row r="7240" spans="1:14" x14ac:dyDescent="0.35">
      <c r="A7240" t="s">
        <v>1790</v>
      </c>
      <c r="B7240" s="3" t="s">
        <v>8748</v>
      </c>
      <c r="C7240" s="4">
        <v>53.2722497846</v>
      </c>
      <c r="D7240" s="4">
        <v>10.1017079042</v>
      </c>
      <c r="E7240" s="4">
        <f>Orte[[#This Row],[Lat_dez]]*PI()/180</f>
        <v>0.92977615868610997</v>
      </c>
      <c r="F7240" s="4">
        <f>Orte[[#This Row],[Lon_dez]]*PI()/180</f>
        <v>0.1763080630030259</v>
      </c>
      <c r="G7240" t="s">
        <v>554</v>
      </c>
      <c r="H7240" t="s">
        <v>821</v>
      </c>
      <c r="I7240" s="4" t="b">
        <v>0</v>
      </c>
      <c r="J7240" s="4" t="str">
        <f>CONCATENATE(Orte[[#This Row],[Ort]]," - ",Orte[[#This Row],[Landkreis]])</f>
        <v>Toppenstedt - Landkreis Harburg</v>
      </c>
      <c r="L7240" s="3" t="s">
        <v>10372</v>
      </c>
      <c r="M7240" s="3"/>
      <c r="N7240" t="str">
        <f>Orte[[#This Row],[Ort]]</f>
        <v>Toppenstedt</v>
      </c>
    </row>
    <row r="7241" spans="1:14" x14ac:dyDescent="0.35">
      <c r="A7241" t="s">
        <v>1236</v>
      </c>
      <c r="B7241" s="3" t="s">
        <v>8184</v>
      </c>
      <c r="C7241" s="4">
        <v>51.506358861300001</v>
      </c>
      <c r="D7241" s="4">
        <v>13.0010557212</v>
      </c>
      <c r="E7241" s="4">
        <f>Orte[[#This Row],[Lat_dez]]*PI()/180</f>
        <v>0.89895554784344245</v>
      </c>
      <c r="F7241" s="4">
        <f>Orte[[#This Row],[Lon_dez]]*PI()/180</f>
        <v>0.22691122857018595</v>
      </c>
      <c r="G7241" t="s">
        <v>869</v>
      </c>
      <c r="H7241" t="s">
        <v>1237</v>
      </c>
      <c r="I7241" s="4" t="b">
        <v>0</v>
      </c>
      <c r="J7241" s="4" t="str">
        <f>CONCATENATE(Orte[[#This Row],[Ort]]," - ",Orte[[#This Row],[Landkreis]])</f>
        <v>Torgau - Landkreis Nordsachsen</v>
      </c>
      <c r="L7241" s="3" t="s">
        <v>11409</v>
      </c>
      <c r="M7241" s="3"/>
      <c r="N7241" t="str">
        <f>Orte[[#This Row],[Ort]]</f>
        <v>Torgau</v>
      </c>
    </row>
    <row r="7242" spans="1:14" x14ac:dyDescent="0.35">
      <c r="A7242" t="s">
        <v>4942</v>
      </c>
      <c r="B7242" s="3" t="s">
        <v>12669</v>
      </c>
      <c r="C7242" s="4">
        <v>51.5576395979</v>
      </c>
      <c r="D7242" s="4">
        <v>12.949189410300001</v>
      </c>
      <c r="E7242" s="4">
        <f>Orte[[#This Row],[Lat_dez]]*PI()/180</f>
        <v>0.89985056553996035</v>
      </c>
      <c r="F7242" s="4">
        <f>Orte[[#This Row],[Lon_dez]]*PI()/180</f>
        <v>0.22600599067411792</v>
      </c>
      <c r="G7242" t="s">
        <v>869</v>
      </c>
      <c r="H7242" t="s">
        <v>1237</v>
      </c>
      <c r="I7242" s="4" t="b">
        <v>0</v>
      </c>
      <c r="J7242" s="4" t="str">
        <f>CONCATENATE(Orte[[#This Row],[Ort]]," - ",Orte[[#This Row],[Landkreis]])</f>
        <v>Torgau, Dreiheide - Landkreis Nordsachsen</v>
      </c>
      <c r="L7242" s="3" t="s">
        <v>8489</v>
      </c>
      <c r="M7242" s="3"/>
      <c r="N7242" t="str">
        <f>Orte[[#This Row],[Ort]]</f>
        <v>Torgau, Dreiheide</v>
      </c>
    </row>
    <row r="7243" spans="1:14" x14ac:dyDescent="0.35">
      <c r="A7243" t="s">
        <v>3664</v>
      </c>
      <c r="B7243" s="3" t="s">
        <v>11028</v>
      </c>
      <c r="C7243" s="4">
        <v>53.620776789099999</v>
      </c>
      <c r="D7243" s="4">
        <v>14.003518615000001</v>
      </c>
      <c r="E7243" s="4">
        <f>Orte[[#This Row],[Lat_dez]]*PI()/180</f>
        <v>0.93585910244674797</v>
      </c>
      <c r="F7243" s="4">
        <f>Orte[[#This Row],[Lon_dez]]*PI()/180</f>
        <v>0.2444075066960662</v>
      </c>
      <c r="G7243" t="s">
        <v>834</v>
      </c>
      <c r="H7243" t="s">
        <v>987</v>
      </c>
      <c r="I7243" s="4" t="b">
        <v>0</v>
      </c>
      <c r="J7243" s="4" t="str">
        <f>CONCATENATE(Orte[[#This Row],[Ort]]," - ",Orte[[#This Row],[Landkreis]])</f>
        <v>Torgelow - Landkreis Vorpommern-Greifswald</v>
      </c>
      <c r="L7243" s="3" t="s">
        <v>15121</v>
      </c>
      <c r="M7243" s="3"/>
      <c r="N7243" t="str">
        <f>Orte[[#This Row],[Ort]]</f>
        <v>Torgelow</v>
      </c>
    </row>
    <row r="7244" spans="1:14" x14ac:dyDescent="0.35">
      <c r="A7244" t="s">
        <v>4770</v>
      </c>
      <c r="B7244" s="3" t="s">
        <v>12446</v>
      </c>
      <c r="C7244" s="4">
        <v>53.278937499500003</v>
      </c>
      <c r="D7244" s="4">
        <v>9.7115659666699994</v>
      </c>
      <c r="E7244" s="4">
        <f>Orte[[#This Row],[Lat_dez]]*PI()/180</f>
        <v>0.9298928813305497</v>
      </c>
      <c r="F7244" s="4">
        <f>Orte[[#This Row],[Lon_dez]]*PI()/180</f>
        <v>0.16949880164301737</v>
      </c>
      <c r="G7244" t="s">
        <v>554</v>
      </c>
      <c r="H7244" t="s">
        <v>821</v>
      </c>
      <c r="I7244" s="4" t="b">
        <v>0</v>
      </c>
      <c r="J7244" s="4" t="str">
        <f>CONCATENATE(Orte[[#This Row],[Ort]]," - ",Orte[[#This Row],[Landkreis]])</f>
        <v>Tostedt, Kakenstorf u.a. - Landkreis Harburg</v>
      </c>
      <c r="L7244" s="3" t="s">
        <v>14352</v>
      </c>
      <c r="M7244" s="3"/>
      <c r="N7244" t="str">
        <f>Orte[[#This Row],[Ort]]</f>
        <v>Tostedt, Kakenstorf u.a.</v>
      </c>
    </row>
    <row r="7245" spans="1:14" x14ac:dyDescent="0.35">
      <c r="A7245" t="s">
        <v>1327</v>
      </c>
      <c r="B7245" s="3" t="s">
        <v>8264</v>
      </c>
      <c r="C7245" s="4">
        <v>53.208327767</v>
      </c>
      <c r="D7245" s="4">
        <v>10.8244426499</v>
      </c>
      <c r="E7245" s="4">
        <f>Orte[[#This Row],[Lat_dez]]*PI()/180</f>
        <v>0.92866050901447228</v>
      </c>
      <c r="F7245" s="4">
        <f>Orte[[#This Row],[Lon_dez]]*PI()/180</f>
        <v>0.18892216393405484</v>
      </c>
      <c r="G7245" t="s">
        <v>554</v>
      </c>
      <c r="H7245" t="s">
        <v>1040</v>
      </c>
      <c r="I7245" s="4" t="b">
        <v>0</v>
      </c>
      <c r="J7245" s="4" t="str">
        <f>CONCATENATE(Orte[[#This Row],[Ort]]," - ",Orte[[#This Row],[Landkreis]])</f>
        <v>Tosterglope - Landkreis Lüneburg</v>
      </c>
      <c r="L7245" s="3" t="s">
        <v>10632</v>
      </c>
      <c r="M7245" s="3"/>
      <c r="N7245" t="str">
        <f>Orte[[#This Row],[Ort]]</f>
        <v>Tosterglope</v>
      </c>
    </row>
    <row r="7246" spans="1:14" x14ac:dyDescent="0.35">
      <c r="A7246" t="s">
        <v>5178</v>
      </c>
      <c r="B7246" s="3" t="s">
        <v>12992</v>
      </c>
      <c r="C7246" s="4">
        <v>49.945890513499997</v>
      </c>
      <c r="D7246" s="4">
        <v>7.1164611879899997</v>
      </c>
      <c r="E7246" s="4">
        <f>Orte[[#This Row],[Lat_dez]]*PI()/180</f>
        <v>0.87172023730117632</v>
      </c>
      <c r="F7246" s="4">
        <f>Orte[[#This Row],[Lon_dez]]*PI()/180</f>
        <v>0.12420567882081264</v>
      </c>
      <c r="G7246" t="s">
        <v>514</v>
      </c>
      <c r="H7246" t="s">
        <v>1254</v>
      </c>
      <c r="I7246" s="4" t="b">
        <v>0</v>
      </c>
      <c r="J7246" s="4" t="str">
        <f>CONCATENATE(Orte[[#This Row],[Ort]]," - ",Orte[[#This Row],[Landkreis]])</f>
        <v>Traben-Trarbach - Landkreis Bernkastel-Wittlich</v>
      </c>
      <c r="L7246" s="3" t="s">
        <v>9446</v>
      </c>
      <c r="M7246" s="3"/>
      <c r="N7246" t="str">
        <f>Orte[[#This Row],[Ort]]</f>
        <v>Traben-Trarbach</v>
      </c>
    </row>
    <row r="7247" spans="1:14" x14ac:dyDescent="0.35">
      <c r="A7247" t="s">
        <v>5550</v>
      </c>
      <c r="B7247" s="3" t="s">
        <v>13464</v>
      </c>
      <c r="C7247" s="4">
        <v>49.783589658300002</v>
      </c>
      <c r="D7247" s="4">
        <v>11.898396258</v>
      </c>
      <c r="E7247" s="4">
        <f>Orte[[#This Row],[Lat_dez]]*PI()/180</f>
        <v>0.86888755299913389</v>
      </c>
      <c r="F7247" s="4">
        <f>Orte[[#This Row],[Lon_dez]]*PI()/180</f>
        <v>0.20766619040907269</v>
      </c>
      <c r="G7247" t="s">
        <v>665</v>
      </c>
      <c r="H7247" t="s">
        <v>1224</v>
      </c>
      <c r="I7247" s="4" t="b">
        <v>0</v>
      </c>
      <c r="J7247" s="4" t="str">
        <f>CONCATENATE(Orte[[#This Row],[Ort]]," - ",Orte[[#This Row],[Landkreis]])</f>
        <v>Trabitz - Landkreis Neustadt a.d. Waldnaab</v>
      </c>
      <c r="L7247" s="3" t="s">
        <v>14346</v>
      </c>
      <c r="M7247" s="3"/>
      <c r="N7247" t="str">
        <f>Orte[[#This Row],[Ort]]</f>
        <v>Trabitz</v>
      </c>
    </row>
    <row r="7248" spans="1:14" x14ac:dyDescent="0.35">
      <c r="A7248" t="s">
        <v>1380</v>
      </c>
      <c r="B7248" s="3" t="s">
        <v>8312</v>
      </c>
      <c r="C7248" s="4">
        <v>48.727419161999997</v>
      </c>
      <c r="D7248" s="4">
        <v>11.8245578325</v>
      </c>
      <c r="E7248" s="4">
        <f>Orte[[#This Row],[Lat_dez]]*PI()/180</f>
        <v>0.85045390037627611</v>
      </c>
      <c r="F7248" s="4">
        <f>Orte[[#This Row],[Lon_dez]]*PI()/180</f>
        <v>0.20637746676960916</v>
      </c>
      <c r="G7248" t="s">
        <v>665</v>
      </c>
      <c r="H7248" t="s">
        <v>864</v>
      </c>
      <c r="I7248" s="4" t="b">
        <v>0</v>
      </c>
      <c r="J7248" s="4" t="str">
        <f>CONCATENATE(Orte[[#This Row],[Ort]]," - ",Orte[[#This Row],[Landkreis]])</f>
        <v>Train - Landkreis Kelheim</v>
      </c>
      <c r="L7248" s="3" t="s">
        <v>10409</v>
      </c>
      <c r="M7248" s="3"/>
      <c r="N7248" t="str">
        <f>Orte[[#This Row],[Ort]]</f>
        <v>Train</v>
      </c>
    </row>
    <row r="7249" spans="1:14" x14ac:dyDescent="0.35">
      <c r="A7249" t="s">
        <v>3462</v>
      </c>
      <c r="B7249" s="3" t="s">
        <v>10765</v>
      </c>
      <c r="C7249" s="4">
        <v>49.131221412899997</v>
      </c>
      <c r="D7249" s="4">
        <v>12.647424363000001</v>
      </c>
      <c r="E7249" s="4">
        <f>Orte[[#This Row],[Lat_dez]]*PI()/180</f>
        <v>0.85750157918144543</v>
      </c>
      <c r="F7249" s="4">
        <f>Orte[[#This Row],[Lon_dez]]*PI()/180</f>
        <v>0.22073919703129649</v>
      </c>
      <c r="G7249" t="s">
        <v>665</v>
      </c>
      <c r="H7249" t="s">
        <v>915</v>
      </c>
      <c r="I7249" s="4" t="b">
        <v>0</v>
      </c>
      <c r="J7249" s="4" t="str">
        <f>CONCATENATE(Orte[[#This Row],[Ort]]," - ",Orte[[#This Row],[Landkreis]])</f>
        <v>Traitsching - Landkreis Cham</v>
      </c>
      <c r="L7249" s="3" t="s">
        <v>11696</v>
      </c>
      <c r="M7249" s="3"/>
      <c r="N7249" t="str">
        <f>Orte[[#This Row],[Ort]]</f>
        <v>Traitsching</v>
      </c>
    </row>
    <row r="7250" spans="1:14" x14ac:dyDescent="0.35">
      <c r="A7250" t="s">
        <v>5477</v>
      </c>
      <c r="B7250" s="3" t="s">
        <v>13369</v>
      </c>
      <c r="C7250" s="4">
        <v>54.046980028</v>
      </c>
      <c r="D7250" s="4">
        <v>10.181429904</v>
      </c>
      <c r="E7250" s="4">
        <f>Orte[[#This Row],[Lat_dez]]*PI()/180</f>
        <v>0.9432977522482171</v>
      </c>
      <c r="F7250" s="4">
        <f>Orte[[#This Row],[Lon_dez]]*PI()/180</f>
        <v>0.17769947438581019</v>
      </c>
      <c r="G7250" t="s">
        <v>641</v>
      </c>
      <c r="H7250" t="s">
        <v>671</v>
      </c>
      <c r="I7250" s="4" t="b">
        <v>0</v>
      </c>
      <c r="J7250" s="4" t="str">
        <f>CONCATENATE(Orte[[#This Row],[Ort]]," - ",Orte[[#This Row],[Landkreis]])</f>
        <v>Trappenkamp - Kreis Segeberg</v>
      </c>
      <c r="L7250" s="3" t="s">
        <v>14184</v>
      </c>
      <c r="M7250" s="3"/>
      <c r="N7250" t="str">
        <f>Orte[[#This Row],[Ort]]</f>
        <v>Trappenkamp</v>
      </c>
    </row>
    <row r="7251" spans="1:14" x14ac:dyDescent="0.35">
      <c r="A7251" t="s">
        <v>3463</v>
      </c>
      <c r="B7251" s="3" t="s">
        <v>11673</v>
      </c>
      <c r="C7251" s="4">
        <v>47.955630505899997</v>
      </c>
      <c r="D7251" s="4">
        <v>12.5824085881</v>
      </c>
      <c r="E7251" s="4">
        <f>Orte[[#This Row],[Lat_dez]]*PI()/180</f>
        <v>0.83698364719778895</v>
      </c>
      <c r="F7251" s="4">
        <f>Orte[[#This Row],[Lon_dez]]*PI()/180</f>
        <v>0.21960445769355602</v>
      </c>
      <c r="G7251" t="s">
        <v>665</v>
      </c>
      <c r="H7251" t="s">
        <v>913</v>
      </c>
      <c r="I7251" s="4" t="b">
        <v>0</v>
      </c>
      <c r="J7251" s="4" t="str">
        <f>CONCATENATE(Orte[[#This Row],[Ort]]," - ",Orte[[#This Row],[Landkreis]])</f>
        <v>Traunreut - Landkreis Traunstein</v>
      </c>
      <c r="L7251" s="3" t="s">
        <v>7887</v>
      </c>
      <c r="M7251" s="3"/>
      <c r="N7251" t="str">
        <f>Orte[[#This Row],[Ort]]</f>
        <v>Traunreut</v>
      </c>
    </row>
    <row r="7252" spans="1:14" x14ac:dyDescent="0.35">
      <c r="A7252" t="s">
        <v>3463</v>
      </c>
      <c r="B7252" s="3" t="s">
        <v>10766</v>
      </c>
      <c r="C7252" s="4">
        <v>47.942539365999998</v>
      </c>
      <c r="D7252" s="4">
        <v>12.6259218828</v>
      </c>
      <c r="E7252" s="4">
        <f>Orte[[#This Row],[Lat_dez]]*PI()/180</f>
        <v>0.83675516370369474</v>
      </c>
      <c r="F7252" s="4">
        <f>Orte[[#This Row],[Lon_dez]]*PI()/180</f>
        <v>0.22036390795446159</v>
      </c>
      <c r="G7252" t="s">
        <v>665</v>
      </c>
      <c r="H7252" t="s">
        <v>913</v>
      </c>
      <c r="I7252" s="4" t="b">
        <v>0</v>
      </c>
      <c r="J7252" s="4" t="str">
        <f>CONCATENATE(Orte[[#This Row],[Ort]]," - ",Orte[[#This Row],[Landkreis]])</f>
        <v>Traunreut - Landkreis Traunstein</v>
      </c>
      <c r="L7252" s="3" t="s">
        <v>14808</v>
      </c>
      <c r="M7252" s="3"/>
      <c r="N7252" t="str">
        <f>Orte[[#This Row],[Ort]]</f>
        <v>Traunreut</v>
      </c>
    </row>
    <row r="7253" spans="1:14" x14ac:dyDescent="0.35">
      <c r="A7253" t="s">
        <v>5435</v>
      </c>
      <c r="B7253" s="3" t="s">
        <v>13318</v>
      </c>
      <c r="C7253" s="4">
        <v>47.879644112299999</v>
      </c>
      <c r="D7253" s="4">
        <v>12.6439808048</v>
      </c>
      <c r="E7253" s="4">
        <f>Orte[[#This Row],[Lat_dez]]*PI()/180</f>
        <v>0.83565743444275264</v>
      </c>
      <c r="F7253" s="4">
        <f>Orte[[#This Row],[Lon_dez]]*PI()/180</f>
        <v>0.22067909560272245</v>
      </c>
      <c r="G7253" t="s">
        <v>665</v>
      </c>
      <c r="H7253" t="s">
        <v>913</v>
      </c>
      <c r="I7253" s="4" t="b">
        <v>0</v>
      </c>
      <c r="J7253" s="4" t="str">
        <f>CONCATENATE(Orte[[#This Row],[Ort]]," - ",Orte[[#This Row],[Landkreis]])</f>
        <v>Traunstein - Landkreis Traunstein</v>
      </c>
      <c r="L7253" s="3" t="s">
        <v>11178</v>
      </c>
      <c r="M7253" s="3"/>
      <c r="N7253" t="str">
        <f>Orte[[#This Row],[Ort]]</f>
        <v>Traunstein</v>
      </c>
    </row>
    <row r="7254" spans="1:14" x14ac:dyDescent="0.35">
      <c r="A7254" t="s">
        <v>2794</v>
      </c>
      <c r="B7254" s="3" t="s">
        <v>9940</v>
      </c>
      <c r="C7254" s="4">
        <v>49.528777501</v>
      </c>
      <c r="D7254" s="4">
        <v>12.260895869400001</v>
      </c>
      <c r="E7254" s="4">
        <f>Orte[[#This Row],[Lat_dez]]*PI()/180</f>
        <v>0.86444024188013913</v>
      </c>
      <c r="F7254" s="4">
        <f>Orte[[#This Row],[Lon_dez]]*PI()/180</f>
        <v>0.21399300216520267</v>
      </c>
      <c r="G7254" t="s">
        <v>665</v>
      </c>
      <c r="H7254" t="s">
        <v>906</v>
      </c>
      <c r="I7254" s="4" t="b">
        <v>0</v>
      </c>
      <c r="J7254" s="4" t="str">
        <f>CONCATENATE(Orte[[#This Row],[Ort]]," - ",Orte[[#This Row],[Landkreis]])</f>
        <v>Trausnitz - Landkreis Schwandorf</v>
      </c>
      <c r="L7254" s="3" t="s">
        <v>8979</v>
      </c>
      <c r="M7254" s="3"/>
      <c r="N7254" t="str">
        <f>Orte[[#This Row],[Ort]]</f>
        <v>Trausnitz</v>
      </c>
    </row>
    <row r="7255" spans="1:14" x14ac:dyDescent="0.35">
      <c r="A7255" t="s">
        <v>5938</v>
      </c>
      <c r="B7255" s="3" t="s">
        <v>13994</v>
      </c>
      <c r="C7255" s="4">
        <v>49.462989273799998</v>
      </c>
      <c r="D7255" s="4">
        <v>10.5794989962</v>
      </c>
      <c r="E7255" s="4">
        <f>Orte[[#This Row],[Lat_dez]]*PI()/180</f>
        <v>0.86329202070644895</v>
      </c>
      <c r="F7255" s="4">
        <f>Orte[[#This Row],[Lon_dez]]*PI()/180</f>
        <v>0.18464709069512505</v>
      </c>
      <c r="G7255" t="s">
        <v>665</v>
      </c>
      <c r="H7255" t="s">
        <v>706</v>
      </c>
      <c r="I7255" s="4" t="b">
        <v>0</v>
      </c>
      <c r="J7255" s="4" t="str">
        <f>CONCATENATE(Orte[[#This Row],[Ort]]," - ",Orte[[#This Row],[Landkreis]])</f>
        <v>Trautskirchen - Landkreis Neustadt a.d. Aisch-Bad Windsheim</v>
      </c>
      <c r="L7255" s="3" t="s">
        <v>10734</v>
      </c>
      <c r="M7255" s="3"/>
      <c r="N7255" t="str">
        <f>Orte[[#This Row],[Ort]]</f>
        <v>Trautskirchen</v>
      </c>
    </row>
    <row r="7256" spans="1:14" x14ac:dyDescent="0.35">
      <c r="A7256" t="s">
        <v>3472</v>
      </c>
      <c r="B7256" s="3" t="s">
        <v>10777</v>
      </c>
      <c r="C7256" s="4">
        <v>52.216726105799999</v>
      </c>
      <c r="D7256" s="4">
        <v>13.216411088899999</v>
      </c>
      <c r="E7256" s="4">
        <f>Orte[[#This Row],[Lat_dez]]*PI()/180</f>
        <v>0.91135379515828685</v>
      </c>
      <c r="F7256" s="4">
        <f>Orte[[#This Row],[Lon_dez]]*PI()/180</f>
        <v>0.23066988879839398</v>
      </c>
      <c r="G7256" t="s">
        <v>885</v>
      </c>
      <c r="H7256" t="s">
        <v>1241</v>
      </c>
      <c r="I7256" s="4" t="b">
        <v>0</v>
      </c>
      <c r="J7256" s="4" t="str">
        <f>CONCATENATE(Orte[[#This Row],[Ort]]," - ",Orte[[#This Row],[Landkreis]])</f>
        <v>Trebbin - Landkreis Teltow-Fläming</v>
      </c>
      <c r="L7256" s="3" t="s">
        <v>11176</v>
      </c>
      <c r="M7256" s="3"/>
      <c r="N7256" t="str">
        <f>Orte[[#This Row],[Ort]]</f>
        <v>Trebbin</v>
      </c>
    </row>
    <row r="7257" spans="1:14" x14ac:dyDescent="0.35">
      <c r="A7257" t="s">
        <v>3547</v>
      </c>
      <c r="B7257" s="3" t="s">
        <v>10888</v>
      </c>
      <c r="C7257" s="4">
        <v>53.005798297699997</v>
      </c>
      <c r="D7257" s="4">
        <v>11.2891727048</v>
      </c>
      <c r="E7257" s="4">
        <f>Orte[[#This Row],[Lat_dez]]*PI()/180</f>
        <v>0.92512570294287033</v>
      </c>
      <c r="F7257" s="4">
        <f>Orte[[#This Row],[Lon_dez]]*PI()/180</f>
        <v>0.19703323352503388</v>
      </c>
      <c r="G7257" t="s">
        <v>554</v>
      </c>
      <c r="H7257" t="s">
        <v>962</v>
      </c>
      <c r="I7257" s="4" t="b">
        <v>0</v>
      </c>
      <c r="J7257" s="4" t="str">
        <f>CONCATENATE(Orte[[#This Row],[Ort]]," - ",Orte[[#This Row],[Landkreis]])</f>
        <v>Trebel - Landkreis Lüchow-Dannenberg</v>
      </c>
      <c r="L7257" s="3" t="s">
        <v>14508</v>
      </c>
      <c r="M7257" s="3"/>
      <c r="N7257" t="str">
        <f>Orte[[#This Row],[Ort]]</f>
        <v>Trebel</v>
      </c>
    </row>
    <row r="7258" spans="1:14" x14ac:dyDescent="0.35">
      <c r="A7258" t="s">
        <v>6927</v>
      </c>
      <c r="B7258" s="3" t="s">
        <v>15326</v>
      </c>
      <c r="C7258" s="4">
        <v>50.066804594399997</v>
      </c>
      <c r="D7258" s="4">
        <v>11.533638161600001</v>
      </c>
      <c r="E7258" s="4">
        <f>Orte[[#This Row],[Lat_dez]]*PI()/180</f>
        <v>0.87383058612490416</v>
      </c>
      <c r="F7258" s="4">
        <f>Orte[[#This Row],[Lon_dez]]*PI()/180</f>
        <v>0.20129996065358585</v>
      </c>
      <c r="G7258" t="s">
        <v>665</v>
      </c>
      <c r="H7258" t="s">
        <v>956</v>
      </c>
      <c r="I7258" s="4" t="b">
        <v>0</v>
      </c>
      <c r="J7258" s="4" t="str">
        <f>CONCATENATE(Orte[[#This Row],[Ort]]," - ",Orte[[#This Row],[Landkreis]])</f>
        <v>Trebgast - Landkreis Kulmbach</v>
      </c>
      <c r="L7258" s="3" t="s">
        <v>11177</v>
      </c>
      <c r="M7258" s="3"/>
      <c r="N7258" t="str">
        <f>Orte[[#This Row],[Ort]]</f>
        <v>Trebgast</v>
      </c>
    </row>
    <row r="7259" spans="1:14" x14ac:dyDescent="0.35">
      <c r="A7259" t="s">
        <v>5077</v>
      </c>
      <c r="B7259" s="3" t="s">
        <v>12845</v>
      </c>
      <c r="C7259" s="4">
        <v>51.286095502400002</v>
      </c>
      <c r="D7259" s="4">
        <v>12.7292889617</v>
      </c>
      <c r="E7259" s="4">
        <f>Orte[[#This Row],[Lat_dez]]*PI()/180</f>
        <v>0.89511122700913548</v>
      </c>
      <c r="F7259" s="4">
        <f>Orte[[#This Row],[Lon_dez]]*PI()/180</f>
        <v>0.22216800381943536</v>
      </c>
      <c r="G7259" t="s">
        <v>869</v>
      </c>
      <c r="H7259" t="s">
        <v>1405</v>
      </c>
      <c r="I7259" s="4" t="b">
        <v>0</v>
      </c>
      <c r="J7259" s="4" t="str">
        <f>CONCATENATE(Orte[[#This Row],[Ort]]," - ",Orte[[#This Row],[Landkreis]])</f>
        <v>Trebsen/Mulde - Landkreis Leipzig</v>
      </c>
      <c r="L7259" s="3" t="s">
        <v>10044</v>
      </c>
      <c r="M7259" s="3"/>
      <c r="N7259" t="str">
        <f>Orte[[#This Row],[Ort]]</f>
        <v>Trebsen/Mulde</v>
      </c>
    </row>
    <row r="7260" spans="1:14" x14ac:dyDescent="0.35">
      <c r="A7260" t="s">
        <v>1645</v>
      </c>
      <c r="B7260" s="3" t="s">
        <v>8593</v>
      </c>
      <c r="C7260" s="4">
        <v>49.909753148299998</v>
      </c>
      <c r="D7260" s="4">
        <v>8.3857049827699992</v>
      </c>
      <c r="E7260" s="4">
        <f>Orte[[#This Row],[Lat_dez]]*PI()/180</f>
        <v>0.87108952129544071</v>
      </c>
      <c r="F7260" s="4">
        <f>Orte[[#This Row],[Lon_dez]]*PI()/180</f>
        <v>0.14635816205023083</v>
      </c>
      <c r="G7260" t="s">
        <v>549</v>
      </c>
      <c r="H7260" t="s">
        <v>1053</v>
      </c>
      <c r="I7260" s="4" t="b">
        <v>0</v>
      </c>
      <c r="J7260" s="4" t="str">
        <f>CONCATENATE(Orte[[#This Row],[Ort]]," - ",Orte[[#This Row],[Landkreis]])</f>
        <v>Trebur - Landkreis Groß-Gerau</v>
      </c>
      <c r="L7260" s="3" t="s">
        <v>15570</v>
      </c>
      <c r="M7260" s="3"/>
      <c r="N7260" t="str">
        <f>Orte[[#This Row],[Ort]]</f>
        <v>Trebur</v>
      </c>
    </row>
    <row r="7261" spans="1:14" x14ac:dyDescent="0.35">
      <c r="A7261" t="s">
        <v>6910</v>
      </c>
      <c r="B7261" s="3" t="s">
        <v>15305</v>
      </c>
      <c r="C7261" s="4">
        <v>49.418318072399998</v>
      </c>
      <c r="D7261" s="4">
        <v>12.625980393000001</v>
      </c>
      <c r="E7261" s="4">
        <f>Orte[[#This Row],[Lat_dez]]*PI()/180</f>
        <v>0.86251236116119745</v>
      </c>
      <c r="F7261" s="4">
        <f>Orte[[#This Row],[Lon_dez]]*PI()/180</f>
        <v>0.22036492915009762</v>
      </c>
      <c r="G7261" t="s">
        <v>665</v>
      </c>
      <c r="H7261" t="s">
        <v>915</v>
      </c>
      <c r="I7261" s="4" t="b">
        <v>0</v>
      </c>
      <c r="J7261" s="4" t="str">
        <f>CONCATENATE(Orte[[#This Row],[Ort]]," - ",Orte[[#This Row],[Landkreis]])</f>
        <v>Treffelstein - Landkreis Cham</v>
      </c>
      <c r="L7261" s="3" t="s">
        <v>12221</v>
      </c>
      <c r="M7261" s="3"/>
      <c r="N7261" t="str">
        <f>Orte[[#This Row],[Ort]]</f>
        <v>Treffelstein</v>
      </c>
    </row>
    <row r="7262" spans="1:14" x14ac:dyDescent="0.35">
      <c r="A7262" t="s">
        <v>4128</v>
      </c>
      <c r="B7262" s="3" t="s">
        <v>11617</v>
      </c>
      <c r="C7262" s="4">
        <v>51.108887994299998</v>
      </c>
      <c r="D7262" s="4">
        <v>10.2109616112</v>
      </c>
      <c r="E7262" s="4">
        <f>Orte[[#This Row],[Lat_dez]]*PI()/180</f>
        <v>0.89201837253353589</v>
      </c>
      <c r="F7262" s="4">
        <f>Orte[[#This Row],[Lon_dez]]*PI()/180</f>
        <v>0.1782148999101851</v>
      </c>
      <c r="G7262" t="s">
        <v>678</v>
      </c>
      <c r="H7262" t="s">
        <v>679</v>
      </c>
      <c r="I7262" s="4" t="b">
        <v>0</v>
      </c>
      <c r="J7262" s="4" t="str">
        <f>CONCATENATE(Orte[[#This Row],[Ort]]," - ",Orte[[#This Row],[Landkreis]])</f>
        <v>Treffurt/Ifta - Landkreis Wartburgkreis</v>
      </c>
      <c r="L7262" s="3" t="s">
        <v>8984</v>
      </c>
      <c r="M7262" s="3"/>
      <c r="N7262" t="str">
        <f>Orte[[#This Row],[Ort]]</f>
        <v>Treffurt/Ifta</v>
      </c>
    </row>
    <row r="7263" spans="1:14" x14ac:dyDescent="0.35">
      <c r="A7263" t="s">
        <v>1109</v>
      </c>
      <c r="B7263" s="3" t="s">
        <v>8074</v>
      </c>
      <c r="C7263" s="4">
        <v>54.5187028056</v>
      </c>
      <c r="D7263" s="4">
        <v>9.3161903602200002</v>
      </c>
      <c r="E7263" s="4">
        <f>Orte[[#This Row],[Lat_dez]]*PI()/180</f>
        <v>0.9515308678739901</v>
      </c>
      <c r="F7263" s="4">
        <f>Orte[[#This Row],[Lon_dez]]*PI()/180</f>
        <v>0.16259819552839558</v>
      </c>
      <c r="G7263" t="s">
        <v>641</v>
      </c>
      <c r="H7263" t="s">
        <v>660</v>
      </c>
      <c r="I7263" s="4" t="b">
        <v>0</v>
      </c>
      <c r="J7263" s="4" t="str">
        <f>CONCATENATE(Orte[[#This Row],[Ort]]," - ",Orte[[#This Row],[Landkreis]])</f>
        <v>Treia, Ahrenviölfeld - Kreis Schleswig-Flensburg</v>
      </c>
      <c r="L7263" s="3" t="s">
        <v>8837</v>
      </c>
      <c r="M7263" s="3"/>
      <c r="N7263" t="str">
        <f>Orte[[#This Row],[Ort]]</f>
        <v>Treia, Ahrenviölfeld</v>
      </c>
    </row>
    <row r="7264" spans="1:14" x14ac:dyDescent="0.35">
      <c r="A7264" t="s">
        <v>5700</v>
      </c>
      <c r="B7264" s="3" t="s">
        <v>13668</v>
      </c>
      <c r="C7264" s="4">
        <v>50.162715304099997</v>
      </c>
      <c r="D7264" s="4">
        <v>7.3051013581199999</v>
      </c>
      <c r="E7264" s="4">
        <f>Orte[[#This Row],[Lat_dez]]*PI()/180</f>
        <v>0.87550454379709353</v>
      </c>
      <c r="F7264" s="4">
        <f>Orte[[#This Row],[Lon_dez]]*PI()/180</f>
        <v>0.1274980708911034</v>
      </c>
      <c r="G7264" t="s">
        <v>514</v>
      </c>
      <c r="H7264" t="s">
        <v>538</v>
      </c>
      <c r="I7264" s="4" t="b">
        <v>0</v>
      </c>
      <c r="J7264" s="4" t="str">
        <f>CONCATENATE(Orte[[#This Row],[Ort]]," - ",Orte[[#This Row],[Landkreis]])</f>
        <v>Treis-Karden - Landkreis Cochem-Zell</v>
      </c>
      <c r="L7264" s="3" t="s">
        <v>10208</v>
      </c>
      <c r="M7264" s="3"/>
      <c r="N7264" t="str">
        <f>Orte[[#This Row],[Ort]]</f>
        <v>Treis-Karden</v>
      </c>
    </row>
    <row r="7265" spans="1:14" x14ac:dyDescent="0.35">
      <c r="A7265" t="s">
        <v>6443</v>
      </c>
      <c r="B7265" s="3" t="s">
        <v>14677</v>
      </c>
      <c r="C7265" s="4">
        <v>53.744584131099998</v>
      </c>
      <c r="D7265" s="4">
        <v>10.315974817100001</v>
      </c>
      <c r="E7265" s="4">
        <f>Orte[[#This Row],[Lat_dez]]*PI()/180</f>
        <v>0.93801994820279067</v>
      </c>
      <c r="F7265" s="4">
        <f>Orte[[#This Row],[Lon_dez]]*PI()/180</f>
        <v>0.18004772611121483</v>
      </c>
      <c r="G7265" t="s">
        <v>641</v>
      </c>
      <c r="H7265" t="s">
        <v>703</v>
      </c>
      <c r="I7265" s="4" t="b">
        <v>0</v>
      </c>
      <c r="J7265" s="4" t="str">
        <f>CONCATENATE(Orte[[#This Row],[Ort]]," - ",Orte[[#This Row],[Landkreis]])</f>
        <v>Tremsbüttel - Kreis Stormarn</v>
      </c>
      <c r="L7265" s="3" t="s">
        <v>11895</v>
      </c>
      <c r="M7265" s="3"/>
      <c r="N7265" t="str">
        <f>Orte[[#This Row],[Ort]]</f>
        <v>Tremsbüttel</v>
      </c>
    </row>
    <row r="7266" spans="1:14" x14ac:dyDescent="0.35">
      <c r="A7266" t="s">
        <v>2043</v>
      </c>
      <c r="B7266" s="3" t="s">
        <v>9030</v>
      </c>
      <c r="C7266" s="4">
        <v>51.585991237800002</v>
      </c>
      <c r="D7266" s="4">
        <v>9.4478527309599993</v>
      </c>
      <c r="E7266" s="4">
        <f>Orte[[#This Row],[Lat_dez]]*PI()/180</f>
        <v>0.90034539500455524</v>
      </c>
      <c r="F7266" s="4">
        <f>Orte[[#This Row],[Lon_dez]]*PI()/180</f>
        <v>0.16489613739879</v>
      </c>
      <c r="G7266" t="s">
        <v>549</v>
      </c>
      <c r="H7266" t="s">
        <v>1756</v>
      </c>
      <c r="I7266" s="4" t="b">
        <v>0</v>
      </c>
      <c r="J7266" s="4" t="str">
        <f>CONCATENATE(Orte[[#This Row],[Ort]]," - ",Orte[[#This Row],[Landkreis]])</f>
        <v>Trendelburg - Landkreis Kassel</v>
      </c>
      <c r="L7266" s="3" t="s">
        <v>11896</v>
      </c>
      <c r="M7266" s="3"/>
      <c r="N7266" t="str">
        <f>Orte[[#This Row],[Ort]]</f>
        <v>Trendelburg</v>
      </c>
    </row>
    <row r="7267" spans="1:14" x14ac:dyDescent="0.35">
      <c r="A7267" t="s">
        <v>974</v>
      </c>
      <c r="B7267" s="3" t="s">
        <v>7962</v>
      </c>
      <c r="C7267" s="4">
        <v>52.292992036299999</v>
      </c>
      <c r="D7267" s="4">
        <v>14.5159354038</v>
      </c>
      <c r="E7267" s="4">
        <f>Orte[[#This Row],[Lat_dez]]*PI()/180</f>
        <v>0.91268488675260906</v>
      </c>
      <c r="F7267" s="4">
        <f>Orte[[#This Row],[Lon_dez]]*PI()/180</f>
        <v>0.25335086680312258</v>
      </c>
      <c r="G7267" t="s">
        <v>885</v>
      </c>
      <c r="H7267" t="s">
        <v>975</v>
      </c>
      <c r="I7267" s="4" t="b">
        <v>0</v>
      </c>
      <c r="J7267" s="4" t="str">
        <f>CONCATENATE(Orte[[#This Row],[Ort]]," - ",Orte[[#This Row],[Landkreis]])</f>
        <v>Treplin, Jacobsdorf, Frankfurt (Oder) - Landkreis Märkisch-Oderland</v>
      </c>
      <c r="L7267" s="3" t="s">
        <v>14520</v>
      </c>
      <c r="M7267" s="3"/>
      <c r="N7267" t="str">
        <f>Orte[[#This Row],[Ort]]</f>
        <v>Treplin, Jacobsdorf, Frankfurt (Oder)</v>
      </c>
    </row>
    <row r="7268" spans="1:14" x14ac:dyDescent="0.35">
      <c r="A7268" t="s">
        <v>2661</v>
      </c>
      <c r="B7268" s="3" t="s">
        <v>9775</v>
      </c>
      <c r="C7268" s="4">
        <v>48.957499375200001</v>
      </c>
      <c r="D7268" s="4">
        <v>10.8700790173</v>
      </c>
      <c r="E7268" s="4">
        <f>Orte[[#This Row],[Lat_dez]]*PI()/180</f>
        <v>0.85446955764030674</v>
      </c>
      <c r="F7268" s="4">
        <f>Orte[[#This Row],[Lon_dez]]*PI()/180</f>
        <v>0.18971866880383467</v>
      </c>
      <c r="G7268" t="s">
        <v>665</v>
      </c>
      <c r="H7268" t="s">
        <v>1551</v>
      </c>
      <c r="I7268" s="4" t="b">
        <v>0</v>
      </c>
      <c r="J7268" s="4" t="str">
        <f>CONCATENATE(Orte[[#This Row],[Ort]]," - ",Orte[[#This Row],[Landkreis]])</f>
        <v>Treuchtlingen - Landkreis Weißenburg-Gunzenhausen</v>
      </c>
      <c r="L7268" s="3" t="s">
        <v>10567</v>
      </c>
      <c r="M7268" s="3"/>
      <c r="N7268" t="str">
        <f>Orte[[#This Row],[Ort]]</f>
        <v>Treuchtlingen</v>
      </c>
    </row>
    <row r="7269" spans="1:14" x14ac:dyDescent="0.35">
      <c r="A7269" t="s">
        <v>4166</v>
      </c>
      <c r="B7269" s="3" t="s">
        <v>11666</v>
      </c>
      <c r="C7269" s="4">
        <v>50.5397629239</v>
      </c>
      <c r="D7269" s="4">
        <v>12.305201415200001</v>
      </c>
      <c r="E7269" s="4">
        <f>Orte[[#This Row],[Lat_dez]]*PI()/180</f>
        <v>0.8820852661994113</v>
      </c>
      <c r="F7269" s="4">
        <f>Orte[[#This Row],[Lon_dez]]*PI()/180</f>
        <v>0.21476627981630583</v>
      </c>
      <c r="G7269" t="s">
        <v>869</v>
      </c>
      <c r="H7269" t="s">
        <v>870</v>
      </c>
      <c r="I7269" s="4" t="b">
        <v>0</v>
      </c>
      <c r="J7269" s="4" t="str">
        <f>CONCATENATE(Orte[[#This Row],[Ort]]," - ",Orte[[#This Row],[Landkreis]])</f>
        <v>Treuen - Landkreis Vogtlandkreis</v>
      </c>
      <c r="L7269" s="3" t="s">
        <v>12786</v>
      </c>
      <c r="M7269" s="3"/>
      <c r="N7269" t="str">
        <f>Orte[[#This Row],[Ort]]</f>
        <v>Treuen</v>
      </c>
    </row>
    <row r="7270" spans="1:14" x14ac:dyDescent="0.35">
      <c r="A7270" t="s">
        <v>4365</v>
      </c>
      <c r="B7270" s="3" t="s">
        <v>11922</v>
      </c>
      <c r="C7270" s="4">
        <v>52.0699028493</v>
      </c>
      <c r="D7270" s="4">
        <v>12.8601552301</v>
      </c>
      <c r="E7270" s="4">
        <f>Orte[[#This Row],[Lat_dez]]*PI()/180</f>
        <v>0.90879124591386173</v>
      </c>
      <c r="F7270" s="4">
        <f>Orte[[#This Row],[Lon_dez]]*PI()/180</f>
        <v>0.22445205108281396</v>
      </c>
      <c r="G7270" t="s">
        <v>885</v>
      </c>
      <c r="H7270" t="s">
        <v>904</v>
      </c>
      <c r="I7270" s="4" t="b">
        <v>0</v>
      </c>
      <c r="J7270" s="4" t="str">
        <f>CONCATENATE(Orte[[#This Row],[Ort]]," - ",Orte[[#This Row],[Landkreis]])</f>
        <v>Treuenbrietzen - Landkreis Potsdam-Mittelmark</v>
      </c>
      <c r="L7270" s="3" t="s">
        <v>13460</v>
      </c>
      <c r="M7270" s="3"/>
      <c r="N7270" t="str">
        <f>Orte[[#This Row],[Ort]]</f>
        <v>Treuenbrietzen</v>
      </c>
    </row>
    <row r="7271" spans="1:14" x14ac:dyDescent="0.35">
      <c r="A7271" t="s">
        <v>4739</v>
      </c>
      <c r="B7271" s="3" t="s">
        <v>12410</v>
      </c>
      <c r="C7271" s="4">
        <v>48.139722472999999</v>
      </c>
      <c r="D7271" s="4">
        <v>8.2580461865700006</v>
      </c>
      <c r="E7271" s="4">
        <f>Orte[[#This Row],[Lat_dez]]*PI()/180</f>
        <v>0.84019665815015698</v>
      </c>
      <c r="F7271" s="4">
        <f>Orte[[#This Row],[Lon_dez]]*PI()/180</f>
        <v>0.14413009573740845</v>
      </c>
      <c r="G7271" t="s">
        <v>546</v>
      </c>
      <c r="H7271" t="s">
        <v>1147</v>
      </c>
      <c r="I7271" s="4" t="b">
        <v>0</v>
      </c>
      <c r="J7271" s="4" t="str">
        <f>CONCATENATE(Orte[[#This Row],[Ort]]," - ",Orte[[#This Row],[Landkreis]])</f>
        <v>Triberg im Schwarzwald - Landkreis Schwarzwald-Baar-Kreis</v>
      </c>
      <c r="L7271" s="3" t="s">
        <v>8302</v>
      </c>
      <c r="M7271" s="3"/>
      <c r="N7271" t="str">
        <f>Orte[[#This Row],[Ort]]</f>
        <v>Triberg im Schwarzwald</v>
      </c>
    </row>
    <row r="7272" spans="1:14" x14ac:dyDescent="0.35">
      <c r="A7272" t="s">
        <v>3239</v>
      </c>
      <c r="B7272" s="3" t="s">
        <v>10481</v>
      </c>
      <c r="C7272" s="4">
        <v>54.112433044799999</v>
      </c>
      <c r="D7272" s="4">
        <v>12.7806355505</v>
      </c>
      <c r="E7272" s="4">
        <f>Orte[[#This Row],[Lat_dez]]*PI()/180</f>
        <v>0.94444012289674018</v>
      </c>
      <c r="F7272" s="4">
        <f>Orte[[#This Row],[Lon_dez]]*PI()/180</f>
        <v>0.22306417085366301</v>
      </c>
      <c r="G7272" t="s">
        <v>834</v>
      </c>
      <c r="H7272" t="s">
        <v>923</v>
      </c>
      <c r="I7272" s="4" t="b">
        <v>0</v>
      </c>
      <c r="J7272" s="4" t="str">
        <f>CONCATENATE(Orte[[#This Row],[Ort]]," - ",Orte[[#This Row],[Landkreis]])</f>
        <v>Tribsees - Landkreis Vorpommern-Rügen</v>
      </c>
      <c r="L7272" s="3" t="s">
        <v>11647</v>
      </c>
      <c r="M7272" s="3"/>
      <c r="N7272" t="str">
        <f>Orte[[#This Row],[Ort]]</f>
        <v>Tribsees</v>
      </c>
    </row>
    <row r="7273" spans="1:14" x14ac:dyDescent="0.35">
      <c r="A7273" t="s">
        <v>6691</v>
      </c>
      <c r="B7273" s="3" t="s">
        <v>15012</v>
      </c>
      <c r="C7273" s="4">
        <v>49.800879226900001</v>
      </c>
      <c r="D7273" s="4">
        <v>9.5975105203400002</v>
      </c>
      <c r="E7273" s="4">
        <f>Orte[[#This Row],[Lat_dez]]*PI()/180</f>
        <v>0.86918931289745316</v>
      </c>
      <c r="F7273" s="4">
        <f>Orte[[#This Row],[Lon_dez]]*PI()/180</f>
        <v>0.1675081585747272</v>
      </c>
      <c r="G7273" t="s">
        <v>665</v>
      </c>
      <c r="H7273" t="s">
        <v>826</v>
      </c>
      <c r="I7273" s="4" t="b">
        <v>0</v>
      </c>
      <c r="J7273" s="4" t="str">
        <f>CONCATENATE(Orte[[#This Row],[Ort]]," - ",Orte[[#This Row],[Landkreis]])</f>
        <v>Triefenstein - Landkreis Main-Spessart</v>
      </c>
      <c r="L7273" s="3" t="s">
        <v>9642</v>
      </c>
      <c r="M7273" s="3"/>
      <c r="N7273" t="str">
        <f>Orte[[#This Row],[Ort]]</f>
        <v>Triefenstein</v>
      </c>
    </row>
    <row r="7274" spans="1:14" x14ac:dyDescent="0.35">
      <c r="A7274" t="s">
        <v>1566</v>
      </c>
      <c r="B7274" s="3" t="s">
        <v>12259</v>
      </c>
      <c r="C7274" s="4">
        <v>49.751516035199998</v>
      </c>
      <c r="D7274" s="4">
        <v>6.6357817699500004</v>
      </c>
      <c r="E7274" s="4">
        <f>Orte[[#This Row],[Lat_dez]]*PI()/180</f>
        <v>0.86832776267299494</v>
      </c>
      <c r="F7274" s="4">
        <f>Orte[[#This Row],[Lon_dez]]*PI()/180</f>
        <v>0.11581624032944442</v>
      </c>
      <c r="G7274" t="s">
        <v>514</v>
      </c>
      <c r="H7274" t="s">
        <v>1567</v>
      </c>
      <c r="I7274" s="4" t="b">
        <v>0</v>
      </c>
      <c r="J7274" s="4" t="str">
        <f>CONCATENATE(Orte[[#This Row],[Ort]]," - ",Orte[[#This Row],[Landkreis]])</f>
        <v>Trier - Kreisfreie Stadt Trier</v>
      </c>
      <c r="L7274" s="3" t="s">
        <v>15567</v>
      </c>
      <c r="M7274" s="3"/>
      <c r="N7274" t="str">
        <f>Orte[[#This Row],[Ort]]</f>
        <v>Trier</v>
      </c>
    </row>
    <row r="7275" spans="1:14" x14ac:dyDescent="0.35">
      <c r="A7275" t="s">
        <v>1566</v>
      </c>
      <c r="B7275" s="3" t="s">
        <v>8504</v>
      </c>
      <c r="C7275" s="4">
        <v>49.775295872299999</v>
      </c>
      <c r="D7275" s="4">
        <v>6.6884975059</v>
      </c>
      <c r="E7275" s="4">
        <f>Orte[[#This Row],[Lat_dez]]*PI()/180</f>
        <v>0.86874279912597796</v>
      </c>
      <c r="F7275" s="4">
        <f>Orte[[#This Row],[Lon_dez]]*PI()/180</f>
        <v>0.11673630348938385</v>
      </c>
      <c r="G7275" t="s">
        <v>514</v>
      </c>
      <c r="H7275" t="s">
        <v>1567</v>
      </c>
      <c r="I7275" s="4" t="b">
        <v>0</v>
      </c>
      <c r="J7275" s="4" t="str">
        <f>CONCATENATE(Orte[[#This Row],[Ort]]," - ",Orte[[#This Row],[Landkreis]])</f>
        <v>Trier - Kreisfreie Stadt Trier</v>
      </c>
      <c r="L7275" s="3" t="s">
        <v>7894</v>
      </c>
      <c r="M7275" s="3"/>
      <c r="N7275" t="str">
        <f>Orte[[#This Row],[Ort]]</f>
        <v>Trier</v>
      </c>
    </row>
    <row r="7276" spans="1:14" x14ac:dyDescent="0.35">
      <c r="A7276" t="s">
        <v>1566</v>
      </c>
      <c r="B7276" s="3" t="s">
        <v>11330</v>
      </c>
      <c r="C7276" s="4">
        <v>49.804858591799999</v>
      </c>
      <c r="D7276" s="4">
        <v>6.67257791796</v>
      </c>
      <c r="E7276" s="4">
        <f>Orte[[#This Row],[Lat_dez]]*PI()/180</f>
        <v>0.8692587659170965</v>
      </c>
      <c r="F7276" s="4">
        <f>Orte[[#This Row],[Lon_dez]]*PI()/180</f>
        <v>0.11645845426427008</v>
      </c>
      <c r="G7276" t="s">
        <v>514</v>
      </c>
      <c r="H7276" t="s">
        <v>1567</v>
      </c>
      <c r="I7276" s="4" t="b">
        <v>0</v>
      </c>
      <c r="J7276" s="4" t="str">
        <f>CONCATENATE(Orte[[#This Row],[Ort]]," - ",Orte[[#This Row],[Landkreis]])</f>
        <v>Trier - Kreisfreie Stadt Trier</v>
      </c>
      <c r="L7276" s="3" t="s">
        <v>10057</v>
      </c>
      <c r="M7276" s="3"/>
      <c r="N7276" t="str">
        <f>Orte[[#This Row],[Ort]]</f>
        <v>Trier</v>
      </c>
    </row>
    <row r="7277" spans="1:14" x14ac:dyDescent="0.35">
      <c r="A7277" t="s">
        <v>1566</v>
      </c>
      <c r="B7277" s="3" t="s">
        <v>9581</v>
      </c>
      <c r="C7277" s="4">
        <v>49.734821555000003</v>
      </c>
      <c r="D7277" s="4">
        <v>6.5953995597799997</v>
      </c>
      <c r="E7277" s="4">
        <f>Orte[[#This Row],[Lat_dez]]*PI()/180</f>
        <v>0.86803638902659608</v>
      </c>
      <c r="F7277" s="4">
        <f>Orte[[#This Row],[Lon_dez]]*PI()/180</f>
        <v>0.11511143780274556</v>
      </c>
      <c r="G7277" t="s">
        <v>514</v>
      </c>
      <c r="H7277" t="s">
        <v>1567</v>
      </c>
      <c r="I7277" s="4" t="b">
        <v>0</v>
      </c>
      <c r="J7277" s="4" t="str">
        <f>CONCATENATE(Orte[[#This Row],[Ort]]," - ",Orte[[#This Row],[Landkreis]])</f>
        <v>Trier - Kreisfreie Stadt Trier</v>
      </c>
      <c r="L7277" s="3" t="s">
        <v>9329</v>
      </c>
      <c r="M7277" s="3"/>
      <c r="N7277" t="str">
        <f>Orte[[#This Row],[Ort]]</f>
        <v>Trier</v>
      </c>
    </row>
    <row r="7278" spans="1:14" x14ac:dyDescent="0.35">
      <c r="A7278" t="s">
        <v>1566</v>
      </c>
      <c r="B7278" s="3" t="s">
        <v>8614</v>
      </c>
      <c r="C7278" s="4">
        <v>49.739084823500001</v>
      </c>
      <c r="D7278" s="4">
        <v>6.6766608321399996</v>
      </c>
      <c r="E7278" s="4">
        <f>Orte[[#This Row],[Lat_dez]]*PI()/180</f>
        <v>0.86811079709881767</v>
      </c>
      <c r="F7278" s="4">
        <f>Orte[[#This Row],[Lon_dez]]*PI()/180</f>
        <v>0.11652971455978745</v>
      </c>
      <c r="G7278" t="s">
        <v>514</v>
      </c>
      <c r="H7278" t="s">
        <v>1567</v>
      </c>
      <c r="I7278" s="4" t="b">
        <v>0</v>
      </c>
      <c r="J7278" s="4" t="str">
        <f>CONCATENATE(Orte[[#This Row],[Ort]]," - ",Orte[[#This Row],[Landkreis]])</f>
        <v>Trier - Kreisfreie Stadt Trier</v>
      </c>
      <c r="L7278" s="3" t="s">
        <v>11168</v>
      </c>
      <c r="M7278" s="3"/>
      <c r="N7278" t="str">
        <f>Orte[[#This Row],[Ort]]</f>
        <v>Trier</v>
      </c>
    </row>
    <row r="7279" spans="1:14" x14ac:dyDescent="0.35">
      <c r="A7279" t="s">
        <v>1566</v>
      </c>
      <c r="B7279" s="3" t="s">
        <v>9582</v>
      </c>
      <c r="C7279" s="4">
        <v>49.729892167999999</v>
      </c>
      <c r="D7279" s="4">
        <v>6.67428847513</v>
      </c>
      <c r="E7279" s="4">
        <f>Orte[[#This Row],[Lat_dez]]*PI()/180</f>
        <v>0.86795035499334106</v>
      </c>
      <c r="F7279" s="4">
        <f>Orte[[#This Row],[Lon_dez]]*PI()/180</f>
        <v>0.11648830911893017</v>
      </c>
      <c r="G7279" t="s">
        <v>514</v>
      </c>
      <c r="H7279" t="s">
        <v>1567</v>
      </c>
      <c r="I7279" s="4" t="b">
        <v>0</v>
      </c>
      <c r="J7279" s="4" t="str">
        <f>CONCATENATE(Orte[[#This Row],[Ort]]," - ",Orte[[#This Row],[Landkreis]])</f>
        <v>Trier - Kreisfreie Stadt Trier</v>
      </c>
      <c r="L7279" s="3" t="s">
        <v>14080</v>
      </c>
      <c r="M7279" s="3"/>
      <c r="N7279" t="str">
        <f>Orte[[#This Row],[Ort]]</f>
        <v>Trier</v>
      </c>
    </row>
    <row r="7280" spans="1:14" x14ac:dyDescent="0.35">
      <c r="A7280" t="s">
        <v>6554</v>
      </c>
      <c r="B7280" s="3" t="s">
        <v>14831</v>
      </c>
      <c r="C7280" s="4">
        <v>49.766369518700003</v>
      </c>
      <c r="D7280" s="4">
        <v>6.5654687734300001</v>
      </c>
      <c r="E7280" s="4">
        <f>Orte[[#This Row],[Lat_dez]]*PI()/180</f>
        <v>0.8685870048654607</v>
      </c>
      <c r="F7280" s="4">
        <f>Orte[[#This Row],[Lon_dez]]*PI()/180</f>
        <v>0.11458904703322709</v>
      </c>
      <c r="G7280" t="s">
        <v>514</v>
      </c>
      <c r="H7280" t="s">
        <v>520</v>
      </c>
      <c r="I7280" s="4" t="b">
        <v>0</v>
      </c>
      <c r="J7280" s="4" t="str">
        <f>CONCATENATE(Orte[[#This Row],[Ort]]," - ",Orte[[#This Row],[Landkreis]])</f>
        <v>Trierweiler - Landkreis Trier-Saarburg</v>
      </c>
      <c r="L7280" s="3" t="s">
        <v>10388</v>
      </c>
      <c r="M7280" s="3"/>
      <c r="N7280" t="str">
        <f>Orte[[#This Row],[Ort]]</f>
        <v>Trierweiler</v>
      </c>
    </row>
    <row r="7281" spans="1:14" x14ac:dyDescent="0.35">
      <c r="A7281" t="s">
        <v>3243</v>
      </c>
      <c r="B7281" s="3" t="s">
        <v>10485</v>
      </c>
      <c r="C7281" s="4">
        <v>48.388848879100003</v>
      </c>
      <c r="D7281" s="4">
        <v>13.0044533618</v>
      </c>
      <c r="E7281" s="4">
        <f>Orte[[#This Row],[Lat_dez]]*PI()/180</f>
        <v>0.84454473419026266</v>
      </c>
      <c r="F7281" s="4">
        <f>Orte[[#This Row],[Lon_dez]]*PI()/180</f>
        <v>0.22697052858545538</v>
      </c>
      <c r="G7281" t="s">
        <v>665</v>
      </c>
      <c r="H7281" t="s">
        <v>930</v>
      </c>
      <c r="I7281" s="4" t="b">
        <v>0</v>
      </c>
      <c r="J7281" s="4" t="str">
        <f>CONCATENATE(Orte[[#This Row],[Ort]]," - ",Orte[[#This Row],[Landkreis]])</f>
        <v>Triftern - Landkreis Rottal-Inn</v>
      </c>
      <c r="L7281" s="3" t="s">
        <v>12206</v>
      </c>
      <c r="M7281" s="3"/>
      <c r="N7281" t="str">
        <f>Orte[[#This Row],[Ort]]</f>
        <v>Triftern</v>
      </c>
    </row>
    <row r="7282" spans="1:14" x14ac:dyDescent="0.35">
      <c r="A7282" t="s">
        <v>5057</v>
      </c>
      <c r="B7282" s="3" t="s">
        <v>12822</v>
      </c>
      <c r="C7282" s="4">
        <v>53.251898320099997</v>
      </c>
      <c r="D7282" s="4">
        <v>12.0480201795</v>
      </c>
      <c r="E7282" s="4">
        <f>Orte[[#This Row],[Lat_dez]]*PI()/180</f>
        <v>0.92942095862298213</v>
      </c>
      <c r="F7282" s="4">
        <f>Orte[[#This Row],[Lon_dez]]*PI()/180</f>
        <v>0.21027762047899323</v>
      </c>
      <c r="G7282" t="s">
        <v>885</v>
      </c>
      <c r="H7282" t="s">
        <v>886</v>
      </c>
      <c r="I7282" s="4" t="b">
        <v>0</v>
      </c>
      <c r="J7282" s="4" t="str">
        <f>CONCATENATE(Orte[[#This Row],[Ort]]," - ",Orte[[#This Row],[Landkreis]])</f>
        <v>Triglitz, Putlitz - Landkreis Prignitz</v>
      </c>
      <c r="L7282" s="3" t="s">
        <v>14089</v>
      </c>
      <c r="M7282" s="3"/>
      <c r="N7282" t="str">
        <f>Orte[[#This Row],[Ort]]</f>
        <v>Triglitz, Putlitz</v>
      </c>
    </row>
    <row r="7283" spans="1:14" x14ac:dyDescent="0.35">
      <c r="A7283" t="s">
        <v>5960</v>
      </c>
      <c r="B7283" s="3" t="s">
        <v>14018</v>
      </c>
      <c r="C7283" s="4">
        <v>49.356072161900002</v>
      </c>
      <c r="D7283" s="4">
        <v>7.7726139961299996</v>
      </c>
      <c r="E7283" s="4">
        <f>Orte[[#This Row],[Lat_dez]]*PI()/180</f>
        <v>0.86142596507707081</v>
      </c>
      <c r="F7283" s="4">
        <f>Orte[[#This Row],[Lon_dez]]*PI()/180</f>
        <v>0.1356577057190623</v>
      </c>
      <c r="G7283" t="s">
        <v>514</v>
      </c>
      <c r="H7283" t="s">
        <v>586</v>
      </c>
      <c r="I7283" s="4" t="b">
        <v>0</v>
      </c>
      <c r="J7283" s="4" t="str">
        <f>CONCATENATE(Orte[[#This Row],[Ort]]," - ",Orte[[#This Row],[Landkreis]])</f>
        <v>Trippstadt u.a. - Landkreis Kaiserslautern</v>
      </c>
      <c r="L7283" s="3" t="s">
        <v>15327</v>
      </c>
      <c r="M7283" s="3"/>
      <c r="N7283" t="str">
        <f>Orte[[#This Row],[Ort]]</f>
        <v>Trippstadt u.a.</v>
      </c>
    </row>
    <row r="7284" spans="1:14" x14ac:dyDescent="0.35">
      <c r="A7284" t="s">
        <v>5676</v>
      </c>
      <c r="B7284" s="3" t="s">
        <v>13636</v>
      </c>
      <c r="C7284" s="4">
        <v>50.737090608800003</v>
      </c>
      <c r="D7284" s="4">
        <v>11.8325028565</v>
      </c>
      <c r="E7284" s="4">
        <f>Orte[[#This Row],[Lat_dez]]*PI()/180</f>
        <v>0.8855292840062543</v>
      </c>
      <c r="F7284" s="4">
        <f>Orte[[#This Row],[Lon_dez]]*PI()/180</f>
        <v>0.20651613359755913</v>
      </c>
      <c r="G7284" t="s">
        <v>678</v>
      </c>
      <c r="H7284" t="s">
        <v>1295</v>
      </c>
      <c r="I7284" s="4" t="b">
        <v>0</v>
      </c>
      <c r="J7284" s="4" t="str">
        <f>CONCATENATE(Orte[[#This Row],[Ort]]," - ",Orte[[#This Row],[Landkreis]])</f>
        <v>Triptis - Landkreis Saale-Orla-Kreis</v>
      </c>
      <c r="L7284" s="3" t="s">
        <v>7872</v>
      </c>
      <c r="M7284" s="3"/>
      <c r="N7284" t="str">
        <f>Orte[[#This Row],[Ort]]</f>
        <v>Triptis</v>
      </c>
    </row>
    <row r="7285" spans="1:14" x14ac:dyDescent="0.35">
      <c r="A7285" t="s">
        <v>702</v>
      </c>
      <c r="B7285" s="3" t="s">
        <v>7791</v>
      </c>
      <c r="C7285" s="4">
        <v>53.585093167300002</v>
      </c>
      <c r="D7285" s="4">
        <v>10.4451792626</v>
      </c>
      <c r="E7285" s="4">
        <f>Orte[[#This Row],[Lat_dez]]*PI()/180</f>
        <v>0.93523630575730166</v>
      </c>
      <c r="F7285" s="4">
        <f>Orte[[#This Row],[Lon_dez]]*PI()/180</f>
        <v>0.1823027690934034</v>
      </c>
      <c r="G7285" t="s">
        <v>641</v>
      </c>
      <c r="H7285" t="s">
        <v>703</v>
      </c>
      <c r="I7285" s="4" t="b">
        <v>0</v>
      </c>
      <c r="J7285" s="4" t="str">
        <f>CONCATENATE(Orte[[#This Row],[Ort]]," - ",Orte[[#This Row],[Landkreis]])</f>
        <v>Trittau - Kreis Stormarn</v>
      </c>
      <c r="L7285" s="3" t="s">
        <v>10668</v>
      </c>
      <c r="M7285" s="3"/>
      <c r="N7285" t="str">
        <f>Orte[[#This Row],[Ort]]</f>
        <v>Trittau</v>
      </c>
    </row>
    <row r="7286" spans="1:14" x14ac:dyDescent="0.35">
      <c r="A7286" t="s">
        <v>2124</v>
      </c>
      <c r="B7286" s="3" t="s">
        <v>9121</v>
      </c>
      <c r="C7286" s="4">
        <v>49.820040945999999</v>
      </c>
      <c r="D7286" s="4">
        <v>6.9154861371300003</v>
      </c>
      <c r="E7286" s="4">
        <f>Orte[[#This Row],[Lat_dez]]*PI()/180</f>
        <v>0.86952374798609045</v>
      </c>
      <c r="F7286" s="4">
        <f>Orte[[#This Row],[Lon_dez]]*PI()/180</f>
        <v>0.12069800246894259</v>
      </c>
      <c r="G7286" t="s">
        <v>514</v>
      </c>
      <c r="H7286" t="s">
        <v>520</v>
      </c>
      <c r="I7286" s="4" t="b">
        <v>0</v>
      </c>
      <c r="J7286" s="4" t="str">
        <f>CONCATENATE(Orte[[#This Row],[Ort]]," - ",Orte[[#This Row],[Landkreis]])</f>
        <v>Trittenheim - Landkreis Trier-Saarburg</v>
      </c>
      <c r="L7286" s="3" t="s">
        <v>10197</v>
      </c>
      <c r="M7286" s="3"/>
      <c r="N7286" t="str">
        <f>Orte[[#This Row],[Ort]]</f>
        <v>Trittenheim</v>
      </c>
    </row>
    <row r="7287" spans="1:14" x14ac:dyDescent="0.35">
      <c r="A7287" t="s">
        <v>1508</v>
      </c>
      <c r="B7287" s="3" t="s">
        <v>8446</v>
      </c>
      <c r="C7287" s="4">
        <v>48.3056903019</v>
      </c>
      <c r="D7287" s="4">
        <v>9.2634235798799995</v>
      </c>
      <c r="E7287" s="4">
        <f>Orte[[#This Row],[Lat_dez]]*PI()/180</f>
        <v>0.8430933432168487</v>
      </c>
      <c r="F7287" s="4">
        <f>Orte[[#This Row],[Lon_dez]]*PI()/180</f>
        <v>0.16167724147578594</v>
      </c>
      <c r="G7287" t="s">
        <v>546</v>
      </c>
      <c r="H7287" t="s">
        <v>1098</v>
      </c>
      <c r="I7287" s="4" t="b">
        <v>0</v>
      </c>
      <c r="J7287" s="4" t="str">
        <f>CONCATENATE(Orte[[#This Row],[Ort]]," - ",Orte[[#This Row],[Landkreis]])</f>
        <v>Trochtelfingen - Landkreis Reutlingen</v>
      </c>
      <c r="L7287" s="3" t="s">
        <v>13175</v>
      </c>
      <c r="M7287" s="3"/>
      <c r="N7287" t="str">
        <f>Orte[[#This Row],[Ort]]</f>
        <v>Trochtelfingen</v>
      </c>
    </row>
    <row r="7288" spans="1:14" x14ac:dyDescent="0.35">
      <c r="A7288" t="s">
        <v>2964</v>
      </c>
      <c r="B7288" s="3" t="s">
        <v>10151</v>
      </c>
      <c r="C7288" s="4">
        <v>50.814427031699999</v>
      </c>
      <c r="D7288" s="4">
        <v>7.1647552486699997</v>
      </c>
      <c r="E7288" s="4">
        <f>Orte[[#This Row],[Lat_dez]]*PI()/180</f>
        <v>0.88687905921757404</v>
      </c>
      <c r="F7288" s="4">
        <f>Orte[[#This Row],[Lon_dez]]*PI()/180</f>
        <v>0.12504856918883656</v>
      </c>
      <c r="G7288" t="s">
        <v>504</v>
      </c>
      <c r="H7288" t="s">
        <v>1265</v>
      </c>
      <c r="I7288" s="4" t="b">
        <v>0</v>
      </c>
      <c r="J7288" s="4" t="str">
        <f>CONCATENATE(Orte[[#This Row],[Ort]]," - ",Orte[[#This Row],[Landkreis]])</f>
        <v>Troisdorf - Kreis Rhein-Sieg-Kreis</v>
      </c>
      <c r="L7288" s="3" t="s">
        <v>13170</v>
      </c>
      <c r="M7288" s="3"/>
      <c r="N7288" t="str">
        <f>Orte[[#This Row],[Ort]]</f>
        <v>Troisdorf</v>
      </c>
    </row>
    <row r="7289" spans="1:14" x14ac:dyDescent="0.35">
      <c r="A7289" t="s">
        <v>2964</v>
      </c>
      <c r="B7289" s="3" t="s">
        <v>12281</v>
      </c>
      <c r="C7289" s="4">
        <v>50.841892055499997</v>
      </c>
      <c r="D7289" s="4">
        <v>7.1561486056700003</v>
      </c>
      <c r="E7289" s="4">
        <f>Orte[[#This Row],[Lat_dez]]*PI()/180</f>
        <v>0.88735841431202256</v>
      </c>
      <c r="F7289" s="4">
        <f>Orte[[#This Row],[Lon_dez]]*PI()/180</f>
        <v>0.12489835493094287</v>
      </c>
      <c r="G7289" t="s">
        <v>504</v>
      </c>
      <c r="H7289" t="s">
        <v>1265</v>
      </c>
      <c r="I7289" s="4" t="b">
        <v>0</v>
      </c>
      <c r="J7289" s="4" t="str">
        <f>CONCATENATE(Orte[[#This Row],[Ort]]," - ",Orte[[#This Row],[Landkreis]])</f>
        <v>Troisdorf - Kreis Rhein-Sieg-Kreis</v>
      </c>
      <c r="L7289" s="3" t="s">
        <v>9359</v>
      </c>
      <c r="M7289" s="3"/>
      <c r="N7289" t="str">
        <f>Orte[[#This Row],[Ort]]</f>
        <v>Troisdorf</v>
      </c>
    </row>
    <row r="7290" spans="1:14" x14ac:dyDescent="0.35">
      <c r="A7290" t="s">
        <v>2964</v>
      </c>
      <c r="B7290" s="3" t="s">
        <v>15472</v>
      </c>
      <c r="C7290" s="4">
        <v>50.7922424462</v>
      </c>
      <c r="D7290" s="4">
        <v>7.1088130966799996</v>
      </c>
      <c r="E7290" s="4">
        <f>Orte[[#This Row],[Lat_dez]]*PI()/180</f>
        <v>0.88649186515740885</v>
      </c>
      <c r="F7290" s="4">
        <f>Orte[[#This Row],[Lon_dez]]*PI()/180</f>
        <v>0.12407219444595997</v>
      </c>
      <c r="G7290" t="s">
        <v>504</v>
      </c>
      <c r="H7290" t="s">
        <v>1265</v>
      </c>
      <c r="I7290" s="4" t="b">
        <v>0</v>
      </c>
      <c r="J7290" s="4" t="str">
        <f>CONCATENATE(Orte[[#This Row],[Ort]]," - ",Orte[[#This Row],[Landkreis]])</f>
        <v>Troisdorf - Kreis Rhein-Sieg-Kreis</v>
      </c>
      <c r="L7290" s="3" t="s">
        <v>10570</v>
      </c>
      <c r="M7290" s="3"/>
      <c r="N7290" t="str">
        <f>Orte[[#This Row],[Ort]]</f>
        <v>Troisdorf</v>
      </c>
    </row>
    <row r="7291" spans="1:14" x14ac:dyDescent="0.35">
      <c r="A7291" t="s">
        <v>2833</v>
      </c>
      <c r="B7291" s="3" t="s">
        <v>9989</v>
      </c>
      <c r="C7291" s="4">
        <v>48.0745612471</v>
      </c>
      <c r="D7291" s="4">
        <v>8.6396629619799992</v>
      </c>
      <c r="E7291" s="4">
        <f>Orte[[#This Row],[Lat_dez]]*PI()/180</f>
        <v>0.8390593802135663</v>
      </c>
      <c r="F7291" s="4">
        <f>Orte[[#This Row],[Lon_dez]]*PI()/180</f>
        <v>0.15079056494915666</v>
      </c>
      <c r="G7291" t="s">
        <v>546</v>
      </c>
      <c r="H7291" t="s">
        <v>1084</v>
      </c>
      <c r="I7291" s="4" t="b">
        <v>0</v>
      </c>
      <c r="J7291" s="4" t="str">
        <f>CONCATENATE(Orte[[#This Row],[Ort]]," - ",Orte[[#This Row],[Landkreis]])</f>
        <v>Trossingen - Landkreis Tuttlingen</v>
      </c>
      <c r="L7291" s="3" t="s">
        <v>11169</v>
      </c>
      <c r="M7291" s="3"/>
      <c r="N7291" t="str">
        <f>Orte[[#This Row],[Ort]]</f>
        <v>Trossingen</v>
      </c>
    </row>
    <row r="7292" spans="1:14" x14ac:dyDescent="0.35">
      <c r="A7292" t="s">
        <v>6089</v>
      </c>
      <c r="B7292" s="3" t="s">
        <v>14189</v>
      </c>
      <c r="C7292" s="4">
        <v>50.027723763799997</v>
      </c>
      <c r="D7292" s="4">
        <v>11.912494132100001</v>
      </c>
      <c r="E7292" s="4">
        <f>Orte[[#This Row],[Lat_dez]]*PI()/180</f>
        <v>0.87314849695651997</v>
      </c>
      <c r="F7292" s="4">
        <f>Orte[[#This Row],[Lon_dez]]*PI()/180</f>
        <v>0.20791224472964934</v>
      </c>
      <c r="G7292" t="s">
        <v>665</v>
      </c>
      <c r="H7292" t="s">
        <v>1945</v>
      </c>
      <c r="I7292" s="4" t="b">
        <v>0</v>
      </c>
      <c r="J7292" s="4" t="str">
        <f>CONCATENATE(Orte[[#This Row],[Ort]]," - ",Orte[[#This Row],[Landkreis]])</f>
        <v>Tröstau - Landkreis Wunsiedel i. Fichtelgebirge</v>
      </c>
      <c r="L7292" s="3" t="s">
        <v>12787</v>
      </c>
      <c r="M7292" s="3"/>
      <c r="N7292" t="str">
        <f>Orte[[#This Row],[Ort]]</f>
        <v>Tröstau</v>
      </c>
    </row>
    <row r="7293" spans="1:14" x14ac:dyDescent="0.35">
      <c r="A7293" t="s">
        <v>1225</v>
      </c>
      <c r="B7293" s="3" t="s">
        <v>8173</v>
      </c>
      <c r="C7293" s="4">
        <v>48.031260255200003</v>
      </c>
      <c r="D7293" s="4">
        <v>12.565624486600001</v>
      </c>
      <c r="E7293" s="4">
        <f>Orte[[#This Row],[Lat_dez]]*PI()/180</f>
        <v>0.83830363533553198</v>
      </c>
      <c r="F7293" s="4">
        <f>Orte[[#This Row],[Lon_dez]]*PI()/180</f>
        <v>0.21931151986039207</v>
      </c>
      <c r="G7293" t="s">
        <v>665</v>
      </c>
      <c r="H7293" t="s">
        <v>913</v>
      </c>
      <c r="I7293" s="4" t="b">
        <v>0</v>
      </c>
      <c r="J7293" s="4" t="str">
        <f>CONCATENATE(Orte[[#This Row],[Ort]]," - ",Orte[[#This Row],[Landkreis]])</f>
        <v>Trostberg - Landkreis Traunstein</v>
      </c>
      <c r="L7293" s="3" t="s">
        <v>8968</v>
      </c>
      <c r="M7293" s="3"/>
      <c r="N7293" t="str">
        <f>Orte[[#This Row],[Ort]]</f>
        <v>Trostberg</v>
      </c>
    </row>
    <row r="7294" spans="1:14" x14ac:dyDescent="0.35">
      <c r="A7294" t="s">
        <v>682</v>
      </c>
      <c r="B7294" s="3" t="s">
        <v>7779</v>
      </c>
      <c r="C7294" s="4">
        <v>48.003452284799998</v>
      </c>
      <c r="D7294" s="4">
        <v>10.217327922400001</v>
      </c>
      <c r="E7294" s="4">
        <f>Orte[[#This Row],[Lat_dez]]*PI()/180</f>
        <v>0.83781829469375468</v>
      </c>
      <c r="F7294" s="4">
        <f>Orte[[#This Row],[Lon_dez]]*PI()/180</f>
        <v>0.17832601300183171</v>
      </c>
      <c r="G7294" t="s">
        <v>665</v>
      </c>
      <c r="H7294" t="s">
        <v>683</v>
      </c>
      <c r="I7294" s="4" t="b">
        <v>0</v>
      </c>
      <c r="J7294" s="4" t="str">
        <f>CONCATENATE(Orte[[#This Row],[Ort]]," - ",Orte[[#This Row],[Landkreis]])</f>
        <v>Trunkelsberg - Landkreis Unterallgäu</v>
      </c>
      <c r="L7294" s="3" t="s">
        <v>12709</v>
      </c>
      <c r="M7294" s="3"/>
      <c r="N7294" t="str">
        <f>Orte[[#This Row],[Ort]]</f>
        <v>Trunkelsberg</v>
      </c>
    </row>
    <row r="7295" spans="1:14" x14ac:dyDescent="0.35">
      <c r="A7295" t="s">
        <v>3477</v>
      </c>
      <c r="B7295" s="3" t="s">
        <v>10790</v>
      </c>
      <c r="C7295" s="4">
        <v>50.3981489114</v>
      </c>
      <c r="D7295" s="4">
        <v>11.4611981113</v>
      </c>
      <c r="E7295" s="4">
        <f>Orte[[#This Row],[Lat_dez]]*PI()/180</f>
        <v>0.87961363541432591</v>
      </c>
      <c r="F7295" s="4">
        <f>Orte[[#This Row],[Lon_dez]]*PI()/180</f>
        <v>0.20003564326554052</v>
      </c>
      <c r="G7295" t="s">
        <v>665</v>
      </c>
      <c r="H7295" t="s">
        <v>1188</v>
      </c>
      <c r="I7295" s="4" t="b">
        <v>0</v>
      </c>
      <c r="J7295" s="4" t="str">
        <f>CONCATENATE(Orte[[#This Row],[Ort]]," - ",Orte[[#This Row],[Landkreis]])</f>
        <v>Tschirn - Landkreis Kronach</v>
      </c>
      <c r="L7295" s="3" t="s">
        <v>13006</v>
      </c>
      <c r="M7295" s="3"/>
      <c r="N7295" t="str">
        <f>Orte[[#This Row],[Ort]]</f>
        <v>Tschirn</v>
      </c>
    </row>
    <row r="7296" spans="1:14" x14ac:dyDescent="0.35">
      <c r="A7296" t="s">
        <v>2850</v>
      </c>
      <c r="B7296" s="3" t="s">
        <v>7652</v>
      </c>
      <c r="C7296" s="4">
        <v>48.521975633499999</v>
      </c>
      <c r="D7296" s="4">
        <v>9.0060612746200004</v>
      </c>
      <c r="E7296" s="4">
        <f>Orte[[#This Row],[Lat_dez]]*PI()/180</f>
        <v>0.84686823437703629</v>
      </c>
      <c r="F7296" s="4">
        <f>Orte[[#This Row],[Lon_dez]]*PI()/180</f>
        <v>0.15718542187847623</v>
      </c>
      <c r="G7296" t="s">
        <v>546</v>
      </c>
      <c r="H7296" t="s">
        <v>1499</v>
      </c>
      <c r="I7296" s="4" t="b">
        <v>0</v>
      </c>
      <c r="J7296" s="4" t="str">
        <f>CONCATENATE(Orte[[#This Row],[Ort]]," - ",Orte[[#This Row],[Landkreis]])</f>
        <v>Tübingen - Landkreis Tübingen</v>
      </c>
      <c r="L7296" s="3" t="s">
        <v>8166</v>
      </c>
      <c r="M7296" s="3"/>
      <c r="N7296" t="str">
        <f>Orte[[#This Row],[Ort]]</f>
        <v>Tübingen</v>
      </c>
    </row>
    <row r="7297" spans="1:14" x14ac:dyDescent="0.35">
      <c r="A7297" t="s">
        <v>2850</v>
      </c>
      <c r="B7297" s="3" t="s">
        <v>10008</v>
      </c>
      <c r="C7297" s="4">
        <v>48.4914278153</v>
      </c>
      <c r="D7297" s="4">
        <v>9.0436402986199997</v>
      </c>
      <c r="E7297" s="4">
        <f>Orte[[#This Row],[Lat_dez]]*PI()/180</f>
        <v>0.84633507437014577</v>
      </c>
      <c r="F7297" s="4">
        <f>Orte[[#This Row],[Lon_dez]]*PI()/180</f>
        <v>0.15784129957696219</v>
      </c>
      <c r="G7297" t="s">
        <v>546</v>
      </c>
      <c r="H7297" t="s">
        <v>1499</v>
      </c>
      <c r="I7297" s="4" t="b">
        <v>0</v>
      </c>
      <c r="J7297" s="4" t="str">
        <f>CONCATENATE(Orte[[#This Row],[Ort]]," - ",Orte[[#This Row],[Landkreis]])</f>
        <v>Tübingen - Landkreis Tübingen</v>
      </c>
      <c r="L7297" s="3" t="s">
        <v>8930</v>
      </c>
      <c r="M7297" s="3"/>
      <c r="N7297" t="str">
        <f>Orte[[#This Row],[Ort]]</f>
        <v>Tübingen</v>
      </c>
    </row>
    <row r="7298" spans="1:14" x14ac:dyDescent="0.35">
      <c r="A7298" t="s">
        <v>2850</v>
      </c>
      <c r="B7298" s="3" t="s">
        <v>10011</v>
      </c>
      <c r="C7298" s="4">
        <v>48.560359414799997</v>
      </c>
      <c r="D7298" s="4">
        <v>9.0827589964200008</v>
      </c>
      <c r="E7298" s="4">
        <f>Orte[[#This Row],[Lat_dez]]*PI()/180</f>
        <v>0.84753815774008667</v>
      </c>
      <c r="F7298" s="4">
        <f>Orte[[#This Row],[Lon_dez]]*PI()/180</f>
        <v>0.15852404965266487</v>
      </c>
      <c r="G7298" t="s">
        <v>546</v>
      </c>
      <c r="H7298" t="s">
        <v>1499</v>
      </c>
      <c r="I7298" s="4" t="b">
        <v>0</v>
      </c>
      <c r="J7298" s="4" t="str">
        <f>CONCATENATE(Orte[[#This Row],[Ort]]," - ",Orte[[#This Row],[Landkreis]])</f>
        <v>Tübingen - Landkreis Tübingen</v>
      </c>
      <c r="L7298" s="3" t="s">
        <v>10468</v>
      </c>
      <c r="M7298" s="3"/>
      <c r="N7298" t="str">
        <f>Orte[[#This Row],[Ort]]</f>
        <v>Tübingen</v>
      </c>
    </row>
    <row r="7299" spans="1:14" x14ac:dyDescent="0.35">
      <c r="A7299" t="s">
        <v>2850</v>
      </c>
      <c r="B7299" s="3" t="s">
        <v>7634</v>
      </c>
      <c r="C7299" s="4">
        <v>48.545497364799999</v>
      </c>
      <c r="D7299" s="4">
        <v>9.0441732230399996</v>
      </c>
      <c r="E7299" s="4">
        <f>Orte[[#This Row],[Lat_dez]]*PI()/180</f>
        <v>0.84727876603399066</v>
      </c>
      <c r="F7299" s="4">
        <f>Orte[[#This Row],[Lon_dez]]*PI()/180</f>
        <v>0.15785060086275546</v>
      </c>
      <c r="G7299" t="s">
        <v>546</v>
      </c>
      <c r="H7299" t="s">
        <v>1499</v>
      </c>
      <c r="I7299" s="4" t="b">
        <v>0</v>
      </c>
      <c r="J7299" s="4" t="str">
        <f>CONCATENATE(Orte[[#This Row],[Ort]]," - ",Orte[[#This Row],[Landkreis]])</f>
        <v>Tübingen - Landkreis Tübingen</v>
      </c>
      <c r="L7299" s="3" t="s">
        <v>10465</v>
      </c>
      <c r="M7299" s="3"/>
      <c r="N7299" t="str">
        <f>Orte[[#This Row],[Ort]]</f>
        <v>Tübingen</v>
      </c>
    </row>
    <row r="7300" spans="1:14" x14ac:dyDescent="0.35">
      <c r="A7300" t="s">
        <v>3174</v>
      </c>
      <c r="B7300" s="3" t="s">
        <v>10404</v>
      </c>
      <c r="C7300" s="4">
        <v>52.580302552799999</v>
      </c>
      <c r="D7300" s="4">
        <v>10.8744033048</v>
      </c>
      <c r="E7300" s="4">
        <f>Orte[[#This Row],[Lat_dez]]*PI()/180</f>
        <v>0.91769940124113958</v>
      </c>
      <c r="F7300" s="4">
        <f>Orte[[#This Row],[Lon_dez]]*PI()/180</f>
        <v>0.18979414185851248</v>
      </c>
      <c r="G7300" t="s">
        <v>554</v>
      </c>
      <c r="H7300" t="s">
        <v>1314</v>
      </c>
      <c r="I7300" s="4" t="b">
        <v>0</v>
      </c>
      <c r="J7300" s="4" t="str">
        <f>CONCATENATE(Orte[[#This Row],[Ort]]," - ",Orte[[#This Row],[Landkreis]])</f>
        <v>Tülau - Landkreis Gifhorn</v>
      </c>
      <c r="L7300" s="3" t="s">
        <v>12662</v>
      </c>
      <c r="M7300" s="3"/>
      <c r="N7300" t="str">
        <f>Orte[[#This Row],[Ort]]</f>
        <v>Tülau</v>
      </c>
    </row>
    <row r="7301" spans="1:14" x14ac:dyDescent="0.35">
      <c r="A7301" t="s">
        <v>4659</v>
      </c>
      <c r="B7301" s="3" t="s">
        <v>12314</v>
      </c>
      <c r="C7301" s="4">
        <v>48.028623265999997</v>
      </c>
      <c r="D7301" s="4">
        <v>8.6090992775499995</v>
      </c>
      <c r="E7301" s="4">
        <f>Orte[[#This Row],[Lat_dez]]*PI()/180</f>
        <v>0.83825761119165221</v>
      </c>
      <c r="F7301" s="4">
        <f>Orte[[#This Row],[Lon_dez]]*PI()/180</f>
        <v>0.15025712802431263</v>
      </c>
      <c r="G7301" t="s">
        <v>546</v>
      </c>
      <c r="H7301" t="s">
        <v>1147</v>
      </c>
      <c r="I7301" s="4" t="b">
        <v>0</v>
      </c>
      <c r="J7301" s="4" t="str">
        <f>CONCATENATE(Orte[[#This Row],[Ort]]," - ",Orte[[#This Row],[Landkreis]])</f>
        <v>Tuningen - Landkreis Schwarzwald-Baar-Kreis</v>
      </c>
      <c r="L7301" s="3" t="s">
        <v>13315</v>
      </c>
      <c r="M7301" s="3"/>
      <c r="N7301" t="str">
        <f>Orte[[#This Row],[Ort]]</f>
        <v>Tuningen</v>
      </c>
    </row>
    <row r="7302" spans="1:14" x14ac:dyDescent="0.35">
      <c r="A7302" t="s">
        <v>4157</v>
      </c>
      <c r="B7302" s="3" t="s">
        <v>11654</v>
      </c>
      <c r="C7302" s="4">
        <v>47.946967604299999</v>
      </c>
      <c r="D7302" s="4">
        <v>12.0147821008</v>
      </c>
      <c r="E7302" s="4">
        <f>Orte[[#This Row],[Lat_dez]]*PI()/180</f>
        <v>0.8368324510420927</v>
      </c>
      <c r="F7302" s="4">
        <f>Orte[[#This Row],[Lon_dez]]*PI()/180</f>
        <v>0.20969750656864122</v>
      </c>
      <c r="G7302" t="s">
        <v>665</v>
      </c>
      <c r="H7302" t="s">
        <v>877</v>
      </c>
      <c r="I7302" s="4" t="b">
        <v>0</v>
      </c>
      <c r="J7302" s="4" t="str">
        <f>CONCATENATE(Orte[[#This Row],[Ort]]," - ",Orte[[#This Row],[Landkreis]])</f>
        <v>Tuntenhausen - Landkreis Rosenheim</v>
      </c>
      <c r="L7302" s="3" t="s">
        <v>15023</v>
      </c>
      <c r="M7302" s="3"/>
      <c r="N7302" t="str">
        <f>Orte[[#This Row],[Ort]]</f>
        <v>Tuntenhausen</v>
      </c>
    </row>
    <row r="7303" spans="1:14" x14ac:dyDescent="0.35">
      <c r="A7303" t="s">
        <v>3150</v>
      </c>
      <c r="B7303" s="3" t="s">
        <v>10375</v>
      </c>
      <c r="C7303" s="4">
        <v>48.108386221799996</v>
      </c>
      <c r="D7303" s="4">
        <v>11.093809609299999</v>
      </c>
      <c r="E7303" s="4">
        <f>Orte[[#This Row],[Lat_dez]]*PI()/180</f>
        <v>0.83964973739148496</v>
      </c>
      <c r="F7303" s="4">
        <f>Orte[[#This Row],[Lon_dez]]*PI()/180</f>
        <v>0.19362350427167074</v>
      </c>
      <c r="G7303" t="s">
        <v>665</v>
      </c>
      <c r="H7303" t="s">
        <v>960</v>
      </c>
      <c r="I7303" s="4" t="b">
        <v>0</v>
      </c>
      <c r="J7303" s="4" t="str">
        <f>CONCATENATE(Orte[[#This Row],[Ort]]," - ",Orte[[#This Row],[Landkreis]])</f>
        <v>Türkenfeld - Landkreis Fürstenfeldbruck</v>
      </c>
      <c r="L7303" s="3" t="s">
        <v>10211</v>
      </c>
      <c r="M7303" s="3"/>
      <c r="N7303" t="str">
        <f>Orte[[#This Row],[Ort]]</f>
        <v>Türkenfeld</v>
      </c>
    </row>
    <row r="7304" spans="1:14" x14ac:dyDescent="0.35">
      <c r="A7304" t="s">
        <v>6205</v>
      </c>
      <c r="B7304" s="3" t="s">
        <v>14340</v>
      </c>
      <c r="C7304" s="4">
        <v>48.061558651699997</v>
      </c>
      <c r="D7304" s="4">
        <v>10.6358162799</v>
      </c>
      <c r="E7304" s="4">
        <f>Orte[[#This Row],[Lat_dez]]*PI()/180</f>
        <v>0.8388324421125315</v>
      </c>
      <c r="F7304" s="4">
        <f>Orte[[#This Row],[Lon_dez]]*PI()/180</f>
        <v>0.18563001272146981</v>
      </c>
      <c r="G7304" t="s">
        <v>665</v>
      </c>
      <c r="H7304" t="s">
        <v>683</v>
      </c>
      <c r="I7304" s="4" t="b">
        <v>0</v>
      </c>
      <c r="J7304" s="4" t="str">
        <f>CONCATENATE(Orte[[#This Row],[Ort]]," - ",Orte[[#This Row],[Landkreis]])</f>
        <v>Türkheim - Landkreis Unterallgäu</v>
      </c>
      <c r="L7304" s="3" t="s">
        <v>12648</v>
      </c>
      <c r="M7304" s="3"/>
      <c r="N7304" t="str">
        <f>Orte[[#This Row],[Ort]]</f>
        <v>Türkheim</v>
      </c>
    </row>
    <row r="7305" spans="1:14" x14ac:dyDescent="0.35">
      <c r="A7305" t="s">
        <v>6201</v>
      </c>
      <c r="B7305" s="3" t="s">
        <v>14336</v>
      </c>
      <c r="C7305" s="4">
        <v>48.106276056900001</v>
      </c>
      <c r="D7305" s="4">
        <v>10.5558754846</v>
      </c>
      <c r="E7305" s="4">
        <f>Orte[[#This Row],[Lat_dez]]*PI()/180</f>
        <v>0.83961290806622002</v>
      </c>
      <c r="F7305" s="4">
        <f>Orte[[#This Row],[Lon_dez]]*PI()/180</f>
        <v>0.18423478263682197</v>
      </c>
      <c r="G7305" t="s">
        <v>665</v>
      </c>
      <c r="H7305" t="s">
        <v>683</v>
      </c>
      <c r="I7305" s="4" t="b">
        <v>0</v>
      </c>
      <c r="J7305" s="4" t="str">
        <f>CONCATENATE(Orte[[#This Row],[Ort]]," - ",Orte[[#This Row],[Landkreis]])</f>
        <v>Tussenhausen - Landkreis Unterallgäu</v>
      </c>
      <c r="L7305" s="3" t="s">
        <v>11271</v>
      </c>
      <c r="M7305" s="3"/>
      <c r="N7305" t="str">
        <f>Orte[[#This Row],[Ort]]</f>
        <v>Tussenhausen</v>
      </c>
    </row>
    <row r="7306" spans="1:14" x14ac:dyDescent="0.35">
      <c r="A7306" t="s">
        <v>4562</v>
      </c>
      <c r="B7306" s="3" t="s">
        <v>12175</v>
      </c>
      <c r="C7306" s="4">
        <v>48.206204289200002</v>
      </c>
      <c r="D7306" s="4">
        <v>12.614406666600001</v>
      </c>
      <c r="E7306" s="4">
        <f>Orte[[#This Row],[Lat_dez]]*PI()/180</f>
        <v>0.84135698473555276</v>
      </c>
      <c r="F7306" s="4">
        <f>Orte[[#This Row],[Lon_dez]]*PI()/180</f>
        <v>0.22016292951769265</v>
      </c>
      <c r="G7306" t="s">
        <v>665</v>
      </c>
      <c r="H7306" t="s">
        <v>908</v>
      </c>
      <c r="I7306" s="4" t="b">
        <v>0</v>
      </c>
      <c r="J7306" s="4" t="str">
        <f>CONCATENATE(Orte[[#This Row],[Ort]]," - ",Orte[[#This Row],[Landkreis]])</f>
        <v>Tüßling - Landkreis Altötting</v>
      </c>
      <c r="L7306" s="3" t="s">
        <v>14466</v>
      </c>
      <c r="M7306" s="3"/>
      <c r="N7306" t="str">
        <f>Orte[[#This Row],[Ort]]</f>
        <v>Tüßling</v>
      </c>
    </row>
    <row r="7307" spans="1:14" x14ac:dyDescent="0.35">
      <c r="A7307" t="s">
        <v>4249</v>
      </c>
      <c r="B7307" s="3" t="s">
        <v>11765</v>
      </c>
      <c r="C7307" s="4">
        <v>47.977534494399997</v>
      </c>
      <c r="D7307" s="4">
        <v>8.8092503935399993</v>
      </c>
      <c r="E7307" s="4">
        <f>Orte[[#This Row],[Lat_dez]]*PI()/180</f>
        <v>0.83736594391643293</v>
      </c>
      <c r="F7307" s="4">
        <f>Orte[[#This Row],[Lon_dez]]*PI()/180</f>
        <v>0.1537504239998792</v>
      </c>
      <c r="G7307" t="s">
        <v>546</v>
      </c>
      <c r="H7307" t="s">
        <v>1084</v>
      </c>
      <c r="I7307" s="4" t="b">
        <v>0</v>
      </c>
      <c r="J7307" s="4" t="str">
        <f>CONCATENATE(Orte[[#This Row],[Ort]]," - ",Orte[[#This Row],[Landkreis]])</f>
        <v>Tuttlingen - Landkreis Tuttlingen</v>
      </c>
      <c r="L7307" s="3" t="s">
        <v>13302</v>
      </c>
      <c r="M7307" s="3"/>
      <c r="N7307" t="str">
        <f>Orte[[#This Row],[Ort]]</f>
        <v>Tuttlingen</v>
      </c>
    </row>
    <row r="7308" spans="1:14" x14ac:dyDescent="0.35">
      <c r="A7308" t="s">
        <v>3546</v>
      </c>
      <c r="B7308" s="3" t="s">
        <v>10887</v>
      </c>
      <c r="C7308" s="4">
        <v>47.909576946100003</v>
      </c>
      <c r="D7308" s="4">
        <v>11.250528728900001</v>
      </c>
      <c r="E7308" s="4">
        <f>Orte[[#This Row],[Lat_dez]]*PI()/180</f>
        <v>0.8361798609470148</v>
      </c>
      <c r="F7308" s="4">
        <f>Orte[[#This Row],[Lon_dez]]*PI()/180</f>
        <v>0.19635876890951753</v>
      </c>
      <c r="G7308" t="s">
        <v>665</v>
      </c>
      <c r="H7308" t="s">
        <v>1196</v>
      </c>
      <c r="I7308" s="4" t="b">
        <v>0</v>
      </c>
      <c r="J7308" s="4" t="str">
        <f>CONCATENATE(Orte[[#This Row],[Ort]]," - ",Orte[[#This Row],[Landkreis]])</f>
        <v>Tutzing - Landkreis Starnberg</v>
      </c>
      <c r="L7308" s="3" t="s">
        <v>12830</v>
      </c>
      <c r="M7308" s="3"/>
      <c r="N7308" t="str">
        <f>Orte[[#This Row],[Ort]]</f>
        <v>Tutzing</v>
      </c>
    </row>
    <row r="7309" spans="1:14" x14ac:dyDescent="0.35">
      <c r="A7309" t="s">
        <v>5406</v>
      </c>
      <c r="B7309" s="3" t="s">
        <v>13279</v>
      </c>
      <c r="C7309" s="4">
        <v>52.665251842300002</v>
      </c>
      <c r="D7309" s="4">
        <v>7.0966403043500002</v>
      </c>
      <c r="E7309" s="4">
        <f>Orte[[#This Row],[Lat_dez]]*PI()/180</f>
        <v>0.91918204604014453</v>
      </c>
      <c r="F7309" s="4">
        <f>Orte[[#This Row],[Lon_dez]]*PI()/180</f>
        <v>0.12385973914063997</v>
      </c>
      <c r="G7309" t="s">
        <v>554</v>
      </c>
      <c r="H7309" t="s">
        <v>626</v>
      </c>
      <c r="I7309" s="4" t="b">
        <v>0</v>
      </c>
      <c r="J7309" s="4" t="str">
        <f>CONCATENATE(Orte[[#This Row],[Ort]]," - ",Orte[[#This Row],[Landkreis]])</f>
        <v>Twist - Landkreis Emsland</v>
      </c>
      <c r="L7309" s="3" t="s">
        <v>11672</v>
      </c>
      <c r="M7309" s="3"/>
      <c r="N7309" t="str">
        <f>Orte[[#This Row],[Ort]]</f>
        <v>Twist</v>
      </c>
    </row>
    <row r="7310" spans="1:14" x14ac:dyDescent="0.35">
      <c r="A7310" t="s">
        <v>6585</v>
      </c>
      <c r="B7310" s="3" t="s">
        <v>14884</v>
      </c>
      <c r="C7310" s="4">
        <v>51.327565369200002</v>
      </c>
      <c r="D7310" s="4">
        <v>8.9478495601500008</v>
      </c>
      <c r="E7310" s="4">
        <f>Orte[[#This Row],[Lat_dez]]*PI()/180</f>
        <v>0.89583501272515886</v>
      </c>
      <c r="F7310" s="4">
        <f>Orte[[#This Row],[Lon_dez]]*PI()/180</f>
        <v>0.15616943579774392</v>
      </c>
      <c r="G7310" t="s">
        <v>549</v>
      </c>
      <c r="H7310" t="s">
        <v>1078</v>
      </c>
      <c r="I7310" s="4" t="b">
        <v>0</v>
      </c>
      <c r="J7310" s="4" t="str">
        <f>CONCATENATE(Orte[[#This Row],[Ort]]," - ",Orte[[#This Row],[Landkreis]])</f>
        <v>Twistetal - Landkreis Waldeck-Frankenberg</v>
      </c>
      <c r="L7310" s="3" t="s">
        <v>12650</v>
      </c>
      <c r="M7310" s="3"/>
      <c r="N7310" t="str">
        <f>Orte[[#This Row],[Ort]]</f>
        <v>Twistetal</v>
      </c>
    </row>
    <row r="7311" spans="1:14" x14ac:dyDescent="0.35">
      <c r="A7311" t="s">
        <v>4422</v>
      </c>
      <c r="B7311" s="3" t="s">
        <v>12001</v>
      </c>
      <c r="C7311" s="4">
        <v>52.7935532702</v>
      </c>
      <c r="D7311" s="4">
        <v>8.5876127246799996</v>
      </c>
      <c r="E7311" s="4">
        <f>Orte[[#This Row],[Lat_dez]]*PI()/180</f>
        <v>0.92142132839200963</v>
      </c>
      <c r="F7311" s="4">
        <f>Orte[[#This Row],[Lon_dez]]*PI()/180</f>
        <v>0.14988211693182729</v>
      </c>
      <c r="G7311" t="s">
        <v>554</v>
      </c>
      <c r="H7311" t="s">
        <v>737</v>
      </c>
      <c r="I7311" s="4" t="b">
        <v>0</v>
      </c>
      <c r="J7311" s="4" t="str">
        <f>CONCATENATE(Orte[[#This Row],[Ort]]," - ",Orte[[#This Row],[Landkreis]])</f>
        <v>Twistringen - Landkreis Diepholz</v>
      </c>
      <c r="L7311" s="3" t="s">
        <v>8340</v>
      </c>
      <c r="M7311" s="3"/>
      <c r="N7311" t="str">
        <f>Orte[[#This Row],[Ort]]</f>
        <v>Twistringen</v>
      </c>
    </row>
    <row r="7312" spans="1:14" x14ac:dyDescent="0.35">
      <c r="A7312" t="s">
        <v>4289</v>
      </c>
      <c r="B7312" s="3" t="s">
        <v>11819</v>
      </c>
      <c r="C7312" s="4">
        <v>50.926885265300001</v>
      </c>
      <c r="D7312" s="4">
        <v>6.1042670379899997</v>
      </c>
      <c r="E7312" s="4">
        <f>Orte[[#This Row],[Lat_dez]]*PI()/180</f>
        <v>0.88884182566487091</v>
      </c>
      <c r="F7312" s="4">
        <f>Orte[[#This Row],[Lon_dez]]*PI()/180</f>
        <v>0.10653955823388728</v>
      </c>
      <c r="G7312" t="s">
        <v>504</v>
      </c>
      <c r="H7312" t="s">
        <v>2266</v>
      </c>
      <c r="I7312" s="4" t="b">
        <v>0</v>
      </c>
      <c r="J7312" s="4" t="str">
        <f>CONCATENATE(Orte[[#This Row],[Ort]]," - ",Orte[[#This Row],[Landkreis]])</f>
        <v>Übach-Palenberg - Kreis Heinsberg</v>
      </c>
      <c r="L7312" s="3" t="s">
        <v>11277</v>
      </c>
      <c r="M7312" s="3"/>
      <c r="N7312" t="str">
        <f>Orte[[#This Row],[Ort]]</f>
        <v>Übach-Palenberg</v>
      </c>
    </row>
    <row r="7313" spans="1:14" x14ac:dyDescent="0.35">
      <c r="A7313" t="s">
        <v>1568</v>
      </c>
      <c r="B7313" s="3" t="s">
        <v>8506</v>
      </c>
      <c r="C7313" s="4">
        <v>49.260261529499999</v>
      </c>
      <c r="D7313" s="4">
        <v>6.7053886812399996</v>
      </c>
      <c r="E7313" s="4">
        <f>Orte[[#This Row],[Lat_dez]]*PI()/180</f>
        <v>0.85975375408327281</v>
      </c>
      <c r="F7313" s="4">
        <f>Orte[[#This Row],[Lon_dez]]*PI()/180</f>
        <v>0.11703111011359851</v>
      </c>
      <c r="G7313" t="s">
        <v>534</v>
      </c>
      <c r="H7313" t="s">
        <v>1276</v>
      </c>
      <c r="I7313" s="4" t="b">
        <v>0</v>
      </c>
      <c r="J7313" s="4" t="str">
        <f>CONCATENATE(Orte[[#This Row],[Ort]]," - ",Orte[[#This Row],[Landkreis]])</f>
        <v>Überherrn - Landkreis Saarlouis</v>
      </c>
      <c r="L7313" s="3" t="s">
        <v>9943</v>
      </c>
      <c r="M7313" s="3"/>
      <c r="N7313" t="str">
        <f>Orte[[#This Row],[Ort]]</f>
        <v>Überherrn</v>
      </c>
    </row>
    <row r="7314" spans="1:14" x14ac:dyDescent="0.35">
      <c r="A7314" t="s">
        <v>1740</v>
      </c>
      <c r="B7314" s="3" t="s">
        <v>8695</v>
      </c>
      <c r="C7314" s="4">
        <v>47.796699675900001</v>
      </c>
      <c r="D7314" s="4">
        <v>9.1606712778499997</v>
      </c>
      <c r="E7314" s="4">
        <f>Orte[[#This Row],[Lat_dez]]*PI()/180</f>
        <v>0.83420978093136156</v>
      </c>
      <c r="F7314" s="4">
        <f>Orte[[#This Row],[Lon_dez]]*PI()/180</f>
        <v>0.1598838754913588</v>
      </c>
      <c r="G7314" t="s">
        <v>546</v>
      </c>
      <c r="H7314" t="s">
        <v>1154</v>
      </c>
      <c r="I7314" s="4" t="b">
        <v>0</v>
      </c>
      <c r="J7314" s="4" t="str">
        <f>CONCATENATE(Orte[[#This Row],[Ort]]," - ",Orte[[#This Row],[Landkreis]])</f>
        <v>Überlingen - Landkreis Bodenseekreis</v>
      </c>
      <c r="L7314" s="3" t="s">
        <v>15019</v>
      </c>
      <c r="M7314" s="3"/>
      <c r="N7314" t="str">
        <f>Orte[[#This Row],[Ort]]</f>
        <v>Überlingen</v>
      </c>
    </row>
    <row r="7315" spans="1:14" x14ac:dyDescent="0.35">
      <c r="A7315" t="s">
        <v>5602</v>
      </c>
      <c r="B7315" s="3" t="s">
        <v>13536</v>
      </c>
      <c r="C7315" s="4">
        <v>47.826775535499998</v>
      </c>
      <c r="D7315" s="4">
        <v>12.477458180499999</v>
      </c>
      <c r="E7315" s="4">
        <f>Orte[[#This Row],[Lat_dez]]*PI()/180</f>
        <v>0.83473470370674918</v>
      </c>
      <c r="F7315" s="4">
        <f>Orte[[#This Row],[Lon_dez]]*PI()/180</f>
        <v>0.21777272752962593</v>
      </c>
      <c r="G7315" t="s">
        <v>665</v>
      </c>
      <c r="H7315" t="s">
        <v>913</v>
      </c>
      <c r="I7315" s="4" t="b">
        <v>0</v>
      </c>
      <c r="J7315" s="4" t="str">
        <f>CONCATENATE(Orte[[#This Row],[Ort]]," - ",Orte[[#This Row],[Landkreis]])</f>
        <v>Übersee - Landkreis Traunstein</v>
      </c>
      <c r="L7315" s="3" t="s">
        <v>11907</v>
      </c>
      <c r="M7315" s="3"/>
      <c r="N7315" t="str">
        <f>Orte[[#This Row],[Ort]]</f>
        <v>Übersee</v>
      </c>
    </row>
    <row r="7316" spans="1:14" x14ac:dyDescent="0.35">
      <c r="A7316" t="s">
        <v>5340</v>
      </c>
      <c r="B7316" s="3" t="s">
        <v>13193</v>
      </c>
      <c r="C7316" s="4">
        <v>49.177500307400003</v>
      </c>
      <c r="D7316" s="4">
        <v>8.6431022021900006</v>
      </c>
      <c r="E7316" s="4">
        <f>Orte[[#This Row],[Lat_dez]]*PI()/180</f>
        <v>0.85830929826465352</v>
      </c>
      <c r="F7316" s="4">
        <f>Orte[[#This Row],[Lon_dez]]*PI()/180</f>
        <v>0.15085059101458814</v>
      </c>
      <c r="G7316" t="s">
        <v>546</v>
      </c>
      <c r="H7316" t="s">
        <v>723</v>
      </c>
      <c r="I7316" s="4" t="b">
        <v>0</v>
      </c>
      <c r="J7316" s="4" t="str">
        <f>CONCATENATE(Orte[[#This Row],[Ort]]," - ",Orte[[#This Row],[Landkreis]])</f>
        <v>Ubstadt-Weiher - Landkreis Karlsruhe</v>
      </c>
      <c r="L7316" s="3" t="s">
        <v>12667</v>
      </c>
      <c r="M7316" s="3"/>
      <c r="N7316" t="str">
        <f>Orte[[#This Row],[Ort]]</f>
        <v>Ubstadt-Weiher</v>
      </c>
    </row>
    <row r="7317" spans="1:14" x14ac:dyDescent="0.35">
      <c r="A7317" t="s">
        <v>7007</v>
      </c>
      <c r="B7317" s="3" t="s">
        <v>15437</v>
      </c>
      <c r="C7317" s="4">
        <v>52.518529471100003</v>
      </c>
      <c r="D7317" s="4">
        <v>8.8787692282599995</v>
      </c>
      <c r="E7317" s="4">
        <f>Orte[[#This Row],[Lat_dez]]*PI()/180</f>
        <v>0.91662125757637114</v>
      </c>
      <c r="F7317" s="4">
        <f>Orte[[#This Row],[Lon_dez]]*PI()/180</f>
        <v>0.15496375655789293</v>
      </c>
      <c r="G7317" t="s">
        <v>554</v>
      </c>
      <c r="H7317" t="s">
        <v>747</v>
      </c>
      <c r="I7317" s="4" t="b">
        <v>0</v>
      </c>
      <c r="J7317" s="4" t="str">
        <f>CONCATENATE(Orte[[#This Row],[Ort]]," - ",Orte[[#This Row],[Landkreis]])</f>
        <v>Uchte - Landkreis Nienburg (Weser)</v>
      </c>
      <c r="L7317" s="3" t="s">
        <v>9508</v>
      </c>
      <c r="M7317" s="3"/>
      <c r="N7317" t="str">
        <f>Orte[[#This Row],[Ort]]</f>
        <v>Uchte</v>
      </c>
    </row>
    <row r="7318" spans="1:14" x14ac:dyDescent="0.35">
      <c r="A7318" t="s">
        <v>1795</v>
      </c>
      <c r="B7318" s="3" t="s">
        <v>8756</v>
      </c>
      <c r="C7318" s="4">
        <v>50.121724265899999</v>
      </c>
      <c r="D7318" s="4">
        <v>10.283908440899999</v>
      </c>
      <c r="E7318" s="4">
        <f>Orte[[#This Row],[Lat_dez]]*PI()/180</f>
        <v>0.87478911521669278</v>
      </c>
      <c r="F7318" s="4">
        <f>Orte[[#This Row],[Lon_dez]]*PI()/180</f>
        <v>0.17948806226734165</v>
      </c>
      <c r="G7318" t="s">
        <v>665</v>
      </c>
      <c r="H7318" t="s">
        <v>674</v>
      </c>
      <c r="I7318" s="4" t="b">
        <v>0</v>
      </c>
      <c r="J7318" s="4" t="str">
        <f>CONCATENATE(Orte[[#This Row],[Ort]]," - ",Orte[[#This Row],[Landkreis]])</f>
        <v>Üchtelhausen - Landkreis Schweinfurt</v>
      </c>
      <c r="L7318" s="3" t="s">
        <v>12656</v>
      </c>
      <c r="M7318" s="3"/>
      <c r="N7318" t="str">
        <f>Orte[[#This Row],[Ort]]</f>
        <v>Üchtelhausen</v>
      </c>
    </row>
    <row r="7319" spans="1:14" x14ac:dyDescent="0.35">
      <c r="A7319" t="s">
        <v>2301</v>
      </c>
      <c r="B7319" s="3" t="s">
        <v>9336</v>
      </c>
      <c r="C7319" s="4">
        <v>53.565488191999997</v>
      </c>
      <c r="D7319" s="4">
        <v>13.693883849300001</v>
      </c>
      <c r="E7319" s="4">
        <f>Orte[[#This Row],[Lat_dez]]*PI()/180</f>
        <v>0.93489413438854441</v>
      </c>
      <c r="F7319" s="4">
        <f>Orte[[#This Row],[Lon_dez]]*PI()/180</f>
        <v>0.23900336055596</v>
      </c>
      <c r="G7319" t="s">
        <v>834</v>
      </c>
      <c r="H7319" t="s">
        <v>921</v>
      </c>
      <c r="I7319" s="4" t="b">
        <v>0</v>
      </c>
      <c r="J7319" s="4" t="str">
        <f>CONCATENATE(Orte[[#This Row],[Ort]]," - ",Orte[[#This Row],[Landkreis]])</f>
        <v>Uckerland, Groß Luckow, Schönhausen - Landkreis Mecklenburgische Seenplatte</v>
      </c>
      <c r="L7319" s="3" t="s">
        <v>10759</v>
      </c>
      <c r="M7319" s="3"/>
      <c r="N7319" t="str">
        <f>Orte[[#This Row],[Ort]]</f>
        <v>Uckerland, Groß Luckow, Schönhausen</v>
      </c>
    </row>
    <row r="7320" spans="1:14" x14ac:dyDescent="0.35">
      <c r="A7320" t="s">
        <v>2565</v>
      </c>
      <c r="B7320" s="3" t="s">
        <v>9657</v>
      </c>
      <c r="C7320" s="4">
        <v>50.948535381399999</v>
      </c>
      <c r="D7320" s="4">
        <v>11.165462081899999</v>
      </c>
      <c r="E7320" s="4">
        <f>Orte[[#This Row],[Lat_dez]]*PI()/180</f>
        <v>0.88921969147425495</v>
      </c>
      <c r="F7320" s="4">
        <f>Orte[[#This Row],[Lon_dez]]*PI()/180</f>
        <v>0.19487407583573577</v>
      </c>
      <c r="G7320" t="s">
        <v>678</v>
      </c>
      <c r="H7320" t="s">
        <v>1285</v>
      </c>
      <c r="I7320" s="4" t="b">
        <v>0</v>
      </c>
      <c r="J7320" s="4" t="str">
        <f>CONCATENATE(Orte[[#This Row],[Ort]]," - ",Orte[[#This Row],[Landkreis]])</f>
        <v>Udestedt, Mönchenholzhausen u.a. - Landkreis Weimarer Land</v>
      </c>
      <c r="L7320" s="3" t="s">
        <v>9940</v>
      </c>
      <c r="M7320" s="3"/>
      <c r="N7320" t="str">
        <f>Orte[[#This Row],[Ort]]</f>
        <v>Udestedt, Mönchenholzhausen u.a.</v>
      </c>
    </row>
    <row r="7321" spans="1:14" x14ac:dyDescent="0.35">
      <c r="A7321" t="s">
        <v>6922</v>
      </c>
      <c r="B7321" s="3" t="s">
        <v>15319</v>
      </c>
      <c r="C7321" s="4">
        <v>51.607478767099998</v>
      </c>
      <c r="D7321" s="4">
        <v>13.3228400065</v>
      </c>
      <c r="E7321" s="4">
        <f>Orte[[#This Row],[Lat_dez]]*PI()/180</f>
        <v>0.90072042313895884</v>
      </c>
      <c r="F7321" s="4">
        <f>Orte[[#This Row],[Lon_dez]]*PI()/180</f>
        <v>0.2325274238298477</v>
      </c>
      <c r="G7321" t="s">
        <v>885</v>
      </c>
      <c r="H7321" t="s">
        <v>983</v>
      </c>
      <c r="I7321" s="4" t="b">
        <v>0</v>
      </c>
      <c r="J7321" s="4" t="str">
        <f>CONCATENATE(Orte[[#This Row],[Ort]]," - ",Orte[[#This Row],[Landkreis]])</f>
        <v>Uebigau-Wahrenbrück - Landkreis Elbe-Elster</v>
      </c>
      <c r="L7321" s="3" t="s">
        <v>7918</v>
      </c>
      <c r="M7321" s="3"/>
      <c r="N7321" t="str">
        <f>Orte[[#This Row],[Ort]]</f>
        <v>Uebigau-Wahrenbrück</v>
      </c>
    </row>
    <row r="7322" spans="1:14" x14ac:dyDescent="0.35">
      <c r="A7322" t="s">
        <v>7171</v>
      </c>
      <c r="B7322" s="3" t="s">
        <v>15664</v>
      </c>
      <c r="C7322" s="4">
        <v>53.7310384098</v>
      </c>
      <c r="D7322" s="4">
        <v>14.049082668100001</v>
      </c>
      <c r="E7322" s="4">
        <f>Orte[[#This Row],[Lat_dez]]*PI()/180</f>
        <v>0.9377835307665483</v>
      </c>
      <c r="F7322" s="4">
        <f>Orte[[#This Row],[Lon_dez]]*PI()/180</f>
        <v>0.24520274944321474</v>
      </c>
      <c r="G7322" t="s">
        <v>834</v>
      </c>
      <c r="H7322" t="s">
        <v>987</v>
      </c>
      <c r="I7322" s="4" t="b">
        <v>0</v>
      </c>
      <c r="J7322" s="4" t="str">
        <f>CONCATENATE(Orte[[#This Row],[Ort]]," - ",Orte[[#This Row],[Landkreis]])</f>
        <v>Ueckermünde - Landkreis Vorpommern-Greifswald</v>
      </c>
      <c r="L7322" s="3" t="s">
        <v>14269</v>
      </c>
      <c r="M7322" s="3"/>
      <c r="N7322" t="str">
        <f>Orte[[#This Row],[Ort]]</f>
        <v>Ueckermünde</v>
      </c>
    </row>
    <row r="7323" spans="1:14" x14ac:dyDescent="0.35">
      <c r="A7323" t="s">
        <v>2503</v>
      </c>
      <c r="B7323" s="3" t="s">
        <v>9573</v>
      </c>
      <c r="C7323" s="4">
        <v>51.676178036099998</v>
      </c>
      <c r="D7323" s="4">
        <v>6.2935888418100001</v>
      </c>
      <c r="E7323" s="4">
        <f>Orte[[#This Row],[Lat_dez]]*PI()/180</f>
        <v>0.90191945157672204</v>
      </c>
      <c r="F7323" s="4">
        <f>Orte[[#This Row],[Lon_dez]]*PI()/180</f>
        <v>0.10984384705636106</v>
      </c>
      <c r="G7323" t="s">
        <v>504</v>
      </c>
      <c r="H7323" t="s">
        <v>505</v>
      </c>
      <c r="I7323" s="4" t="b">
        <v>0</v>
      </c>
      <c r="J7323" s="4" t="str">
        <f>CONCATENATE(Orte[[#This Row],[Ort]]," - ",Orte[[#This Row],[Landkreis]])</f>
        <v>Uedem - Kreis Kleve</v>
      </c>
      <c r="L7323" s="3" t="s">
        <v>9506</v>
      </c>
      <c r="M7323" s="3"/>
      <c r="N7323" t="str">
        <f>Orte[[#This Row],[Ort]]</f>
        <v>Uedem</v>
      </c>
    </row>
    <row r="7324" spans="1:14" x14ac:dyDescent="0.35">
      <c r="A7324" t="s">
        <v>5939</v>
      </c>
      <c r="B7324" s="3" t="s">
        <v>13995</v>
      </c>
      <c r="C7324" s="4">
        <v>49.6678285188</v>
      </c>
      <c r="D7324" s="4">
        <v>10.7002467058</v>
      </c>
      <c r="E7324" s="4">
        <f>Orte[[#This Row],[Lat_dez]]*PI()/180</f>
        <v>0.86686713996899822</v>
      </c>
      <c r="F7324" s="4">
        <f>Orte[[#This Row],[Lon_dez]]*PI()/180</f>
        <v>0.186754535791887</v>
      </c>
      <c r="G7324" t="s">
        <v>665</v>
      </c>
      <c r="H7324" t="s">
        <v>706</v>
      </c>
      <c r="I7324" s="4" t="b">
        <v>0</v>
      </c>
      <c r="J7324" s="4" t="str">
        <f>CONCATENATE(Orte[[#This Row],[Ort]]," - ",Orte[[#This Row],[Landkreis]])</f>
        <v>Uehlfeld - Landkreis Neustadt a.d. Aisch-Bad Windsheim</v>
      </c>
      <c r="L7324" s="3" t="s">
        <v>12167</v>
      </c>
      <c r="M7324" s="3"/>
      <c r="N7324" t="str">
        <f>Orte[[#This Row],[Ort]]</f>
        <v>Uehlfeld</v>
      </c>
    </row>
    <row r="7325" spans="1:14" x14ac:dyDescent="0.35">
      <c r="A7325" t="s">
        <v>5827</v>
      </c>
      <c r="B7325" s="3" t="s">
        <v>13836</v>
      </c>
      <c r="C7325" s="4">
        <v>52.487772855099998</v>
      </c>
      <c r="D7325" s="4">
        <v>6.8843791936600001</v>
      </c>
      <c r="E7325" s="4">
        <f>Orte[[#This Row],[Lat_dez]]*PI()/180</f>
        <v>0.91608445336039956</v>
      </c>
      <c r="F7325" s="4">
        <f>Orte[[#This Row],[Lon_dez]]*PI()/180</f>
        <v>0.12015508388515933</v>
      </c>
      <c r="G7325" t="s">
        <v>554</v>
      </c>
      <c r="H7325" t="s">
        <v>2961</v>
      </c>
      <c r="I7325" s="4" t="b">
        <v>0</v>
      </c>
      <c r="J7325" s="4" t="str">
        <f>CONCATENATE(Orte[[#This Row],[Ort]]," - ",Orte[[#This Row],[Landkreis]])</f>
        <v>Uelsen, Halle, Gölenkamp, Getelo - Landkreis Grafschaft Bentheim</v>
      </c>
      <c r="L7325" s="3" t="s">
        <v>15563</v>
      </c>
      <c r="M7325" s="3"/>
      <c r="N7325" t="str">
        <f>Orte[[#This Row],[Ort]]</f>
        <v>Uelsen, Halle, Gölenkamp, Getelo</v>
      </c>
    </row>
    <row r="7326" spans="1:14" x14ac:dyDescent="0.35">
      <c r="A7326" t="s">
        <v>5912</v>
      </c>
      <c r="B7326" s="3" t="s">
        <v>13968</v>
      </c>
      <c r="C7326" s="4">
        <v>54.409429510999999</v>
      </c>
      <c r="D7326" s="4">
        <v>8.9885451502600002</v>
      </c>
      <c r="E7326" s="4">
        <f>Orte[[#This Row],[Lat_dez]]*PI()/180</f>
        <v>0.9496236890987183</v>
      </c>
      <c r="F7326" s="4">
        <f>Orte[[#This Row],[Lon_dez]]*PI()/180</f>
        <v>0.15687970783620545</v>
      </c>
      <c r="G7326" t="s">
        <v>641</v>
      </c>
      <c r="H7326" t="s">
        <v>765</v>
      </c>
      <c r="I7326" s="4" t="b">
        <v>0</v>
      </c>
      <c r="J7326" s="4" t="str">
        <f>CONCATENATE(Orte[[#This Row],[Ort]]," - ",Orte[[#This Row],[Landkreis]])</f>
        <v>Uelvesbüll, Witzwort - Kreis Nordfriesland</v>
      </c>
      <c r="L7326" s="3" t="s">
        <v>10743</v>
      </c>
      <c r="M7326" s="3"/>
      <c r="N7326" t="str">
        <f>Orte[[#This Row],[Ort]]</f>
        <v>Uelvesbüll, Witzwort</v>
      </c>
    </row>
    <row r="7327" spans="1:14" x14ac:dyDescent="0.35">
      <c r="A7327" t="s">
        <v>4718</v>
      </c>
      <c r="B7327" s="3" t="s">
        <v>12384</v>
      </c>
      <c r="C7327" s="4">
        <v>52.970252190099998</v>
      </c>
      <c r="D7327" s="4">
        <v>10.5677326995</v>
      </c>
      <c r="E7327" s="4">
        <f>Orte[[#This Row],[Lat_dez]]*PI()/180</f>
        <v>0.92450530632898231</v>
      </c>
      <c r="F7327" s="4">
        <f>Orte[[#This Row],[Lon_dez]]*PI()/180</f>
        <v>0.18444173007694353</v>
      </c>
      <c r="G7327" t="s">
        <v>554</v>
      </c>
      <c r="H7327" t="s">
        <v>791</v>
      </c>
      <c r="I7327" s="4" t="b">
        <v>0</v>
      </c>
      <c r="J7327" s="4" t="str">
        <f>CONCATENATE(Orte[[#This Row],[Ort]]," - ",Orte[[#This Row],[Landkreis]])</f>
        <v>Uelzen - Landkreis Uelzen</v>
      </c>
      <c r="L7327" s="3" t="s">
        <v>9933</v>
      </c>
      <c r="M7327" s="3"/>
      <c r="N7327" t="str">
        <f>Orte[[#This Row],[Ort]]</f>
        <v>Uelzen</v>
      </c>
    </row>
    <row r="7328" spans="1:14" x14ac:dyDescent="0.35">
      <c r="A7328" t="s">
        <v>5404</v>
      </c>
      <c r="B7328" s="3" t="s">
        <v>13274</v>
      </c>
      <c r="C7328" s="4">
        <v>50.254818192199998</v>
      </c>
      <c r="D7328" s="4">
        <v>7.0011031390199996</v>
      </c>
      <c r="E7328" s="4">
        <f>Orte[[#This Row],[Lat_dez]]*PI()/180</f>
        <v>0.87711204244503449</v>
      </c>
      <c r="F7328" s="4">
        <f>Orte[[#This Row],[Lon_dez]]*PI()/180</f>
        <v>0.12219230104760928</v>
      </c>
      <c r="G7328" t="s">
        <v>514</v>
      </c>
      <c r="H7328" t="s">
        <v>527</v>
      </c>
      <c r="I7328" s="4" t="b">
        <v>0</v>
      </c>
      <c r="J7328" s="4" t="str">
        <f>CONCATENATE(Orte[[#This Row],[Ort]]," - ",Orte[[#This Row],[Landkreis]])</f>
        <v>Uersfeld - Landkreis Vulkaneifel</v>
      </c>
      <c r="L7328" s="3" t="s">
        <v>8851</v>
      </c>
      <c r="M7328" s="3"/>
      <c r="N7328" t="str">
        <f>Orte[[#This Row],[Ort]]</f>
        <v>Uersfeld</v>
      </c>
    </row>
    <row r="7329" spans="1:14" x14ac:dyDescent="0.35">
      <c r="A7329" t="s">
        <v>6863</v>
      </c>
      <c r="B7329" s="3" t="s">
        <v>15242</v>
      </c>
      <c r="C7329" s="4">
        <v>53.690902348100003</v>
      </c>
      <c r="D7329" s="4">
        <v>9.6768656033900005</v>
      </c>
      <c r="E7329" s="4">
        <f>Orte[[#This Row],[Lat_dez]]*PI()/180</f>
        <v>0.93708302434109969</v>
      </c>
      <c r="F7329" s="4">
        <f>Orte[[#This Row],[Lon_dez]]*PI()/180</f>
        <v>0.16889316605214325</v>
      </c>
      <c r="G7329" t="s">
        <v>641</v>
      </c>
      <c r="H7329" t="s">
        <v>828</v>
      </c>
      <c r="I7329" s="4" t="b">
        <v>0</v>
      </c>
      <c r="J7329" s="4" t="str">
        <f>CONCATENATE(Orte[[#This Row],[Ort]]," - ",Orte[[#This Row],[Landkreis]])</f>
        <v>Uetersen - Kreis Pinneberg</v>
      </c>
      <c r="L7329" s="3" t="s">
        <v>14805</v>
      </c>
      <c r="M7329" s="3"/>
      <c r="N7329" t="str">
        <f>Orte[[#This Row],[Ort]]</f>
        <v>Uetersen</v>
      </c>
    </row>
    <row r="7330" spans="1:14" x14ac:dyDescent="0.35">
      <c r="A7330" t="s">
        <v>5471</v>
      </c>
      <c r="B7330" s="3" t="s">
        <v>13361</v>
      </c>
      <c r="C7330" s="4">
        <v>52.460599338500003</v>
      </c>
      <c r="D7330" s="4">
        <v>10.169957180200001</v>
      </c>
      <c r="E7330" s="4">
        <f>Orte[[#This Row],[Lat_dez]]*PI()/180</f>
        <v>0.91561018602638422</v>
      </c>
      <c r="F7330" s="4">
        <f>Orte[[#This Row],[Lon_dez]]*PI()/180</f>
        <v>0.17749923758132827</v>
      </c>
      <c r="G7330" t="s">
        <v>554</v>
      </c>
      <c r="H7330" t="s">
        <v>652</v>
      </c>
      <c r="I7330" s="4" t="b">
        <v>0</v>
      </c>
      <c r="J7330" s="4" t="str">
        <f>CONCATENATE(Orte[[#This Row],[Ort]]," - ",Orte[[#This Row],[Landkreis]])</f>
        <v>Uetze - Landkreis Region Hannover</v>
      </c>
      <c r="L7330" s="3" t="s">
        <v>10457</v>
      </c>
      <c r="M7330" s="3"/>
      <c r="N7330" t="str">
        <f>Orte[[#This Row],[Ort]]</f>
        <v>Uetze</v>
      </c>
    </row>
    <row r="7331" spans="1:14" x14ac:dyDescent="0.35">
      <c r="A7331" t="s">
        <v>4825</v>
      </c>
      <c r="B7331" s="3" t="s">
        <v>12525</v>
      </c>
      <c r="C7331" s="4">
        <v>49.537466920299998</v>
      </c>
      <c r="D7331" s="4">
        <v>10.206241057</v>
      </c>
      <c r="E7331" s="4">
        <f>Orte[[#This Row],[Lat_dez]]*PI()/180</f>
        <v>0.86459190085701043</v>
      </c>
      <c r="F7331" s="4">
        <f>Orte[[#This Row],[Lon_dez]]*PI()/180</f>
        <v>0.17813251069687625</v>
      </c>
      <c r="G7331" t="s">
        <v>665</v>
      </c>
      <c r="H7331" t="s">
        <v>706</v>
      </c>
      <c r="I7331" s="4" t="b">
        <v>0</v>
      </c>
      <c r="J7331" s="4" t="str">
        <f>CONCATENATE(Orte[[#This Row],[Ort]]," - ",Orte[[#This Row],[Landkreis]])</f>
        <v>Uffenheim - Landkreis Neustadt a.d. Aisch-Bad Windsheim</v>
      </c>
      <c r="L7331" s="3" t="s">
        <v>10469</v>
      </c>
      <c r="M7331" s="3"/>
      <c r="N7331" t="str">
        <f>Orte[[#This Row],[Ort]]</f>
        <v>Uffenheim</v>
      </c>
    </row>
    <row r="7332" spans="1:14" x14ac:dyDescent="0.35">
      <c r="A7332" t="s">
        <v>4644</v>
      </c>
      <c r="B7332" s="3" t="s">
        <v>12295</v>
      </c>
      <c r="C7332" s="4">
        <v>47.708677304799998</v>
      </c>
      <c r="D7332" s="4">
        <v>11.107776638700001</v>
      </c>
      <c r="E7332" s="4">
        <f>Orte[[#This Row],[Lat_dez]]*PI()/180</f>
        <v>0.83267350074025426</v>
      </c>
      <c r="F7332" s="4">
        <f>Orte[[#This Row],[Lon_dez]]*PI()/180</f>
        <v>0.19386727492142361</v>
      </c>
      <c r="G7332" t="s">
        <v>665</v>
      </c>
      <c r="H7332" t="s">
        <v>949</v>
      </c>
      <c r="I7332" s="4" t="b">
        <v>0</v>
      </c>
      <c r="J7332" s="4" t="str">
        <f>CONCATENATE(Orte[[#This Row],[Ort]]," - ",Orte[[#This Row],[Landkreis]])</f>
        <v>Uffing a. Staffelsee - Landkreis Garmisch-Partenkirchen</v>
      </c>
      <c r="L7332" s="3" t="s">
        <v>10728</v>
      </c>
      <c r="M7332" s="3"/>
      <c r="N7332" t="str">
        <f>Orte[[#This Row],[Ort]]</f>
        <v>Uffing a. Staffelsee</v>
      </c>
    </row>
    <row r="7333" spans="1:14" x14ac:dyDescent="0.35">
      <c r="A7333" t="s">
        <v>5580</v>
      </c>
      <c r="B7333" s="3" t="s">
        <v>13501</v>
      </c>
      <c r="C7333" s="4">
        <v>48.721634252800001</v>
      </c>
      <c r="D7333" s="4">
        <v>9.5660314046000003</v>
      </c>
      <c r="E7333" s="4">
        <f>Orte[[#This Row],[Lat_dez]]*PI()/180</f>
        <v>0.85035293466380735</v>
      </c>
      <c r="F7333" s="4">
        <f>Orte[[#This Row],[Lon_dez]]*PI()/180</f>
        <v>0.16695874435944785</v>
      </c>
      <c r="G7333" t="s">
        <v>546</v>
      </c>
      <c r="H7333" t="s">
        <v>644</v>
      </c>
      <c r="I7333" s="4" t="b">
        <v>0</v>
      </c>
      <c r="J7333" s="4" t="str">
        <f>CONCATENATE(Orte[[#This Row],[Ort]]," - ",Orte[[#This Row],[Landkreis]])</f>
        <v>Uhingen - Landkreis Göppingen</v>
      </c>
      <c r="L7333" s="3" t="s">
        <v>8172</v>
      </c>
      <c r="M7333" s="3"/>
      <c r="N7333" t="str">
        <f>Orte[[#This Row],[Ort]]</f>
        <v>Uhingen</v>
      </c>
    </row>
    <row r="7334" spans="1:14" x14ac:dyDescent="0.35">
      <c r="A7334" t="s">
        <v>4040</v>
      </c>
      <c r="B7334" s="3" t="s">
        <v>11508</v>
      </c>
      <c r="C7334" s="4">
        <v>47.737026151499997</v>
      </c>
      <c r="D7334" s="4">
        <v>9.2463624377400002</v>
      </c>
      <c r="E7334" s="4">
        <f>Orte[[#This Row],[Lat_dez]]*PI()/180</f>
        <v>0.83316828145431243</v>
      </c>
      <c r="F7334" s="4">
        <f>Orte[[#This Row],[Lon_dez]]*PI()/180</f>
        <v>0.16137946837129219</v>
      </c>
      <c r="G7334" t="s">
        <v>546</v>
      </c>
      <c r="H7334" t="s">
        <v>1154</v>
      </c>
      <c r="I7334" s="4" t="b">
        <v>0</v>
      </c>
      <c r="J7334" s="4" t="str">
        <f>CONCATENATE(Orte[[#This Row],[Ort]]," - ",Orte[[#This Row],[Landkreis]])</f>
        <v>Uhldingen-Mühlhofen - Landkreis Bodenseekreis</v>
      </c>
      <c r="L7334" s="3" t="s">
        <v>12647</v>
      </c>
      <c r="M7334" s="3"/>
      <c r="N7334" t="str">
        <f>Orte[[#This Row],[Ort]]</f>
        <v>Uhldingen-Mühlhofen</v>
      </c>
    </row>
    <row r="7335" spans="1:14" x14ac:dyDescent="0.35">
      <c r="A7335" t="s">
        <v>4522</v>
      </c>
      <c r="B7335" s="3" t="s">
        <v>12128</v>
      </c>
      <c r="C7335" s="4">
        <v>47.721795252699998</v>
      </c>
      <c r="D7335" s="4">
        <v>8.2961863449600006</v>
      </c>
      <c r="E7335" s="4">
        <f>Orte[[#This Row],[Lat_dez]]*PI()/180</f>
        <v>0.83290245212221425</v>
      </c>
      <c r="F7335" s="4">
        <f>Orte[[#This Row],[Lon_dez]]*PI()/180</f>
        <v>0.14479576707854608</v>
      </c>
      <c r="G7335" t="s">
        <v>546</v>
      </c>
      <c r="H7335" t="s">
        <v>561</v>
      </c>
      <c r="I7335" s="4" t="b">
        <v>0</v>
      </c>
      <c r="J7335" s="4" t="str">
        <f>CONCATENATE(Orte[[#This Row],[Ort]]," - ",Orte[[#This Row],[Landkreis]])</f>
        <v>Ühlingen-Birkendorf - Landkreis Waldshut</v>
      </c>
      <c r="L7335" s="3" t="s">
        <v>11278</v>
      </c>
      <c r="M7335" s="3"/>
      <c r="N7335" t="str">
        <f>Orte[[#This Row],[Ort]]</f>
        <v>Ühlingen-Birkendorf</v>
      </c>
    </row>
    <row r="7336" spans="1:14" x14ac:dyDescent="0.35">
      <c r="A7336" t="s">
        <v>2229</v>
      </c>
      <c r="B7336" s="3" t="s">
        <v>9246</v>
      </c>
      <c r="C7336" s="4">
        <v>48.403973283399999</v>
      </c>
      <c r="D7336" s="4">
        <v>10.000013063800001</v>
      </c>
      <c r="E7336" s="4">
        <f>Orte[[#This Row],[Lat_dez]]*PI()/180</f>
        <v>0.84480870484270032</v>
      </c>
      <c r="F7336" s="4">
        <f>Orte[[#This Row],[Lon_dez]]*PI()/180</f>
        <v>0.1745331532057558</v>
      </c>
      <c r="G7336" t="s">
        <v>546</v>
      </c>
      <c r="H7336" t="s">
        <v>2230</v>
      </c>
      <c r="I7336" s="4" t="b">
        <v>0</v>
      </c>
      <c r="J7336" s="4" t="str">
        <f>CONCATENATE(Orte[[#This Row],[Ort]]," - ",Orte[[#This Row],[Landkreis]])</f>
        <v>Ulm - Stadtkreis Ulm</v>
      </c>
      <c r="L7336" s="3" t="s">
        <v>14762</v>
      </c>
      <c r="M7336" s="3"/>
      <c r="N7336" t="str">
        <f>Orte[[#This Row],[Ort]]</f>
        <v>Ulm</v>
      </c>
    </row>
    <row r="7337" spans="1:14" x14ac:dyDescent="0.35">
      <c r="A7337" t="s">
        <v>2229</v>
      </c>
      <c r="B7337" s="3" t="s">
        <v>9883</v>
      </c>
      <c r="C7337" s="4">
        <v>48.4179662656</v>
      </c>
      <c r="D7337" s="4">
        <v>9.9922163820600005</v>
      </c>
      <c r="E7337" s="4">
        <f>Orte[[#This Row],[Lat_dez]]*PI()/180</f>
        <v>0.84505292845426339</v>
      </c>
      <c r="F7337" s="4">
        <f>Orte[[#This Row],[Lon_dez]]*PI()/180</f>
        <v>0.17439707543866265</v>
      </c>
      <c r="G7337" t="s">
        <v>546</v>
      </c>
      <c r="H7337" t="s">
        <v>2230</v>
      </c>
      <c r="I7337" s="4" t="b">
        <v>0</v>
      </c>
      <c r="J7337" s="4" t="str">
        <f>CONCATENATE(Orte[[#This Row],[Ort]]," - ",Orte[[#This Row],[Landkreis]])</f>
        <v>Ulm - Stadtkreis Ulm</v>
      </c>
      <c r="L7337" s="3" t="s">
        <v>10744</v>
      </c>
      <c r="M7337" s="3"/>
      <c r="N7337" t="str">
        <f>Orte[[#This Row],[Ort]]</f>
        <v>Ulm</v>
      </c>
    </row>
    <row r="7338" spans="1:14" x14ac:dyDescent="0.35">
      <c r="A7338" t="s">
        <v>2229</v>
      </c>
      <c r="B7338" s="3" t="s">
        <v>15372</v>
      </c>
      <c r="C7338" s="4">
        <v>48.392761903500002</v>
      </c>
      <c r="D7338" s="4">
        <v>9.9690772584200005</v>
      </c>
      <c r="E7338" s="4">
        <f>Orte[[#This Row],[Lat_dez]]*PI()/180</f>
        <v>0.84461302934975335</v>
      </c>
      <c r="F7338" s="4">
        <f>Orte[[#This Row],[Lon_dez]]*PI()/180</f>
        <v>0.17399322154511859</v>
      </c>
      <c r="G7338" t="s">
        <v>546</v>
      </c>
      <c r="H7338" t="s">
        <v>2230</v>
      </c>
      <c r="I7338" s="4" t="b">
        <v>0</v>
      </c>
      <c r="J7338" s="4" t="str">
        <f>CONCATENATE(Orte[[#This Row],[Ort]]," - ",Orte[[#This Row],[Landkreis]])</f>
        <v>Ulm - Stadtkreis Ulm</v>
      </c>
      <c r="L7338" s="3" t="s">
        <v>12156</v>
      </c>
      <c r="M7338" s="3"/>
      <c r="N7338" t="str">
        <f>Orte[[#This Row],[Ort]]</f>
        <v>Ulm</v>
      </c>
    </row>
    <row r="7339" spans="1:14" x14ac:dyDescent="0.35">
      <c r="A7339" t="s">
        <v>2229</v>
      </c>
      <c r="B7339" s="3" t="s">
        <v>12060</v>
      </c>
      <c r="C7339" s="4">
        <v>48.349294792800002</v>
      </c>
      <c r="D7339" s="4">
        <v>9.9309821208500004</v>
      </c>
      <c r="E7339" s="4">
        <f>Orte[[#This Row],[Lat_dez]]*PI()/180</f>
        <v>0.84385438515170963</v>
      </c>
      <c r="F7339" s="4">
        <f>Orte[[#This Row],[Lon_dez]]*PI()/180</f>
        <v>0.17332833596552191</v>
      </c>
      <c r="G7339" t="s">
        <v>546</v>
      </c>
      <c r="H7339" t="s">
        <v>2230</v>
      </c>
      <c r="I7339" s="4" t="b">
        <v>0</v>
      </c>
      <c r="J7339" s="4" t="str">
        <f>CONCATENATE(Orte[[#This Row],[Ort]]," - ",Orte[[#This Row],[Landkreis]])</f>
        <v>Ulm - Stadtkreis Ulm</v>
      </c>
      <c r="L7339" s="3" t="s">
        <v>9502</v>
      </c>
      <c r="M7339" s="3"/>
      <c r="N7339" t="str">
        <f>Orte[[#This Row],[Ort]]</f>
        <v>Ulm</v>
      </c>
    </row>
    <row r="7340" spans="1:14" x14ac:dyDescent="0.35">
      <c r="A7340" t="s">
        <v>2229</v>
      </c>
      <c r="B7340" s="3" t="s">
        <v>9681</v>
      </c>
      <c r="C7340" s="4">
        <v>48.438521958700001</v>
      </c>
      <c r="D7340" s="4">
        <v>9.9747220656700009</v>
      </c>
      <c r="E7340" s="4">
        <f>Orte[[#This Row],[Lat_dez]]*PI()/180</f>
        <v>0.84541169297888785</v>
      </c>
      <c r="F7340" s="4">
        <f>Orte[[#This Row],[Lon_dez]]*PI()/180</f>
        <v>0.17409174201727157</v>
      </c>
      <c r="G7340" t="s">
        <v>546</v>
      </c>
      <c r="H7340" t="s">
        <v>2230</v>
      </c>
      <c r="I7340" s="4" t="b">
        <v>0</v>
      </c>
      <c r="J7340" s="4" t="str">
        <f>CONCATENATE(Orte[[#This Row],[Ort]]," - ",Orte[[#This Row],[Landkreis]])</f>
        <v>Ulm - Stadtkreis Ulm</v>
      </c>
      <c r="L7340" s="3" t="s">
        <v>8923</v>
      </c>
      <c r="M7340" s="3"/>
      <c r="N7340" t="str">
        <f>Orte[[#This Row],[Ort]]</f>
        <v>Ulm</v>
      </c>
    </row>
    <row r="7341" spans="1:14" x14ac:dyDescent="0.35">
      <c r="A7341" t="s">
        <v>1572</v>
      </c>
      <c r="B7341" s="3" t="s">
        <v>8517</v>
      </c>
      <c r="C7341" s="4">
        <v>50.2085086457</v>
      </c>
      <c r="D7341" s="4">
        <v>6.9950599960500002</v>
      </c>
      <c r="E7341" s="4">
        <f>Orte[[#This Row],[Lat_dez]]*PI()/180</f>
        <v>0.87630378838350409</v>
      </c>
      <c r="F7341" s="4">
        <f>Orte[[#This Row],[Lon_dez]]*PI()/180</f>
        <v>0.12208682830561404</v>
      </c>
      <c r="G7341" t="s">
        <v>514</v>
      </c>
      <c r="H7341" t="s">
        <v>527</v>
      </c>
      <c r="I7341" s="4" t="b">
        <v>0</v>
      </c>
      <c r="J7341" s="4" t="str">
        <f>CONCATENATE(Orte[[#This Row],[Ort]]," - ",Orte[[#This Row],[Landkreis]])</f>
        <v>Ulmen - Landkreis Vulkaneifel</v>
      </c>
      <c r="L7341" s="3" t="s">
        <v>12649</v>
      </c>
      <c r="M7341" s="3"/>
      <c r="N7341" t="str">
        <f>Orte[[#This Row],[Ort]]</f>
        <v>Ulmen</v>
      </c>
    </row>
    <row r="7342" spans="1:14" x14ac:dyDescent="0.35">
      <c r="A7342" t="s">
        <v>5526</v>
      </c>
      <c r="B7342" s="3" t="s">
        <v>13428</v>
      </c>
      <c r="C7342" s="4">
        <v>50.576245477100002</v>
      </c>
      <c r="D7342" s="4">
        <v>9.1849901182300009</v>
      </c>
      <c r="E7342" s="4">
        <f>Orte[[#This Row],[Lat_dez]]*PI()/180</f>
        <v>0.8827220068722853</v>
      </c>
      <c r="F7342" s="4">
        <f>Orte[[#This Row],[Lon_dez]]*PI()/180</f>
        <v>0.16030831932625678</v>
      </c>
      <c r="G7342" t="s">
        <v>549</v>
      </c>
      <c r="H7342" t="s">
        <v>763</v>
      </c>
      <c r="I7342" s="4" t="b">
        <v>0</v>
      </c>
      <c r="J7342" s="4" t="str">
        <f>CONCATENATE(Orte[[#This Row],[Ort]]," - ",Orte[[#This Row],[Landkreis]])</f>
        <v>Ulrichstein - Landkreis Vogelsbergkreis</v>
      </c>
      <c r="L7342" s="3" t="s">
        <v>15574</v>
      </c>
      <c r="M7342" s="3"/>
      <c r="N7342" t="str">
        <f>Orte[[#This Row],[Ort]]</f>
        <v>Ulrichstein</v>
      </c>
    </row>
    <row r="7343" spans="1:14" x14ac:dyDescent="0.35">
      <c r="A7343" t="s">
        <v>4810</v>
      </c>
      <c r="B7343" s="3" t="s">
        <v>12507</v>
      </c>
      <c r="C7343" s="4">
        <v>54.572936024100002</v>
      </c>
      <c r="D7343" s="4">
        <v>9.7549790455800007</v>
      </c>
      <c r="E7343" s="4">
        <f>Orte[[#This Row],[Lat_dez]]*PI()/180</f>
        <v>0.95247741610076864</v>
      </c>
      <c r="F7343" s="4">
        <f>Orte[[#This Row],[Lon_dez]]*PI()/180</f>
        <v>0.170256502808425</v>
      </c>
      <c r="G7343" t="s">
        <v>641</v>
      </c>
      <c r="H7343" t="s">
        <v>660</v>
      </c>
      <c r="I7343" s="4" t="b">
        <v>0</v>
      </c>
      <c r="J7343" s="4" t="str">
        <f>CONCATENATE(Orte[[#This Row],[Ort]]," - ",Orte[[#This Row],[Landkreis]])</f>
        <v>Ulsnis - Kreis Schleswig-Flensburg</v>
      </c>
      <c r="L7343" s="3" t="s">
        <v>12826</v>
      </c>
      <c r="M7343" s="3"/>
      <c r="N7343" t="str">
        <f>Orte[[#This Row],[Ort]]</f>
        <v>Ulsnis</v>
      </c>
    </row>
    <row r="7344" spans="1:14" x14ac:dyDescent="0.35">
      <c r="A7344" t="s">
        <v>6644</v>
      </c>
      <c r="B7344" s="3" t="s">
        <v>14956</v>
      </c>
      <c r="C7344" s="4">
        <v>48.0324807589</v>
      </c>
      <c r="D7344" s="4">
        <v>7.7618746027399999</v>
      </c>
      <c r="E7344" s="4">
        <f>Orte[[#This Row],[Lat_dez]]*PI()/180</f>
        <v>0.83832493714362954</v>
      </c>
      <c r="F7344" s="4">
        <f>Orte[[#This Row],[Lon_dez]]*PI()/180</f>
        <v>0.13547026794473987</v>
      </c>
      <c r="G7344" t="s">
        <v>546</v>
      </c>
      <c r="H7344" t="s">
        <v>547</v>
      </c>
      <c r="I7344" s="4" t="b">
        <v>0</v>
      </c>
      <c r="J7344" s="4" t="str">
        <f>CONCATENATE(Orte[[#This Row],[Ort]]," - ",Orte[[#This Row],[Landkreis]])</f>
        <v>Umkirch - Landkreis Breisgau-Hochschwarzwald</v>
      </c>
      <c r="L7344" s="3" t="s">
        <v>9945</v>
      </c>
      <c r="M7344" s="3"/>
      <c r="N7344" t="str">
        <f>Orte[[#This Row],[Ort]]</f>
        <v>Umkirch</v>
      </c>
    </row>
    <row r="7345" spans="1:14" x14ac:dyDescent="0.35">
      <c r="A7345" t="s">
        <v>2580</v>
      </c>
      <c r="B7345" s="3" t="s">
        <v>9676</v>
      </c>
      <c r="C7345" s="4">
        <v>48.0551074157</v>
      </c>
      <c r="D7345" s="4">
        <v>9.8406017880499999</v>
      </c>
      <c r="E7345" s="4">
        <f>Orte[[#This Row],[Lat_dez]]*PI()/180</f>
        <v>0.83871984680350842</v>
      </c>
      <c r="F7345" s="4">
        <f>Orte[[#This Row],[Lon_dez]]*PI()/180</f>
        <v>0.17175090157911369</v>
      </c>
      <c r="G7345" t="s">
        <v>546</v>
      </c>
      <c r="H7345" t="s">
        <v>649</v>
      </c>
      <c r="I7345" s="4" t="b">
        <v>0</v>
      </c>
      <c r="J7345" s="4" t="str">
        <f>CONCATENATE(Orte[[#This Row],[Ort]]," - ",Orte[[#This Row],[Landkreis]])</f>
        <v>Ummendorf - Landkreis Biberach</v>
      </c>
      <c r="L7345" s="3" t="s">
        <v>13524</v>
      </c>
      <c r="M7345" s="3"/>
      <c r="N7345" t="str">
        <f>Orte[[#This Row],[Ort]]</f>
        <v>Ummendorf</v>
      </c>
    </row>
    <row r="7346" spans="1:14" x14ac:dyDescent="0.35">
      <c r="A7346" t="s">
        <v>2066</v>
      </c>
      <c r="B7346" s="3" t="s">
        <v>9058</v>
      </c>
      <c r="C7346" s="4">
        <v>52.587064803799997</v>
      </c>
      <c r="D7346" s="4">
        <v>10.4427422427</v>
      </c>
      <c r="E7346" s="4">
        <f>Orte[[#This Row],[Lat_dez]]*PI()/180</f>
        <v>0.91781742478593586</v>
      </c>
      <c r="F7346" s="4">
        <f>Orte[[#This Row],[Lon_dez]]*PI()/180</f>
        <v>0.18226023507221178</v>
      </c>
      <c r="G7346" t="s">
        <v>554</v>
      </c>
      <c r="H7346" t="s">
        <v>1314</v>
      </c>
      <c r="I7346" s="4" t="b">
        <v>0</v>
      </c>
      <c r="J7346" s="4" t="str">
        <f>CONCATENATE(Orte[[#This Row],[Ort]]," - ",Orte[[#This Row],[Landkreis]])</f>
        <v>Ummern - Landkreis Gifhorn</v>
      </c>
      <c r="L7346" s="3" t="s">
        <v>14140</v>
      </c>
      <c r="M7346" s="3"/>
      <c r="N7346" t="str">
        <f>Orte[[#This Row],[Ort]]</f>
        <v>Ummern</v>
      </c>
    </row>
    <row r="7347" spans="1:14" x14ac:dyDescent="0.35">
      <c r="A7347" t="s">
        <v>3330</v>
      </c>
      <c r="B7347" s="3" t="s">
        <v>10599</v>
      </c>
      <c r="C7347" s="4">
        <v>53.207887046499998</v>
      </c>
      <c r="D7347" s="4">
        <v>9.9239360081099992</v>
      </c>
      <c r="E7347" s="4">
        <f>Orte[[#This Row],[Lat_dez]]*PI()/180</f>
        <v>0.92865281699066615</v>
      </c>
      <c r="F7347" s="4">
        <f>Orte[[#This Row],[Lon_dez]]*PI()/180</f>
        <v>0.17320535809874216</v>
      </c>
      <c r="G7347" t="s">
        <v>554</v>
      </c>
      <c r="H7347" t="s">
        <v>821</v>
      </c>
      <c r="I7347" s="4" t="b">
        <v>0</v>
      </c>
      <c r="J7347" s="4" t="str">
        <f>CONCATENATE(Orte[[#This Row],[Ort]]," - ",Orte[[#This Row],[Landkreis]])</f>
        <v>Undeloh - Landkreis Harburg</v>
      </c>
      <c r="L7347" s="3" t="s">
        <v>12657</v>
      </c>
      <c r="M7347" s="3"/>
      <c r="N7347" t="str">
        <f>Orte[[#This Row],[Ort]]</f>
        <v>Undeloh</v>
      </c>
    </row>
    <row r="7348" spans="1:14" x14ac:dyDescent="0.35">
      <c r="A7348" t="s">
        <v>3755</v>
      </c>
      <c r="B7348" s="3" t="s">
        <v>11153</v>
      </c>
      <c r="C7348" s="4">
        <v>48.001175496099997</v>
      </c>
      <c r="D7348" s="4">
        <v>10.2689387466</v>
      </c>
      <c r="E7348" s="4">
        <f>Orte[[#This Row],[Lat_dez]]*PI()/180</f>
        <v>0.8377785572345674</v>
      </c>
      <c r="F7348" s="4">
        <f>Orte[[#This Row],[Lon_dez]]*PI()/180</f>
        <v>0.17922679181378964</v>
      </c>
      <c r="G7348" t="s">
        <v>665</v>
      </c>
      <c r="H7348" t="s">
        <v>683</v>
      </c>
      <c r="I7348" s="4" t="b">
        <v>0</v>
      </c>
      <c r="J7348" s="4" t="str">
        <f>CONCATENATE(Orte[[#This Row],[Ort]]," - ",Orte[[#This Row],[Landkreis]])</f>
        <v>Ungerhausen - Landkreis Unterallgäu</v>
      </c>
      <c r="L7348" s="3" t="s">
        <v>11274</v>
      </c>
      <c r="M7348" s="3"/>
      <c r="N7348" t="str">
        <f>Orte[[#This Row],[Ort]]</f>
        <v>Ungerhausen</v>
      </c>
    </row>
    <row r="7349" spans="1:14" x14ac:dyDescent="0.35">
      <c r="A7349" t="s">
        <v>2087</v>
      </c>
      <c r="B7349" s="3" t="s">
        <v>9080</v>
      </c>
      <c r="C7349" s="4">
        <v>48.174089101900002</v>
      </c>
      <c r="D7349" s="4">
        <v>9.5408931309200007</v>
      </c>
      <c r="E7349" s="4">
        <f>Orte[[#This Row],[Lat_dez]]*PI()/180</f>
        <v>0.840796468977273</v>
      </c>
      <c r="F7349" s="4">
        <f>Orte[[#This Row],[Lon_dez]]*PI()/180</f>
        <v>0.16651999871546441</v>
      </c>
      <c r="G7349" t="s">
        <v>546</v>
      </c>
      <c r="H7349" t="s">
        <v>649</v>
      </c>
      <c r="I7349" s="4" t="b">
        <v>0</v>
      </c>
      <c r="J7349" s="4" t="str">
        <f>CONCATENATE(Orte[[#This Row],[Ort]]," - ",Orte[[#This Row],[Landkreis]])</f>
        <v>Unlingen - Landkreis Biberach</v>
      </c>
      <c r="L7349" s="3" t="s">
        <v>14459</v>
      </c>
      <c r="M7349" s="3"/>
      <c r="N7349" t="str">
        <f>Orte[[#This Row],[Ort]]</f>
        <v>Unlingen</v>
      </c>
    </row>
    <row r="7350" spans="1:14" x14ac:dyDescent="0.35">
      <c r="A7350" t="s">
        <v>4323</v>
      </c>
      <c r="B7350" s="3" t="s">
        <v>12587</v>
      </c>
      <c r="C7350" s="4">
        <v>51.530357415899999</v>
      </c>
      <c r="D7350" s="4">
        <v>7.6934347972700001</v>
      </c>
      <c r="E7350" s="4">
        <f>Orte[[#This Row],[Lat_dez]]*PI()/180</f>
        <v>0.89937440163693194</v>
      </c>
      <c r="F7350" s="4">
        <f>Orte[[#This Row],[Lon_dez]]*PI()/180</f>
        <v>0.13427576799986396</v>
      </c>
      <c r="G7350" t="s">
        <v>504</v>
      </c>
      <c r="H7350" t="s">
        <v>1691</v>
      </c>
      <c r="I7350" s="4" t="b">
        <v>0</v>
      </c>
      <c r="J7350" s="4" t="str">
        <f>CONCATENATE(Orte[[#This Row],[Ort]]," - ",Orte[[#This Row],[Landkreis]])</f>
        <v>Unna - Kreis Unna</v>
      </c>
      <c r="L7350" s="3" t="s">
        <v>11663</v>
      </c>
      <c r="M7350" s="3"/>
      <c r="N7350" t="str">
        <f>Orte[[#This Row],[Ort]]</f>
        <v>Unna</v>
      </c>
    </row>
    <row r="7351" spans="1:14" x14ac:dyDescent="0.35">
      <c r="A7351" t="s">
        <v>4323</v>
      </c>
      <c r="B7351" s="3" t="s">
        <v>11872</v>
      </c>
      <c r="C7351" s="4">
        <v>51.524623596799998</v>
      </c>
      <c r="D7351" s="4">
        <v>7.6480575495199998</v>
      </c>
      <c r="E7351" s="4">
        <f>Orte[[#This Row],[Lat_dez]]*PI()/180</f>
        <v>0.89927432761492321</v>
      </c>
      <c r="F7351" s="4">
        <f>Orte[[#This Row],[Lon_dez]]*PI()/180</f>
        <v>0.13348378562113325</v>
      </c>
      <c r="G7351" t="s">
        <v>504</v>
      </c>
      <c r="H7351" t="s">
        <v>1691</v>
      </c>
      <c r="I7351" s="4" t="b">
        <v>0</v>
      </c>
      <c r="J7351" s="4" t="str">
        <f>CONCATENATE(Orte[[#This Row],[Ort]]," - ",Orte[[#This Row],[Landkreis]])</f>
        <v>Unna - Kreis Unna</v>
      </c>
      <c r="L7351" s="3" t="s">
        <v>15283</v>
      </c>
      <c r="M7351" s="3"/>
      <c r="N7351" t="str">
        <f>Orte[[#This Row],[Ort]]</f>
        <v>Unna</v>
      </c>
    </row>
    <row r="7352" spans="1:14" x14ac:dyDescent="0.35">
      <c r="A7352" t="s">
        <v>4323</v>
      </c>
      <c r="B7352" s="3" t="s">
        <v>12944</v>
      </c>
      <c r="C7352" s="4">
        <v>51.534146113399999</v>
      </c>
      <c r="D7352" s="4">
        <v>7.7455664247099998</v>
      </c>
      <c r="E7352" s="4">
        <f>Orte[[#This Row],[Lat_dez]]*PI()/180</f>
        <v>0.89944052688266907</v>
      </c>
      <c r="F7352" s="4">
        <f>Orte[[#This Row],[Lon_dez]]*PI()/180</f>
        <v>0.13518563654311497</v>
      </c>
      <c r="G7352" t="s">
        <v>504</v>
      </c>
      <c r="H7352" t="s">
        <v>1691</v>
      </c>
      <c r="I7352" s="4" t="b">
        <v>0</v>
      </c>
      <c r="J7352" s="4" t="str">
        <f>CONCATENATE(Orte[[#This Row],[Ort]]," - ",Orte[[#This Row],[Landkreis]])</f>
        <v>Unna - Kreis Unna</v>
      </c>
      <c r="L7352" s="3" t="s">
        <v>13012</v>
      </c>
      <c r="M7352" s="3"/>
      <c r="N7352" t="str">
        <f>Orte[[#This Row],[Ort]]</f>
        <v>Unna</v>
      </c>
    </row>
    <row r="7353" spans="1:14" x14ac:dyDescent="0.35">
      <c r="A7353" t="s">
        <v>5988</v>
      </c>
      <c r="B7353" s="3" t="s">
        <v>14048</v>
      </c>
      <c r="C7353" s="4">
        <v>50.656082761199997</v>
      </c>
      <c r="D7353" s="4">
        <v>7.9057995099799996</v>
      </c>
      <c r="E7353" s="4">
        <f>Orte[[#This Row],[Lat_dez]]*PI()/180</f>
        <v>0.88411543034568041</v>
      </c>
      <c r="F7353" s="4">
        <f>Orte[[#This Row],[Lon_dez]]*PI()/180</f>
        <v>0.1379822314517053</v>
      </c>
      <c r="G7353" t="s">
        <v>514</v>
      </c>
      <c r="H7353" t="s">
        <v>590</v>
      </c>
      <c r="I7353" s="4" t="b">
        <v>0</v>
      </c>
      <c r="J7353" s="4" t="str">
        <f>CONCATENATE(Orte[[#This Row],[Ort]]," - ",Orte[[#This Row],[Landkreis]])</f>
        <v>Unnau - Landkreis Westerwaldkreis</v>
      </c>
      <c r="L7353" s="3" t="s">
        <v>13310</v>
      </c>
      <c r="M7353" s="3"/>
      <c r="N7353" t="str">
        <f>Orte[[#This Row],[Ort]]</f>
        <v>Unnau</v>
      </c>
    </row>
    <row r="7354" spans="1:14" x14ac:dyDescent="0.35">
      <c r="A7354" t="s">
        <v>4508</v>
      </c>
      <c r="B7354" s="3" t="s">
        <v>12114</v>
      </c>
      <c r="C7354" s="4">
        <v>47.614638923800001</v>
      </c>
      <c r="D7354" s="4">
        <v>11.0206886067</v>
      </c>
      <c r="E7354" s="4">
        <f>Orte[[#This Row],[Lat_dez]]*PI()/180</f>
        <v>0.83103222136855948</v>
      </c>
      <c r="F7354" s="4">
        <f>Orte[[#This Row],[Lon_dez]]*PI()/180</f>
        <v>0.1923473020239414</v>
      </c>
      <c r="G7354" t="s">
        <v>665</v>
      </c>
      <c r="H7354" t="s">
        <v>949</v>
      </c>
      <c r="I7354" s="4" t="b">
        <v>0</v>
      </c>
      <c r="J7354" s="4" t="str">
        <f>CONCATENATE(Orte[[#This Row],[Ort]]," - ",Orte[[#This Row],[Landkreis]])</f>
        <v>Unterammergau - Landkreis Garmisch-Partenkirchen</v>
      </c>
      <c r="L7354" s="3" t="s">
        <v>13464</v>
      </c>
      <c r="M7354" s="3"/>
      <c r="N7354" t="str">
        <f>Orte[[#This Row],[Ort]]</f>
        <v>Unterammergau</v>
      </c>
    </row>
    <row r="7355" spans="1:14" x14ac:dyDescent="0.35">
      <c r="A7355" t="s">
        <v>2584</v>
      </c>
      <c r="B7355" s="3" t="s">
        <v>9686</v>
      </c>
      <c r="C7355" s="4">
        <v>50.806958133199998</v>
      </c>
      <c r="D7355" s="4">
        <v>9.9700422334300001</v>
      </c>
      <c r="E7355" s="4">
        <f>Orte[[#This Row],[Lat_dez]]*PI()/180</f>
        <v>0.88674870234725178</v>
      </c>
      <c r="F7355" s="4">
        <f>Orte[[#This Row],[Lon_dez]]*PI()/180</f>
        <v>0.17401006353624254</v>
      </c>
      <c r="G7355" t="s">
        <v>678</v>
      </c>
      <c r="H7355" t="s">
        <v>679</v>
      </c>
      <c r="I7355" s="4" t="b">
        <v>0</v>
      </c>
      <c r="J7355" s="4" t="str">
        <f>CONCATENATE(Orte[[#This Row],[Ort]]," - ",Orte[[#This Row],[Landkreis]])</f>
        <v>Unterbreizbach - Landkreis Wartburgkreis</v>
      </c>
      <c r="L7355" s="3" t="s">
        <v>13021</v>
      </c>
      <c r="M7355" s="3"/>
      <c r="N7355" t="str">
        <f>Orte[[#This Row],[Ort]]</f>
        <v>Unterbreizbach</v>
      </c>
    </row>
    <row r="7356" spans="1:14" x14ac:dyDescent="0.35">
      <c r="A7356" t="s">
        <v>4727</v>
      </c>
      <c r="B7356" s="3" t="s">
        <v>12395</v>
      </c>
      <c r="C7356" s="4">
        <v>47.979013620400004</v>
      </c>
      <c r="D7356" s="4">
        <v>10.843811007499999</v>
      </c>
      <c r="E7356" s="4">
        <f>Orte[[#This Row],[Lat_dez]]*PI()/180</f>
        <v>0.83739175953518497</v>
      </c>
      <c r="F7356" s="4">
        <f>Orte[[#This Row],[Lon_dez]]*PI()/180</f>
        <v>0.18926020554487849</v>
      </c>
      <c r="G7356" t="s">
        <v>665</v>
      </c>
      <c r="H7356" t="s">
        <v>802</v>
      </c>
      <c r="I7356" s="4" t="b">
        <v>0</v>
      </c>
      <c r="J7356" s="4" t="str">
        <f>CONCATENATE(Orte[[#This Row],[Ort]]," - ",Orte[[#This Row],[Landkreis]])</f>
        <v>Unterdießen - Landkreis Landsberg am Lech</v>
      </c>
      <c r="L7356" s="3" t="s">
        <v>13309</v>
      </c>
      <c r="M7356" s="3"/>
      <c r="N7356" t="str">
        <f>Orte[[#This Row],[Ort]]</f>
        <v>Unterdießen</v>
      </c>
    </row>
    <row r="7357" spans="1:14" x14ac:dyDescent="0.35">
      <c r="A7357" t="s">
        <v>6512</v>
      </c>
      <c r="B7357" s="3" t="s">
        <v>14767</v>
      </c>
      <c r="C7357" s="4">
        <v>48.389664463199999</v>
      </c>
      <c r="D7357" s="4">
        <v>12.6741110038</v>
      </c>
      <c r="E7357" s="4">
        <f>Orte[[#This Row],[Lat_dez]]*PI()/180</f>
        <v>0.84455896881813441</v>
      </c>
      <c r="F7357" s="4">
        <f>Orte[[#This Row],[Lon_dez]]*PI()/180</f>
        <v>0.22120496677955354</v>
      </c>
      <c r="G7357" t="s">
        <v>665</v>
      </c>
      <c r="H7357" t="s">
        <v>930</v>
      </c>
      <c r="I7357" s="4" t="b">
        <v>0</v>
      </c>
      <c r="J7357" s="4" t="str">
        <f>CONCATENATE(Orte[[#This Row],[Ort]]," - ",Orte[[#This Row],[Landkreis]])</f>
        <v>Unterdietfurt - Landkreis Rottal-Inn</v>
      </c>
      <c r="L7357" s="3" t="s">
        <v>14744</v>
      </c>
      <c r="M7357" s="3"/>
      <c r="N7357" t="str">
        <f>Orte[[#This Row],[Ort]]</f>
        <v>Unterdietfurt</v>
      </c>
    </row>
    <row r="7358" spans="1:14" x14ac:dyDescent="0.35">
      <c r="A7358" t="s">
        <v>5890</v>
      </c>
      <c r="B7358" s="3" t="s">
        <v>13931</v>
      </c>
      <c r="C7358" s="4">
        <v>47.951495495099998</v>
      </c>
      <c r="D7358" s="4">
        <v>10.476025613899999</v>
      </c>
      <c r="E7358" s="4">
        <f>Orte[[#This Row],[Lat_dez]]*PI()/180</f>
        <v>0.83691147764472329</v>
      </c>
      <c r="F7358" s="4">
        <f>Orte[[#This Row],[Lon_dez]]*PI()/180</f>
        <v>0.18284113948581521</v>
      </c>
      <c r="G7358" t="s">
        <v>665</v>
      </c>
      <c r="H7358" t="s">
        <v>683</v>
      </c>
      <c r="I7358" s="4" t="b">
        <v>0</v>
      </c>
      <c r="J7358" s="4" t="str">
        <f>CONCATENATE(Orte[[#This Row],[Ort]]," - ",Orte[[#This Row],[Landkreis]])</f>
        <v>Unteregg - Landkreis Unterallgäu</v>
      </c>
      <c r="L7358" s="3" t="s">
        <v>9507</v>
      </c>
      <c r="M7358" s="3"/>
      <c r="N7358" t="str">
        <f>Orte[[#This Row],[Ort]]</f>
        <v>Unteregg</v>
      </c>
    </row>
    <row r="7359" spans="1:14" x14ac:dyDescent="0.35">
      <c r="A7359" t="s">
        <v>4450</v>
      </c>
      <c r="B7359" s="3" t="s">
        <v>12038</v>
      </c>
      <c r="C7359" s="4">
        <v>49.210182567399997</v>
      </c>
      <c r="D7359" s="4">
        <v>9.1945316850399994</v>
      </c>
      <c r="E7359" s="4">
        <f>Orte[[#This Row],[Lat_dez]]*PI()/180</f>
        <v>0.85887971130864638</v>
      </c>
      <c r="F7359" s="4">
        <f>Orte[[#This Row],[Lon_dez]]*PI()/180</f>
        <v>0.16047485108289025</v>
      </c>
      <c r="G7359" t="s">
        <v>546</v>
      </c>
      <c r="H7359" t="s">
        <v>759</v>
      </c>
      <c r="I7359" s="4" t="b">
        <v>0</v>
      </c>
      <c r="J7359" s="4" t="str">
        <f>CONCATENATE(Orte[[#This Row],[Ort]]," - ",Orte[[#This Row],[Landkreis]])</f>
        <v>Untereisesheim - Landkreis Heilbronn</v>
      </c>
      <c r="L7359" s="3" t="s">
        <v>10738</v>
      </c>
      <c r="M7359" s="3"/>
      <c r="N7359" t="str">
        <f>Orte[[#This Row],[Ort]]</f>
        <v>Untereisesheim</v>
      </c>
    </row>
    <row r="7360" spans="1:14" x14ac:dyDescent="0.35">
      <c r="A7360" t="s">
        <v>7160</v>
      </c>
      <c r="B7360" s="3" t="s">
        <v>15648</v>
      </c>
      <c r="C7360" s="4">
        <v>48.661497838899997</v>
      </c>
      <c r="D7360" s="4">
        <v>9.3398566281999997</v>
      </c>
      <c r="E7360" s="4">
        <f>Orte[[#This Row],[Lat_dez]]*PI()/180</f>
        <v>0.84930335624091025</v>
      </c>
      <c r="F7360" s="4">
        <f>Orte[[#This Row],[Lon_dez]]*PI()/180</f>
        <v>0.16301124982630585</v>
      </c>
      <c r="G7360" t="s">
        <v>546</v>
      </c>
      <c r="H7360" t="s">
        <v>781</v>
      </c>
      <c r="I7360" s="4" t="b">
        <v>0</v>
      </c>
      <c r="J7360" s="4" t="str">
        <f>CONCATENATE(Orte[[#This Row],[Ort]]," - ",Orte[[#This Row],[Landkreis]])</f>
        <v>Unterensingen - Landkreis Esslingen</v>
      </c>
      <c r="L7360" s="3" t="s">
        <v>11901</v>
      </c>
      <c r="M7360" s="3"/>
      <c r="N7360" t="str">
        <f>Orte[[#This Row],[Ort]]</f>
        <v>Unterensingen</v>
      </c>
    </row>
    <row r="7361" spans="1:14" x14ac:dyDescent="0.35">
      <c r="A7361" t="s">
        <v>7094</v>
      </c>
      <c r="B7361" s="3" t="s">
        <v>15561</v>
      </c>
      <c r="C7361" s="4">
        <v>48.190763918400002</v>
      </c>
      <c r="D7361" s="4">
        <v>11.661859678800001</v>
      </c>
      <c r="E7361" s="4">
        <f>Orte[[#This Row],[Lat_dez]]*PI()/180</f>
        <v>0.84108749942736394</v>
      </c>
      <c r="F7361" s="4">
        <f>Orte[[#This Row],[Lon_dez]]*PI()/180</f>
        <v>0.20353784830062835</v>
      </c>
      <c r="G7361" t="s">
        <v>665</v>
      </c>
      <c r="H7361" t="s">
        <v>854</v>
      </c>
      <c r="I7361" s="4" t="b">
        <v>0</v>
      </c>
      <c r="J7361" s="4" t="str">
        <f>CONCATENATE(Orte[[#This Row],[Ort]]," - ",Orte[[#This Row],[Landkreis]])</f>
        <v>Unterföhring - Landkreis München</v>
      </c>
      <c r="L7361" s="3" t="s">
        <v>14258</v>
      </c>
      <c r="M7361" s="3"/>
      <c r="N7361" t="str">
        <f>Orte[[#This Row],[Ort]]</f>
        <v>Unterföhring</v>
      </c>
    </row>
    <row r="7362" spans="1:14" x14ac:dyDescent="0.35">
      <c r="A7362" t="s">
        <v>4999</v>
      </c>
      <c r="B7362" s="3" t="s">
        <v>12744</v>
      </c>
      <c r="C7362" s="4">
        <v>48.574238080199997</v>
      </c>
      <c r="D7362" s="4">
        <v>13.686209573999999</v>
      </c>
      <c r="E7362" s="4">
        <f>Orte[[#This Row],[Lat_dez]]*PI()/180</f>
        <v>0.84778038614709927</v>
      </c>
      <c r="F7362" s="4">
        <f>Orte[[#This Row],[Lon_dez]]*PI()/180</f>
        <v>0.23886941918427052</v>
      </c>
      <c r="G7362" t="s">
        <v>665</v>
      </c>
      <c r="H7362" t="s">
        <v>925</v>
      </c>
      <c r="I7362" s="4" t="b">
        <v>0</v>
      </c>
      <c r="J7362" s="4" t="str">
        <f>CONCATENATE(Orte[[#This Row],[Ort]]," - ",Orte[[#This Row],[Landkreis]])</f>
        <v>Untergriesbach - Landkreis Passau</v>
      </c>
      <c r="L7362" s="3" t="s">
        <v>11272</v>
      </c>
      <c r="M7362" s="3"/>
      <c r="N7362" t="str">
        <f>Orte[[#This Row],[Ort]]</f>
        <v>Untergriesbach</v>
      </c>
    </row>
    <row r="7363" spans="1:14" x14ac:dyDescent="0.35">
      <c r="A7363" t="s">
        <v>3616</v>
      </c>
      <c r="B7363" s="3" t="s">
        <v>10974</v>
      </c>
      <c r="C7363" s="4">
        <v>49.094192298400003</v>
      </c>
      <c r="D7363" s="4">
        <v>9.3070725618099992</v>
      </c>
      <c r="E7363" s="4">
        <f>Orte[[#This Row],[Lat_dez]]*PI()/180</f>
        <v>0.85685529921432246</v>
      </c>
      <c r="F7363" s="4">
        <f>Orte[[#This Row],[Lon_dez]]*PI()/180</f>
        <v>0.16243905992560795</v>
      </c>
      <c r="G7363" t="s">
        <v>546</v>
      </c>
      <c r="H7363" t="s">
        <v>759</v>
      </c>
      <c r="I7363" s="4" t="b">
        <v>0</v>
      </c>
      <c r="J7363" s="4" t="str">
        <f>CONCATENATE(Orte[[#This Row],[Ort]]," - ",Orte[[#This Row],[Landkreis]])</f>
        <v>Untergruppenbach - Landkreis Heilbronn</v>
      </c>
      <c r="L7363" s="3" t="s">
        <v>11660</v>
      </c>
      <c r="M7363" s="3"/>
      <c r="N7363" t="str">
        <f>Orte[[#This Row],[Ort]]</f>
        <v>Untergruppenbach</v>
      </c>
    </row>
    <row r="7364" spans="1:14" x14ac:dyDescent="0.35">
      <c r="A7364" t="s">
        <v>2557</v>
      </c>
      <c r="B7364" s="3" t="s">
        <v>9648</v>
      </c>
      <c r="C7364" s="4">
        <v>48.0662996569</v>
      </c>
      <c r="D7364" s="4">
        <v>11.6191045801</v>
      </c>
      <c r="E7364" s="4">
        <f>Orte[[#This Row],[Lat_dez]]*PI()/180</f>
        <v>0.83891518826312583</v>
      </c>
      <c r="F7364" s="4">
        <f>Orte[[#This Row],[Lon_dez]]*PI()/180</f>
        <v>0.20279163105629824</v>
      </c>
      <c r="G7364" t="s">
        <v>665</v>
      </c>
      <c r="H7364" t="s">
        <v>854</v>
      </c>
      <c r="I7364" s="4" t="b">
        <v>0</v>
      </c>
      <c r="J7364" s="4" t="str">
        <f>CONCATENATE(Orte[[#This Row],[Ort]]," - ",Orte[[#This Row],[Landkreis]])</f>
        <v>Unterhaching - Landkreis München</v>
      </c>
      <c r="L7364" s="3" t="s">
        <v>11519</v>
      </c>
      <c r="M7364" s="3"/>
      <c r="N7364" t="str">
        <f>Orte[[#This Row],[Ort]]</f>
        <v>Unterhaching</v>
      </c>
    </row>
    <row r="7365" spans="1:14" x14ac:dyDescent="0.35">
      <c r="A7365" t="s">
        <v>5515</v>
      </c>
      <c r="B7365" s="3" t="s">
        <v>13415</v>
      </c>
      <c r="C7365" s="4">
        <v>49.483032511300003</v>
      </c>
      <c r="D7365" s="4">
        <v>8.9079042709999996</v>
      </c>
      <c r="E7365" s="4">
        <f>Orte[[#This Row],[Lat_dez]]*PI()/180</f>
        <v>0.86364184119358323</v>
      </c>
      <c r="F7365" s="4">
        <f>Orte[[#This Row],[Lon_dez]]*PI()/180</f>
        <v>0.15547225898141523</v>
      </c>
      <c r="G7365" t="s">
        <v>549</v>
      </c>
      <c r="H7365" t="s">
        <v>717</v>
      </c>
      <c r="I7365" s="4" t="b">
        <v>0</v>
      </c>
      <c r="J7365" s="4" t="str">
        <f>CONCATENATE(Orte[[#This Row],[Ort]]," - ",Orte[[#This Row],[Landkreis]])</f>
        <v>Unter-Hainbrunn - Landkreis Bergstraße</v>
      </c>
      <c r="L7365" s="3" t="s">
        <v>15579</v>
      </c>
      <c r="M7365" s="3"/>
      <c r="N7365" t="str">
        <f>Orte[[#This Row],[Ort]]</f>
        <v>Unter-Hainbrunn</v>
      </c>
    </row>
    <row r="7366" spans="1:14" x14ac:dyDescent="0.35">
      <c r="A7366" t="s">
        <v>1146</v>
      </c>
      <c r="B7366" s="3" t="s">
        <v>8109</v>
      </c>
      <c r="C7366" s="4">
        <v>48.098232619299999</v>
      </c>
      <c r="D7366" s="4">
        <v>8.3806503272700006</v>
      </c>
      <c r="E7366" s="4">
        <f>Orte[[#This Row],[Lat_dez]]*PI()/180</f>
        <v>0.83947252359692126</v>
      </c>
      <c r="F7366" s="4">
        <f>Orte[[#This Row],[Lon_dez]]*PI()/180</f>
        <v>0.14626994166920182</v>
      </c>
      <c r="G7366" t="s">
        <v>546</v>
      </c>
      <c r="H7366" t="s">
        <v>1147</v>
      </c>
      <c r="I7366" s="4" t="b">
        <v>0</v>
      </c>
      <c r="J7366" s="4" t="str">
        <f>CONCATENATE(Orte[[#This Row],[Ort]]," - ",Orte[[#This Row],[Landkreis]])</f>
        <v>Unterkirnach - Landkreis Schwarzwald-Baar-Kreis</v>
      </c>
      <c r="L7366" s="3" t="s">
        <v>14746</v>
      </c>
      <c r="M7366" s="3"/>
      <c r="N7366" t="str">
        <f>Orte[[#This Row],[Ort]]</f>
        <v>Unterkirnach</v>
      </c>
    </row>
    <row r="7367" spans="1:14" x14ac:dyDescent="0.35">
      <c r="A7367" t="s">
        <v>1181</v>
      </c>
      <c r="B7367" s="3" t="s">
        <v>8137</v>
      </c>
      <c r="C7367" s="4">
        <v>49.827413830499999</v>
      </c>
      <c r="D7367" s="4">
        <v>11.170912042599999</v>
      </c>
      <c r="E7367" s="4">
        <f>Orte[[#This Row],[Lat_dez]]*PI()/180</f>
        <v>0.86965242909598472</v>
      </c>
      <c r="F7367" s="4">
        <f>Orte[[#This Row],[Lon_dez]]*PI()/180</f>
        <v>0.19496919559405504</v>
      </c>
      <c r="G7367" t="s">
        <v>665</v>
      </c>
      <c r="H7367" t="s">
        <v>807</v>
      </c>
      <c r="I7367" s="4" t="b">
        <v>0</v>
      </c>
      <c r="J7367" s="4" t="str">
        <f>CONCATENATE(Orte[[#This Row],[Ort]]," - ",Orte[[#This Row],[Landkreis]])</f>
        <v>Unterleinleiter - Landkreis Forchheim</v>
      </c>
      <c r="L7367" s="3" t="s">
        <v>15285</v>
      </c>
      <c r="M7367" s="3"/>
      <c r="N7367" t="str">
        <f>Orte[[#This Row],[Ort]]</f>
        <v>Unterleinleiter</v>
      </c>
    </row>
    <row r="7368" spans="1:14" x14ac:dyDescent="0.35">
      <c r="A7368" t="s">
        <v>6737</v>
      </c>
      <c r="B7368" s="3" t="s">
        <v>15077</v>
      </c>
      <c r="C7368" s="4">
        <v>52.8241355734</v>
      </c>
      <c r="D7368" s="4">
        <v>10.270714206799999</v>
      </c>
      <c r="E7368" s="4">
        <f>Orte[[#This Row],[Lat_dez]]*PI()/180</f>
        <v>0.92195509027569278</v>
      </c>
      <c r="F7368" s="4">
        <f>Orte[[#This Row],[Lon_dez]]*PI()/180</f>
        <v>0.17925777944001778</v>
      </c>
      <c r="G7368" t="s">
        <v>554</v>
      </c>
      <c r="H7368" t="s">
        <v>1027</v>
      </c>
      <c r="I7368" s="4" t="b">
        <v>0</v>
      </c>
      <c r="J7368" s="4" t="str">
        <f>CONCATENATE(Orte[[#This Row],[Ort]]," - ",Orte[[#This Row],[Landkreis]])</f>
        <v>Unterlüß - Landkreis Celle</v>
      </c>
      <c r="L7368" s="3" t="s">
        <v>14259</v>
      </c>
      <c r="M7368" s="3"/>
      <c r="N7368" t="str">
        <f>Orte[[#This Row],[Ort]]</f>
        <v>Unterlüß</v>
      </c>
    </row>
    <row r="7369" spans="1:14" x14ac:dyDescent="0.35">
      <c r="A7369" t="s">
        <v>5583</v>
      </c>
      <c r="B7369" s="3" t="s">
        <v>13507</v>
      </c>
      <c r="C7369" s="4">
        <v>48.241710959700001</v>
      </c>
      <c r="D7369" s="4">
        <v>9.6110687069300003</v>
      </c>
      <c r="E7369" s="4">
        <f>Orte[[#This Row],[Lat_dez]]*PI()/180</f>
        <v>0.84197669304219858</v>
      </c>
      <c r="F7369" s="4">
        <f>Orte[[#This Row],[Lon_dez]]*PI()/180</f>
        <v>0.16774479357132244</v>
      </c>
      <c r="G7369" t="s">
        <v>546</v>
      </c>
      <c r="H7369" t="s">
        <v>996</v>
      </c>
      <c r="I7369" s="4" t="b">
        <v>0</v>
      </c>
      <c r="J7369" s="4" t="str">
        <f>CONCATENATE(Orte[[#This Row],[Ort]]," - ",Orte[[#This Row],[Landkreis]])</f>
        <v>Untermarchtal - Landkreis Alb-Donau-Kreis</v>
      </c>
      <c r="L7369" s="3" t="s">
        <v>8168</v>
      </c>
      <c r="M7369" s="3"/>
      <c r="N7369" t="str">
        <f>Orte[[#This Row],[Ort]]</f>
        <v>Untermarchtal</v>
      </c>
    </row>
    <row r="7370" spans="1:14" x14ac:dyDescent="0.35">
      <c r="A7370" t="s">
        <v>4726</v>
      </c>
      <c r="B7370" s="3" t="s">
        <v>12394</v>
      </c>
      <c r="C7370" s="4">
        <v>48.169548708299999</v>
      </c>
      <c r="D7370" s="4">
        <v>10.829376611300001</v>
      </c>
      <c r="E7370" s="4">
        <f>Orte[[#This Row],[Lat_dez]]*PI()/180</f>
        <v>0.84071722415961658</v>
      </c>
      <c r="F7370" s="4">
        <f>Orte[[#This Row],[Lon_dez]]*PI()/180</f>
        <v>0.18900827780565119</v>
      </c>
      <c r="G7370" t="s">
        <v>665</v>
      </c>
      <c r="H7370" t="s">
        <v>798</v>
      </c>
      <c r="I7370" s="4" t="b">
        <v>0</v>
      </c>
      <c r="J7370" s="4" t="str">
        <f>CONCATENATE(Orte[[#This Row],[Ort]]," - ",Orte[[#This Row],[Landkreis]])</f>
        <v>Untermeitingen - Landkreis Augsburg</v>
      </c>
      <c r="L7370" s="3" t="s">
        <v>12833</v>
      </c>
      <c r="M7370" s="3"/>
      <c r="N7370" t="str">
        <f>Orte[[#This Row],[Ort]]</f>
        <v>Untermeitingen</v>
      </c>
    </row>
    <row r="7371" spans="1:14" x14ac:dyDescent="0.35">
      <c r="A7371" t="s">
        <v>803</v>
      </c>
      <c r="B7371" s="3" t="s">
        <v>7853</v>
      </c>
      <c r="C7371" s="4">
        <v>50.120673413399999</v>
      </c>
      <c r="D7371" s="4">
        <v>10.8396955864</v>
      </c>
      <c r="E7371" s="4">
        <f>Orte[[#This Row],[Lat_dez]]*PI()/180</f>
        <v>0.87477077438061501</v>
      </c>
      <c r="F7371" s="4">
        <f>Orte[[#This Row],[Lon_dez]]*PI()/180</f>
        <v>0.18918837789657744</v>
      </c>
      <c r="G7371" t="s">
        <v>665</v>
      </c>
      <c r="H7371" t="s">
        <v>796</v>
      </c>
      <c r="I7371" s="4" t="b">
        <v>0</v>
      </c>
      <c r="J7371" s="4" t="str">
        <f>CONCATENATE(Orte[[#This Row],[Ort]]," - ",Orte[[#This Row],[Landkreis]])</f>
        <v>Untermerzbach - Landkreis Haßberge</v>
      </c>
      <c r="L7371" s="3" t="s">
        <v>10746</v>
      </c>
      <c r="M7371" s="3"/>
      <c r="N7371" t="str">
        <f>Orte[[#This Row],[Ort]]</f>
        <v>Untermerzbach</v>
      </c>
    </row>
    <row r="7372" spans="1:14" x14ac:dyDescent="0.35">
      <c r="A7372" t="s">
        <v>1438</v>
      </c>
      <c r="B7372" s="3" t="s">
        <v>8374</v>
      </c>
      <c r="C7372" s="4">
        <v>49.1678026067</v>
      </c>
      <c r="D7372" s="4">
        <v>9.7308317153499999</v>
      </c>
      <c r="E7372" s="4">
        <f>Orte[[#This Row],[Lat_dez]]*PI()/180</f>
        <v>0.85814004145756562</v>
      </c>
      <c r="F7372" s="4">
        <f>Orte[[#This Row],[Lon_dez]]*PI()/180</f>
        <v>0.16983505239034513</v>
      </c>
      <c r="G7372" t="s">
        <v>546</v>
      </c>
      <c r="H7372" t="s">
        <v>1008</v>
      </c>
      <c r="I7372" s="4" t="b">
        <v>0</v>
      </c>
      <c r="J7372" s="4" t="str">
        <f>CONCATENATE(Orte[[#This Row],[Ort]]," - ",Orte[[#This Row],[Landkreis]])</f>
        <v>Untermünkheim - Landkreis Schwäbisch Hall</v>
      </c>
      <c r="L7372" s="3" t="s">
        <v>10748</v>
      </c>
      <c r="M7372" s="3"/>
      <c r="N7372" t="str">
        <f>Orte[[#This Row],[Ort]]</f>
        <v>Untermünkheim</v>
      </c>
    </row>
    <row r="7373" spans="1:14" x14ac:dyDescent="0.35">
      <c r="A7373" t="s">
        <v>6302</v>
      </c>
      <c r="B7373" s="3" t="s">
        <v>14478</v>
      </c>
      <c r="C7373" s="4">
        <v>48.167701854900002</v>
      </c>
      <c r="D7373" s="4">
        <v>12.6215482318</v>
      </c>
      <c r="E7373" s="4">
        <f>Orte[[#This Row],[Lat_dez]]*PI()/180</f>
        <v>0.84068499048698508</v>
      </c>
      <c r="F7373" s="4">
        <f>Orte[[#This Row],[Lon_dez]]*PI()/180</f>
        <v>0.22028757334417845</v>
      </c>
      <c r="G7373" t="s">
        <v>665</v>
      </c>
      <c r="H7373" t="s">
        <v>908</v>
      </c>
      <c r="I7373" s="4" t="b">
        <v>0</v>
      </c>
      <c r="J7373" s="4" t="str">
        <f>CONCATENATE(Orte[[#This Row],[Ort]]," - ",Orte[[#This Row],[Landkreis]])</f>
        <v>Unterneukirchen - Landkreis Altötting</v>
      </c>
      <c r="L7373" s="3" t="s">
        <v>10217</v>
      </c>
      <c r="M7373" s="3"/>
      <c r="N7373" t="str">
        <f>Orte[[#This Row],[Ort]]</f>
        <v>Unterneukirchen</v>
      </c>
    </row>
    <row r="7374" spans="1:14" x14ac:dyDescent="0.35">
      <c r="A7374" t="s">
        <v>3979</v>
      </c>
      <c r="B7374" s="3" t="s">
        <v>11433</v>
      </c>
      <c r="C7374" s="4">
        <v>49.876843870400002</v>
      </c>
      <c r="D7374" s="4">
        <v>10.031612425400001</v>
      </c>
      <c r="E7374" s="4">
        <f>Orte[[#This Row],[Lat_dez]]*PI()/180</f>
        <v>0.87051514604163194</v>
      </c>
      <c r="F7374" s="4">
        <f>Orte[[#This Row],[Lon_dez]]*PI()/180</f>
        <v>0.17508466610720405</v>
      </c>
      <c r="G7374" t="s">
        <v>665</v>
      </c>
      <c r="H7374" t="s">
        <v>1003</v>
      </c>
      <c r="I7374" s="4" t="b">
        <v>0</v>
      </c>
      <c r="J7374" s="4" t="str">
        <f>CONCATENATE(Orte[[#This Row],[Ort]]," - ",Orte[[#This Row],[Landkreis]])</f>
        <v>Unterpleichfeld - Landkreis Würzburg</v>
      </c>
      <c r="L7374" s="3" t="s">
        <v>12164</v>
      </c>
      <c r="M7374" s="3"/>
      <c r="N7374" t="str">
        <f>Orte[[#This Row],[Ort]]</f>
        <v>Unterpleichfeld</v>
      </c>
    </row>
    <row r="7375" spans="1:14" x14ac:dyDescent="0.35">
      <c r="A7375" t="s">
        <v>7133</v>
      </c>
      <c r="B7375" s="3" t="s">
        <v>15618</v>
      </c>
      <c r="C7375" s="4">
        <v>48.814813361500001</v>
      </c>
      <c r="D7375" s="4">
        <v>8.6933061107299991</v>
      </c>
      <c r="E7375" s="4">
        <f>Orte[[#This Row],[Lat_dez]]*PI()/180</f>
        <v>0.85197921690469591</v>
      </c>
      <c r="F7375" s="4">
        <f>Orte[[#This Row],[Lon_dez]]*PI()/180</f>
        <v>0.15172681451598122</v>
      </c>
      <c r="G7375" t="s">
        <v>546</v>
      </c>
      <c r="H7375" t="s">
        <v>1061</v>
      </c>
      <c r="I7375" s="4" t="b">
        <v>0</v>
      </c>
      <c r="J7375" s="4" t="str">
        <f>CONCATENATE(Orte[[#This Row],[Ort]]," - ",Orte[[#This Row],[Landkreis]])</f>
        <v>Unterreichenbach - Landkreis Calw</v>
      </c>
      <c r="L7375" s="3" t="s">
        <v>10215</v>
      </c>
      <c r="M7375" s="3"/>
      <c r="N7375" t="str">
        <f>Orte[[#This Row],[Ort]]</f>
        <v>Unterreichenbach</v>
      </c>
    </row>
    <row r="7376" spans="1:14" x14ac:dyDescent="0.35">
      <c r="A7376" t="s">
        <v>4053</v>
      </c>
      <c r="B7376" s="3" t="s">
        <v>11523</v>
      </c>
      <c r="C7376" s="4">
        <v>48.129243859299997</v>
      </c>
      <c r="D7376" s="4">
        <v>12.334613732899999</v>
      </c>
      <c r="E7376" s="4">
        <f>Orte[[#This Row],[Lat_dez]]*PI()/180</f>
        <v>0.84001377184004744</v>
      </c>
      <c r="F7376" s="4">
        <f>Orte[[#This Row],[Lon_dez]]*PI()/180</f>
        <v>0.2152796216008134</v>
      </c>
      <c r="G7376" t="s">
        <v>665</v>
      </c>
      <c r="H7376" t="s">
        <v>883</v>
      </c>
      <c r="I7376" s="4" t="b">
        <v>0</v>
      </c>
      <c r="J7376" s="4" t="str">
        <f>CONCATENATE(Orte[[#This Row],[Ort]]," - ",Orte[[#This Row],[Landkreis]])</f>
        <v>Unterreit - Landkreis Mühldorf a. Inn</v>
      </c>
      <c r="L7376" s="3" t="s">
        <v>12163</v>
      </c>
      <c r="M7376" s="3"/>
      <c r="N7376" t="str">
        <f>Orte[[#This Row],[Ort]]</f>
        <v>Unterreit</v>
      </c>
    </row>
    <row r="7377" spans="1:14" x14ac:dyDescent="0.35">
      <c r="A7377" t="s">
        <v>2759</v>
      </c>
      <c r="B7377" s="3" t="s">
        <v>9902</v>
      </c>
      <c r="C7377" s="4">
        <v>48.196222149999997</v>
      </c>
      <c r="D7377" s="4">
        <v>10.1891578192</v>
      </c>
      <c r="E7377" s="4">
        <f>Orte[[#This Row],[Lat_dez]]*PI()/180</f>
        <v>0.84118276354012034</v>
      </c>
      <c r="F7377" s="4">
        <f>Orte[[#This Row],[Lon_dez]]*PI()/180</f>
        <v>0.17783435195036512</v>
      </c>
      <c r="G7377" t="s">
        <v>665</v>
      </c>
      <c r="H7377" t="s">
        <v>1017</v>
      </c>
      <c r="I7377" s="4" t="b">
        <v>0</v>
      </c>
      <c r="J7377" s="4" t="str">
        <f>CONCATENATE(Orte[[#This Row],[Ort]]," - ",Orte[[#This Row],[Landkreis]])</f>
        <v>Unterroth - Landkreis Neu-Ulm</v>
      </c>
      <c r="L7377" s="3" t="s">
        <v>11275</v>
      </c>
      <c r="M7377" s="3"/>
      <c r="N7377" t="str">
        <f>Orte[[#This Row],[Ort]]</f>
        <v>Unterroth</v>
      </c>
    </row>
    <row r="7378" spans="1:14" x14ac:dyDescent="0.35">
      <c r="A7378" t="s">
        <v>6531</v>
      </c>
      <c r="B7378" s="3" t="s">
        <v>14792</v>
      </c>
      <c r="C7378" s="4">
        <v>48.276456091299998</v>
      </c>
      <c r="D7378" s="4">
        <v>11.5598439092</v>
      </c>
      <c r="E7378" s="4">
        <f>Orte[[#This Row],[Lat_dez]]*PI()/180</f>
        <v>0.84258310998765718</v>
      </c>
      <c r="F7378" s="4">
        <f>Orte[[#This Row],[Lon_dez]]*PI()/180</f>
        <v>0.20175733723215242</v>
      </c>
      <c r="G7378" t="s">
        <v>665</v>
      </c>
      <c r="H7378" t="s">
        <v>854</v>
      </c>
      <c r="I7378" s="4" t="b">
        <v>0</v>
      </c>
      <c r="J7378" s="4" t="str">
        <f>CONCATENATE(Orte[[#This Row],[Ort]]," - ",Orte[[#This Row],[Landkreis]])</f>
        <v>Unterschleißheim - Landkreis München</v>
      </c>
      <c r="L7378" s="3" t="s">
        <v>15302</v>
      </c>
      <c r="M7378" s="3"/>
      <c r="N7378" t="str">
        <f>Orte[[#This Row],[Ort]]</f>
        <v>Unterschleißheim</v>
      </c>
    </row>
    <row r="7379" spans="1:14" x14ac:dyDescent="0.35">
      <c r="A7379" t="s">
        <v>6970</v>
      </c>
      <c r="B7379" s="3" t="s">
        <v>15389</v>
      </c>
      <c r="C7379" s="4">
        <v>48.935267572199997</v>
      </c>
      <c r="D7379" s="4">
        <v>10.3682202959</v>
      </c>
      <c r="E7379" s="4">
        <f>Orte[[#This Row],[Lat_dez]]*PI()/180</f>
        <v>0.85408153947930188</v>
      </c>
      <c r="F7379" s="4">
        <f>Orte[[#This Row],[Lon_dez]]*PI()/180</f>
        <v>0.18095958173555574</v>
      </c>
      <c r="G7379" t="s">
        <v>546</v>
      </c>
      <c r="H7379" t="s">
        <v>662</v>
      </c>
      <c r="I7379" s="4" t="b">
        <v>0</v>
      </c>
      <c r="J7379" s="4" t="str">
        <f>CONCATENATE(Orte[[#This Row],[Ort]]," - ",Orte[[#This Row],[Landkreis]])</f>
        <v>Unterschneidheim - Landkreis Ostalbkreis</v>
      </c>
      <c r="L7379" s="3" t="s">
        <v>12834</v>
      </c>
      <c r="M7379" s="3"/>
      <c r="N7379" t="str">
        <f>Orte[[#This Row],[Ort]]</f>
        <v>Unterschneidheim</v>
      </c>
    </row>
    <row r="7380" spans="1:14" x14ac:dyDescent="0.35">
      <c r="A7380" t="s">
        <v>1317</v>
      </c>
      <c r="B7380" s="3" t="s">
        <v>8256</v>
      </c>
      <c r="C7380" s="4">
        <v>49.092302449899996</v>
      </c>
      <c r="D7380" s="4">
        <v>10.6190128038</v>
      </c>
      <c r="E7380" s="4">
        <f>Orte[[#This Row],[Lat_dez]]*PI()/180</f>
        <v>0.85682231513563356</v>
      </c>
      <c r="F7380" s="4">
        <f>Orte[[#This Row],[Lon_dez]]*PI()/180</f>
        <v>0.18533673673774465</v>
      </c>
      <c r="G7380" t="s">
        <v>665</v>
      </c>
      <c r="H7380" t="s">
        <v>784</v>
      </c>
      <c r="I7380" s="4" t="b">
        <v>0</v>
      </c>
      <c r="J7380" s="4" t="str">
        <f>CONCATENATE(Orte[[#This Row],[Ort]]," - ",Orte[[#This Row],[Landkreis]])</f>
        <v>Unterschwaningen - Landkreis Ansbach</v>
      </c>
      <c r="L7380" s="3" t="s">
        <v>13311</v>
      </c>
      <c r="M7380" s="3"/>
      <c r="N7380" t="str">
        <f>Orte[[#This Row],[Ort]]</f>
        <v>Unterschwaningen</v>
      </c>
    </row>
    <row r="7381" spans="1:14" x14ac:dyDescent="0.35">
      <c r="A7381" t="s">
        <v>6357</v>
      </c>
      <c r="B7381" s="3" t="s">
        <v>14555</v>
      </c>
      <c r="C7381" s="4">
        <v>50.198621898799999</v>
      </c>
      <c r="D7381" s="4">
        <v>10.9645629133</v>
      </c>
      <c r="E7381" s="4">
        <f>Orte[[#This Row],[Lat_dez]]*PI()/180</f>
        <v>0.87613123209778776</v>
      </c>
      <c r="F7381" s="4">
        <f>Orte[[#This Row],[Lon_dez]]*PI()/180</f>
        <v>0.19136772387914655</v>
      </c>
      <c r="G7381" t="s">
        <v>665</v>
      </c>
      <c r="H7381" t="s">
        <v>1540</v>
      </c>
      <c r="I7381" s="4" t="b">
        <v>0</v>
      </c>
      <c r="J7381" s="4" t="str">
        <f>CONCATENATE(Orte[[#This Row],[Ort]]," - ",Orte[[#This Row],[Landkreis]])</f>
        <v>Untersiemau - Landkreis Coburg</v>
      </c>
      <c r="L7381" s="3" t="s">
        <v>12168</v>
      </c>
      <c r="M7381" s="3"/>
      <c r="N7381" t="str">
        <f>Orte[[#This Row],[Ort]]</f>
        <v>Untersiemau</v>
      </c>
    </row>
    <row r="7382" spans="1:14" x14ac:dyDescent="0.35">
      <c r="A7382" t="s">
        <v>6102</v>
      </c>
      <c r="B7382" s="3" t="s">
        <v>14204</v>
      </c>
      <c r="C7382" s="4">
        <v>48.206046257099999</v>
      </c>
      <c r="D7382" s="4">
        <v>9.7024537711000001</v>
      </c>
      <c r="E7382" s="4">
        <f>Orte[[#This Row],[Lat_dez]]*PI()/180</f>
        <v>0.84135422655508385</v>
      </c>
      <c r="F7382" s="4">
        <f>Orte[[#This Row],[Lon_dez]]*PI()/180</f>
        <v>0.16933976382823526</v>
      </c>
      <c r="G7382" t="s">
        <v>546</v>
      </c>
      <c r="H7382" t="s">
        <v>996</v>
      </c>
      <c r="I7382" s="4" t="b">
        <v>0</v>
      </c>
      <c r="J7382" s="4" t="str">
        <f>CONCATENATE(Orte[[#This Row],[Ort]]," - ",Orte[[#This Row],[Landkreis]])</f>
        <v>Unterstadion - Landkreis Alb-Donau-Kreis</v>
      </c>
      <c r="L7382" s="3" t="s">
        <v>11273</v>
      </c>
      <c r="M7382" s="3"/>
      <c r="N7382" t="str">
        <f>Orte[[#This Row],[Ort]]</f>
        <v>Unterstadion</v>
      </c>
    </row>
    <row r="7383" spans="1:14" x14ac:dyDescent="0.35">
      <c r="A7383" t="s">
        <v>6003</v>
      </c>
      <c r="B7383" s="3" t="s">
        <v>14071</v>
      </c>
      <c r="C7383" s="4">
        <v>50.135687797800003</v>
      </c>
      <c r="D7383" s="4">
        <v>11.517937588400001</v>
      </c>
      <c r="E7383" s="4">
        <f>Orte[[#This Row],[Lat_dez]]*PI()/180</f>
        <v>0.87503282482355504</v>
      </c>
      <c r="F7383" s="4">
        <f>Orte[[#This Row],[Lon_dez]]*PI()/180</f>
        <v>0.20102593395679544</v>
      </c>
      <c r="G7383" t="s">
        <v>665</v>
      </c>
      <c r="H7383" t="s">
        <v>956</v>
      </c>
      <c r="I7383" s="4" t="b">
        <v>0</v>
      </c>
      <c r="J7383" s="4" t="str">
        <f>CONCATENATE(Orte[[#This Row],[Ort]]," - ",Orte[[#This Row],[Landkreis]])</f>
        <v>Untersteinach - Landkreis Kulmbach</v>
      </c>
      <c r="L7383" s="3" t="s">
        <v>11659</v>
      </c>
      <c r="M7383" s="3"/>
      <c r="N7383" t="str">
        <f>Orte[[#This Row],[Ort]]</f>
        <v>Untersteinach</v>
      </c>
    </row>
    <row r="7384" spans="1:14" x14ac:dyDescent="0.35">
      <c r="A7384" t="s">
        <v>1808</v>
      </c>
      <c r="B7384" s="3" t="s">
        <v>8769</v>
      </c>
      <c r="C7384" s="4">
        <v>47.764474757800002</v>
      </c>
      <c r="D7384" s="4">
        <v>10.491422892199999</v>
      </c>
      <c r="E7384" s="4">
        <f>Orte[[#This Row],[Lat_dez]]*PI()/180</f>
        <v>0.8336473500093311</v>
      </c>
      <c r="F7384" s="4">
        <f>Orte[[#This Row],[Lon_dez]]*PI()/180</f>
        <v>0.18310987268799611</v>
      </c>
      <c r="G7384" t="s">
        <v>665</v>
      </c>
      <c r="H7384" t="s">
        <v>1051</v>
      </c>
      <c r="I7384" s="4" t="b">
        <v>0</v>
      </c>
      <c r="J7384" s="4" t="str">
        <f>CONCATENATE(Orte[[#This Row],[Ort]]," - ",Orte[[#This Row],[Landkreis]])</f>
        <v>Unterthingau - Landkreis Ostallgäu</v>
      </c>
      <c r="L7384" s="3" t="s">
        <v>13017</v>
      </c>
      <c r="M7384" s="3"/>
      <c r="N7384" t="str">
        <f>Orte[[#This Row],[Ort]]</f>
        <v>Unterthingau</v>
      </c>
    </row>
    <row r="7385" spans="1:14" x14ac:dyDescent="0.35">
      <c r="A7385" t="s">
        <v>3212</v>
      </c>
      <c r="B7385" s="3" t="s">
        <v>10446</v>
      </c>
      <c r="C7385" s="4">
        <v>47.884527555399998</v>
      </c>
      <c r="D7385" s="4">
        <v>9.5008788857000006</v>
      </c>
      <c r="E7385" s="4">
        <f>Orte[[#This Row],[Lat_dez]]*PI()/180</f>
        <v>0.83574266660368135</v>
      </c>
      <c r="F7385" s="4">
        <f>Orte[[#This Row],[Lon_dez]]*PI()/180</f>
        <v>0.16582161838867501</v>
      </c>
      <c r="G7385" t="s">
        <v>546</v>
      </c>
      <c r="H7385" t="s">
        <v>656</v>
      </c>
      <c r="I7385" s="4" t="b">
        <v>0</v>
      </c>
      <c r="J7385" s="4" t="str">
        <f>CONCATENATE(Orte[[#This Row],[Ort]]," - ",Orte[[#This Row],[Landkreis]])</f>
        <v>Unterwaldhausen - Landkreis Ravensburg</v>
      </c>
      <c r="L7385" s="3" t="s">
        <v>15286</v>
      </c>
      <c r="M7385" s="3"/>
      <c r="N7385" t="str">
        <f>Orte[[#This Row],[Ort]]</f>
        <v>Unterwaldhausen</v>
      </c>
    </row>
    <row r="7386" spans="1:14" x14ac:dyDescent="0.35">
      <c r="A7386" t="s">
        <v>6346</v>
      </c>
      <c r="B7386" s="3" t="s">
        <v>14536</v>
      </c>
      <c r="C7386" s="4">
        <v>50.663117608500002</v>
      </c>
      <c r="D7386" s="4">
        <v>11.451592763000001</v>
      </c>
      <c r="E7386" s="4">
        <f>Orte[[#This Row],[Lat_dez]]*PI()/180</f>
        <v>0.88423821159344052</v>
      </c>
      <c r="F7386" s="4">
        <f>Orte[[#This Row],[Lon_dez]]*PI()/180</f>
        <v>0.19986799831190466</v>
      </c>
      <c r="G7386" t="s">
        <v>678</v>
      </c>
      <c r="H7386" t="s">
        <v>1186</v>
      </c>
      <c r="I7386" s="4" t="b">
        <v>0</v>
      </c>
      <c r="J7386" s="4" t="str">
        <f>CONCATENATE(Orte[[#This Row],[Ort]]," - ",Orte[[#This Row],[Landkreis]])</f>
        <v>Unterwellenborn - Landkreis Saalfeld-Rudolstadt</v>
      </c>
      <c r="L7386" s="3" t="s">
        <v>14130</v>
      </c>
      <c r="M7386" s="3"/>
      <c r="N7386" t="str">
        <f>Orte[[#This Row],[Ort]]</f>
        <v>Unterwellenborn</v>
      </c>
    </row>
    <row r="7387" spans="1:14" x14ac:dyDescent="0.35">
      <c r="A7387" t="s">
        <v>4168</v>
      </c>
      <c r="B7387" s="3" t="s">
        <v>11668</v>
      </c>
      <c r="C7387" s="4">
        <v>47.720051957099997</v>
      </c>
      <c r="D7387" s="4">
        <v>12.471339267799999</v>
      </c>
      <c r="E7387" s="4">
        <f>Orte[[#This Row],[Lat_dez]]*PI()/180</f>
        <v>0.83287202587415876</v>
      </c>
      <c r="F7387" s="4">
        <f>Orte[[#This Row],[Lon_dez]]*PI()/180</f>
        <v>0.2176659323563688</v>
      </c>
      <c r="G7387" t="s">
        <v>665</v>
      </c>
      <c r="H7387" t="s">
        <v>913</v>
      </c>
      <c r="I7387" s="4" t="b">
        <v>0</v>
      </c>
      <c r="J7387" s="4" t="str">
        <f>CONCATENATE(Orte[[#This Row],[Ort]]," - ",Orte[[#This Row],[Landkreis]])</f>
        <v>Unterwössen - Landkreis Traunstein</v>
      </c>
      <c r="L7387" s="3" t="s">
        <v>13525</v>
      </c>
      <c r="M7387" s="3"/>
      <c r="N7387" t="str">
        <f>Orte[[#This Row],[Ort]]</f>
        <v>Unterwössen</v>
      </c>
    </row>
    <row r="7388" spans="1:14" x14ac:dyDescent="0.35">
      <c r="A7388" t="s">
        <v>5303</v>
      </c>
      <c r="B7388" s="3" t="s">
        <v>13149</v>
      </c>
      <c r="C7388" s="4">
        <v>47.8454873214</v>
      </c>
      <c r="D7388" s="4">
        <v>10.3672829056</v>
      </c>
      <c r="E7388" s="4">
        <f>Orte[[#This Row],[Lat_dez]]*PI()/180</f>
        <v>0.83506128597963236</v>
      </c>
      <c r="F7388" s="4">
        <f>Orte[[#This Row],[Lon_dez]]*PI()/180</f>
        <v>0.1809432211884445</v>
      </c>
      <c r="G7388" t="s">
        <v>665</v>
      </c>
      <c r="H7388" t="s">
        <v>1051</v>
      </c>
      <c r="I7388" s="4" t="b">
        <v>0</v>
      </c>
      <c r="J7388" s="4" t="str">
        <f>CONCATENATE(Orte[[#This Row],[Ort]]," - ",Orte[[#This Row],[Landkreis]])</f>
        <v>Untrasried - Landkreis Ostallgäu</v>
      </c>
      <c r="L7388" s="3" t="s">
        <v>9934</v>
      </c>
      <c r="M7388" s="3"/>
      <c r="N7388" t="str">
        <f>Orte[[#This Row],[Ort]]</f>
        <v>Untrasried</v>
      </c>
    </row>
    <row r="7389" spans="1:14" x14ac:dyDescent="0.35">
      <c r="A7389" t="s">
        <v>2965</v>
      </c>
      <c r="B7389" s="3" t="s">
        <v>10152</v>
      </c>
      <c r="C7389" s="4">
        <v>53.514576999500001</v>
      </c>
      <c r="D7389" s="4">
        <v>7.2581054357000001</v>
      </c>
      <c r="E7389" s="4">
        <f>Orte[[#This Row],[Lat_dez]]*PI()/180</f>
        <v>0.9340055664533029</v>
      </c>
      <c r="F7389" s="4">
        <f>Orte[[#This Row],[Lon_dez]]*PI()/180</f>
        <v>0.12667783730986257</v>
      </c>
      <c r="G7389" t="s">
        <v>554</v>
      </c>
      <c r="H7389" t="s">
        <v>1178</v>
      </c>
      <c r="I7389" s="4" t="b">
        <v>0</v>
      </c>
      <c r="J7389" s="4" t="str">
        <f>CONCATENATE(Orte[[#This Row],[Ort]]," - ",Orte[[#This Row],[Landkreis]])</f>
        <v>Upgant-Schott, Osteel u.a. - Landkreis Aurich</v>
      </c>
      <c r="L7389" s="3" t="s">
        <v>15577</v>
      </c>
      <c r="M7389" s="3"/>
      <c r="N7389" t="str">
        <f>Orte[[#This Row],[Ort]]</f>
        <v>Upgant-Schott, Osteel u.a.</v>
      </c>
    </row>
    <row r="7390" spans="1:14" x14ac:dyDescent="0.35">
      <c r="A7390" t="s">
        <v>2150</v>
      </c>
      <c r="B7390" s="3" t="s">
        <v>9151</v>
      </c>
      <c r="C7390" s="4">
        <v>53.309000787499997</v>
      </c>
      <c r="D7390" s="4">
        <v>7.7692875240100001</v>
      </c>
      <c r="E7390" s="4">
        <f>Orte[[#This Row],[Lat_dez]]*PI()/180</f>
        <v>0.93041758469012492</v>
      </c>
      <c r="F7390" s="4">
        <f>Orte[[#This Row],[Lon_dez]]*PI()/180</f>
        <v>0.1355996478280925</v>
      </c>
      <c r="G7390" t="s">
        <v>554</v>
      </c>
      <c r="H7390" t="s">
        <v>2151</v>
      </c>
      <c r="I7390" s="4" t="b">
        <v>0</v>
      </c>
      <c r="J7390" s="4" t="str">
        <f>CONCATENATE(Orte[[#This Row],[Ort]]," - ",Orte[[#This Row],[Landkreis]])</f>
        <v>Uplengen - Landkreis Leer</v>
      </c>
      <c r="L7390" s="3" t="s">
        <v>10811</v>
      </c>
      <c r="M7390" s="3"/>
      <c r="N7390" t="str">
        <f>Orte[[#This Row],[Ort]]</f>
        <v>Uplengen</v>
      </c>
    </row>
    <row r="7391" spans="1:14" x14ac:dyDescent="0.35">
      <c r="A7391" t="s">
        <v>4764</v>
      </c>
      <c r="B7391" s="3" t="s">
        <v>13660</v>
      </c>
      <c r="C7391" s="4">
        <v>50.557763317499997</v>
      </c>
      <c r="D7391" s="4">
        <v>7.5633316509400004</v>
      </c>
      <c r="E7391" s="4">
        <f>Orte[[#This Row],[Lat_dez]]*PI()/180</f>
        <v>0.88239943233438622</v>
      </c>
      <c r="F7391" s="4">
        <f>Orte[[#This Row],[Lon_dez]]*PI()/180</f>
        <v>0.13200503972920147</v>
      </c>
      <c r="G7391" t="s">
        <v>514</v>
      </c>
      <c r="H7391" t="s">
        <v>584</v>
      </c>
      <c r="I7391" s="4" t="b">
        <v>0</v>
      </c>
      <c r="J7391" s="4" t="str">
        <f>CONCATENATE(Orte[[#This Row],[Ort]]," - ",Orte[[#This Row],[Landkreis]])</f>
        <v>Urbach - Landkreis Neuwied</v>
      </c>
      <c r="L7391" s="3" t="s">
        <v>8841</v>
      </c>
      <c r="M7391" s="3"/>
      <c r="N7391" t="str">
        <f>Orte[[#This Row],[Ort]]</f>
        <v>Urbach</v>
      </c>
    </row>
    <row r="7392" spans="1:14" x14ac:dyDescent="0.35">
      <c r="A7392" t="s">
        <v>4764</v>
      </c>
      <c r="B7392" s="3" t="s">
        <v>12440</v>
      </c>
      <c r="C7392" s="4">
        <v>48.823753869500003</v>
      </c>
      <c r="D7392" s="4">
        <v>9.5770795515299998</v>
      </c>
      <c r="E7392" s="4">
        <f>Orte[[#This Row],[Lat_dez]]*PI()/180</f>
        <v>0.85213525820609692</v>
      </c>
      <c r="F7392" s="4">
        <f>Orte[[#This Row],[Lon_dez]]*PI()/180</f>
        <v>0.16715157089962043</v>
      </c>
      <c r="G7392" t="s">
        <v>546</v>
      </c>
      <c r="H7392" t="s">
        <v>777</v>
      </c>
      <c r="I7392" s="4" t="b">
        <v>0</v>
      </c>
      <c r="J7392" s="4" t="str">
        <f>CONCATENATE(Orte[[#This Row],[Ort]]," - ",Orte[[#This Row],[Landkreis]])</f>
        <v>Urbach - Landkreis Rems-Murr-Kreis</v>
      </c>
      <c r="L7392" s="3" t="s">
        <v>15288</v>
      </c>
      <c r="M7392" s="3"/>
      <c r="N7392" t="str">
        <f>Orte[[#This Row],[Ort]]</f>
        <v>Urbach</v>
      </c>
    </row>
    <row r="7393" spans="1:14" x14ac:dyDescent="0.35">
      <c r="A7393" t="s">
        <v>2148</v>
      </c>
      <c r="B7393" s="3" t="s">
        <v>9149</v>
      </c>
      <c r="C7393" s="4">
        <v>50.380693594599997</v>
      </c>
      <c r="D7393" s="4">
        <v>7.6335739477400004</v>
      </c>
      <c r="E7393" s="4">
        <f>Orte[[#This Row],[Lat_dez]]*PI()/180</f>
        <v>0.87930898266418722</v>
      </c>
      <c r="F7393" s="4">
        <f>Orte[[#This Row],[Lon_dez]]*PI()/180</f>
        <v>0.13323099908252456</v>
      </c>
      <c r="G7393" t="s">
        <v>514</v>
      </c>
      <c r="H7393" t="s">
        <v>631</v>
      </c>
      <c r="I7393" s="4" t="b">
        <v>0</v>
      </c>
      <c r="J7393" s="4" t="str">
        <f>CONCATENATE(Orte[[#This Row],[Ort]]," - ",Orte[[#This Row],[Landkreis]])</f>
        <v>Urbar (bei Koblenz) - Landkreis Mayen-Koblenz</v>
      </c>
      <c r="L7393" s="3" t="s">
        <v>7897</v>
      </c>
      <c r="M7393" s="3"/>
      <c r="N7393" t="str">
        <f>Orte[[#This Row],[Ort]]</f>
        <v>Urbar (bei Koblenz)</v>
      </c>
    </row>
    <row r="7394" spans="1:14" x14ac:dyDescent="0.35">
      <c r="A7394" t="s">
        <v>2131</v>
      </c>
      <c r="B7394" s="3" t="s">
        <v>9133</v>
      </c>
      <c r="C7394" s="4">
        <v>50.408673162299998</v>
      </c>
      <c r="D7394" s="4">
        <v>7.5382758234200002</v>
      </c>
      <c r="E7394" s="4">
        <f>Orte[[#This Row],[Lat_dez]]*PI()/180</f>
        <v>0.87979731824383689</v>
      </c>
      <c r="F7394" s="4">
        <f>Orte[[#This Row],[Lon_dez]]*PI()/180</f>
        <v>0.13156773304216568</v>
      </c>
      <c r="G7394" t="s">
        <v>514</v>
      </c>
      <c r="H7394" t="s">
        <v>631</v>
      </c>
      <c r="I7394" s="4" t="b">
        <v>0</v>
      </c>
      <c r="J7394" s="4" t="str">
        <f>CONCATENATE(Orte[[#This Row],[Ort]]," - ",Orte[[#This Row],[Landkreis]])</f>
        <v>Urmitz - Landkreis Mayen-Koblenz</v>
      </c>
      <c r="L7394" s="3" t="s">
        <v>11408</v>
      </c>
      <c r="M7394" s="3"/>
      <c r="N7394" t="str">
        <f>Orte[[#This Row],[Ort]]</f>
        <v>Urmitz</v>
      </c>
    </row>
    <row r="7395" spans="1:14" x14ac:dyDescent="0.35">
      <c r="A7395" t="s">
        <v>3349</v>
      </c>
      <c r="B7395" s="3" t="s">
        <v>10622</v>
      </c>
      <c r="C7395" s="4">
        <v>48.246902302800002</v>
      </c>
      <c r="D7395" s="4">
        <v>10.442642813999999</v>
      </c>
      <c r="E7395" s="4">
        <f>Orte[[#This Row],[Lat_dez]]*PI()/180</f>
        <v>0.84206729907189426</v>
      </c>
      <c r="F7395" s="4">
        <f>Orte[[#This Row],[Lon_dez]]*PI()/180</f>
        <v>0.18225849971402577</v>
      </c>
      <c r="G7395" t="s">
        <v>665</v>
      </c>
      <c r="H7395" t="s">
        <v>694</v>
      </c>
      <c r="I7395" s="4" t="b">
        <v>0</v>
      </c>
      <c r="J7395" s="4" t="str">
        <f>CONCATENATE(Orte[[#This Row],[Ort]]," - ",Orte[[#This Row],[Landkreis]])</f>
        <v>Ursberg - Landkreis Günzburg</v>
      </c>
      <c r="L7395" s="3" t="s">
        <v>11281</v>
      </c>
      <c r="M7395" s="3"/>
      <c r="N7395" t="str">
        <f>Orte[[#This Row],[Ort]]</f>
        <v>Ursberg</v>
      </c>
    </row>
    <row r="7396" spans="1:14" x14ac:dyDescent="0.35">
      <c r="A7396" t="s">
        <v>2294</v>
      </c>
      <c r="B7396" s="3" t="s">
        <v>9329</v>
      </c>
      <c r="C7396" s="4">
        <v>49.375103038900001</v>
      </c>
      <c r="D7396" s="4">
        <v>11.8011747573</v>
      </c>
      <c r="E7396" s="4">
        <f>Orte[[#This Row],[Lat_dez]]*PI()/180</f>
        <v>0.8617581165402628</v>
      </c>
      <c r="F7396" s="4">
        <f>Orte[[#This Row],[Lon_dez]]*PI()/180</f>
        <v>0.20596935511812772</v>
      </c>
      <c r="G7396" t="s">
        <v>665</v>
      </c>
      <c r="H7396" t="s">
        <v>857</v>
      </c>
      <c r="I7396" s="4" t="b">
        <v>0</v>
      </c>
      <c r="J7396" s="4" t="str">
        <f>CONCATENATE(Orte[[#This Row],[Ort]]," - ",Orte[[#This Row],[Landkreis]])</f>
        <v>Ursensollen - Landkreis Amberg-Sulzbach</v>
      </c>
      <c r="L7396" s="3" t="s">
        <v>8163</v>
      </c>
      <c r="M7396" s="3"/>
      <c r="N7396" t="str">
        <f>Orte[[#This Row],[Ort]]</f>
        <v>Ursensollen</v>
      </c>
    </row>
    <row r="7397" spans="1:14" x14ac:dyDescent="0.35">
      <c r="A7397" t="s">
        <v>6423</v>
      </c>
      <c r="B7397" s="3" t="s">
        <v>14652</v>
      </c>
      <c r="C7397" s="4">
        <v>49.904925751</v>
      </c>
      <c r="D7397" s="4">
        <v>9.6785354696100008</v>
      </c>
      <c r="E7397" s="4">
        <f>Orte[[#This Row],[Lat_dez]]*PI()/180</f>
        <v>0.8710052673182539</v>
      </c>
      <c r="F7397" s="4">
        <f>Orte[[#This Row],[Lon_dez]]*PI()/180</f>
        <v>0.16892231071575009</v>
      </c>
      <c r="G7397" t="s">
        <v>665</v>
      </c>
      <c r="H7397" t="s">
        <v>826</v>
      </c>
      <c r="I7397" s="4" t="b">
        <v>0</v>
      </c>
      <c r="J7397" s="4" t="str">
        <f>CONCATENATE(Orte[[#This Row],[Ort]]," - ",Orte[[#This Row],[Landkreis]])</f>
        <v>Urspringen - Landkreis Main-Spessart</v>
      </c>
      <c r="L7397" s="3" t="s">
        <v>8158</v>
      </c>
      <c r="M7397" s="3"/>
      <c r="N7397" t="str">
        <f>Orte[[#This Row],[Ort]]</f>
        <v>Urspringen</v>
      </c>
    </row>
    <row r="7398" spans="1:14" x14ac:dyDescent="0.35">
      <c r="A7398" t="s">
        <v>4406</v>
      </c>
      <c r="B7398" s="3" t="s">
        <v>11978</v>
      </c>
      <c r="C7398" s="4">
        <v>49.988820315799998</v>
      </c>
      <c r="D7398" s="4">
        <v>7.0029478312900002</v>
      </c>
      <c r="E7398" s="4">
        <f>Orte[[#This Row],[Lat_dez]]*PI()/180</f>
        <v>0.87246950369854148</v>
      </c>
      <c r="F7398" s="4">
        <f>Orte[[#This Row],[Lon_dez]]*PI()/180</f>
        <v>0.12222449700140688</v>
      </c>
      <c r="G7398" t="s">
        <v>514</v>
      </c>
      <c r="H7398" t="s">
        <v>1254</v>
      </c>
      <c r="I7398" s="4" t="b">
        <v>0</v>
      </c>
      <c r="J7398" s="4" t="str">
        <f>CONCATENATE(Orte[[#This Row],[Ort]]," - ",Orte[[#This Row],[Landkreis]])</f>
        <v>Ürzig - Landkreis Bernkastel-Wittlich</v>
      </c>
      <c r="L7398" s="3" t="s">
        <v>15566</v>
      </c>
      <c r="M7398" s="3"/>
      <c r="N7398" t="str">
        <f>Orte[[#This Row],[Ort]]</f>
        <v>Ürzig</v>
      </c>
    </row>
    <row r="7399" spans="1:14" x14ac:dyDescent="0.35">
      <c r="A7399" t="s">
        <v>4991</v>
      </c>
      <c r="B7399" s="3" t="s">
        <v>12734</v>
      </c>
      <c r="C7399" s="4">
        <v>53.899601869500003</v>
      </c>
      <c r="D7399" s="4">
        <v>13.9379540689</v>
      </c>
      <c r="E7399" s="4">
        <f>Orte[[#This Row],[Lat_dez]]*PI()/180</f>
        <v>0.94072551813686611</v>
      </c>
      <c r="F7399" s="4">
        <f>Orte[[#This Row],[Lon_dez]]*PI()/180</f>
        <v>0.24326318949404557</v>
      </c>
      <c r="G7399" t="s">
        <v>834</v>
      </c>
      <c r="H7399" t="s">
        <v>987</v>
      </c>
      <c r="I7399" s="4" t="b">
        <v>0</v>
      </c>
      <c r="J7399" s="4" t="str">
        <f>CONCATENATE(Orte[[#This Row],[Ort]]," - ",Orte[[#This Row],[Landkreis]])</f>
        <v>Usedom u.a. - Landkreis Vorpommern-Greifswald</v>
      </c>
      <c r="L7399" s="3" t="s">
        <v>14464</v>
      </c>
      <c r="M7399" s="3"/>
      <c r="N7399" t="str">
        <f>Orte[[#This Row],[Ort]]</f>
        <v>Usedom u.a.</v>
      </c>
    </row>
    <row r="7400" spans="1:14" x14ac:dyDescent="0.35">
      <c r="A7400" t="s">
        <v>7129</v>
      </c>
      <c r="B7400" s="3" t="s">
        <v>15610</v>
      </c>
      <c r="C7400" s="4">
        <v>50.3479942417</v>
      </c>
      <c r="D7400" s="4">
        <v>8.5301564617200007</v>
      </c>
      <c r="E7400" s="4">
        <f>Orte[[#This Row],[Lat_dez]]*PI()/180</f>
        <v>0.87873827129281068</v>
      </c>
      <c r="F7400" s="4">
        <f>Orte[[#This Row],[Lon_dez]]*PI()/180</f>
        <v>0.14887931596728365</v>
      </c>
      <c r="G7400" t="s">
        <v>549</v>
      </c>
      <c r="H7400" t="s">
        <v>1058</v>
      </c>
      <c r="I7400" s="4" t="b">
        <v>0</v>
      </c>
      <c r="J7400" s="4" t="str">
        <f>CONCATENATE(Orte[[#This Row],[Ort]]," - ",Orte[[#This Row],[Landkreis]])</f>
        <v>Usingen - Landkreis Hochtaunuskreis</v>
      </c>
      <c r="L7400" s="3" t="s">
        <v>10752</v>
      </c>
      <c r="M7400" s="3"/>
      <c r="N7400" t="str">
        <f>Orte[[#This Row],[Ort]]</f>
        <v>Usingen</v>
      </c>
    </row>
    <row r="7401" spans="1:14" x14ac:dyDescent="0.35">
      <c r="A7401" t="s">
        <v>2926</v>
      </c>
      <c r="B7401" s="3" t="s">
        <v>10094</v>
      </c>
      <c r="C7401" s="4">
        <v>51.569300211799998</v>
      </c>
      <c r="D7401" s="4">
        <v>9.6457206082199995</v>
      </c>
      <c r="E7401" s="4">
        <f>Orte[[#This Row],[Lat_dez]]*PI()/180</f>
        <v>0.90005408164531908</v>
      </c>
      <c r="F7401" s="4">
        <f>Orte[[#This Row],[Lon_dez]]*PI()/180</f>
        <v>0.16834958334090902</v>
      </c>
      <c r="G7401" t="s">
        <v>554</v>
      </c>
      <c r="H7401" t="s">
        <v>1440</v>
      </c>
      <c r="I7401" s="4" t="b">
        <v>0</v>
      </c>
      <c r="J7401" s="4" t="str">
        <f>CONCATENATE(Orte[[#This Row],[Ort]]," - ",Orte[[#This Row],[Landkreis]])</f>
        <v>Uslar - Landkreis Northeim</v>
      </c>
      <c r="L7401" s="3" t="s">
        <v>11179</v>
      </c>
      <c r="M7401" s="3"/>
      <c r="N7401" t="str">
        <f>Orte[[#This Row],[Ort]]</f>
        <v>Uslar</v>
      </c>
    </row>
    <row r="7402" spans="1:14" x14ac:dyDescent="0.35">
      <c r="A7402" t="s">
        <v>6207</v>
      </c>
      <c r="B7402" s="3" t="s">
        <v>14342</v>
      </c>
      <c r="C7402" s="4">
        <v>48.322430761200003</v>
      </c>
      <c r="D7402" s="4">
        <v>10.639915670500001</v>
      </c>
      <c r="E7402" s="4">
        <f>Orte[[#This Row],[Lat_dez]]*PI()/180</f>
        <v>0.84338551934992978</v>
      </c>
      <c r="F7402" s="4">
        <f>Orte[[#This Row],[Lon_dez]]*PI()/180</f>
        <v>0.18570156058476511</v>
      </c>
      <c r="G7402" t="s">
        <v>665</v>
      </c>
      <c r="H7402" t="s">
        <v>798</v>
      </c>
      <c r="I7402" s="4" t="b">
        <v>0</v>
      </c>
      <c r="J7402" s="4" t="str">
        <f>CONCATENATE(Orte[[#This Row],[Ort]]," - ",Orte[[#This Row],[Landkreis]])</f>
        <v>Ustersbach - Landkreis Augsburg</v>
      </c>
      <c r="L7402" s="3" t="s">
        <v>14191</v>
      </c>
      <c r="M7402" s="3"/>
      <c r="N7402" t="str">
        <f>Orte[[#This Row],[Ort]]</f>
        <v>Ustersbach</v>
      </c>
    </row>
    <row r="7403" spans="1:14" x14ac:dyDescent="0.35">
      <c r="A7403" t="s">
        <v>2403</v>
      </c>
      <c r="B7403" s="3" t="s">
        <v>9451</v>
      </c>
      <c r="C7403" s="4">
        <v>49.609909179900001</v>
      </c>
      <c r="D7403" s="4">
        <v>11.0660246626</v>
      </c>
      <c r="E7403" s="4">
        <f>Orte[[#This Row],[Lat_dez]]*PI()/180</f>
        <v>0.86585625680461487</v>
      </c>
      <c r="F7403" s="4">
        <f>Orte[[#This Row],[Lon_dez]]*PI()/180</f>
        <v>0.19313856546926461</v>
      </c>
      <c r="G7403" t="s">
        <v>665</v>
      </c>
      <c r="H7403" t="s">
        <v>1329</v>
      </c>
      <c r="I7403" s="4" t="b">
        <v>0</v>
      </c>
      <c r="J7403" s="4" t="str">
        <f>CONCATENATE(Orte[[#This Row],[Ort]]," - ",Orte[[#This Row],[Landkreis]])</f>
        <v>Uttenreuth, Marloffstein - Landkreis Erlangen-Höchstadt</v>
      </c>
      <c r="L7403" s="3" t="s">
        <v>14190</v>
      </c>
      <c r="M7403" s="3"/>
      <c r="N7403" t="str">
        <f>Orte[[#This Row],[Ort]]</f>
        <v>Uttenreuth, Marloffstein</v>
      </c>
    </row>
    <row r="7404" spans="1:14" x14ac:dyDescent="0.35">
      <c r="A7404" t="s">
        <v>4098</v>
      </c>
      <c r="B7404" s="3" t="s">
        <v>11580</v>
      </c>
      <c r="C7404" s="4">
        <v>48.157860650700002</v>
      </c>
      <c r="D7404" s="4">
        <v>9.6107902358199997</v>
      </c>
      <c r="E7404" s="4">
        <f>Orte[[#This Row],[Lat_dez]]*PI()/180</f>
        <v>0.84051322907133386</v>
      </c>
      <c r="F7404" s="4">
        <f>Orte[[#This Row],[Lon_dez]]*PI()/180</f>
        <v>0.16773993333358125</v>
      </c>
      <c r="G7404" t="s">
        <v>546</v>
      </c>
      <c r="H7404" t="s">
        <v>649</v>
      </c>
      <c r="I7404" s="4" t="b">
        <v>0</v>
      </c>
      <c r="J7404" s="4" t="str">
        <f>CONCATENATE(Orte[[#This Row],[Ort]]," - ",Orte[[#This Row],[Landkreis]])</f>
        <v>Uttenweiler - Landkreis Biberach</v>
      </c>
      <c r="L7404" s="3" t="s">
        <v>9190</v>
      </c>
      <c r="M7404" s="3"/>
      <c r="N7404" t="str">
        <f>Orte[[#This Row],[Ort]]</f>
        <v>Uttenweiler</v>
      </c>
    </row>
    <row r="7405" spans="1:14" x14ac:dyDescent="0.35">
      <c r="A7405" t="s">
        <v>2501</v>
      </c>
      <c r="B7405" s="3" t="s">
        <v>9571</v>
      </c>
      <c r="C7405" s="4">
        <v>50.133406388499999</v>
      </c>
      <c r="D7405" s="4">
        <v>6.2347949329799999</v>
      </c>
      <c r="E7405" s="4">
        <f>Orte[[#This Row],[Lat_dez]]*PI()/180</f>
        <v>0.87499300671968439</v>
      </c>
      <c r="F7405" s="4">
        <f>Orte[[#This Row],[Lon_dez]]*PI()/180</f>
        <v>0.10881769976716019</v>
      </c>
      <c r="G7405" t="s">
        <v>514</v>
      </c>
      <c r="H7405" t="s">
        <v>515</v>
      </c>
      <c r="I7405" s="4" t="b">
        <v>0</v>
      </c>
      <c r="J7405" s="4" t="str">
        <f>CONCATENATE(Orte[[#This Row],[Ort]]," - ",Orte[[#This Row],[Landkreis]])</f>
        <v>Üttfeld - Landkreis Eifelkreis Bitburg-Prüm</v>
      </c>
      <c r="L7405" s="3" t="s">
        <v>9501</v>
      </c>
      <c r="M7405" s="3"/>
      <c r="N7405" t="str">
        <f>Orte[[#This Row],[Ort]]</f>
        <v>Üttfeld</v>
      </c>
    </row>
    <row r="7406" spans="1:14" x14ac:dyDescent="0.35">
      <c r="A7406" t="s">
        <v>4643</v>
      </c>
      <c r="B7406" s="3" t="s">
        <v>12294</v>
      </c>
      <c r="C7406" s="4">
        <v>48.0187664826</v>
      </c>
      <c r="D7406" s="4">
        <v>11.0782352863</v>
      </c>
      <c r="E7406" s="4">
        <f>Orte[[#This Row],[Lat_dez]]*PI()/180</f>
        <v>0.83808557786766646</v>
      </c>
      <c r="F7406" s="4">
        <f>Orte[[#This Row],[Lon_dez]]*PI()/180</f>
        <v>0.19335168105655168</v>
      </c>
      <c r="G7406" t="s">
        <v>665</v>
      </c>
      <c r="H7406" t="s">
        <v>802</v>
      </c>
      <c r="I7406" s="4" t="b">
        <v>0</v>
      </c>
      <c r="J7406" s="4" t="str">
        <f>CONCATENATE(Orte[[#This Row],[Ort]]," - ",Orte[[#This Row],[Landkreis]])</f>
        <v>Utting a. Ammersee - Landkreis Landsberg am Lech</v>
      </c>
      <c r="L7406" s="3" t="s">
        <v>13005</v>
      </c>
      <c r="M7406" s="3"/>
      <c r="N7406" t="str">
        <f>Orte[[#This Row],[Ort]]</f>
        <v>Utting a. Ammersee</v>
      </c>
    </row>
    <row r="7407" spans="1:14" x14ac:dyDescent="0.35">
      <c r="A7407" t="s">
        <v>7078</v>
      </c>
      <c r="B7407" s="3" t="s">
        <v>15536</v>
      </c>
      <c r="C7407" s="4">
        <v>49.7846219873</v>
      </c>
      <c r="D7407" s="4">
        <v>9.7087620739599991</v>
      </c>
      <c r="E7407" s="4">
        <f>Orte[[#This Row],[Lat_dez]]*PI()/180</f>
        <v>0.86890557053914752</v>
      </c>
      <c r="F7407" s="4">
        <f>Orte[[#This Row],[Lon_dez]]*PI()/180</f>
        <v>0.16944986448335519</v>
      </c>
      <c r="G7407" t="s">
        <v>665</v>
      </c>
      <c r="H7407" t="s">
        <v>1003</v>
      </c>
      <c r="I7407" s="4" t="b">
        <v>0</v>
      </c>
      <c r="J7407" s="4" t="str">
        <f>CONCATENATE(Orte[[#This Row],[Ort]]," - ",Orte[[#This Row],[Landkreis]])</f>
        <v>Üttingen, Holzkirchen - Landkreis Würzburg</v>
      </c>
      <c r="L7407" s="3" t="s">
        <v>9186</v>
      </c>
      <c r="M7407" s="3"/>
      <c r="N7407" t="str">
        <f>Orte[[#This Row],[Ort]]</f>
        <v>Üttingen, Holzkirchen</v>
      </c>
    </row>
    <row r="7408" spans="1:14" x14ac:dyDescent="0.35">
      <c r="A7408" t="s">
        <v>6884</v>
      </c>
      <c r="B7408" s="3" t="s">
        <v>15265</v>
      </c>
      <c r="C7408" s="4">
        <v>47.813275877499997</v>
      </c>
      <c r="D7408" s="4">
        <v>7.9110787795300004</v>
      </c>
      <c r="E7408" s="4">
        <f>Orte[[#This Row],[Lat_dez]]*PI()/180</f>
        <v>0.83449909022675584</v>
      </c>
      <c r="F7408" s="4">
        <f>Orte[[#This Row],[Lon_dez]]*PI()/180</f>
        <v>0.1380743720874531</v>
      </c>
      <c r="G7408" t="s">
        <v>546</v>
      </c>
      <c r="H7408" t="s">
        <v>597</v>
      </c>
      <c r="I7408" s="4" t="b">
        <v>0</v>
      </c>
      <c r="J7408" s="4" t="str">
        <f>CONCATENATE(Orte[[#This Row],[Ort]]," - ",Orte[[#This Row],[Landkreis]])</f>
        <v>Utzenfeld - Landkreis Lörrach</v>
      </c>
      <c r="L7408" s="3" t="s">
        <v>8170</v>
      </c>
      <c r="M7408" s="3"/>
      <c r="N7408" t="str">
        <f>Orte[[#This Row],[Ort]]</f>
        <v>Utzenfeld</v>
      </c>
    </row>
    <row r="7409" spans="1:14" x14ac:dyDescent="0.35">
      <c r="A7409" t="s">
        <v>1569</v>
      </c>
      <c r="B7409" s="3" t="s">
        <v>8507</v>
      </c>
      <c r="C7409" s="4">
        <v>50.3261479202</v>
      </c>
      <c r="D7409" s="4">
        <v>6.7562744401000003</v>
      </c>
      <c r="E7409" s="4">
        <f>Orte[[#This Row],[Lat_dez]]*PI()/180</f>
        <v>0.87835698105318649</v>
      </c>
      <c r="F7409" s="4">
        <f>Orte[[#This Row],[Lon_dez]]*PI()/180</f>
        <v>0.11791923414808141</v>
      </c>
      <c r="G7409" t="s">
        <v>514</v>
      </c>
      <c r="H7409" t="s">
        <v>527</v>
      </c>
      <c r="I7409" s="4" t="b">
        <v>0</v>
      </c>
      <c r="J7409" s="4" t="str">
        <f>CONCATENATE(Orte[[#This Row],[Ort]]," - ",Orte[[#This Row],[Landkreis]])</f>
        <v>Üxheim - Landkreis Vulkaneifel</v>
      </c>
      <c r="L7409" s="3" t="s">
        <v>10472</v>
      </c>
      <c r="M7409" s="3"/>
      <c r="N7409" t="str">
        <f>Orte[[#This Row],[Ort]]</f>
        <v>Üxheim</v>
      </c>
    </row>
    <row r="7410" spans="1:14" x14ac:dyDescent="0.35">
      <c r="A7410" t="s">
        <v>7159</v>
      </c>
      <c r="B7410" s="3" t="s">
        <v>15646</v>
      </c>
      <c r="C7410" s="4">
        <v>53.990549262400002</v>
      </c>
      <c r="D7410" s="4">
        <v>9.3557646865499997</v>
      </c>
      <c r="E7410" s="4">
        <f>Orte[[#This Row],[Lat_dez]]*PI()/180</f>
        <v>0.94231284958907591</v>
      </c>
      <c r="F7410" s="4">
        <f>Orte[[#This Row],[Lon_dez]]*PI()/180</f>
        <v>0.16328889782211276</v>
      </c>
      <c r="G7410" t="s">
        <v>641</v>
      </c>
      <c r="H7410" t="s">
        <v>1005</v>
      </c>
      <c r="I7410" s="4" t="b">
        <v>0</v>
      </c>
      <c r="J7410" s="4" t="str">
        <f>CONCATENATE(Orte[[#This Row],[Ort]]," - ",Orte[[#This Row],[Landkreis]])</f>
        <v>Vaale - Kreis Steinburg</v>
      </c>
      <c r="L7410" s="3" t="s">
        <v>10755</v>
      </c>
      <c r="M7410" s="3"/>
      <c r="N7410" t="str">
        <f>Orte[[#This Row],[Ort]]</f>
        <v>Vaale</v>
      </c>
    </row>
    <row r="7411" spans="1:14" x14ac:dyDescent="0.35">
      <c r="A7411" t="s">
        <v>2227</v>
      </c>
      <c r="B7411" s="3" t="s">
        <v>9244</v>
      </c>
      <c r="C7411" s="4">
        <v>50.791295493600003</v>
      </c>
      <c r="D7411" s="4">
        <v>10.043888777299999</v>
      </c>
      <c r="E7411" s="4">
        <f>Orte[[#This Row],[Lat_dez]]*PI()/180</f>
        <v>0.88647533771667864</v>
      </c>
      <c r="F7411" s="4">
        <f>Orte[[#This Row],[Lon_dez]]*PI()/180</f>
        <v>0.17529892886799248</v>
      </c>
      <c r="G7411" t="s">
        <v>678</v>
      </c>
      <c r="H7411" t="s">
        <v>679</v>
      </c>
      <c r="I7411" s="4" t="b">
        <v>0</v>
      </c>
      <c r="J7411" s="4" t="str">
        <f>CONCATENATE(Orte[[#This Row],[Ort]]," - ",Orte[[#This Row],[Landkreis]])</f>
        <v>Vacha, Unterbreizbach - Landkreis Wartburgkreis</v>
      </c>
      <c r="L7411" s="3" t="s">
        <v>13523</v>
      </c>
      <c r="M7411" s="3"/>
      <c r="N7411" t="str">
        <f>Orte[[#This Row],[Ort]]</f>
        <v>Vacha, Unterbreizbach</v>
      </c>
    </row>
    <row r="7412" spans="1:14" x14ac:dyDescent="0.35">
      <c r="A7412" t="s">
        <v>1411</v>
      </c>
      <c r="B7412" s="3" t="s">
        <v>8345</v>
      </c>
      <c r="C7412" s="4">
        <v>47.842215236100003</v>
      </c>
      <c r="D7412" s="4">
        <v>12.59725798</v>
      </c>
      <c r="E7412" s="4">
        <f>Orte[[#This Row],[Lat_dez]]*PI()/180</f>
        <v>0.83500417731774135</v>
      </c>
      <c r="F7412" s="4">
        <f>Orte[[#This Row],[Lon_dez]]*PI()/180</f>
        <v>0.21986362847413002</v>
      </c>
      <c r="G7412" t="s">
        <v>665</v>
      </c>
      <c r="H7412" t="s">
        <v>913</v>
      </c>
      <c r="I7412" s="4" t="b">
        <v>0</v>
      </c>
      <c r="J7412" s="4" t="str">
        <f>CONCATENATE(Orte[[#This Row],[Ort]]," - ",Orte[[#This Row],[Landkreis]])</f>
        <v>Vachendorf - Landkreis Traunstein</v>
      </c>
      <c r="L7412" s="3" t="s">
        <v>7907</v>
      </c>
      <c r="M7412" s="3"/>
      <c r="N7412" t="str">
        <f>Orte[[#This Row],[Ort]]</f>
        <v>Vachendorf</v>
      </c>
    </row>
    <row r="7413" spans="1:14" x14ac:dyDescent="0.35">
      <c r="A7413" t="s">
        <v>3275</v>
      </c>
      <c r="B7413" s="3" t="s">
        <v>10531</v>
      </c>
      <c r="C7413" s="4">
        <v>48.947311876599997</v>
      </c>
      <c r="D7413" s="4">
        <v>8.9656022127299995</v>
      </c>
      <c r="E7413" s="4">
        <f>Orte[[#This Row],[Lat_dez]]*PI()/180</f>
        <v>0.85429175224719434</v>
      </c>
      <c r="F7413" s="4">
        <f>Orte[[#This Row],[Lon_dez]]*PI()/180</f>
        <v>0.15647927803622755</v>
      </c>
      <c r="G7413" t="s">
        <v>546</v>
      </c>
      <c r="H7413" t="s">
        <v>757</v>
      </c>
      <c r="I7413" s="4" t="b">
        <v>0</v>
      </c>
      <c r="J7413" s="4" t="str">
        <f>CONCATENATE(Orte[[#This Row],[Ort]]," - ",Orte[[#This Row],[Landkreis]])</f>
        <v>Vaihingen an der Enz - Landkreis Ludwigsburg</v>
      </c>
      <c r="L7413" s="3" t="s">
        <v>9518</v>
      </c>
      <c r="M7413" s="3"/>
      <c r="N7413" t="str">
        <f>Orte[[#This Row],[Ort]]</f>
        <v>Vaihingen an der Enz</v>
      </c>
    </row>
    <row r="7414" spans="1:14" x14ac:dyDescent="0.35">
      <c r="A7414" t="s">
        <v>5953</v>
      </c>
      <c r="B7414" s="3" t="s">
        <v>14011</v>
      </c>
      <c r="C7414" s="4">
        <v>50.404731247599997</v>
      </c>
      <c r="D7414" s="4">
        <v>7.6334967226700003</v>
      </c>
      <c r="E7414" s="4">
        <f>Orte[[#This Row],[Lat_dez]]*PI()/180</f>
        <v>0.87972851885348902</v>
      </c>
      <c r="F7414" s="4">
        <f>Orte[[#This Row],[Lon_dez]]*PI()/180</f>
        <v>0.13322965125078798</v>
      </c>
      <c r="G7414" t="s">
        <v>514</v>
      </c>
      <c r="H7414" t="s">
        <v>631</v>
      </c>
      <c r="I7414" s="4" t="b">
        <v>0</v>
      </c>
      <c r="J7414" s="4" t="str">
        <f>CONCATENATE(Orte[[#This Row],[Ort]]," - ",Orte[[#This Row],[Landkreis]])</f>
        <v>Vallendar - Landkreis Mayen-Koblenz</v>
      </c>
      <c r="L7414" s="3" t="s">
        <v>12785</v>
      </c>
      <c r="M7414" s="3"/>
      <c r="N7414" t="str">
        <f>Orte[[#This Row],[Ort]]</f>
        <v>Vallendar</v>
      </c>
    </row>
    <row r="7415" spans="1:14" x14ac:dyDescent="0.35">
      <c r="A7415" t="s">
        <v>6931</v>
      </c>
      <c r="B7415" s="3" t="s">
        <v>15335</v>
      </c>
      <c r="C7415" s="4">
        <v>47.885868362799997</v>
      </c>
      <c r="D7415" s="4">
        <v>11.7630325072</v>
      </c>
      <c r="E7415" s="4">
        <f>Orte[[#This Row],[Lat_dez]]*PI()/180</f>
        <v>0.83576606810744647</v>
      </c>
      <c r="F7415" s="4">
        <f>Orte[[#This Row],[Lon_dez]]*PI()/180</f>
        <v>0.20530364726976361</v>
      </c>
      <c r="G7415" t="s">
        <v>665</v>
      </c>
      <c r="H7415" t="s">
        <v>859</v>
      </c>
      <c r="I7415" s="4" t="b">
        <v>0</v>
      </c>
      <c r="J7415" s="4" t="str">
        <f>CONCATENATE(Orte[[#This Row],[Ort]]," - ",Orte[[#This Row],[Landkreis]])</f>
        <v>Valley - Landkreis Miesbach</v>
      </c>
      <c r="L7415" s="3" t="s">
        <v>12228</v>
      </c>
      <c r="M7415" s="3"/>
      <c r="N7415" t="str">
        <f>Orte[[#This Row],[Ort]]</f>
        <v>Valley</v>
      </c>
    </row>
    <row r="7416" spans="1:14" x14ac:dyDescent="0.35">
      <c r="A7416" t="s">
        <v>6454</v>
      </c>
      <c r="B7416" s="3" t="s">
        <v>14692</v>
      </c>
      <c r="C7416" s="4">
        <v>53.388002909500003</v>
      </c>
      <c r="D7416" s="4">
        <v>8.1171923881700003</v>
      </c>
      <c r="E7416" s="4">
        <f>Orte[[#This Row],[Lat_dez]]*PI()/180</f>
        <v>0.93179643183508731</v>
      </c>
      <c r="F7416" s="4">
        <f>Orte[[#This Row],[Lon_dez]]*PI()/180</f>
        <v>0.14167173319138812</v>
      </c>
      <c r="G7416" t="s">
        <v>554</v>
      </c>
      <c r="H7416" t="s">
        <v>2133</v>
      </c>
      <c r="I7416" s="4" t="b">
        <v>0</v>
      </c>
      <c r="J7416" s="4" t="str">
        <f>CONCATENATE(Orte[[#This Row],[Ort]]," - ",Orte[[#This Row],[Landkreis]])</f>
        <v>Varel - Landkreis Friesland</v>
      </c>
      <c r="L7416" s="3" t="s">
        <v>8239</v>
      </c>
      <c r="M7416" s="3"/>
      <c r="N7416" t="str">
        <f>Orte[[#This Row],[Ort]]</f>
        <v>Varel</v>
      </c>
    </row>
    <row r="7417" spans="1:14" x14ac:dyDescent="0.35">
      <c r="A7417" t="s">
        <v>1379</v>
      </c>
      <c r="B7417" s="3" t="s">
        <v>8311</v>
      </c>
      <c r="C7417" s="4">
        <v>48.112030379799997</v>
      </c>
      <c r="D7417" s="4">
        <v>11.7735761699</v>
      </c>
      <c r="E7417" s="4">
        <f>Orte[[#This Row],[Lat_dez]]*PI()/180</f>
        <v>0.83971333994704778</v>
      </c>
      <c r="F7417" s="4">
        <f>Orte[[#This Row],[Lon_dez]]*PI()/180</f>
        <v>0.20548766889909831</v>
      </c>
      <c r="G7417" t="s">
        <v>665</v>
      </c>
      <c r="H7417" t="s">
        <v>1203</v>
      </c>
      <c r="I7417" s="4" t="b">
        <v>0</v>
      </c>
      <c r="J7417" s="4" t="str">
        <f>CONCATENATE(Orte[[#This Row],[Ort]]," - ",Orte[[#This Row],[Landkreis]])</f>
        <v>Vaterstetten - Landkreis Ebersberg</v>
      </c>
      <c r="L7417" s="3" t="s">
        <v>8969</v>
      </c>
      <c r="M7417" s="3"/>
      <c r="N7417" t="str">
        <f>Orte[[#This Row],[Ort]]</f>
        <v>Vaterstetten</v>
      </c>
    </row>
    <row r="7418" spans="1:14" x14ac:dyDescent="0.35">
      <c r="A7418" t="s">
        <v>2767</v>
      </c>
      <c r="B7418" s="3" t="s">
        <v>9912</v>
      </c>
      <c r="C7418" s="4">
        <v>52.2513046706</v>
      </c>
      <c r="D7418" s="4">
        <v>10.366277716400001</v>
      </c>
      <c r="E7418" s="4">
        <f>Orte[[#This Row],[Lat_dez]]*PI()/180</f>
        <v>0.91195730496466121</v>
      </c>
      <c r="F7418" s="4">
        <f>Orte[[#This Row],[Lon_dez]]*PI()/180</f>
        <v>0.18092567732729897</v>
      </c>
      <c r="G7418" t="s">
        <v>554</v>
      </c>
      <c r="H7418" t="s">
        <v>1464</v>
      </c>
      <c r="I7418" s="4" t="b">
        <v>0</v>
      </c>
      <c r="J7418" s="4" t="str">
        <f>CONCATENATE(Orte[[#This Row],[Ort]]," - ",Orte[[#This Row],[Landkreis]])</f>
        <v>Vechelde - Landkreis Peine</v>
      </c>
      <c r="L7418" s="3" t="s">
        <v>10047</v>
      </c>
      <c r="M7418" s="3"/>
      <c r="N7418" t="str">
        <f>Orte[[#This Row],[Ort]]</f>
        <v>Vechelde</v>
      </c>
    </row>
    <row r="7419" spans="1:14" x14ac:dyDescent="0.35">
      <c r="A7419" t="s">
        <v>3377</v>
      </c>
      <c r="B7419" s="3" t="s">
        <v>10654</v>
      </c>
      <c r="C7419" s="4">
        <v>52.741502766799996</v>
      </c>
      <c r="D7419" s="4">
        <v>8.2854953865199992</v>
      </c>
      <c r="E7419" s="4">
        <f>Orte[[#This Row],[Lat_dez]]*PI()/180</f>
        <v>0.920512875730359</v>
      </c>
      <c r="F7419" s="4">
        <f>Orte[[#This Row],[Lon_dez]]*PI()/180</f>
        <v>0.14460917465357417</v>
      </c>
      <c r="G7419" t="s">
        <v>554</v>
      </c>
      <c r="H7419" t="s">
        <v>1638</v>
      </c>
      <c r="I7419" s="4" t="b">
        <v>0</v>
      </c>
      <c r="J7419" s="4" t="str">
        <f>CONCATENATE(Orte[[#This Row],[Ort]]," - ",Orte[[#This Row],[Landkreis]])</f>
        <v>Vechta - Landkreis Vechta</v>
      </c>
      <c r="L7419" s="3" t="s">
        <v>8249</v>
      </c>
      <c r="M7419" s="3"/>
      <c r="N7419" t="str">
        <f>Orte[[#This Row],[Ort]]</f>
        <v>Vechta</v>
      </c>
    </row>
    <row r="7420" spans="1:14" x14ac:dyDescent="0.35">
      <c r="A7420" t="s">
        <v>5565</v>
      </c>
      <c r="B7420" s="3" t="s">
        <v>13481</v>
      </c>
      <c r="C7420" s="4">
        <v>50.412655338599997</v>
      </c>
      <c r="D7420" s="4">
        <v>10.809876770900001</v>
      </c>
      <c r="E7420" s="4">
        <f>Orte[[#This Row],[Lat_dez]]*PI()/180</f>
        <v>0.87986682033166674</v>
      </c>
      <c r="F7420" s="4">
        <f>Orte[[#This Row],[Lon_dez]]*PI()/180</f>
        <v>0.18866794138705778</v>
      </c>
      <c r="G7420" t="s">
        <v>678</v>
      </c>
      <c r="H7420" t="s">
        <v>2260</v>
      </c>
      <c r="I7420" s="4" t="b">
        <v>0</v>
      </c>
      <c r="J7420" s="4" t="str">
        <f>CONCATENATE(Orte[[#This Row],[Ort]]," - ",Orte[[#This Row],[Landkreis]])</f>
        <v>Veilsdorf - Landkreis Hildburghausen</v>
      </c>
      <c r="L7420" s="3" t="s">
        <v>9330</v>
      </c>
      <c r="M7420" s="3"/>
      <c r="N7420" t="str">
        <f>Orte[[#This Row],[Ort]]</f>
        <v>Veilsdorf</v>
      </c>
    </row>
    <row r="7421" spans="1:14" x14ac:dyDescent="0.35">
      <c r="A7421" t="s">
        <v>7236</v>
      </c>
      <c r="B7421" s="3" t="s">
        <v>15747</v>
      </c>
      <c r="C7421" s="4">
        <v>49.520463662200001</v>
      </c>
      <c r="D7421" s="4">
        <v>10.8832160085</v>
      </c>
      <c r="E7421" s="4">
        <f>Orte[[#This Row],[Lat_dez]]*PI()/180</f>
        <v>0.86429513801959912</v>
      </c>
      <c r="F7421" s="4">
        <f>Orte[[#This Row],[Lon_dez]]*PI()/180</f>
        <v>0.18994795255408017</v>
      </c>
      <c r="G7421" t="s">
        <v>665</v>
      </c>
      <c r="H7421" t="s">
        <v>2660</v>
      </c>
      <c r="I7421" s="4" t="b">
        <v>0</v>
      </c>
      <c r="J7421" s="4" t="str">
        <f>CONCATENATE(Orte[[#This Row],[Ort]]," - ",Orte[[#This Row],[Landkreis]])</f>
        <v>Veitsbronn - Landkreis Fürth</v>
      </c>
      <c r="L7421" s="3" t="s">
        <v>10730</v>
      </c>
      <c r="M7421" s="3"/>
      <c r="N7421" t="str">
        <f>Orte[[#This Row],[Ort]]</f>
        <v>Veitsbronn</v>
      </c>
    </row>
    <row r="7422" spans="1:14" x14ac:dyDescent="0.35">
      <c r="A7422" t="s">
        <v>3060</v>
      </c>
      <c r="B7422" s="3" t="s">
        <v>10271</v>
      </c>
      <c r="C7422" s="4">
        <v>49.840480853599999</v>
      </c>
      <c r="D7422" s="4">
        <v>9.8878538163599998</v>
      </c>
      <c r="E7422" s="4">
        <f>Orte[[#This Row],[Lat_dez]]*PI()/180</f>
        <v>0.86988049167251391</v>
      </c>
      <c r="F7422" s="4">
        <f>Orte[[#This Row],[Lon_dez]]*PI()/180</f>
        <v>0.17257560505136876</v>
      </c>
      <c r="G7422" t="s">
        <v>665</v>
      </c>
      <c r="H7422" t="s">
        <v>1003</v>
      </c>
      <c r="I7422" s="4" t="b">
        <v>0</v>
      </c>
      <c r="J7422" s="4" t="str">
        <f>CONCATENATE(Orte[[#This Row],[Ort]]," - ",Orte[[#This Row],[Landkreis]])</f>
        <v>Veitshöchheim - Landkreis Würzburg</v>
      </c>
      <c r="L7422" s="3" t="s">
        <v>14185</v>
      </c>
      <c r="M7422" s="3"/>
      <c r="N7422" t="str">
        <f>Orte[[#This Row],[Ort]]</f>
        <v>Veitshöchheim</v>
      </c>
    </row>
    <row r="7423" spans="1:14" x14ac:dyDescent="0.35">
      <c r="A7423" t="s">
        <v>1577</v>
      </c>
      <c r="B7423" s="3" t="s">
        <v>8628</v>
      </c>
      <c r="C7423" s="4">
        <v>51.336877297800001</v>
      </c>
      <c r="D7423" s="4">
        <v>7.0230252756300002</v>
      </c>
      <c r="E7423" s="4">
        <f>Orte[[#This Row],[Lat_dez]]*PI()/180</f>
        <v>0.89599753653893954</v>
      </c>
      <c r="F7423" s="4">
        <f>Orte[[#This Row],[Lon_dez]]*PI()/180</f>
        <v>0.12257491451052578</v>
      </c>
      <c r="G7423" t="s">
        <v>504</v>
      </c>
      <c r="H7423" t="s">
        <v>1578</v>
      </c>
      <c r="I7423" s="4" t="b">
        <v>0</v>
      </c>
      <c r="J7423" s="4" t="str">
        <f>CONCATENATE(Orte[[#This Row],[Ort]]," - ",Orte[[#This Row],[Landkreis]])</f>
        <v>Velbert - Kreis Mettmann</v>
      </c>
      <c r="L7423" s="3" t="s">
        <v>8151</v>
      </c>
      <c r="M7423" s="3"/>
      <c r="N7423" t="str">
        <f>Orte[[#This Row],[Ort]]</f>
        <v>Velbert</v>
      </c>
    </row>
    <row r="7424" spans="1:14" x14ac:dyDescent="0.35">
      <c r="A7424" t="s">
        <v>1577</v>
      </c>
      <c r="B7424" s="3" t="s">
        <v>8524</v>
      </c>
      <c r="C7424" s="4">
        <v>51.350139741200003</v>
      </c>
      <c r="D7424" s="4">
        <v>7.0607318974000002</v>
      </c>
      <c r="E7424" s="4">
        <f>Orte[[#This Row],[Lat_dez]]*PI()/180</f>
        <v>0.89622900984312903</v>
      </c>
      <c r="F7424" s="4">
        <f>Orte[[#This Row],[Lon_dez]]*PI()/180</f>
        <v>0.12323301921021645</v>
      </c>
      <c r="G7424" t="s">
        <v>504</v>
      </c>
      <c r="H7424" t="s">
        <v>1578</v>
      </c>
      <c r="I7424" s="4" t="b">
        <v>0</v>
      </c>
      <c r="J7424" s="4" t="str">
        <f>CONCATENATE(Orte[[#This Row],[Ort]]," - ",Orte[[#This Row],[Landkreis]])</f>
        <v>Velbert - Kreis Mettmann</v>
      </c>
      <c r="L7424" s="3" t="s">
        <v>12213</v>
      </c>
      <c r="M7424" s="3"/>
      <c r="N7424" t="str">
        <f>Orte[[#This Row],[Ort]]</f>
        <v>Velbert</v>
      </c>
    </row>
    <row r="7425" spans="1:14" x14ac:dyDescent="0.35">
      <c r="A7425" t="s">
        <v>1577</v>
      </c>
      <c r="B7425" s="3" t="s">
        <v>14649</v>
      </c>
      <c r="C7425" s="4">
        <v>51.316327972300002</v>
      </c>
      <c r="D7425" s="4">
        <v>7.1040903611999999</v>
      </c>
      <c r="E7425" s="4">
        <f>Orte[[#This Row],[Lat_dez]]*PI()/180</f>
        <v>0.89563888314990048</v>
      </c>
      <c r="F7425" s="4">
        <f>Orte[[#This Row],[Lon_dez]]*PI()/180</f>
        <v>0.12398976716213321</v>
      </c>
      <c r="G7425" t="s">
        <v>504</v>
      </c>
      <c r="H7425" t="s">
        <v>1578</v>
      </c>
      <c r="I7425" s="4" t="b">
        <v>0</v>
      </c>
      <c r="J7425" s="4" t="str">
        <f>CONCATENATE(Orte[[#This Row],[Ort]]," - ",Orte[[#This Row],[Landkreis]])</f>
        <v>Velbert - Kreis Mettmann</v>
      </c>
      <c r="L7425" s="3" t="s">
        <v>12722</v>
      </c>
      <c r="M7425" s="3"/>
      <c r="N7425" t="str">
        <f>Orte[[#This Row],[Ort]]</f>
        <v>Velbert</v>
      </c>
    </row>
    <row r="7426" spans="1:14" x14ac:dyDescent="0.35">
      <c r="A7426" t="s">
        <v>1577</v>
      </c>
      <c r="B7426" s="3" t="s">
        <v>9310</v>
      </c>
      <c r="C7426" s="4">
        <v>51.354669986300003</v>
      </c>
      <c r="D7426" s="4">
        <v>7.1220594683999998</v>
      </c>
      <c r="E7426" s="4">
        <f>Orte[[#This Row],[Lat_dez]]*PI()/180</f>
        <v>0.89630807753604624</v>
      </c>
      <c r="F7426" s="4">
        <f>Orte[[#This Row],[Lon_dez]]*PI()/180</f>
        <v>0.12430338724641704</v>
      </c>
      <c r="G7426" t="s">
        <v>504</v>
      </c>
      <c r="H7426" t="s">
        <v>1578</v>
      </c>
      <c r="I7426" s="4" t="b">
        <v>0</v>
      </c>
      <c r="J7426" s="4" t="str">
        <f>CONCATENATE(Orte[[#This Row],[Ort]]," - ",Orte[[#This Row],[Landkreis]])</f>
        <v>Velbert - Kreis Mettmann</v>
      </c>
      <c r="L7426" s="3" t="s">
        <v>12158</v>
      </c>
      <c r="M7426" s="3"/>
      <c r="N7426" t="str">
        <f>Orte[[#This Row],[Ort]]</f>
        <v>Velbert</v>
      </c>
    </row>
    <row r="7427" spans="1:14" x14ac:dyDescent="0.35">
      <c r="A7427" t="s">
        <v>3000</v>
      </c>
      <c r="B7427" s="3" t="s">
        <v>10197</v>
      </c>
      <c r="C7427" s="4">
        <v>49.261558825000002</v>
      </c>
      <c r="D7427" s="4">
        <v>11.678528385</v>
      </c>
      <c r="E7427" s="4">
        <f>Orte[[#This Row],[Lat_dez]]*PI()/180</f>
        <v>0.85977639616111912</v>
      </c>
      <c r="F7427" s="4">
        <f>Orte[[#This Row],[Lon_dez]]*PI()/180</f>
        <v>0.20382877210586592</v>
      </c>
      <c r="G7427" t="s">
        <v>665</v>
      </c>
      <c r="H7427" t="s">
        <v>832</v>
      </c>
      <c r="I7427" s="4" t="b">
        <v>0</v>
      </c>
      <c r="J7427" s="4" t="str">
        <f>CONCATENATE(Orte[[#This Row],[Ort]]," - ",Orte[[#This Row],[Landkreis]])</f>
        <v>Velburg - Landkreis Neumarkt i.d. OPf.</v>
      </c>
      <c r="L7427" s="3" t="s">
        <v>10579</v>
      </c>
      <c r="M7427" s="3"/>
      <c r="N7427" t="str">
        <f>Orte[[#This Row],[Ort]]</f>
        <v>Velburg</v>
      </c>
    </row>
    <row r="7428" spans="1:14" x14ac:dyDescent="0.35">
      <c r="A7428" t="s">
        <v>3020</v>
      </c>
      <c r="B7428" s="3" t="s">
        <v>10218</v>
      </c>
      <c r="C7428" s="4">
        <v>48.369094280200002</v>
      </c>
      <c r="D7428" s="4">
        <v>12.2686981817</v>
      </c>
      <c r="E7428" s="4">
        <f>Orte[[#This Row],[Lat_dez]]*PI()/180</f>
        <v>0.84419995139704673</v>
      </c>
      <c r="F7428" s="4">
        <f>Orte[[#This Row],[Lon_dez]]*PI()/180</f>
        <v>0.21412917820410651</v>
      </c>
      <c r="G7428" t="s">
        <v>665</v>
      </c>
      <c r="H7428" t="s">
        <v>881</v>
      </c>
      <c r="I7428" s="4" t="b">
        <v>0</v>
      </c>
      <c r="J7428" s="4" t="str">
        <f>CONCATENATE(Orte[[#This Row],[Ort]]," - ",Orte[[#This Row],[Landkreis]])</f>
        <v>Velden - Landkreis Landshut</v>
      </c>
      <c r="L7428" s="3" t="s">
        <v>14255</v>
      </c>
      <c r="M7428" s="3"/>
      <c r="N7428" t="str">
        <f>Orte[[#This Row],[Ort]]</f>
        <v>Velden</v>
      </c>
    </row>
    <row r="7429" spans="1:14" x14ac:dyDescent="0.35">
      <c r="A7429" t="s">
        <v>2552</v>
      </c>
      <c r="B7429" s="3" t="s">
        <v>9641</v>
      </c>
      <c r="C7429" s="4">
        <v>49.6049330122</v>
      </c>
      <c r="D7429" s="4">
        <v>11.5059750696</v>
      </c>
      <c r="E7429" s="4">
        <f>Orte[[#This Row],[Lat_dez]]*PI()/180</f>
        <v>0.86576940629411847</v>
      </c>
      <c r="F7429" s="4">
        <f>Orte[[#This Row],[Lon_dez]]*PI()/180</f>
        <v>0.20081714861690372</v>
      </c>
      <c r="G7429" t="s">
        <v>665</v>
      </c>
      <c r="H7429" t="s">
        <v>964</v>
      </c>
      <c r="I7429" s="4" t="b">
        <v>0</v>
      </c>
      <c r="J7429" s="4" t="str">
        <f>CONCATENATE(Orte[[#This Row],[Ort]]," - ",Orte[[#This Row],[Landkreis]])</f>
        <v>Velden/Hartenstein - Landkreis Nürnberger Land</v>
      </c>
      <c r="L7429" s="3" t="s">
        <v>8312</v>
      </c>
      <c r="M7429" s="3"/>
      <c r="N7429" t="str">
        <f>Orte[[#This Row],[Ort]]</f>
        <v>Velden/Hartenstein</v>
      </c>
    </row>
    <row r="7430" spans="1:14" x14ac:dyDescent="0.35">
      <c r="A7430" t="s">
        <v>4904</v>
      </c>
      <c r="B7430" s="3" t="s">
        <v>12622</v>
      </c>
      <c r="C7430" s="4">
        <v>51.897227274599999</v>
      </c>
      <c r="D7430" s="4">
        <v>6.9537635666300002</v>
      </c>
      <c r="E7430" s="4">
        <f>Orte[[#This Row],[Lat_dez]]*PI()/180</f>
        <v>0.90577748859757334</v>
      </c>
      <c r="F7430" s="4">
        <f>Orte[[#This Row],[Lon_dez]]*PI()/180</f>
        <v>0.12136606964291759</v>
      </c>
      <c r="G7430" t="s">
        <v>504</v>
      </c>
      <c r="H7430" t="s">
        <v>1562</v>
      </c>
      <c r="I7430" s="4" t="b">
        <v>0</v>
      </c>
      <c r="J7430" s="4" t="str">
        <f>CONCATENATE(Orte[[#This Row],[Ort]]," - ",Orte[[#This Row],[Landkreis]])</f>
        <v>Velen - Kreis Borken</v>
      </c>
      <c r="L7430" s="3" t="s">
        <v>13466</v>
      </c>
      <c r="M7430" s="3"/>
      <c r="N7430" t="str">
        <f>Orte[[#This Row],[Ort]]</f>
        <v>Velen</v>
      </c>
    </row>
    <row r="7431" spans="1:14" x14ac:dyDescent="0.35">
      <c r="A7431" t="s">
        <v>3865</v>
      </c>
      <c r="B7431" s="3" t="s">
        <v>11286</v>
      </c>
      <c r="C7431" s="4">
        <v>54.267066189799998</v>
      </c>
      <c r="D7431" s="4">
        <v>12.816829476200001</v>
      </c>
      <c r="E7431" s="4">
        <f>Orte[[#This Row],[Lat_dez]]*PI()/180</f>
        <v>0.94713898040970401</v>
      </c>
      <c r="F7431" s="4">
        <f>Orte[[#This Row],[Lon_dez]]*PI()/180</f>
        <v>0.22369587402635022</v>
      </c>
      <c r="G7431" t="s">
        <v>834</v>
      </c>
      <c r="H7431" t="s">
        <v>923</v>
      </c>
      <c r="I7431" s="4" t="b">
        <v>0</v>
      </c>
      <c r="J7431" s="4" t="str">
        <f>CONCATENATE(Orte[[#This Row],[Ort]]," - ",Orte[[#This Row],[Landkreis]])</f>
        <v>Velgast - Landkreis Vorpommern-Rügen</v>
      </c>
      <c r="L7431" s="3" t="s">
        <v>8175</v>
      </c>
      <c r="M7431" s="3"/>
      <c r="N7431" t="str">
        <f>Orte[[#This Row],[Ort]]</f>
        <v>Velgast</v>
      </c>
    </row>
    <row r="7432" spans="1:14" x14ac:dyDescent="0.35">
      <c r="A7432" t="s">
        <v>2080</v>
      </c>
      <c r="B7432" s="3" t="s">
        <v>9072</v>
      </c>
      <c r="C7432" s="4">
        <v>53.4183844342</v>
      </c>
      <c r="D7432" s="4">
        <v>10.9499444846</v>
      </c>
      <c r="E7432" s="4">
        <f>Orte[[#This Row],[Lat_dez]]*PI()/180</f>
        <v>0.93232668947287833</v>
      </c>
      <c r="F7432" s="4">
        <f>Orte[[#This Row],[Lon_dez]]*PI()/180</f>
        <v>0.1911125841668635</v>
      </c>
      <c r="G7432" t="s">
        <v>834</v>
      </c>
      <c r="H7432" t="s">
        <v>953</v>
      </c>
      <c r="I7432" s="4" t="b">
        <v>0</v>
      </c>
      <c r="J7432" s="4" t="str">
        <f>CONCATENATE(Orte[[#This Row],[Ort]]," - ",Orte[[#This Row],[Landkreis]])</f>
        <v>Vellahn - Landkreis Ludwigslust-Parchim</v>
      </c>
      <c r="L7432" s="3" t="s">
        <v>8343</v>
      </c>
      <c r="M7432" s="3"/>
      <c r="N7432" t="str">
        <f>Orte[[#This Row],[Ort]]</f>
        <v>Vellahn</v>
      </c>
    </row>
    <row r="7433" spans="1:14" x14ac:dyDescent="0.35">
      <c r="A7433" t="s">
        <v>4467</v>
      </c>
      <c r="B7433" s="3" t="s">
        <v>12059</v>
      </c>
      <c r="C7433" s="4">
        <v>49.106983533099999</v>
      </c>
      <c r="D7433" s="4">
        <v>9.9051468007800008</v>
      </c>
      <c r="E7433" s="4">
        <f>Orte[[#This Row],[Lat_dez]]*PI()/180</f>
        <v>0.85707854837523278</v>
      </c>
      <c r="F7433" s="4">
        <f>Orte[[#This Row],[Lon_dez]]*PI()/180</f>
        <v>0.17287742456699384</v>
      </c>
      <c r="G7433" t="s">
        <v>546</v>
      </c>
      <c r="H7433" t="s">
        <v>1008</v>
      </c>
      <c r="I7433" s="4" t="b">
        <v>0</v>
      </c>
      <c r="J7433" s="4" t="str">
        <f>CONCATENATE(Orte[[#This Row],[Ort]]," - ",Orte[[#This Row],[Landkreis]])</f>
        <v>Vellberg - Landkreis Schwäbisch Hall</v>
      </c>
      <c r="L7433" s="3" t="s">
        <v>9197</v>
      </c>
      <c r="M7433" s="3"/>
      <c r="N7433" t="str">
        <f>Orte[[#This Row],[Ort]]</f>
        <v>Vellberg</v>
      </c>
    </row>
    <row r="7434" spans="1:14" x14ac:dyDescent="0.35">
      <c r="A7434" t="s">
        <v>7254</v>
      </c>
      <c r="B7434" s="3" t="s">
        <v>15780</v>
      </c>
      <c r="C7434" s="4">
        <v>51.362692598899997</v>
      </c>
      <c r="D7434" s="4">
        <v>9.4661152905599995</v>
      </c>
      <c r="E7434" s="4">
        <f>Orte[[#This Row],[Lat_dez]]*PI()/180</f>
        <v>0.8964480985405282</v>
      </c>
      <c r="F7434" s="4">
        <f>Orte[[#This Row],[Lon_dez]]*PI()/180</f>
        <v>0.16521487919365169</v>
      </c>
      <c r="G7434" t="s">
        <v>549</v>
      </c>
      <c r="H7434" t="s">
        <v>1756</v>
      </c>
      <c r="I7434" s="4" t="b">
        <v>0</v>
      </c>
      <c r="J7434" s="4" t="str">
        <f>CONCATENATE(Orte[[#This Row],[Ort]]," - ",Orte[[#This Row],[Landkreis]])</f>
        <v>Vellmar - Landkreis Kassel</v>
      </c>
      <c r="L7434" s="3" t="s">
        <v>11925</v>
      </c>
      <c r="M7434" s="3"/>
      <c r="N7434" t="str">
        <f>Orte[[#This Row],[Ort]]</f>
        <v>Vellmar</v>
      </c>
    </row>
    <row r="7435" spans="1:14" x14ac:dyDescent="0.35">
      <c r="A7435" t="s">
        <v>3638</v>
      </c>
      <c r="B7435" s="3" t="s">
        <v>11001</v>
      </c>
      <c r="C7435" s="4">
        <v>52.408112220900001</v>
      </c>
      <c r="D7435" s="4">
        <v>10.9505468212</v>
      </c>
      <c r="E7435" s="4">
        <f>Orte[[#This Row],[Lat_dez]]*PI()/180</f>
        <v>0.91469411300938286</v>
      </c>
      <c r="F7435" s="4">
        <f>Orte[[#This Row],[Lon_dez]]*PI()/180</f>
        <v>0.19112309692373877</v>
      </c>
      <c r="G7435" t="s">
        <v>554</v>
      </c>
      <c r="H7435" t="s">
        <v>789</v>
      </c>
      <c r="I7435" s="4" t="b">
        <v>0</v>
      </c>
      <c r="J7435" s="4" t="str">
        <f>CONCATENATE(Orte[[#This Row],[Ort]]," - ",Orte[[#This Row],[Landkreis]])</f>
        <v>Velpke - Landkreis Helmstedt</v>
      </c>
      <c r="L7435" s="3" t="s">
        <v>11920</v>
      </c>
      <c r="M7435" s="3"/>
      <c r="N7435" t="str">
        <f>Orte[[#This Row],[Ort]]</f>
        <v>Velpke</v>
      </c>
    </row>
    <row r="7436" spans="1:14" x14ac:dyDescent="0.35">
      <c r="A7436" t="s">
        <v>5615</v>
      </c>
      <c r="B7436" s="3" t="s">
        <v>13552</v>
      </c>
      <c r="C7436" s="4">
        <v>52.693132670300002</v>
      </c>
      <c r="D7436" s="4">
        <v>13.121908358100001</v>
      </c>
      <c r="E7436" s="4">
        <f>Orte[[#This Row],[Lat_dez]]*PI()/180</f>
        <v>0.91966865828692668</v>
      </c>
      <c r="F7436" s="4">
        <f>Orte[[#This Row],[Lon_dez]]*PI()/180</f>
        <v>0.22902050499380813</v>
      </c>
      <c r="G7436" t="s">
        <v>885</v>
      </c>
      <c r="H7436" t="s">
        <v>1913</v>
      </c>
      <c r="I7436" s="4" t="b">
        <v>0</v>
      </c>
      <c r="J7436" s="4" t="str">
        <f>CONCATENATE(Orte[[#This Row],[Ort]]," - ",Orte[[#This Row],[Landkreis]])</f>
        <v>Velten, Oberkrämer - Landkreis Oberhavel</v>
      </c>
      <c r="L7436" s="3" t="s">
        <v>9205</v>
      </c>
      <c r="M7436" s="3"/>
      <c r="N7436" t="str">
        <f>Orte[[#This Row],[Ort]]</f>
        <v>Velten, Oberkrämer</v>
      </c>
    </row>
    <row r="7437" spans="1:14" x14ac:dyDescent="0.35">
      <c r="A7437" t="s">
        <v>1639</v>
      </c>
      <c r="B7437" s="3" t="s">
        <v>8588</v>
      </c>
      <c r="C7437" s="4">
        <v>49.281905638200001</v>
      </c>
      <c r="D7437" s="4">
        <v>8.2117878793399992</v>
      </c>
      <c r="E7437" s="4">
        <f>Orte[[#This Row],[Lat_dez]]*PI()/180</f>
        <v>0.8601315150437473</v>
      </c>
      <c r="F7437" s="4">
        <f>Orte[[#This Row],[Lon_dez]]*PI()/180</f>
        <v>0.14332273596984582</v>
      </c>
      <c r="G7437" t="s">
        <v>514</v>
      </c>
      <c r="H7437" t="s">
        <v>1124</v>
      </c>
      <c r="I7437" s="4" t="b">
        <v>0</v>
      </c>
      <c r="J7437" s="4" t="str">
        <f>CONCATENATE(Orte[[#This Row],[Ort]]," - ",Orte[[#This Row],[Landkreis]])</f>
        <v>Venningen - Landkreis Südliche Weinstraße</v>
      </c>
      <c r="L7437" s="3" t="s">
        <v>10765</v>
      </c>
      <c r="M7437" s="3"/>
      <c r="N7437" t="str">
        <f>Orte[[#This Row],[Ort]]</f>
        <v>Venningen</v>
      </c>
    </row>
    <row r="7438" spans="1:14" x14ac:dyDescent="0.35">
      <c r="A7438" t="s">
        <v>5651</v>
      </c>
      <c r="B7438" s="3" t="s">
        <v>13600</v>
      </c>
      <c r="C7438" s="4">
        <v>52.937371261899997</v>
      </c>
      <c r="D7438" s="4">
        <v>9.2361031201199992</v>
      </c>
      <c r="E7438" s="4">
        <f>Orte[[#This Row],[Lat_dez]]*PI()/180</f>
        <v>0.92393142587078048</v>
      </c>
      <c r="F7438" s="4">
        <f>Orte[[#This Row],[Lon_dez]]*PI()/180</f>
        <v>0.16120040949981532</v>
      </c>
      <c r="G7438" t="s">
        <v>554</v>
      </c>
      <c r="H7438" t="s">
        <v>1762</v>
      </c>
      <c r="I7438" s="4" t="b">
        <v>0</v>
      </c>
      <c r="J7438" s="4" t="str">
        <f>CONCATENATE(Orte[[#This Row],[Ort]]," - ",Orte[[#This Row],[Landkreis]])</f>
        <v>Verden - Landkreis Verden</v>
      </c>
      <c r="L7438" s="3" t="s">
        <v>8947</v>
      </c>
      <c r="M7438" s="3"/>
      <c r="N7438" t="str">
        <f>Orte[[#This Row],[Ort]]</f>
        <v>Verden</v>
      </c>
    </row>
    <row r="7439" spans="1:14" x14ac:dyDescent="0.35">
      <c r="A7439" t="s">
        <v>3812</v>
      </c>
      <c r="B7439" s="3" t="s">
        <v>11226</v>
      </c>
      <c r="C7439" s="4">
        <v>48.177710628</v>
      </c>
      <c r="D7439" s="4">
        <v>9.2118478378400006</v>
      </c>
      <c r="E7439" s="4">
        <f>Orte[[#This Row],[Lat_dez]]*PI()/180</f>
        <v>0.84085967653166493</v>
      </c>
      <c r="F7439" s="4">
        <f>Orte[[#This Row],[Lon_dez]]*PI()/180</f>
        <v>0.16077707496302868</v>
      </c>
      <c r="G7439" t="s">
        <v>546</v>
      </c>
      <c r="H7439" t="s">
        <v>1495</v>
      </c>
      <c r="I7439" s="4" t="b">
        <v>0</v>
      </c>
      <c r="J7439" s="4" t="str">
        <f>CONCATENATE(Orte[[#This Row],[Ort]]," - ",Orte[[#This Row],[Landkreis]])</f>
        <v>Veringenstadt - Landkreis Sigmaringen</v>
      </c>
      <c r="L7439" s="3" t="s">
        <v>12188</v>
      </c>
      <c r="M7439" s="3"/>
      <c r="N7439" t="str">
        <f>Orte[[#This Row],[Ort]]</f>
        <v>Veringenstadt</v>
      </c>
    </row>
    <row r="7440" spans="1:14" x14ac:dyDescent="0.35">
      <c r="A7440" t="s">
        <v>6570</v>
      </c>
      <c r="B7440" s="3" t="s">
        <v>14861</v>
      </c>
      <c r="C7440" s="4">
        <v>51.877187952299998</v>
      </c>
      <c r="D7440" s="4">
        <v>8.5244777691800007</v>
      </c>
      <c r="E7440" s="4">
        <f>Orte[[#This Row],[Lat_dez]]*PI()/180</f>
        <v>0.90542773644356989</v>
      </c>
      <c r="F7440" s="4">
        <f>Orte[[#This Row],[Lon_dez]]*PI()/180</f>
        <v>0.14878020408525219</v>
      </c>
      <c r="G7440" t="s">
        <v>504</v>
      </c>
      <c r="H7440" t="s">
        <v>1715</v>
      </c>
      <c r="I7440" s="4" t="b">
        <v>0</v>
      </c>
      <c r="J7440" s="4" t="str">
        <f>CONCATENATE(Orte[[#This Row],[Ort]]," - ",Orte[[#This Row],[Landkreis]])</f>
        <v>Verl - Kreis Gütersloh</v>
      </c>
      <c r="L7440" s="3" t="s">
        <v>12841</v>
      </c>
      <c r="M7440" s="3"/>
      <c r="N7440" t="str">
        <f>Orte[[#This Row],[Ort]]</f>
        <v>Verl</v>
      </c>
    </row>
    <row r="7441" spans="1:14" x14ac:dyDescent="0.35">
      <c r="A7441" t="s">
        <v>2690</v>
      </c>
      <c r="B7441" s="3" t="s">
        <v>9806</v>
      </c>
      <c r="C7441" s="4">
        <v>52.039610092899999</v>
      </c>
      <c r="D7441" s="4">
        <v>8.1715286781300005</v>
      </c>
      <c r="E7441" s="4">
        <f>Orte[[#This Row],[Lat_dez]]*PI()/180</f>
        <v>0.90826253757517716</v>
      </c>
      <c r="F7441" s="4">
        <f>Orte[[#This Row],[Lon_dez]]*PI()/180</f>
        <v>0.14262008035450846</v>
      </c>
      <c r="G7441" t="s">
        <v>504</v>
      </c>
      <c r="H7441" t="s">
        <v>1715</v>
      </c>
      <c r="I7441" s="4" t="b">
        <v>0</v>
      </c>
      <c r="J7441" s="4" t="str">
        <f>CONCATENATE(Orte[[#This Row],[Ort]]," - ",Orte[[#This Row],[Landkreis]])</f>
        <v>Versmold - Kreis Gütersloh</v>
      </c>
      <c r="L7441" s="3" t="s">
        <v>13029</v>
      </c>
      <c r="M7441" s="3"/>
      <c r="N7441" t="str">
        <f>Orte[[#This Row],[Ort]]</f>
        <v>Versmold</v>
      </c>
    </row>
    <row r="7442" spans="1:14" x14ac:dyDescent="0.35">
      <c r="A7442" t="s">
        <v>4496</v>
      </c>
      <c r="B7442" s="3" t="s">
        <v>12098</v>
      </c>
      <c r="C7442" s="4">
        <v>49.700915096499998</v>
      </c>
      <c r="D7442" s="4">
        <v>10.6543666881</v>
      </c>
      <c r="E7442" s="4">
        <f>Orte[[#This Row],[Lat_dez]]*PI()/180</f>
        <v>0.86744460968808013</v>
      </c>
      <c r="F7442" s="4">
        <f>Orte[[#This Row],[Lon_dez]]*PI()/180</f>
        <v>0.18595377842214872</v>
      </c>
      <c r="G7442" t="s">
        <v>665</v>
      </c>
      <c r="H7442" t="s">
        <v>1329</v>
      </c>
      <c r="I7442" s="4" t="b">
        <v>0</v>
      </c>
      <c r="J7442" s="4" t="str">
        <f>CONCATENATE(Orte[[#This Row],[Ort]]," - ",Orte[[#This Row],[Landkreis]])</f>
        <v>Vestenbergsgreuth - Landkreis Erlangen-Höchstadt</v>
      </c>
      <c r="L7442" s="3" t="s">
        <v>15309</v>
      </c>
      <c r="M7442" s="3"/>
      <c r="N7442" t="str">
        <f>Orte[[#This Row],[Ort]]</f>
        <v>Vestenbergsgreuth</v>
      </c>
    </row>
    <row r="7443" spans="1:14" x14ac:dyDescent="0.35">
      <c r="A7443" t="s">
        <v>6942</v>
      </c>
      <c r="B7443" s="3" t="s">
        <v>15348</v>
      </c>
      <c r="C7443" s="4">
        <v>51.768516540699999</v>
      </c>
      <c r="D7443" s="4">
        <v>14.063090215200001</v>
      </c>
      <c r="E7443" s="4">
        <f>Orte[[#This Row],[Lat_dez]]*PI()/180</f>
        <v>0.90353106250835991</v>
      </c>
      <c r="F7443" s="4">
        <f>Orte[[#This Row],[Lon_dez]]*PI()/180</f>
        <v>0.2454472272602379</v>
      </c>
      <c r="G7443" t="s">
        <v>885</v>
      </c>
      <c r="H7443" t="s">
        <v>989</v>
      </c>
      <c r="I7443" s="4" t="b">
        <v>0</v>
      </c>
      <c r="J7443" s="4" t="str">
        <f>CONCATENATE(Orte[[#This Row],[Ort]]," - ",Orte[[#This Row],[Landkreis]])</f>
        <v>Vetschau - Landkreis Oberspreewald-Lausitz</v>
      </c>
      <c r="L7443" s="3" t="s">
        <v>9961</v>
      </c>
      <c r="M7443" s="3"/>
      <c r="N7443" t="str">
        <f>Orte[[#This Row],[Ort]]</f>
        <v>Vetschau</v>
      </c>
    </row>
    <row r="7444" spans="1:14" x14ac:dyDescent="0.35">
      <c r="A7444" t="s">
        <v>2543</v>
      </c>
      <c r="B7444" s="3" t="s">
        <v>9627</v>
      </c>
      <c r="C7444" s="4">
        <v>50.6117092812</v>
      </c>
      <c r="D7444" s="4">
        <v>7.3208985136900004</v>
      </c>
      <c r="E7444" s="4">
        <f>Orte[[#This Row],[Lat_dez]]*PI()/180</f>
        <v>0.88334096701911258</v>
      </c>
      <c r="F7444" s="4">
        <f>Orte[[#This Row],[Lon_dez]]*PI()/180</f>
        <v>0.12777378326824967</v>
      </c>
      <c r="G7444" t="s">
        <v>514</v>
      </c>
      <c r="H7444" t="s">
        <v>584</v>
      </c>
      <c r="I7444" s="4" t="b">
        <v>0</v>
      </c>
      <c r="J7444" s="4" t="str">
        <f>CONCATENATE(Orte[[#This Row],[Ort]]," - ",Orte[[#This Row],[Landkreis]])</f>
        <v>Vettelschloß, Kretzhaus (Linz am Rhein) - Landkreis Neuwied</v>
      </c>
      <c r="L7444" s="3" t="s">
        <v>10484</v>
      </c>
      <c r="M7444" s="3"/>
      <c r="N7444" t="str">
        <f>Orte[[#This Row],[Ort]]</f>
        <v>Vettelschloß, Kretzhaus (Linz am Rhein)</v>
      </c>
    </row>
    <row r="7445" spans="1:14" x14ac:dyDescent="0.35">
      <c r="A7445" t="s">
        <v>4626</v>
      </c>
      <c r="B7445" s="3" t="s">
        <v>12257</v>
      </c>
      <c r="C7445" s="4">
        <v>50.742176730799997</v>
      </c>
      <c r="D7445" s="4">
        <v>6.6056952468399999</v>
      </c>
      <c r="E7445" s="4">
        <f>Orte[[#This Row],[Lat_dez]]*PI()/180</f>
        <v>0.8856180535813124</v>
      </c>
      <c r="F7445" s="4">
        <f>Orte[[#This Row],[Lon_dez]]*PI()/180</f>
        <v>0.11529113144069755</v>
      </c>
      <c r="G7445" t="s">
        <v>504</v>
      </c>
      <c r="H7445" t="s">
        <v>512</v>
      </c>
      <c r="I7445" s="4" t="b">
        <v>0</v>
      </c>
      <c r="J7445" s="4" t="str">
        <f>CONCATENATE(Orte[[#This Row],[Ort]]," - ",Orte[[#This Row],[Landkreis]])</f>
        <v>Vettweiß - Kreis Düren</v>
      </c>
      <c r="L7445" s="3" t="s">
        <v>14774</v>
      </c>
      <c r="M7445" s="3"/>
      <c r="N7445" t="str">
        <f>Orte[[#This Row],[Ort]]</f>
        <v>Vettweiß</v>
      </c>
    </row>
    <row r="7446" spans="1:14" x14ac:dyDescent="0.35">
      <c r="A7446" t="s">
        <v>1418</v>
      </c>
      <c r="B7446" s="3" t="s">
        <v>8352</v>
      </c>
      <c r="C7446" s="4">
        <v>49.090968504700001</v>
      </c>
      <c r="D7446" s="4">
        <v>12.9155660376</v>
      </c>
      <c r="E7446" s="4">
        <f>Orte[[#This Row],[Lat_dez]]*PI()/180</f>
        <v>0.85679903339985242</v>
      </c>
      <c r="F7446" s="4">
        <f>Orte[[#This Row],[Lon_dez]]*PI()/180</f>
        <v>0.22541915211487773</v>
      </c>
      <c r="G7446" t="s">
        <v>665</v>
      </c>
      <c r="H7446" t="s">
        <v>1419</v>
      </c>
      <c r="I7446" s="4" t="b">
        <v>0</v>
      </c>
      <c r="J7446" s="4" t="str">
        <f>CONCATENATE(Orte[[#This Row],[Ort]]," - ",Orte[[#This Row],[Landkreis]])</f>
        <v>Viechtach - Landkreis Regen</v>
      </c>
      <c r="L7446" s="3" t="s">
        <v>13551</v>
      </c>
      <c r="M7446" s="3"/>
      <c r="N7446" t="str">
        <f>Orte[[#This Row],[Ort]]</f>
        <v>Viechtach</v>
      </c>
    </row>
    <row r="7447" spans="1:14" x14ac:dyDescent="0.35">
      <c r="A7447" t="s">
        <v>2077</v>
      </c>
      <c r="B7447" s="3" t="s">
        <v>9069</v>
      </c>
      <c r="C7447" s="4">
        <v>49.922880978599999</v>
      </c>
      <c r="D7447" s="4">
        <v>10.75536086</v>
      </c>
      <c r="E7447" s="4">
        <f>Orte[[#This Row],[Lat_dez]]*PI()/180</f>
        <v>0.87131864515781876</v>
      </c>
      <c r="F7447" s="4">
        <f>Orte[[#This Row],[Lon_dez]]*PI()/180</f>
        <v>0.1877164592471289</v>
      </c>
      <c r="G7447" t="s">
        <v>665</v>
      </c>
      <c r="H7447" t="s">
        <v>1321</v>
      </c>
      <c r="I7447" s="4" t="b">
        <v>0</v>
      </c>
      <c r="J7447" s="4" t="str">
        <f>CONCATENATE(Orte[[#This Row],[Ort]]," - ",Orte[[#This Row],[Landkreis]])</f>
        <v>Viereth-Trunstadt - Landkreis Bamberg</v>
      </c>
      <c r="L7447" s="3" t="s">
        <v>7923</v>
      </c>
      <c r="M7447" s="3"/>
      <c r="N7447" t="str">
        <f>Orte[[#This Row],[Ort]]</f>
        <v>Viereth-Trunstadt</v>
      </c>
    </row>
    <row r="7448" spans="1:14" x14ac:dyDescent="0.35">
      <c r="A7448" t="s">
        <v>3569</v>
      </c>
      <c r="B7448" s="3" t="s">
        <v>10917</v>
      </c>
      <c r="C7448" s="4">
        <v>53.268077066799997</v>
      </c>
      <c r="D7448" s="4">
        <v>10.2310789031</v>
      </c>
      <c r="E7448" s="4">
        <f>Orte[[#This Row],[Lat_dez]]*PI()/180</f>
        <v>0.92970333102174341</v>
      </c>
      <c r="F7448" s="4">
        <f>Orte[[#This Row],[Lon_dez]]*PI()/180</f>
        <v>0.1785660128904249</v>
      </c>
      <c r="G7448" t="s">
        <v>554</v>
      </c>
      <c r="H7448" t="s">
        <v>821</v>
      </c>
      <c r="I7448" s="4" t="b">
        <v>0</v>
      </c>
      <c r="J7448" s="4" t="str">
        <f>CONCATENATE(Orte[[#This Row],[Ort]]," - ",Orte[[#This Row],[Landkreis]])</f>
        <v>Vierhöfen - Landkreis Harburg</v>
      </c>
      <c r="L7448" s="3" t="s">
        <v>13324</v>
      </c>
      <c r="M7448" s="3"/>
      <c r="N7448" t="str">
        <f>Orte[[#This Row],[Ort]]</f>
        <v>Vierhöfen</v>
      </c>
    </row>
    <row r="7449" spans="1:14" x14ac:dyDescent="0.35">
      <c r="A7449" t="s">
        <v>5541</v>
      </c>
      <c r="B7449" s="3" t="s">
        <v>13447</v>
      </c>
      <c r="C7449" s="4">
        <v>48.365359906899997</v>
      </c>
      <c r="D7449" s="4">
        <v>11.466253140999999</v>
      </c>
      <c r="E7449" s="4">
        <f>Orte[[#This Row],[Lat_dez]]*PI()/180</f>
        <v>0.84413477428746309</v>
      </c>
      <c r="F7449" s="4">
        <f>Orte[[#This Row],[Lon_dez]]*PI()/180</f>
        <v>0.20012387017759162</v>
      </c>
      <c r="G7449" t="s">
        <v>665</v>
      </c>
      <c r="H7449" t="s">
        <v>841</v>
      </c>
      <c r="I7449" s="4" t="b">
        <v>0</v>
      </c>
      <c r="J7449" s="4" t="str">
        <f>CONCATENATE(Orte[[#This Row],[Ort]]," - ",Orte[[#This Row],[Landkreis]])</f>
        <v>Vierkirchen - Landkreis Dachau</v>
      </c>
      <c r="L7449" s="3" t="s">
        <v>8878</v>
      </c>
      <c r="M7449" s="3"/>
      <c r="N7449" t="str">
        <f>Orte[[#This Row],[Ort]]</f>
        <v>Vierkirchen</v>
      </c>
    </row>
    <row r="7450" spans="1:14" x14ac:dyDescent="0.35">
      <c r="A7450" t="s">
        <v>6131</v>
      </c>
      <c r="B7450" s="3" t="s">
        <v>14246</v>
      </c>
      <c r="C7450" s="4">
        <v>50.636988028600001</v>
      </c>
      <c r="D7450" s="4">
        <v>10.5110502954</v>
      </c>
      <c r="E7450" s="4">
        <f>Orte[[#This Row],[Lat_dez]]*PI()/180</f>
        <v>0.88378216439202251</v>
      </c>
      <c r="F7450" s="4">
        <f>Orte[[#This Row],[Lon_dez]]*PI()/180</f>
        <v>0.18345243549745258</v>
      </c>
      <c r="G7450" t="s">
        <v>678</v>
      </c>
      <c r="H7450" t="s">
        <v>690</v>
      </c>
      <c r="I7450" s="4" t="b">
        <v>0</v>
      </c>
      <c r="J7450" s="4" t="str">
        <f>CONCATENATE(Orte[[#This Row],[Ort]]," - ",Orte[[#This Row],[Landkreis]])</f>
        <v>Viernau u.a. - Landkreis Schmalkalden-Meiningen</v>
      </c>
      <c r="L7450" s="3" t="s">
        <v>8353</v>
      </c>
      <c r="M7450" s="3"/>
      <c r="N7450" t="str">
        <f>Orte[[#This Row],[Ort]]</f>
        <v>Viernau u.a.</v>
      </c>
    </row>
    <row r="7451" spans="1:14" x14ac:dyDescent="0.35">
      <c r="A7451" t="s">
        <v>6803</v>
      </c>
      <c r="B7451" s="3" t="s">
        <v>15159</v>
      </c>
      <c r="C7451" s="4">
        <v>49.557872875599998</v>
      </c>
      <c r="D7451" s="4">
        <v>8.5648847753300004</v>
      </c>
      <c r="E7451" s="4">
        <f>Orte[[#This Row],[Lat_dez]]*PI()/180</f>
        <v>0.86494805196401015</v>
      </c>
      <c r="F7451" s="4">
        <f>Orte[[#This Row],[Lon_dez]]*PI()/180</f>
        <v>0.1494854393834433</v>
      </c>
      <c r="G7451" t="s">
        <v>549</v>
      </c>
      <c r="H7451" t="s">
        <v>717</v>
      </c>
      <c r="I7451" s="4" t="b">
        <v>0</v>
      </c>
      <c r="J7451" s="4" t="str">
        <f>CONCATENATE(Orte[[#This Row],[Ort]]," - ",Orte[[#This Row],[Landkreis]])</f>
        <v>Viernheim - Landkreis Bergstraße</v>
      </c>
      <c r="L7451" s="3" t="s">
        <v>11919</v>
      </c>
      <c r="M7451" s="3"/>
      <c r="N7451" t="str">
        <f>Orte[[#This Row],[Ort]]</f>
        <v>Viernheim</v>
      </c>
    </row>
    <row r="7452" spans="1:14" x14ac:dyDescent="0.35">
      <c r="A7452" t="s">
        <v>2269</v>
      </c>
      <c r="B7452" s="3" t="s">
        <v>9288</v>
      </c>
      <c r="C7452" s="4">
        <v>51.274971542400003</v>
      </c>
      <c r="D7452" s="4">
        <v>6.4023193876200004</v>
      </c>
      <c r="E7452" s="4">
        <f>Orte[[#This Row],[Lat_dez]]*PI()/180</f>
        <v>0.89491707728127523</v>
      </c>
      <c r="F7452" s="4">
        <f>Orte[[#This Row],[Lon_dez]]*PI()/180</f>
        <v>0.11174155307823609</v>
      </c>
      <c r="G7452" t="s">
        <v>504</v>
      </c>
      <c r="H7452" t="s">
        <v>2116</v>
      </c>
      <c r="I7452" s="4" t="b">
        <v>0</v>
      </c>
      <c r="J7452" s="4" t="str">
        <f>CONCATENATE(Orte[[#This Row],[Ort]]," - ",Orte[[#This Row],[Landkreis]])</f>
        <v>Viersen - Kreis Viersen</v>
      </c>
      <c r="L7452" s="3" t="s">
        <v>14476</v>
      </c>
      <c r="M7452" s="3"/>
      <c r="N7452" t="str">
        <f>Orte[[#This Row],[Ort]]</f>
        <v>Viersen</v>
      </c>
    </row>
    <row r="7453" spans="1:14" x14ac:dyDescent="0.35">
      <c r="A7453" t="s">
        <v>2269</v>
      </c>
      <c r="B7453" s="3" t="s">
        <v>11083</v>
      </c>
      <c r="C7453" s="4">
        <v>51.274170781000002</v>
      </c>
      <c r="D7453" s="4">
        <v>6.3979859915899997</v>
      </c>
      <c r="E7453" s="4">
        <f>Orte[[#This Row],[Lat_dez]]*PI()/180</f>
        <v>0.89490310135832252</v>
      </c>
      <c r="F7453" s="4">
        <f>Orte[[#This Row],[Lon_dez]]*PI()/180</f>
        <v>0.11166592104971973</v>
      </c>
      <c r="G7453" t="s">
        <v>504</v>
      </c>
      <c r="H7453" t="s">
        <v>2116</v>
      </c>
      <c r="I7453" s="4" t="b">
        <v>0</v>
      </c>
      <c r="J7453" s="4" t="str">
        <f>CONCATENATE(Orte[[#This Row],[Ort]]," - ",Orte[[#This Row],[Landkreis]])</f>
        <v>Viersen - Kreis Viersen</v>
      </c>
      <c r="L7453" s="3" t="s">
        <v>11543</v>
      </c>
      <c r="M7453" s="3"/>
      <c r="N7453" t="str">
        <f>Orte[[#This Row],[Ort]]</f>
        <v>Viersen</v>
      </c>
    </row>
    <row r="7454" spans="1:14" x14ac:dyDescent="0.35">
      <c r="A7454" t="s">
        <v>2269</v>
      </c>
      <c r="B7454" s="3" t="s">
        <v>15760</v>
      </c>
      <c r="C7454" s="4">
        <v>51.292532399700001</v>
      </c>
      <c r="D7454" s="4">
        <v>6.3645791161699998</v>
      </c>
      <c r="E7454" s="4">
        <f>Orte[[#This Row],[Lat_dez]]*PI()/180</f>
        <v>0.89522357206063308</v>
      </c>
      <c r="F7454" s="4">
        <f>Orte[[#This Row],[Lon_dez]]*PI()/180</f>
        <v>0.11108286108083718</v>
      </c>
      <c r="G7454" t="s">
        <v>504</v>
      </c>
      <c r="H7454" t="s">
        <v>2116</v>
      </c>
      <c r="I7454" s="4" t="b">
        <v>0</v>
      </c>
      <c r="J7454" s="4" t="str">
        <f>CONCATENATE(Orte[[#This Row],[Ort]]," - ",Orte[[#This Row],[Landkreis]])</f>
        <v>Viersen - Kreis Viersen</v>
      </c>
      <c r="L7454" s="3" t="s">
        <v>8874</v>
      </c>
      <c r="M7454" s="3"/>
      <c r="N7454" t="str">
        <f>Orte[[#This Row],[Ort]]</f>
        <v>Viersen</v>
      </c>
    </row>
    <row r="7455" spans="1:14" x14ac:dyDescent="0.35">
      <c r="A7455" t="s">
        <v>2269</v>
      </c>
      <c r="B7455" s="3" t="s">
        <v>11963</v>
      </c>
      <c r="C7455" s="4">
        <v>51.2539082933</v>
      </c>
      <c r="D7455" s="4">
        <v>6.3196202573200004</v>
      </c>
      <c r="E7455" s="4">
        <f>Orte[[#This Row],[Lat_dez]]*PI()/180</f>
        <v>0.89454945423331256</v>
      </c>
      <c r="F7455" s="4">
        <f>Orte[[#This Row],[Lon_dez]]*PI()/180</f>
        <v>0.11029818096596529</v>
      </c>
      <c r="G7455" t="s">
        <v>504</v>
      </c>
      <c r="H7455" t="s">
        <v>2116</v>
      </c>
      <c r="I7455" s="4" t="b">
        <v>0</v>
      </c>
      <c r="J7455" s="4" t="str">
        <f>CONCATENATE(Orte[[#This Row],[Ort]]," - ",Orte[[#This Row],[Landkreis]])</f>
        <v>Viersen - Kreis Viersen</v>
      </c>
      <c r="L7455" s="3" t="s">
        <v>8174</v>
      </c>
      <c r="M7455" s="3"/>
      <c r="N7455" t="str">
        <f>Orte[[#This Row],[Ort]]</f>
        <v>Viersen</v>
      </c>
    </row>
    <row r="7456" spans="1:14" x14ac:dyDescent="0.35">
      <c r="A7456" t="s">
        <v>4218</v>
      </c>
      <c r="B7456" s="3" t="s">
        <v>11726</v>
      </c>
      <c r="C7456" s="4">
        <v>47.958518683199998</v>
      </c>
      <c r="D7456" s="4">
        <v>10.9168243645</v>
      </c>
      <c r="E7456" s="4">
        <f>Orte[[#This Row],[Lat_dez]]*PI()/180</f>
        <v>0.83703405540105535</v>
      </c>
      <c r="F7456" s="4">
        <f>Orte[[#This Row],[Lon_dez]]*PI()/180</f>
        <v>0.19053452902246254</v>
      </c>
      <c r="G7456" t="s">
        <v>665</v>
      </c>
      <c r="H7456" t="s">
        <v>802</v>
      </c>
      <c r="I7456" s="4" t="b">
        <v>0</v>
      </c>
      <c r="J7456" s="4" t="str">
        <f>CONCATENATE(Orte[[#This Row],[Ort]]," - ",Orte[[#This Row],[Landkreis]])</f>
        <v>Vilgertshofen - Landkreis Landsberg am Lech</v>
      </c>
      <c r="L7456" s="3" t="s">
        <v>15591</v>
      </c>
      <c r="M7456" s="3"/>
      <c r="N7456" t="str">
        <f>Orte[[#This Row],[Ort]]</f>
        <v>Vilgertshofen</v>
      </c>
    </row>
    <row r="7457" spans="1:14" x14ac:dyDescent="0.35">
      <c r="A7457" t="s">
        <v>2617</v>
      </c>
      <c r="B7457" s="3" t="s">
        <v>9725</v>
      </c>
      <c r="C7457" s="4">
        <v>48.201743412399999</v>
      </c>
      <c r="D7457" s="4">
        <v>8.5841525734000008</v>
      </c>
      <c r="E7457" s="4">
        <f>Orte[[#This Row],[Lat_dez]]*PI()/180</f>
        <v>0.84127912774786684</v>
      </c>
      <c r="F7457" s="4">
        <f>Orte[[#This Row],[Lon_dez]]*PI()/180</f>
        <v>0.1498217258993742</v>
      </c>
      <c r="G7457" t="s">
        <v>546</v>
      </c>
      <c r="H7457" t="s">
        <v>719</v>
      </c>
      <c r="I7457" s="4" t="b">
        <v>0</v>
      </c>
      <c r="J7457" s="4" t="str">
        <f>CONCATENATE(Orte[[#This Row],[Ort]]," - ",Orte[[#This Row],[Landkreis]])</f>
        <v>Villingendorf - Landkreis Rottweil</v>
      </c>
      <c r="L7457" s="3" t="s">
        <v>8864</v>
      </c>
      <c r="M7457" s="3"/>
      <c r="N7457" t="str">
        <f>Orte[[#This Row],[Ort]]</f>
        <v>Villingendorf</v>
      </c>
    </row>
    <row r="7458" spans="1:14" x14ac:dyDescent="0.35">
      <c r="A7458" t="s">
        <v>1705</v>
      </c>
      <c r="B7458" s="3" t="s">
        <v>11193</v>
      </c>
      <c r="C7458" s="4">
        <v>48.075303050499997</v>
      </c>
      <c r="D7458" s="4">
        <v>8.4417681020300002</v>
      </c>
      <c r="E7458" s="4">
        <f>Orte[[#This Row],[Lat_dez]]*PI()/180</f>
        <v>0.83907232712529867</v>
      </c>
      <c r="F7458" s="4">
        <f>Orte[[#This Row],[Lon_dez]]*PI()/180</f>
        <v>0.14733664807025609</v>
      </c>
      <c r="G7458" t="s">
        <v>546</v>
      </c>
      <c r="H7458" t="s">
        <v>1147</v>
      </c>
      <c r="I7458" s="4" t="b">
        <v>0</v>
      </c>
      <c r="J7458" s="4" t="str">
        <f>CONCATENATE(Orte[[#This Row],[Ort]]," - ",Orte[[#This Row],[Landkreis]])</f>
        <v>Villingen-Schwenningen - Landkreis Schwarzwald-Baar-Kreis</v>
      </c>
      <c r="L7458" s="3" t="s">
        <v>15305</v>
      </c>
      <c r="M7458" s="3"/>
      <c r="N7458" t="str">
        <f>Orte[[#This Row],[Ort]]</f>
        <v>Villingen-Schwenningen</v>
      </c>
    </row>
    <row r="7459" spans="1:14" x14ac:dyDescent="0.35">
      <c r="A7459" t="s">
        <v>1705</v>
      </c>
      <c r="B7459" s="3" t="s">
        <v>8663</v>
      </c>
      <c r="C7459" s="4">
        <v>48.057345417699999</v>
      </c>
      <c r="D7459" s="4">
        <v>8.4408932763200006</v>
      </c>
      <c r="E7459" s="4">
        <f>Orte[[#This Row],[Lat_dez]]*PI()/180</f>
        <v>0.83875890730707459</v>
      </c>
      <c r="F7459" s="4">
        <f>Orte[[#This Row],[Lon_dez]]*PI()/180</f>
        <v>0.14732137948123553</v>
      </c>
      <c r="G7459" t="s">
        <v>546</v>
      </c>
      <c r="H7459" t="s">
        <v>1147</v>
      </c>
      <c r="I7459" s="4" t="b">
        <v>0</v>
      </c>
      <c r="J7459" s="4" t="str">
        <f>CONCATENATE(Orte[[#This Row],[Ort]]," - ",Orte[[#This Row],[Landkreis]])</f>
        <v>Villingen-Schwenningen - Landkreis Schwarzwald-Baar-Kreis</v>
      </c>
      <c r="L7459" s="3" t="s">
        <v>13025</v>
      </c>
      <c r="M7459" s="3"/>
      <c r="N7459" t="str">
        <f>Orte[[#This Row],[Ort]]</f>
        <v>Villingen-Schwenningen</v>
      </c>
    </row>
    <row r="7460" spans="1:14" x14ac:dyDescent="0.35">
      <c r="A7460" t="s">
        <v>1705</v>
      </c>
      <c r="B7460" s="3" t="s">
        <v>10436</v>
      </c>
      <c r="C7460" s="4">
        <v>48.069891167199998</v>
      </c>
      <c r="D7460" s="4">
        <v>8.32329704104</v>
      </c>
      <c r="E7460" s="4">
        <f>Orte[[#This Row],[Lat_dez]]*PI()/180</f>
        <v>0.83897787194298001</v>
      </c>
      <c r="F7460" s="4">
        <f>Orte[[#This Row],[Lon_dez]]*PI()/180</f>
        <v>0.14526893798764959</v>
      </c>
      <c r="G7460" t="s">
        <v>546</v>
      </c>
      <c r="H7460" t="s">
        <v>1147</v>
      </c>
      <c r="I7460" s="4" t="b">
        <v>0</v>
      </c>
      <c r="J7460" s="4" t="str">
        <f>CONCATENATE(Orte[[#This Row],[Ort]]," - ",Orte[[#This Row],[Landkreis]])</f>
        <v>Villingen-Schwenningen - Landkreis Schwarzwald-Baar-Kreis</v>
      </c>
      <c r="L7460" s="3" t="s">
        <v>9195</v>
      </c>
      <c r="M7460" s="3"/>
      <c r="N7460" t="str">
        <f>Orte[[#This Row],[Ort]]</f>
        <v>Villingen-Schwenningen</v>
      </c>
    </row>
    <row r="7461" spans="1:14" x14ac:dyDescent="0.35">
      <c r="A7461" t="s">
        <v>1705</v>
      </c>
      <c r="B7461" s="3" t="s">
        <v>14866</v>
      </c>
      <c r="C7461" s="4">
        <v>48.064646680700001</v>
      </c>
      <c r="D7461" s="4">
        <v>8.5188819226099994</v>
      </c>
      <c r="E7461" s="4">
        <f>Orte[[#This Row],[Lat_dez]]*PI()/180</f>
        <v>0.8388863383859787</v>
      </c>
      <c r="F7461" s="4">
        <f>Orte[[#This Row],[Lon_dez]]*PI()/180</f>
        <v>0.14868253813816926</v>
      </c>
      <c r="G7461" t="s">
        <v>546</v>
      </c>
      <c r="H7461" t="s">
        <v>1147</v>
      </c>
      <c r="I7461" s="4" t="b">
        <v>0</v>
      </c>
      <c r="J7461" s="4" t="str">
        <f>CONCATENATE(Orte[[#This Row],[Ort]]," - ",Orte[[#This Row],[Landkreis]])</f>
        <v>Villingen-Schwenningen - Landkreis Schwarzwald-Baar-Kreis</v>
      </c>
      <c r="L7461" s="3" t="s">
        <v>12668</v>
      </c>
      <c r="M7461" s="3"/>
      <c r="N7461" t="str">
        <f>Orte[[#This Row],[Ort]]</f>
        <v>Villingen-Schwenningen</v>
      </c>
    </row>
    <row r="7462" spans="1:14" x14ac:dyDescent="0.35">
      <c r="A7462" t="s">
        <v>1705</v>
      </c>
      <c r="B7462" s="3" t="s">
        <v>14867</v>
      </c>
      <c r="C7462" s="4">
        <v>48.060326119300001</v>
      </c>
      <c r="D7462" s="4">
        <v>8.5718236137799995</v>
      </c>
      <c r="E7462" s="4">
        <f>Orte[[#This Row],[Lat_dez]]*PI()/180</f>
        <v>0.838810930364014</v>
      </c>
      <c r="F7462" s="4">
        <f>Orte[[#This Row],[Lon_dez]]*PI()/180</f>
        <v>0.14960654496065975</v>
      </c>
      <c r="G7462" t="s">
        <v>546</v>
      </c>
      <c r="H7462" t="s">
        <v>1147</v>
      </c>
      <c r="I7462" s="4" t="b">
        <v>0</v>
      </c>
      <c r="J7462" s="4" t="str">
        <f>CONCATENATE(Orte[[#This Row],[Ort]]," - ",Orte[[#This Row],[Landkreis]])</f>
        <v>Villingen-Schwenningen - Landkreis Schwarzwald-Baar-Kreis</v>
      </c>
      <c r="L7462" s="3" t="s">
        <v>8348</v>
      </c>
      <c r="M7462" s="3"/>
      <c r="N7462" t="str">
        <f>Orte[[#This Row],[Ort]]</f>
        <v>Villingen-Schwenningen</v>
      </c>
    </row>
    <row r="7463" spans="1:14" x14ac:dyDescent="0.35">
      <c r="A7463" t="s">
        <v>2538</v>
      </c>
      <c r="B7463" s="3" t="s">
        <v>9619</v>
      </c>
      <c r="C7463" s="4">
        <v>50.396914271299998</v>
      </c>
      <c r="D7463" s="4">
        <v>8.2300898293800007</v>
      </c>
      <c r="E7463" s="4">
        <f>Orte[[#This Row],[Lat_dez]]*PI()/180</f>
        <v>0.87959208687950385</v>
      </c>
      <c r="F7463" s="4">
        <f>Orte[[#This Row],[Lon_dez]]*PI()/180</f>
        <v>0.14364216525757936</v>
      </c>
      <c r="G7463" t="s">
        <v>549</v>
      </c>
      <c r="H7463" t="s">
        <v>1130</v>
      </c>
      <c r="I7463" s="4" t="b">
        <v>0</v>
      </c>
      <c r="J7463" s="4" t="str">
        <f>CONCATENATE(Orte[[#This Row],[Ort]]," - ",Orte[[#This Row],[Landkreis]])</f>
        <v>Villmar - Landkreis Limburg-Weilburg</v>
      </c>
      <c r="L7463" s="3" t="s">
        <v>15323</v>
      </c>
      <c r="M7463" s="3"/>
      <c r="N7463" t="str">
        <f>Orte[[#This Row],[Ort]]</f>
        <v>Villmar</v>
      </c>
    </row>
    <row r="7464" spans="1:14" x14ac:dyDescent="0.35">
      <c r="A7464" t="s">
        <v>6506</v>
      </c>
      <c r="B7464" s="3" t="s">
        <v>14760</v>
      </c>
      <c r="C7464" s="4">
        <v>48.4406533561</v>
      </c>
      <c r="D7464" s="4">
        <v>12.345369112</v>
      </c>
      <c r="E7464" s="4">
        <f>Orte[[#This Row],[Lat_dez]]*PI()/180</f>
        <v>0.84544889288118619</v>
      </c>
      <c r="F7464" s="4">
        <f>Orte[[#This Row],[Lon_dez]]*PI()/180</f>
        <v>0.21546733837840862</v>
      </c>
      <c r="G7464" t="s">
        <v>665</v>
      </c>
      <c r="H7464" t="s">
        <v>881</v>
      </c>
      <c r="I7464" s="4" t="b">
        <v>0</v>
      </c>
      <c r="J7464" s="4" t="str">
        <f>CONCATENATE(Orte[[#This Row],[Ort]]," - ",Orte[[#This Row],[Landkreis]])</f>
        <v>Vilsbiburg - Landkreis Landshut</v>
      </c>
      <c r="L7464" s="3" t="s">
        <v>11693</v>
      </c>
      <c r="M7464" s="3"/>
      <c r="N7464" t="str">
        <f>Orte[[#This Row],[Ort]]</f>
        <v>Vilsbiburg</v>
      </c>
    </row>
    <row r="7465" spans="1:14" x14ac:dyDescent="0.35">
      <c r="A7465" t="s">
        <v>2000</v>
      </c>
      <c r="B7465" s="3" t="s">
        <v>8979</v>
      </c>
      <c r="C7465" s="4">
        <v>49.6118820047</v>
      </c>
      <c r="D7465" s="4">
        <v>11.798486652399999</v>
      </c>
      <c r="E7465" s="4">
        <f>Orte[[#This Row],[Lat_dez]]*PI()/180</f>
        <v>0.86589068909293987</v>
      </c>
      <c r="F7465" s="4">
        <f>Orte[[#This Row],[Lon_dez]]*PI()/180</f>
        <v>0.20592243883698372</v>
      </c>
      <c r="G7465" t="s">
        <v>665</v>
      </c>
      <c r="H7465" t="s">
        <v>857</v>
      </c>
      <c r="I7465" s="4" t="b">
        <v>0</v>
      </c>
      <c r="J7465" s="4" t="str">
        <f>CONCATENATE(Orte[[#This Row],[Ort]]," - ",Orte[[#This Row],[Landkreis]])</f>
        <v>Vilseck - Landkreis Amberg-Sulzbach</v>
      </c>
      <c r="L7465" s="3" t="s">
        <v>12197</v>
      </c>
      <c r="M7465" s="3"/>
      <c r="N7465" t="str">
        <f>Orte[[#This Row],[Ort]]</f>
        <v>Vilseck</v>
      </c>
    </row>
    <row r="7466" spans="1:14" x14ac:dyDescent="0.35">
      <c r="A7466" t="s">
        <v>7105</v>
      </c>
      <c r="B7466" s="3" t="s">
        <v>15575</v>
      </c>
      <c r="C7466" s="4">
        <v>48.448126631699999</v>
      </c>
      <c r="D7466" s="4">
        <v>12.120141198900001</v>
      </c>
      <c r="E7466" s="4">
        <f>Orte[[#This Row],[Lat_dez]]*PI()/180</f>
        <v>0.84557932614631526</v>
      </c>
      <c r="F7466" s="4">
        <f>Orte[[#This Row],[Lon_dez]]*PI()/180</f>
        <v>0.21153636972741793</v>
      </c>
      <c r="G7466" t="s">
        <v>665</v>
      </c>
      <c r="H7466" t="s">
        <v>881</v>
      </c>
      <c r="I7466" s="4" t="b">
        <v>0</v>
      </c>
      <c r="J7466" s="4" t="str">
        <f>CONCATENATE(Orte[[#This Row],[Ort]]," - ",Orte[[#This Row],[Landkreis]])</f>
        <v>Vilsheim - Landkreis Landshut</v>
      </c>
      <c r="L7466" s="3" t="s">
        <v>13640</v>
      </c>
      <c r="M7466" s="3"/>
      <c r="N7466" t="str">
        <f>Orte[[#This Row],[Ort]]</f>
        <v>Vilsheim</v>
      </c>
    </row>
    <row r="7467" spans="1:14" x14ac:dyDescent="0.35">
      <c r="A7467" t="s">
        <v>6715</v>
      </c>
      <c r="B7467" s="3" t="s">
        <v>15042</v>
      </c>
      <c r="C7467" s="4">
        <v>48.616794263400003</v>
      </c>
      <c r="D7467" s="4">
        <v>13.180451596699999</v>
      </c>
      <c r="E7467" s="4">
        <f>Orte[[#This Row],[Lat_dez]]*PI()/180</f>
        <v>0.84852313166102133</v>
      </c>
      <c r="F7467" s="4">
        <f>Orte[[#This Row],[Lon_dez]]*PI()/180</f>
        <v>0.23004227726215878</v>
      </c>
      <c r="G7467" t="s">
        <v>665</v>
      </c>
      <c r="H7467" t="s">
        <v>925</v>
      </c>
      <c r="I7467" s="4" t="b">
        <v>0</v>
      </c>
      <c r="J7467" s="4" t="str">
        <f>CONCATENATE(Orte[[#This Row],[Ort]]," - ",Orte[[#This Row],[Landkreis]])</f>
        <v>Vilshofen an der Donau - Landkreis Passau</v>
      </c>
      <c r="L7467" s="3" t="s">
        <v>14495</v>
      </c>
      <c r="M7467" s="3"/>
      <c r="N7467" t="str">
        <f>Orte[[#This Row],[Ort]]</f>
        <v>Vilshofen an der Donau</v>
      </c>
    </row>
    <row r="7468" spans="1:14" x14ac:dyDescent="0.35">
      <c r="A7468" t="s">
        <v>2711</v>
      </c>
      <c r="B7468" s="3" t="s">
        <v>9839</v>
      </c>
      <c r="C7468" s="4">
        <v>49.193015792300002</v>
      </c>
      <c r="D7468" s="4">
        <v>7.7044265029499996</v>
      </c>
      <c r="E7468" s="4">
        <f>Orte[[#This Row],[Lat_dez]]*PI()/180</f>
        <v>0.85858009456120199</v>
      </c>
      <c r="F7468" s="4">
        <f>Orte[[#This Row],[Lon_dez]]*PI()/180</f>
        <v>0.13446760945439012</v>
      </c>
      <c r="G7468" t="s">
        <v>514</v>
      </c>
      <c r="H7468" t="s">
        <v>629</v>
      </c>
      <c r="I7468" s="4" t="b">
        <v>0</v>
      </c>
      <c r="J7468" s="4" t="str">
        <f>CONCATENATE(Orte[[#This Row],[Ort]]," - ",Orte[[#This Row],[Landkreis]])</f>
        <v>Vinningen, Trulben, Ruppertsweiler u.a. - Landkreis Südwestpfalz</v>
      </c>
      <c r="L7468" s="3" t="s">
        <v>11732</v>
      </c>
      <c r="M7468" s="3"/>
      <c r="N7468" t="str">
        <f>Orte[[#This Row],[Ort]]</f>
        <v>Vinningen, Trulben, Ruppertsweiler u.a.</v>
      </c>
    </row>
    <row r="7469" spans="1:14" x14ac:dyDescent="0.35">
      <c r="A7469" t="s">
        <v>3282</v>
      </c>
      <c r="B7469" s="3" t="s">
        <v>10538</v>
      </c>
      <c r="C7469" s="4">
        <v>54.583332361300002</v>
      </c>
      <c r="D7469" s="4">
        <v>9.1657210551299997</v>
      </c>
      <c r="E7469" s="4">
        <f>Orte[[#This Row],[Lat_dez]]*PI()/180</f>
        <v>0.95265886641505615</v>
      </c>
      <c r="F7469" s="4">
        <f>Orte[[#This Row],[Lon_dez]]*PI()/180</f>
        <v>0.1599720107313872</v>
      </c>
      <c r="G7469" t="s">
        <v>641</v>
      </c>
      <c r="H7469" t="s">
        <v>765</v>
      </c>
      <c r="I7469" s="4" t="b">
        <v>0</v>
      </c>
      <c r="J7469" s="4" t="str">
        <f>CONCATENATE(Orte[[#This Row],[Ort]]," - ",Orte[[#This Row],[Landkreis]])</f>
        <v>Viöl - Kreis Nordfriesland</v>
      </c>
      <c r="L7469" s="3" t="s">
        <v>12194</v>
      </c>
      <c r="M7469" s="3"/>
      <c r="N7469" t="str">
        <f>Orte[[#This Row],[Ort]]</f>
        <v>Viöl</v>
      </c>
    </row>
    <row r="7470" spans="1:14" x14ac:dyDescent="0.35">
      <c r="A7470" t="s">
        <v>3686</v>
      </c>
      <c r="B7470" s="3" t="s">
        <v>11056</v>
      </c>
      <c r="C7470" s="4">
        <v>52.831663153400001</v>
      </c>
      <c r="D7470" s="4">
        <v>8.3131350720100006</v>
      </c>
      <c r="E7470" s="4">
        <f>Orte[[#This Row],[Lat_dez]]*PI()/180</f>
        <v>0.92208647133140009</v>
      </c>
      <c r="F7470" s="4">
        <f>Orte[[#This Row],[Lon_dez]]*PI()/180</f>
        <v>0.1450915781695904</v>
      </c>
      <c r="G7470" t="s">
        <v>554</v>
      </c>
      <c r="H7470" t="s">
        <v>1638</v>
      </c>
      <c r="I7470" s="4" t="b">
        <v>0</v>
      </c>
      <c r="J7470" s="4" t="str">
        <f>CONCATENATE(Orte[[#This Row],[Ort]]," - ",Orte[[#This Row],[Landkreis]])</f>
        <v>Visbek - Landkreis Vechta</v>
      </c>
      <c r="L7470" s="3" t="s">
        <v>8279</v>
      </c>
      <c r="M7470" s="3"/>
      <c r="N7470" t="str">
        <f>Orte[[#This Row],[Ort]]</f>
        <v>Visbek</v>
      </c>
    </row>
    <row r="7471" spans="1:14" x14ac:dyDescent="0.35">
      <c r="A7471" t="s">
        <v>5574</v>
      </c>
      <c r="B7471" s="3" t="s">
        <v>13495</v>
      </c>
      <c r="C7471" s="4">
        <v>52.992872734000002</v>
      </c>
      <c r="D7471" s="4">
        <v>9.5553569671100007</v>
      </c>
      <c r="E7471" s="4">
        <f>Orte[[#This Row],[Lat_dez]]*PI()/180</f>
        <v>0.9249001092986292</v>
      </c>
      <c r="F7471" s="4">
        <f>Orte[[#This Row],[Lon_dez]]*PI()/180</f>
        <v>0.16677244027944901</v>
      </c>
      <c r="G7471" t="s">
        <v>554</v>
      </c>
      <c r="H7471" t="s">
        <v>755</v>
      </c>
      <c r="I7471" s="4" t="b">
        <v>0</v>
      </c>
      <c r="J7471" s="4" t="str">
        <f>CONCATENATE(Orte[[#This Row],[Ort]]," - ",Orte[[#This Row],[Landkreis]])</f>
        <v>Visselhövede - Landkreis Rotenburg (Wümme)</v>
      </c>
      <c r="L7471" s="3" t="s">
        <v>8956</v>
      </c>
      <c r="M7471" s="3"/>
      <c r="N7471" t="str">
        <f>Orte[[#This Row],[Ort]]</f>
        <v>Visselhövede</v>
      </c>
    </row>
    <row r="7472" spans="1:14" x14ac:dyDescent="0.35">
      <c r="A7472" t="s">
        <v>4436</v>
      </c>
      <c r="B7472" s="3" t="s">
        <v>12020</v>
      </c>
      <c r="C7472" s="4">
        <v>52.147005667000002</v>
      </c>
      <c r="D7472" s="4">
        <v>8.8378042500900005</v>
      </c>
      <c r="E7472" s="4">
        <f>Orte[[#This Row],[Lat_dez]]*PI()/180</f>
        <v>0.91013694394529177</v>
      </c>
      <c r="F7472" s="4">
        <f>Orte[[#This Row],[Lon_dez]]*PI()/180</f>
        <v>0.15424878281081889</v>
      </c>
      <c r="G7472" t="s">
        <v>504</v>
      </c>
      <c r="H7472" t="s">
        <v>1711</v>
      </c>
      <c r="I7472" s="4" t="b">
        <v>0</v>
      </c>
      <c r="J7472" s="4" t="str">
        <f>CONCATENATE(Orte[[#This Row],[Ort]]," - ",Orte[[#This Row],[Landkreis]])</f>
        <v>Vlotho - Kreis Herford</v>
      </c>
      <c r="L7472" s="3" t="s">
        <v>10246</v>
      </c>
      <c r="M7472" s="3"/>
      <c r="N7472" t="str">
        <f>Orte[[#This Row],[Ort]]</f>
        <v>Vlotho</v>
      </c>
    </row>
    <row r="7473" spans="1:14" x14ac:dyDescent="0.35">
      <c r="A7473" t="s">
        <v>6027</v>
      </c>
      <c r="B7473" s="3" t="s">
        <v>14100</v>
      </c>
      <c r="C7473" s="4">
        <v>51.6009270132</v>
      </c>
      <c r="D7473" s="4">
        <v>6.6520648274300003</v>
      </c>
      <c r="E7473" s="4">
        <f>Orte[[#This Row],[Lat_dez]]*PI()/180</f>
        <v>0.90060607346162347</v>
      </c>
      <c r="F7473" s="4">
        <f>Orte[[#This Row],[Lon_dez]]*PI()/180</f>
        <v>0.11610043329476191</v>
      </c>
      <c r="G7473" t="s">
        <v>504</v>
      </c>
      <c r="H7473" t="s">
        <v>517</v>
      </c>
      <c r="I7473" s="4" t="b">
        <v>0</v>
      </c>
      <c r="J7473" s="4" t="str">
        <f>CONCATENATE(Orte[[#This Row],[Ort]]," - ",Orte[[#This Row],[Landkreis]])</f>
        <v>Voerde (Niederrhein) - Kreis Wesel</v>
      </c>
      <c r="L7473" s="3" t="s">
        <v>10176</v>
      </c>
      <c r="M7473" s="3"/>
      <c r="N7473" t="str">
        <f>Orte[[#This Row],[Ort]]</f>
        <v>Voerde (Niederrhein)</v>
      </c>
    </row>
    <row r="7474" spans="1:14" x14ac:dyDescent="0.35">
      <c r="A7474" t="s">
        <v>2486</v>
      </c>
      <c r="B7474" s="3" t="s">
        <v>9549</v>
      </c>
      <c r="C7474" s="4">
        <v>53.694098504899998</v>
      </c>
      <c r="D7474" s="4">
        <v>13.995310683</v>
      </c>
      <c r="E7474" s="4">
        <f>Orte[[#This Row],[Lat_dez]]*PI()/180</f>
        <v>0.93713880780066972</v>
      </c>
      <c r="F7474" s="4">
        <f>Orte[[#This Row],[Lon_dez]]*PI()/180</f>
        <v>0.24426425125788639</v>
      </c>
      <c r="G7474" t="s">
        <v>834</v>
      </c>
      <c r="H7474" t="s">
        <v>987</v>
      </c>
      <c r="I7474" s="4" t="b">
        <v>0</v>
      </c>
      <c r="J7474" s="4" t="str">
        <f>CONCATENATE(Orte[[#This Row],[Ort]]," - ",Orte[[#This Row],[Landkreis]])</f>
        <v>Vogelsang-Warsin, Meiersberg, Mönkebude u.a. - Landkreis Vorpommern-Greifswald</v>
      </c>
      <c r="L7474" s="3" t="s">
        <v>11294</v>
      </c>
      <c r="M7474" s="3"/>
      <c r="N7474" t="str">
        <f>Orte[[#This Row],[Ort]]</f>
        <v>Vogelsang-Warsin, Meiersberg, Mönkebude u.a.</v>
      </c>
    </row>
    <row r="7475" spans="1:14" x14ac:dyDescent="0.35">
      <c r="A7475" t="s">
        <v>4830</v>
      </c>
      <c r="B7475" s="3" t="s">
        <v>12534</v>
      </c>
      <c r="C7475" s="4">
        <v>53.282442554699998</v>
      </c>
      <c r="D7475" s="4">
        <v>10.3395133212</v>
      </c>
      <c r="E7475" s="4">
        <f>Orte[[#This Row],[Lat_dez]]*PI()/180</f>
        <v>0.92995405608425386</v>
      </c>
      <c r="F7475" s="4">
        <f>Orte[[#This Row],[Lon_dez]]*PI()/180</f>
        <v>0.18045855050875403</v>
      </c>
      <c r="G7475" t="s">
        <v>554</v>
      </c>
      <c r="H7475" t="s">
        <v>1040</v>
      </c>
      <c r="I7475" s="4" t="b">
        <v>0</v>
      </c>
      <c r="J7475" s="4" t="str">
        <f>CONCATENATE(Orte[[#This Row],[Ort]]," - ",Orte[[#This Row],[Landkreis]])</f>
        <v>Vögelsen - Landkreis Lüneburg</v>
      </c>
      <c r="L7475" s="3" t="s">
        <v>12678</v>
      </c>
      <c r="M7475" s="3"/>
      <c r="N7475" t="str">
        <f>Orte[[#This Row],[Ort]]</f>
        <v>Vögelsen</v>
      </c>
    </row>
    <row r="7476" spans="1:14" x14ac:dyDescent="0.35">
      <c r="A7476" t="s">
        <v>5867</v>
      </c>
      <c r="B7476" s="3" t="s">
        <v>13902</v>
      </c>
      <c r="C7476" s="4">
        <v>47.782258623200001</v>
      </c>
      <c r="D7476" s="4">
        <v>9.7668421929099996</v>
      </c>
      <c r="E7476" s="4">
        <f>Orte[[#This Row],[Lat_dez]]*PI()/180</f>
        <v>0.83395773701429254</v>
      </c>
      <c r="F7476" s="4">
        <f>Orte[[#This Row],[Lon_dez]]*PI()/180</f>
        <v>0.17046355378898265</v>
      </c>
      <c r="G7476" t="s">
        <v>546</v>
      </c>
      <c r="H7476" t="s">
        <v>656</v>
      </c>
      <c r="I7476" s="4" t="b">
        <v>0</v>
      </c>
      <c r="J7476" s="4" t="str">
        <f>CONCATENATE(Orte[[#This Row],[Ort]]," - ",Orte[[#This Row],[Landkreis]])</f>
        <v>Vogt - Landkreis Ravensburg</v>
      </c>
      <c r="L7476" s="3" t="s">
        <v>8888</v>
      </c>
      <c r="M7476" s="3"/>
      <c r="N7476" t="str">
        <f>Orte[[#This Row],[Ort]]</f>
        <v>Vogt</v>
      </c>
    </row>
    <row r="7477" spans="1:14" x14ac:dyDescent="0.35">
      <c r="A7477" t="s">
        <v>5423</v>
      </c>
      <c r="B7477" s="3" t="s">
        <v>13304</v>
      </c>
      <c r="C7477" s="4">
        <v>47.931498224000002</v>
      </c>
      <c r="D7477" s="4">
        <v>12.176438295800001</v>
      </c>
      <c r="E7477" s="4">
        <f>Orte[[#This Row],[Lat_dez]]*PI()/180</f>
        <v>0.83656245942261465</v>
      </c>
      <c r="F7477" s="4">
        <f>Orte[[#This Row],[Lon_dez]]*PI()/180</f>
        <v>0.21251893942763722</v>
      </c>
      <c r="G7477" t="s">
        <v>665</v>
      </c>
      <c r="H7477" t="s">
        <v>877</v>
      </c>
      <c r="I7477" s="4" t="b">
        <v>0</v>
      </c>
      <c r="J7477" s="4" t="str">
        <f>CONCATENATE(Orte[[#This Row],[Ort]]," - ",Orte[[#This Row],[Landkreis]])</f>
        <v>Vogtareuth - Landkreis Rosenheim</v>
      </c>
      <c r="L7477" s="3" t="s">
        <v>12744</v>
      </c>
      <c r="M7477" s="3"/>
      <c r="N7477" t="str">
        <f>Orte[[#This Row],[Ort]]</f>
        <v>Vogtareuth</v>
      </c>
    </row>
    <row r="7478" spans="1:14" x14ac:dyDescent="0.35">
      <c r="A7478" t="s">
        <v>6632</v>
      </c>
      <c r="B7478" s="3" t="s">
        <v>14943</v>
      </c>
      <c r="C7478" s="4">
        <v>51.143594792400002</v>
      </c>
      <c r="D7478" s="4">
        <v>10.409733856800001</v>
      </c>
      <c r="E7478" s="4">
        <f>Orte[[#This Row],[Lat_dez]]*PI()/180</f>
        <v>0.89262412043320583</v>
      </c>
      <c r="F7478" s="4">
        <f>Orte[[#This Row],[Lon_dez]]*PI()/180</f>
        <v>0.18168413005748793</v>
      </c>
      <c r="G7478" t="s">
        <v>678</v>
      </c>
      <c r="H7478" t="s">
        <v>1046</v>
      </c>
      <c r="I7478" s="4" t="b">
        <v>0</v>
      </c>
      <c r="J7478" s="4" t="str">
        <f>CONCATENATE(Orte[[#This Row],[Ort]]," - ",Orte[[#This Row],[Landkreis]])</f>
        <v>Vogtei, Kammerforst u.a. - Landkreis Unstrut-Hainich-Kreis</v>
      </c>
      <c r="L7478" s="3" t="s">
        <v>14819</v>
      </c>
      <c r="M7478" s="3"/>
      <c r="N7478" t="str">
        <f>Orte[[#This Row],[Ort]]</f>
        <v>Vogtei, Kammerforst u.a.</v>
      </c>
    </row>
    <row r="7479" spans="1:14" x14ac:dyDescent="0.35">
      <c r="A7479" t="s">
        <v>1581</v>
      </c>
      <c r="B7479" s="3" t="s">
        <v>8527</v>
      </c>
      <c r="C7479" s="4">
        <v>48.090248060100002</v>
      </c>
      <c r="D7479" s="4">
        <v>7.6361195051199999</v>
      </c>
      <c r="E7479" s="4">
        <f>Orte[[#This Row],[Lat_dez]]*PI()/180</f>
        <v>0.83933316674956093</v>
      </c>
      <c r="F7479" s="4">
        <f>Orte[[#This Row],[Lon_dez]]*PI()/180</f>
        <v>0.13327542744010398</v>
      </c>
      <c r="G7479" t="s">
        <v>546</v>
      </c>
      <c r="H7479" t="s">
        <v>547</v>
      </c>
      <c r="I7479" s="4" t="b">
        <v>0</v>
      </c>
      <c r="J7479" s="4" t="str">
        <f>CONCATENATE(Orte[[#This Row],[Ort]]," - ",Orte[[#This Row],[Landkreis]])</f>
        <v>Vogtsburg im Kaiserstuhl - Landkreis Breisgau-Hochschwarzwald</v>
      </c>
      <c r="L7479" s="3" t="s">
        <v>8364</v>
      </c>
      <c r="M7479" s="3"/>
      <c r="N7479" t="str">
        <f>Orte[[#This Row],[Ort]]</f>
        <v>Vogtsburg im Kaiserstuhl</v>
      </c>
    </row>
    <row r="7480" spans="1:14" x14ac:dyDescent="0.35">
      <c r="A7480" t="s">
        <v>5327</v>
      </c>
      <c r="B7480" s="3" t="s">
        <v>13176</v>
      </c>
      <c r="C7480" s="4">
        <v>48.769504919699997</v>
      </c>
      <c r="D7480" s="4">
        <v>11.612501508899999</v>
      </c>
      <c r="E7480" s="4">
        <f>Orte[[#This Row],[Lat_dez]]*PI()/180</f>
        <v>0.85118843541633771</v>
      </c>
      <c r="F7480" s="4">
        <f>Orte[[#This Row],[Lon_dez]]*PI()/180</f>
        <v>0.20267638572311458</v>
      </c>
      <c r="G7480" t="s">
        <v>665</v>
      </c>
      <c r="H7480" t="s">
        <v>839</v>
      </c>
      <c r="I7480" s="4" t="b">
        <v>0</v>
      </c>
      <c r="J7480" s="4" t="str">
        <f>CONCATENATE(Orte[[#This Row],[Ort]]," - ",Orte[[#This Row],[Landkreis]])</f>
        <v>Vohburg a.d. Donau - Landkreis Pfaffenhofen a.d. Ilm</v>
      </c>
      <c r="L7480" s="3" t="s">
        <v>12741</v>
      </c>
      <c r="M7480" s="3"/>
      <c r="N7480" t="str">
        <f>Orte[[#This Row],[Ort]]</f>
        <v>Vohburg a.d. Donau</v>
      </c>
    </row>
    <row r="7481" spans="1:14" x14ac:dyDescent="0.35">
      <c r="A7481" t="s">
        <v>4554</v>
      </c>
      <c r="B7481" s="3" t="s">
        <v>12167</v>
      </c>
      <c r="C7481" s="4">
        <v>49.620857825800002</v>
      </c>
      <c r="D7481" s="4">
        <v>12.3277765303</v>
      </c>
      <c r="E7481" s="4">
        <f>Orte[[#This Row],[Lat_dez]]*PI()/180</f>
        <v>0.8660473467242048</v>
      </c>
      <c r="F7481" s="4">
        <f>Orte[[#This Row],[Lon_dez]]*PI()/180</f>
        <v>0.2151602899038175</v>
      </c>
      <c r="G7481" t="s">
        <v>665</v>
      </c>
      <c r="H7481" t="s">
        <v>1224</v>
      </c>
      <c r="I7481" s="4" t="b">
        <v>0</v>
      </c>
      <c r="J7481" s="4" t="str">
        <f>CONCATENATE(Orte[[#This Row],[Ort]]," - ",Orte[[#This Row],[Landkreis]])</f>
        <v>Vohenstrauß - Landkreis Neustadt a.d. Waldnaab</v>
      </c>
      <c r="L7481" s="3" t="s">
        <v>13643</v>
      </c>
      <c r="M7481" s="3"/>
      <c r="N7481" t="str">
        <f>Orte[[#This Row],[Ort]]</f>
        <v>Vohenstrauß</v>
      </c>
    </row>
    <row r="7482" spans="1:14" x14ac:dyDescent="0.35">
      <c r="A7482" t="s">
        <v>1077</v>
      </c>
      <c r="B7482" s="3" t="s">
        <v>8042</v>
      </c>
      <c r="C7482" s="4">
        <v>51.177830570099999</v>
      </c>
      <c r="D7482" s="4">
        <v>8.9073806529899997</v>
      </c>
      <c r="E7482" s="4">
        <f>Orte[[#This Row],[Lat_dez]]*PI()/180</f>
        <v>0.89322164747605171</v>
      </c>
      <c r="F7482" s="4">
        <f>Orte[[#This Row],[Lon_dez]]*PI()/180</f>
        <v>0.15546312012311797</v>
      </c>
      <c r="G7482" t="s">
        <v>549</v>
      </c>
      <c r="H7482" t="s">
        <v>1078</v>
      </c>
      <c r="I7482" s="4" t="b">
        <v>0</v>
      </c>
      <c r="J7482" s="4" t="str">
        <f>CONCATENATE(Orte[[#This Row],[Ort]]," - ",Orte[[#This Row],[Landkreis]])</f>
        <v>Vöhl - Landkreis Waldeck-Frankenberg</v>
      </c>
      <c r="L7482" s="3" t="s">
        <v>7965</v>
      </c>
      <c r="M7482" s="3"/>
      <c r="N7482" t="str">
        <f>Orte[[#This Row],[Ort]]</f>
        <v>Vöhl</v>
      </c>
    </row>
    <row r="7483" spans="1:14" x14ac:dyDescent="0.35">
      <c r="A7483" t="s">
        <v>1641</v>
      </c>
      <c r="B7483" s="3" t="s">
        <v>8590</v>
      </c>
      <c r="C7483" s="4">
        <v>48.019834920699999</v>
      </c>
      <c r="D7483" s="4">
        <v>8.2948107230500003</v>
      </c>
      <c r="E7483" s="4">
        <f>Orte[[#This Row],[Lat_dez]]*PI()/180</f>
        <v>0.83810422563036524</v>
      </c>
      <c r="F7483" s="4">
        <f>Orte[[#This Row],[Lon_dez]]*PI()/180</f>
        <v>0.14477175794695402</v>
      </c>
      <c r="G7483" t="s">
        <v>546</v>
      </c>
      <c r="H7483" t="s">
        <v>1147</v>
      </c>
      <c r="I7483" s="4" t="b">
        <v>0</v>
      </c>
      <c r="J7483" s="4" t="str">
        <f>CONCATENATE(Orte[[#This Row],[Ort]]," - ",Orte[[#This Row],[Landkreis]])</f>
        <v>Vöhrenbach - Landkreis Schwarzwald-Baar-Kreis</v>
      </c>
      <c r="L7483" s="3" t="s">
        <v>13513</v>
      </c>
      <c r="M7483" s="3"/>
      <c r="N7483" t="str">
        <f>Orte[[#This Row],[Ort]]</f>
        <v>Vöhrenbach</v>
      </c>
    </row>
    <row r="7484" spans="1:14" x14ac:dyDescent="0.35">
      <c r="A7484" t="s">
        <v>3589</v>
      </c>
      <c r="B7484" s="3" t="s">
        <v>10939</v>
      </c>
      <c r="C7484" s="4">
        <v>48.323599399400003</v>
      </c>
      <c r="D7484" s="4">
        <v>8.6631588015799998</v>
      </c>
      <c r="E7484" s="4">
        <f>Orte[[#This Row],[Lat_dez]]*PI()/180</f>
        <v>0.84340591593428438</v>
      </c>
      <c r="F7484" s="4">
        <f>Orte[[#This Row],[Lon_dez]]*PI()/180</f>
        <v>0.15120064471069714</v>
      </c>
      <c r="G7484" t="s">
        <v>546</v>
      </c>
      <c r="H7484" t="s">
        <v>719</v>
      </c>
      <c r="I7484" s="4" t="b">
        <v>0</v>
      </c>
      <c r="J7484" s="4" t="str">
        <f>CONCATENATE(Orte[[#This Row],[Ort]]," - ",Orte[[#This Row],[Landkreis]])</f>
        <v>Vöhringen - Landkreis Rottweil</v>
      </c>
      <c r="L7484" s="3" t="s">
        <v>12684</v>
      </c>
      <c r="M7484" s="3"/>
      <c r="N7484" t="str">
        <f>Orte[[#This Row],[Ort]]</f>
        <v>Vöhringen</v>
      </c>
    </row>
    <row r="7485" spans="1:14" x14ac:dyDescent="0.35">
      <c r="A7485" t="s">
        <v>3589</v>
      </c>
      <c r="B7485" s="3" t="s">
        <v>15718</v>
      </c>
      <c r="C7485" s="4">
        <v>48.289861047899997</v>
      </c>
      <c r="D7485" s="4">
        <v>10.091140172999999</v>
      </c>
      <c r="E7485" s="4">
        <f>Orte[[#This Row],[Lat_dez]]*PI()/180</f>
        <v>0.8428170706164142</v>
      </c>
      <c r="F7485" s="4">
        <f>Orte[[#This Row],[Lon_dez]]*PI()/180</f>
        <v>0.17612362129912018</v>
      </c>
      <c r="G7485" t="s">
        <v>665</v>
      </c>
      <c r="H7485" t="s">
        <v>1017</v>
      </c>
      <c r="I7485" s="4" t="b">
        <v>0</v>
      </c>
      <c r="J7485" s="4" t="str">
        <f>CONCATENATE(Orte[[#This Row],[Ort]]," - ",Orte[[#This Row],[Landkreis]])</f>
        <v>Vöhringen - Landkreis Neu-Ulm</v>
      </c>
      <c r="L7485" s="3" t="s">
        <v>11733</v>
      </c>
      <c r="M7485" s="3"/>
      <c r="N7485" t="str">
        <f>Orte[[#This Row],[Ort]]</f>
        <v>Vöhringen</v>
      </c>
    </row>
    <row r="7486" spans="1:14" x14ac:dyDescent="0.35">
      <c r="A7486" t="s">
        <v>3341</v>
      </c>
      <c r="B7486" s="3" t="s">
        <v>10612</v>
      </c>
      <c r="C7486" s="4">
        <v>49.863357510199997</v>
      </c>
      <c r="D7486" s="4">
        <v>10.2413986818</v>
      </c>
      <c r="E7486" s="4">
        <f>Orte[[#This Row],[Lat_dez]]*PI()/180</f>
        <v>0.87027976465203194</v>
      </c>
      <c r="F7486" s="4">
        <f>Orte[[#This Row],[Lon_dez]]*PI()/180</f>
        <v>0.17874612700681705</v>
      </c>
      <c r="G7486" t="s">
        <v>665</v>
      </c>
      <c r="H7486" t="s">
        <v>700</v>
      </c>
      <c r="I7486" s="4" t="b">
        <v>0</v>
      </c>
      <c r="J7486" s="4" t="str">
        <f>CONCATENATE(Orte[[#This Row],[Ort]]," - ",Orte[[#This Row],[Landkreis]])</f>
        <v>Volkach - Landkreis Kitzingen</v>
      </c>
      <c r="L7486" s="3" t="s">
        <v>13512</v>
      </c>
      <c r="M7486" s="3"/>
      <c r="N7486" t="str">
        <f>Orte[[#This Row],[Ort]]</f>
        <v>Volkach</v>
      </c>
    </row>
    <row r="7487" spans="1:14" x14ac:dyDescent="0.35">
      <c r="A7487" t="s">
        <v>5333</v>
      </c>
      <c r="B7487" s="3" t="s">
        <v>13183</v>
      </c>
      <c r="C7487" s="4">
        <v>48.609132795800001</v>
      </c>
      <c r="D7487" s="4">
        <v>11.8628851657</v>
      </c>
      <c r="E7487" s="4">
        <f>Orte[[#This Row],[Lat_dez]]*PI()/180</f>
        <v>0.84838941382586641</v>
      </c>
      <c r="F7487" s="4">
        <f>Orte[[#This Row],[Lon_dez]]*PI()/180</f>
        <v>0.20704640492745807</v>
      </c>
      <c r="G7487" t="s">
        <v>665</v>
      </c>
      <c r="H7487" t="s">
        <v>864</v>
      </c>
      <c r="I7487" s="4" t="b">
        <v>0</v>
      </c>
      <c r="J7487" s="4" t="str">
        <f>CONCATENATE(Orte[[#This Row],[Ort]]," - ",Orte[[#This Row],[Landkreis]])</f>
        <v>Volkenschwand - Landkreis Kelheim</v>
      </c>
      <c r="L7487" s="3" t="s">
        <v>11302</v>
      </c>
      <c r="M7487" s="3"/>
      <c r="N7487" t="str">
        <f>Orte[[#This Row],[Ort]]</f>
        <v>Volkenschwand</v>
      </c>
    </row>
    <row r="7488" spans="1:14" x14ac:dyDescent="0.35">
      <c r="A7488" t="s">
        <v>2843</v>
      </c>
      <c r="B7488" s="3" t="s">
        <v>10000</v>
      </c>
      <c r="C7488" s="4">
        <v>47.823181046999999</v>
      </c>
      <c r="D7488" s="4">
        <v>8.8678729924899997</v>
      </c>
      <c r="E7488" s="4">
        <f>Orte[[#This Row],[Lat_dez]]*PI()/180</f>
        <v>0.83467196804749899</v>
      </c>
      <c r="F7488" s="4">
        <f>Orte[[#This Row],[Lon_dez]]*PI()/180</f>
        <v>0.15477358136763286</v>
      </c>
      <c r="G7488" t="s">
        <v>546</v>
      </c>
      <c r="H7488" t="s">
        <v>1065</v>
      </c>
      <c r="I7488" s="4" t="b">
        <v>0</v>
      </c>
      <c r="J7488" s="4" t="str">
        <f>CONCATENATE(Orte[[#This Row],[Ort]]," - ",Orte[[#This Row],[Landkreis]])</f>
        <v>Volkertshausen - Landkreis Konstanz</v>
      </c>
      <c r="L7488" s="3" t="s">
        <v>7932</v>
      </c>
      <c r="M7488" s="3"/>
      <c r="N7488" t="str">
        <f>Orte[[#This Row],[Ort]]</f>
        <v>Volkertshausen</v>
      </c>
    </row>
    <row r="7489" spans="1:14" x14ac:dyDescent="0.35">
      <c r="A7489" t="s">
        <v>5826</v>
      </c>
      <c r="B7489" s="3" t="s">
        <v>13833</v>
      </c>
      <c r="C7489" s="4">
        <v>49.220396194599999</v>
      </c>
      <c r="D7489" s="4">
        <v>6.8025685439699997</v>
      </c>
      <c r="E7489" s="4">
        <f>Orte[[#This Row],[Lat_dez]]*PI()/180</f>
        <v>0.85905797273185758</v>
      </c>
      <c r="F7489" s="4">
        <f>Orte[[#This Row],[Lon_dez]]*PI()/180</f>
        <v>0.11872721868487315</v>
      </c>
      <c r="G7489" t="s">
        <v>534</v>
      </c>
      <c r="H7489" t="s">
        <v>536</v>
      </c>
      <c r="I7489" s="4" t="b">
        <v>0</v>
      </c>
      <c r="J7489" s="4" t="str">
        <f>CONCATENATE(Orte[[#This Row],[Ort]]," - ",Orte[[#This Row],[Landkreis]])</f>
        <v>Völklingen - Landkreis Regionalverband Saarbrücken</v>
      </c>
      <c r="L7489" s="3" t="s">
        <v>13057</v>
      </c>
      <c r="M7489" s="3"/>
      <c r="N7489" t="str">
        <f>Orte[[#This Row],[Ort]]</f>
        <v>Völklingen</v>
      </c>
    </row>
    <row r="7490" spans="1:14" x14ac:dyDescent="0.35">
      <c r="A7490" t="s">
        <v>5111</v>
      </c>
      <c r="B7490" s="3" t="s">
        <v>12895</v>
      </c>
      <c r="C7490" s="4">
        <v>51.410018591899998</v>
      </c>
      <c r="D7490" s="4">
        <v>9.1036179602900003</v>
      </c>
      <c r="E7490" s="4">
        <f>Orte[[#This Row],[Lat_dez]]*PI()/180</f>
        <v>0.89727409294015403</v>
      </c>
      <c r="F7490" s="4">
        <f>Orte[[#This Row],[Lon_dez]]*PI()/180</f>
        <v>0.15888810725075089</v>
      </c>
      <c r="G7490" t="s">
        <v>549</v>
      </c>
      <c r="H7490" t="s">
        <v>1078</v>
      </c>
      <c r="I7490" s="4" t="b">
        <v>0</v>
      </c>
      <c r="J7490" s="4" t="str">
        <f>CONCATENATE(Orte[[#This Row],[Ort]]," - ",Orte[[#This Row],[Landkreis]])</f>
        <v>Volkmarsen - Landkreis Waldeck-Frankenberg</v>
      </c>
      <c r="L7490" s="3" t="s">
        <v>8357</v>
      </c>
      <c r="M7490" s="3"/>
      <c r="N7490" t="str">
        <f>Orte[[#This Row],[Ort]]</f>
        <v>Volkmarsen</v>
      </c>
    </row>
    <row r="7491" spans="1:14" x14ac:dyDescent="0.35">
      <c r="A7491" t="s">
        <v>4326</v>
      </c>
      <c r="B7491" s="3" t="s">
        <v>11875</v>
      </c>
      <c r="C7491" s="4">
        <v>52.437966165500001</v>
      </c>
      <c r="D7491" s="4">
        <v>7.7390456010099999</v>
      </c>
      <c r="E7491" s="4">
        <f>Orte[[#This Row],[Lat_dez]]*PI()/180</f>
        <v>0.91521516263736069</v>
      </c>
      <c r="F7491" s="4">
        <f>Orte[[#This Row],[Lon_dez]]*PI()/180</f>
        <v>0.13507182669960788</v>
      </c>
      <c r="G7491" t="s">
        <v>554</v>
      </c>
      <c r="H7491" t="s">
        <v>555</v>
      </c>
      <c r="I7491" s="4" t="b">
        <v>0</v>
      </c>
      <c r="J7491" s="4" t="str">
        <f>CONCATENATE(Orte[[#This Row],[Ort]]," - ",Orte[[#This Row],[Landkreis]])</f>
        <v>Voltlage - Landkreis Osnabrück</v>
      </c>
      <c r="L7491" s="3" t="s">
        <v>9223</v>
      </c>
      <c r="M7491" s="3"/>
      <c r="N7491" t="str">
        <f>Orte[[#This Row],[Ort]]</f>
        <v>Voltlage</v>
      </c>
    </row>
    <row r="7492" spans="1:14" x14ac:dyDescent="0.35">
      <c r="A7492" t="s">
        <v>4598</v>
      </c>
      <c r="B7492" s="3" t="s">
        <v>12223</v>
      </c>
      <c r="C7492" s="4">
        <v>49.800198247600001</v>
      </c>
      <c r="D7492" s="4">
        <v>11.747426903399999</v>
      </c>
      <c r="E7492" s="4">
        <f>Orte[[#This Row],[Lat_dez]]*PI()/180</f>
        <v>0.86917742756653038</v>
      </c>
      <c r="F7492" s="4">
        <f>Orte[[#This Row],[Lon_dez]]*PI()/180</f>
        <v>0.20503127810169183</v>
      </c>
      <c r="G7492" t="s">
        <v>665</v>
      </c>
      <c r="H7492" t="s">
        <v>1224</v>
      </c>
      <c r="I7492" s="4" t="b">
        <v>0</v>
      </c>
      <c r="J7492" s="4" t="str">
        <f>CONCATENATE(Orte[[#This Row],[Ort]]," - ",Orte[[#This Row],[Landkreis]])</f>
        <v>Vorbach - Landkreis Neustadt a.d. Waldnaab</v>
      </c>
      <c r="L7492" s="3" t="s">
        <v>8891</v>
      </c>
      <c r="M7492" s="3"/>
      <c r="N7492" t="str">
        <f>Orte[[#This Row],[Ort]]</f>
        <v>Vorbach</v>
      </c>
    </row>
    <row r="7493" spans="1:14" x14ac:dyDescent="0.35">
      <c r="A7493" t="s">
        <v>4490</v>
      </c>
      <c r="B7493" s="3" t="s">
        <v>12091</v>
      </c>
      <c r="C7493" s="4">
        <v>52.371741842299997</v>
      </c>
      <c r="D7493" s="4">
        <v>10.504836708399999</v>
      </c>
      <c r="E7493" s="4">
        <f>Orte[[#This Row],[Lat_dez]]*PI()/180</f>
        <v>0.91405933015261587</v>
      </c>
      <c r="F7493" s="4">
        <f>Orte[[#This Row],[Lon_dez]]*PI()/180</f>
        <v>0.18334398794594342</v>
      </c>
      <c r="G7493" t="s">
        <v>554</v>
      </c>
      <c r="H7493" t="s">
        <v>1314</v>
      </c>
      <c r="I7493" s="4" t="b">
        <v>0</v>
      </c>
      <c r="J7493" s="4" t="str">
        <f>CONCATENATE(Orte[[#This Row],[Ort]]," - ",Orte[[#This Row],[Landkreis]])</f>
        <v>Vordorf - Landkreis Gifhorn</v>
      </c>
      <c r="L7493" s="3" t="s">
        <v>9094</v>
      </c>
      <c r="M7493" s="3"/>
      <c r="N7493" t="str">
        <f>Orte[[#This Row],[Ort]]</f>
        <v>Vordorf</v>
      </c>
    </row>
    <row r="7494" spans="1:14" x14ac:dyDescent="0.35">
      <c r="A7494" t="s">
        <v>6321</v>
      </c>
      <c r="B7494" s="3" t="s">
        <v>14503</v>
      </c>
      <c r="C7494" s="4">
        <v>49.560083201600001</v>
      </c>
      <c r="D7494" s="4">
        <v>11.483157691500001</v>
      </c>
      <c r="E7494" s="4">
        <f>Orte[[#This Row],[Lat_dez]]*PI()/180</f>
        <v>0.86498662943025262</v>
      </c>
      <c r="F7494" s="4">
        <f>Orte[[#This Row],[Lon_dez]]*PI()/180</f>
        <v>0.20041891024238628</v>
      </c>
      <c r="G7494" t="s">
        <v>665</v>
      </c>
      <c r="H7494" t="s">
        <v>964</v>
      </c>
      <c r="I7494" s="4" t="b">
        <v>0</v>
      </c>
      <c r="J7494" s="4" t="str">
        <f>CONCATENATE(Orte[[#This Row],[Ort]]," - ",Orte[[#This Row],[Landkreis]])</f>
        <v>Vorra - Landkreis Nürnberger Land</v>
      </c>
      <c r="L7494" s="3" t="s">
        <v>13641</v>
      </c>
      <c r="M7494" s="3"/>
      <c r="N7494" t="str">
        <f>Orte[[#This Row],[Ort]]</f>
        <v>Vorra</v>
      </c>
    </row>
    <row r="7495" spans="1:14" x14ac:dyDescent="0.35">
      <c r="A7495" t="s">
        <v>5151</v>
      </c>
      <c r="B7495" s="3" t="s">
        <v>12950</v>
      </c>
      <c r="C7495" s="4">
        <v>48.069914956600002</v>
      </c>
      <c r="D7495" s="4">
        <v>7.8361553939900004</v>
      </c>
      <c r="E7495" s="4">
        <f>Orte[[#This Row],[Lat_dez]]*PI()/180</f>
        <v>0.83897828714633704</v>
      </c>
      <c r="F7495" s="4">
        <f>Orte[[#This Row],[Lon_dez]]*PI()/180</f>
        <v>0.13676671232303897</v>
      </c>
      <c r="G7495" t="s">
        <v>546</v>
      </c>
      <c r="H7495" t="s">
        <v>1583</v>
      </c>
      <c r="I7495" s="4" t="b">
        <v>0</v>
      </c>
      <c r="J7495" s="4" t="str">
        <f>CONCATENATE(Orte[[#This Row],[Ort]]," - ",Orte[[#This Row],[Landkreis]])</f>
        <v>Vörstetten - Landkreis Emmendingen</v>
      </c>
      <c r="L7495" s="3" t="s">
        <v>8190</v>
      </c>
      <c r="M7495" s="3"/>
      <c r="N7495" t="str">
        <f>Orte[[#This Row],[Ort]]</f>
        <v>Vörstetten</v>
      </c>
    </row>
    <row r="7496" spans="1:14" x14ac:dyDescent="0.35">
      <c r="A7496" t="s">
        <v>4628</v>
      </c>
      <c r="B7496" s="3" t="s">
        <v>12260</v>
      </c>
      <c r="C7496" s="4">
        <v>52.062253974800001</v>
      </c>
      <c r="D7496" s="4">
        <v>6.8107258139500004</v>
      </c>
      <c r="E7496" s="4">
        <f>Orte[[#This Row],[Lat_dez]]*PI()/180</f>
        <v>0.90865774786976483</v>
      </c>
      <c r="F7496" s="4">
        <f>Orte[[#This Row],[Lon_dez]]*PI()/180</f>
        <v>0.11886958990399826</v>
      </c>
      <c r="G7496" t="s">
        <v>504</v>
      </c>
      <c r="H7496" t="s">
        <v>1562</v>
      </c>
      <c r="I7496" s="4" t="b">
        <v>0</v>
      </c>
      <c r="J7496" s="4" t="str">
        <f>CONCATENATE(Orte[[#This Row],[Ort]]," - ",Orte[[#This Row],[Landkreis]])</f>
        <v>Vreden - Kreis Borken</v>
      </c>
      <c r="L7496" s="3" t="s">
        <v>12677</v>
      </c>
      <c r="M7496" s="3"/>
      <c r="N7496" t="str">
        <f>Orte[[#This Row],[Ort]]</f>
        <v>Vreden</v>
      </c>
    </row>
    <row r="7497" spans="1:14" x14ac:dyDescent="0.35">
      <c r="A7497" t="s">
        <v>2745</v>
      </c>
      <c r="B7497" s="3" t="s">
        <v>9879</v>
      </c>
      <c r="C7497" s="4">
        <v>54.530481041000002</v>
      </c>
      <c r="D7497" s="4">
        <v>9.96681388925</v>
      </c>
      <c r="E7497" s="4">
        <f>Orte[[#This Row],[Lat_dez]]*PI()/180</f>
        <v>0.9517364368617951</v>
      </c>
      <c r="F7497" s="4">
        <f>Orte[[#This Row],[Lon_dez]]*PI()/180</f>
        <v>0.17395371830091397</v>
      </c>
      <c r="G7497" t="s">
        <v>641</v>
      </c>
      <c r="H7497" t="s">
        <v>642</v>
      </c>
      <c r="I7497" s="4" t="b">
        <v>0</v>
      </c>
      <c r="J7497" s="4" t="str">
        <f>CONCATENATE(Orte[[#This Row],[Ort]]," - ",Orte[[#This Row],[Landkreis]])</f>
        <v>Waabs - Kreis Rendsburg-Eckernförde</v>
      </c>
      <c r="L7497" s="3" t="s">
        <v>12743</v>
      </c>
      <c r="M7497" s="3"/>
      <c r="N7497" t="str">
        <f>Orte[[#This Row],[Ort]]</f>
        <v>Waabs</v>
      </c>
    </row>
    <row r="7498" spans="1:14" x14ac:dyDescent="0.35">
      <c r="A7498" t="s">
        <v>4593</v>
      </c>
      <c r="B7498" s="3" t="s">
        <v>12218</v>
      </c>
      <c r="C7498" s="4">
        <v>47.771409316700002</v>
      </c>
      <c r="D7498" s="4">
        <v>11.675646345300001</v>
      </c>
      <c r="E7498" s="4">
        <f>Orte[[#This Row],[Lat_dez]]*PI()/180</f>
        <v>0.8337683808943096</v>
      </c>
      <c r="F7498" s="4">
        <f>Orte[[#This Row],[Lon_dez]]*PI()/180</f>
        <v>0.20377847102392777</v>
      </c>
      <c r="G7498" t="s">
        <v>665</v>
      </c>
      <c r="H7498" t="s">
        <v>859</v>
      </c>
      <c r="I7498" s="4" t="b">
        <v>0</v>
      </c>
      <c r="J7498" s="4" t="str">
        <f>CONCATENATE(Orte[[#This Row],[Ort]]," - ",Orte[[#This Row],[Landkreis]])</f>
        <v>Waakirchen - Landkreis Miesbach</v>
      </c>
      <c r="L7498" s="3" t="s">
        <v>8199</v>
      </c>
      <c r="M7498" s="3"/>
      <c r="N7498" t="str">
        <f>Orte[[#This Row],[Ort]]</f>
        <v>Waakirchen</v>
      </c>
    </row>
    <row r="7499" spans="1:14" x14ac:dyDescent="0.35">
      <c r="A7499" t="s">
        <v>5752</v>
      </c>
      <c r="B7499" s="3" t="s">
        <v>13731</v>
      </c>
      <c r="C7499" s="4">
        <v>47.988520827099997</v>
      </c>
      <c r="D7499" s="4">
        <v>10.7874906667</v>
      </c>
      <c r="E7499" s="4">
        <f>Orte[[#This Row],[Lat_dez]]*PI()/180</f>
        <v>0.83755769159476745</v>
      </c>
      <c r="F7499" s="4">
        <f>Orte[[#This Row],[Lon_dez]]*PI()/180</f>
        <v>0.18827723016207321</v>
      </c>
      <c r="G7499" t="s">
        <v>665</v>
      </c>
      <c r="H7499" t="s">
        <v>1051</v>
      </c>
      <c r="I7499" s="4" t="b">
        <v>0</v>
      </c>
      <c r="J7499" s="4" t="str">
        <f>CONCATENATE(Orte[[#This Row],[Ort]]," - ",Orte[[#This Row],[Landkreis]])</f>
        <v>Waal - Landkreis Ostallgäu</v>
      </c>
      <c r="L7499" s="3" t="s">
        <v>14500</v>
      </c>
      <c r="M7499" s="3"/>
      <c r="N7499" t="str">
        <f>Orte[[#This Row],[Ort]]</f>
        <v>Waal</v>
      </c>
    </row>
    <row r="7500" spans="1:14" x14ac:dyDescent="0.35">
      <c r="A7500" t="s">
        <v>3292</v>
      </c>
      <c r="B7500" s="3" t="s">
        <v>10552</v>
      </c>
      <c r="C7500" s="4">
        <v>51.093781067999998</v>
      </c>
      <c r="D7500" s="4">
        <v>9.3560479167599997</v>
      </c>
      <c r="E7500" s="4">
        <f>Orte[[#This Row],[Lat_dez]]*PI()/180</f>
        <v>0.89175470692974479</v>
      </c>
      <c r="F7500" s="4">
        <f>Orte[[#This Row],[Lon_dez]]*PI()/180</f>
        <v>0.16329384112181836</v>
      </c>
      <c r="G7500" t="s">
        <v>549</v>
      </c>
      <c r="H7500" t="s">
        <v>817</v>
      </c>
      <c r="I7500" s="4" t="b">
        <v>0</v>
      </c>
      <c r="J7500" s="4" t="str">
        <f>CONCATENATE(Orte[[#This Row],[Ort]]," - ",Orte[[#This Row],[Landkreis]])</f>
        <v>Wabern - Landkreis Schwalm-Eder-Kreis</v>
      </c>
      <c r="L7500" s="3" t="s">
        <v>12688</v>
      </c>
      <c r="M7500" s="3"/>
      <c r="N7500" t="str">
        <f>Orte[[#This Row],[Ort]]</f>
        <v>Wabern</v>
      </c>
    </row>
    <row r="7501" spans="1:14" x14ac:dyDescent="0.35">
      <c r="A7501" t="s">
        <v>623</v>
      </c>
      <c r="B7501" s="3" t="s">
        <v>7742</v>
      </c>
      <c r="C7501" s="4">
        <v>49.425243350000002</v>
      </c>
      <c r="D7501" s="4">
        <v>8.1365700865699999</v>
      </c>
      <c r="E7501" s="4">
        <f>Orte[[#This Row],[Lat_dez]]*PI()/180</f>
        <v>0.86263323005693215</v>
      </c>
      <c r="F7501" s="4">
        <f>Orte[[#This Row],[Lon_dez]]*PI()/180</f>
        <v>0.14200993782992655</v>
      </c>
      <c r="G7501" t="s">
        <v>514</v>
      </c>
      <c r="H7501" t="s">
        <v>624</v>
      </c>
      <c r="I7501" s="4" t="b">
        <v>0</v>
      </c>
      <c r="J7501" s="4" t="str">
        <f>CONCATENATE(Orte[[#This Row],[Ort]]," - ",Orte[[#This Row],[Landkreis]])</f>
        <v>Wachenheim an der Weinstraße - Landkreis Bad Dürkheim</v>
      </c>
      <c r="L7501" s="3" t="s">
        <v>11025</v>
      </c>
      <c r="M7501" s="3"/>
      <c r="N7501" t="str">
        <f>Orte[[#This Row],[Ort]]</f>
        <v>Wachenheim an der Weinstraße</v>
      </c>
    </row>
    <row r="7502" spans="1:14" x14ac:dyDescent="0.35">
      <c r="A7502" t="s">
        <v>7230</v>
      </c>
      <c r="B7502" s="3" t="s">
        <v>15740</v>
      </c>
      <c r="C7502" s="4">
        <v>49.747349868500002</v>
      </c>
      <c r="D7502" s="4">
        <v>10.7135632527</v>
      </c>
      <c r="E7502" s="4">
        <f>Orte[[#This Row],[Lat_dez]]*PI()/180</f>
        <v>0.86825504934689313</v>
      </c>
      <c r="F7502" s="4">
        <f>Orte[[#This Row],[Lon_dez]]*PI()/180</f>
        <v>0.18698695338028826</v>
      </c>
      <c r="G7502" t="s">
        <v>665</v>
      </c>
      <c r="H7502" t="s">
        <v>1329</v>
      </c>
      <c r="I7502" s="4" t="b">
        <v>0</v>
      </c>
      <c r="J7502" s="4" t="str">
        <f>CONCATENATE(Orte[[#This Row],[Ort]]," - ",Orte[[#This Row],[Landkreis]])</f>
        <v>Wachenroth - Landkreis Erlangen-Höchstadt</v>
      </c>
      <c r="L7502" s="3" t="s">
        <v>12204</v>
      </c>
      <c r="M7502" s="3"/>
      <c r="N7502" t="str">
        <f>Orte[[#This Row],[Ort]]</f>
        <v>Wachenroth</v>
      </c>
    </row>
    <row r="7503" spans="1:14" x14ac:dyDescent="0.35">
      <c r="A7503" t="s">
        <v>4632</v>
      </c>
      <c r="B7503" s="3" t="s">
        <v>12274</v>
      </c>
      <c r="C7503" s="4">
        <v>50.625335979500001</v>
      </c>
      <c r="D7503" s="4">
        <v>7.1175714268299997</v>
      </c>
      <c r="E7503" s="4">
        <f>Orte[[#This Row],[Lat_dez]]*PI()/180</f>
        <v>0.88357879777062354</v>
      </c>
      <c r="F7503" s="4">
        <f>Orte[[#This Row],[Lon_dez]]*PI()/180</f>
        <v>0.12422505614405416</v>
      </c>
      <c r="G7503" t="s">
        <v>504</v>
      </c>
      <c r="H7503" t="s">
        <v>1265</v>
      </c>
      <c r="I7503" s="4" t="b">
        <v>0</v>
      </c>
      <c r="J7503" s="4" t="str">
        <f>CONCATENATE(Orte[[#This Row],[Ort]]," - ",Orte[[#This Row],[Landkreis]])</f>
        <v>Wachtberg - Kreis Rhein-Sieg-Kreis</v>
      </c>
      <c r="L7503" s="3" t="s">
        <v>8366</v>
      </c>
      <c r="M7503" s="3"/>
      <c r="N7503" t="str">
        <f>Orte[[#This Row],[Ort]]</f>
        <v>Wachtberg</v>
      </c>
    </row>
    <row r="7504" spans="1:14" x14ac:dyDescent="0.35">
      <c r="A7504" t="s">
        <v>5823</v>
      </c>
      <c r="B7504" s="3" t="s">
        <v>13827</v>
      </c>
      <c r="C7504" s="4">
        <v>51.399477011499997</v>
      </c>
      <c r="D7504" s="4">
        <v>6.3262984925800003</v>
      </c>
      <c r="E7504" s="4">
        <f>Orte[[#This Row],[Lat_dez]]*PI()/180</f>
        <v>0.89709010765381025</v>
      </c>
      <c r="F7504" s="4">
        <f>Orte[[#This Row],[Lon_dez]]*PI()/180</f>
        <v>0.11041473815947506</v>
      </c>
      <c r="G7504" t="s">
        <v>504</v>
      </c>
      <c r="H7504" t="s">
        <v>505</v>
      </c>
      <c r="I7504" s="4" t="b">
        <v>0</v>
      </c>
      <c r="J7504" s="4" t="str">
        <f>CONCATENATE(Orte[[#This Row],[Ort]]," - ",Orte[[#This Row],[Landkreis]])</f>
        <v>Wachtendonk - Kreis Kleve</v>
      </c>
      <c r="L7504" s="3" t="s">
        <v>15320</v>
      </c>
      <c r="M7504" s="3"/>
      <c r="N7504" t="str">
        <f>Orte[[#This Row],[Ort]]</f>
        <v>Wachtendonk</v>
      </c>
    </row>
    <row r="7505" spans="1:14" x14ac:dyDescent="0.35">
      <c r="A7505" t="s">
        <v>5652</v>
      </c>
      <c r="B7505" s="3" t="s">
        <v>13602</v>
      </c>
      <c r="C7505" s="4">
        <v>50.2727515009</v>
      </c>
      <c r="D7505" s="4">
        <v>9.2713264588400008</v>
      </c>
      <c r="E7505" s="4">
        <f>Orte[[#This Row],[Lat_dez]]*PI()/180</f>
        <v>0.87742503772762603</v>
      </c>
      <c r="F7505" s="4">
        <f>Orte[[#This Row],[Lon_dez]]*PI()/180</f>
        <v>0.16181517273402454</v>
      </c>
      <c r="G7505" t="s">
        <v>549</v>
      </c>
      <c r="H7505" t="s">
        <v>1076</v>
      </c>
      <c r="I7505" s="4" t="b">
        <v>0</v>
      </c>
      <c r="J7505" s="4" t="str">
        <f>CONCATENATE(Orte[[#This Row],[Ort]]," - ",Orte[[#This Row],[Landkreis]])</f>
        <v>Wächtersbach - Landkreis Main-Kinzig-Kreis</v>
      </c>
      <c r="L7505" s="3" t="s">
        <v>11315</v>
      </c>
      <c r="M7505" s="3"/>
      <c r="N7505" t="str">
        <f>Orte[[#This Row],[Ort]]</f>
        <v>Wächtersbach</v>
      </c>
    </row>
    <row r="7506" spans="1:14" x14ac:dyDescent="0.35">
      <c r="A7506" t="s">
        <v>3135</v>
      </c>
      <c r="B7506" s="3" t="s">
        <v>10358</v>
      </c>
      <c r="C7506" s="4">
        <v>54.025012759500001</v>
      </c>
      <c r="D7506" s="4">
        <v>9.3648700542000007</v>
      </c>
      <c r="E7506" s="4">
        <f>Orte[[#This Row],[Lat_dez]]*PI()/180</f>
        <v>0.94291435108522248</v>
      </c>
      <c r="F7506" s="4">
        <f>Orte[[#This Row],[Lon_dez]]*PI()/180</f>
        <v>0.16344781646720985</v>
      </c>
      <c r="G7506" t="s">
        <v>641</v>
      </c>
      <c r="H7506" t="s">
        <v>1005</v>
      </c>
      <c r="I7506" s="4" t="b">
        <v>0</v>
      </c>
      <c r="J7506" s="4" t="str">
        <f>CONCATENATE(Orte[[#This Row],[Ort]]," - ",Orte[[#This Row],[Landkreis]])</f>
        <v>Wacken - Kreis Steinburg</v>
      </c>
      <c r="L7506" s="3" t="s">
        <v>12189</v>
      </c>
      <c r="M7506" s="3"/>
      <c r="N7506" t="str">
        <f>Orte[[#This Row],[Ort]]</f>
        <v>Wacken</v>
      </c>
    </row>
    <row r="7507" spans="1:14" x14ac:dyDescent="0.35">
      <c r="A7507" t="s">
        <v>5968</v>
      </c>
      <c r="B7507" s="3" t="s">
        <v>14027</v>
      </c>
      <c r="C7507" s="4">
        <v>49.972506171100001</v>
      </c>
      <c r="D7507" s="4">
        <v>8.1268492867499997</v>
      </c>
      <c r="E7507" s="4">
        <f>Orte[[#This Row],[Lat_dez]]*PI()/180</f>
        <v>0.8721847681588798</v>
      </c>
      <c r="F7507" s="4">
        <f>Orte[[#This Row],[Lon_dez]]*PI()/180</f>
        <v>0.14184027786714026</v>
      </c>
      <c r="G7507" t="s">
        <v>514</v>
      </c>
      <c r="H7507" t="s">
        <v>1682</v>
      </c>
      <c r="I7507" s="4" t="b">
        <v>0</v>
      </c>
      <c r="J7507" s="4" t="str">
        <f>CONCATENATE(Orte[[#This Row],[Ort]]," - ",Orte[[#This Row],[Landkreis]])</f>
        <v>Wackernheim - Landkreis Mainz-Bingen</v>
      </c>
      <c r="L7507" s="3" t="s">
        <v>9965</v>
      </c>
      <c r="M7507" s="3"/>
      <c r="N7507" t="str">
        <f>Orte[[#This Row],[Ort]]</f>
        <v>Wackernheim</v>
      </c>
    </row>
    <row r="7508" spans="1:14" x14ac:dyDescent="0.35">
      <c r="A7508" t="s">
        <v>3229</v>
      </c>
      <c r="B7508" s="3" t="s">
        <v>10465</v>
      </c>
      <c r="C7508" s="4">
        <v>49.314556438899999</v>
      </c>
      <c r="D7508" s="4">
        <v>12.1911857571</v>
      </c>
      <c r="E7508" s="4">
        <f>Orte[[#This Row],[Lat_dez]]*PI()/180</f>
        <v>0.86070137901937482</v>
      </c>
      <c r="F7508" s="4">
        <f>Orte[[#This Row],[Lon_dez]]*PI()/180</f>
        <v>0.21277633118363268</v>
      </c>
      <c r="G7508" t="s">
        <v>665</v>
      </c>
      <c r="H7508" t="s">
        <v>906</v>
      </c>
      <c r="I7508" s="4" t="b">
        <v>0</v>
      </c>
      <c r="J7508" s="4" t="str">
        <f>CONCATENATE(Orte[[#This Row],[Ort]]," - ",Orte[[#This Row],[Landkreis]])</f>
        <v>Wackersdorf - Landkreis Schwandorf</v>
      </c>
      <c r="L7508" s="3" t="s">
        <v>7937</v>
      </c>
      <c r="M7508" s="3"/>
      <c r="N7508" t="str">
        <f>Orte[[#This Row],[Ort]]</f>
        <v>Wackersdorf</v>
      </c>
    </row>
    <row r="7509" spans="1:14" x14ac:dyDescent="0.35">
      <c r="A7509" t="s">
        <v>1545</v>
      </c>
      <c r="B7509" s="3" t="s">
        <v>8483</v>
      </c>
      <c r="C7509" s="4">
        <v>53.001970068799999</v>
      </c>
      <c r="D7509" s="4">
        <v>10.9568277283</v>
      </c>
      <c r="E7509" s="4">
        <f>Orte[[#This Row],[Lat_dez]]*PI()/180</f>
        <v>0.92505888774404543</v>
      </c>
      <c r="F7509" s="4">
        <f>Orte[[#This Row],[Lon_dez]]*PI()/180</f>
        <v>0.19123271943264569</v>
      </c>
      <c r="G7509" t="s">
        <v>554</v>
      </c>
      <c r="H7509" t="s">
        <v>962</v>
      </c>
      <c r="I7509" s="4" t="b">
        <v>0</v>
      </c>
      <c r="J7509" s="4" t="str">
        <f>CONCATENATE(Orte[[#This Row],[Ort]]," - ",Orte[[#This Row],[Landkreis]])</f>
        <v>Waddeweitz - Landkreis Lüchow-Dannenberg</v>
      </c>
      <c r="L7509" s="3" t="s">
        <v>10489</v>
      </c>
      <c r="M7509" s="3"/>
      <c r="N7509" t="str">
        <f>Orte[[#This Row],[Ort]]</f>
        <v>Waddeweitz</v>
      </c>
    </row>
    <row r="7510" spans="1:14" x14ac:dyDescent="0.35">
      <c r="A7510" t="s">
        <v>6028</v>
      </c>
      <c r="B7510" s="3" t="s">
        <v>14103</v>
      </c>
      <c r="C7510" s="4">
        <v>49.541137671199998</v>
      </c>
      <c r="D7510" s="4">
        <v>6.8858268358399997</v>
      </c>
      <c r="E7510" s="4">
        <f>Orte[[#This Row],[Lat_dez]]*PI()/180</f>
        <v>0.86465596754623597</v>
      </c>
      <c r="F7510" s="4">
        <f>Orte[[#This Row],[Lon_dez]]*PI()/180</f>
        <v>0.12018035000759107</v>
      </c>
      <c r="G7510" t="s">
        <v>534</v>
      </c>
      <c r="H7510" t="s">
        <v>2695</v>
      </c>
      <c r="I7510" s="4" t="b">
        <v>0</v>
      </c>
      <c r="J7510" s="4" t="str">
        <f>CONCATENATE(Orte[[#This Row],[Ort]]," - ",Orte[[#This Row],[Landkreis]])</f>
        <v>Wadern - Landkreis Merzig-Wadern</v>
      </c>
      <c r="L7510" s="3" t="s">
        <v>13330</v>
      </c>
      <c r="M7510" s="3"/>
      <c r="N7510" t="str">
        <f>Orte[[#This Row],[Ort]]</f>
        <v>Wadern</v>
      </c>
    </row>
    <row r="7511" spans="1:14" x14ac:dyDescent="0.35">
      <c r="A7511" t="s">
        <v>1635</v>
      </c>
      <c r="B7511" s="3" t="s">
        <v>8585</v>
      </c>
      <c r="C7511" s="4">
        <v>51.7229870046</v>
      </c>
      <c r="D7511" s="4">
        <v>8.2261186560200006</v>
      </c>
      <c r="E7511" s="4">
        <f>Orte[[#This Row],[Lat_dez]]*PI()/180</f>
        <v>0.90273642219650951</v>
      </c>
      <c r="F7511" s="4">
        <f>Orte[[#This Row],[Lon_dez]]*PI()/180</f>
        <v>0.14357285520727989</v>
      </c>
      <c r="G7511" t="s">
        <v>504</v>
      </c>
      <c r="H7511" t="s">
        <v>1122</v>
      </c>
      <c r="I7511" s="4" t="b">
        <v>0</v>
      </c>
      <c r="J7511" s="4" t="str">
        <f>CONCATENATE(Orte[[#This Row],[Ort]]," - ",Orte[[#This Row],[Landkreis]])</f>
        <v>Wadersloh - Kreis Warendorf</v>
      </c>
      <c r="L7511" s="3" t="s">
        <v>8352</v>
      </c>
      <c r="M7511" s="3"/>
      <c r="N7511" t="str">
        <f>Orte[[#This Row],[Ort]]</f>
        <v>Wadersloh</v>
      </c>
    </row>
    <row r="7512" spans="1:14" x14ac:dyDescent="0.35">
      <c r="A7512" t="s">
        <v>5400</v>
      </c>
      <c r="B7512" s="3" t="s">
        <v>13268</v>
      </c>
      <c r="C7512" s="4">
        <v>49.247438009200003</v>
      </c>
      <c r="D7512" s="4">
        <v>6.7770286145299998</v>
      </c>
      <c r="E7512" s="4">
        <f>Orte[[#This Row],[Lat_dez]]*PI()/180</f>
        <v>0.85952994143234163</v>
      </c>
      <c r="F7512" s="4">
        <f>Orte[[#This Row],[Lon_dez]]*PI()/180</f>
        <v>0.11828146282541813</v>
      </c>
      <c r="G7512" t="s">
        <v>534</v>
      </c>
      <c r="H7512" t="s">
        <v>1276</v>
      </c>
      <c r="I7512" s="4" t="b">
        <v>0</v>
      </c>
      <c r="J7512" s="4" t="str">
        <f>CONCATENATE(Orte[[#This Row],[Ort]]," - ",Orte[[#This Row],[Landkreis]])</f>
        <v>Wadgassen - Landkreis Saarlouis</v>
      </c>
      <c r="L7512" s="3" t="s">
        <v>9206</v>
      </c>
      <c r="M7512" s="3"/>
      <c r="N7512" t="str">
        <f>Orte[[#This Row],[Ort]]</f>
        <v>Wadgassen</v>
      </c>
    </row>
    <row r="7513" spans="1:14" x14ac:dyDescent="0.35">
      <c r="A7513" t="s">
        <v>5203</v>
      </c>
      <c r="B7513" s="3" t="s">
        <v>13025</v>
      </c>
      <c r="C7513" s="4">
        <v>49.284992095200003</v>
      </c>
      <c r="D7513" s="4">
        <v>12.6671234741</v>
      </c>
      <c r="E7513" s="4">
        <f>Orte[[#This Row],[Lat_dez]]*PI()/180</f>
        <v>0.8601853838806186</v>
      </c>
      <c r="F7513" s="4">
        <f>Orte[[#This Row],[Lon_dez]]*PI()/180</f>
        <v>0.22108301137970768</v>
      </c>
      <c r="G7513" t="s">
        <v>665</v>
      </c>
      <c r="H7513" t="s">
        <v>915</v>
      </c>
      <c r="I7513" s="4" t="b">
        <v>0</v>
      </c>
      <c r="J7513" s="4" t="str">
        <f>CONCATENATE(Orte[[#This Row],[Ort]]," - ",Orte[[#This Row],[Landkreis]])</f>
        <v>Waffenbrunn - Landkreis Cham</v>
      </c>
      <c r="L7513" s="3" t="s">
        <v>13327</v>
      </c>
      <c r="M7513" s="3"/>
      <c r="N7513" t="str">
        <f>Orte[[#This Row],[Ort]]</f>
        <v>Waffenbrunn</v>
      </c>
    </row>
    <row r="7514" spans="1:14" x14ac:dyDescent="0.35">
      <c r="A7514" t="s">
        <v>4773</v>
      </c>
      <c r="B7514" s="3" t="s">
        <v>12452</v>
      </c>
      <c r="C7514" s="4">
        <v>52.5456019704</v>
      </c>
      <c r="D7514" s="4">
        <v>8.6243916558800002</v>
      </c>
      <c r="E7514" s="4">
        <f>Orte[[#This Row],[Lat_dez]]*PI()/180</f>
        <v>0.91709376182590008</v>
      </c>
      <c r="F7514" s="4">
        <f>Orte[[#This Row],[Lon_dez]]*PI()/180</f>
        <v>0.15052403037663178</v>
      </c>
      <c r="G7514" t="s">
        <v>554</v>
      </c>
      <c r="H7514" t="s">
        <v>737</v>
      </c>
      <c r="I7514" s="4" t="b">
        <v>0</v>
      </c>
      <c r="J7514" s="4" t="str">
        <f>CONCATENATE(Orte[[#This Row],[Ort]]," - ",Orte[[#This Row],[Landkreis]])</f>
        <v>Wagenfeld - Landkreis Diepholz</v>
      </c>
      <c r="L7514" s="3" t="s">
        <v>13554</v>
      </c>
      <c r="M7514" s="3"/>
      <c r="N7514" t="str">
        <f>Orte[[#This Row],[Ort]]</f>
        <v>Wagenfeld</v>
      </c>
    </row>
    <row r="7515" spans="1:14" x14ac:dyDescent="0.35">
      <c r="A7515" t="s">
        <v>6135</v>
      </c>
      <c r="B7515" s="3" t="s">
        <v>14251</v>
      </c>
      <c r="C7515" s="4">
        <v>52.5547310985</v>
      </c>
      <c r="D7515" s="4">
        <v>10.5182677955</v>
      </c>
      <c r="E7515" s="4">
        <f>Orte[[#This Row],[Lat_dez]]*PI()/180</f>
        <v>0.91725309516908138</v>
      </c>
      <c r="F7515" s="4">
        <f>Orte[[#This Row],[Lon_dez]]*PI()/180</f>
        <v>0.1835784046379606</v>
      </c>
      <c r="G7515" t="s">
        <v>554</v>
      </c>
      <c r="H7515" t="s">
        <v>1314</v>
      </c>
      <c r="I7515" s="4" t="b">
        <v>0</v>
      </c>
      <c r="J7515" s="4" t="str">
        <f>CONCATENATE(Orte[[#This Row],[Ort]]," - ",Orte[[#This Row],[Landkreis]])</f>
        <v>Wagenhoff, Ringelah - Landkreis Gifhorn</v>
      </c>
      <c r="L7515" s="3" t="s">
        <v>14778</v>
      </c>
      <c r="M7515" s="3"/>
      <c r="N7515" t="str">
        <f>Orte[[#This Row],[Ort]]</f>
        <v>Wagenhoff, Ringelah</v>
      </c>
    </row>
    <row r="7516" spans="1:14" x14ac:dyDescent="0.35">
      <c r="A7516" t="s">
        <v>1708</v>
      </c>
      <c r="B7516" s="3" t="s">
        <v>8667</v>
      </c>
      <c r="C7516" s="4">
        <v>49.230985530300003</v>
      </c>
      <c r="D7516" s="4">
        <v>8.5363512892400006</v>
      </c>
      <c r="E7516" s="4">
        <f>Orte[[#This Row],[Lat_dez]]*PI()/180</f>
        <v>0.8592427915054216</v>
      </c>
      <c r="F7516" s="4">
        <f>Orte[[#This Row],[Lon_dez]]*PI()/180</f>
        <v>0.14898743610410081</v>
      </c>
      <c r="G7516" t="s">
        <v>546</v>
      </c>
      <c r="H7516" t="s">
        <v>723</v>
      </c>
      <c r="I7516" s="4" t="b">
        <v>0</v>
      </c>
      <c r="J7516" s="4" t="str">
        <f>CONCATENATE(Orte[[#This Row],[Ort]]," - ",Orte[[#This Row],[Landkreis]])</f>
        <v>Waghäusel - Landkreis Karlsruhe</v>
      </c>
      <c r="L7516" s="3" t="s">
        <v>15602</v>
      </c>
      <c r="M7516" s="3"/>
      <c r="N7516" t="str">
        <f>Orte[[#This Row],[Ort]]</f>
        <v>Waghäusel</v>
      </c>
    </row>
    <row r="7517" spans="1:14" x14ac:dyDescent="0.35">
      <c r="A7517" t="s">
        <v>4177</v>
      </c>
      <c r="B7517" s="3" t="s">
        <v>11679</v>
      </c>
      <c r="C7517" s="4">
        <v>47.937250329000001</v>
      </c>
      <c r="D7517" s="4">
        <v>12.730449843700001</v>
      </c>
      <c r="E7517" s="4">
        <f>Orte[[#This Row],[Lat_dez]]*PI()/180</f>
        <v>0.83666285259378492</v>
      </c>
      <c r="F7517" s="4">
        <f>Orte[[#This Row],[Lon_dez]]*PI()/180</f>
        <v>0.22218826503256253</v>
      </c>
      <c r="G7517" t="s">
        <v>665</v>
      </c>
      <c r="H7517" t="s">
        <v>913</v>
      </c>
      <c r="I7517" s="4" t="b">
        <v>0</v>
      </c>
      <c r="J7517" s="4" t="str">
        <f>CONCATENATE(Orte[[#This Row],[Ort]]," - ",Orte[[#This Row],[Landkreis]])</f>
        <v>Waging a. See - Landkreis Traunstein</v>
      </c>
      <c r="L7517" s="3" t="s">
        <v>8356</v>
      </c>
      <c r="M7517" s="3"/>
      <c r="N7517" t="str">
        <f>Orte[[#This Row],[Ort]]</f>
        <v>Waging a. See</v>
      </c>
    </row>
    <row r="7518" spans="1:14" x14ac:dyDescent="0.35">
      <c r="A7518" t="s">
        <v>670</v>
      </c>
      <c r="B7518" s="3" t="s">
        <v>7770</v>
      </c>
      <c r="C7518" s="4">
        <v>53.9440903335</v>
      </c>
      <c r="D7518" s="4">
        <v>10.141677124699999</v>
      </c>
      <c r="E7518" s="4">
        <f>Orte[[#This Row],[Lat_dez]]*PI()/180</f>
        <v>0.94150198831282095</v>
      </c>
      <c r="F7518" s="4">
        <f>Orte[[#This Row],[Lon_dez]]*PI()/180</f>
        <v>0.17700565750020653</v>
      </c>
      <c r="G7518" t="s">
        <v>641</v>
      </c>
      <c r="H7518" t="s">
        <v>671</v>
      </c>
      <c r="I7518" s="4" t="b">
        <v>0</v>
      </c>
      <c r="J7518" s="4" t="str">
        <f>CONCATENATE(Orte[[#This Row],[Ort]]," - ",Orte[[#This Row],[Landkreis]])</f>
        <v>Wahlstedt - Kreis Segeberg</v>
      </c>
      <c r="L7518" s="3" t="s">
        <v>12187</v>
      </c>
      <c r="M7518" s="3"/>
      <c r="N7518" t="str">
        <f>Orte[[#This Row],[Ort]]</f>
        <v>Wahlstedt</v>
      </c>
    </row>
    <row r="7519" spans="1:14" x14ac:dyDescent="0.35">
      <c r="A7519" t="s">
        <v>4721</v>
      </c>
      <c r="B7519" s="3" t="s">
        <v>12387</v>
      </c>
      <c r="C7519" s="4">
        <v>52.609672690300002</v>
      </c>
      <c r="D7519" s="4">
        <v>10.600968115600001</v>
      </c>
      <c r="E7519" s="4">
        <f>Orte[[#This Row],[Lat_dez]]*PI()/180</f>
        <v>0.91821200684227811</v>
      </c>
      <c r="F7519" s="4">
        <f>Orte[[#This Row],[Lon_dez]]*PI()/180</f>
        <v>0.18502179751615885</v>
      </c>
      <c r="G7519" t="s">
        <v>554</v>
      </c>
      <c r="H7519" t="s">
        <v>1314</v>
      </c>
      <c r="I7519" s="4" t="b">
        <v>0</v>
      </c>
      <c r="J7519" s="4" t="str">
        <f>CONCATENATE(Orte[[#This Row],[Ort]]," - ",Orte[[#This Row],[Landkreis]])</f>
        <v>Wahrenholz - Landkreis Gifhorn</v>
      </c>
      <c r="L7519" s="3" t="s">
        <v>14165</v>
      </c>
      <c r="M7519" s="3"/>
      <c r="N7519" t="str">
        <f>Orte[[#This Row],[Ort]]</f>
        <v>Wahrenholz</v>
      </c>
    </row>
    <row r="7520" spans="1:14" x14ac:dyDescent="0.35">
      <c r="A7520" t="s">
        <v>776</v>
      </c>
      <c r="B7520" s="3" t="s">
        <v>7836</v>
      </c>
      <c r="C7520" s="4">
        <v>48.826415189099997</v>
      </c>
      <c r="D7520" s="4">
        <v>9.30841526759</v>
      </c>
      <c r="E7520" s="4">
        <f>Orte[[#This Row],[Lat_dez]]*PI()/180</f>
        <v>0.85218170699556473</v>
      </c>
      <c r="F7520" s="4">
        <f>Orte[[#This Row],[Lon_dez]]*PI()/180</f>
        <v>0.16246249456235451</v>
      </c>
      <c r="G7520" t="s">
        <v>546</v>
      </c>
      <c r="H7520" t="s">
        <v>777</v>
      </c>
      <c r="I7520" s="4" t="b">
        <v>0</v>
      </c>
      <c r="J7520" s="4" t="str">
        <f>CONCATENATE(Orte[[#This Row],[Ort]]," - ",Orte[[#This Row],[Landkreis]])</f>
        <v>Waiblingen - Landkreis Rems-Murr-Kreis</v>
      </c>
      <c r="L7520" s="3" t="s">
        <v>8954</v>
      </c>
      <c r="M7520" s="3"/>
      <c r="N7520" t="str">
        <f>Orte[[#This Row],[Ort]]</f>
        <v>Waiblingen</v>
      </c>
    </row>
    <row r="7521" spans="1:14" x14ac:dyDescent="0.35">
      <c r="A7521" t="s">
        <v>776</v>
      </c>
      <c r="B7521" s="3" t="s">
        <v>13440</v>
      </c>
      <c r="C7521" s="4">
        <v>48.838526363699998</v>
      </c>
      <c r="D7521" s="4">
        <v>9.3274187172099996</v>
      </c>
      <c r="E7521" s="4">
        <f>Orte[[#This Row],[Lat_dez]]*PI()/180</f>
        <v>0.85239308686861848</v>
      </c>
      <c r="F7521" s="4">
        <f>Orte[[#This Row],[Lon_dez]]*PI()/180</f>
        <v>0.16279416732746038</v>
      </c>
      <c r="G7521" t="s">
        <v>546</v>
      </c>
      <c r="H7521" t="s">
        <v>777</v>
      </c>
      <c r="I7521" s="4" t="b">
        <v>0</v>
      </c>
      <c r="J7521" s="4" t="str">
        <f>CONCATENATE(Orte[[#This Row],[Ort]]," - ",Orte[[#This Row],[Landkreis]])</f>
        <v>Waiblingen - Landkreis Rems-Murr-Kreis</v>
      </c>
      <c r="L7521" s="3" t="s">
        <v>9963</v>
      </c>
      <c r="M7521" s="3"/>
      <c r="N7521" t="str">
        <f>Orte[[#This Row],[Ort]]</f>
        <v>Waiblingen</v>
      </c>
    </row>
    <row r="7522" spans="1:14" x14ac:dyDescent="0.35">
      <c r="A7522" t="s">
        <v>776</v>
      </c>
      <c r="B7522" s="3" t="s">
        <v>10028</v>
      </c>
      <c r="C7522" s="4">
        <v>48.8757407413</v>
      </c>
      <c r="D7522" s="4">
        <v>9.3245485952500005</v>
      </c>
      <c r="E7522" s="4">
        <f>Orte[[#This Row],[Lat_dez]]*PI()/180</f>
        <v>0.853042600286819</v>
      </c>
      <c r="F7522" s="4">
        <f>Orte[[#This Row],[Lon_dez]]*PI()/180</f>
        <v>0.16274407424932461</v>
      </c>
      <c r="G7522" t="s">
        <v>546</v>
      </c>
      <c r="H7522" t="s">
        <v>777</v>
      </c>
      <c r="I7522" s="4" t="b">
        <v>0</v>
      </c>
      <c r="J7522" s="4" t="str">
        <f>CONCATENATE(Orte[[#This Row],[Ort]]," - ",Orte[[#This Row],[Landkreis]])</f>
        <v>Waiblingen - Landkreis Rems-Murr-Kreis</v>
      </c>
      <c r="L7522" s="3" t="s">
        <v>14283</v>
      </c>
      <c r="M7522" s="3"/>
      <c r="N7522" t="str">
        <f>Orte[[#This Row],[Ort]]</f>
        <v>Waiblingen</v>
      </c>
    </row>
    <row r="7523" spans="1:14" x14ac:dyDescent="0.35">
      <c r="A7523" t="s">
        <v>5513</v>
      </c>
      <c r="B7523" s="3" t="s">
        <v>13413</v>
      </c>
      <c r="C7523" s="4">
        <v>49.294439819399997</v>
      </c>
      <c r="D7523" s="4">
        <v>8.9051661329700007</v>
      </c>
      <c r="E7523" s="4">
        <f>Orte[[#This Row],[Lat_dez]]*PI()/180</f>
        <v>0.86035027777472883</v>
      </c>
      <c r="F7523" s="4">
        <f>Orte[[#This Row],[Lon_dez]]*PI()/180</f>
        <v>0.15542446945741767</v>
      </c>
      <c r="G7523" t="s">
        <v>546</v>
      </c>
      <c r="H7523" t="s">
        <v>726</v>
      </c>
      <c r="I7523" s="4" t="b">
        <v>0</v>
      </c>
      <c r="J7523" s="4" t="str">
        <f>CONCATENATE(Orte[[#This Row],[Ort]]," - ",Orte[[#This Row],[Landkreis]])</f>
        <v>Waibstadt - Landkreis Rhein-Neckar-Kreis</v>
      </c>
      <c r="L7523" s="3" t="s">
        <v>14483</v>
      </c>
      <c r="M7523" s="3"/>
      <c r="N7523" t="str">
        <f>Orte[[#This Row],[Ort]]</f>
        <v>Waibstadt</v>
      </c>
    </row>
    <row r="7524" spans="1:14" x14ac:dyDescent="0.35">
      <c r="A7524" t="s">
        <v>5199</v>
      </c>
      <c r="B7524" s="3" t="s">
        <v>13021</v>
      </c>
      <c r="C7524" s="4">
        <v>49.651245509500001</v>
      </c>
      <c r="D7524" s="4">
        <v>12.4925256797</v>
      </c>
      <c r="E7524" s="4">
        <f>Orte[[#This Row],[Lat_dez]]*PI()/180</f>
        <v>0.86657771185682453</v>
      </c>
      <c r="F7524" s="4">
        <f>Orte[[#This Row],[Lon_dez]]*PI()/180</f>
        <v>0.21803570500070751</v>
      </c>
      <c r="G7524" t="s">
        <v>665</v>
      </c>
      <c r="H7524" t="s">
        <v>1224</v>
      </c>
      <c r="I7524" s="4" t="b">
        <v>0</v>
      </c>
      <c r="J7524" s="4" t="str">
        <f>CONCATENATE(Orte[[#This Row],[Ort]]," - ",Orte[[#This Row],[Landkreis]])</f>
        <v>Waidhaus - Landkreis Neustadt a.d. Waldnaab</v>
      </c>
      <c r="L7524" s="3" t="s">
        <v>11550</v>
      </c>
      <c r="M7524" s="3"/>
      <c r="N7524" t="str">
        <f>Orte[[#This Row],[Ort]]</f>
        <v>Waidhaus</v>
      </c>
    </row>
    <row r="7525" spans="1:14" x14ac:dyDescent="0.35">
      <c r="A7525" t="s">
        <v>1393</v>
      </c>
      <c r="B7525" s="3" t="s">
        <v>8325</v>
      </c>
      <c r="C7525" s="4">
        <v>48.578018248100001</v>
      </c>
      <c r="D7525" s="4">
        <v>11.335986137200001</v>
      </c>
      <c r="E7525" s="4">
        <f>Orte[[#This Row],[Lat_dez]]*PI()/180</f>
        <v>0.84784636252323275</v>
      </c>
      <c r="F7525" s="4">
        <f>Orte[[#This Row],[Lon_dez]]*PI()/180</f>
        <v>0.19785028205457367</v>
      </c>
      <c r="G7525" t="s">
        <v>665</v>
      </c>
      <c r="H7525" t="s">
        <v>951</v>
      </c>
      <c r="I7525" s="4" t="b">
        <v>0</v>
      </c>
      <c r="J7525" s="4" t="str">
        <f>CONCATENATE(Orte[[#This Row],[Ort]]," - ",Orte[[#This Row],[Landkreis]])</f>
        <v>Waidhofen - Landkreis Neuburg-Schrobenhausen</v>
      </c>
      <c r="L7525" s="3" t="s">
        <v>12673</v>
      </c>
      <c r="M7525" s="3"/>
      <c r="N7525" t="str">
        <f>Orte[[#This Row],[Ort]]</f>
        <v>Waidhofen</v>
      </c>
    </row>
    <row r="7526" spans="1:14" x14ac:dyDescent="0.35">
      <c r="A7526" t="s">
        <v>673</v>
      </c>
      <c r="B7526" s="3" t="s">
        <v>7773</v>
      </c>
      <c r="C7526" s="4">
        <v>49.955905424100003</v>
      </c>
      <c r="D7526" s="4">
        <v>10.1412055715</v>
      </c>
      <c r="E7526" s="4">
        <f>Orte[[#This Row],[Lat_dez]]*PI()/180</f>
        <v>0.87189503046543926</v>
      </c>
      <c r="F7526" s="4">
        <f>Orte[[#This Row],[Lon_dez]]*PI()/180</f>
        <v>0.17699742734426824</v>
      </c>
      <c r="G7526" t="s">
        <v>665</v>
      </c>
      <c r="H7526" t="s">
        <v>674</v>
      </c>
      <c r="I7526" s="4" t="b">
        <v>0</v>
      </c>
      <c r="J7526" s="4" t="str">
        <f>CONCATENATE(Orte[[#This Row],[Ort]]," - ",Orte[[#This Row],[Landkreis]])</f>
        <v>Waigolshausen - Landkreis Schweinfurt</v>
      </c>
      <c r="L7526" s="3" t="s">
        <v>12848</v>
      </c>
      <c r="M7526" s="3"/>
      <c r="N7526" t="str">
        <f>Orte[[#This Row],[Ort]]</f>
        <v>Waigolshausen</v>
      </c>
    </row>
    <row r="7527" spans="1:14" x14ac:dyDescent="0.35">
      <c r="A7527" t="s">
        <v>4471</v>
      </c>
      <c r="B7527" s="3" t="s">
        <v>12068</v>
      </c>
      <c r="C7527" s="4">
        <v>48.1801177145</v>
      </c>
      <c r="D7527" s="4">
        <v>10.022570072500001</v>
      </c>
      <c r="E7527" s="4">
        <f>Orte[[#This Row],[Lat_dez]]*PI()/180</f>
        <v>0.84090168811647037</v>
      </c>
      <c r="F7527" s="4">
        <f>Orte[[#This Row],[Lon_dez]]*PI()/180</f>
        <v>0.17492684727697178</v>
      </c>
      <c r="G7527" t="s">
        <v>546</v>
      </c>
      <c r="H7527" t="s">
        <v>649</v>
      </c>
      <c r="I7527" s="4" t="b">
        <v>0</v>
      </c>
      <c r="J7527" s="4" t="str">
        <f>CONCATENATE(Orte[[#This Row],[Ort]]," - ",Orte[[#This Row],[Landkreis]])</f>
        <v>Wain - Landkreis Biberach</v>
      </c>
      <c r="L7527" s="3" t="s">
        <v>8361</v>
      </c>
      <c r="M7527" s="3"/>
      <c r="N7527" t="str">
        <f>Orte[[#This Row],[Ort]]</f>
        <v>Wain</v>
      </c>
    </row>
    <row r="7528" spans="1:14" x14ac:dyDescent="0.35">
      <c r="A7528" t="s">
        <v>4961</v>
      </c>
      <c r="B7528" s="3" t="s">
        <v>12699</v>
      </c>
      <c r="C7528" s="4">
        <v>49.8459959391</v>
      </c>
      <c r="D7528" s="4">
        <v>11.3285206524</v>
      </c>
      <c r="E7528" s="4">
        <f>Orte[[#This Row],[Lat_dez]]*PI()/180</f>
        <v>0.86997674807301784</v>
      </c>
      <c r="F7528" s="4">
        <f>Orte[[#This Row],[Lon_dez]]*PI()/180</f>
        <v>0.19771998476455607</v>
      </c>
      <c r="G7528" t="s">
        <v>665</v>
      </c>
      <c r="H7528" t="s">
        <v>837</v>
      </c>
      <c r="I7528" s="4" t="b">
        <v>0</v>
      </c>
      <c r="J7528" s="4" t="str">
        <f>CONCATENATE(Orte[[#This Row],[Ort]]," - ",Orte[[#This Row],[Landkreis]])</f>
        <v>Waischenfeld - Landkreis Bayreuth</v>
      </c>
      <c r="L7528" s="3" t="s">
        <v>13540</v>
      </c>
      <c r="M7528" s="3"/>
      <c r="N7528" t="str">
        <f>Orte[[#This Row],[Ort]]</f>
        <v>Waischenfeld</v>
      </c>
    </row>
    <row r="7529" spans="1:14" x14ac:dyDescent="0.35">
      <c r="A7529" t="s">
        <v>4200</v>
      </c>
      <c r="B7529" s="3" t="s">
        <v>11706</v>
      </c>
      <c r="C7529" s="4">
        <v>47.593151622500002</v>
      </c>
      <c r="D7529" s="4">
        <v>11.3214907458</v>
      </c>
      <c r="E7529" s="4">
        <f>Orte[[#This Row],[Lat_dez]]*PI()/180</f>
        <v>0.83065719721350639</v>
      </c>
      <c r="F7529" s="4">
        <f>Orte[[#This Row],[Lon_dez]]*PI()/180</f>
        <v>0.19759728974827837</v>
      </c>
      <c r="G7529" t="s">
        <v>665</v>
      </c>
      <c r="H7529" t="s">
        <v>1288</v>
      </c>
      <c r="I7529" s="4" t="b">
        <v>0</v>
      </c>
      <c r="J7529" s="4" t="str">
        <f>CONCATENATE(Orte[[#This Row],[Ort]]," - ",Orte[[#This Row],[Landkreis]])</f>
        <v>Walchensee - Landkreis Bad Tölz-Wolfratshausen</v>
      </c>
      <c r="L7529" s="3" t="s">
        <v>14156</v>
      </c>
      <c r="M7529" s="3"/>
      <c r="N7529" t="str">
        <f>Orte[[#This Row],[Ort]]</f>
        <v>Walchensee</v>
      </c>
    </row>
    <row r="7530" spans="1:14" x14ac:dyDescent="0.35">
      <c r="A7530" t="s">
        <v>7188</v>
      </c>
      <c r="B7530" s="3" t="s">
        <v>15688</v>
      </c>
      <c r="C7530" s="4">
        <v>52.928929964300004</v>
      </c>
      <c r="D7530" s="4">
        <v>7.2316107621599999</v>
      </c>
      <c r="E7530" s="4">
        <f>Orte[[#This Row],[Lat_dez]]*PI()/180</f>
        <v>0.92378409743451972</v>
      </c>
      <c r="F7530" s="4">
        <f>Orte[[#This Row],[Lon_dez]]*PI()/180</f>
        <v>0.12621541802234856</v>
      </c>
      <c r="G7530" t="s">
        <v>554</v>
      </c>
      <c r="H7530" t="s">
        <v>626</v>
      </c>
      <c r="I7530" s="4" t="b">
        <v>0</v>
      </c>
      <c r="J7530" s="4" t="str">
        <f>CONCATENATE(Orte[[#This Row],[Ort]]," - ",Orte[[#This Row],[Landkreis]])</f>
        <v>Walchum - Landkreis Emsland</v>
      </c>
      <c r="L7530" s="3" t="s">
        <v>13022</v>
      </c>
      <c r="M7530" s="3"/>
      <c r="N7530" t="str">
        <f>Orte[[#This Row],[Ort]]</f>
        <v>Walchum</v>
      </c>
    </row>
    <row r="7531" spans="1:14" x14ac:dyDescent="0.35">
      <c r="A7531" t="s">
        <v>3235</v>
      </c>
      <c r="B7531" s="3" t="s">
        <v>12899</v>
      </c>
      <c r="C7531" s="4">
        <v>47.931761960199999</v>
      </c>
      <c r="D7531" s="4">
        <v>9.1668458200299998</v>
      </c>
      <c r="E7531" s="4">
        <f>Orte[[#This Row],[Lat_dez]]*PI()/180</f>
        <v>0.83656706248766122</v>
      </c>
      <c r="F7531" s="4">
        <f>Orte[[#This Row],[Lon_dez]]*PI()/180</f>
        <v>0.15999164158220305</v>
      </c>
      <c r="G7531" t="s">
        <v>546</v>
      </c>
      <c r="H7531" t="s">
        <v>1495</v>
      </c>
      <c r="I7531" s="4" t="b">
        <v>0</v>
      </c>
      <c r="J7531" s="4" t="str">
        <f>CONCATENATE(Orte[[#This Row],[Ort]]," - ",Orte[[#This Row],[Landkreis]])</f>
        <v>Wald - Landkreis Sigmaringen</v>
      </c>
      <c r="L7531" s="3" t="s">
        <v>14146</v>
      </c>
      <c r="M7531" s="3"/>
      <c r="N7531" t="str">
        <f>Orte[[#This Row],[Ort]]</f>
        <v>Wald</v>
      </c>
    </row>
    <row r="7532" spans="1:14" x14ac:dyDescent="0.35">
      <c r="A7532" t="s">
        <v>3235</v>
      </c>
      <c r="B7532" s="3" t="s">
        <v>10472</v>
      </c>
      <c r="C7532" s="4">
        <v>49.128412425199997</v>
      </c>
      <c r="D7532" s="4">
        <v>12.3516254512</v>
      </c>
      <c r="E7532" s="4">
        <f>Orte[[#This Row],[Lat_dez]]*PI()/180</f>
        <v>0.8574525530974324</v>
      </c>
      <c r="F7532" s="4">
        <f>Orte[[#This Row],[Lon_dez]]*PI()/180</f>
        <v>0.21557653209657018</v>
      </c>
      <c r="G7532" t="s">
        <v>665</v>
      </c>
      <c r="H7532" t="s">
        <v>915</v>
      </c>
      <c r="I7532" s="4" t="b">
        <v>0</v>
      </c>
      <c r="J7532" s="4" t="str">
        <f>CONCATENATE(Orte[[#This Row],[Ort]]," - ",Orte[[#This Row],[Landkreis]])</f>
        <v>Wald - Landkreis Cham</v>
      </c>
      <c r="L7532" s="3" t="s">
        <v>14480</v>
      </c>
      <c r="M7532" s="3"/>
      <c r="N7532" t="str">
        <f>Orte[[#This Row],[Ort]]</f>
        <v>Wald</v>
      </c>
    </row>
    <row r="7533" spans="1:14" x14ac:dyDescent="0.35">
      <c r="A7533" t="s">
        <v>6996</v>
      </c>
      <c r="B7533" s="3" t="s">
        <v>15421</v>
      </c>
      <c r="C7533" s="4">
        <v>48.487955892499997</v>
      </c>
      <c r="D7533" s="4">
        <v>8.5821282222100006</v>
      </c>
      <c r="E7533" s="4">
        <f>Orte[[#This Row],[Lat_dez]]*PI()/180</f>
        <v>0.84627447788591059</v>
      </c>
      <c r="F7533" s="4">
        <f>Orte[[#This Row],[Lon_dez]]*PI()/180</f>
        <v>0.14978639430589205</v>
      </c>
      <c r="G7533" t="s">
        <v>546</v>
      </c>
      <c r="H7533" t="s">
        <v>2016</v>
      </c>
      <c r="I7533" s="4" t="b">
        <v>0</v>
      </c>
      <c r="J7533" s="4" t="str">
        <f>CONCATENATE(Orte[[#This Row],[Ort]]," - ",Orte[[#This Row],[Landkreis]])</f>
        <v>Waldachtal - Landkreis Freudenstadt</v>
      </c>
      <c r="L7533" s="3" t="s">
        <v>15588</v>
      </c>
      <c r="M7533" s="3"/>
      <c r="N7533" t="str">
        <f>Orte[[#This Row],[Ort]]</f>
        <v>Waldachtal</v>
      </c>
    </row>
    <row r="7534" spans="1:14" x14ac:dyDescent="0.35">
      <c r="A7534" t="s">
        <v>4541</v>
      </c>
      <c r="B7534" s="3" t="s">
        <v>12152</v>
      </c>
      <c r="C7534" s="4">
        <v>49.9614072185</v>
      </c>
      <c r="D7534" s="4">
        <v>7.8150254847599996</v>
      </c>
      <c r="E7534" s="4">
        <f>Orte[[#This Row],[Lat_dez]]*PI()/180</f>
        <v>0.87199105489248707</v>
      </c>
      <c r="F7534" s="4">
        <f>Orte[[#This Row],[Lon_dez]]*PI()/180</f>
        <v>0.13639792583632793</v>
      </c>
      <c r="G7534" t="s">
        <v>514</v>
      </c>
      <c r="H7534" t="s">
        <v>1682</v>
      </c>
      <c r="I7534" s="4" t="b">
        <v>0</v>
      </c>
      <c r="J7534" s="4" t="str">
        <f>CONCATENATE(Orte[[#This Row],[Ort]]," - ",Orte[[#This Row],[Landkreis]])</f>
        <v>Waldalgesheim - Landkreis Mainz-Bingen</v>
      </c>
      <c r="L7534" s="3" t="s">
        <v>11680</v>
      </c>
      <c r="M7534" s="3"/>
      <c r="N7534" t="str">
        <f>Orte[[#This Row],[Ort]]</f>
        <v>Waldalgesheim</v>
      </c>
    </row>
    <row r="7535" spans="1:14" x14ac:dyDescent="0.35">
      <c r="A7535" t="s">
        <v>775</v>
      </c>
      <c r="B7535" s="3" t="s">
        <v>7835</v>
      </c>
      <c r="C7535" s="4">
        <v>49.961124444799999</v>
      </c>
      <c r="D7535" s="4">
        <v>9.3221444539499991</v>
      </c>
      <c r="E7535" s="4">
        <f>Orte[[#This Row],[Lat_dez]]*PI()/180</f>
        <v>0.87198611956038385</v>
      </c>
      <c r="F7535" s="4">
        <f>Orte[[#This Row],[Lon_dez]]*PI()/180</f>
        <v>0.1627021140679564</v>
      </c>
      <c r="G7535" t="s">
        <v>665</v>
      </c>
      <c r="H7535" t="s">
        <v>771</v>
      </c>
      <c r="I7535" s="4" t="b">
        <v>0</v>
      </c>
      <c r="J7535" s="4" t="str">
        <f>CONCATENATE(Orte[[#This Row],[Ort]]," - ",Orte[[#This Row],[Landkreis]])</f>
        <v>Waldaschaff, Waldaschaffer Forst - Landkreis Aschaffenburg</v>
      </c>
      <c r="L7535" s="3" t="s">
        <v>12838</v>
      </c>
      <c r="M7535" s="3"/>
      <c r="N7535" t="str">
        <f>Orte[[#This Row],[Ort]]</f>
        <v>Waldaschaff, Waldaschaffer Forst</v>
      </c>
    </row>
    <row r="7536" spans="1:14" x14ac:dyDescent="0.35">
      <c r="A7536" t="s">
        <v>587</v>
      </c>
      <c r="B7536" s="3" t="s">
        <v>7715</v>
      </c>
      <c r="C7536" s="4">
        <v>49.814492436400002</v>
      </c>
      <c r="D7536" s="4">
        <v>7.7109585662500004</v>
      </c>
      <c r="E7536" s="4">
        <f>Orte[[#This Row],[Lat_dez]]*PI()/180</f>
        <v>0.86942690822499202</v>
      </c>
      <c r="F7536" s="4">
        <f>Orte[[#This Row],[Lon_dez]]*PI()/180</f>
        <v>0.13458161546592382</v>
      </c>
      <c r="G7536" t="s">
        <v>514</v>
      </c>
      <c r="H7536" t="s">
        <v>588</v>
      </c>
      <c r="I7536" s="4" t="b">
        <v>0</v>
      </c>
      <c r="J7536" s="4" t="str">
        <f>CONCATENATE(Orte[[#This Row],[Ort]]," - ",Orte[[#This Row],[Landkreis]])</f>
        <v>Waldböckelheim - Landkreis Bad Kreuznach</v>
      </c>
      <c r="L7536" s="3" t="s">
        <v>8863</v>
      </c>
      <c r="M7536" s="3"/>
      <c r="N7536" t="str">
        <f>Orte[[#This Row],[Ort]]</f>
        <v>Waldböckelheim</v>
      </c>
    </row>
    <row r="7537" spans="1:14" x14ac:dyDescent="0.35">
      <c r="A7537" t="s">
        <v>4635</v>
      </c>
      <c r="B7537" s="3" t="s">
        <v>12277</v>
      </c>
      <c r="C7537" s="4">
        <v>50.551706580699999</v>
      </c>
      <c r="D7537" s="4">
        <v>7.4162384753400001</v>
      </c>
      <c r="E7537" s="4">
        <f>Orte[[#This Row],[Lat_dez]]*PI()/180</f>
        <v>0.88229372233529957</v>
      </c>
      <c r="F7537" s="4">
        <f>Orte[[#This Row],[Lon_dez]]*PI()/180</f>
        <v>0.12943777950776728</v>
      </c>
      <c r="G7537" t="s">
        <v>514</v>
      </c>
      <c r="H7537" t="s">
        <v>584</v>
      </c>
      <c r="I7537" s="4" t="b">
        <v>0</v>
      </c>
      <c r="J7537" s="4" t="str">
        <f>CONCATENATE(Orte[[#This Row],[Ort]]," - ",Orte[[#This Row],[Landkreis]])</f>
        <v>Waldbreitbach, Hasuen - Landkreis Neuwied</v>
      </c>
      <c r="L7537" s="3" t="s">
        <v>13319</v>
      </c>
      <c r="M7537" s="3"/>
      <c r="N7537" t="str">
        <f>Orte[[#This Row],[Ort]]</f>
        <v>Waldbreitbach, Hasuen</v>
      </c>
    </row>
    <row r="7538" spans="1:14" x14ac:dyDescent="0.35">
      <c r="A7538" t="s">
        <v>3939</v>
      </c>
      <c r="B7538" s="3" t="s">
        <v>11382</v>
      </c>
      <c r="C7538" s="4">
        <v>50.8676998372</v>
      </c>
      <c r="D7538" s="4">
        <v>7.61048000165</v>
      </c>
      <c r="E7538" s="4">
        <f>Orte[[#This Row],[Lat_dez]]*PI()/180</f>
        <v>0.88780884507532365</v>
      </c>
      <c r="F7538" s="4">
        <f>Orte[[#This Row],[Lon_dez]]*PI()/180</f>
        <v>0.13282793368597598</v>
      </c>
      <c r="G7538" t="s">
        <v>504</v>
      </c>
      <c r="H7538" t="s">
        <v>1161</v>
      </c>
      <c r="I7538" s="4" t="b">
        <v>0</v>
      </c>
      <c r="J7538" s="4" t="str">
        <f>CONCATENATE(Orte[[#This Row],[Ort]]," - ",Orte[[#This Row],[Landkreis]])</f>
        <v>Waldbröl - Kreis Oberbergischer Kreis</v>
      </c>
      <c r="L7538" s="3" t="s">
        <v>12836</v>
      </c>
      <c r="M7538" s="3"/>
      <c r="N7538" t="str">
        <f>Orte[[#This Row],[Ort]]</f>
        <v>Waldbröl</v>
      </c>
    </row>
    <row r="7539" spans="1:14" x14ac:dyDescent="0.35">
      <c r="A7539" t="s">
        <v>4004</v>
      </c>
      <c r="B7539" s="3" t="s">
        <v>11465</v>
      </c>
      <c r="C7539" s="4">
        <v>48.923865454900003</v>
      </c>
      <c r="D7539" s="4">
        <v>8.4699904877099996</v>
      </c>
      <c r="E7539" s="4">
        <f>Orte[[#This Row],[Lat_dez]]*PI()/180</f>
        <v>0.85388253499071831</v>
      </c>
      <c r="F7539" s="4">
        <f>Orte[[#This Row],[Lon_dez]]*PI()/180</f>
        <v>0.1478292216231398</v>
      </c>
      <c r="G7539" t="s">
        <v>546</v>
      </c>
      <c r="H7539" t="s">
        <v>723</v>
      </c>
      <c r="I7539" s="4" t="b">
        <v>0</v>
      </c>
      <c r="J7539" s="4" t="str">
        <f>CONCATENATE(Orte[[#This Row],[Ort]]," - ",Orte[[#This Row],[Landkreis]])</f>
        <v>Waldbronn - Landkreis Karlsruhe</v>
      </c>
      <c r="L7539" s="3" t="s">
        <v>13024</v>
      </c>
      <c r="M7539" s="3"/>
      <c r="N7539" t="str">
        <f>Orte[[#This Row],[Ort]]</f>
        <v>Waldbronn</v>
      </c>
    </row>
    <row r="7540" spans="1:14" x14ac:dyDescent="0.35">
      <c r="A7540" t="s">
        <v>4675</v>
      </c>
      <c r="B7540" s="3" t="s">
        <v>13082</v>
      </c>
      <c r="C7540" s="4">
        <v>50.511544319099997</v>
      </c>
      <c r="D7540" s="4">
        <v>8.1130610781199994</v>
      </c>
      <c r="E7540" s="4">
        <f>Orte[[#This Row],[Lat_dez]]*PI()/180</f>
        <v>0.88159275863533226</v>
      </c>
      <c r="F7540" s="4">
        <f>Orte[[#This Row],[Lon_dez]]*PI()/180</f>
        <v>0.14159962822859487</v>
      </c>
      <c r="G7540" t="s">
        <v>549</v>
      </c>
      <c r="H7540" t="s">
        <v>1130</v>
      </c>
      <c r="I7540" s="4" t="b">
        <v>0</v>
      </c>
      <c r="J7540" s="4" t="str">
        <f>CONCATENATE(Orte[[#This Row],[Ort]]," - ",Orte[[#This Row],[Landkreis]])</f>
        <v>Waldbrunn - Landkreis Limburg-Weilburg</v>
      </c>
      <c r="L7540" s="3" t="s">
        <v>14472</v>
      </c>
      <c r="M7540" s="3"/>
      <c r="N7540" t="str">
        <f>Orte[[#This Row],[Ort]]</f>
        <v>Waldbrunn</v>
      </c>
    </row>
    <row r="7541" spans="1:14" x14ac:dyDescent="0.35">
      <c r="A7541" t="s">
        <v>4675</v>
      </c>
      <c r="B7541" s="3" t="s">
        <v>12335</v>
      </c>
      <c r="C7541" s="4">
        <v>49.455499951900002</v>
      </c>
      <c r="D7541" s="4">
        <v>9.0788832438</v>
      </c>
      <c r="E7541" s="4">
        <f>Orte[[#This Row],[Lat_dez]]*PI()/180</f>
        <v>0.8631613073805523</v>
      </c>
      <c r="F7541" s="4">
        <f>Orte[[#This Row],[Lon_dez]]*PI()/180</f>
        <v>0.15845640500845307</v>
      </c>
      <c r="G7541" t="s">
        <v>546</v>
      </c>
      <c r="H7541" t="s">
        <v>774</v>
      </c>
      <c r="I7541" s="4" t="b">
        <v>0</v>
      </c>
      <c r="J7541" s="4" t="str">
        <f>CONCATENATE(Orte[[#This Row],[Ort]]," - ",Orte[[#This Row],[Landkreis]])</f>
        <v>Waldbrunn - Landkreis Neckar-Odenwald-Kreis</v>
      </c>
      <c r="L7541" s="3" t="s">
        <v>13027</v>
      </c>
      <c r="M7541" s="3"/>
      <c r="N7541" t="str">
        <f>Orte[[#This Row],[Ort]]</f>
        <v>Waldbrunn</v>
      </c>
    </row>
    <row r="7542" spans="1:14" x14ac:dyDescent="0.35">
      <c r="A7542" t="s">
        <v>6104</v>
      </c>
      <c r="B7542" s="3" t="s">
        <v>14208</v>
      </c>
      <c r="C7542" s="4">
        <v>49.760243019599997</v>
      </c>
      <c r="D7542" s="4">
        <v>9.7870802452000003</v>
      </c>
      <c r="E7542" s="4">
        <f>Orte[[#This Row],[Lat_dez]]*PI()/180</f>
        <v>0.86848007728454524</v>
      </c>
      <c r="F7542" s="4">
        <f>Orte[[#This Row],[Lon_dez]]*PI()/180</f>
        <v>0.17081677443563395</v>
      </c>
      <c r="G7542" t="s">
        <v>665</v>
      </c>
      <c r="H7542" t="s">
        <v>1003</v>
      </c>
      <c r="I7542" s="4" t="b">
        <v>0</v>
      </c>
      <c r="J7542" s="4" t="str">
        <f>CONCATENATE(Orte[[#This Row],[Ort]]," - ",Orte[[#This Row],[Landkreis]])</f>
        <v>Waldbrunn, Irtenberger Wald - Landkreis Würzburg</v>
      </c>
      <c r="L7542" s="3" t="s">
        <v>8179</v>
      </c>
      <c r="M7542" s="3"/>
      <c r="N7542" t="str">
        <f>Orte[[#This Row],[Ort]]</f>
        <v>Waldbrunn, Irtenberger Wald</v>
      </c>
    </row>
    <row r="7543" spans="1:14" x14ac:dyDescent="0.35">
      <c r="A7543" t="s">
        <v>7199</v>
      </c>
      <c r="B7543" s="3" t="s">
        <v>15701</v>
      </c>
      <c r="C7543" s="4">
        <v>47.757501531599999</v>
      </c>
      <c r="D7543" s="4">
        <v>9.722587657</v>
      </c>
      <c r="E7543" s="4">
        <f>Orte[[#This Row],[Lat_dez]]*PI()/180</f>
        <v>0.83352564425265474</v>
      </c>
      <c r="F7543" s="4">
        <f>Orte[[#This Row],[Lon_dez]]*PI()/180</f>
        <v>0.16969116642841112</v>
      </c>
      <c r="G7543" t="s">
        <v>546</v>
      </c>
      <c r="H7543" t="s">
        <v>656</v>
      </c>
      <c r="I7543" s="4" t="b">
        <v>0</v>
      </c>
      <c r="J7543" s="4" t="str">
        <f>CONCATENATE(Orte[[#This Row],[Ort]]," - ",Orte[[#This Row],[Landkreis]])</f>
        <v>Waldburg - Landkreis Ravensburg</v>
      </c>
      <c r="L7543" s="3" t="s">
        <v>11532</v>
      </c>
      <c r="M7543" s="3"/>
      <c r="N7543" t="str">
        <f>Orte[[#This Row],[Ort]]</f>
        <v>Waldburg</v>
      </c>
    </row>
    <row r="7544" spans="1:14" x14ac:dyDescent="0.35">
      <c r="A7544" t="s">
        <v>1002</v>
      </c>
      <c r="B7544" s="3" t="s">
        <v>7983</v>
      </c>
      <c r="C7544" s="4">
        <v>49.785546255600003</v>
      </c>
      <c r="D7544" s="4">
        <v>9.8006066639899991</v>
      </c>
      <c r="E7544" s="4">
        <f>Orte[[#This Row],[Lat_dez]]*PI()/180</f>
        <v>0.86892170206415453</v>
      </c>
      <c r="F7544" s="4">
        <f>Orte[[#This Row],[Lon_dez]]*PI()/180</f>
        <v>0.17105285497952305</v>
      </c>
      <c r="G7544" t="s">
        <v>665</v>
      </c>
      <c r="H7544" t="s">
        <v>1003</v>
      </c>
      <c r="I7544" s="4" t="b">
        <v>0</v>
      </c>
      <c r="J7544" s="4" t="str">
        <f>CONCATENATE(Orte[[#This Row],[Ort]]," - ",Orte[[#This Row],[Landkreis]])</f>
        <v>Waldbüttelbrunn - Landkreis Würzburg</v>
      </c>
      <c r="L7544" s="3" t="s">
        <v>13320</v>
      </c>
      <c r="M7544" s="3"/>
      <c r="N7544" t="str">
        <f>Orte[[#This Row],[Ort]]</f>
        <v>Waldbüttelbrunn</v>
      </c>
    </row>
    <row r="7545" spans="1:14" x14ac:dyDescent="0.35">
      <c r="A7545" t="s">
        <v>2859</v>
      </c>
      <c r="B7545" s="3" t="s">
        <v>10017</v>
      </c>
      <c r="C7545" s="4">
        <v>48.582287742600002</v>
      </c>
      <c r="D7545" s="4">
        <v>9.1209773991799992</v>
      </c>
      <c r="E7545" s="4">
        <f>Orte[[#This Row],[Lat_dez]]*PI()/180</f>
        <v>0.84792087925965343</v>
      </c>
      <c r="F7545" s="4">
        <f>Orte[[#This Row],[Lon_dez]]*PI()/180</f>
        <v>0.15919108661568013</v>
      </c>
      <c r="G7545" t="s">
        <v>546</v>
      </c>
      <c r="H7545" t="s">
        <v>1098</v>
      </c>
      <c r="I7545" s="4" t="b">
        <v>0</v>
      </c>
      <c r="J7545" s="4" t="str">
        <f>CONCATENATE(Orte[[#This Row],[Ort]]," - ",Orte[[#This Row],[Landkreis]])</f>
        <v>Walddorfhäslach - Landkreis Reutlingen</v>
      </c>
      <c r="L7545" s="3" t="s">
        <v>15306</v>
      </c>
      <c r="M7545" s="3"/>
      <c r="N7545" t="str">
        <f>Orte[[#This Row],[Ort]]</f>
        <v>Walddorfhäslach</v>
      </c>
    </row>
    <row r="7546" spans="1:14" x14ac:dyDescent="0.35">
      <c r="A7546" t="s">
        <v>6397</v>
      </c>
      <c r="B7546" s="3" t="s">
        <v>14611</v>
      </c>
      <c r="C7546" s="4">
        <v>51.247549548800002</v>
      </c>
      <c r="D7546" s="4">
        <v>9.0345494713499992</v>
      </c>
      <c r="E7546" s="4">
        <f>Orte[[#This Row],[Lat_dez]]*PI()/180</f>
        <v>0.89443847320549441</v>
      </c>
      <c r="F7546" s="4">
        <f>Orte[[#This Row],[Lon_dez]]*PI()/180</f>
        <v>0.15768263470937061</v>
      </c>
      <c r="G7546" t="s">
        <v>549</v>
      </c>
      <c r="H7546" t="s">
        <v>1078</v>
      </c>
      <c r="I7546" s="4" t="b">
        <v>0</v>
      </c>
      <c r="J7546" s="4" t="str">
        <f>CONCATENATE(Orte[[#This Row],[Ort]]," - ",Orte[[#This Row],[Landkreis]])</f>
        <v>Waldeck - Landkreis Waldeck-Frankenberg</v>
      </c>
      <c r="L7546" s="3" t="s">
        <v>15593</v>
      </c>
      <c r="M7546" s="3"/>
      <c r="N7546" t="str">
        <f>Orte[[#This Row],[Ort]]</f>
        <v>Waldeck</v>
      </c>
    </row>
    <row r="7547" spans="1:14" x14ac:dyDescent="0.35">
      <c r="A7547" t="s">
        <v>7273</v>
      </c>
      <c r="B7547" s="3" t="s">
        <v>15806</v>
      </c>
      <c r="C7547" s="4">
        <v>50.259394073599999</v>
      </c>
      <c r="D7547" s="4">
        <v>8.3500490209400002</v>
      </c>
      <c r="E7547" s="4">
        <f>Orte[[#This Row],[Lat_dez]]*PI()/180</f>
        <v>0.87719190664164526</v>
      </c>
      <c r="F7547" s="4">
        <f>Orte[[#This Row],[Lon_dez]]*PI()/180</f>
        <v>0.14573584811833193</v>
      </c>
      <c r="G7547" t="s">
        <v>549</v>
      </c>
      <c r="H7547" t="s">
        <v>1138</v>
      </c>
      <c r="I7547" s="4" t="b">
        <v>0</v>
      </c>
      <c r="J7547" s="4" t="str">
        <f>CONCATENATE(Orte[[#This Row],[Ort]]," - ",Orte[[#This Row],[Landkreis]])</f>
        <v>Waldems - Landkreis Rheingau-Taunus-Kreis</v>
      </c>
      <c r="L7547" s="3" t="s">
        <v>14771</v>
      </c>
      <c r="M7547" s="3"/>
      <c r="N7547" t="str">
        <f>Orte[[#This Row],[Ort]]</f>
        <v>Waldems</v>
      </c>
    </row>
    <row r="7548" spans="1:14" x14ac:dyDescent="0.35">
      <c r="A7548" t="s">
        <v>1093</v>
      </c>
      <c r="B7548" s="3" t="s">
        <v>8058</v>
      </c>
      <c r="C7548" s="4">
        <v>48.630092820400002</v>
      </c>
      <c r="D7548" s="4">
        <v>9.1307191183800001</v>
      </c>
      <c r="E7548" s="4">
        <f>Orte[[#This Row],[Lat_dez]]*PI()/180</f>
        <v>0.84875523526643548</v>
      </c>
      <c r="F7548" s="4">
        <f>Orte[[#This Row],[Lon_dez]]*PI()/180</f>
        <v>0.15936111169052489</v>
      </c>
      <c r="G7548" t="s">
        <v>546</v>
      </c>
      <c r="H7548" t="s">
        <v>749</v>
      </c>
      <c r="I7548" s="4" t="b">
        <v>0</v>
      </c>
      <c r="J7548" s="4" t="str">
        <f>CONCATENATE(Orte[[#This Row],[Ort]]," - ",Orte[[#This Row],[Landkreis]])</f>
        <v>Waldenbuch - Landkreis Böblingen</v>
      </c>
      <c r="L7548" s="3" t="s">
        <v>8938</v>
      </c>
      <c r="M7548" s="3"/>
      <c r="N7548" t="str">
        <f>Orte[[#This Row],[Ort]]</f>
        <v>Waldenbuch</v>
      </c>
    </row>
    <row r="7549" spans="1:14" x14ac:dyDescent="0.35">
      <c r="A7549" t="s">
        <v>1897</v>
      </c>
      <c r="B7549" s="3" t="s">
        <v>8868</v>
      </c>
      <c r="C7549" s="4">
        <v>50.8835108934</v>
      </c>
      <c r="D7549" s="4">
        <v>12.584429146</v>
      </c>
      <c r="E7549" s="4">
        <f>Orte[[#This Row],[Lat_dez]]*PI()/180</f>
        <v>0.88808480006423141</v>
      </c>
      <c r="F7549" s="4">
        <f>Orte[[#This Row],[Lon_dez]]*PI()/180</f>
        <v>0.21963972308163821</v>
      </c>
      <c r="G7549" t="s">
        <v>869</v>
      </c>
      <c r="H7549" t="s">
        <v>901</v>
      </c>
      <c r="I7549" s="4" t="b">
        <v>0</v>
      </c>
      <c r="J7549" s="4" t="str">
        <f>CONCATENATE(Orte[[#This Row],[Ort]]," - ",Orte[[#This Row],[Landkreis]])</f>
        <v>Waldenburg - Landkreis Zwickau</v>
      </c>
      <c r="L7549" s="3" t="s">
        <v>8176</v>
      </c>
      <c r="M7549" s="3"/>
      <c r="N7549" t="str">
        <f>Orte[[#This Row],[Ort]]</f>
        <v>Waldenburg</v>
      </c>
    </row>
    <row r="7550" spans="1:14" x14ac:dyDescent="0.35">
      <c r="A7550" t="s">
        <v>1897</v>
      </c>
      <c r="B7550" s="3" t="s">
        <v>11583</v>
      </c>
      <c r="C7550" s="4">
        <v>49.169684519800001</v>
      </c>
      <c r="D7550" s="4">
        <v>9.6402328244</v>
      </c>
      <c r="E7550" s="4">
        <f>Orte[[#This Row],[Lat_dez]]*PI()/180</f>
        <v>0.85817288703739691</v>
      </c>
      <c r="F7550" s="4">
        <f>Orte[[#This Row],[Lon_dez]]*PI()/180</f>
        <v>0.16825380344461233</v>
      </c>
      <c r="G7550" t="s">
        <v>546</v>
      </c>
      <c r="H7550" t="s">
        <v>2432</v>
      </c>
      <c r="I7550" s="4" t="b">
        <v>0</v>
      </c>
      <c r="J7550" s="4" t="str">
        <f>CONCATENATE(Orte[[#This Row],[Ort]]," - ",Orte[[#This Row],[Landkreis]])</f>
        <v>Waldenburg - Landkreis Hohenlohekreis</v>
      </c>
      <c r="L7550" s="3" t="s">
        <v>12179</v>
      </c>
      <c r="M7550" s="3"/>
      <c r="N7550" t="str">
        <f>Orte[[#This Row],[Ort]]</f>
        <v>Waldenburg</v>
      </c>
    </row>
    <row r="7551" spans="1:14" x14ac:dyDescent="0.35">
      <c r="A7551" t="s">
        <v>3454</v>
      </c>
      <c r="B7551" s="3" t="s">
        <v>10755</v>
      </c>
      <c r="C7551" s="4">
        <v>49.198089432700002</v>
      </c>
      <c r="D7551" s="4">
        <v>12.391164570300001</v>
      </c>
      <c r="E7551" s="4">
        <f>Orte[[#This Row],[Lat_dez]]*PI()/180</f>
        <v>0.85866864629124429</v>
      </c>
      <c r="F7551" s="4">
        <f>Orte[[#This Row],[Lon_dez]]*PI()/180</f>
        <v>0.21626661990820339</v>
      </c>
      <c r="G7551" t="s">
        <v>665</v>
      </c>
      <c r="H7551" t="s">
        <v>915</v>
      </c>
      <c r="I7551" s="4" t="b">
        <v>0</v>
      </c>
      <c r="J7551" s="4" t="str">
        <f>CONCATENATE(Orte[[#This Row],[Ort]]," - ",Orte[[#This Row],[Landkreis]])</f>
        <v>Walderbach - Landkreis Cham</v>
      </c>
      <c r="L7551" s="3" t="s">
        <v>9189</v>
      </c>
      <c r="M7551" s="3"/>
      <c r="N7551" t="str">
        <f>Orte[[#This Row],[Ort]]</f>
        <v>Walderbach</v>
      </c>
    </row>
    <row r="7552" spans="1:14" x14ac:dyDescent="0.35">
      <c r="A7552" t="s">
        <v>5190</v>
      </c>
      <c r="B7552" s="3" t="s">
        <v>13007</v>
      </c>
      <c r="C7552" s="4">
        <v>49.952147198799999</v>
      </c>
      <c r="D7552" s="4">
        <v>12.0708333578</v>
      </c>
      <c r="E7552" s="4">
        <f>Orte[[#This Row],[Lat_dez]]*PI()/180</f>
        <v>0.87182943705992244</v>
      </c>
      <c r="F7552" s="4">
        <f>Orte[[#This Row],[Lon_dez]]*PI()/180</f>
        <v>0.21067578555317273</v>
      </c>
      <c r="G7552" t="s">
        <v>665</v>
      </c>
      <c r="H7552" t="s">
        <v>1307</v>
      </c>
      <c r="I7552" s="4" t="b">
        <v>0</v>
      </c>
      <c r="J7552" s="4" t="str">
        <f>CONCATENATE(Orte[[#This Row],[Ort]]," - ",Orte[[#This Row],[Landkreis]])</f>
        <v>Waldershof - Landkreis Tirschenreuth</v>
      </c>
      <c r="L7552" s="3" t="s">
        <v>15587</v>
      </c>
      <c r="M7552" s="3"/>
      <c r="N7552" t="str">
        <f>Orte[[#This Row],[Ort]]</f>
        <v>Waldershof</v>
      </c>
    </row>
    <row r="7553" spans="1:14" x14ac:dyDescent="0.35">
      <c r="A7553" t="s">
        <v>630</v>
      </c>
      <c r="B7553" s="3" t="s">
        <v>7746</v>
      </c>
      <c r="C7553" s="4">
        <v>50.273451432500003</v>
      </c>
      <c r="D7553" s="4">
        <v>7.5480539854500002</v>
      </c>
      <c r="E7553" s="4">
        <f>Orte[[#This Row],[Lat_dez]]*PI()/180</f>
        <v>0.87743725383858495</v>
      </c>
      <c r="F7553" s="4">
        <f>Orte[[#This Row],[Lon_dez]]*PI()/180</f>
        <v>0.13173839416438268</v>
      </c>
      <c r="G7553" t="s">
        <v>514</v>
      </c>
      <c r="H7553" t="s">
        <v>631</v>
      </c>
      <c r="I7553" s="4" t="b">
        <v>0</v>
      </c>
      <c r="J7553" s="4" t="str">
        <f>CONCATENATE(Orte[[#This Row],[Ort]]," - ",Orte[[#This Row],[Landkreis]])</f>
        <v>Waldesch, Hünenfeld - Landkreis Mayen-Koblenz</v>
      </c>
      <c r="L7553" s="3" t="s">
        <v>10234</v>
      </c>
      <c r="M7553" s="3"/>
      <c r="N7553" t="str">
        <f>Orte[[#This Row],[Ort]]</f>
        <v>Waldesch, Hünenfeld</v>
      </c>
    </row>
    <row r="7554" spans="1:14" x14ac:dyDescent="0.35">
      <c r="A7554" t="s">
        <v>2265</v>
      </c>
      <c r="B7554" s="3" t="s">
        <v>9283</v>
      </c>
      <c r="C7554" s="4">
        <v>51.054006932999997</v>
      </c>
      <c r="D7554" s="4">
        <v>6.0886922771599998</v>
      </c>
      <c r="E7554" s="4">
        <f>Orte[[#This Row],[Lat_dez]]*PI()/180</f>
        <v>0.89106051731686198</v>
      </c>
      <c r="F7554" s="4">
        <f>Orte[[#This Row],[Lon_dez]]*PI()/180</f>
        <v>0.10626772737719313</v>
      </c>
      <c r="G7554" t="s">
        <v>504</v>
      </c>
      <c r="H7554" t="s">
        <v>2266</v>
      </c>
      <c r="I7554" s="4" t="b">
        <v>0</v>
      </c>
      <c r="J7554" s="4" t="str">
        <f>CONCATENATE(Orte[[#This Row],[Ort]]," - ",Orte[[#This Row],[Landkreis]])</f>
        <v>Waldfeucht, Heinsberg - Kreis Heinsberg</v>
      </c>
      <c r="L7554" s="3" t="s">
        <v>12177</v>
      </c>
      <c r="M7554" s="3"/>
      <c r="N7554" t="str">
        <f>Orte[[#This Row],[Ort]]</f>
        <v>Waldfeucht, Heinsberg</v>
      </c>
    </row>
    <row r="7555" spans="1:14" x14ac:dyDescent="0.35">
      <c r="A7555" t="s">
        <v>1585</v>
      </c>
      <c r="B7555" s="3" t="s">
        <v>8531</v>
      </c>
      <c r="C7555" s="4">
        <v>49.2858387024</v>
      </c>
      <c r="D7555" s="4">
        <v>7.66348419877</v>
      </c>
      <c r="E7555" s="4">
        <f>Orte[[#This Row],[Lat_dez]]*PI()/180</f>
        <v>0.86020015996372967</v>
      </c>
      <c r="F7555" s="4">
        <f>Orte[[#This Row],[Lon_dez]]*PI()/180</f>
        <v>0.13375303144309608</v>
      </c>
      <c r="G7555" t="s">
        <v>514</v>
      </c>
      <c r="H7555" t="s">
        <v>629</v>
      </c>
      <c r="I7555" s="4" t="b">
        <v>0</v>
      </c>
      <c r="J7555" s="4" t="str">
        <f>CONCATENATE(Orte[[#This Row],[Ort]]," - ",Orte[[#This Row],[Landkreis]])</f>
        <v>Waldfischbach-Burgalben - Landkreis Südwestpfalz</v>
      </c>
      <c r="L7555" s="3" t="s">
        <v>8944</v>
      </c>
      <c r="M7555" s="3"/>
      <c r="N7555" t="str">
        <f>Orte[[#This Row],[Ort]]</f>
        <v>Waldfischbach-Burgalben</v>
      </c>
    </row>
    <row r="7556" spans="1:14" x14ac:dyDescent="0.35">
      <c r="A7556" t="s">
        <v>3469</v>
      </c>
      <c r="B7556" s="3" t="s">
        <v>10774</v>
      </c>
      <c r="C7556" s="4">
        <v>51.074082277899997</v>
      </c>
      <c r="D7556" s="4">
        <v>13.0357692595</v>
      </c>
      <c r="E7556" s="4">
        <f>Orte[[#This Row],[Lat_dez]]*PI()/180</f>
        <v>0.89141089818384045</v>
      </c>
      <c r="F7556" s="4">
        <f>Orte[[#This Row],[Lon_dez]]*PI()/180</f>
        <v>0.2275170941085381</v>
      </c>
      <c r="G7556" t="s">
        <v>869</v>
      </c>
      <c r="H7556" t="s">
        <v>935</v>
      </c>
      <c r="I7556" s="4" t="b">
        <v>0</v>
      </c>
      <c r="J7556" s="4" t="str">
        <f>CONCATENATE(Orte[[#This Row],[Ort]]," - ",Orte[[#This Row],[Landkreis]])</f>
        <v>Waldheim - Landkreis Mittelsachsen</v>
      </c>
      <c r="L7556" s="3" t="s">
        <v>14479</v>
      </c>
      <c r="M7556" s="3"/>
      <c r="N7556" t="str">
        <f>Orte[[#This Row],[Ort]]</f>
        <v>Waldheim</v>
      </c>
    </row>
    <row r="7557" spans="1:14" x14ac:dyDescent="0.35">
      <c r="A7557" t="s">
        <v>5154</v>
      </c>
      <c r="B7557" s="3" t="s">
        <v>12953</v>
      </c>
      <c r="C7557" s="4">
        <v>51.134892145800002</v>
      </c>
      <c r="D7557" s="4">
        <v>9.8577292391500002</v>
      </c>
      <c r="E7557" s="4">
        <f>Orte[[#This Row],[Lat_dez]]*PI()/180</f>
        <v>0.89247223059639835</v>
      </c>
      <c r="F7557" s="4">
        <f>Orte[[#This Row],[Lon_dez]]*PI()/180</f>
        <v>0.172049831993283</v>
      </c>
      <c r="G7557" t="s">
        <v>549</v>
      </c>
      <c r="H7557" t="s">
        <v>1453</v>
      </c>
      <c r="I7557" s="4" t="b">
        <v>0</v>
      </c>
      <c r="J7557" s="4" t="str">
        <f>CONCATENATE(Orte[[#This Row],[Ort]]," - ",Orte[[#This Row],[Landkreis]])</f>
        <v>Waldkappel - Landkreis Werra-Meißner-Kreis</v>
      </c>
      <c r="L7557" s="3" t="s">
        <v>11536</v>
      </c>
      <c r="M7557" s="3"/>
      <c r="N7557" t="str">
        <f>Orte[[#This Row],[Ort]]</f>
        <v>Waldkappel</v>
      </c>
    </row>
    <row r="7558" spans="1:14" x14ac:dyDescent="0.35">
      <c r="A7558" t="s">
        <v>3719</v>
      </c>
      <c r="B7558" s="3" t="s">
        <v>11108</v>
      </c>
      <c r="C7558" s="4">
        <v>48.089415086800003</v>
      </c>
      <c r="D7558" s="4">
        <v>7.9696446697300001</v>
      </c>
      <c r="E7558" s="4">
        <f>Orte[[#This Row],[Lat_dez]]*PI()/180</f>
        <v>0.83931862862289475</v>
      </c>
      <c r="F7558" s="4">
        <f>Orte[[#This Row],[Lon_dez]]*PI()/180</f>
        <v>0.13909653970080454</v>
      </c>
      <c r="G7558" t="s">
        <v>546</v>
      </c>
      <c r="H7558" t="s">
        <v>1583</v>
      </c>
      <c r="I7558" s="4" t="b">
        <v>0</v>
      </c>
      <c r="J7558" s="4" t="str">
        <f>CONCATENATE(Orte[[#This Row],[Ort]]," - ",Orte[[#This Row],[Landkreis]])</f>
        <v>Waldkirch - Landkreis Emmendingen</v>
      </c>
      <c r="L7558" s="3" t="s">
        <v>14277</v>
      </c>
      <c r="M7558" s="3"/>
      <c r="N7558" t="str">
        <f>Orte[[#This Row],[Ort]]</f>
        <v>Waldkirch</v>
      </c>
    </row>
    <row r="7559" spans="1:14" x14ac:dyDescent="0.35">
      <c r="A7559" t="s">
        <v>4224</v>
      </c>
      <c r="B7559" s="3" t="s">
        <v>11732</v>
      </c>
      <c r="C7559" s="4">
        <v>48.735032619000002</v>
      </c>
      <c r="D7559" s="4">
        <v>13.603877888</v>
      </c>
      <c r="E7559" s="4">
        <f>Orte[[#This Row],[Lat_dez]]*PI()/180</f>
        <v>0.85058678026838519</v>
      </c>
      <c r="F7559" s="4">
        <f>Orte[[#This Row],[Lon_dez]]*PI()/180</f>
        <v>0.23743246018485237</v>
      </c>
      <c r="G7559" t="s">
        <v>665</v>
      </c>
      <c r="H7559" t="s">
        <v>937</v>
      </c>
      <c r="I7559" s="4" t="b">
        <v>0</v>
      </c>
      <c r="J7559" s="4" t="str">
        <f>CONCATENATE(Orte[[#This Row],[Ort]]," - ",Orte[[#This Row],[Landkreis]])</f>
        <v>Waldkirchen - Landkreis Freyung-Grafenau</v>
      </c>
      <c r="L7559" s="3" t="s">
        <v>9951</v>
      </c>
      <c r="M7559" s="3"/>
      <c r="N7559" t="str">
        <f>Orte[[#This Row],[Ort]]</f>
        <v>Waldkirchen</v>
      </c>
    </row>
    <row r="7560" spans="1:14" x14ac:dyDescent="0.35">
      <c r="A7560" t="s">
        <v>6294</v>
      </c>
      <c r="B7560" s="3" t="s">
        <v>14467</v>
      </c>
      <c r="C7560" s="4">
        <v>48.201866491399997</v>
      </c>
      <c r="D7560" s="4">
        <v>12.4206976104</v>
      </c>
      <c r="E7560" s="4">
        <f>Orte[[#This Row],[Lat_dez]]*PI()/180</f>
        <v>0.84128127588165691</v>
      </c>
      <c r="F7560" s="4">
        <f>Orte[[#This Row],[Lon_dez]]*PI()/180</f>
        <v>0.21678206869607186</v>
      </c>
      <c r="G7560" t="s">
        <v>665</v>
      </c>
      <c r="H7560" t="s">
        <v>883</v>
      </c>
      <c r="I7560" s="4" t="b">
        <v>0</v>
      </c>
      <c r="J7560" s="4" t="str">
        <f>CONCATENATE(Orte[[#This Row],[Ort]]," - ",Orte[[#This Row],[Landkreis]])</f>
        <v>Waldkraiburg - Landkreis Mühldorf a. Inn</v>
      </c>
      <c r="L7560" s="3" t="s">
        <v>14477</v>
      </c>
      <c r="M7560" s="3"/>
      <c r="N7560" t="str">
        <f>Orte[[#This Row],[Ort]]</f>
        <v>Waldkraiburg</v>
      </c>
    </row>
    <row r="7561" spans="1:14" x14ac:dyDescent="0.35">
      <c r="A7561" t="s">
        <v>608</v>
      </c>
      <c r="B7561" s="3" t="s">
        <v>7730</v>
      </c>
      <c r="C7561" s="4">
        <v>49.462531640100003</v>
      </c>
      <c r="D7561" s="4">
        <v>7.9105825314500002</v>
      </c>
      <c r="E7561" s="4">
        <f>Orte[[#This Row],[Lat_dez]]*PI()/180</f>
        <v>0.86328403349161598</v>
      </c>
      <c r="F7561" s="4">
        <f>Orte[[#This Row],[Lon_dez]]*PI()/180</f>
        <v>0.13806571092455039</v>
      </c>
      <c r="G7561" t="s">
        <v>514</v>
      </c>
      <c r="H7561" t="s">
        <v>586</v>
      </c>
      <c r="I7561" s="4" t="b">
        <v>0</v>
      </c>
      <c r="J7561" s="4" t="str">
        <f>CONCATENATE(Orte[[#This Row],[Ort]]," - ",Orte[[#This Row],[Landkreis]])</f>
        <v>Waldleiningen, Fischbach - Landkreis Kaiserslautern</v>
      </c>
      <c r="L7561" s="3" t="s">
        <v>13031</v>
      </c>
      <c r="M7561" s="3"/>
      <c r="N7561" t="str">
        <f>Orte[[#This Row],[Ort]]</f>
        <v>Waldleiningen, Fischbach</v>
      </c>
    </row>
    <row r="7562" spans="1:14" x14ac:dyDescent="0.35">
      <c r="A7562" t="s">
        <v>7138</v>
      </c>
      <c r="B7562" s="3" t="s">
        <v>15624</v>
      </c>
      <c r="C7562" s="4">
        <v>49.553374731200002</v>
      </c>
      <c r="D7562" s="4">
        <v>8.8462207390999996</v>
      </c>
      <c r="E7562" s="4">
        <f>Orte[[#This Row],[Lat_dez]]*PI()/180</f>
        <v>0.86486954453400011</v>
      </c>
      <c r="F7562" s="4">
        <f>Orte[[#This Row],[Lon_dez]]*PI()/180</f>
        <v>0.15439567825550127</v>
      </c>
      <c r="G7562" t="s">
        <v>549</v>
      </c>
      <c r="H7562" t="s">
        <v>717</v>
      </c>
      <c r="I7562" s="4" t="b">
        <v>0</v>
      </c>
      <c r="J7562" s="4" t="str">
        <f>CONCATENATE(Orte[[#This Row],[Ort]]," - ",Orte[[#This Row],[Landkreis]])</f>
        <v>Wald-Michelbach - Landkreis Bergstraße</v>
      </c>
      <c r="L7562" s="3" t="s">
        <v>9952</v>
      </c>
      <c r="M7562" s="3"/>
      <c r="N7562" t="str">
        <f>Orte[[#This Row],[Ort]]</f>
        <v>Wald-Michelbach</v>
      </c>
    </row>
    <row r="7563" spans="1:14" x14ac:dyDescent="0.35">
      <c r="A7563" t="s">
        <v>6038</v>
      </c>
      <c r="B7563" s="3" t="s">
        <v>14123</v>
      </c>
      <c r="C7563" s="4">
        <v>49.385713175299998</v>
      </c>
      <c r="D7563" s="4">
        <v>7.3442712332099997</v>
      </c>
      <c r="E7563" s="4">
        <f>Orte[[#This Row],[Lat_dez]]*PI()/180</f>
        <v>0.86194329835452854</v>
      </c>
      <c r="F7563" s="4">
        <f>Orte[[#This Row],[Lon_dez]]*PI()/180</f>
        <v>0.1281817141790188</v>
      </c>
      <c r="G7563" t="s">
        <v>514</v>
      </c>
      <c r="H7563" t="s">
        <v>1680</v>
      </c>
      <c r="I7563" s="4" t="b">
        <v>0</v>
      </c>
      <c r="J7563" s="4" t="str">
        <f>CONCATENATE(Orte[[#This Row],[Ort]]," - ",Orte[[#This Row],[Landkreis]])</f>
        <v>Waldmohr - Landkreis Kusel</v>
      </c>
      <c r="L7563" s="3" t="s">
        <v>11918</v>
      </c>
      <c r="M7563" s="3"/>
      <c r="N7563" t="str">
        <f>Orte[[#This Row],[Ort]]</f>
        <v>Waldmohr</v>
      </c>
    </row>
    <row r="7564" spans="1:14" x14ac:dyDescent="0.35">
      <c r="A7564" t="s">
        <v>4363</v>
      </c>
      <c r="B7564" s="3" t="s">
        <v>11920</v>
      </c>
      <c r="C7564" s="4">
        <v>49.3679033903</v>
      </c>
      <c r="D7564" s="4">
        <v>12.6973243587</v>
      </c>
      <c r="E7564" s="4">
        <f>Orte[[#This Row],[Lat_dez]]*PI()/180</f>
        <v>0.86163245896720631</v>
      </c>
      <c r="F7564" s="4">
        <f>Orte[[#This Row],[Lon_dez]]*PI()/180</f>
        <v>0.22161011625299251</v>
      </c>
      <c r="G7564" t="s">
        <v>665</v>
      </c>
      <c r="H7564" t="s">
        <v>915</v>
      </c>
      <c r="I7564" s="4" t="b">
        <v>0</v>
      </c>
      <c r="J7564" s="4" t="str">
        <f>CONCATENATE(Orte[[#This Row],[Ort]]," - ",Orte[[#This Row],[Landkreis]])</f>
        <v>Waldmünchen - Landkreis Cham</v>
      </c>
      <c r="L7564" s="3" t="s">
        <v>10768</v>
      </c>
      <c r="M7564" s="3"/>
      <c r="N7564" t="str">
        <f>Orte[[#This Row],[Ort]]</f>
        <v>Waldmünchen</v>
      </c>
    </row>
    <row r="7565" spans="1:14" x14ac:dyDescent="0.35">
      <c r="A7565" t="s">
        <v>3793</v>
      </c>
      <c r="B7565" s="3" t="s">
        <v>11196</v>
      </c>
      <c r="C7565" s="4">
        <v>50.434824268699998</v>
      </c>
      <c r="D7565" s="4">
        <v>8.4915290236499992</v>
      </c>
      <c r="E7565" s="4">
        <f>Orte[[#This Row],[Lat_dez]]*PI()/180</f>
        <v>0.88025374115355626</v>
      </c>
      <c r="F7565" s="4">
        <f>Orte[[#This Row],[Lon_dez]]*PI()/180</f>
        <v>0.14820513999135193</v>
      </c>
      <c r="G7565" t="s">
        <v>549</v>
      </c>
      <c r="H7565" t="s">
        <v>550</v>
      </c>
      <c r="I7565" s="4" t="b">
        <v>0</v>
      </c>
      <c r="J7565" s="4" t="str">
        <f>CONCATENATE(Orte[[#This Row],[Ort]]," - ",Orte[[#This Row],[Landkreis]])</f>
        <v>Waldolms - Landkreis Lahn-Dill-Kreis</v>
      </c>
      <c r="L7565" s="3" t="s">
        <v>11674</v>
      </c>
      <c r="M7565" s="3"/>
      <c r="N7565" t="str">
        <f>Orte[[#This Row],[Ort]]</f>
        <v>Waldolms</v>
      </c>
    </row>
    <row r="7566" spans="1:14" x14ac:dyDescent="0.35">
      <c r="A7566" t="s">
        <v>2512</v>
      </c>
      <c r="B7566" s="3" t="s">
        <v>9586</v>
      </c>
      <c r="C7566" s="4">
        <v>49.746474024500003</v>
      </c>
      <c r="D7566" s="4">
        <v>6.7576631521600001</v>
      </c>
      <c r="E7566" s="4">
        <f>Orte[[#This Row],[Lat_dez]]*PI()/180</f>
        <v>0.86823976298535932</v>
      </c>
      <c r="F7566" s="4">
        <f>Orte[[#This Row],[Lon_dez]]*PI()/180</f>
        <v>0.11794347174589057</v>
      </c>
      <c r="G7566" t="s">
        <v>514</v>
      </c>
      <c r="H7566" t="s">
        <v>520</v>
      </c>
      <c r="I7566" s="4" t="b">
        <v>0</v>
      </c>
      <c r="J7566" s="4" t="str">
        <f>CONCATENATE(Orte[[#This Row],[Ort]]," - ",Orte[[#This Row],[Landkreis]])</f>
        <v>Waldrach - Landkreis Trier-Saarburg</v>
      </c>
      <c r="L7566" s="3" t="s">
        <v>13034</v>
      </c>
      <c r="M7566" s="3"/>
      <c r="N7566" t="str">
        <f>Orte[[#This Row],[Ort]]</f>
        <v>Waldrach</v>
      </c>
    </row>
    <row r="7567" spans="1:14" x14ac:dyDescent="0.35">
      <c r="A7567" t="s">
        <v>1884</v>
      </c>
      <c r="B7567" s="3" t="s">
        <v>8854</v>
      </c>
      <c r="C7567" s="4">
        <v>50.0152045038</v>
      </c>
      <c r="D7567" s="4">
        <v>12.3155826123</v>
      </c>
      <c r="E7567" s="4">
        <f>Orte[[#This Row],[Lat_dez]]*PI()/180</f>
        <v>0.87292999464960674</v>
      </c>
      <c r="F7567" s="4">
        <f>Orte[[#This Row],[Lon_dez]]*PI()/180</f>
        <v>0.21494746588599931</v>
      </c>
      <c r="G7567" t="s">
        <v>665</v>
      </c>
      <c r="H7567" t="s">
        <v>1307</v>
      </c>
      <c r="I7567" s="4" t="b">
        <v>0</v>
      </c>
      <c r="J7567" s="4" t="str">
        <f>CONCATENATE(Orte[[#This Row],[Ort]]," - ",Orte[[#This Row],[Landkreis]])</f>
        <v>Waldsassen - Landkreis Tirschenreuth</v>
      </c>
      <c r="L7567" s="3" t="s">
        <v>7924</v>
      </c>
      <c r="M7567" s="3"/>
      <c r="N7567" t="str">
        <f>Orte[[#This Row],[Ort]]</f>
        <v>Waldsassen</v>
      </c>
    </row>
    <row r="7568" spans="1:14" x14ac:dyDescent="0.35">
      <c r="A7568" t="s">
        <v>4420</v>
      </c>
      <c r="B7568" s="3" t="s">
        <v>11999</v>
      </c>
      <c r="C7568" s="4">
        <v>49.397785431300001</v>
      </c>
      <c r="D7568" s="4">
        <v>8.4493194178100008</v>
      </c>
      <c r="E7568" s="4">
        <f>Orte[[#This Row],[Lat_dez]]*PI()/180</f>
        <v>0.8621539989698721</v>
      </c>
      <c r="F7568" s="4">
        <f>Orte[[#This Row],[Lon_dez]]*PI()/180</f>
        <v>0.14746844339347492</v>
      </c>
      <c r="G7568" t="s">
        <v>514</v>
      </c>
      <c r="H7568" t="s">
        <v>580</v>
      </c>
      <c r="I7568" s="4" t="b">
        <v>0</v>
      </c>
      <c r="J7568" s="4" t="str">
        <f>CONCATENATE(Orte[[#This Row],[Ort]]," - ",Orte[[#This Row],[Landkreis]])</f>
        <v>Waldsee - Landkreis Rhein-Pfalz-Kreis</v>
      </c>
      <c r="L7568" s="3" t="s">
        <v>9201</v>
      </c>
      <c r="M7568" s="3"/>
      <c r="N7568" t="str">
        <f>Orte[[#This Row],[Ort]]</f>
        <v>Waldsee</v>
      </c>
    </row>
    <row r="7569" spans="1:14" x14ac:dyDescent="0.35">
      <c r="A7569" t="s">
        <v>6847</v>
      </c>
      <c r="B7569" s="3" t="s">
        <v>15224</v>
      </c>
      <c r="C7569" s="4">
        <v>47.651889778700003</v>
      </c>
      <c r="D7569" s="4">
        <v>8.2428978282000003</v>
      </c>
      <c r="E7569" s="4">
        <f>Orte[[#This Row],[Lat_dez]]*PI()/180</f>
        <v>0.83168237143574719</v>
      </c>
      <c r="F7569" s="4">
        <f>Orte[[#This Row],[Lon_dez]]*PI()/180</f>
        <v>0.14386570700757989</v>
      </c>
      <c r="G7569" t="s">
        <v>546</v>
      </c>
      <c r="H7569" t="s">
        <v>561</v>
      </c>
      <c r="I7569" s="4" t="b">
        <v>0</v>
      </c>
      <c r="J7569" s="4" t="str">
        <f>CONCATENATE(Orte[[#This Row],[Ort]]," - ",Orte[[#This Row],[Landkreis]])</f>
        <v>Waldshut-Tiengen - Landkreis Waldshut</v>
      </c>
      <c r="L7569" s="3" t="s">
        <v>15042</v>
      </c>
      <c r="M7569" s="3"/>
      <c r="N7569" t="str">
        <f>Orte[[#This Row],[Ort]]</f>
        <v>Waldshut-Tiengen</v>
      </c>
    </row>
    <row r="7570" spans="1:14" x14ac:dyDescent="0.35">
      <c r="A7570" t="s">
        <v>3574</v>
      </c>
      <c r="B7570" s="3" t="s">
        <v>12055</v>
      </c>
      <c r="C7570" s="4">
        <v>48.748924682899997</v>
      </c>
      <c r="D7570" s="4">
        <v>9.8253686140499994</v>
      </c>
      <c r="E7570" s="4">
        <f>Orte[[#This Row],[Lat_dez]]*PI()/180</f>
        <v>0.85082924252333747</v>
      </c>
      <c r="F7570" s="4">
        <f>Orte[[#This Row],[Lon_dez]]*PI()/180</f>
        <v>0.17148503253728448</v>
      </c>
      <c r="G7570" t="s">
        <v>546</v>
      </c>
      <c r="H7570" t="s">
        <v>662</v>
      </c>
      <c r="I7570" s="4" t="b">
        <v>0</v>
      </c>
      <c r="J7570" s="4" t="str">
        <f>CONCATENATE(Orte[[#This Row],[Ort]]," - ",Orte[[#This Row],[Landkreis]])</f>
        <v>Waldstetten - Landkreis Ostalbkreis</v>
      </c>
      <c r="L7570" s="3" t="s">
        <v>7943</v>
      </c>
      <c r="M7570" s="3"/>
      <c r="N7570" t="str">
        <f>Orte[[#This Row],[Ort]]</f>
        <v>Waldstetten</v>
      </c>
    </row>
    <row r="7571" spans="1:14" x14ac:dyDescent="0.35">
      <c r="A7571" t="s">
        <v>3574</v>
      </c>
      <c r="B7571" s="3" t="s">
        <v>10922</v>
      </c>
      <c r="C7571" s="4">
        <v>48.349208951999998</v>
      </c>
      <c r="D7571" s="4">
        <v>10.289975525399999</v>
      </c>
      <c r="E7571" s="4">
        <f>Orte[[#This Row],[Lat_dez]]*PI()/180</f>
        <v>0.84385288694711702</v>
      </c>
      <c r="F7571" s="4">
        <f>Orte[[#This Row],[Lon_dez]]*PI()/180</f>
        <v>0.17959395286786339</v>
      </c>
      <c r="G7571" t="s">
        <v>665</v>
      </c>
      <c r="H7571" t="s">
        <v>694</v>
      </c>
      <c r="I7571" s="4" t="b">
        <v>0</v>
      </c>
      <c r="J7571" s="4" t="str">
        <f>CONCATENATE(Orte[[#This Row],[Ort]]," - ",Orte[[#This Row],[Landkreis]])</f>
        <v>Waldstetten - Landkreis Günzburg</v>
      </c>
      <c r="L7571" s="3" t="s">
        <v>7926</v>
      </c>
      <c r="M7571" s="3"/>
      <c r="N7571" t="str">
        <f>Orte[[#This Row],[Ort]]</f>
        <v>Waldstetten</v>
      </c>
    </row>
    <row r="7572" spans="1:14" x14ac:dyDescent="0.35">
      <c r="A7572" t="s">
        <v>5427</v>
      </c>
      <c r="B7572" s="3" t="s">
        <v>13309</v>
      </c>
      <c r="C7572" s="4">
        <v>49.681306835999997</v>
      </c>
      <c r="D7572" s="4">
        <v>12.3283656214</v>
      </c>
      <c r="E7572" s="4">
        <f>Orte[[#This Row],[Lat_dez]]*PI()/180</f>
        <v>0.8671023809817664</v>
      </c>
      <c r="F7572" s="4">
        <f>Orte[[#This Row],[Lon_dez]]*PI()/180</f>
        <v>0.2151705714831067</v>
      </c>
      <c r="G7572" t="s">
        <v>665</v>
      </c>
      <c r="H7572" t="s">
        <v>1224</v>
      </c>
      <c r="I7572" s="4" t="b">
        <v>0</v>
      </c>
      <c r="J7572" s="4" t="str">
        <f>CONCATENATE(Orte[[#This Row],[Ort]]," - ",Orte[[#This Row],[Landkreis]])</f>
        <v>Waldthurn - Landkreis Neustadt a.d. Waldnaab</v>
      </c>
      <c r="L7572" s="3" t="s">
        <v>9530</v>
      </c>
      <c r="M7572" s="3"/>
      <c r="N7572" t="str">
        <f>Orte[[#This Row],[Ort]]</f>
        <v>Waldthurn</v>
      </c>
    </row>
    <row r="7573" spans="1:14" x14ac:dyDescent="0.35">
      <c r="A7573" t="s">
        <v>7015</v>
      </c>
      <c r="B7573" s="3" t="s">
        <v>15448</v>
      </c>
      <c r="C7573" s="4">
        <v>49.014252818800003</v>
      </c>
      <c r="D7573" s="4">
        <v>9.1381204115700001</v>
      </c>
      <c r="E7573" s="4">
        <f>Orte[[#This Row],[Lat_dez]]*PI()/180</f>
        <v>0.85546009209297169</v>
      </c>
      <c r="F7573" s="4">
        <f>Orte[[#This Row],[Lon_dez]]*PI()/180</f>
        <v>0.15949028862559583</v>
      </c>
      <c r="G7573" t="s">
        <v>546</v>
      </c>
      <c r="H7573" t="s">
        <v>757</v>
      </c>
      <c r="I7573" s="4" t="b">
        <v>0</v>
      </c>
      <c r="J7573" s="4" t="str">
        <f>CONCATENATE(Orte[[#This Row],[Ort]]," - ",Orte[[#This Row],[Landkreis]])</f>
        <v>Walheim - Landkreis Ludwigsburg</v>
      </c>
      <c r="L7573" s="3" t="s">
        <v>8188</v>
      </c>
      <c r="M7573" s="3"/>
      <c r="N7573" t="str">
        <f>Orte[[#This Row],[Ort]]</f>
        <v>Walheim</v>
      </c>
    </row>
    <row r="7574" spans="1:14" x14ac:dyDescent="0.35">
      <c r="A7574" t="s">
        <v>1474</v>
      </c>
      <c r="B7574" s="3" t="s">
        <v>8413</v>
      </c>
      <c r="C7574" s="4">
        <v>51.6269891257</v>
      </c>
      <c r="D7574" s="4">
        <v>10.584859096900001</v>
      </c>
      <c r="E7574" s="4">
        <f>Orte[[#This Row],[Lat_dez]]*PI()/180</f>
        <v>0.90106094313477358</v>
      </c>
      <c r="F7574" s="4">
        <f>Orte[[#This Row],[Lon_dez]]*PI()/180</f>
        <v>0.18474064210057853</v>
      </c>
      <c r="G7574" t="s">
        <v>554</v>
      </c>
      <c r="H7574" t="s">
        <v>651</v>
      </c>
      <c r="I7574" s="4" t="b">
        <v>0</v>
      </c>
      <c r="J7574" s="4" t="str">
        <f>CONCATENATE(Orte[[#This Row],[Ort]]," - ",Orte[[#This Row],[Landkreis]])</f>
        <v>Walkenried - Landkreis Göttingen</v>
      </c>
      <c r="L7574" s="3" t="s">
        <v>7929</v>
      </c>
      <c r="M7574" s="3"/>
      <c r="N7574" t="str">
        <f>Orte[[#This Row],[Ort]]</f>
        <v>Walkenried</v>
      </c>
    </row>
    <row r="7575" spans="1:14" x14ac:dyDescent="0.35">
      <c r="A7575" t="s">
        <v>5126</v>
      </c>
      <c r="B7575" s="3" t="s">
        <v>12915</v>
      </c>
      <c r="C7575" s="4">
        <v>48.228864739599999</v>
      </c>
      <c r="D7575" s="4">
        <v>10.5872926522</v>
      </c>
      <c r="E7575" s="4">
        <f>Orte[[#This Row],[Lat_dez]]*PI()/180</f>
        <v>0.84175248420501769</v>
      </c>
      <c r="F7575" s="4">
        <f>Orte[[#This Row],[Lon_dez]]*PI()/180</f>
        <v>0.18478311565309286</v>
      </c>
      <c r="G7575" t="s">
        <v>665</v>
      </c>
      <c r="H7575" t="s">
        <v>798</v>
      </c>
      <c r="I7575" s="4" t="b">
        <v>0</v>
      </c>
      <c r="J7575" s="4" t="str">
        <f>CONCATENATE(Orte[[#This Row],[Ort]]," - ",Orte[[#This Row],[Landkreis]])</f>
        <v>Walkertshofen - Landkreis Augsburg</v>
      </c>
      <c r="L7575" s="3" t="s">
        <v>8945</v>
      </c>
      <c r="M7575" s="3"/>
      <c r="N7575" t="str">
        <f>Orte[[#This Row],[Ort]]</f>
        <v>Walkertshofen</v>
      </c>
    </row>
    <row r="7576" spans="1:14" x14ac:dyDescent="0.35">
      <c r="A7576" t="s">
        <v>689</v>
      </c>
      <c r="B7576" s="3" t="s">
        <v>12316</v>
      </c>
      <c r="C7576" s="4">
        <v>49.3012001381</v>
      </c>
      <c r="D7576" s="4">
        <v>8.6326726979200004</v>
      </c>
      <c r="E7576" s="4">
        <f>Orte[[#This Row],[Lat_dez]]*PI()/180</f>
        <v>0.8604682675945281</v>
      </c>
      <c r="F7576" s="4">
        <f>Orte[[#This Row],[Lon_dez]]*PI()/180</f>
        <v>0.15066856182572586</v>
      </c>
      <c r="G7576" t="s">
        <v>546</v>
      </c>
      <c r="H7576" t="s">
        <v>726</v>
      </c>
      <c r="I7576" s="4" t="b">
        <v>0</v>
      </c>
      <c r="J7576" s="4" t="str">
        <f>CONCATENATE(Orte[[#This Row],[Ort]]," - ",Orte[[#This Row],[Landkreis]])</f>
        <v>Walldorf - Landkreis Rhein-Neckar-Kreis</v>
      </c>
      <c r="L7576" s="3" t="s">
        <v>14493</v>
      </c>
      <c r="M7576" s="3"/>
      <c r="N7576" t="str">
        <f>Orte[[#This Row],[Ort]]</f>
        <v>Walldorf</v>
      </c>
    </row>
    <row r="7577" spans="1:14" x14ac:dyDescent="0.35">
      <c r="A7577" t="s">
        <v>689</v>
      </c>
      <c r="B7577" s="3" t="s">
        <v>7784</v>
      </c>
      <c r="C7577" s="4">
        <v>50.629430098500002</v>
      </c>
      <c r="D7577" s="4">
        <v>10.3922056386</v>
      </c>
      <c r="E7577" s="4">
        <f>Orte[[#This Row],[Lat_dez]]*PI()/180</f>
        <v>0.883650253627142</v>
      </c>
      <c r="F7577" s="4">
        <f>Orte[[#This Row],[Lon_dez]]*PI()/180</f>
        <v>0.18137820493788992</v>
      </c>
      <c r="G7577" t="s">
        <v>678</v>
      </c>
      <c r="H7577" t="s">
        <v>690</v>
      </c>
      <c r="I7577" s="4" t="b">
        <v>0</v>
      </c>
      <c r="J7577" s="4" t="str">
        <f>CONCATENATE(Orte[[#This Row],[Ort]]," - ",Orte[[#This Row],[Landkreis]])</f>
        <v>Walldorf - Landkreis Schmalkalden-Meiningen</v>
      </c>
      <c r="L7577" s="3" t="s">
        <v>8958</v>
      </c>
      <c r="M7577" s="3"/>
      <c r="N7577" t="str">
        <f>Orte[[#This Row],[Ort]]</f>
        <v>Walldorf</v>
      </c>
    </row>
    <row r="7578" spans="1:14" x14ac:dyDescent="0.35">
      <c r="A7578" t="s">
        <v>773</v>
      </c>
      <c r="B7578" s="3" t="s">
        <v>7834</v>
      </c>
      <c r="C7578" s="4">
        <v>49.586660667300002</v>
      </c>
      <c r="D7578" s="4">
        <v>9.3641490370800007</v>
      </c>
      <c r="E7578" s="4">
        <f>Orte[[#This Row],[Lat_dez]]*PI()/180</f>
        <v>0.86545049371355354</v>
      </c>
      <c r="F7578" s="4">
        <f>Orte[[#This Row],[Lon_dez]]*PI()/180</f>
        <v>0.16343523234450258</v>
      </c>
      <c r="G7578" t="s">
        <v>546</v>
      </c>
      <c r="H7578" t="s">
        <v>774</v>
      </c>
      <c r="I7578" s="4" t="b">
        <v>0</v>
      </c>
      <c r="J7578" s="4" t="str">
        <f>CONCATENATE(Orte[[#This Row],[Ort]]," - ",Orte[[#This Row],[Landkreis]])</f>
        <v>Walldürn - Landkreis Neckar-Odenwald-Kreis</v>
      </c>
      <c r="L7578" s="3" t="s">
        <v>8195</v>
      </c>
      <c r="M7578" s="3"/>
      <c r="N7578" t="str">
        <f>Orte[[#This Row],[Ort]]</f>
        <v>Walldürn</v>
      </c>
    </row>
    <row r="7579" spans="1:14" x14ac:dyDescent="0.35">
      <c r="A7579" t="s">
        <v>6081</v>
      </c>
      <c r="B7579" s="3" t="s">
        <v>14175</v>
      </c>
      <c r="C7579" s="4">
        <v>50.277818828599997</v>
      </c>
      <c r="D7579" s="4">
        <v>11.4996342947</v>
      </c>
      <c r="E7579" s="4">
        <f>Orte[[#This Row],[Lat_dez]]*PI()/180</f>
        <v>0.87751347928026857</v>
      </c>
      <c r="F7579" s="4">
        <f>Orte[[#This Row],[Lon_dez]]*PI()/180</f>
        <v>0.2007064812177709</v>
      </c>
      <c r="G7579" t="s">
        <v>665</v>
      </c>
      <c r="H7579" t="s">
        <v>1188</v>
      </c>
      <c r="I7579" s="4" t="b">
        <v>0</v>
      </c>
      <c r="J7579" s="4" t="str">
        <f>CONCATENATE(Orte[[#This Row],[Ort]]," - ",Orte[[#This Row],[Landkreis]])</f>
        <v>Wallenfels - Landkreis Kronach</v>
      </c>
      <c r="L7579" s="3" t="s">
        <v>8873</v>
      </c>
      <c r="M7579" s="3"/>
      <c r="N7579" t="str">
        <f>Orte[[#This Row],[Ort]]</f>
        <v>Wallenfels</v>
      </c>
    </row>
    <row r="7580" spans="1:14" x14ac:dyDescent="0.35">
      <c r="A7580" t="s">
        <v>2420</v>
      </c>
      <c r="B7580" s="3" t="s">
        <v>9468</v>
      </c>
      <c r="C7580" s="4">
        <v>52.344603626400001</v>
      </c>
      <c r="D7580" s="4">
        <v>8.0240078006900006</v>
      </c>
      <c r="E7580" s="4">
        <f>Orte[[#This Row],[Lat_dez]]*PI()/180</f>
        <v>0.91358567893204379</v>
      </c>
      <c r="F7580" s="4">
        <f>Orte[[#This Row],[Lon_dez]]*PI()/180</f>
        <v>0.14004535532774945</v>
      </c>
      <c r="G7580" t="s">
        <v>554</v>
      </c>
      <c r="H7580" t="s">
        <v>555</v>
      </c>
      <c r="I7580" s="4" t="b">
        <v>0</v>
      </c>
      <c r="J7580" s="4" t="str">
        <f>CONCATENATE(Orte[[#This Row],[Ort]]," - ",Orte[[#This Row],[Landkreis]])</f>
        <v>Wallenhorst - Landkreis Osnabrück</v>
      </c>
      <c r="L7580" s="3" t="s">
        <v>10240</v>
      </c>
      <c r="M7580" s="3"/>
      <c r="N7580" t="str">
        <f>Orte[[#This Row],[Ort]]</f>
        <v>Wallenhorst</v>
      </c>
    </row>
    <row r="7581" spans="1:14" x14ac:dyDescent="0.35">
      <c r="A7581" t="s">
        <v>3904</v>
      </c>
      <c r="B7581" s="3" t="s">
        <v>11329</v>
      </c>
      <c r="C7581" s="4">
        <v>49.319469796600004</v>
      </c>
      <c r="D7581" s="4">
        <v>6.6583508601199997</v>
      </c>
      <c r="E7581" s="4">
        <f>Orte[[#This Row],[Lat_dez]]*PI()/180</f>
        <v>0.86078713328856804</v>
      </c>
      <c r="F7581" s="4">
        <f>Orte[[#This Row],[Lon_dez]]*PI()/180</f>
        <v>0.11621014526209039</v>
      </c>
      <c r="G7581" t="s">
        <v>534</v>
      </c>
      <c r="H7581" t="s">
        <v>1276</v>
      </c>
      <c r="I7581" s="4" t="b">
        <v>0</v>
      </c>
      <c r="J7581" s="4" t="str">
        <f>CONCATENATE(Orte[[#This Row],[Ort]]," - ",Orte[[#This Row],[Landkreis]])</f>
        <v>Wallerfangen - Landkreis Saarlouis</v>
      </c>
      <c r="L7581" s="3" t="s">
        <v>13546</v>
      </c>
      <c r="M7581" s="3"/>
      <c r="N7581" t="str">
        <f>Orte[[#This Row],[Ort]]</f>
        <v>Wallerfangen</v>
      </c>
    </row>
    <row r="7582" spans="1:14" x14ac:dyDescent="0.35">
      <c r="A7582" t="s">
        <v>3241</v>
      </c>
      <c r="B7582" s="3" t="s">
        <v>10483</v>
      </c>
      <c r="C7582" s="4">
        <v>48.686857257699998</v>
      </c>
      <c r="D7582" s="4">
        <v>12.8775458168</v>
      </c>
      <c r="E7582" s="4">
        <f>Orte[[#This Row],[Lat_dez]]*PI()/180</f>
        <v>0.8497459615953622</v>
      </c>
      <c r="F7582" s="4">
        <f>Orte[[#This Row],[Lon_dez]]*PI()/180</f>
        <v>0.22475557407958249</v>
      </c>
      <c r="G7582" t="s">
        <v>665</v>
      </c>
      <c r="H7582" t="s">
        <v>917</v>
      </c>
      <c r="I7582" s="4" t="b">
        <v>0</v>
      </c>
      <c r="J7582" s="4" t="str">
        <f>CONCATENATE(Orte[[#This Row],[Ort]]," - ",Orte[[#This Row],[Landkreis]])</f>
        <v>Wallerfing - Landkreis Deggendorf</v>
      </c>
      <c r="L7582" s="3" t="s">
        <v>13040</v>
      </c>
      <c r="M7582" s="3"/>
      <c r="N7582" t="str">
        <f>Orte[[#This Row],[Ort]]</f>
        <v>Wallerfing</v>
      </c>
    </row>
    <row r="7583" spans="1:14" x14ac:dyDescent="0.35">
      <c r="A7583" t="s">
        <v>1902</v>
      </c>
      <c r="B7583" s="3" t="s">
        <v>8873</v>
      </c>
      <c r="C7583" s="4">
        <v>48.735583007800003</v>
      </c>
      <c r="D7583" s="4">
        <v>12.752159644500001</v>
      </c>
      <c r="E7583" s="4">
        <f>Orte[[#This Row],[Lat_dez]]*PI()/180</f>
        <v>0.85059638636511137</v>
      </c>
      <c r="F7583" s="4">
        <f>Orte[[#This Row],[Lon_dez]]*PI()/180</f>
        <v>0.22256717253647459</v>
      </c>
      <c r="G7583" t="s">
        <v>665</v>
      </c>
      <c r="H7583" t="s">
        <v>1895</v>
      </c>
      <c r="I7583" s="4" t="b">
        <v>0</v>
      </c>
      <c r="J7583" s="4" t="str">
        <f>CONCATENATE(Orte[[#This Row],[Ort]]," - ",Orte[[#This Row],[Landkreis]])</f>
        <v>Wallersdorf - Landkreis Dingolfing-Landau</v>
      </c>
      <c r="L7583" s="3" t="s">
        <v>14492</v>
      </c>
      <c r="M7583" s="3"/>
      <c r="N7583" t="str">
        <f>Orte[[#This Row],[Ort]]</f>
        <v>Wallersdorf</v>
      </c>
    </row>
    <row r="7584" spans="1:14" x14ac:dyDescent="0.35">
      <c r="A7584" t="s">
        <v>4488</v>
      </c>
      <c r="B7584" s="3" t="s">
        <v>12088</v>
      </c>
      <c r="C7584" s="4">
        <v>48.8908556799</v>
      </c>
      <c r="D7584" s="4">
        <v>10.4743780198</v>
      </c>
      <c r="E7584" s="4">
        <f>Orte[[#This Row],[Lat_dez]]*PI()/180</f>
        <v>0.85330640573162586</v>
      </c>
      <c r="F7584" s="4">
        <f>Orte[[#This Row],[Lon_dez]]*PI()/180</f>
        <v>0.18281238354403379</v>
      </c>
      <c r="G7584" t="s">
        <v>665</v>
      </c>
      <c r="H7584" t="s">
        <v>698</v>
      </c>
      <c r="I7584" s="4" t="b">
        <v>0</v>
      </c>
      <c r="J7584" s="4" t="str">
        <f>CONCATENATE(Orte[[#This Row],[Ort]]," - ",Orte[[#This Row],[Landkreis]])</f>
        <v>Wallerstein - Landkreis Donau-Ries</v>
      </c>
      <c r="L7584" s="3" t="s">
        <v>11687</v>
      </c>
      <c r="M7584" s="3"/>
      <c r="N7584" t="str">
        <f>Orte[[#This Row],[Ort]]</f>
        <v>Wallerstein</v>
      </c>
    </row>
    <row r="7585" spans="1:14" x14ac:dyDescent="0.35">
      <c r="A7585" t="s">
        <v>614</v>
      </c>
      <c r="B7585" s="3" t="s">
        <v>7736</v>
      </c>
      <c r="C7585" s="4">
        <v>49.856044554599997</v>
      </c>
      <c r="D7585" s="4">
        <v>8.0458951575800004</v>
      </c>
      <c r="E7585" s="4">
        <f>Orte[[#This Row],[Lat_dez]]*PI()/180</f>
        <v>0.87015212949875975</v>
      </c>
      <c r="F7585" s="4">
        <f>Orte[[#This Row],[Lon_dez]]*PI()/180</f>
        <v>0.14042736177003901</v>
      </c>
      <c r="G7585" t="s">
        <v>514</v>
      </c>
      <c r="H7585" t="s">
        <v>570</v>
      </c>
      <c r="I7585" s="4" t="b">
        <v>0</v>
      </c>
      <c r="J7585" s="4" t="str">
        <f>CONCATENATE(Orte[[#This Row],[Ort]]," - ",Orte[[#This Row],[Landkreis]])</f>
        <v>Wallertheim - Landkreis Alzey-Worms</v>
      </c>
      <c r="L7585" s="3" t="s">
        <v>8948</v>
      </c>
      <c r="M7585" s="3"/>
      <c r="N7585" t="str">
        <f>Orte[[#This Row],[Ort]]</f>
        <v>Wallertheim</v>
      </c>
    </row>
    <row r="7586" spans="1:14" x14ac:dyDescent="0.35">
      <c r="A7586" t="s">
        <v>1387</v>
      </c>
      <c r="B7586" s="3" t="s">
        <v>8319</v>
      </c>
      <c r="C7586" s="4">
        <v>47.541701383899998</v>
      </c>
      <c r="D7586" s="4">
        <v>11.2759407456</v>
      </c>
      <c r="E7586" s="4">
        <f>Orte[[#This Row],[Lat_dez]]*PI()/180</f>
        <v>0.82975922114899958</v>
      </c>
      <c r="F7586" s="4">
        <f>Orte[[#This Row],[Lon_dez]]*PI()/180</f>
        <v>0.1968022922705043</v>
      </c>
      <c r="G7586" t="s">
        <v>665</v>
      </c>
      <c r="H7586" t="s">
        <v>949</v>
      </c>
      <c r="I7586" s="4" t="b">
        <v>0</v>
      </c>
      <c r="J7586" s="4" t="str">
        <f>CONCATENATE(Orte[[#This Row],[Ort]]," - ",Orte[[#This Row],[Landkreis]])</f>
        <v>Wallgau - Landkreis Garmisch-Partenkirchen</v>
      </c>
      <c r="L7586" s="3" t="s">
        <v>8189</v>
      </c>
      <c r="M7586" s="3"/>
      <c r="N7586" t="str">
        <f>Orte[[#This Row],[Ort]]</f>
        <v>Wallgau</v>
      </c>
    </row>
    <row r="7587" spans="1:14" x14ac:dyDescent="0.35">
      <c r="A7587" t="s">
        <v>6791</v>
      </c>
      <c r="B7587" s="3" t="s">
        <v>15140</v>
      </c>
      <c r="C7587" s="4">
        <v>49.324410972199999</v>
      </c>
      <c r="D7587" s="4">
        <v>7.5100185895899996</v>
      </c>
      <c r="E7587" s="4">
        <f>Orte[[#This Row],[Lat_dez]]*PI()/180</f>
        <v>0.86087337307170719</v>
      </c>
      <c r="F7587" s="4">
        <f>Orte[[#This Row],[Lon_dez]]*PI()/180</f>
        <v>0.13107455127432624</v>
      </c>
      <c r="G7587" t="s">
        <v>514</v>
      </c>
      <c r="H7587" t="s">
        <v>629</v>
      </c>
      <c r="I7587" s="4" t="b">
        <v>0</v>
      </c>
      <c r="J7587" s="4" t="str">
        <f>CONCATENATE(Orte[[#This Row],[Ort]]," - ",Orte[[#This Row],[Landkreis]])</f>
        <v>Wallhalben u.a. - Landkreis Südwestpfalz</v>
      </c>
      <c r="L7587" s="3" t="s">
        <v>11689</v>
      </c>
      <c r="M7587" s="3"/>
      <c r="N7587" t="str">
        <f>Orte[[#This Row],[Ort]]</f>
        <v>Wallhalben u.a.</v>
      </c>
    </row>
    <row r="7588" spans="1:14" x14ac:dyDescent="0.35">
      <c r="A7588" t="s">
        <v>2749</v>
      </c>
      <c r="B7588" s="3" t="s">
        <v>9890</v>
      </c>
      <c r="C7588" s="4">
        <v>49.224787904700001</v>
      </c>
      <c r="D7588" s="4">
        <v>10.0859442463</v>
      </c>
      <c r="E7588" s="4">
        <f>Orte[[#This Row],[Lat_dez]]*PI()/180</f>
        <v>0.85913462253289574</v>
      </c>
      <c r="F7588" s="4">
        <f>Orte[[#This Row],[Lon_dez]]*PI()/180</f>
        <v>0.17603293527051292</v>
      </c>
      <c r="G7588" t="s">
        <v>546</v>
      </c>
      <c r="H7588" t="s">
        <v>1008</v>
      </c>
      <c r="I7588" s="4" t="b">
        <v>0</v>
      </c>
      <c r="J7588" s="4" t="str">
        <f>CONCATENATE(Orte[[#This Row],[Ort]]," - ",Orte[[#This Row],[Landkreis]])</f>
        <v>Wallhausen - Landkreis Schwäbisch Hall</v>
      </c>
      <c r="L7588" s="3" t="s">
        <v>11932</v>
      </c>
      <c r="M7588" s="3"/>
      <c r="N7588" t="str">
        <f>Orte[[#This Row],[Ort]]</f>
        <v>Wallhausen</v>
      </c>
    </row>
    <row r="7589" spans="1:14" x14ac:dyDescent="0.35">
      <c r="A7589" t="s">
        <v>4583</v>
      </c>
      <c r="B7589" s="3" t="s">
        <v>12207</v>
      </c>
      <c r="C7589" s="4">
        <v>51.505069595400002</v>
      </c>
      <c r="D7589" s="4">
        <v>11.4312120845</v>
      </c>
      <c r="E7589" s="4">
        <f>Orte[[#This Row],[Lat_dez]]*PI()/180</f>
        <v>0.89893304590855361</v>
      </c>
      <c r="F7589" s="4">
        <f>Orte[[#This Row],[Lon_dez]]*PI()/180</f>
        <v>0.19951228836828924</v>
      </c>
      <c r="G7589" t="s">
        <v>809</v>
      </c>
      <c r="H7589" t="s">
        <v>966</v>
      </c>
      <c r="I7589" s="4" t="b">
        <v>0</v>
      </c>
      <c r="J7589" s="4" t="str">
        <f>CONCATENATE(Orte[[#This Row],[Ort]]," - ",Orte[[#This Row],[Landkreis]])</f>
        <v>Wallhausen, Blankenheim - Landkreis Mansfeld-Südharz</v>
      </c>
      <c r="L7589" s="3" t="s">
        <v>14487</v>
      </c>
      <c r="M7589" s="3"/>
      <c r="N7589" t="str">
        <f>Orte[[#This Row],[Ort]]</f>
        <v>Wallhausen, Blankenheim</v>
      </c>
    </row>
    <row r="7590" spans="1:14" x14ac:dyDescent="0.35">
      <c r="A7590" t="s">
        <v>1137</v>
      </c>
      <c r="B7590" s="3" t="s">
        <v>8099</v>
      </c>
      <c r="C7590" s="4">
        <v>50.045880656599998</v>
      </c>
      <c r="D7590" s="4">
        <v>8.1507898309000009</v>
      </c>
      <c r="E7590" s="4">
        <f>Orte[[#This Row],[Lat_dez]]*PI()/180</f>
        <v>0.87346539451781158</v>
      </c>
      <c r="F7590" s="4">
        <f>Orte[[#This Row],[Lon_dez]]*PI()/180</f>
        <v>0.14225811918727685</v>
      </c>
      <c r="G7590" t="s">
        <v>549</v>
      </c>
      <c r="H7590" t="s">
        <v>1138</v>
      </c>
      <c r="I7590" s="4" t="b">
        <v>0</v>
      </c>
      <c r="J7590" s="4" t="str">
        <f>CONCATENATE(Orte[[#This Row],[Ort]]," - ",Orte[[#This Row],[Landkreis]])</f>
        <v>Walluf - Landkreis Rheingau-Taunus-Kreis</v>
      </c>
      <c r="L7590" s="3" t="s">
        <v>13555</v>
      </c>
      <c r="M7590" s="3"/>
      <c r="N7590" t="str">
        <f>Orte[[#This Row],[Ort]]</f>
        <v>Walluf</v>
      </c>
    </row>
    <row r="7591" spans="1:14" x14ac:dyDescent="0.35">
      <c r="A7591" t="s">
        <v>1204</v>
      </c>
      <c r="B7591" s="3" t="s">
        <v>8153</v>
      </c>
      <c r="C7591" s="4">
        <v>48.258774190300002</v>
      </c>
      <c r="D7591" s="4">
        <v>11.9766927785</v>
      </c>
      <c r="E7591" s="4">
        <f>Orte[[#This Row],[Lat_dez]]*PI()/180</f>
        <v>0.8422745025971955</v>
      </c>
      <c r="F7591" s="4">
        <f>Orte[[#This Row],[Lon_dez]]*PI()/180</f>
        <v>0.20903272248465293</v>
      </c>
      <c r="G7591" t="s">
        <v>665</v>
      </c>
      <c r="H7591" t="s">
        <v>879</v>
      </c>
      <c r="I7591" s="4" t="b">
        <v>0</v>
      </c>
      <c r="J7591" s="4" t="str">
        <f>CONCATENATE(Orte[[#This Row],[Ort]]," - ",Orte[[#This Row],[Landkreis]])</f>
        <v>Walpertskirchen - Landkreis Erding</v>
      </c>
      <c r="L7591" s="3" t="s">
        <v>8185</v>
      </c>
      <c r="M7591" s="3"/>
      <c r="N7591" t="str">
        <f>Orte[[#This Row],[Ort]]</f>
        <v>Walpertskirchen</v>
      </c>
    </row>
    <row r="7592" spans="1:14" x14ac:dyDescent="0.35">
      <c r="A7592" t="s">
        <v>3169</v>
      </c>
      <c r="B7592" s="3" t="s">
        <v>10399</v>
      </c>
      <c r="C7592" s="4">
        <v>49.875344662000003</v>
      </c>
      <c r="D7592" s="4">
        <v>10.772759277500001</v>
      </c>
      <c r="E7592" s="4">
        <f>Orte[[#This Row],[Lat_dez]]*PI()/180</f>
        <v>0.8704889799188783</v>
      </c>
      <c r="F7592" s="4">
        <f>Orte[[#This Row],[Lon_dez]]*PI()/180</f>
        <v>0.18802011891714049</v>
      </c>
      <c r="G7592" t="s">
        <v>665</v>
      </c>
      <c r="H7592" t="s">
        <v>1321</v>
      </c>
      <c r="I7592" s="4" t="b">
        <v>0</v>
      </c>
      <c r="J7592" s="4" t="str">
        <f>CONCATENATE(Orte[[#This Row],[Ort]]," - ",Orte[[#This Row],[Landkreis]])</f>
        <v>Walsdorf - Landkreis Bamberg</v>
      </c>
      <c r="L7592" s="3" t="s">
        <v>8359</v>
      </c>
      <c r="M7592" s="3"/>
      <c r="N7592" t="str">
        <f>Orte[[#This Row],[Ort]]</f>
        <v>Walsdorf</v>
      </c>
    </row>
    <row r="7593" spans="1:14" x14ac:dyDescent="0.35">
      <c r="A7593" t="s">
        <v>2119</v>
      </c>
      <c r="B7593" s="3" t="s">
        <v>9113</v>
      </c>
      <c r="C7593" s="4">
        <v>50.289162055799999</v>
      </c>
      <c r="D7593" s="4">
        <v>6.6171167419100003</v>
      </c>
      <c r="E7593" s="4">
        <f>Orte[[#This Row],[Lat_dez]]*PI()/180</f>
        <v>0.87771145594271027</v>
      </c>
      <c r="F7593" s="4">
        <f>Orte[[#This Row],[Lon_dez]]*PI()/180</f>
        <v>0.11549047413516934</v>
      </c>
      <c r="G7593" t="s">
        <v>514</v>
      </c>
      <c r="H7593" t="s">
        <v>527</v>
      </c>
      <c r="I7593" s="4" t="b">
        <v>0</v>
      </c>
      <c r="J7593" s="4" t="str">
        <f>CONCATENATE(Orte[[#This Row],[Ort]]," - ",Orte[[#This Row],[Landkreis]])</f>
        <v>Walsdorf, Nohn u.a. - Landkreis Vulkaneifel</v>
      </c>
      <c r="L7593" s="3" t="s">
        <v>7966</v>
      </c>
      <c r="M7593" s="3"/>
      <c r="N7593" t="str">
        <f>Orte[[#This Row],[Ort]]</f>
        <v>Walsdorf, Nohn u.a.</v>
      </c>
    </row>
    <row r="7594" spans="1:14" x14ac:dyDescent="0.35">
      <c r="A7594" t="s">
        <v>6602</v>
      </c>
      <c r="B7594" s="3" t="s">
        <v>14904</v>
      </c>
      <c r="C7594" s="4">
        <v>52.833043938599999</v>
      </c>
      <c r="D7594" s="4">
        <v>9.5988916211199999</v>
      </c>
      <c r="E7594" s="4">
        <f>Orte[[#This Row],[Lat_dez]]*PI()/180</f>
        <v>0.92211057057940282</v>
      </c>
      <c r="F7594" s="4">
        <f>Orte[[#This Row],[Lon_dez]]*PI()/180</f>
        <v>0.16753226333064006</v>
      </c>
      <c r="G7594" t="s">
        <v>554</v>
      </c>
      <c r="H7594" t="s">
        <v>654</v>
      </c>
      <c r="I7594" s="4" t="b">
        <v>0</v>
      </c>
      <c r="J7594" s="4" t="str">
        <f>CONCATENATE(Orte[[#This Row],[Ort]]," - ",Orte[[#This Row],[Landkreis]])</f>
        <v>Walsrode, Ostenholz - Landkreis Heidekreis</v>
      </c>
      <c r="L7594" s="3" t="s">
        <v>9531</v>
      </c>
      <c r="M7594" s="3"/>
      <c r="N7594" t="str">
        <f>Orte[[#This Row],[Ort]]</f>
        <v>Walsrode, Ostenholz</v>
      </c>
    </row>
    <row r="7595" spans="1:14" x14ac:dyDescent="0.35">
      <c r="A7595" t="s">
        <v>2760</v>
      </c>
      <c r="B7595" s="3" t="s">
        <v>9904</v>
      </c>
      <c r="C7595" s="4">
        <v>47.648471203500002</v>
      </c>
      <c r="D7595" s="4">
        <v>10.26543641</v>
      </c>
      <c r="E7595" s="4">
        <f>Orte[[#This Row],[Lat_dez]]*PI()/180</f>
        <v>0.83162270604277999</v>
      </c>
      <c r="F7595" s="4">
        <f>Orte[[#This Row],[Lon_dez]]*PI()/180</f>
        <v>0.17916566450860655</v>
      </c>
      <c r="G7595" t="s">
        <v>665</v>
      </c>
      <c r="H7595" t="s">
        <v>1457</v>
      </c>
      <c r="I7595" s="4" t="b">
        <v>0</v>
      </c>
      <c r="J7595" s="4" t="str">
        <f>CONCATENATE(Orte[[#This Row],[Ort]]," - ",Orte[[#This Row],[Landkreis]])</f>
        <v>Waltenhofen - Landkreis Oberallgäu</v>
      </c>
      <c r="L7595" s="3" t="s">
        <v>13332</v>
      </c>
      <c r="M7595" s="3"/>
      <c r="N7595" t="str">
        <f>Orte[[#This Row],[Ort]]</f>
        <v>Waltenhofen</v>
      </c>
    </row>
    <row r="7596" spans="1:14" x14ac:dyDescent="0.35">
      <c r="A7596" t="s">
        <v>5492</v>
      </c>
      <c r="B7596" s="3" t="s">
        <v>13384</v>
      </c>
      <c r="C7596" s="4">
        <v>50.913337706900002</v>
      </c>
      <c r="D7596" s="4">
        <v>10.5366246899</v>
      </c>
      <c r="E7596" s="4">
        <f>Orte[[#This Row],[Lat_dez]]*PI()/180</f>
        <v>0.88860537616518465</v>
      </c>
      <c r="F7596" s="4">
        <f>Orte[[#This Row],[Lon_dez]]*PI()/180</f>
        <v>0.18389879288568151</v>
      </c>
      <c r="G7596" t="s">
        <v>678</v>
      </c>
      <c r="H7596" t="s">
        <v>800</v>
      </c>
      <c r="I7596" s="4" t="b">
        <v>0</v>
      </c>
      <c r="J7596" s="4" t="str">
        <f>CONCATENATE(Orte[[#This Row],[Ort]]," - ",Orte[[#This Row],[Landkreis]])</f>
        <v>Waltershausen - Landkreis Gotha</v>
      </c>
      <c r="L7596" s="3" t="s">
        <v>11293</v>
      </c>
      <c r="M7596" s="3"/>
      <c r="N7596" t="str">
        <f>Orte[[#This Row],[Ort]]</f>
        <v>Waltershausen</v>
      </c>
    </row>
    <row r="7597" spans="1:14" x14ac:dyDescent="0.35">
      <c r="A7597" t="s">
        <v>6015</v>
      </c>
      <c r="B7597" s="3" t="s">
        <v>14087</v>
      </c>
      <c r="C7597" s="4">
        <v>48.920381352500002</v>
      </c>
      <c r="D7597" s="4">
        <v>11.303472899000001</v>
      </c>
      <c r="E7597" s="4">
        <f>Orte[[#This Row],[Lat_dez]]*PI()/180</f>
        <v>0.85382172593236183</v>
      </c>
      <c r="F7597" s="4">
        <f>Orte[[#This Row],[Lon_dez]]*PI()/180</f>
        <v>0.19728281899749847</v>
      </c>
      <c r="G7597" t="s">
        <v>665</v>
      </c>
      <c r="H7597" t="s">
        <v>1867</v>
      </c>
      <c r="I7597" s="4" t="b">
        <v>0</v>
      </c>
      <c r="J7597" s="4" t="str">
        <f>CONCATENATE(Orte[[#This Row],[Ort]]," - ",Orte[[#This Row],[Landkreis]])</f>
        <v>Walting - Landkreis Eichstätt</v>
      </c>
      <c r="L7597" s="3" t="s">
        <v>7931</v>
      </c>
      <c r="M7597" s="3"/>
      <c r="N7597" t="str">
        <f>Orte[[#This Row],[Ort]]</f>
        <v>Walting</v>
      </c>
    </row>
    <row r="7598" spans="1:14" x14ac:dyDescent="0.35">
      <c r="A7598" t="s">
        <v>3936</v>
      </c>
      <c r="B7598" s="3" t="s">
        <v>11379</v>
      </c>
      <c r="C7598" s="4">
        <v>51.623200725399997</v>
      </c>
      <c r="D7598" s="4">
        <v>7.3994220390000001</v>
      </c>
      <c r="E7598" s="4">
        <f>Orte[[#This Row],[Lat_dez]]*PI()/180</f>
        <v>0.90099482307615497</v>
      </c>
      <c r="F7598" s="4">
        <f>Orte[[#This Row],[Lon_dez]]*PI()/180</f>
        <v>0.12914427732518227</v>
      </c>
      <c r="G7598" t="s">
        <v>504</v>
      </c>
      <c r="H7598" t="s">
        <v>1677</v>
      </c>
      <c r="I7598" s="4" t="b">
        <v>0</v>
      </c>
      <c r="J7598" s="4" t="str">
        <f>CONCATENATE(Orte[[#This Row],[Ort]]," - ",Orte[[#This Row],[Landkreis]])</f>
        <v>Waltrop - Kreis Recklinghausen</v>
      </c>
      <c r="L7598" s="3" t="s">
        <v>9954</v>
      </c>
      <c r="M7598" s="3"/>
      <c r="N7598" t="str">
        <f>Orte[[#This Row],[Ort]]</f>
        <v>Waltrop</v>
      </c>
    </row>
    <row r="7599" spans="1:14" x14ac:dyDescent="0.35">
      <c r="A7599" t="s">
        <v>722</v>
      </c>
      <c r="B7599" s="3" t="s">
        <v>7802</v>
      </c>
      <c r="C7599" s="4">
        <v>49.020911916400003</v>
      </c>
      <c r="D7599" s="4">
        <v>8.6016429105499999</v>
      </c>
      <c r="E7599" s="4">
        <f>Orte[[#This Row],[Lat_dez]]*PI()/180</f>
        <v>0.85557631527130329</v>
      </c>
      <c r="F7599" s="4">
        <f>Orte[[#This Row],[Lon_dez]]*PI()/180</f>
        <v>0.15012698986992559</v>
      </c>
      <c r="G7599" t="s">
        <v>546</v>
      </c>
      <c r="H7599" t="s">
        <v>723</v>
      </c>
      <c r="I7599" s="4" t="b">
        <v>0</v>
      </c>
      <c r="J7599" s="4" t="str">
        <f>CONCATENATE(Orte[[#This Row],[Ort]]," - ",Orte[[#This Row],[Landkreis]])</f>
        <v>Walzbachtal - Landkreis Karlsruhe</v>
      </c>
      <c r="L7599" s="3" t="s">
        <v>15598</v>
      </c>
      <c r="M7599" s="3"/>
      <c r="N7599" t="str">
        <f>Orte[[#This Row],[Ort]]</f>
        <v>Walzbachtal</v>
      </c>
    </row>
    <row r="7600" spans="1:14" x14ac:dyDescent="0.35">
      <c r="A7600" t="s">
        <v>2640</v>
      </c>
      <c r="B7600" s="3" t="s">
        <v>9755</v>
      </c>
      <c r="C7600" s="4">
        <v>54.683915174500001</v>
      </c>
      <c r="D7600" s="4">
        <v>9.32015741841</v>
      </c>
      <c r="E7600" s="4">
        <f>Orte[[#This Row],[Lat_dez]]*PI()/180</f>
        <v>0.95441436767631449</v>
      </c>
      <c r="F7600" s="4">
        <f>Orte[[#This Row],[Lon_dez]]*PI()/180</f>
        <v>0.16266743375542925</v>
      </c>
      <c r="G7600" t="s">
        <v>641</v>
      </c>
      <c r="H7600" t="s">
        <v>660</v>
      </c>
      <c r="I7600" s="4" t="b">
        <v>0</v>
      </c>
      <c r="J7600" s="4" t="str">
        <f>CONCATENATE(Orte[[#This Row],[Ort]]," - ",Orte[[#This Row],[Landkreis]])</f>
        <v>Wanderup - Kreis Schleswig-Flensburg</v>
      </c>
      <c r="L7600" s="3" t="s">
        <v>11312</v>
      </c>
      <c r="M7600" s="3"/>
      <c r="N7600" t="str">
        <f>Orte[[#This Row],[Ort]]</f>
        <v>Wanderup</v>
      </c>
    </row>
    <row r="7601" spans="1:14" x14ac:dyDescent="0.35">
      <c r="A7601" t="s">
        <v>2209</v>
      </c>
      <c r="B7601" s="3" t="s">
        <v>9220</v>
      </c>
      <c r="C7601" s="4">
        <v>52.772197640599998</v>
      </c>
      <c r="D7601" s="4">
        <v>13.505468733300001</v>
      </c>
      <c r="E7601" s="4">
        <f>Orte[[#This Row],[Lat_dez]]*PI()/180</f>
        <v>0.92104860234165309</v>
      </c>
      <c r="F7601" s="4">
        <f>Orte[[#This Row],[Lon_dez]]*PI()/180</f>
        <v>0.23571489642123294</v>
      </c>
      <c r="G7601" t="s">
        <v>885</v>
      </c>
      <c r="H7601" t="s">
        <v>2099</v>
      </c>
      <c r="I7601" s="4" t="b">
        <v>0</v>
      </c>
      <c r="J7601" s="4" t="str">
        <f>CONCATENATE(Orte[[#This Row],[Ort]]," - ",Orte[[#This Row],[Landkreis]])</f>
        <v>Wandlitz - Landkreis Barnim</v>
      </c>
      <c r="L7601" s="3" t="s">
        <v>12853</v>
      </c>
      <c r="M7601" s="3"/>
      <c r="N7601" t="str">
        <f>Orte[[#This Row],[Ort]]</f>
        <v>Wandlitz</v>
      </c>
    </row>
    <row r="7602" spans="1:14" x14ac:dyDescent="0.35">
      <c r="A7602" t="s">
        <v>6438</v>
      </c>
      <c r="B7602" s="3" t="s">
        <v>14672</v>
      </c>
      <c r="C7602" s="4">
        <v>51.169996510600001</v>
      </c>
      <c r="D7602" s="4">
        <v>10.171095731099999</v>
      </c>
      <c r="E7602" s="4">
        <f>Orte[[#This Row],[Lat_dez]]*PI()/180</f>
        <v>0.89308491734397943</v>
      </c>
      <c r="F7602" s="4">
        <f>Orte[[#This Row],[Lon_dez]]*PI()/180</f>
        <v>0.17751910904323479</v>
      </c>
      <c r="G7602" t="s">
        <v>549</v>
      </c>
      <c r="H7602" t="s">
        <v>1453</v>
      </c>
      <c r="I7602" s="4" t="b">
        <v>0</v>
      </c>
      <c r="J7602" s="4" t="str">
        <f>CONCATENATE(Orte[[#This Row],[Ort]]," - ",Orte[[#This Row],[Landkreis]])</f>
        <v>Wanfried - Landkreis Werra-Meißner-Kreis</v>
      </c>
      <c r="L7602" s="3" t="s">
        <v>8875</v>
      </c>
      <c r="M7602" s="3"/>
      <c r="N7602" t="str">
        <f>Orte[[#This Row],[Ort]]</f>
        <v>Wanfried</v>
      </c>
    </row>
    <row r="7603" spans="1:14" x14ac:dyDescent="0.35">
      <c r="A7603" t="s">
        <v>4871</v>
      </c>
      <c r="B7603" s="3" t="s">
        <v>12578</v>
      </c>
      <c r="C7603" s="4">
        <v>48.734059639199998</v>
      </c>
      <c r="D7603" s="4">
        <v>9.6033136941600006</v>
      </c>
      <c r="E7603" s="4">
        <f>Orte[[#This Row],[Lat_dez]]*PI()/180</f>
        <v>0.85056979856731973</v>
      </c>
      <c r="F7603" s="4">
        <f>Orte[[#This Row],[Lon_dez]]*PI()/180</f>
        <v>0.16760944306495176</v>
      </c>
      <c r="G7603" t="s">
        <v>546</v>
      </c>
      <c r="H7603" t="s">
        <v>644</v>
      </c>
      <c r="I7603" s="4" t="b">
        <v>0</v>
      </c>
      <c r="J7603" s="4" t="str">
        <f>CONCATENATE(Orte[[#This Row],[Ort]]," - ",Orte[[#This Row],[Landkreis]])</f>
        <v>Wangen - Landkreis Göppingen</v>
      </c>
      <c r="L7603" s="3" t="s">
        <v>14484</v>
      </c>
      <c r="M7603" s="3"/>
      <c r="N7603" t="str">
        <f>Orte[[#This Row],[Ort]]</f>
        <v>Wangen</v>
      </c>
    </row>
    <row r="7604" spans="1:14" x14ac:dyDescent="0.35">
      <c r="A7604" t="s">
        <v>2737</v>
      </c>
      <c r="B7604" s="3" t="s">
        <v>9868</v>
      </c>
      <c r="C7604" s="4">
        <v>47.692493606799999</v>
      </c>
      <c r="D7604" s="4">
        <v>9.8061461154099998</v>
      </c>
      <c r="E7604" s="4">
        <f>Orte[[#This Row],[Lat_dez]]*PI()/180</f>
        <v>0.83239104192500579</v>
      </c>
      <c r="F7604" s="4">
        <f>Orte[[#This Row],[Lon_dez]]*PI()/180</f>
        <v>0.17114953664555635</v>
      </c>
      <c r="G7604" t="s">
        <v>546</v>
      </c>
      <c r="H7604" t="s">
        <v>656</v>
      </c>
      <c r="I7604" s="4" t="b">
        <v>0</v>
      </c>
      <c r="J7604" s="4" t="str">
        <f>CONCATENATE(Orte[[#This Row],[Ort]]," - ",Orte[[#This Row],[Landkreis]])</f>
        <v>Wangen im Allgäu - Landkreis Ravensburg</v>
      </c>
      <c r="L7604" s="3" t="s">
        <v>9199</v>
      </c>
      <c r="M7604" s="3"/>
      <c r="N7604" t="str">
        <f>Orte[[#This Row],[Ort]]</f>
        <v>Wangen im Allgäu</v>
      </c>
    </row>
    <row r="7605" spans="1:14" x14ac:dyDescent="0.35">
      <c r="A7605" t="s">
        <v>2132</v>
      </c>
      <c r="B7605" s="3" t="s">
        <v>9134</v>
      </c>
      <c r="C7605" s="4">
        <v>53.653550255500001</v>
      </c>
      <c r="D7605" s="4">
        <v>7.9329199138000002</v>
      </c>
      <c r="E7605" s="4">
        <f>Orte[[#This Row],[Lat_dez]]*PI()/180</f>
        <v>0.93643110734271984</v>
      </c>
      <c r="F7605" s="4">
        <f>Orte[[#This Row],[Lon_dez]]*PI()/180</f>
        <v>0.13845557179283474</v>
      </c>
      <c r="G7605" t="s">
        <v>554</v>
      </c>
      <c r="H7605" t="s">
        <v>2133</v>
      </c>
      <c r="I7605" s="4" t="b">
        <v>0</v>
      </c>
      <c r="J7605" s="4" t="str">
        <f>CONCATENATE(Orte[[#This Row],[Ort]]," - ",Orte[[#This Row],[Landkreis]])</f>
        <v>Wangerland - Landkreis Friesland</v>
      </c>
      <c r="L7605" s="3" t="s">
        <v>10770</v>
      </c>
      <c r="M7605" s="3"/>
      <c r="N7605" t="str">
        <f>Orte[[#This Row],[Ort]]</f>
        <v>Wangerland</v>
      </c>
    </row>
    <row r="7606" spans="1:14" x14ac:dyDescent="0.35">
      <c r="A7606" t="s">
        <v>32</v>
      </c>
      <c r="B7606" s="3" t="s">
        <v>15790</v>
      </c>
      <c r="C7606" s="4">
        <v>53.787174190800002</v>
      </c>
      <c r="D7606" s="4">
        <v>7.8946317021199999</v>
      </c>
      <c r="E7606" s="4">
        <f>Orte[[#This Row],[Lat_dez]]*PI()/180</f>
        <v>0.93876328497317663</v>
      </c>
      <c r="F7606" s="4">
        <f>Orte[[#This Row],[Lon_dez]]*PI()/180</f>
        <v>0.13778731643431821</v>
      </c>
      <c r="G7606" t="s">
        <v>554</v>
      </c>
      <c r="H7606" t="s">
        <v>2133</v>
      </c>
      <c r="I7606" s="4" t="b">
        <v>0</v>
      </c>
      <c r="J7606" s="4" t="str">
        <f>CONCATENATE(Orte[[#This Row],[Ort]]," - ",Orte[[#This Row],[Landkreis]])</f>
        <v>Wangerooge - Landkreis Friesland</v>
      </c>
      <c r="L7606" s="3" t="s">
        <v>9974</v>
      </c>
      <c r="M7606" s="3"/>
      <c r="N7606" t="str">
        <f>Orte[[#This Row],[Ort]]</f>
        <v>Wangerooge</v>
      </c>
    </row>
    <row r="7607" spans="1:14" x14ac:dyDescent="0.35">
      <c r="A7607" t="s">
        <v>6122</v>
      </c>
      <c r="B7607" s="3" t="s">
        <v>14233</v>
      </c>
      <c r="C7607" s="4">
        <v>54.1232280933</v>
      </c>
      <c r="D7607" s="4">
        <v>10.2209019326</v>
      </c>
      <c r="E7607" s="4">
        <f>Orte[[#This Row],[Lat_dez]]*PI()/180</f>
        <v>0.94462853203597774</v>
      </c>
      <c r="F7607" s="4">
        <f>Orte[[#This Row],[Lon_dez]]*PI()/180</f>
        <v>0.17838839124732153</v>
      </c>
      <c r="G7607" t="s">
        <v>641</v>
      </c>
      <c r="H7607" t="s">
        <v>696</v>
      </c>
      <c r="I7607" s="4" t="b">
        <v>0</v>
      </c>
      <c r="J7607" s="4" t="str">
        <f>CONCATENATE(Orte[[#This Row],[Ort]]," - ",Orte[[#This Row],[Landkreis]])</f>
        <v>Wankendorf - Kreis Plön</v>
      </c>
      <c r="L7607" s="3" t="s">
        <v>14293</v>
      </c>
      <c r="M7607" s="3"/>
      <c r="N7607" t="str">
        <f>Orte[[#This Row],[Ort]]</f>
        <v>Wankendorf</v>
      </c>
    </row>
    <row r="7608" spans="1:14" x14ac:dyDescent="0.35">
      <c r="A7608" t="s">
        <v>1727</v>
      </c>
      <c r="B7608" s="3" t="s">
        <v>8682</v>
      </c>
      <c r="C7608" s="4">
        <v>53.724150493700002</v>
      </c>
      <c r="D7608" s="4">
        <v>8.7793512138800001</v>
      </c>
      <c r="E7608" s="4">
        <f>Orte[[#This Row],[Lat_dez]]*PI()/180</f>
        <v>0.93766331395200209</v>
      </c>
      <c r="F7608" s="4">
        <f>Orte[[#This Row],[Lon_dez]]*PI()/180</f>
        <v>0.15322858487116689</v>
      </c>
      <c r="G7608" t="s">
        <v>554</v>
      </c>
      <c r="H7608" t="s">
        <v>729</v>
      </c>
      <c r="I7608" s="4" t="b">
        <v>0</v>
      </c>
      <c r="J7608" s="4" t="str">
        <f>CONCATENATE(Orte[[#This Row],[Ort]]," - ",Orte[[#This Row],[Landkreis]])</f>
        <v>Wanna - Landkreis Cuxhaven</v>
      </c>
      <c r="L7608" s="3" t="s">
        <v>15595</v>
      </c>
      <c r="M7608" s="3"/>
      <c r="N7608" t="str">
        <f>Orte[[#This Row],[Ort]]</f>
        <v>Wanna</v>
      </c>
    </row>
    <row r="7609" spans="1:14" x14ac:dyDescent="0.35">
      <c r="A7609" t="s">
        <v>5116</v>
      </c>
      <c r="B7609" s="3" t="s">
        <v>12902</v>
      </c>
      <c r="C7609" s="4">
        <v>48.513486478600001</v>
      </c>
      <c r="D7609" s="4">
        <v>9.1521547694500001</v>
      </c>
      <c r="E7609" s="4">
        <f>Orte[[#This Row],[Lat_dez]]*PI()/180</f>
        <v>0.84672007067331967</v>
      </c>
      <c r="F7609" s="4">
        <f>Orte[[#This Row],[Lon_dez]]*PI()/180</f>
        <v>0.15973523437900505</v>
      </c>
      <c r="G7609" t="s">
        <v>546</v>
      </c>
      <c r="H7609" t="s">
        <v>1098</v>
      </c>
      <c r="I7609" s="4" t="b">
        <v>0</v>
      </c>
      <c r="J7609" s="4" t="str">
        <f>CONCATENATE(Orte[[#This Row],[Ort]]," - ",Orte[[#This Row],[Landkreis]])</f>
        <v>Wannweil - Landkreis Reutlingen</v>
      </c>
      <c r="L7609" s="3" t="s">
        <v>13553</v>
      </c>
      <c r="M7609" s="3"/>
      <c r="N7609" t="str">
        <f>Orte[[#This Row],[Ort]]</f>
        <v>Wannweil</v>
      </c>
    </row>
    <row r="7610" spans="1:14" x14ac:dyDescent="0.35">
      <c r="A7610" t="s">
        <v>3153</v>
      </c>
      <c r="B7610" s="3" t="s">
        <v>10379</v>
      </c>
      <c r="C7610" s="4">
        <v>52.085987596700001</v>
      </c>
      <c r="D7610" s="4">
        <v>11.3916213797</v>
      </c>
      <c r="E7610" s="4">
        <f>Orte[[#This Row],[Lat_dez]]*PI()/180</f>
        <v>0.90907197771534343</v>
      </c>
      <c r="F7610" s="4">
        <f>Orte[[#This Row],[Lon_dez]]*PI()/180</f>
        <v>0.19882130021634414</v>
      </c>
      <c r="G7610" t="s">
        <v>809</v>
      </c>
      <c r="H7610" t="s">
        <v>1930</v>
      </c>
      <c r="I7610" s="4" t="b">
        <v>0</v>
      </c>
      <c r="J7610" s="4" t="str">
        <f>CONCATENATE(Orte[[#This Row],[Ort]]," - ",Orte[[#This Row],[Landkreis]])</f>
        <v>Wanzleben-Börde - Landkreis Börde</v>
      </c>
      <c r="L7610" s="3" t="s">
        <v>11686</v>
      </c>
      <c r="M7610" s="3"/>
      <c r="N7610" t="str">
        <f>Orte[[#This Row],[Ort]]</f>
        <v>Wanzleben-Börde</v>
      </c>
    </row>
    <row r="7611" spans="1:14" x14ac:dyDescent="0.35">
      <c r="A7611" t="s">
        <v>3637</v>
      </c>
      <c r="B7611" s="3" t="s">
        <v>11000</v>
      </c>
      <c r="C7611" s="4">
        <v>52.1814247796</v>
      </c>
      <c r="D7611" s="4">
        <v>10.9255106984</v>
      </c>
      <c r="E7611" s="4">
        <f>Orte[[#This Row],[Lat_dez]]*PI()/180</f>
        <v>0.91073767078577639</v>
      </c>
      <c r="F7611" s="4">
        <f>Orte[[#This Row],[Lon_dez]]*PI()/180</f>
        <v>0.19068613414894517</v>
      </c>
      <c r="G7611" t="s">
        <v>554</v>
      </c>
      <c r="H7611" t="s">
        <v>789</v>
      </c>
      <c r="I7611" s="4" t="b">
        <v>0</v>
      </c>
      <c r="J7611" s="4" t="str">
        <f>CONCATENATE(Orte[[#This Row],[Ort]]," - ",Orte[[#This Row],[Landkreis]])</f>
        <v>Warberg - Landkreis Helmstedt</v>
      </c>
      <c r="L7611" s="3" t="s">
        <v>10483</v>
      </c>
      <c r="M7611" s="3"/>
      <c r="N7611" t="str">
        <f>Orte[[#This Row],[Ort]]</f>
        <v>Warberg</v>
      </c>
    </row>
    <row r="7612" spans="1:14" x14ac:dyDescent="0.35">
      <c r="A7612" t="s">
        <v>5516</v>
      </c>
      <c r="B7612" s="3" t="s">
        <v>13416</v>
      </c>
      <c r="C7612" s="4">
        <v>51.513486547799999</v>
      </c>
      <c r="D7612" s="4">
        <v>9.09230506928</v>
      </c>
      <c r="E7612" s="4">
        <f>Orte[[#This Row],[Lat_dez]]*PI()/180</f>
        <v>0.89907994944091729</v>
      </c>
      <c r="F7612" s="4">
        <f>Orte[[#This Row],[Lon_dez]]*PI()/180</f>
        <v>0.15869066005470714</v>
      </c>
      <c r="G7612" t="s">
        <v>504</v>
      </c>
      <c r="H7612" t="s">
        <v>3120</v>
      </c>
      <c r="I7612" s="4" t="b">
        <v>0</v>
      </c>
      <c r="J7612" s="4" t="str">
        <f>CONCATENATE(Orte[[#This Row],[Ort]]," - ",Orte[[#This Row],[Landkreis]])</f>
        <v>Warburg - Kreis Höxter</v>
      </c>
      <c r="L7612" s="3" t="s">
        <v>14494</v>
      </c>
      <c r="M7612" s="3"/>
      <c r="N7612" t="str">
        <f>Orte[[#This Row],[Ort]]</f>
        <v>Warburg</v>
      </c>
    </row>
    <row r="7613" spans="1:14" x14ac:dyDescent="0.35">
      <c r="A7613" t="s">
        <v>2950</v>
      </c>
      <c r="B7613" s="3" t="s">
        <v>10123</v>
      </c>
      <c r="C7613" s="4">
        <v>53.052637343299999</v>
      </c>
      <c r="D7613" s="4">
        <v>8.1556760672900008</v>
      </c>
      <c r="E7613" s="4">
        <f>Orte[[#This Row],[Lat_dez]]*PI()/180</f>
        <v>0.92594319850708218</v>
      </c>
      <c r="F7613" s="4">
        <f>Orte[[#This Row],[Lon_dez]]*PI()/180</f>
        <v>0.1423434001003131</v>
      </c>
      <c r="G7613" t="s">
        <v>554</v>
      </c>
      <c r="H7613" t="s">
        <v>577</v>
      </c>
      <c r="I7613" s="4" t="b">
        <v>0</v>
      </c>
      <c r="J7613" s="4" t="str">
        <f>CONCATENATE(Orte[[#This Row],[Ort]]," - ",Orte[[#This Row],[Landkreis]])</f>
        <v>Wardenburg - Landkreis Oldenburg</v>
      </c>
      <c r="L7613" s="3" t="s">
        <v>10242</v>
      </c>
      <c r="M7613" s="3"/>
      <c r="N7613" t="str">
        <f>Orte[[#This Row],[Ort]]</f>
        <v>Wardenburg</v>
      </c>
    </row>
    <row r="7614" spans="1:14" x14ac:dyDescent="0.35">
      <c r="A7614" t="s">
        <v>2222</v>
      </c>
      <c r="B7614" s="3" t="s">
        <v>9236</v>
      </c>
      <c r="C7614" s="4">
        <v>54.214002309800001</v>
      </c>
      <c r="D7614" s="4">
        <v>9.8863035249400006</v>
      </c>
      <c r="E7614" s="4">
        <f>Orte[[#This Row],[Lat_dez]]*PI()/180</f>
        <v>0.94621284098982084</v>
      </c>
      <c r="F7614" s="4">
        <f>Orte[[#This Row],[Lon_dez]]*PI()/180</f>
        <v>0.17254854736172434</v>
      </c>
      <c r="G7614" t="s">
        <v>641</v>
      </c>
      <c r="H7614" t="s">
        <v>642</v>
      </c>
      <c r="I7614" s="4" t="b">
        <v>0</v>
      </c>
      <c r="J7614" s="4" t="str">
        <f>CONCATENATE(Orte[[#This Row],[Ort]]," - ",Orte[[#This Row],[Landkreis]])</f>
        <v>Warder - Kreis Rendsburg-Eckernförde</v>
      </c>
      <c r="L7614" s="3" t="s">
        <v>14282</v>
      </c>
      <c r="M7614" s="3"/>
      <c r="N7614" t="str">
        <f>Orte[[#This Row],[Ort]]</f>
        <v>Warder</v>
      </c>
    </row>
    <row r="7615" spans="1:14" x14ac:dyDescent="0.35">
      <c r="A7615" t="s">
        <v>1898</v>
      </c>
      <c r="B7615" s="3" t="s">
        <v>8869</v>
      </c>
      <c r="C7615" s="4">
        <v>53.506689783600002</v>
      </c>
      <c r="D7615" s="4">
        <v>12.7443155924</v>
      </c>
      <c r="E7615" s="4">
        <f>Orte[[#This Row],[Lat_dez]]*PI()/180</f>
        <v>0.93386790856703228</v>
      </c>
      <c r="F7615" s="4">
        <f>Orte[[#This Row],[Lon_dez]]*PI()/180</f>
        <v>0.22243026800063162</v>
      </c>
      <c r="G7615" t="s">
        <v>834</v>
      </c>
      <c r="H7615" t="s">
        <v>921</v>
      </c>
      <c r="I7615" s="4" t="b">
        <v>0</v>
      </c>
      <c r="J7615" s="4" t="str">
        <f>CONCATENATE(Orte[[#This Row],[Ort]]," - ",Orte[[#This Row],[Landkreis]])</f>
        <v>Waren/ Müritz - Landkreis Mecklenburgische Seenplatte</v>
      </c>
      <c r="L7615" s="3" t="s">
        <v>9931</v>
      </c>
      <c r="M7615" s="3"/>
      <c r="N7615" t="str">
        <f>Orte[[#This Row],[Ort]]</f>
        <v>Waren/ Müritz</v>
      </c>
    </row>
    <row r="7616" spans="1:14" x14ac:dyDescent="0.35">
      <c r="A7616" t="s">
        <v>1121</v>
      </c>
      <c r="B7616" s="3" t="s">
        <v>8084</v>
      </c>
      <c r="C7616" s="4">
        <v>51.947476008199999</v>
      </c>
      <c r="D7616" s="4">
        <v>7.9583530401499996</v>
      </c>
      <c r="E7616" s="4">
        <f>Orte[[#This Row],[Lat_dez]]*PI()/180</f>
        <v>0.90665449444385082</v>
      </c>
      <c r="F7616" s="4">
        <f>Orte[[#This Row],[Lon_dez]]*PI()/180</f>
        <v>0.13889946358671795</v>
      </c>
      <c r="G7616" t="s">
        <v>504</v>
      </c>
      <c r="H7616" t="s">
        <v>1122</v>
      </c>
      <c r="I7616" s="4" t="b">
        <v>0</v>
      </c>
      <c r="J7616" s="4" t="str">
        <f>CONCATENATE(Orte[[#This Row],[Ort]]," - ",Orte[[#This Row],[Landkreis]])</f>
        <v>Warendorf - Kreis Warendorf</v>
      </c>
      <c r="L7616" s="3" t="s">
        <v>10580</v>
      </c>
      <c r="M7616" s="3"/>
      <c r="N7616" t="str">
        <f>Orte[[#This Row],[Ort]]</f>
        <v>Warendorf</v>
      </c>
    </row>
    <row r="7617" spans="1:14" x14ac:dyDescent="0.35">
      <c r="A7617" t="s">
        <v>1366</v>
      </c>
      <c r="B7617" s="3" t="s">
        <v>8299</v>
      </c>
      <c r="C7617" s="4">
        <v>53.800372127499998</v>
      </c>
      <c r="D7617" s="4">
        <v>11.669618420500001</v>
      </c>
      <c r="E7617" s="4">
        <f>Orte[[#This Row],[Lat_dez]]*PI()/180</f>
        <v>0.93899363242306144</v>
      </c>
      <c r="F7617" s="4">
        <f>Orte[[#This Row],[Lon_dez]]*PI()/180</f>
        <v>0.20367326388910514</v>
      </c>
      <c r="G7617" t="s">
        <v>834</v>
      </c>
      <c r="H7617" t="s">
        <v>1367</v>
      </c>
      <c r="I7617" s="4" t="b">
        <v>0</v>
      </c>
      <c r="J7617" s="4" t="str">
        <f>CONCATENATE(Orte[[#This Row],[Ort]]," - ",Orte[[#This Row],[Landkreis]])</f>
        <v>Warin - Landkreis Nordwestmecklenburg</v>
      </c>
      <c r="L7617" s="3" t="s">
        <v>14521</v>
      </c>
      <c r="M7617" s="3"/>
      <c r="N7617" t="str">
        <f>Orte[[#This Row],[Ort]]</f>
        <v>Warin</v>
      </c>
    </row>
    <row r="7618" spans="1:14" x14ac:dyDescent="0.35">
      <c r="A7618" t="s">
        <v>3957</v>
      </c>
      <c r="B7618" s="3" t="s">
        <v>11405</v>
      </c>
      <c r="C7618" s="4">
        <v>49.996685553399999</v>
      </c>
      <c r="D7618" s="4">
        <v>11.8171682734</v>
      </c>
      <c r="E7618" s="4">
        <f>Orte[[#This Row],[Lat_dez]]*PI()/180</f>
        <v>0.87260677799111319</v>
      </c>
      <c r="F7618" s="4">
        <f>Orte[[#This Row],[Lon_dez]]*PI()/180</f>
        <v>0.20624849463304346</v>
      </c>
      <c r="G7618" t="s">
        <v>665</v>
      </c>
      <c r="H7618" t="s">
        <v>837</v>
      </c>
      <c r="I7618" s="4" t="b">
        <v>0</v>
      </c>
      <c r="J7618" s="4" t="str">
        <f>CONCATENATE(Orte[[#This Row],[Ort]]," - ",Orte[[#This Row],[Landkreis]])</f>
        <v>Warmensteinach - Landkreis Bayreuth</v>
      </c>
      <c r="L7618" s="3" t="s">
        <v>8919</v>
      </c>
      <c r="M7618" s="3"/>
      <c r="N7618" t="str">
        <f>Orte[[#This Row],[Ort]]</f>
        <v>Warmensteinach</v>
      </c>
    </row>
    <row r="7619" spans="1:14" x14ac:dyDescent="0.35">
      <c r="A7619" t="s">
        <v>2624</v>
      </c>
      <c r="B7619" s="3" t="s">
        <v>9736</v>
      </c>
      <c r="C7619" s="4">
        <v>52.439359822699998</v>
      </c>
      <c r="D7619" s="4">
        <v>8.8413637251899999</v>
      </c>
      <c r="E7619" s="4">
        <f>Orte[[#This Row],[Lat_dez]]*PI()/180</f>
        <v>0.91523948654414478</v>
      </c>
      <c r="F7619" s="4">
        <f>Orte[[#This Row],[Lon_dez]]*PI()/180</f>
        <v>0.1543109073709566</v>
      </c>
      <c r="G7619" t="s">
        <v>554</v>
      </c>
      <c r="H7619" t="s">
        <v>747</v>
      </c>
      <c r="I7619" s="4" t="b">
        <v>0</v>
      </c>
      <c r="J7619" s="4" t="str">
        <f>CONCATENATE(Orte[[#This Row],[Ort]]," - ",Orte[[#This Row],[Landkreis]])</f>
        <v>Warmsen - Landkreis Nienburg (Weser)</v>
      </c>
      <c r="L7619" s="3" t="s">
        <v>14132</v>
      </c>
      <c r="M7619" s="3"/>
      <c r="N7619" t="str">
        <f>Orte[[#This Row],[Ort]]</f>
        <v>Warmsen</v>
      </c>
    </row>
    <row r="7620" spans="1:14" x14ac:dyDescent="0.35">
      <c r="A7620" t="s">
        <v>4595</v>
      </c>
      <c r="B7620" s="3" t="s">
        <v>12220</v>
      </c>
      <c r="C7620" s="4">
        <v>47.817567729300002</v>
      </c>
      <c r="D7620" s="4">
        <v>11.737906413099999</v>
      </c>
      <c r="E7620" s="4">
        <f>Orte[[#This Row],[Lat_dez]]*PI()/180</f>
        <v>0.83457399717167358</v>
      </c>
      <c r="F7620" s="4">
        <f>Orte[[#This Row],[Lon_dez]]*PI()/180</f>
        <v>0.20486511419955267</v>
      </c>
      <c r="G7620" t="s">
        <v>665</v>
      </c>
      <c r="H7620" t="s">
        <v>859</v>
      </c>
      <c r="I7620" s="4" t="b">
        <v>0</v>
      </c>
      <c r="J7620" s="4" t="str">
        <f>CONCATENATE(Orte[[#This Row],[Ort]]," - ",Orte[[#This Row],[Landkreis]])</f>
        <v>Warngau - Landkreis Miesbach</v>
      </c>
      <c r="L7620" s="3" t="s">
        <v>14511</v>
      </c>
      <c r="M7620" s="3"/>
      <c r="N7620" t="str">
        <f>Orte[[#This Row],[Ort]]</f>
        <v>Warngau</v>
      </c>
    </row>
    <row r="7621" spans="1:14" x14ac:dyDescent="0.35">
      <c r="A7621" t="s">
        <v>5974</v>
      </c>
      <c r="B7621" s="3" t="s">
        <v>14033</v>
      </c>
      <c r="C7621" s="4">
        <v>51.453527499899998</v>
      </c>
      <c r="D7621" s="4">
        <v>8.2987909992399995</v>
      </c>
      <c r="E7621" s="4">
        <f>Orte[[#This Row],[Lat_dez]]*PI()/180</f>
        <v>0.89803346663870132</v>
      </c>
      <c r="F7621" s="4">
        <f>Orte[[#This Row],[Lon_dez]]*PI()/180</f>
        <v>0.14484122687160822</v>
      </c>
      <c r="G7621" t="s">
        <v>504</v>
      </c>
      <c r="H7621" t="s">
        <v>575</v>
      </c>
      <c r="I7621" s="4" t="b">
        <v>0</v>
      </c>
      <c r="J7621" s="4" t="str">
        <f>CONCATENATE(Orte[[#This Row],[Ort]]," - ",Orte[[#This Row],[Landkreis]])</f>
        <v>Warstein - Kreis Soest</v>
      </c>
      <c r="L7621" s="3" t="s">
        <v>14188</v>
      </c>
      <c r="M7621" s="3"/>
      <c r="N7621" t="str">
        <f>Orte[[#This Row],[Ort]]</f>
        <v>Warstein</v>
      </c>
    </row>
    <row r="7622" spans="1:14" x14ac:dyDescent="0.35">
      <c r="A7622" t="s">
        <v>1773</v>
      </c>
      <c r="B7622" s="3" t="s">
        <v>8727</v>
      </c>
      <c r="C7622" s="4">
        <v>50.6223771027</v>
      </c>
      <c r="D7622" s="4">
        <v>9.4553321097200005</v>
      </c>
      <c r="E7622" s="4">
        <f>Orte[[#This Row],[Lat_dez]]*PI()/180</f>
        <v>0.88352715562830264</v>
      </c>
      <c r="F7622" s="4">
        <f>Orte[[#This Row],[Lon_dez]]*PI()/180</f>
        <v>0.16502667718415573</v>
      </c>
      <c r="G7622" t="s">
        <v>549</v>
      </c>
      <c r="H7622" t="s">
        <v>763</v>
      </c>
      <c r="I7622" s="4" t="b">
        <v>0</v>
      </c>
      <c r="J7622" s="4" t="str">
        <f>CONCATENATE(Orte[[#This Row],[Ort]]," - ",Orte[[#This Row],[Landkreis]])</f>
        <v>Wartenberg - Landkreis Vogelsbergkreis</v>
      </c>
      <c r="L7622" s="3" t="s">
        <v>15554</v>
      </c>
      <c r="M7622" s="3"/>
      <c r="N7622" t="str">
        <f>Orte[[#This Row],[Ort]]</f>
        <v>Wartenberg</v>
      </c>
    </row>
    <row r="7623" spans="1:14" x14ac:dyDescent="0.35">
      <c r="A7623" t="s">
        <v>1773</v>
      </c>
      <c r="B7623" s="3" t="s">
        <v>9181</v>
      </c>
      <c r="C7623" s="4">
        <v>48.394884025700001</v>
      </c>
      <c r="D7623" s="4">
        <v>11.984262296500001</v>
      </c>
      <c r="E7623" s="4">
        <f>Orte[[#This Row],[Lat_dez]]*PI()/180</f>
        <v>0.84465006736927317</v>
      </c>
      <c r="F7623" s="4">
        <f>Orte[[#This Row],[Lon_dez]]*PI()/180</f>
        <v>0.20916483549654194</v>
      </c>
      <c r="G7623" t="s">
        <v>665</v>
      </c>
      <c r="H7623" t="s">
        <v>879</v>
      </c>
      <c r="I7623" s="4" t="b">
        <v>0</v>
      </c>
      <c r="J7623" s="4" t="str">
        <f>CONCATENATE(Orte[[#This Row],[Ort]]," - ",Orte[[#This Row],[Landkreis]])</f>
        <v>Wartenberg - Landkreis Erding</v>
      </c>
      <c r="L7623" s="3" t="s">
        <v>10572</v>
      </c>
      <c r="M7623" s="3"/>
      <c r="N7623" t="str">
        <f>Orte[[#This Row],[Ort]]</f>
        <v>Wartenberg</v>
      </c>
    </row>
    <row r="7624" spans="1:14" x14ac:dyDescent="0.35">
      <c r="A7624" t="s">
        <v>3553</v>
      </c>
      <c r="B7624" s="3" t="s">
        <v>10895</v>
      </c>
      <c r="C7624" s="4">
        <v>48.135715182699997</v>
      </c>
      <c r="D7624" s="4">
        <v>9.7838049326800007</v>
      </c>
      <c r="E7624" s="4">
        <f>Orte[[#This Row],[Lat_dez]]*PI()/180</f>
        <v>0.84012671774033876</v>
      </c>
      <c r="F7624" s="4">
        <f>Orte[[#This Row],[Lon_dez]]*PI()/180</f>
        <v>0.17075960944812815</v>
      </c>
      <c r="G7624" t="s">
        <v>546</v>
      </c>
      <c r="H7624" t="s">
        <v>649</v>
      </c>
      <c r="I7624" s="4" t="b">
        <v>0</v>
      </c>
      <c r="J7624" s="4" t="str">
        <f>CONCATENATE(Orte[[#This Row],[Ort]]," - ",Orte[[#This Row],[Landkreis]])</f>
        <v>Warthausen - Landkreis Biberach</v>
      </c>
      <c r="L7624" s="3" t="s">
        <v>12154</v>
      </c>
      <c r="M7624" s="3"/>
      <c r="N7624" t="str">
        <f>Orte[[#This Row],[Ort]]</f>
        <v>Warthausen</v>
      </c>
    </row>
    <row r="7625" spans="1:14" x14ac:dyDescent="0.35">
      <c r="A7625" t="s">
        <v>997</v>
      </c>
      <c r="B7625" s="3" t="s">
        <v>7979</v>
      </c>
      <c r="C7625" s="4">
        <v>50.1795628709</v>
      </c>
      <c r="D7625" s="4">
        <v>9.7825685115100001</v>
      </c>
      <c r="E7625" s="4">
        <f>Orte[[#This Row],[Lat_dez]]*PI()/180</f>
        <v>0.87579858930870325</v>
      </c>
      <c r="F7625" s="4">
        <f>Orte[[#This Row],[Lon_dez]]*PI()/180</f>
        <v>0.17073802982777028</v>
      </c>
      <c r="G7625" t="s">
        <v>665</v>
      </c>
      <c r="H7625" t="s">
        <v>998</v>
      </c>
      <c r="I7625" s="4" t="b">
        <v>0</v>
      </c>
      <c r="J7625" s="4" t="str">
        <f>CONCATENATE(Orte[[#This Row],[Ort]]," - ",Orte[[#This Row],[Landkreis]])</f>
        <v>Wartmannsroth - Landkreis Bad Kissingen</v>
      </c>
      <c r="L7625" s="3" t="s">
        <v>8308</v>
      </c>
      <c r="M7625" s="3"/>
      <c r="N7625" t="str">
        <f>Orte[[#This Row],[Ort]]</f>
        <v>Wartmannsroth</v>
      </c>
    </row>
    <row r="7626" spans="1:14" x14ac:dyDescent="0.35">
      <c r="A7626" t="s">
        <v>6611</v>
      </c>
      <c r="B7626" s="3" t="s">
        <v>14915</v>
      </c>
      <c r="C7626" s="4">
        <v>54.0708499956</v>
      </c>
      <c r="D7626" s="4">
        <v>9.8844969116900003</v>
      </c>
      <c r="E7626" s="4">
        <f>Orte[[#This Row],[Lat_dez]]*PI()/180</f>
        <v>0.94371436177518153</v>
      </c>
      <c r="F7626" s="4">
        <f>Orte[[#This Row],[Lon_dez]]*PI()/180</f>
        <v>0.17251701601220168</v>
      </c>
      <c r="G7626" t="s">
        <v>641</v>
      </c>
      <c r="H7626" t="s">
        <v>642</v>
      </c>
      <c r="I7626" s="4" t="b">
        <v>0</v>
      </c>
      <c r="J7626" s="4" t="str">
        <f>CONCATENATE(Orte[[#This Row],[Ort]]," - ",Orte[[#This Row],[Landkreis]])</f>
        <v>Wasbek - Kreis Rendsburg-Eckernförde</v>
      </c>
      <c r="L7626" s="3" t="s">
        <v>12639</v>
      </c>
      <c r="M7626" s="3"/>
      <c r="N7626" t="str">
        <f>Orte[[#This Row],[Ort]]</f>
        <v>Wasbek</v>
      </c>
    </row>
    <row r="7627" spans="1:14" x14ac:dyDescent="0.35">
      <c r="A7627" t="s">
        <v>4495</v>
      </c>
      <c r="B7627" s="3" t="s">
        <v>12097</v>
      </c>
      <c r="C7627" s="4">
        <v>52.412594340799998</v>
      </c>
      <c r="D7627" s="4">
        <v>10.5935370277</v>
      </c>
      <c r="E7627" s="4">
        <f>Orte[[#This Row],[Lat_dez]]*PI()/180</f>
        <v>0.91477234075910685</v>
      </c>
      <c r="F7627" s="4">
        <f>Orte[[#This Row],[Lon_dez]]*PI()/180</f>
        <v>0.18489210056529876</v>
      </c>
      <c r="G7627" t="s">
        <v>554</v>
      </c>
      <c r="H7627" t="s">
        <v>1314</v>
      </c>
      <c r="I7627" s="4" t="b">
        <v>0</v>
      </c>
      <c r="J7627" s="4" t="str">
        <f>CONCATENATE(Orte[[#This Row],[Ort]]," - ",Orte[[#This Row],[Landkreis]])</f>
        <v>Wasbüttel - Landkreis Gifhorn</v>
      </c>
      <c r="L7627" s="3" t="s">
        <v>11404</v>
      </c>
      <c r="M7627" s="3"/>
      <c r="N7627" t="str">
        <f>Orte[[#This Row],[Ort]]</f>
        <v>Wasbüttel</v>
      </c>
    </row>
    <row r="7628" spans="1:14" x14ac:dyDescent="0.35">
      <c r="A7628" t="s">
        <v>3046</v>
      </c>
      <c r="B7628" s="3" t="s">
        <v>10254</v>
      </c>
      <c r="C7628" s="4">
        <v>48.761269794100002</v>
      </c>
      <c r="D7628" s="4">
        <v>9.6886907416000003</v>
      </c>
      <c r="E7628" s="4">
        <f>Orte[[#This Row],[Lat_dez]]*PI()/180</f>
        <v>0.85104470536030263</v>
      </c>
      <c r="F7628" s="4">
        <f>Orte[[#This Row],[Lon_dez]]*PI()/180</f>
        <v>0.16909955364841114</v>
      </c>
      <c r="G7628" t="s">
        <v>546</v>
      </c>
      <c r="H7628" t="s">
        <v>644</v>
      </c>
      <c r="I7628" s="4" t="b">
        <v>0</v>
      </c>
      <c r="J7628" s="4" t="str">
        <f>CONCATENATE(Orte[[#This Row],[Ort]]," - ",Orte[[#This Row],[Landkreis]])</f>
        <v>Wäschenbeuren - Landkreis Göppingen</v>
      </c>
      <c r="L7628" s="3" t="s">
        <v>9499</v>
      </c>
      <c r="M7628" s="3"/>
      <c r="N7628" t="str">
        <f>Orte[[#This Row],[Ort]]</f>
        <v>Wäschenbeuren</v>
      </c>
    </row>
    <row r="7629" spans="1:14" x14ac:dyDescent="0.35">
      <c r="A7629" t="s">
        <v>2691</v>
      </c>
      <c r="B7629" s="3" t="s">
        <v>9808</v>
      </c>
      <c r="C7629" s="4">
        <v>51.113206665500002</v>
      </c>
      <c r="D7629" s="4">
        <v>6.1450952867500002</v>
      </c>
      <c r="E7629" s="4">
        <f>Orte[[#This Row],[Lat_dez]]*PI()/180</f>
        <v>0.89209374756528692</v>
      </c>
      <c r="F7629" s="4">
        <f>Orte[[#This Row],[Lon_dez]]*PI()/180</f>
        <v>0.10725214560257257</v>
      </c>
      <c r="G7629" t="s">
        <v>504</v>
      </c>
      <c r="H7629" t="s">
        <v>2266</v>
      </c>
      <c r="I7629" s="4" t="b">
        <v>0</v>
      </c>
      <c r="J7629" s="4" t="str">
        <f>CONCATENATE(Orte[[#This Row],[Ort]]," - ",Orte[[#This Row],[Landkreis]])</f>
        <v>Wassenberg - Kreis Heinsberg</v>
      </c>
      <c r="L7629" s="3" t="s">
        <v>15290</v>
      </c>
      <c r="M7629" s="3"/>
      <c r="N7629" t="str">
        <f>Orte[[#This Row],[Ort]]</f>
        <v>Wassenberg</v>
      </c>
    </row>
    <row r="7630" spans="1:14" x14ac:dyDescent="0.35">
      <c r="A7630" t="s">
        <v>5787</v>
      </c>
      <c r="B7630" s="3" t="s">
        <v>13786</v>
      </c>
      <c r="C7630" s="4">
        <v>47.577242713099999</v>
      </c>
      <c r="D7630" s="4">
        <v>9.6394105120900004</v>
      </c>
      <c r="E7630" s="4">
        <f>Orte[[#This Row],[Lat_dez]]*PI()/180</f>
        <v>0.83037953436407486</v>
      </c>
      <c r="F7630" s="4">
        <f>Orte[[#This Row],[Lon_dez]]*PI()/180</f>
        <v>0.16823945138732319</v>
      </c>
      <c r="G7630" t="s">
        <v>665</v>
      </c>
      <c r="H7630" t="s">
        <v>2096</v>
      </c>
      <c r="I7630" s="4" t="b">
        <v>0</v>
      </c>
      <c r="J7630" s="4" t="str">
        <f>CONCATENATE(Orte[[#This Row],[Ort]]," - ",Orte[[#This Row],[Landkreis]])</f>
        <v>Wasserburg (Bodensee) - Landkreis Lindau (Bodensee)</v>
      </c>
      <c r="L7630" s="3" t="s">
        <v>13637</v>
      </c>
      <c r="M7630" s="3"/>
      <c r="N7630" t="str">
        <f>Orte[[#This Row],[Ort]]</f>
        <v>Wasserburg (Bodensee)</v>
      </c>
    </row>
    <row r="7631" spans="1:14" x14ac:dyDescent="0.35">
      <c r="A7631" t="s">
        <v>6289</v>
      </c>
      <c r="B7631" s="3" t="s">
        <v>14462</v>
      </c>
      <c r="C7631" s="4">
        <v>48.054198573400001</v>
      </c>
      <c r="D7631" s="4">
        <v>12.200454859800001</v>
      </c>
      <c r="E7631" s="4">
        <f>Orte[[#This Row],[Lat_dez]]*PI()/180</f>
        <v>0.838703984512992</v>
      </c>
      <c r="F7631" s="4">
        <f>Orte[[#This Row],[Lon_dez]]*PI()/180</f>
        <v>0.21293810754445319</v>
      </c>
      <c r="G7631" t="s">
        <v>665</v>
      </c>
      <c r="H7631" t="s">
        <v>877</v>
      </c>
      <c r="I7631" s="4" t="b">
        <v>0</v>
      </c>
      <c r="J7631" s="4" t="str">
        <f>CONCATENATE(Orte[[#This Row],[Ort]]," - ",Orte[[#This Row],[Landkreis]])</f>
        <v>Wasserburg a. Inn - Landkreis Rosenheim</v>
      </c>
      <c r="L7631" s="3" t="s">
        <v>15097</v>
      </c>
      <c r="M7631" s="3"/>
      <c r="N7631" t="str">
        <f>Orte[[#This Row],[Ort]]</f>
        <v>Wasserburg a. Inn</v>
      </c>
    </row>
    <row r="7632" spans="1:14" x14ac:dyDescent="0.35">
      <c r="A7632" t="s">
        <v>3902</v>
      </c>
      <c r="B7632" s="3" t="s">
        <v>11326</v>
      </c>
      <c r="C7632" s="4">
        <v>49.6989770132</v>
      </c>
      <c r="D7632" s="4">
        <v>6.5350931393899998</v>
      </c>
      <c r="E7632" s="4">
        <f>Orte[[#This Row],[Lat_dez]]*PI()/180</f>
        <v>0.86741078375331726</v>
      </c>
      <c r="F7632" s="4">
        <f>Orte[[#This Row],[Lon_dez]]*PI()/180</f>
        <v>0.11405889220684823</v>
      </c>
      <c r="G7632" t="s">
        <v>514</v>
      </c>
      <c r="H7632" t="s">
        <v>520</v>
      </c>
      <c r="I7632" s="4" t="b">
        <v>0</v>
      </c>
      <c r="J7632" s="4" t="str">
        <f>CONCATENATE(Orte[[#This Row],[Ort]]," - ",Orte[[#This Row],[Landkreis]])</f>
        <v>Wasserliesch - Landkreis Trier-Saarburg</v>
      </c>
      <c r="L7632" s="3" t="s">
        <v>14183</v>
      </c>
      <c r="M7632" s="3"/>
      <c r="N7632" t="str">
        <f>Orte[[#This Row],[Ort]]</f>
        <v>Wasserliesch</v>
      </c>
    </row>
    <row r="7633" spans="1:14" x14ac:dyDescent="0.35">
      <c r="A7633" t="s">
        <v>6433</v>
      </c>
      <c r="B7633" s="3" t="s">
        <v>14665</v>
      </c>
      <c r="C7633" s="4">
        <v>50.068043980600002</v>
      </c>
      <c r="D7633" s="4">
        <v>10.0241704056</v>
      </c>
      <c r="E7633" s="4">
        <f>Orte[[#This Row],[Lat_dez]]*PI()/180</f>
        <v>0.87385221749479791</v>
      </c>
      <c r="F7633" s="4">
        <f>Orte[[#This Row],[Lon_dez]]*PI()/180</f>
        <v>0.17495477835869544</v>
      </c>
      <c r="G7633" t="s">
        <v>665</v>
      </c>
      <c r="H7633" t="s">
        <v>674</v>
      </c>
      <c r="I7633" s="4" t="b">
        <v>0</v>
      </c>
      <c r="J7633" s="4" t="str">
        <f>CONCATENATE(Orte[[#This Row],[Ort]]," - ",Orte[[#This Row],[Landkreis]])</f>
        <v>Wasserlosen - Landkreis Schweinfurt</v>
      </c>
      <c r="L7633" s="3" t="s">
        <v>13297</v>
      </c>
      <c r="M7633" s="3"/>
      <c r="N7633" t="str">
        <f>Orte[[#This Row],[Ort]]</f>
        <v>Wasserlosen</v>
      </c>
    </row>
    <row r="7634" spans="1:14" x14ac:dyDescent="0.35">
      <c r="A7634" t="s">
        <v>2613</v>
      </c>
      <c r="B7634" s="3" t="s">
        <v>9720</v>
      </c>
      <c r="C7634" s="4">
        <v>49.040976784199998</v>
      </c>
      <c r="D7634" s="4">
        <v>10.6089662882</v>
      </c>
      <c r="E7634" s="4">
        <f>Orte[[#This Row],[Lat_dez]]*PI()/180</f>
        <v>0.85592651327839064</v>
      </c>
      <c r="F7634" s="4">
        <f>Orte[[#This Row],[Lon_dez]]*PI()/180</f>
        <v>0.18516139196217166</v>
      </c>
      <c r="G7634" t="s">
        <v>665</v>
      </c>
      <c r="H7634" t="s">
        <v>784</v>
      </c>
      <c r="I7634" s="4" t="b">
        <v>0</v>
      </c>
      <c r="J7634" s="4" t="str">
        <f>CONCATENATE(Orte[[#This Row],[Ort]]," - ",Orte[[#This Row],[Landkreis]])</f>
        <v>Wassertrüdingen - Landkreis Ansbach</v>
      </c>
      <c r="L7634" s="3" t="s">
        <v>11407</v>
      </c>
      <c r="M7634" s="3"/>
      <c r="N7634" t="str">
        <f>Orte[[#This Row],[Ort]]</f>
        <v>Wassertrüdingen</v>
      </c>
    </row>
    <row r="7635" spans="1:14" x14ac:dyDescent="0.35">
      <c r="A7635" t="s">
        <v>6435</v>
      </c>
      <c r="B7635" s="3" t="s">
        <v>14669</v>
      </c>
      <c r="C7635" s="4">
        <v>50.616486475800002</v>
      </c>
      <c r="D7635" s="4">
        <v>10.203954464600001</v>
      </c>
      <c r="E7635" s="4">
        <f>Orte[[#This Row],[Lat_dez]]*PI()/180</f>
        <v>0.88342434479389109</v>
      </c>
      <c r="F7635" s="4">
        <f>Orte[[#This Row],[Lon_dez]]*PI()/180</f>
        <v>0.17809260213084521</v>
      </c>
      <c r="G7635" t="s">
        <v>678</v>
      </c>
      <c r="H7635" t="s">
        <v>690</v>
      </c>
      <c r="I7635" s="4" t="b">
        <v>0</v>
      </c>
      <c r="J7635" s="4" t="str">
        <f>CONCATENATE(Orte[[#This Row],[Ort]]," - ",Orte[[#This Row],[Landkreis]])</f>
        <v>Wasungen - Landkreis Schmalkalden-Meiningen</v>
      </c>
      <c r="L7635" s="3" t="s">
        <v>10455</v>
      </c>
      <c r="M7635" s="3"/>
      <c r="N7635" t="str">
        <f>Orte[[#This Row],[Ort]]</f>
        <v>Wasungen</v>
      </c>
    </row>
    <row r="7636" spans="1:14" x14ac:dyDescent="0.35">
      <c r="A7636" t="s">
        <v>3339</v>
      </c>
      <c r="B7636" s="3" t="s">
        <v>10610</v>
      </c>
      <c r="C7636" s="4">
        <v>52.525352579500002</v>
      </c>
      <c r="D7636" s="4">
        <v>10.144184943500001</v>
      </c>
      <c r="E7636" s="4">
        <f>Orte[[#This Row],[Lat_dez]]*PI()/180</f>
        <v>0.91674034328317155</v>
      </c>
      <c r="F7636" s="4">
        <f>Orte[[#This Row],[Lon_dez]]*PI()/180</f>
        <v>0.17704942719530997</v>
      </c>
      <c r="G7636" t="s">
        <v>554</v>
      </c>
      <c r="H7636" t="s">
        <v>1027</v>
      </c>
      <c r="I7636" s="4" t="b">
        <v>0</v>
      </c>
      <c r="J7636" s="4" t="str">
        <f>CONCATENATE(Orte[[#This Row],[Ort]]," - ",Orte[[#This Row],[Landkreis]])</f>
        <v>Wathlingen - Landkreis Celle</v>
      </c>
      <c r="L7636" s="3" t="s">
        <v>8922</v>
      </c>
      <c r="M7636" s="3"/>
      <c r="N7636" t="str">
        <f>Orte[[#This Row],[Ort]]</f>
        <v>Wathlingen</v>
      </c>
    </row>
    <row r="7637" spans="1:14" x14ac:dyDescent="0.35">
      <c r="A7637" t="s">
        <v>2313</v>
      </c>
      <c r="B7637" s="3" t="s">
        <v>9350</v>
      </c>
      <c r="C7637" s="4">
        <v>50.029849935000001</v>
      </c>
      <c r="D7637" s="4">
        <v>11.1362361719</v>
      </c>
      <c r="E7637" s="4">
        <f>Orte[[#This Row],[Lat_dez]]*PI()/180</f>
        <v>0.87318560564442105</v>
      </c>
      <c r="F7637" s="4">
        <f>Orte[[#This Row],[Lon_dez]]*PI()/180</f>
        <v>0.19436398747934425</v>
      </c>
      <c r="G7637" t="s">
        <v>665</v>
      </c>
      <c r="H7637" t="s">
        <v>1321</v>
      </c>
      <c r="I7637" s="4" t="b">
        <v>0</v>
      </c>
      <c r="J7637" s="4" t="str">
        <f>CONCATENATE(Orte[[#This Row],[Ort]]," - ",Orte[[#This Row],[Landkreis]])</f>
        <v>Wattendorf - Landkreis Bamberg</v>
      </c>
      <c r="L7637" s="3" t="s">
        <v>9652</v>
      </c>
      <c r="M7637" s="3"/>
      <c r="N7637" t="str">
        <f>Orte[[#This Row],[Ort]]</f>
        <v>Wattendorf</v>
      </c>
    </row>
    <row r="7638" spans="1:14" x14ac:dyDescent="0.35">
      <c r="A7638" t="s">
        <v>5815</v>
      </c>
      <c r="B7638" s="3" t="s">
        <v>13819</v>
      </c>
      <c r="C7638" s="4">
        <v>49.505095781500003</v>
      </c>
      <c r="D7638" s="4">
        <v>8.0216841268699994</v>
      </c>
      <c r="E7638" s="4">
        <f>Orte[[#This Row],[Lat_dez]]*PI()/180</f>
        <v>0.86402691790233033</v>
      </c>
      <c r="F7638" s="4">
        <f>Orte[[#This Row],[Lon_dez]]*PI()/180</f>
        <v>0.14000479956884804</v>
      </c>
      <c r="G7638" t="s">
        <v>514</v>
      </c>
      <c r="H7638" t="s">
        <v>624</v>
      </c>
      <c r="I7638" s="4" t="b">
        <v>0</v>
      </c>
      <c r="J7638" s="4" t="str">
        <f>CONCATENATE(Orte[[#This Row],[Ort]]," - ",Orte[[#This Row],[Landkreis]])</f>
        <v>Wattenheim - Landkreis Bad Dürkheim</v>
      </c>
      <c r="L7638" s="3" t="s">
        <v>14082</v>
      </c>
      <c r="M7638" s="3"/>
      <c r="N7638" t="str">
        <f>Orte[[#This Row],[Ort]]</f>
        <v>Wattenheim</v>
      </c>
    </row>
    <row r="7639" spans="1:14" x14ac:dyDescent="0.35">
      <c r="A7639" t="s">
        <v>3400</v>
      </c>
      <c r="B7639" s="3" t="s">
        <v>10682</v>
      </c>
      <c r="C7639" s="4">
        <v>50.085114245100002</v>
      </c>
      <c r="D7639" s="4">
        <v>6.3743470149799997</v>
      </c>
      <c r="E7639" s="4">
        <f>Orte[[#This Row],[Lat_dez]]*PI()/180</f>
        <v>0.87415014981450923</v>
      </c>
      <c r="F7639" s="4">
        <f>Orte[[#This Row],[Lon_dez]]*PI()/180</f>
        <v>0.1112533430760733</v>
      </c>
      <c r="G7639" t="s">
        <v>514</v>
      </c>
      <c r="H7639" t="s">
        <v>515</v>
      </c>
      <c r="I7639" s="4" t="b">
        <v>0</v>
      </c>
      <c r="J7639" s="4" t="str">
        <f>CONCATENATE(Orte[[#This Row],[Ort]]," - ",Orte[[#This Row],[Landkreis]])</f>
        <v>Waxweiler - Landkreis Eifelkreis Bitburg-Prüm</v>
      </c>
      <c r="L7639" s="3" t="s">
        <v>8243</v>
      </c>
      <c r="M7639" s="3"/>
      <c r="N7639" t="str">
        <f>Orte[[#This Row],[Ort]]</f>
        <v>Waxweiler</v>
      </c>
    </row>
    <row r="7640" spans="1:14" x14ac:dyDescent="0.35">
      <c r="A7640" t="s">
        <v>7042</v>
      </c>
      <c r="B7640" s="3" t="s">
        <v>15489</v>
      </c>
      <c r="C7640" s="4">
        <v>48.883874980100003</v>
      </c>
      <c r="D7640" s="4">
        <v>10.6216336144</v>
      </c>
      <c r="E7640" s="4">
        <f>Orte[[#This Row],[Lat_dez]]*PI()/180</f>
        <v>0.85318456953602262</v>
      </c>
      <c r="F7640" s="4">
        <f>Orte[[#This Row],[Lon_dez]]*PI()/180</f>
        <v>0.18538247851178577</v>
      </c>
      <c r="G7640" t="s">
        <v>665</v>
      </c>
      <c r="H7640" t="s">
        <v>698</v>
      </c>
      <c r="I7640" s="4" t="b">
        <v>0</v>
      </c>
      <c r="J7640" s="4" t="str">
        <f>CONCATENATE(Orte[[#This Row],[Ort]]," - ",Orte[[#This Row],[Landkreis]])</f>
        <v>Wechingen - Landkreis Donau-Ries</v>
      </c>
      <c r="L7640" s="3" t="s">
        <v>14801</v>
      </c>
      <c r="M7640" s="3"/>
      <c r="N7640" t="str">
        <f>Orte[[#This Row],[Ort]]</f>
        <v>Wechingen</v>
      </c>
    </row>
    <row r="7641" spans="1:14" x14ac:dyDescent="0.35">
      <c r="A7641" t="s">
        <v>5645</v>
      </c>
      <c r="B7641" s="3" t="s">
        <v>13592</v>
      </c>
      <c r="C7641" s="4">
        <v>54.244553115099997</v>
      </c>
      <c r="D7641" s="4">
        <v>9.0793066796899993</v>
      </c>
      <c r="E7641" s="4">
        <f>Orte[[#This Row],[Lat_dez]]*PI()/180</f>
        <v>0.94674605313144156</v>
      </c>
      <c r="F7641" s="4">
        <f>Orte[[#This Row],[Lon_dez]]*PI()/180</f>
        <v>0.15846379535890465</v>
      </c>
      <c r="G7641" t="s">
        <v>641</v>
      </c>
      <c r="H7641" t="s">
        <v>751</v>
      </c>
      <c r="I7641" s="4" t="b">
        <v>0</v>
      </c>
      <c r="J7641" s="4" t="str">
        <f>CONCATENATE(Orte[[#This Row],[Ort]]," - ",Orte[[#This Row],[Landkreis]])</f>
        <v>Weddingstedt - Kreis Dithmarschen</v>
      </c>
      <c r="L7641" s="3" t="s">
        <v>9932</v>
      </c>
      <c r="M7641" s="3"/>
      <c r="N7641" t="str">
        <f>Orte[[#This Row],[Ort]]</f>
        <v>Weddingstedt</v>
      </c>
    </row>
    <row r="7642" spans="1:14" x14ac:dyDescent="0.35">
      <c r="A7642" t="s">
        <v>6422</v>
      </c>
      <c r="B7642" s="3" t="s">
        <v>14651</v>
      </c>
      <c r="C7642" s="4">
        <v>53.588843843600003</v>
      </c>
      <c r="D7642" s="4">
        <v>9.7043148933300003</v>
      </c>
      <c r="E7642" s="4">
        <f>Orte[[#This Row],[Lat_dez]]*PI()/180</f>
        <v>0.93530176740791326</v>
      </c>
      <c r="F7642" s="4">
        <f>Orte[[#This Row],[Lon_dez]]*PI()/180</f>
        <v>0.16937224653893079</v>
      </c>
      <c r="G7642" t="s">
        <v>641</v>
      </c>
      <c r="H7642" t="s">
        <v>828</v>
      </c>
      <c r="I7642" s="4" t="b">
        <v>0</v>
      </c>
      <c r="J7642" s="4" t="str">
        <f>CONCATENATE(Orte[[#This Row],[Ort]]," - ",Orte[[#This Row],[Landkreis]])</f>
        <v>Wedel - Kreis Pinneberg</v>
      </c>
      <c r="L7642" s="3" t="s">
        <v>10729</v>
      </c>
      <c r="M7642" s="3"/>
      <c r="N7642" t="str">
        <f>Orte[[#This Row],[Ort]]</f>
        <v>Wedel</v>
      </c>
    </row>
    <row r="7643" spans="1:14" x14ac:dyDescent="0.35">
      <c r="A7643" t="s">
        <v>2430</v>
      </c>
      <c r="B7643" s="3" t="s">
        <v>9481</v>
      </c>
      <c r="C7643" s="4">
        <v>52.558217065999997</v>
      </c>
      <c r="D7643" s="4">
        <v>9.7088032036899996</v>
      </c>
      <c r="E7643" s="4">
        <f>Orte[[#This Row],[Lat_dez]]*PI()/180</f>
        <v>0.91731393677957385</v>
      </c>
      <c r="F7643" s="4">
        <f>Orte[[#This Row],[Lon_dez]]*PI()/180</f>
        <v>0.16945058233256416</v>
      </c>
      <c r="G7643" t="s">
        <v>554</v>
      </c>
      <c r="H7643" t="s">
        <v>652</v>
      </c>
      <c r="I7643" s="4" t="b">
        <v>0</v>
      </c>
      <c r="J7643" s="4" t="str">
        <f>CONCATENATE(Orte[[#This Row],[Ort]]," - ",Orte[[#This Row],[Landkreis]])</f>
        <v>Wedemark - Landkreis Region Hannover</v>
      </c>
      <c r="L7643" s="3" t="s">
        <v>10576</v>
      </c>
      <c r="M7643" s="3"/>
      <c r="N7643" t="str">
        <f>Orte[[#This Row],[Ort]]</f>
        <v>Wedemark</v>
      </c>
    </row>
    <row r="7644" spans="1:14" x14ac:dyDescent="0.35">
      <c r="A7644" t="s">
        <v>2968</v>
      </c>
      <c r="B7644" s="3" t="s">
        <v>10155</v>
      </c>
      <c r="C7644" s="4">
        <v>53.163700206199998</v>
      </c>
      <c r="D7644" s="4">
        <v>7.3336963215199997</v>
      </c>
      <c r="E7644" s="4">
        <f>Orte[[#This Row],[Lat_dez]]*PI()/180</f>
        <v>0.92788161114137835</v>
      </c>
      <c r="F7644" s="4">
        <f>Orte[[#This Row],[Lon_dez]]*PI()/180</f>
        <v>0.12799714715192068</v>
      </c>
      <c r="G7644" t="s">
        <v>554</v>
      </c>
      <c r="H7644" t="s">
        <v>2151</v>
      </c>
      <c r="I7644" s="4" t="b">
        <v>0</v>
      </c>
      <c r="J7644" s="4" t="str">
        <f>CONCATENATE(Orte[[#This Row],[Ort]]," - ",Orte[[#This Row],[Landkreis]])</f>
        <v>Weener - Landkreis Leer</v>
      </c>
      <c r="L7644" s="3" t="s">
        <v>12160</v>
      </c>
      <c r="M7644" s="3"/>
      <c r="N7644" t="str">
        <f>Orte[[#This Row],[Ort]]</f>
        <v>Weener</v>
      </c>
    </row>
    <row r="7645" spans="1:14" x14ac:dyDescent="0.35">
      <c r="A7645" t="s">
        <v>5579</v>
      </c>
      <c r="B7645" s="3" t="s">
        <v>13500</v>
      </c>
      <c r="C7645" s="4">
        <v>54.8073462208</v>
      </c>
      <c r="D7645" s="4">
        <v>9.5331974188699995</v>
      </c>
      <c r="E7645" s="4">
        <f>Orte[[#This Row],[Lat_dez]]*PI()/180</f>
        <v>0.95656864583343104</v>
      </c>
      <c r="F7645" s="4">
        <f>Orte[[#This Row],[Lon_dez]]*PI()/180</f>
        <v>0.1663856832019065</v>
      </c>
      <c r="G7645" t="s">
        <v>641</v>
      </c>
      <c r="H7645" t="s">
        <v>660</v>
      </c>
      <c r="I7645" s="4" t="b">
        <v>0</v>
      </c>
      <c r="J7645" s="4" t="str">
        <f>CONCATENATE(Orte[[#This Row],[Ort]]," - ",Orte[[#This Row],[Landkreis]])</f>
        <v>Wees - Kreis Schleswig-Flensburg</v>
      </c>
      <c r="L7645" s="3" t="s">
        <v>8305</v>
      </c>
      <c r="M7645" s="3"/>
      <c r="N7645" t="str">
        <f>Orte[[#This Row],[Ort]]</f>
        <v>Wees</v>
      </c>
    </row>
    <row r="7646" spans="1:14" x14ac:dyDescent="0.35">
      <c r="A7646" t="s">
        <v>1272</v>
      </c>
      <c r="B7646" s="3" t="s">
        <v>8216</v>
      </c>
      <c r="C7646" s="4">
        <v>51.6210996585</v>
      </c>
      <c r="D7646" s="4">
        <v>6.18234619407</v>
      </c>
      <c r="E7646" s="4">
        <f>Orte[[#This Row],[Lat_dez]]*PI()/180</f>
        <v>0.90095815254094547</v>
      </c>
      <c r="F7646" s="4">
        <f>Orte[[#This Row],[Lon_dez]]*PI()/180</f>
        <v>0.10790229658466183</v>
      </c>
      <c r="G7646" t="s">
        <v>504</v>
      </c>
      <c r="H7646" t="s">
        <v>505</v>
      </c>
      <c r="I7646" s="4" t="b">
        <v>0</v>
      </c>
      <c r="J7646" s="4" t="str">
        <f>CONCATENATE(Orte[[#This Row],[Ort]]," - ",Orte[[#This Row],[Landkreis]])</f>
        <v>Weeze - Kreis Kleve</v>
      </c>
      <c r="L7646" s="3" t="s">
        <v>7884</v>
      </c>
      <c r="M7646" s="3"/>
      <c r="N7646" t="str">
        <f>Orte[[#This Row],[Ort]]</f>
        <v>Weeze</v>
      </c>
    </row>
    <row r="7647" spans="1:14" x14ac:dyDescent="0.35">
      <c r="A7647" t="s">
        <v>4732</v>
      </c>
      <c r="B7647" s="3" t="s">
        <v>12401</v>
      </c>
      <c r="C7647" s="4">
        <v>52.315298501800001</v>
      </c>
      <c r="D7647" s="4">
        <v>11.101799720000001</v>
      </c>
      <c r="E7647" s="4">
        <f>Orte[[#This Row],[Lat_dez]]*PI()/180</f>
        <v>0.91307420802006667</v>
      </c>
      <c r="F7647" s="4">
        <f>Orte[[#This Row],[Lon_dez]]*PI()/180</f>
        <v>0.19376295801098459</v>
      </c>
      <c r="G7647" t="s">
        <v>809</v>
      </c>
      <c r="H7647" t="s">
        <v>1930</v>
      </c>
      <c r="I7647" s="4" t="b">
        <v>0</v>
      </c>
      <c r="J7647" s="4" t="str">
        <f>CONCATENATE(Orte[[#This Row],[Ort]]," - ",Orte[[#This Row],[Landkreis]])</f>
        <v>Weferlingen, Behnsdorf, Belsdorf u.a. - Landkreis Börde</v>
      </c>
      <c r="L7647" s="3" t="s">
        <v>12724</v>
      </c>
      <c r="M7647" s="3"/>
      <c r="N7647" t="str">
        <f>Orte[[#This Row],[Ort]]</f>
        <v>Weferlingen, Behnsdorf, Belsdorf u.a.</v>
      </c>
    </row>
    <row r="7648" spans="1:14" x14ac:dyDescent="0.35">
      <c r="A7648" t="s">
        <v>2952</v>
      </c>
      <c r="B7648" s="3" t="s">
        <v>10125</v>
      </c>
      <c r="C7648" s="4">
        <v>51.142787033399998</v>
      </c>
      <c r="D7648" s="4">
        <v>6.2495014874399999</v>
      </c>
      <c r="E7648" s="4">
        <f>Orte[[#This Row],[Lat_dez]]*PI()/180</f>
        <v>0.89261002237909315</v>
      </c>
      <c r="F7648" s="4">
        <f>Orte[[#This Row],[Lon_dez]]*PI()/180</f>
        <v>0.10907437756411105</v>
      </c>
      <c r="G7648" t="s">
        <v>504</v>
      </c>
      <c r="H7648" t="s">
        <v>2266</v>
      </c>
      <c r="I7648" s="4" t="b">
        <v>0</v>
      </c>
      <c r="J7648" s="4" t="str">
        <f>CONCATENATE(Orte[[#This Row],[Ort]]," - ",Orte[[#This Row],[Landkreis]])</f>
        <v>Wegberg - Kreis Heinsberg</v>
      </c>
      <c r="L7648" s="3" t="s">
        <v>8303</v>
      </c>
      <c r="M7648" s="3"/>
      <c r="N7648" t="str">
        <f>Orte[[#This Row],[Ort]]</f>
        <v>Wegberg</v>
      </c>
    </row>
    <row r="7649" spans="1:14" x14ac:dyDescent="0.35">
      <c r="A7649" t="s">
        <v>4647</v>
      </c>
      <c r="B7649" s="3" t="s">
        <v>12300</v>
      </c>
      <c r="C7649" s="4">
        <v>51.884912543399999</v>
      </c>
      <c r="D7649" s="4">
        <v>11.1888369171</v>
      </c>
      <c r="E7649" s="4">
        <f>Orte[[#This Row],[Lat_dez]]*PI()/180</f>
        <v>0.90556255599163527</v>
      </c>
      <c r="F7649" s="4">
        <f>Orte[[#This Row],[Lon_dez]]*PI()/180</f>
        <v>0.19528204367208682</v>
      </c>
      <c r="G7649" t="s">
        <v>809</v>
      </c>
      <c r="H7649" t="s">
        <v>810</v>
      </c>
      <c r="I7649" s="4" t="b">
        <v>0</v>
      </c>
      <c r="J7649" s="4" t="str">
        <f>CONCATENATE(Orte[[#This Row],[Ort]]," - ",Orte[[#This Row],[Landkreis]])</f>
        <v>Wegeleben - Landkreis Harz</v>
      </c>
      <c r="L7649" s="3" t="s">
        <v>10205</v>
      </c>
      <c r="M7649" s="3"/>
      <c r="N7649" t="str">
        <f>Orte[[#This Row],[Ort]]</f>
        <v>Wegeleben</v>
      </c>
    </row>
    <row r="7650" spans="1:14" x14ac:dyDescent="0.35">
      <c r="A7650" t="s">
        <v>6548</v>
      </c>
      <c r="B7650" s="3" t="s">
        <v>14819</v>
      </c>
      <c r="C7650" s="4">
        <v>48.618471596100001</v>
      </c>
      <c r="D7650" s="4">
        <v>13.7669151803</v>
      </c>
      <c r="E7650" s="4">
        <f>Orte[[#This Row],[Lat_dez]]*PI()/180</f>
        <v>0.84855240663928777</v>
      </c>
      <c r="F7650" s="4">
        <f>Orte[[#This Row],[Lon_dez]]*PI()/180</f>
        <v>0.24027799773902381</v>
      </c>
      <c r="G7650" t="s">
        <v>665</v>
      </c>
      <c r="H7650" t="s">
        <v>925</v>
      </c>
      <c r="I7650" s="4" t="b">
        <v>0</v>
      </c>
      <c r="J7650" s="4" t="str">
        <f>CONCATENATE(Orte[[#This Row],[Ort]]," - ",Orte[[#This Row],[Landkreis]])</f>
        <v>Wegscheid - Landkreis Passau</v>
      </c>
      <c r="L7650" s="3" t="s">
        <v>15102</v>
      </c>
      <c r="M7650" s="3"/>
      <c r="N7650" t="str">
        <f>Orte[[#This Row],[Ort]]</f>
        <v>Wegscheid</v>
      </c>
    </row>
    <row r="7651" spans="1:14" x14ac:dyDescent="0.35">
      <c r="A7651" t="s">
        <v>5635</v>
      </c>
      <c r="B7651" s="3" t="s">
        <v>13580</v>
      </c>
      <c r="C7651" s="4">
        <v>48.144573517600001</v>
      </c>
      <c r="D7651" s="4">
        <v>8.8157361443299997</v>
      </c>
      <c r="E7651" s="4">
        <f>Orte[[#This Row],[Lat_dez]]*PI()/180</f>
        <v>0.84028132485058826</v>
      </c>
      <c r="F7651" s="4">
        <f>Orte[[#This Row],[Lon_dez]]*PI()/180</f>
        <v>0.15386362170562853</v>
      </c>
      <c r="G7651" t="s">
        <v>546</v>
      </c>
      <c r="H7651" t="s">
        <v>1084</v>
      </c>
      <c r="I7651" s="4" t="b">
        <v>0</v>
      </c>
      <c r="J7651" s="4" t="str">
        <f>CONCATENATE(Orte[[#This Row],[Ort]]," - ",Orte[[#This Row],[Landkreis]])</f>
        <v>Wehingen, Reichenbach - Landkreis Tuttlingen</v>
      </c>
      <c r="L7651" s="3" t="s">
        <v>8964</v>
      </c>
      <c r="M7651" s="3"/>
      <c r="N7651" t="str">
        <f>Orte[[#This Row],[Ort]]</f>
        <v>Wehingen, Reichenbach</v>
      </c>
    </row>
    <row r="7652" spans="1:14" x14ac:dyDescent="0.35">
      <c r="A7652" t="s">
        <v>2487</v>
      </c>
      <c r="B7652" s="3" t="s">
        <v>9550</v>
      </c>
      <c r="C7652" s="4">
        <v>50.9611120183</v>
      </c>
      <c r="D7652" s="4">
        <v>14.007820732100001</v>
      </c>
      <c r="E7652" s="4">
        <f>Orte[[#This Row],[Lat_dez]]*PI()/180</f>
        <v>0.88943919519698778</v>
      </c>
      <c r="F7652" s="4">
        <f>Orte[[#This Row],[Lon_dez]]*PI()/180</f>
        <v>0.24448259280426754</v>
      </c>
      <c r="G7652" t="s">
        <v>869</v>
      </c>
      <c r="H7652" t="s">
        <v>968</v>
      </c>
      <c r="I7652" s="4" t="b">
        <v>0</v>
      </c>
      <c r="J7652" s="4" t="str">
        <f>CONCATENATE(Orte[[#This Row],[Ort]]," - ",Orte[[#This Row],[Landkreis]])</f>
        <v>Wehlen - Landkreis Sächsische Schweiz-Osterzgebirge</v>
      </c>
      <c r="L7652" s="3" t="s">
        <v>12704</v>
      </c>
      <c r="M7652" s="3"/>
      <c r="N7652" t="str">
        <f>Orte[[#This Row],[Ort]]</f>
        <v>Wehlen</v>
      </c>
    </row>
    <row r="7653" spans="1:14" x14ac:dyDescent="0.35">
      <c r="A7653" t="s">
        <v>1827</v>
      </c>
      <c r="B7653" s="3" t="s">
        <v>13889</v>
      </c>
      <c r="C7653" s="4">
        <v>50.422409334000001</v>
      </c>
      <c r="D7653" s="4">
        <v>7.2420602897000004</v>
      </c>
      <c r="E7653" s="4">
        <f>Orte[[#This Row],[Lat_dez]]*PI()/180</f>
        <v>0.88003705966662127</v>
      </c>
      <c r="F7653" s="4">
        <f>Orte[[#This Row],[Lon_dez]]*PI()/180</f>
        <v>0.12639779668319939</v>
      </c>
      <c r="G7653" t="s">
        <v>514</v>
      </c>
      <c r="H7653" t="s">
        <v>1271</v>
      </c>
      <c r="I7653" s="4" t="b">
        <v>0</v>
      </c>
      <c r="J7653" s="4" t="str">
        <f>CONCATENATE(Orte[[#This Row],[Ort]]," - ",Orte[[#This Row],[Landkreis]])</f>
        <v>Wehr - Landkreis Ahrweiler</v>
      </c>
      <c r="L7653" s="3" t="s">
        <v>8236</v>
      </c>
      <c r="M7653" s="3"/>
      <c r="N7653" t="str">
        <f>Orte[[#This Row],[Ort]]</f>
        <v>Wehr</v>
      </c>
    </row>
    <row r="7654" spans="1:14" x14ac:dyDescent="0.35">
      <c r="A7654" t="s">
        <v>1827</v>
      </c>
      <c r="B7654" s="3" t="s">
        <v>8793</v>
      </c>
      <c r="C7654" s="4">
        <v>47.625526387400001</v>
      </c>
      <c r="D7654" s="4">
        <v>7.9150986843700002</v>
      </c>
      <c r="E7654" s="4">
        <f>Orte[[#This Row],[Lat_dez]]*PI()/180</f>
        <v>0.83122224345557039</v>
      </c>
      <c r="F7654" s="4">
        <f>Orte[[#This Row],[Lon_dez]]*PI()/180</f>
        <v>0.13814453266252794</v>
      </c>
      <c r="G7654" t="s">
        <v>546</v>
      </c>
      <c r="H7654" t="s">
        <v>561</v>
      </c>
      <c r="I7654" s="4" t="b">
        <v>0</v>
      </c>
      <c r="J7654" s="4" t="str">
        <f>CONCATENATE(Orte[[#This Row],[Ort]]," - ",Orte[[#This Row],[Landkreis]])</f>
        <v>Wehr - Landkreis Waldshut</v>
      </c>
      <c r="L7654" s="3" t="s">
        <v>11888</v>
      </c>
      <c r="M7654" s="3"/>
      <c r="N7654" t="str">
        <f>Orte[[#This Row],[Ort]]</f>
        <v>Wehr</v>
      </c>
    </row>
    <row r="7655" spans="1:14" x14ac:dyDescent="0.35">
      <c r="A7655" t="s">
        <v>6616</v>
      </c>
      <c r="B7655" s="3" t="s">
        <v>14922</v>
      </c>
      <c r="C7655" s="4">
        <v>51.147178661600002</v>
      </c>
      <c r="D7655" s="4">
        <v>9.9945355682399999</v>
      </c>
      <c r="E7655" s="4">
        <f>Orte[[#This Row],[Lat_dez]]*PI()/180</f>
        <v>0.89268667075070662</v>
      </c>
      <c r="F7655" s="4">
        <f>Orte[[#This Row],[Lon_dez]]*PI()/180</f>
        <v>0.1744375528734704</v>
      </c>
      <c r="G7655" t="s">
        <v>549</v>
      </c>
      <c r="H7655" t="s">
        <v>1453</v>
      </c>
      <c r="I7655" s="4" t="b">
        <v>0</v>
      </c>
      <c r="J7655" s="4" t="str">
        <f>CONCATENATE(Orte[[#This Row],[Ort]]," - ",Orte[[#This Row],[Landkreis]])</f>
        <v>Wehretal - Landkreis Werra-Meißner-Kreis</v>
      </c>
      <c r="L7655" s="3" t="s">
        <v>9667</v>
      </c>
      <c r="M7655" s="3"/>
      <c r="N7655" t="str">
        <f>Orte[[#This Row],[Ort]]</f>
        <v>Wehretal</v>
      </c>
    </row>
    <row r="7656" spans="1:14" x14ac:dyDescent="0.35">
      <c r="A7656" t="s">
        <v>2013</v>
      </c>
      <c r="B7656" s="3" t="s">
        <v>8994</v>
      </c>
      <c r="C7656" s="4">
        <v>50.306028537499998</v>
      </c>
      <c r="D7656" s="4">
        <v>8.5842909743700009</v>
      </c>
      <c r="E7656" s="4">
        <f>Orte[[#This Row],[Lat_dez]]*PI()/180</f>
        <v>0.87800583158160272</v>
      </c>
      <c r="F7656" s="4">
        <f>Orte[[#This Row],[Lon_dez]]*PI()/180</f>
        <v>0.14982414145198869</v>
      </c>
      <c r="G7656" t="s">
        <v>549</v>
      </c>
      <c r="H7656" t="s">
        <v>1058</v>
      </c>
      <c r="I7656" s="4" t="b">
        <v>0</v>
      </c>
      <c r="J7656" s="4" t="str">
        <f>CONCATENATE(Orte[[#This Row],[Ort]]," - ",Orte[[#This Row],[Landkreis]])</f>
        <v>Wehrheim - Landkreis Hochtaunuskreis</v>
      </c>
      <c r="L7656" s="3" t="s">
        <v>10046</v>
      </c>
      <c r="M7656" s="3"/>
      <c r="N7656" t="str">
        <f>Orte[[#This Row],[Ort]]</f>
        <v>Wehrheim</v>
      </c>
    </row>
    <row r="7657" spans="1:14" x14ac:dyDescent="0.35">
      <c r="A7657" t="s">
        <v>1536</v>
      </c>
      <c r="B7657" s="3" t="s">
        <v>8474</v>
      </c>
      <c r="C7657" s="4">
        <v>48.248972676699999</v>
      </c>
      <c r="D7657" s="4">
        <v>10.8041171795</v>
      </c>
      <c r="E7657" s="4">
        <f>Orte[[#This Row],[Lat_dez]]*PI()/180</f>
        <v>0.84210343391319653</v>
      </c>
      <c r="F7657" s="4">
        <f>Orte[[#This Row],[Lon_dez]]*PI()/180</f>
        <v>0.18856741755355821</v>
      </c>
      <c r="G7657" t="s">
        <v>665</v>
      </c>
      <c r="H7657" t="s">
        <v>798</v>
      </c>
      <c r="I7657" s="4" t="b">
        <v>0</v>
      </c>
      <c r="J7657" s="4" t="str">
        <f>CONCATENATE(Orte[[#This Row],[Ort]]," - ",Orte[[#This Row],[Landkreis]])</f>
        <v>Wehringen - Landkreis Augsburg</v>
      </c>
      <c r="L7657" s="3" t="s">
        <v>10791</v>
      </c>
      <c r="M7657" s="3"/>
      <c r="N7657" t="str">
        <f>Orte[[#This Row],[Ort]]</f>
        <v>Wehringen</v>
      </c>
    </row>
    <row r="7658" spans="1:14" x14ac:dyDescent="0.35">
      <c r="A7658" t="s">
        <v>5365</v>
      </c>
      <c r="B7658" s="3" t="s">
        <v>13228</v>
      </c>
      <c r="C7658" s="4">
        <v>49.9133594933</v>
      </c>
      <c r="D7658" s="4">
        <v>9.3993466756800004</v>
      </c>
      <c r="E7658" s="4">
        <f>Orte[[#This Row],[Lat_dez]]*PI()/180</f>
        <v>0.87115246388965362</v>
      </c>
      <c r="F7658" s="4">
        <f>Orte[[#This Row],[Lon_dez]]*PI()/180</f>
        <v>0.16404954702699964</v>
      </c>
      <c r="G7658" t="s">
        <v>665</v>
      </c>
      <c r="H7658" t="s">
        <v>771</v>
      </c>
      <c r="I7658" s="4" t="b">
        <v>0</v>
      </c>
      <c r="J7658" s="4" t="str">
        <f>CONCATENATE(Orte[[#This Row],[Ort]]," - ",Orte[[#This Row],[Landkreis]])</f>
        <v>Weibersbrunn, Rohrbrunner Forst - Landkreis Aschaffenburg</v>
      </c>
      <c r="L7658" s="3" t="s">
        <v>12212</v>
      </c>
      <c r="M7658" s="3"/>
      <c r="N7658" t="str">
        <f>Orte[[#This Row],[Ort]]</f>
        <v>Weibersbrunn, Rohrbrunner Forst</v>
      </c>
    </row>
    <row r="7659" spans="1:14" x14ac:dyDescent="0.35">
      <c r="A7659" t="s">
        <v>4395</v>
      </c>
      <c r="B7659" s="3" t="s">
        <v>11959</v>
      </c>
      <c r="C7659" s="4">
        <v>48.709437382600001</v>
      </c>
      <c r="D7659" s="4">
        <v>11.328971773699999</v>
      </c>
      <c r="E7659" s="4">
        <f>Orte[[#This Row],[Lat_dez]]*PI()/180</f>
        <v>0.85014005912037882</v>
      </c>
      <c r="F7659" s="4">
        <f>Orte[[#This Row],[Lon_dez]]*PI()/180</f>
        <v>0.19772785831656695</v>
      </c>
      <c r="G7659" t="s">
        <v>665</v>
      </c>
      <c r="H7659" t="s">
        <v>951</v>
      </c>
      <c r="I7659" s="4" t="b">
        <v>0</v>
      </c>
      <c r="J7659" s="4" t="str">
        <f>CONCATENATE(Orte[[#This Row],[Ort]]," - ",Orte[[#This Row],[Landkreis]])</f>
        <v>Weichering - Landkreis Neuburg-Schrobenhausen</v>
      </c>
      <c r="L7659" s="3" t="s">
        <v>13454</v>
      </c>
      <c r="M7659" s="3"/>
      <c r="N7659" t="str">
        <f>Orte[[#This Row],[Ort]]</f>
        <v>Weichering</v>
      </c>
    </row>
    <row r="7660" spans="1:14" x14ac:dyDescent="0.35">
      <c r="A7660" t="s">
        <v>5999</v>
      </c>
      <c r="B7660" s="3" t="s">
        <v>14065</v>
      </c>
      <c r="C7660" s="4">
        <v>48.386968080999999</v>
      </c>
      <c r="D7660" s="4">
        <v>11.4150242664</v>
      </c>
      <c r="E7660" s="4">
        <f>Orte[[#This Row],[Lat_dez]]*PI()/180</f>
        <v>0.8445119080708523</v>
      </c>
      <c r="F7660" s="4">
        <f>Orte[[#This Row],[Lon_dez]]*PI()/180</f>
        <v>0.19922975764373033</v>
      </c>
      <c r="G7660" t="s">
        <v>665</v>
      </c>
      <c r="H7660" t="s">
        <v>841</v>
      </c>
      <c r="I7660" s="4" t="b">
        <v>0</v>
      </c>
      <c r="J7660" s="4" t="str">
        <f>CONCATENATE(Orte[[#This Row],[Ort]]," - ",Orte[[#This Row],[Landkreis]])</f>
        <v>Weichs - Landkreis Dachau</v>
      </c>
      <c r="L7660" s="3" t="s">
        <v>7952</v>
      </c>
      <c r="M7660" s="3"/>
      <c r="N7660" t="str">
        <f>Orte[[#This Row],[Ort]]</f>
        <v>Weichs</v>
      </c>
    </row>
    <row r="7661" spans="1:14" x14ac:dyDescent="0.35">
      <c r="A7661" t="s">
        <v>2175</v>
      </c>
      <c r="B7661" s="3" t="s">
        <v>9179</v>
      </c>
      <c r="C7661" s="4">
        <v>50.769933473000002</v>
      </c>
      <c r="D7661" s="4">
        <v>12.0255437679</v>
      </c>
      <c r="E7661" s="4">
        <f>Orte[[#This Row],[Lat_dez]]*PI()/180</f>
        <v>0.88610250012232972</v>
      </c>
      <c r="F7661" s="4">
        <f>Orte[[#This Row],[Lon_dez]]*PI()/180</f>
        <v>0.20988533309253979</v>
      </c>
      <c r="G7661" t="s">
        <v>678</v>
      </c>
      <c r="H7661" t="s">
        <v>2176</v>
      </c>
      <c r="I7661" s="4" t="b">
        <v>0</v>
      </c>
      <c r="J7661" s="4" t="str">
        <f>CONCATENATE(Orte[[#This Row],[Ort]]," - ",Orte[[#This Row],[Landkreis]])</f>
        <v>Weida, Harth-Pöllnitz, Wünschendorf - Landkreis Greiz</v>
      </c>
      <c r="L7661" s="3" t="s">
        <v>10191</v>
      </c>
      <c r="M7661" s="3"/>
      <c r="N7661" t="str">
        <f>Orte[[#This Row],[Ort]]</f>
        <v>Weida, Harth-Pöllnitz, Wünschendorf</v>
      </c>
    </row>
    <row r="7662" spans="1:14" x14ac:dyDescent="0.35">
      <c r="A7662" t="s">
        <v>2452</v>
      </c>
      <c r="B7662" s="3" t="s">
        <v>9506</v>
      </c>
      <c r="C7662" s="4">
        <v>49.6747055043</v>
      </c>
      <c r="D7662" s="4">
        <v>12.1710697569</v>
      </c>
      <c r="E7662" s="4">
        <f>Orte[[#This Row],[Lat_dez]]*PI()/180</f>
        <v>0.86698716600858527</v>
      </c>
      <c r="F7662" s="4">
        <f>Orte[[#This Row],[Lon_dez]]*PI()/180</f>
        <v>0.21242524074781083</v>
      </c>
      <c r="G7662" t="s">
        <v>665</v>
      </c>
      <c r="H7662" t="s">
        <v>2453</v>
      </c>
      <c r="I7662" s="4" t="b">
        <v>0</v>
      </c>
      <c r="J7662" s="4" t="str">
        <f>CONCATENATE(Orte[[#This Row],[Ort]]," - ",Orte[[#This Row],[Landkreis]])</f>
        <v>Weiden in der OPf., Theisseil - Kreisfreie Stadt Weiden i.d. OPf.</v>
      </c>
      <c r="L7662" s="3" t="s">
        <v>14075</v>
      </c>
      <c r="M7662" s="3"/>
      <c r="N7662" t="str">
        <f>Orte[[#This Row],[Ort]]</f>
        <v>Weiden in der OPf., Theisseil</v>
      </c>
    </row>
    <row r="7663" spans="1:14" x14ac:dyDescent="0.35">
      <c r="A7663" t="s">
        <v>7043</v>
      </c>
      <c r="B7663" s="3" t="s">
        <v>15490</v>
      </c>
      <c r="C7663" s="4">
        <v>49.210816649500003</v>
      </c>
      <c r="D7663" s="4">
        <v>10.6302311863</v>
      </c>
      <c r="E7663" s="4">
        <f>Orte[[#This Row],[Lat_dez]]*PI()/180</f>
        <v>0.85889077812901937</v>
      </c>
      <c r="F7663" s="4">
        <f>Orte[[#This Row],[Lon_dez]]*PI()/180</f>
        <v>0.18553253444911771</v>
      </c>
      <c r="G7663" t="s">
        <v>665</v>
      </c>
      <c r="H7663" t="s">
        <v>784</v>
      </c>
      <c r="I7663" s="4" t="b">
        <v>0</v>
      </c>
      <c r="J7663" s="4" t="str">
        <f>CONCATENATE(Orte[[#This Row],[Ort]]," - ",Orte[[#This Row],[Landkreis]])</f>
        <v>Weidenbach - Landkreis Ansbach</v>
      </c>
      <c r="L7663" s="3" t="s">
        <v>11890</v>
      </c>
      <c r="M7663" s="3"/>
      <c r="N7663" t="str">
        <f>Orte[[#This Row],[Ort]]</f>
        <v>Weidenbach</v>
      </c>
    </row>
    <row r="7664" spans="1:14" x14ac:dyDescent="0.35">
      <c r="A7664" t="s">
        <v>3775</v>
      </c>
      <c r="B7664" s="3" t="s">
        <v>11174</v>
      </c>
      <c r="C7664" s="4">
        <v>49.938352872899998</v>
      </c>
      <c r="D7664" s="4">
        <v>11.7359294695</v>
      </c>
      <c r="E7664" s="4">
        <f>Orte[[#This Row],[Lat_dez]]*PI()/180</f>
        <v>0.87158868065487427</v>
      </c>
      <c r="F7664" s="4">
        <f>Orte[[#This Row],[Lon_dez]]*PI()/180</f>
        <v>0.20483061002460642</v>
      </c>
      <c r="G7664" t="s">
        <v>665</v>
      </c>
      <c r="H7664" t="s">
        <v>837</v>
      </c>
      <c r="I7664" s="4" t="b">
        <v>0</v>
      </c>
      <c r="J7664" s="4" t="str">
        <f>CONCATENATE(Orte[[#This Row],[Ort]]," - ",Orte[[#This Row],[Landkreis]])</f>
        <v>Weidenberg, Kirchenpingarten - Landkreis Bayreuth</v>
      </c>
      <c r="L7664" s="3" t="s">
        <v>9319</v>
      </c>
      <c r="M7664" s="3"/>
      <c r="N7664" t="str">
        <f>Orte[[#This Row],[Ort]]</f>
        <v>Weidenberg, Kirchenpingarten</v>
      </c>
    </row>
    <row r="7665" spans="1:14" x14ac:dyDescent="0.35">
      <c r="A7665" t="s">
        <v>5466</v>
      </c>
      <c r="B7665" s="3" t="s">
        <v>13354</v>
      </c>
      <c r="C7665" s="4">
        <v>48.558662866399999</v>
      </c>
      <c r="D7665" s="4">
        <v>9.9807103928499998</v>
      </c>
      <c r="E7665" s="4">
        <f>Orte[[#This Row],[Lat_dez]]*PI()/180</f>
        <v>0.84750854738458736</v>
      </c>
      <c r="F7665" s="4">
        <f>Orte[[#This Row],[Lon_dez]]*PI()/180</f>
        <v>0.1741962580432492</v>
      </c>
      <c r="G7665" t="s">
        <v>546</v>
      </c>
      <c r="H7665" t="s">
        <v>996</v>
      </c>
      <c r="I7665" s="4" t="b">
        <v>0</v>
      </c>
      <c r="J7665" s="4" t="str">
        <f>CONCATENATE(Orte[[#This Row],[Ort]]," - ",Orte[[#This Row],[Landkreis]])</f>
        <v>Weidenstetten - Landkreis Alb-Donau-Kreis</v>
      </c>
      <c r="L7665" s="3" t="s">
        <v>15326</v>
      </c>
      <c r="M7665" s="3"/>
      <c r="N7665" t="str">
        <f>Orte[[#This Row],[Ort]]</f>
        <v>Weidenstetten</v>
      </c>
    </row>
    <row r="7666" spans="1:14" x14ac:dyDescent="0.35">
      <c r="A7666" t="s">
        <v>2946</v>
      </c>
      <c r="B7666" s="3" t="s">
        <v>10117</v>
      </c>
      <c r="C7666" s="4">
        <v>49.4079839204</v>
      </c>
      <c r="D7666" s="4">
        <v>7.9858720113599997</v>
      </c>
      <c r="E7666" s="4">
        <f>Orte[[#This Row],[Lat_dez]]*PI()/180</f>
        <v>0.86233199618339584</v>
      </c>
      <c r="F7666" s="4">
        <f>Orte[[#This Row],[Lon_dez]]*PI()/180</f>
        <v>0.139379760241094</v>
      </c>
      <c r="G7666" t="s">
        <v>514</v>
      </c>
      <c r="H7666" t="s">
        <v>624</v>
      </c>
      <c r="I7666" s="4" t="b">
        <v>0</v>
      </c>
      <c r="J7666" s="4" t="str">
        <f>CONCATENATE(Orte[[#This Row],[Ort]]," - ",Orte[[#This Row],[Landkreis]])</f>
        <v>Weidenthal - Landkreis Bad Dürkheim</v>
      </c>
      <c r="L7666" s="3" t="s">
        <v>14071</v>
      </c>
      <c r="M7666" s="3"/>
      <c r="N7666" t="str">
        <f>Orte[[#This Row],[Ort]]</f>
        <v>Weidenthal</v>
      </c>
    </row>
    <row r="7667" spans="1:14" x14ac:dyDescent="0.35">
      <c r="A7667" t="s">
        <v>3963</v>
      </c>
      <c r="B7667" s="3" t="s">
        <v>11412</v>
      </c>
      <c r="C7667" s="4">
        <v>50.199599582099999</v>
      </c>
      <c r="D7667" s="4">
        <v>11.1501928701</v>
      </c>
      <c r="E7667" s="4">
        <f>Orte[[#This Row],[Lat_dez]]*PI()/180</f>
        <v>0.87614829589041454</v>
      </c>
      <c r="F7667" s="4">
        <f>Orte[[#This Row],[Lon_dez]]*PI()/180</f>
        <v>0.19460757781564139</v>
      </c>
      <c r="G7667" t="s">
        <v>665</v>
      </c>
      <c r="H7667" t="s">
        <v>1540</v>
      </c>
      <c r="I7667" s="4" t="b">
        <v>0</v>
      </c>
      <c r="J7667" s="4" t="str">
        <f>CONCATENATE(Orte[[#This Row],[Ort]]," - ",Orte[[#This Row],[Landkreis]])</f>
        <v>Weidhausen b. Coburg - Landkreis Coburg</v>
      </c>
      <c r="L7667" s="3" t="s">
        <v>15556</v>
      </c>
      <c r="M7667" s="3"/>
      <c r="N7667" t="str">
        <f>Orte[[#This Row],[Ort]]</f>
        <v>Weidhausen b. Coburg</v>
      </c>
    </row>
    <row r="7668" spans="1:14" x14ac:dyDescent="0.35">
      <c r="A7668" t="s">
        <v>905</v>
      </c>
      <c r="B7668" s="3" t="s">
        <v>7918</v>
      </c>
      <c r="C7668" s="4">
        <v>49.481349675799997</v>
      </c>
      <c r="D7668" s="4">
        <v>12.563975387599999</v>
      </c>
      <c r="E7668" s="4">
        <f>Orte[[#This Row],[Lat_dez]]*PI()/180</f>
        <v>0.86361247017333875</v>
      </c>
      <c r="F7668" s="4">
        <f>Orte[[#This Row],[Lon_dez]]*PI()/180</f>
        <v>0.21928273765315073</v>
      </c>
      <c r="G7668" t="s">
        <v>665</v>
      </c>
      <c r="H7668" t="s">
        <v>906</v>
      </c>
      <c r="I7668" s="4" t="b">
        <v>0</v>
      </c>
      <c r="J7668" s="4" t="str">
        <f>CONCATENATE(Orte[[#This Row],[Ort]]," - ",Orte[[#This Row],[Landkreis]])</f>
        <v>Weiding - Landkreis Schwandorf</v>
      </c>
      <c r="L7668" s="3" t="s">
        <v>10192</v>
      </c>
      <c r="M7668" s="3"/>
      <c r="N7668" t="str">
        <f>Orte[[#This Row],[Ort]]</f>
        <v>Weiding</v>
      </c>
    </row>
    <row r="7669" spans="1:14" x14ac:dyDescent="0.35">
      <c r="A7669" t="s">
        <v>905</v>
      </c>
      <c r="B7669" s="3" t="s">
        <v>9195</v>
      </c>
      <c r="C7669" s="4">
        <v>49.267739447899999</v>
      </c>
      <c r="D7669" s="4">
        <v>12.7519323487</v>
      </c>
      <c r="E7669" s="4">
        <f>Orte[[#This Row],[Lat_dez]]*PI()/180</f>
        <v>0.85988426838054832</v>
      </c>
      <c r="F7669" s="4">
        <f>Orte[[#This Row],[Lon_dez]]*PI()/180</f>
        <v>0.22256320547638866</v>
      </c>
      <c r="G7669" t="s">
        <v>665</v>
      </c>
      <c r="H7669" t="s">
        <v>915</v>
      </c>
      <c r="I7669" s="4" t="b">
        <v>0</v>
      </c>
      <c r="J7669" s="4" t="str">
        <f>CONCATENATE(Orte[[#This Row],[Ort]]," - ",Orte[[#This Row],[Landkreis]])</f>
        <v>Weiding - Landkreis Cham</v>
      </c>
      <c r="L7669" s="3" t="s">
        <v>10568</v>
      </c>
      <c r="M7669" s="3"/>
      <c r="N7669" t="str">
        <f>Orte[[#This Row],[Ort]]</f>
        <v>Weiding</v>
      </c>
    </row>
    <row r="7670" spans="1:14" x14ac:dyDescent="0.35">
      <c r="A7670" t="s">
        <v>6005</v>
      </c>
      <c r="B7670" s="3" t="s">
        <v>14073</v>
      </c>
      <c r="C7670" s="4">
        <v>49.500362183999997</v>
      </c>
      <c r="D7670" s="4">
        <v>11.583405793000001</v>
      </c>
      <c r="E7670" s="4">
        <f>Orte[[#This Row],[Lat_dez]]*PI()/180</f>
        <v>0.86394430104049114</v>
      </c>
      <c r="F7670" s="4">
        <f>Orte[[#This Row],[Lon_dez]]*PI()/180</f>
        <v>0.20216856968243474</v>
      </c>
      <c r="G7670" t="s">
        <v>665</v>
      </c>
      <c r="H7670" t="s">
        <v>857</v>
      </c>
      <c r="I7670" s="4" t="b">
        <v>0</v>
      </c>
      <c r="J7670" s="4" t="str">
        <f>CONCATENATE(Orte[[#This Row],[Ort]]," - ",Orte[[#This Row],[Landkreis]])</f>
        <v>Weigendorf - Landkreis Amberg-Sulzbach</v>
      </c>
      <c r="L7670" s="3" t="s">
        <v>8971</v>
      </c>
      <c r="M7670" s="3"/>
      <c r="N7670" t="str">
        <f>Orte[[#This Row],[Ort]]</f>
        <v>Weigendorf</v>
      </c>
    </row>
    <row r="7671" spans="1:14" x14ac:dyDescent="0.35">
      <c r="A7671" t="s">
        <v>4493</v>
      </c>
      <c r="B7671" s="3" t="s">
        <v>12095</v>
      </c>
      <c r="C7671" s="4">
        <v>49.358272773099998</v>
      </c>
      <c r="D7671" s="4">
        <v>10.62111159</v>
      </c>
      <c r="E7671" s="4">
        <f>Orte[[#This Row],[Lat_dez]]*PI()/180</f>
        <v>0.861464372988067</v>
      </c>
      <c r="F7671" s="4">
        <f>Orte[[#This Row],[Lon_dez]]*PI()/180</f>
        <v>0.18537336746723004</v>
      </c>
      <c r="G7671" t="s">
        <v>665</v>
      </c>
      <c r="H7671" t="s">
        <v>784</v>
      </c>
      <c r="I7671" s="4" t="b">
        <v>0</v>
      </c>
      <c r="J7671" s="4" t="str">
        <f>CONCATENATE(Orte[[#This Row],[Ort]]," - ",Orte[[#This Row],[Landkreis]])</f>
        <v>Weihenzell - Landkreis Ansbach</v>
      </c>
      <c r="L7671" s="3" t="s">
        <v>11892</v>
      </c>
      <c r="M7671" s="3"/>
      <c r="N7671" t="str">
        <f>Orte[[#This Row],[Ort]]</f>
        <v>Weihenzell</v>
      </c>
    </row>
    <row r="7672" spans="1:14" x14ac:dyDescent="0.35">
      <c r="A7672" t="s">
        <v>6495</v>
      </c>
      <c r="B7672" s="3" t="s">
        <v>14744</v>
      </c>
      <c r="C7672" s="4">
        <v>49.637449562199997</v>
      </c>
      <c r="D7672" s="4">
        <v>12.024931862300001</v>
      </c>
      <c r="E7672" s="4">
        <f>Orte[[#This Row],[Lat_dez]]*PI()/180</f>
        <v>0.8663369271530077</v>
      </c>
      <c r="F7672" s="4">
        <f>Orte[[#This Row],[Lon_dez]]*PI()/180</f>
        <v>0.20987465332510841</v>
      </c>
      <c r="G7672" t="s">
        <v>665</v>
      </c>
      <c r="H7672" t="s">
        <v>1224</v>
      </c>
      <c r="I7672" s="4" t="b">
        <v>0</v>
      </c>
      <c r="J7672" s="4" t="str">
        <f>CONCATENATE(Orte[[#This Row],[Ort]]," - ",Orte[[#This Row],[Landkreis]])</f>
        <v>Weiherhammer - Landkreis Neustadt a.d. Waldnaab</v>
      </c>
      <c r="L7672" s="3" t="s">
        <v>10569</v>
      </c>
      <c r="M7672" s="3"/>
      <c r="N7672" t="str">
        <f>Orte[[#This Row],[Ort]]</f>
        <v>Weiherhammer</v>
      </c>
    </row>
    <row r="7673" spans="1:14" x14ac:dyDescent="0.35">
      <c r="A7673" t="s">
        <v>3222</v>
      </c>
      <c r="B7673" s="3" t="s">
        <v>10456</v>
      </c>
      <c r="C7673" s="4">
        <v>48.619193236299999</v>
      </c>
      <c r="D7673" s="4">
        <v>12.020820283999999</v>
      </c>
      <c r="E7673" s="4">
        <f>Orte[[#This Row],[Lat_dez]]*PI()/180</f>
        <v>0.84856500163679238</v>
      </c>
      <c r="F7673" s="4">
        <f>Orte[[#This Row],[Lon_dez]]*PI()/180</f>
        <v>0.20980289274631983</v>
      </c>
      <c r="G7673" t="s">
        <v>665</v>
      </c>
      <c r="H7673" t="s">
        <v>881</v>
      </c>
      <c r="I7673" s="4" t="b">
        <v>0</v>
      </c>
      <c r="J7673" s="4" t="str">
        <f>CONCATENATE(Orte[[#This Row],[Ort]]," - ",Orte[[#This Row],[Landkreis]])</f>
        <v>Weihmichl - Landkreis Landshut</v>
      </c>
      <c r="L7673" s="3" t="s">
        <v>11174</v>
      </c>
      <c r="M7673" s="3"/>
      <c r="N7673" t="str">
        <f>Orte[[#This Row],[Ort]]</f>
        <v>Weihmichl</v>
      </c>
    </row>
    <row r="7674" spans="1:14" x14ac:dyDescent="0.35">
      <c r="A7674" t="s">
        <v>3975</v>
      </c>
      <c r="B7674" s="3" t="s">
        <v>11426</v>
      </c>
      <c r="C7674" s="4">
        <v>49.482858050399997</v>
      </c>
      <c r="D7674" s="4">
        <v>9.9120986147500005</v>
      </c>
      <c r="E7674" s="4">
        <f>Orte[[#This Row],[Lat_dez]]*PI()/180</f>
        <v>0.86363879627646223</v>
      </c>
      <c r="F7674" s="4">
        <f>Orte[[#This Row],[Lon_dez]]*PI()/180</f>
        <v>0.17299875660975647</v>
      </c>
      <c r="G7674" t="s">
        <v>546</v>
      </c>
      <c r="H7674" t="s">
        <v>830</v>
      </c>
      <c r="I7674" s="4" t="b">
        <v>0</v>
      </c>
      <c r="J7674" s="4" t="str">
        <f>CONCATENATE(Orte[[#This Row],[Ort]]," - ",Orte[[#This Row],[Landkreis]])</f>
        <v>Weikersheim - Landkreis Main-Tauber-Kreis</v>
      </c>
      <c r="L7674" s="3" t="s">
        <v>14803</v>
      </c>
      <c r="M7674" s="3"/>
      <c r="N7674" t="str">
        <f>Orte[[#This Row],[Ort]]</f>
        <v>Weikersheim</v>
      </c>
    </row>
    <row r="7675" spans="1:14" x14ac:dyDescent="0.35">
      <c r="A7675" t="s">
        <v>7054</v>
      </c>
      <c r="B7675" s="3" t="s">
        <v>15501</v>
      </c>
      <c r="C7675" s="4">
        <v>48.123442700699997</v>
      </c>
      <c r="D7675" s="4">
        <v>10.947368798999999</v>
      </c>
      <c r="E7675" s="4">
        <f>Orte[[#This Row],[Lat_dez]]*PI()/180</f>
        <v>0.83991252252204696</v>
      </c>
      <c r="F7675" s="4">
        <f>Orte[[#This Row],[Lon_dez]]*PI()/180</f>
        <v>0.19106762997264728</v>
      </c>
      <c r="G7675" t="s">
        <v>665</v>
      </c>
      <c r="H7675" t="s">
        <v>802</v>
      </c>
      <c r="I7675" s="4" t="b">
        <v>0</v>
      </c>
      <c r="J7675" s="4" t="str">
        <f>CONCATENATE(Orte[[#This Row],[Ort]]," - ",Orte[[#This Row],[Landkreis]])</f>
        <v>Weil - Landkreis Landsberg am Lech</v>
      </c>
      <c r="L7675" s="3" t="s">
        <v>10799</v>
      </c>
      <c r="M7675" s="3"/>
      <c r="N7675" t="str">
        <f>Orte[[#This Row],[Ort]]</f>
        <v>Weil</v>
      </c>
    </row>
    <row r="7676" spans="1:14" x14ac:dyDescent="0.35">
      <c r="A7676" t="s">
        <v>5141</v>
      </c>
      <c r="B7676" s="3" t="s">
        <v>12937</v>
      </c>
      <c r="C7676" s="4">
        <v>47.605982873599999</v>
      </c>
      <c r="D7676" s="4">
        <v>7.6109681940199998</v>
      </c>
      <c r="E7676" s="4">
        <f>Orte[[#This Row],[Lat_dez]]*PI()/180</f>
        <v>0.83088114479235142</v>
      </c>
      <c r="F7676" s="4">
        <f>Orte[[#This Row],[Lon_dez]]*PI()/180</f>
        <v>0.13283645425021559</v>
      </c>
      <c r="G7676" t="s">
        <v>546</v>
      </c>
      <c r="H7676" t="s">
        <v>597</v>
      </c>
      <c r="I7676" s="4" t="b">
        <v>0</v>
      </c>
      <c r="J7676" s="4" t="str">
        <f>CONCATENATE(Orte[[#This Row],[Ort]]," - ",Orte[[#This Row],[Landkreis]])</f>
        <v>Weil am Rhein - Landkreis Lörrach</v>
      </c>
      <c r="L7676" s="3" t="s">
        <v>9653</v>
      </c>
      <c r="M7676" s="3"/>
      <c r="N7676" t="str">
        <f>Orte[[#This Row],[Ort]]</f>
        <v>Weil am Rhein</v>
      </c>
    </row>
    <row r="7677" spans="1:14" x14ac:dyDescent="0.35">
      <c r="A7677" t="s">
        <v>5905</v>
      </c>
      <c r="B7677" s="3" t="s">
        <v>13958</v>
      </c>
      <c r="C7677" s="4">
        <v>48.759964263199997</v>
      </c>
      <c r="D7677" s="4">
        <v>8.86407773034</v>
      </c>
      <c r="E7677" s="4">
        <f>Orte[[#This Row],[Lat_dez]]*PI()/180</f>
        <v>0.85102191954761097</v>
      </c>
      <c r="F7677" s="4">
        <f>Orte[[#This Row],[Lon_dez]]*PI()/180</f>
        <v>0.15470734154713905</v>
      </c>
      <c r="G7677" t="s">
        <v>546</v>
      </c>
      <c r="H7677" t="s">
        <v>749</v>
      </c>
      <c r="I7677" s="4" t="b">
        <v>0</v>
      </c>
      <c r="J7677" s="4" t="str">
        <f>CONCATENATE(Orte[[#This Row],[Ort]]," - ",Orte[[#This Row],[Landkreis]])</f>
        <v>Weil der Stadt - Landkreis Böblingen</v>
      </c>
      <c r="L7677" s="3" t="s">
        <v>10575</v>
      </c>
      <c r="M7677" s="3"/>
      <c r="N7677" t="str">
        <f>Orte[[#This Row],[Ort]]</f>
        <v>Weil der Stadt</v>
      </c>
    </row>
    <row r="7678" spans="1:14" x14ac:dyDescent="0.35">
      <c r="A7678" t="s">
        <v>2030</v>
      </c>
      <c r="B7678" s="3" t="s">
        <v>9017</v>
      </c>
      <c r="C7678" s="4">
        <v>48.617701421200003</v>
      </c>
      <c r="D7678" s="4">
        <v>9.0606408767400008</v>
      </c>
      <c r="E7678" s="4">
        <f>Orte[[#This Row],[Lat_dez]]*PI()/180</f>
        <v>0.84853896455146649</v>
      </c>
      <c r="F7678" s="4">
        <f>Orte[[#This Row],[Lon_dez]]*PI()/180</f>
        <v>0.15813801563989871</v>
      </c>
      <c r="G7678" t="s">
        <v>546</v>
      </c>
      <c r="H7678" t="s">
        <v>749</v>
      </c>
      <c r="I7678" s="4" t="b">
        <v>0</v>
      </c>
      <c r="J7678" s="4" t="str">
        <f>CONCATENATE(Orte[[#This Row],[Ort]]," - ",Orte[[#This Row],[Landkreis]])</f>
        <v>Weil im Schönbuch - Landkreis Böblingen</v>
      </c>
      <c r="L7678" s="3" t="s">
        <v>11405</v>
      </c>
      <c r="M7678" s="3"/>
      <c r="N7678" t="str">
        <f>Orte[[#This Row],[Ort]]</f>
        <v>Weil im Schönbuch</v>
      </c>
    </row>
    <row r="7679" spans="1:14" x14ac:dyDescent="0.35">
      <c r="A7679" t="s">
        <v>3124</v>
      </c>
      <c r="B7679" s="3" t="s">
        <v>10347</v>
      </c>
      <c r="C7679" s="4">
        <v>49.673548113899997</v>
      </c>
      <c r="D7679" s="4">
        <v>9.1719459933500005</v>
      </c>
      <c r="E7679" s="4">
        <f>Orte[[#This Row],[Lat_dez]]*PI()/180</f>
        <v>0.86696696573537413</v>
      </c>
      <c r="F7679" s="4">
        <f>Orte[[#This Row],[Lon_dez]]*PI()/180</f>
        <v>0.16008065639905944</v>
      </c>
      <c r="G7679" t="s">
        <v>665</v>
      </c>
      <c r="H7679" t="s">
        <v>1095</v>
      </c>
      <c r="I7679" s="4" t="b">
        <v>0</v>
      </c>
      <c r="J7679" s="4" t="str">
        <f>CONCATENATE(Orte[[#This Row],[Ort]]," - ",Orte[[#This Row],[Landkreis]])</f>
        <v>Weilbach - Landkreis Miltenberg</v>
      </c>
      <c r="L7679" s="3" t="s">
        <v>15550</v>
      </c>
      <c r="M7679" s="3"/>
      <c r="N7679" t="str">
        <f>Orte[[#This Row],[Ort]]</f>
        <v>Weilbach</v>
      </c>
    </row>
    <row r="7680" spans="1:14" x14ac:dyDescent="0.35">
      <c r="A7680" t="s">
        <v>3683</v>
      </c>
      <c r="B7680" s="3" t="s">
        <v>11050</v>
      </c>
      <c r="C7680" s="4">
        <v>50.484672511299998</v>
      </c>
      <c r="D7680" s="4">
        <v>8.2703342277900003</v>
      </c>
      <c r="E7680" s="4">
        <f>Orte[[#This Row],[Lat_dez]]*PI()/180</f>
        <v>0.88112375711325908</v>
      </c>
      <c r="F7680" s="4">
        <f>Orte[[#This Row],[Lon_dez]]*PI()/180</f>
        <v>0.14434456251531821</v>
      </c>
      <c r="G7680" t="s">
        <v>549</v>
      </c>
      <c r="H7680" t="s">
        <v>1130</v>
      </c>
      <c r="I7680" s="4" t="b">
        <v>0</v>
      </c>
      <c r="J7680" s="4" t="str">
        <f>CONCATENATE(Orte[[#This Row],[Ort]]," - ",Orte[[#This Row],[Landkreis]])</f>
        <v>Weilburg - Landkreis Limburg-Weilburg</v>
      </c>
      <c r="L7680" s="3" t="s">
        <v>11418</v>
      </c>
      <c r="M7680" s="3"/>
      <c r="N7680" t="str">
        <f>Orte[[#This Row],[Ort]]</f>
        <v>Weilburg</v>
      </c>
    </row>
    <row r="7681" spans="1:14" x14ac:dyDescent="0.35">
      <c r="A7681" t="s">
        <v>6176</v>
      </c>
      <c r="B7681" s="3" t="s">
        <v>14306</v>
      </c>
      <c r="C7681" s="4">
        <v>48.188363434599999</v>
      </c>
      <c r="D7681" s="4">
        <v>8.7742503647600003</v>
      </c>
      <c r="E7681" s="4">
        <f>Orte[[#This Row],[Lat_dez]]*PI()/180</f>
        <v>0.84104560308141318</v>
      </c>
      <c r="F7681" s="4">
        <f>Orte[[#This Row],[Lon_dez]]*PI()/180</f>
        <v>0.15313955825937545</v>
      </c>
      <c r="G7681" t="s">
        <v>546</v>
      </c>
      <c r="H7681" t="s">
        <v>1492</v>
      </c>
      <c r="I7681" s="4" t="b">
        <v>0</v>
      </c>
      <c r="J7681" s="4" t="str">
        <f>CONCATENATE(Orte[[#This Row],[Ort]]," - ",Orte[[#This Row],[Landkreis]])</f>
        <v>Weilen unter den Rinnen - Landkreis Zollernalbkreis</v>
      </c>
      <c r="L7681" s="3" t="s">
        <v>13473</v>
      </c>
      <c r="M7681" s="3"/>
      <c r="N7681" t="str">
        <f>Orte[[#This Row],[Ort]]</f>
        <v>Weilen unter den Rinnen</v>
      </c>
    </row>
    <row r="7682" spans="1:14" x14ac:dyDescent="0.35">
      <c r="A7682" t="s">
        <v>4539</v>
      </c>
      <c r="B7682" s="3" t="s">
        <v>12150</v>
      </c>
      <c r="C7682" s="4">
        <v>50.0043495046</v>
      </c>
      <c r="D7682" s="4">
        <v>7.7973046039099998</v>
      </c>
      <c r="E7682" s="4">
        <f>Orte[[#This Row],[Lat_dez]]*PI()/180</f>
        <v>0.87274053917326533</v>
      </c>
      <c r="F7682" s="4">
        <f>Orte[[#This Row],[Lon_dez]]*PI()/180</f>
        <v>0.13608863811914182</v>
      </c>
      <c r="G7682" t="s">
        <v>514</v>
      </c>
      <c r="H7682" t="s">
        <v>1682</v>
      </c>
      <c r="I7682" s="4" t="b">
        <v>0</v>
      </c>
      <c r="J7682" s="4" t="str">
        <f>CONCATENATE(Orte[[#This Row],[Ort]]," - ",Orte[[#This Row],[Landkreis]])</f>
        <v>Weiler bei Bingen - Landkreis Mainz-Bingen</v>
      </c>
      <c r="L7682" s="3" t="s">
        <v>11403</v>
      </c>
      <c r="M7682" s="3"/>
      <c r="N7682" t="str">
        <f>Orte[[#This Row],[Ort]]</f>
        <v>Weiler bei Bingen</v>
      </c>
    </row>
    <row r="7683" spans="1:14" x14ac:dyDescent="0.35">
      <c r="A7683" t="s">
        <v>2286</v>
      </c>
      <c r="B7683" s="3" t="s">
        <v>9317</v>
      </c>
      <c r="C7683" s="4">
        <v>49.486691138300003</v>
      </c>
      <c r="D7683" s="4">
        <v>7.6186689599999999</v>
      </c>
      <c r="E7683" s="4">
        <f>Orte[[#This Row],[Lat_dez]]*PI()/180</f>
        <v>0.8637056962808356</v>
      </c>
      <c r="F7683" s="4">
        <f>Orte[[#This Row],[Lon_dez]]*PI()/180</f>
        <v>0.13297085797149216</v>
      </c>
      <c r="G7683" t="s">
        <v>514</v>
      </c>
      <c r="H7683" t="s">
        <v>586</v>
      </c>
      <c r="I7683" s="4" t="b">
        <v>0</v>
      </c>
      <c r="J7683" s="4" t="str">
        <f>CONCATENATE(Orte[[#This Row],[Ort]]," - ",Orte[[#This Row],[Landkreis]])</f>
        <v>Weilerbach u.a. - Landkreis Kaiserslautern</v>
      </c>
      <c r="L7683" s="3" t="s">
        <v>8297</v>
      </c>
      <c r="M7683" s="3"/>
      <c r="N7683" t="str">
        <f>Orte[[#This Row],[Ort]]</f>
        <v>Weilerbach u.a.</v>
      </c>
    </row>
    <row r="7684" spans="1:14" x14ac:dyDescent="0.35">
      <c r="A7684" t="s">
        <v>5553</v>
      </c>
      <c r="B7684" s="3" t="s">
        <v>13468</v>
      </c>
      <c r="C7684" s="4">
        <v>49.751160703300002</v>
      </c>
      <c r="D7684" s="4">
        <v>11.1316315575</v>
      </c>
      <c r="E7684" s="4">
        <f>Orte[[#This Row],[Lat_dez]]*PI()/180</f>
        <v>0.86832156096140267</v>
      </c>
      <c r="F7684" s="4">
        <f>Orte[[#This Row],[Lon_dez]]*PI()/180</f>
        <v>0.19428362179727948</v>
      </c>
      <c r="G7684" t="s">
        <v>665</v>
      </c>
      <c r="H7684" t="s">
        <v>807</v>
      </c>
      <c r="I7684" s="4" t="b">
        <v>0</v>
      </c>
      <c r="J7684" s="4" t="str">
        <f>CONCATENATE(Orte[[#This Row],[Ort]]," - ",Orte[[#This Row],[Landkreis]])</f>
        <v>Weilersbach - Landkreis Forchheim</v>
      </c>
      <c r="L7684" s="3" t="s">
        <v>7874</v>
      </c>
      <c r="M7684" s="3"/>
      <c r="N7684" t="str">
        <f>Orte[[#This Row],[Ort]]</f>
        <v>Weilersbach</v>
      </c>
    </row>
    <row r="7685" spans="1:14" x14ac:dyDescent="0.35">
      <c r="A7685" t="s">
        <v>5274</v>
      </c>
      <c r="B7685" s="3" t="s">
        <v>13111</v>
      </c>
      <c r="C7685" s="4">
        <v>47.576735993</v>
      </c>
      <c r="D7685" s="4">
        <v>9.9167171716699993</v>
      </c>
      <c r="E7685" s="4">
        <f>Orte[[#This Row],[Lat_dez]]*PI()/180</f>
        <v>0.83037069042994383</v>
      </c>
      <c r="F7685" s="4">
        <f>Orte[[#This Row],[Lon_dez]]*PI()/180</f>
        <v>0.17307936563470122</v>
      </c>
      <c r="G7685" t="s">
        <v>665</v>
      </c>
      <c r="H7685" t="s">
        <v>2096</v>
      </c>
      <c r="I7685" s="4" t="b">
        <v>0</v>
      </c>
      <c r="J7685" s="4" t="str">
        <f>CONCATENATE(Orte[[#This Row],[Ort]]," - ",Orte[[#This Row],[Landkreis]])</f>
        <v>Weiler-Simmerberg - Landkreis Lindau (Bodensee)</v>
      </c>
      <c r="L7685" s="3" t="s">
        <v>11649</v>
      </c>
      <c r="M7685" s="3"/>
      <c r="N7685" t="str">
        <f>Orte[[#This Row],[Ort]]</f>
        <v>Weiler-Simmerberg</v>
      </c>
    </row>
    <row r="7686" spans="1:14" x14ac:dyDescent="0.35">
      <c r="A7686" t="s">
        <v>2514</v>
      </c>
      <c r="B7686" s="3" t="s">
        <v>9588</v>
      </c>
      <c r="C7686" s="4">
        <v>50.731843144599999</v>
      </c>
      <c r="D7686" s="4">
        <v>6.8385267669800003</v>
      </c>
      <c r="E7686" s="4">
        <f>Orte[[#This Row],[Lat_dez]]*PI()/180</f>
        <v>0.88543769847858367</v>
      </c>
      <c r="F7686" s="4">
        <f>Orte[[#This Row],[Lon_dez]]*PI()/180</f>
        <v>0.11935480806956404</v>
      </c>
      <c r="G7686" t="s">
        <v>504</v>
      </c>
      <c r="H7686" t="s">
        <v>2121</v>
      </c>
      <c r="I7686" s="4" t="b">
        <v>0</v>
      </c>
      <c r="J7686" s="4" t="str">
        <f>CONCATENATE(Orte[[#This Row],[Ort]]," - ",Orte[[#This Row],[Landkreis]])</f>
        <v>Weilerswist - Kreis Euskirchen</v>
      </c>
      <c r="L7686" s="3" t="s">
        <v>10042</v>
      </c>
      <c r="M7686" s="3"/>
      <c r="N7686" t="str">
        <f>Orte[[#This Row],[Ort]]</f>
        <v>Weilerswist</v>
      </c>
    </row>
    <row r="7687" spans="1:14" x14ac:dyDescent="0.35">
      <c r="A7687" t="s">
        <v>1636</v>
      </c>
      <c r="B7687" s="3" t="s">
        <v>8586</v>
      </c>
      <c r="C7687" s="4">
        <v>47.679340696200001</v>
      </c>
      <c r="D7687" s="4">
        <v>8.1960575611599999</v>
      </c>
      <c r="E7687" s="4">
        <f>Orte[[#This Row],[Lat_dez]]*PI()/180</f>
        <v>0.83216148032881543</v>
      </c>
      <c r="F7687" s="4">
        <f>Orte[[#This Row],[Lon_dez]]*PI()/180</f>
        <v>0.14304819012521852</v>
      </c>
      <c r="G7687" t="s">
        <v>546</v>
      </c>
      <c r="H7687" t="s">
        <v>561</v>
      </c>
      <c r="I7687" s="4" t="b">
        <v>0</v>
      </c>
      <c r="J7687" s="4" t="str">
        <f>CONCATENATE(Orte[[#This Row],[Ort]]," - ",Orte[[#This Row],[Landkreis]])</f>
        <v>Weilheim - Landkreis Waldshut</v>
      </c>
      <c r="L7687" s="3" t="s">
        <v>15095</v>
      </c>
      <c r="M7687" s="3"/>
      <c r="N7687" t="str">
        <f>Orte[[#This Row],[Ort]]</f>
        <v>Weilheim</v>
      </c>
    </row>
    <row r="7688" spans="1:14" x14ac:dyDescent="0.35">
      <c r="A7688" t="s">
        <v>3844</v>
      </c>
      <c r="B7688" s="3" t="s">
        <v>11261</v>
      </c>
      <c r="C7688" s="4">
        <v>48.609108515400003</v>
      </c>
      <c r="D7688" s="4">
        <v>9.5475314053400009</v>
      </c>
      <c r="E7688" s="4">
        <f>Orte[[#This Row],[Lat_dez]]*PI()/180</f>
        <v>0.84838899005294277</v>
      </c>
      <c r="F7688" s="4">
        <f>Orte[[#This Row],[Lon_dez]]*PI()/180</f>
        <v>0.16663585846074433</v>
      </c>
      <c r="G7688" t="s">
        <v>546</v>
      </c>
      <c r="H7688" t="s">
        <v>781</v>
      </c>
      <c r="I7688" s="4" t="b">
        <v>0</v>
      </c>
      <c r="J7688" s="4" t="str">
        <f>CONCATENATE(Orte[[#This Row],[Ort]]," - ",Orte[[#This Row],[Landkreis]])</f>
        <v>Weilheim an der Teck - Landkreis Esslingen</v>
      </c>
      <c r="L7688" s="3" t="s">
        <v>12214</v>
      </c>
      <c r="M7688" s="3"/>
      <c r="N7688" t="str">
        <f>Orte[[#This Row],[Ort]]</f>
        <v>Weilheim an der Teck</v>
      </c>
    </row>
    <row r="7689" spans="1:14" x14ac:dyDescent="0.35">
      <c r="A7689" t="s">
        <v>1927</v>
      </c>
      <c r="B7689" s="3" t="s">
        <v>8900</v>
      </c>
      <c r="C7689" s="4">
        <v>47.844343507399998</v>
      </c>
      <c r="D7689" s="4">
        <v>11.1460589931</v>
      </c>
      <c r="E7689" s="4">
        <f>Orte[[#This Row],[Lat_dez]]*PI()/180</f>
        <v>0.83504132265930198</v>
      </c>
      <c r="F7689" s="4">
        <f>Orte[[#This Row],[Lon_dez]]*PI()/180</f>
        <v>0.19453542805111895</v>
      </c>
      <c r="G7689" t="s">
        <v>665</v>
      </c>
      <c r="H7689" t="s">
        <v>1338</v>
      </c>
      <c r="I7689" s="4" t="b">
        <v>0</v>
      </c>
      <c r="J7689" s="4" t="str">
        <f>CONCATENATE(Orte[[#This Row],[Ort]]," - ",Orte[[#This Row],[Landkreis]])</f>
        <v>Weilheim i. OB - Landkreis Weilheim-Schongau</v>
      </c>
      <c r="L7689" s="3" t="s">
        <v>10792</v>
      </c>
      <c r="M7689" s="3"/>
      <c r="N7689" t="str">
        <f>Orte[[#This Row],[Ort]]</f>
        <v>Weilheim i. OB</v>
      </c>
    </row>
    <row r="7690" spans="1:14" x14ac:dyDescent="0.35">
      <c r="A7690" t="s">
        <v>3691</v>
      </c>
      <c r="B7690" s="3" t="s">
        <v>11062</v>
      </c>
      <c r="C7690" s="4">
        <v>50.423875945200002</v>
      </c>
      <c r="D7690" s="4">
        <v>8.3704202716899996</v>
      </c>
      <c r="E7690" s="4">
        <f>Orte[[#This Row],[Lat_dez]]*PI()/180</f>
        <v>0.8800626568609079</v>
      </c>
      <c r="F7690" s="4">
        <f>Orte[[#This Row],[Lon_dez]]*PI()/180</f>
        <v>0.14609139351666878</v>
      </c>
      <c r="G7690" t="s">
        <v>549</v>
      </c>
      <c r="H7690" t="s">
        <v>1130</v>
      </c>
      <c r="I7690" s="4" t="b">
        <v>0</v>
      </c>
      <c r="J7690" s="4" t="str">
        <f>CONCATENATE(Orte[[#This Row],[Ort]]," - ",Orte[[#This Row],[Landkreis]])</f>
        <v>Weilmünster - Landkreis Limburg-Weilburg</v>
      </c>
      <c r="L7690" s="3" t="s">
        <v>14186</v>
      </c>
      <c r="M7690" s="3"/>
      <c r="N7690" t="str">
        <f>Orte[[#This Row],[Ort]]</f>
        <v>Weilmünster</v>
      </c>
    </row>
    <row r="7691" spans="1:14" x14ac:dyDescent="0.35">
      <c r="A7691" t="s">
        <v>1145</v>
      </c>
      <c r="B7691" s="3" t="s">
        <v>8108</v>
      </c>
      <c r="C7691" s="4">
        <v>50.330710434300002</v>
      </c>
      <c r="D7691" s="4">
        <v>8.3918538761699999</v>
      </c>
      <c r="E7691" s="4">
        <f>Orte[[#This Row],[Lat_dez]]*PI()/180</f>
        <v>0.8784366119464001</v>
      </c>
      <c r="F7691" s="4">
        <f>Orte[[#This Row],[Lon_dez]]*PI()/180</f>
        <v>0.14646548048541499</v>
      </c>
      <c r="G7691" t="s">
        <v>549</v>
      </c>
      <c r="H7691" t="s">
        <v>1058</v>
      </c>
      <c r="I7691" s="4" t="b">
        <v>0</v>
      </c>
      <c r="J7691" s="4" t="str">
        <f>CONCATENATE(Orte[[#This Row],[Ort]]," - ",Orte[[#This Row],[Landkreis]])</f>
        <v>Weilrod - Landkreis Hochtaunuskreis</v>
      </c>
      <c r="L7691" s="3" t="s">
        <v>13465</v>
      </c>
      <c r="M7691" s="3"/>
      <c r="N7691" t="str">
        <f>Orte[[#This Row],[Ort]]</f>
        <v>Weilrod</v>
      </c>
    </row>
    <row r="7692" spans="1:14" x14ac:dyDescent="0.35">
      <c r="A7692" t="s">
        <v>5739</v>
      </c>
      <c r="B7692" s="3" t="s">
        <v>13716</v>
      </c>
      <c r="C7692" s="4">
        <v>49.030518849700002</v>
      </c>
      <c r="D7692" s="4">
        <v>10.453225338799999</v>
      </c>
      <c r="E7692" s="4">
        <f>Orte[[#This Row],[Lat_dez]]*PI()/180</f>
        <v>0.85574398788840778</v>
      </c>
      <c r="F7692" s="4">
        <f>Orte[[#This Row],[Lon_dez]]*PI()/180</f>
        <v>0.18244319961495975</v>
      </c>
      <c r="G7692" t="s">
        <v>665</v>
      </c>
      <c r="H7692" t="s">
        <v>784</v>
      </c>
      <c r="I7692" s="4" t="b">
        <v>0</v>
      </c>
      <c r="J7692" s="4" t="str">
        <f>CONCATENATE(Orte[[#This Row],[Ort]]," - ",Orte[[#This Row],[Landkreis]])</f>
        <v>Weiltingen - Landkreis Ansbach</v>
      </c>
      <c r="L7692" s="3" t="s">
        <v>8247</v>
      </c>
      <c r="M7692" s="3"/>
      <c r="N7692" t="str">
        <f>Orte[[#This Row],[Ort]]</f>
        <v>Weiltingen</v>
      </c>
    </row>
    <row r="7693" spans="1:14" x14ac:dyDescent="0.35">
      <c r="A7693" t="s">
        <v>1182</v>
      </c>
      <c r="B7693" s="3" t="s">
        <v>15414</v>
      </c>
      <c r="C7693" s="4">
        <v>50.983154681800002</v>
      </c>
      <c r="D7693" s="4">
        <v>11.323981419800001</v>
      </c>
      <c r="E7693" s="4">
        <f>Orte[[#This Row],[Lat_dez]]*PI()/180</f>
        <v>0.88982391225097202</v>
      </c>
      <c r="F7693" s="4">
        <f>Orte[[#This Row],[Lon_dez]]*PI()/180</f>
        <v>0.19764076021017221</v>
      </c>
      <c r="G7693" t="s">
        <v>678</v>
      </c>
      <c r="H7693" t="s">
        <v>1183</v>
      </c>
      <c r="I7693" s="4" t="b">
        <v>0</v>
      </c>
      <c r="J7693" s="4" t="str">
        <f>CONCATENATE(Orte[[#This Row],[Ort]]," - ",Orte[[#This Row],[Landkreis]])</f>
        <v>Weimar - Kreisfreie Stadt Weimar</v>
      </c>
      <c r="L7693" s="3" t="s">
        <v>12216</v>
      </c>
      <c r="M7693" s="3"/>
      <c r="N7693" t="str">
        <f>Orte[[#This Row],[Ort]]</f>
        <v>Weimar</v>
      </c>
    </row>
    <row r="7694" spans="1:14" x14ac:dyDescent="0.35">
      <c r="A7694" t="s">
        <v>1182</v>
      </c>
      <c r="B7694" s="3" t="s">
        <v>12701</v>
      </c>
      <c r="C7694" s="4">
        <v>50.967213215000001</v>
      </c>
      <c r="D7694" s="4">
        <v>11.3482106025</v>
      </c>
      <c r="E7694" s="4">
        <f>Orte[[#This Row],[Lat_dez]]*PI()/180</f>
        <v>0.88954568116771449</v>
      </c>
      <c r="F7694" s="4">
        <f>Orte[[#This Row],[Lon_dez]]*PI()/180</f>
        <v>0.19806363922335446</v>
      </c>
      <c r="G7694" t="s">
        <v>678</v>
      </c>
      <c r="H7694" t="s">
        <v>1183</v>
      </c>
      <c r="I7694" s="4" t="b">
        <v>0</v>
      </c>
      <c r="J7694" s="4" t="str">
        <f>CONCATENATE(Orte[[#This Row],[Ort]]," - ",Orte[[#This Row],[Landkreis]])</f>
        <v>Weimar - Kreisfreie Stadt Weimar</v>
      </c>
      <c r="L7694" s="3" t="s">
        <v>11399</v>
      </c>
      <c r="M7694" s="3"/>
      <c r="N7694" t="str">
        <f>Orte[[#This Row],[Ort]]</f>
        <v>Weimar</v>
      </c>
    </row>
    <row r="7695" spans="1:14" x14ac:dyDescent="0.35">
      <c r="A7695" t="s">
        <v>1182</v>
      </c>
      <c r="B7695" s="3" t="s">
        <v>14532</v>
      </c>
      <c r="C7695" s="4">
        <v>51.011137696799999</v>
      </c>
      <c r="D7695" s="4">
        <v>11.302825092200001</v>
      </c>
      <c r="E7695" s="4">
        <f>Orte[[#This Row],[Lat_dez]]*PI()/180</f>
        <v>0.89031230799735683</v>
      </c>
      <c r="F7695" s="4">
        <f>Orte[[#This Row],[Lon_dez]]*PI()/180</f>
        <v>0.19727151263592166</v>
      </c>
      <c r="G7695" t="s">
        <v>678</v>
      </c>
      <c r="H7695" t="s">
        <v>1183</v>
      </c>
      <c r="I7695" s="4" t="b">
        <v>0</v>
      </c>
      <c r="J7695" s="4" t="str">
        <f>CONCATENATE(Orte[[#This Row],[Ort]]," - ",Orte[[#This Row],[Landkreis]])</f>
        <v>Weimar - Kreisfreie Stadt Weimar</v>
      </c>
      <c r="L7695" s="3" t="s">
        <v>8967</v>
      </c>
      <c r="M7695" s="3"/>
      <c r="N7695" t="str">
        <f>Orte[[#This Row],[Ort]]</f>
        <v>Weimar</v>
      </c>
    </row>
    <row r="7696" spans="1:14" x14ac:dyDescent="0.35">
      <c r="A7696" t="s">
        <v>1182</v>
      </c>
      <c r="B7696" s="3" t="s">
        <v>8138</v>
      </c>
      <c r="C7696" s="4">
        <v>50.974946035599999</v>
      </c>
      <c r="D7696" s="4">
        <v>11.2395081611</v>
      </c>
      <c r="E7696" s="4">
        <f>Orte[[#This Row],[Lat_dez]]*PI()/180</f>
        <v>0.88968064434765048</v>
      </c>
      <c r="F7696" s="4">
        <f>Orte[[#This Row],[Lon_dez]]*PI()/180</f>
        <v>0.19616642371596826</v>
      </c>
      <c r="G7696" t="s">
        <v>678</v>
      </c>
      <c r="H7696" t="s">
        <v>1183</v>
      </c>
      <c r="I7696" s="4" t="b">
        <v>0</v>
      </c>
      <c r="J7696" s="4" t="str">
        <f>CONCATENATE(Orte[[#This Row],[Ort]]," - ",Orte[[#This Row],[Landkreis]])</f>
        <v>Weimar - Kreisfreie Stadt Weimar</v>
      </c>
      <c r="L7696" s="3" t="s">
        <v>13463</v>
      </c>
      <c r="M7696" s="3"/>
      <c r="N7696" t="str">
        <f>Orte[[#This Row],[Ort]]</f>
        <v>Weimar</v>
      </c>
    </row>
    <row r="7697" spans="1:14" x14ac:dyDescent="0.35">
      <c r="A7697" t="s">
        <v>4429</v>
      </c>
      <c r="B7697" s="3" t="s">
        <v>12010</v>
      </c>
      <c r="C7697" s="4">
        <v>50.753267471000001</v>
      </c>
      <c r="D7697" s="4">
        <v>8.6975303747100003</v>
      </c>
      <c r="E7697" s="4">
        <f>Orte[[#This Row],[Lat_dez]]*PI()/180</f>
        <v>0.88581162351428577</v>
      </c>
      <c r="F7697" s="4">
        <f>Orte[[#This Row],[Lon_dez]]*PI()/180</f>
        <v>0.15180054183090566</v>
      </c>
      <c r="G7697" t="s">
        <v>549</v>
      </c>
      <c r="H7697" t="s">
        <v>761</v>
      </c>
      <c r="I7697" s="4" t="b">
        <v>0</v>
      </c>
      <c r="J7697" s="4" t="str">
        <f>CONCATENATE(Orte[[#This Row],[Ort]]," - ",Orte[[#This Row],[Landkreis]])</f>
        <v>Weimar (Lahn) - Landkreis Marburg-Biedenkopf</v>
      </c>
      <c r="L7697" s="3" t="s">
        <v>11189</v>
      </c>
      <c r="M7697" s="3"/>
      <c r="N7697" t="str">
        <f>Orte[[#This Row],[Ort]]</f>
        <v>Weimar (Lahn)</v>
      </c>
    </row>
    <row r="7698" spans="1:14" x14ac:dyDescent="0.35">
      <c r="A7698" t="s">
        <v>5410</v>
      </c>
      <c r="B7698" s="3" t="s">
        <v>13285</v>
      </c>
      <c r="C7698" s="4">
        <v>50.4365821361</v>
      </c>
      <c r="D7698" s="4">
        <v>8.2917546357499994</v>
      </c>
      <c r="E7698" s="4">
        <f>Orte[[#This Row],[Lat_dez]]*PI()/180</f>
        <v>0.88028442172749977</v>
      </c>
      <c r="F7698" s="4">
        <f>Orte[[#This Row],[Lon_dez]]*PI()/180</f>
        <v>0.14471841916134059</v>
      </c>
      <c r="G7698" t="s">
        <v>549</v>
      </c>
      <c r="H7698" t="s">
        <v>1130</v>
      </c>
      <c r="I7698" s="4" t="b">
        <v>0</v>
      </c>
      <c r="J7698" s="4" t="str">
        <f>CONCATENATE(Orte[[#This Row],[Ort]]," - ",Orte[[#This Row],[Landkreis]])</f>
        <v>Weinbach - Landkreis Limburg-Weilburg</v>
      </c>
      <c r="L7698" s="3" t="s">
        <v>10806</v>
      </c>
      <c r="M7698" s="3"/>
      <c r="N7698" t="str">
        <f>Orte[[#This Row],[Ort]]</f>
        <v>Weinbach</v>
      </c>
    </row>
    <row r="7699" spans="1:14" x14ac:dyDescent="0.35">
      <c r="A7699" t="s">
        <v>2097</v>
      </c>
      <c r="B7699" s="3" t="s">
        <v>9089</v>
      </c>
      <c r="C7699" s="4">
        <v>51.182776422300002</v>
      </c>
      <c r="D7699" s="4">
        <v>13.5612398076</v>
      </c>
      <c r="E7699" s="4">
        <f>Orte[[#This Row],[Lat_dez]]*PI()/180</f>
        <v>0.89330796888125863</v>
      </c>
      <c r="F7699" s="4">
        <f>Orte[[#This Row],[Lon_dez]]*PI()/180</f>
        <v>0.23668828529514233</v>
      </c>
      <c r="G7699" t="s">
        <v>869</v>
      </c>
      <c r="H7699" t="s">
        <v>985</v>
      </c>
      <c r="I7699" s="4" t="b">
        <v>0</v>
      </c>
      <c r="J7699" s="4" t="str">
        <f>CONCATENATE(Orte[[#This Row],[Ort]]," - ",Orte[[#This Row],[Landkreis]])</f>
        <v>Weinböhla - Landkreis Meißen</v>
      </c>
      <c r="L7699" s="3" t="s">
        <v>12223</v>
      </c>
      <c r="M7699" s="3"/>
      <c r="N7699" t="str">
        <f>Orte[[#This Row],[Ort]]</f>
        <v>Weinböhla</v>
      </c>
    </row>
    <row r="7700" spans="1:14" x14ac:dyDescent="0.35">
      <c r="A7700" t="s">
        <v>5985</v>
      </c>
      <c r="B7700" s="3" t="s">
        <v>14577</v>
      </c>
      <c r="C7700" s="4">
        <v>49.055297301300001</v>
      </c>
      <c r="D7700" s="4">
        <v>8.5361575712800004</v>
      </c>
      <c r="E7700" s="4">
        <f>Orte[[#This Row],[Lat_dez]]*PI()/180</f>
        <v>0.85617645345237381</v>
      </c>
      <c r="F7700" s="4">
        <f>Orte[[#This Row],[Lon_dez]]*PI()/180</f>
        <v>0.14898405508787854</v>
      </c>
      <c r="G7700" t="s">
        <v>546</v>
      </c>
      <c r="H7700" t="s">
        <v>723</v>
      </c>
      <c r="I7700" s="4" t="b">
        <v>0</v>
      </c>
      <c r="J7700" s="4" t="str">
        <f>CONCATENATE(Orte[[#This Row],[Ort]]," - ",Orte[[#This Row],[Landkreis]])</f>
        <v>Weingarten - Landkreis Karlsruhe</v>
      </c>
      <c r="L7700" s="3" t="s">
        <v>14456</v>
      </c>
      <c r="M7700" s="3"/>
      <c r="N7700" t="str">
        <f>Orte[[#This Row],[Ort]]</f>
        <v>Weingarten</v>
      </c>
    </row>
    <row r="7701" spans="1:14" x14ac:dyDescent="0.35">
      <c r="A7701" t="s">
        <v>5985</v>
      </c>
      <c r="B7701" s="3" t="s">
        <v>14045</v>
      </c>
      <c r="C7701" s="4">
        <v>47.807730535099999</v>
      </c>
      <c r="D7701" s="4">
        <v>9.6377857754799994</v>
      </c>
      <c r="E7701" s="4">
        <f>Orte[[#This Row],[Lat_dez]]*PI()/180</f>
        <v>0.83440230574372554</v>
      </c>
      <c r="F7701" s="4">
        <f>Orte[[#This Row],[Lon_dez]]*PI()/180</f>
        <v>0.16821109438400095</v>
      </c>
      <c r="G7701" t="s">
        <v>546</v>
      </c>
      <c r="H7701" t="s">
        <v>656</v>
      </c>
      <c r="I7701" s="4" t="b">
        <v>0</v>
      </c>
      <c r="J7701" s="4" t="str">
        <f>CONCATENATE(Orte[[#This Row],[Ort]]," - ",Orte[[#This Row],[Landkreis]])</f>
        <v>Weingarten - Landkreis Ravensburg</v>
      </c>
      <c r="L7701" s="3" t="s">
        <v>12823</v>
      </c>
      <c r="M7701" s="3"/>
      <c r="N7701" t="str">
        <f>Orte[[#This Row],[Ort]]</f>
        <v>Weingarten</v>
      </c>
    </row>
    <row r="7702" spans="1:14" x14ac:dyDescent="0.35">
      <c r="A7702" t="s">
        <v>5976</v>
      </c>
      <c r="B7702" s="3" t="s">
        <v>14036</v>
      </c>
      <c r="C7702" s="4">
        <v>49.265939636399999</v>
      </c>
      <c r="D7702" s="4">
        <v>8.2959364810299991</v>
      </c>
      <c r="E7702" s="4">
        <f>Orte[[#This Row],[Lat_dez]]*PI()/180</f>
        <v>0.85985285574395809</v>
      </c>
      <c r="F7702" s="4">
        <f>Orte[[#This Row],[Lon_dez]]*PI()/180</f>
        <v>0.1447914061302856</v>
      </c>
      <c r="G7702" t="s">
        <v>514</v>
      </c>
      <c r="H7702" t="s">
        <v>565</v>
      </c>
      <c r="I7702" s="4" t="b">
        <v>0</v>
      </c>
      <c r="J7702" s="4" t="str">
        <f>CONCATENATE(Orte[[#This Row],[Ort]]," - ",Orte[[#This Row],[Landkreis]])</f>
        <v>Weingarten (Pfalz) - Landkreis Germersheim</v>
      </c>
      <c r="L7702" s="3" t="s">
        <v>8334</v>
      </c>
      <c r="M7702" s="3"/>
      <c r="N7702" t="str">
        <f>Orte[[#This Row],[Ort]]</f>
        <v>Weingarten (Pfalz)</v>
      </c>
    </row>
    <row r="7703" spans="1:14" x14ac:dyDescent="0.35">
      <c r="A7703" t="s">
        <v>725</v>
      </c>
      <c r="B7703" s="3" t="s">
        <v>7804</v>
      </c>
      <c r="C7703" s="4">
        <v>49.541831006199999</v>
      </c>
      <c r="D7703" s="4">
        <v>8.6746398203300004</v>
      </c>
      <c r="E7703" s="4">
        <f>Orte[[#This Row],[Lat_dez]]*PI()/180</f>
        <v>0.86466806852480527</v>
      </c>
      <c r="F7703" s="4">
        <f>Orte[[#This Row],[Lon_dez]]*PI()/180</f>
        <v>0.15140102628936786</v>
      </c>
      <c r="G7703" t="s">
        <v>546</v>
      </c>
      <c r="H7703" t="s">
        <v>726</v>
      </c>
      <c r="I7703" s="4" t="b">
        <v>0</v>
      </c>
      <c r="J7703" s="4" t="str">
        <f>CONCATENATE(Orte[[#This Row],[Ort]]," - ",Orte[[#This Row],[Landkreis]])</f>
        <v>Weinheim - Landkreis Rhein-Neckar-Kreis</v>
      </c>
      <c r="L7703" s="3" t="s">
        <v>8854</v>
      </c>
      <c r="M7703" s="3"/>
      <c r="N7703" t="str">
        <f>Orte[[#This Row],[Ort]]</f>
        <v>Weinheim</v>
      </c>
    </row>
    <row r="7704" spans="1:14" x14ac:dyDescent="0.35">
      <c r="A7704" t="s">
        <v>7022</v>
      </c>
      <c r="B7704" s="3" t="s">
        <v>15459</v>
      </c>
      <c r="C7704" s="4">
        <v>49.1539570009</v>
      </c>
      <c r="D7704" s="4">
        <v>9.3024465944399992</v>
      </c>
      <c r="E7704" s="4">
        <f>Orte[[#This Row],[Lat_dez]]*PI()/180</f>
        <v>0.85789839004942237</v>
      </c>
      <c r="F7704" s="4">
        <f>Orte[[#This Row],[Lon_dez]]*PI()/180</f>
        <v>0.16235832156391161</v>
      </c>
      <c r="G7704" t="s">
        <v>546</v>
      </c>
      <c r="H7704" t="s">
        <v>759</v>
      </c>
      <c r="I7704" s="4" t="b">
        <v>0</v>
      </c>
      <c r="J7704" s="4" t="str">
        <f>CONCATENATE(Orte[[#This Row],[Ort]]," - ",Orte[[#This Row],[Landkreis]])</f>
        <v>Weinsberg - Landkreis Heilbronn</v>
      </c>
      <c r="L7704" s="3" t="s">
        <v>14260</v>
      </c>
      <c r="M7704" s="3"/>
      <c r="N7704" t="str">
        <f>Orte[[#This Row],[Ort]]</f>
        <v>Weinsberg</v>
      </c>
    </row>
    <row r="7705" spans="1:14" x14ac:dyDescent="0.35">
      <c r="A7705" t="s">
        <v>7162</v>
      </c>
      <c r="B7705" s="3" t="s">
        <v>15650</v>
      </c>
      <c r="C7705" s="4">
        <v>48.798145422499999</v>
      </c>
      <c r="D7705" s="4">
        <v>9.3896092883200009</v>
      </c>
      <c r="E7705" s="4">
        <f>Orte[[#This Row],[Lat_dez]]*PI()/180</f>
        <v>0.85168830648962435</v>
      </c>
      <c r="F7705" s="4">
        <f>Orte[[#This Row],[Lon_dez]]*PI()/180</f>
        <v>0.16387959755702555</v>
      </c>
      <c r="G7705" t="s">
        <v>546</v>
      </c>
      <c r="H7705" t="s">
        <v>777</v>
      </c>
      <c r="I7705" s="4" t="b">
        <v>0</v>
      </c>
      <c r="J7705" s="4" t="str">
        <f>CONCATENATE(Orte[[#This Row],[Ort]]," - ",Orte[[#This Row],[Landkreis]])</f>
        <v>Weinstadt - Landkreis Rems-Murr-Kreis</v>
      </c>
      <c r="L7705" s="3" t="s">
        <v>11522</v>
      </c>
      <c r="M7705" s="3"/>
      <c r="N7705" t="str">
        <f>Orte[[#This Row],[Ort]]</f>
        <v>Weinstadt</v>
      </c>
    </row>
    <row r="7706" spans="1:14" x14ac:dyDescent="0.35">
      <c r="A7706" t="s">
        <v>4544</v>
      </c>
      <c r="B7706" s="3" t="s">
        <v>12155</v>
      </c>
      <c r="C7706" s="4">
        <v>50.440833611000002</v>
      </c>
      <c r="D7706" s="4">
        <v>12.0070867841</v>
      </c>
      <c r="E7706" s="4">
        <f>Orte[[#This Row],[Lat_dez]]*PI()/180</f>
        <v>0.88035862396257059</v>
      </c>
      <c r="F7706" s="4">
        <f>Orte[[#This Row],[Lon_dez]]*PI()/180</f>
        <v>0.20956319795524256</v>
      </c>
      <c r="G7706" t="s">
        <v>869</v>
      </c>
      <c r="H7706" t="s">
        <v>870</v>
      </c>
      <c r="I7706" s="4" t="b">
        <v>0</v>
      </c>
      <c r="J7706" s="4" t="str">
        <f>CONCATENATE(Orte[[#This Row],[Ort]]," - ",Orte[[#This Row],[Landkreis]])</f>
        <v>Weischlitz u.a. - Landkreis Vogtlandkreis</v>
      </c>
      <c r="L7706" s="3" t="s">
        <v>15584</v>
      </c>
      <c r="M7706" s="3"/>
      <c r="N7706" t="str">
        <f>Orte[[#This Row],[Ort]]</f>
        <v>Weischlitz u.a.</v>
      </c>
    </row>
    <row r="7707" spans="1:14" x14ac:dyDescent="0.35">
      <c r="A7707" t="s">
        <v>6464</v>
      </c>
      <c r="B7707" s="3" t="s">
        <v>14704</v>
      </c>
      <c r="C7707" s="4">
        <v>48.719021243999997</v>
      </c>
      <c r="D7707" s="4">
        <v>8.3561274661099993</v>
      </c>
      <c r="E7707" s="4">
        <f>Orte[[#This Row],[Lat_dez]]*PI()/180</f>
        <v>0.85030732905686368</v>
      </c>
      <c r="F7707" s="4">
        <f>Orte[[#This Row],[Lon_dez]]*PI()/180</f>
        <v>0.14584193699995038</v>
      </c>
      <c r="G7707" t="s">
        <v>546</v>
      </c>
      <c r="H7707" t="s">
        <v>552</v>
      </c>
      <c r="I7707" s="4" t="b">
        <v>0</v>
      </c>
      <c r="J7707" s="4" t="str">
        <f>CONCATENATE(Orte[[#This Row],[Ort]]," - ",Orte[[#This Row],[Landkreis]])</f>
        <v>Weisenbach - Landkreis Rastatt</v>
      </c>
      <c r="L7707" s="3" t="s">
        <v>10212</v>
      </c>
      <c r="M7707" s="3"/>
      <c r="N7707" t="str">
        <f>Orte[[#This Row],[Ort]]</f>
        <v>Weisenbach</v>
      </c>
    </row>
    <row r="7708" spans="1:14" x14ac:dyDescent="0.35">
      <c r="A7708" t="s">
        <v>5753</v>
      </c>
      <c r="B7708" s="3" t="s">
        <v>13732</v>
      </c>
      <c r="C7708" s="4">
        <v>49.627122769099998</v>
      </c>
      <c r="D7708" s="4">
        <v>10.815214410599999</v>
      </c>
      <c r="E7708" s="4">
        <f>Orte[[#This Row],[Lat_dez]]*PI()/180</f>
        <v>0.86615669061224054</v>
      </c>
      <c r="F7708" s="4">
        <f>Orte[[#This Row],[Lon_dez]]*PI()/180</f>
        <v>0.1887611007741079</v>
      </c>
      <c r="G7708" t="s">
        <v>665</v>
      </c>
      <c r="H7708" t="s">
        <v>1329</v>
      </c>
      <c r="I7708" s="4" t="b">
        <v>0</v>
      </c>
      <c r="J7708" s="4" t="str">
        <f>CONCATENATE(Orte[[#This Row],[Ort]]," - ",Orte[[#This Row],[Landkreis]])</f>
        <v>Weisendorf - Landkreis Erlangen-Höchstadt</v>
      </c>
      <c r="L7708" s="3" t="s">
        <v>13007</v>
      </c>
      <c r="M7708" s="3"/>
      <c r="N7708" t="str">
        <f>Orte[[#This Row],[Ort]]</f>
        <v>Weisendorf</v>
      </c>
    </row>
    <row r="7709" spans="1:14" x14ac:dyDescent="0.35">
      <c r="A7709" t="s">
        <v>5019</v>
      </c>
      <c r="B7709" s="3" t="s">
        <v>12767</v>
      </c>
      <c r="C7709" s="4">
        <v>49.468761319499997</v>
      </c>
      <c r="D7709" s="4">
        <v>8.0440046825000007</v>
      </c>
      <c r="E7709" s="4">
        <f>Orte[[#This Row],[Lat_dez]]*PI()/180</f>
        <v>0.86339276190848946</v>
      </c>
      <c r="F7709" s="4">
        <f>Orte[[#This Row],[Lon_dez]]*PI()/180</f>
        <v>0.1403943667554661</v>
      </c>
      <c r="G7709" t="s">
        <v>514</v>
      </c>
      <c r="H7709" t="s">
        <v>624</v>
      </c>
      <c r="I7709" s="4" t="b">
        <v>0</v>
      </c>
      <c r="J7709" s="4" t="str">
        <f>CONCATENATE(Orte[[#This Row],[Ort]]," - ",Orte[[#This Row],[Landkreis]])</f>
        <v>Weisenheim am Berg - Landkreis Bad Dürkheim</v>
      </c>
      <c r="L7709" s="3" t="s">
        <v>10458</v>
      </c>
      <c r="M7709" s="3"/>
      <c r="N7709" t="str">
        <f>Orte[[#This Row],[Ort]]</f>
        <v>Weisenheim am Berg</v>
      </c>
    </row>
    <row r="7710" spans="1:14" x14ac:dyDescent="0.35">
      <c r="A7710" t="s">
        <v>1845</v>
      </c>
      <c r="B7710" s="3" t="s">
        <v>8810</v>
      </c>
      <c r="C7710" s="4">
        <v>49.512990536399997</v>
      </c>
      <c r="D7710" s="4">
        <v>8.25150365945</v>
      </c>
      <c r="E7710" s="4">
        <f>Orte[[#This Row],[Lat_dez]]*PI()/180</f>
        <v>0.86416470736897311</v>
      </c>
      <c r="F7710" s="4">
        <f>Orte[[#This Row],[Lon_dez]]*PI()/180</f>
        <v>0.14401590709776341</v>
      </c>
      <c r="G7710" t="s">
        <v>514</v>
      </c>
      <c r="H7710" t="s">
        <v>624</v>
      </c>
      <c r="I7710" s="4" t="b">
        <v>0</v>
      </c>
      <c r="J7710" s="4" t="str">
        <f>CONCATENATE(Orte[[#This Row],[Ort]]," - ",Orte[[#This Row],[Landkreis]])</f>
        <v>Weisenheim am Sand - Landkreis Bad Dürkheim</v>
      </c>
      <c r="L7710" s="3" t="s">
        <v>10056</v>
      </c>
      <c r="M7710" s="3"/>
      <c r="N7710" t="str">
        <f>Orte[[#This Row],[Ort]]</f>
        <v>Weisenheim am Sand</v>
      </c>
    </row>
    <row r="7711" spans="1:14" x14ac:dyDescent="0.35">
      <c r="A7711" t="s">
        <v>6556</v>
      </c>
      <c r="B7711" s="3" t="s">
        <v>14835</v>
      </c>
      <c r="C7711" s="4">
        <v>49.550900954299998</v>
      </c>
      <c r="D7711" s="4">
        <v>6.8091054191899998</v>
      </c>
      <c r="E7711" s="4">
        <f>Orte[[#This Row],[Lat_dez]]*PI()/180</f>
        <v>0.86482636898213516</v>
      </c>
      <c r="F7711" s="4">
        <f>Orte[[#This Row],[Lon_dez]]*PI()/180</f>
        <v>0.11884130868025419</v>
      </c>
      <c r="G7711" t="s">
        <v>534</v>
      </c>
      <c r="H7711" t="s">
        <v>2695</v>
      </c>
      <c r="I7711" s="4" t="b">
        <v>0</v>
      </c>
      <c r="J7711" s="4" t="str">
        <f>CONCATENATE(Orte[[#This Row],[Ort]]," - ",Orte[[#This Row],[Landkreis]])</f>
        <v>Weiskirchen - Landkreis Merzig-Wadern</v>
      </c>
      <c r="L7711" s="3" t="s">
        <v>8848</v>
      </c>
      <c r="M7711" s="3"/>
      <c r="N7711" t="str">
        <f>Orte[[#This Row],[Ort]]</f>
        <v>Weiskirchen</v>
      </c>
    </row>
    <row r="7712" spans="1:14" x14ac:dyDescent="0.35">
      <c r="A7712" t="s">
        <v>2315</v>
      </c>
      <c r="B7712" s="3" t="s">
        <v>9352</v>
      </c>
      <c r="C7712" s="4">
        <v>50.055775781999998</v>
      </c>
      <c r="D7712" s="4">
        <v>11.2355005991</v>
      </c>
      <c r="E7712" s="4">
        <f>Orte[[#This Row],[Lat_dez]]*PI()/180</f>
        <v>0.87363809703593931</v>
      </c>
      <c r="F7712" s="4">
        <f>Orte[[#This Row],[Lon_dez]]*PI()/180</f>
        <v>0.19609647856409043</v>
      </c>
      <c r="G7712" t="s">
        <v>665</v>
      </c>
      <c r="H7712" t="s">
        <v>1340</v>
      </c>
      <c r="I7712" s="4" t="b">
        <v>0</v>
      </c>
      <c r="J7712" s="4" t="str">
        <f>CONCATENATE(Orte[[#This Row],[Ort]]," - ",Orte[[#This Row],[Landkreis]])</f>
        <v>Weismain - Landkreis Lichtenfels</v>
      </c>
      <c r="L7712" s="3" t="s">
        <v>13528</v>
      </c>
      <c r="M7712" s="3"/>
      <c r="N7712" t="str">
        <f>Orte[[#This Row],[Ort]]</f>
        <v>Weismain</v>
      </c>
    </row>
    <row r="7713" spans="1:14" x14ac:dyDescent="0.35">
      <c r="A7713" t="s">
        <v>6394</v>
      </c>
      <c r="B7713" s="3" t="s">
        <v>14608</v>
      </c>
      <c r="C7713" s="4">
        <v>48.842365605600001</v>
      </c>
      <c r="D7713" s="4">
        <v>8.9217549525899997</v>
      </c>
      <c r="E7713" s="4">
        <f>Orte[[#This Row],[Lat_dez]]*PI()/180</f>
        <v>0.85246009428055425</v>
      </c>
      <c r="F7713" s="4">
        <f>Orte[[#This Row],[Lon_dez]]*PI()/180</f>
        <v>0.15571399897880608</v>
      </c>
      <c r="G7713" t="s">
        <v>546</v>
      </c>
      <c r="H7713" t="s">
        <v>749</v>
      </c>
      <c r="I7713" s="4" t="b">
        <v>0</v>
      </c>
      <c r="J7713" s="4" t="str">
        <f>CONCATENATE(Orte[[#This Row],[Ort]]," - ",Orte[[#This Row],[Landkreis]])</f>
        <v>Weissach - Landkreis Böblingen</v>
      </c>
      <c r="L7713" s="3" t="s">
        <v>7890</v>
      </c>
      <c r="M7713" s="3"/>
      <c r="N7713" t="str">
        <f>Orte[[#This Row],[Ort]]</f>
        <v>Weissach</v>
      </c>
    </row>
    <row r="7714" spans="1:14" x14ac:dyDescent="0.35">
      <c r="A7714" t="s">
        <v>7073</v>
      </c>
      <c r="B7714" s="3" t="s">
        <v>15530</v>
      </c>
      <c r="C7714" s="4">
        <v>48.921659112599997</v>
      </c>
      <c r="D7714" s="4">
        <v>9.4961203212999994</v>
      </c>
      <c r="E7714" s="4">
        <f>Orte[[#This Row],[Lat_dez]]*PI()/180</f>
        <v>0.85384402705315732</v>
      </c>
      <c r="F7714" s="4">
        <f>Orte[[#This Row],[Lon_dez]]*PI()/180</f>
        <v>0.16573856577222681</v>
      </c>
      <c r="G7714" t="s">
        <v>546</v>
      </c>
      <c r="H7714" t="s">
        <v>777</v>
      </c>
      <c r="I7714" s="4" t="b">
        <v>0</v>
      </c>
      <c r="J7714" s="4" t="str">
        <f>CONCATENATE(Orte[[#This Row],[Ort]]," - ",Orte[[#This Row],[Landkreis]])</f>
        <v>Weissach im Tal - Landkreis Rems-Murr-Kreis</v>
      </c>
      <c r="L7714" s="3" t="s">
        <v>11903</v>
      </c>
      <c r="M7714" s="3"/>
      <c r="N7714" t="str">
        <f>Orte[[#This Row],[Ort]]</f>
        <v>Weissach im Tal</v>
      </c>
    </row>
    <row r="7715" spans="1:14" x14ac:dyDescent="0.35">
      <c r="A7715" t="s">
        <v>4234</v>
      </c>
      <c r="B7715" s="3" t="s">
        <v>11743</v>
      </c>
      <c r="C7715" s="4">
        <v>49.312737202900003</v>
      </c>
      <c r="D7715" s="4">
        <v>9.6008114557600006</v>
      </c>
      <c r="E7715" s="4">
        <f>Orte[[#This Row],[Lat_dez]]*PI()/180</f>
        <v>0.86066962736130403</v>
      </c>
      <c r="F7715" s="4">
        <f>Orte[[#This Row],[Lon_dez]]*PI()/180</f>
        <v>0.16756577076620191</v>
      </c>
      <c r="G7715" t="s">
        <v>546</v>
      </c>
      <c r="H7715" t="s">
        <v>2432</v>
      </c>
      <c r="I7715" s="4" t="b">
        <v>0</v>
      </c>
      <c r="J7715" s="4" t="str">
        <f>CONCATENATE(Orte[[#This Row],[Ort]]," - ",Orte[[#This Row],[Landkreis]])</f>
        <v>Weißbach - Landkreis Hohenlohekreis</v>
      </c>
      <c r="L7715" s="3" t="s">
        <v>14138</v>
      </c>
      <c r="M7715" s="3"/>
      <c r="N7715" t="str">
        <f>Orte[[#This Row],[Ort]]</f>
        <v>Weißbach</v>
      </c>
    </row>
    <row r="7716" spans="1:14" x14ac:dyDescent="0.35">
      <c r="A7716" t="s">
        <v>3008</v>
      </c>
      <c r="B7716" s="3" t="s">
        <v>10205</v>
      </c>
      <c r="C7716" s="4">
        <v>50.182859637900002</v>
      </c>
      <c r="D7716" s="4">
        <v>11.8597104931</v>
      </c>
      <c r="E7716" s="4">
        <f>Orte[[#This Row],[Lat_dez]]*PI()/180</f>
        <v>0.87585612874752439</v>
      </c>
      <c r="F7716" s="4">
        <f>Orte[[#This Row],[Lon_dez]]*PI()/180</f>
        <v>0.20699099643791521</v>
      </c>
      <c r="G7716" t="s">
        <v>665</v>
      </c>
      <c r="H7716" t="s">
        <v>852</v>
      </c>
      <c r="I7716" s="4" t="b">
        <v>0</v>
      </c>
      <c r="J7716" s="4" t="str">
        <f>CONCATENATE(Orte[[#This Row],[Ort]]," - ",Orte[[#This Row],[Landkreis]])</f>
        <v>Weißdorf - Landkreis Hof</v>
      </c>
      <c r="L7716" s="3" t="s">
        <v>13305</v>
      </c>
      <c r="M7716" s="3"/>
      <c r="N7716" t="str">
        <f>Orte[[#This Row],[Ort]]</f>
        <v>Weißdorf</v>
      </c>
    </row>
    <row r="7717" spans="1:14" x14ac:dyDescent="0.35">
      <c r="A7717" t="s">
        <v>973</v>
      </c>
      <c r="B7717" s="3" t="s">
        <v>7961</v>
      </c>
      <c r="C7717" s="4">
        <v>51.274252834800002</v>
      </c>
      <c r="D7717" s="4">
        <v>14.418016161700001</v>
      </c>
      <c r="E7717" s="4">
        <f>Orte[[#This Row],[Lat_dez]]*PI()/180</f>
        <v>0.89490453346729615</v>
      </c>
      <c r="F7717" s="4">
        <f>Orte[[#This Row],[Lon_dez]]*PI()/180</f>
        <v>0.2516418536274202</v>
      </c>
      <c r="G7717" t="s">
        <v>869</v>
      </c>
      <c r="H7717" t="s">
        <v>972</v>
      </c>
      <c r="I7717" s="4" t="b">
        <v>0</v>
      </c>
      <c r="J7717" s="4" t="str">
        <f>CONCATENATE(Orte[[#This Row],[Ort]]," - ",Orte[[#This Row],[Landkreis]])</f>
        <v>Weißenberg, Hochkirch u.a. - Landkreis Bautzen</v>
      </c>
      <c r="L7717" s="3" t="s">
        <v>13307</v>
      </c>
      <c r="M7717" s="3"/>
      <c r="N7717" t="str">
        <f>Orte[[#This Row],[Ort]]</f>
        <v>Weißenberg, Hochkirch u.a.</v>
      </c>
    </row>
    <row r="7718" spans="1:14" x14ac:dyDescent="0.35">
      <c r="A7718" t="s">
        <v>5878</v>
      </c>
      <c r="B7718" s="3" t="s">
        <v>13918</v>
      </c>
      <c r="C7718" s="4">
        <v>51.118679596699998</v>
      </c>
      <c r="D7718" s="4">
        <v>10.126559884500001</v>
      </c>
      <c r="E7718" s="4">
        <f>Orte[[#This Row],[Lat_dez]]*PI()/180</f>
        <v>0.89218926823446199</v>
      </c>
      <c r="F7718" s="4">
        <f>Orte[[#This Row],[Lon_dez]]*PI()/180</f>
        <v>0.17674181188490171</v>
      </c>
      <c r="G7718" t="s">
        <v>549</v>
      </c>
      <c r="H7718" t="s">
        <v>1453</v>
      </c>
      <c r="I7718" s="4" t="b">
        <v>0</v>
      </c>
      <c r="J7718" s="4" t="str">
        <f>CONCATENATE(Orte[[#This Row],[Ort]]," - ",Orte[[#This Row],[Landkreis]])</f>
        <v>Weißenborn - Landkreis Werra-Meißner-Kreis</v>
      </c>
      <c r="L7718" s="3" t="s">
        <v>10206</v>
      </c>
      <c r="M7718" s="3"/>
      <c r="N7718" t="str">
        <f>Orte[[#This Row],[Ort]]</f>
        <v>Weißenborn</v>
      </c>
    </row>
    <row r="7719" spans="1:14" x14ac:dyDescent="0.35">
      <c r="A7719" t="s">
        <v>942</v>
      </c>
      <c r="B7719" s="3" t="s">
        <v>7942</v>
      </c>
      <c r="C7719" s="4">
        <v>50.868571062000001</v>
      </c>
      <c r="D7719" s="4">
        <v>13.386932582</v>
      </c>
      <c r="E7719" s="4">
        <f>Orte[[#This Row],[Lat_dez]]*PI()/180</f>
        <v>0.88782405081660853</v>
      </c>
      <c r="F7719" s="4">
        <f>Orte[[#This Row],[Lon_dez]]*PI()/180</f>
        <v>0.23364605029840579</v>
      </c>
      <c r="G7719" t="s">
        <v>869</v>
      </c>
      <c r="H7719" t="s">
        <v>935</v>
      </c>
      <c r="I7719" s="4" t="b">
        <v>0</v>
      </c>
      <c r="J7719" s="4" t="str">
        <f>CONCATENATE(Orte[[#This Row],[Ort]]," - ",Orte[[#This Row],[Landkreis]])</f>
        <v>Weißenborn, Oberschöna - Landkreis Mittelsachsen</v>
      </c>
      <c r="L7719" s="3" t="s">
        <v>14763</v>
      </c>
      <c r="M7719" s="3"/>
      <c r="N7719" t="str">
        <f>Orte[[#This Row],[Ort]]</f>
        <v>Weißenborn, Oberschöna</v>
      </c>
    </row>
    <row r="7720" spans="1:14" x14ac:dyDescent="0.35">
      <c r="A7720" t="s">
        <v>1937</v>
      </c>
      <c r="B7720" s="3" t="s">
        <v>8912</v>
      </c>
      <c r="C7720" s="4">
        <v>50.190739168699999</v>
      </c>
      <c r="D7720" s="4">
        <v>11.354168183800001</v>
      </c>
      <c r="E7720" s="4">
        <f>Orte[[#This Row],[Lat_dez]]*PI()/180</f>
        <v>0.8759936525034967</v>
      </c>
      <c r="F7720" s="4">
        <f>Orte[[#This Row],[Lon_dez]]*PI()/180</f>
        <v>0.19816761863249469</v>
      </c>
      <c r="G7720" t="s">
        <v>665</v>
      </c>
      <c r="H7720" t="s">
        <v>1188</v>
      </c>
      <c r="I7720" s="4" t="b">
        <v>0</v>
      </c>
      <c r="J7720" s="4" t="str">
        <f>CONCATENATE(Orte[[#This Row],[Ort]]," - ",Orte[[#This Row],[Landkreis]])</f>
        <v>Weißenbrunn - Landkreis Kronach</v>
      </c>
      <c r="L7720" s="3" t="s">
        <v>11898</v>
      </c>
      <c r="M7720" s="3"/>
      <c r="N7720" t="str">
        <f>Orte[[#This Row],[Ort]]</f>
        <v>Weißenbrunn</v>
      </c>
    </row>
    <row r="7721" spans="1:14" x14ac:dyDescent="0.35">
      <c r="A7721" t="s">
        <v>3837</v>
      </c>
      <c r="B7721" s="3" t="s">
        <v>11253</v>
      </c>
      <c r="C7721" s="4">
        <v>49.015565746199997</v>
      </c>
      <c r="D7721" s="4">
        <v>10.9868838312</v>
      </c>
      <c r="E7721" s="4">
        <f>Orte[[#This Row],[Lat_dez]]*PI()/180</f>
        <v>0.8554830069989412</v>
      </c>
      <c r="F7721" s="4">
        <f>Orte[[#This Row],[Lon_dez]]*PI()/180</f>
        <v>0.19175729738856889</v>
      </c>
      <c r="G7721" t="s">
        <v>665</v>
      </c>
      <c r="H7721" t="s">
        <v>1551</v>
      </c>
      <c r="I7721" s="4" t="b">
        <v>0</v>
      </c>
      <c r="J7721" s="4" t="str">
        <f>CONCATENATE(Orte[[#This Row],[Ort]]," - ",Orte[[#This Row],[Landkreis]])</f>
        <v>Weißenburg i. Bay. - Landkreis Weißenburg-Gunzenhausen</v>
      </c>
      <c r="L7721" s="3" t="s">
        <v>8861</v>
      </c>
      <c r="M7721" s="3"/>
      <c r="N7721" t="str">
        <f>Orte[[#This Row],[Ort]]</f>
        <v>Weißenburg i. Bay.</v>
      </c>
    </row>
    <row r="7722" spans="1:14" x14ac:dyDescent="0.35">
      <c r="A7722" t="s">
        <v>2449</v>
      </c>
      <c r="B7722" s="3" t="s">
        <v>9503</v>
      </c>
      <c r="C7722" s="4">
        <v>51.259402186499997</v>
      </c>
      <c r="D7722" s="4">
        <v>12.020833721300001</v>
      </c>
      <c r="E7722" s="4">
        <f>Orte[[#This Row],[Lat_dez]]*PI()/180</f>
        <v>0.89464534075840541</v>
      </c>
      <c r="F7722" s="4">
        <f>Orte[[#This Row],[Lon_dez]]*PI()/180</f>
        <v>0.20980312727144745</v>
      </c>
      <c r="G7722" t="s">
        <v>809</v>
      </c>
      <c r="H7722" t="s">
        <v>850</v>
      </c>
      <c r="I7722" s="4" t="b">
        <v>0</v>
      </c>
      <c r="J7722" s="4" t="str">
        <f>CONCATENATE(Orte[[#This Row],[Ort]]," - ",Orte[[#This Row],[Landkreis]])</f>
        <v>Weißenfels - Landkreis Burgenlandkreis</v>
      </c>
      <c r="L7722" s="3" t="s">
        <v>14742</v>
      </c>
      <c r="M7722" s="3"/>
      <c r="N7722" t="str">
        <f>Orte[[#This Row],[Ort]]</f>
        <v>Weißenfels</v>
      </c>
    </row>
    <row r="7723" spans="1:14" x14ac:dyDescent="0.35">
      <c r="A7723" t="s">
        <v>1943</v>
      </c>
      <c r="B7723" s="3" t="s">
        <v>8918</v>
      </c>
      <c r="C7723" s="4">
        <v>51.113830885699997</v>
      </c>
      <c r="D7723" s="4">
        <v>11.9322702289</v>
      </c>
      <c r="E7723" s="4">
        <f>Orte[[#This Row],[Lat_dez]]*PI()/180</f>
        <v>0.89210464226303432</v>
      </c>
      <c r="F7723" s="4">
        <f>Orte[[#This Row],[Lon_dez]]*PI()/180</f>
        <v>0.20825740273200247</v>
      </c>
      <c r="G7723" t="s">
        <v>809</v>
      </c>
      <c r="H7723" t="s">
        <v>850</v>
      </c>
      <c r="I7723" s="4" t="b">
        <v>0</v>
      </c>
      <c r="J7723" s="4" t="str">
        <f>CONCATENATE(Orte[[#This Row],[Ort]]," - ",Orte[[#This Row],[Landkreis]])</f>
        <v>Weißenfels, Stößen - Landkreis Burgenlandkreis</v>
      </c>
      <c r="L7723" s="3" t="s">
        <v>13011</v>
      </c>
      <c r="M7723" s="3"/>
      <c r="N7723" t="str">
        <f>Orte[[#This Row],[Ort]]</f>
        <v>Weißenfels, Stößen</v>
      </c>
    </row>
    <row r="7724" spans="1:14" x14ac:dyDescent="0.35">
      <c r="A7724" t="s">
        <v>6965</v>
      </c>
      <c r="B7724" s="3" t="s">
        <v>15383</v>
      </c>
      <c r="C7724" s="4">
        <v>48.304535154699998</v>
      </c>
      <c r="D7724" s="4">
        <v>10.173615228699999</v>
      </c>
      <c r="E7724" s="4">
        <f>Orte[[#This Row],[Lat_dez]]*PI()/180</f>
        <v>0.84307318209486337</v>
      </c>
      <c r="F7724" s="4">
        <f>Orte[[#This Row],[Lon_dez]]*PI()/180</f>
        <v>0.17756308257185088</v>
      </c>
      <c r="G7724" t="s">
        <v>665</v>
      </c>
      <c r="H7724" t="s">
        <v>1017</v>
      </c>
      <c r="I7724" s="4" t="b">
        <v>0</v>
      </c>
      <c r="J7724" s="4" t="str">
        <f>CONCATENATE(Orte[[#This Row],[Ort]]," - ",Orte[[#This Row],[Landkreis]])</f>
        <v>Weißenhorn - Landkreis Neu-Ulm</v>
      </c>
      <c r="L7724" s="3" t="s">
        <v>14755</v>
      </c>
      <c r="M7724" s="3"/>
      <c r="N7724" t="str">
        <f>Orte[[#This Row],[Ort]]</f>
        <v>Weißenhorn</v>
      </c>
    </row>
    <row r="7725" spans="1:14" x14ac:dyDescent="0.35">
      <c r="A7725" t="s">
        <v>6789</v>
      </c>
      <c r="B7725" s="3" t="s">
        <v>15136</v>
      </c>
      <c r="C7725" s="4">
        <v>49.625978952300002</v>
      </c>
      <c r="D7725" s="4">
        <v>11.2702601702</v>
      </c>
      <c r="E7725" s="4">
        <f>Orte[[#This Row],[Lat_dez]]*PI()/180</f>
        <v>0.86613672724304114</v>
      </c>
      <c r="F7725" s="4">
        <f>Orte[[#This Row],[Lon_dez]]*PI()/180</f>
        <v>0.1967031475263665</v>
      </c>
      <c r="G7725" t="s">
        <v>665</v>
      </c>
      <c r="H7725" t="s">
        <v>807</v>
      </c>
      <c r="I7725" s="4" t="b">
        <v>0</v>
      </c>
      <c r="J7725" s="4" t="str">
        <f>CONCATENATE(Orte[[#This Row],[Ort]]," - ",Orte[[#This Row],[Landkreis]])</f>
        <v>Weißenohe - Landkreis Forchheim</v>
      </c>
      <c r="L7725" s="3" t="s">
        <v>10732</v>
      </c>
      <c r="M7725" s="3"/>
      <c r="N7725" t="str">
        <f>Orte[[#This Row],[Ort]]</f>
        <v>Weißenohe</v>
      </c>
    </row>
    <row r="7726" spans="1:14" x14ac:dyDescent="0.35">
      <c r="A7726" t="s">
        <v>4731</v>
      </c>
      <c r="B7726" s="3" t="s">
        <v>12400</v>
      </c>
      <c r="C7726" s="4">
        <v>51.208393669599999</v>
      </c>
      <c r="D7726" s="4">
        <v>11.0573503958</v>
      </c>
      <c r="E7726" s="4">
        <f>Orte[[#This Row],[Lat_dez]]*PI()/180</f>
        <v>0.89375507419194122</v>
      </c>
      <c r="F7726" s="4">
        <f>Orte[[#This Row],[Lon_dez]]*PI()/180</f>
        <v>0.19298717095340817</v>
      </c>
      <c r="G7726" t="s">
        <v>678</v>
      </c>
      <c r="H7726" t="s">
        <v>1344</v>
      </c>
      <c r="I7726" s="4" t="b">
        <v>0</v>
      </c>
      <c r="J7726" s="4" t="str">
        <f>CONCATENATE(Orte[[#This Row],[Ort]]," - ",Orte[[#This Row],[Landkreis]])</f>
        <v>Weißensee - Landkreis Sömmerda</v>
      </c>
      <c r="L7726" s="3" t="s">
        <v>14262</v>
      </c>
      <c r="M7726" s="3"/>
      <c r="N7726" t="str">
        <f>Orte[[#This Row],[Ort]]</f>
        <v>Weißensee</v>
      </c>
    </row>
    <row r="7727" spans="1:14" x14ac:dyDescent="0.35">
      <c r="A7727" t="s">
        <v>3956</v>
      </c>
      <c r="B7727" s="3" t="s">
        <v>11404</v>
      </c>
      <c r="C7727" s="4">
        <v>50.099279547499997</v>
      </c>
      <c r="D7727" s="4">
        <v>11.885806924500001</v>
      </c>
      <c r="E7727" s="4">
        <f>Orte[[#This Row],[Lat_dez]]*PI()/180</f>
        <v>0.87439738098092978</v>
      </c>
      <c r="F7727" s="4">
        <f>Orte[[#This Row],[Lon_dez]]*PI()/180</f>
        <v>0.20744646508886608</v>
      </c>
      <c r="G7727" t="s">
        <v>665</v>
      </c>
      <c r="H7727" t="s">
        <v>1945</v>
      </c>
      <c r="I7727" s="4" t="b">
        <v>0</v>
      </c>
      <c r="J7727" s="4" t="str">
        <f>CONCATENATE(Orte[[#This Row],[Ort]]," - ",Orte[[#This Row],[Landkreis]])</f>
        <v>Weißenstadt - Landkreis Wunsiedel i. Fichtelgebirge</v>
      </c>
      <c r="L7727" s="3" t="s">
        <v>14136</v>
      </c>
      <c r="M7727" s="3"/>
      <c r="N7727" t="str">
        <f>Orte[[#This Row],[Ort]]</f>
        <v>Weißenstadt</v>
      </c>
    </row>
    <row r="7728" spans="1:14" x14ac:dyDescent="0.35">
      <c r="A7728" t="s">
        <v>6559</v>
      </c>
      <c r="B7728" s="3" t="s">
        <v>14841</v>
      </c>
      <c r="C7728" s="4">
        <v>50.416056567799998</v>
      </c>
      <c r="D7728" s="4">
        <v>7.4536583940799996</v>
      </c>
      <c r="E7728" s="4">
        <f>Orte[[#This Row],[Lat_dez]]*PI()/180</f>
        <v>0.87992618297982184</v>
      </c>
      <c r="F7728" s="4">
        <f>Orte[[#This Row],[Lon_dez]]*PI()/180</f>
        <v>0.130090880295609</v>
      </c>
      <c r="G7728" t="s">
        <v>514</v>
      </c>
      <c r="H7728" t="s">
        <v>631</v>
      </c>
      <c r="I7728" s="4" t="b">
        <v>0</v>
      </c>
      <c r="J7728" s="4" t="str">
        <f>CONCATENATE(Orte[[#This Row],[Ort]]," - ",Orte[[#This Row],[Landkreis]])</f>
        <v>Weißenthurm - Landkreis Mayen-Koblenz</v>
      </c>
      <c r="L7728" s="3" t="s">
        <v>14189</v>
      </c>
      <c r="M7728" s="3"/>
      <c r="N7728" t="str">
        <f>Orte[[#This Row],[Ort]]</f>
        <v>Weißenthurm</v>
      </c>
    </row>
    <row r="7729" spans="1:14" x14ac:dyDescent="0.35">
      <c r="A7729" t="s">
        <v>1356</v>
      </c>
      <c r="B7729" s="3" t="s">
        <v>8288</v>
      </c>
      <c r="C7729" s="4">
        <v>51.489161012799997</v>
      </c>
      <c r="D7729" s="4">
        <v>14.6817731152</v>
      </c>
      <c r="E7729" s="4">
        <f>Orte[[#This Row],[Lat_dez]]*PI()/180</f>
        <v>0.89865538876285822</v>
      </c>
      <c r="F7729" s="4">
        <f>Orte[[#This Row],[Lon_dez]]*PI()/180</f>
        <v>0.25624528089102472</v>
      </c>
      <c r="G7729" t="s">
        <v>869</v>
      </c>
      <c r="H7729" t="s">
        <v>979</v>
      </c>
      <c r="I7729" s="4" t="b">
        <v>0</v>
      </c>
      <c r="J7729" s="4" t="str">
        <f>CONCATENATE(Orte[[#This Row],[Ort]]," - ",Orte[[#This Row],[Landkreis]])</f>
        <v>Weißwasser, Boxberg - Landkreis Görlitz</v>
      </c>
      <c r="L7729" s="3" t="s">
        <v>12553</v>
      </c>
      <c r="M7729" s="3"/>
      <c r="N7729" t="str">
        <f>Orte[[#This Row],[Ort]]</f>
        <v>Weißwasser, Boxberg</v>
      </c>
    </row>
    <row r="7730" spans="1:14" x14ac:dyDescent="0.35">
      <c r="A7730" t="s">
        <v>2974</v>
      </c>
      <c r="B7730" s="3" t="s">
        <v>10161</v>
      </c>
      <c r="C7730" s="4">
        <v>48.201729724099998</v>
      </c>
      <c r="D7730" s="4">
        <v>7.6770821411599997</v>
      </c>
      <c r="E7730" s="4">
        <f>Orte[[#This Row],[Lat_dez]]*PI()/180</f>
        <v>0.84127888884196278</v>
      </c>
      <c r="F7730" s="4">
        <f>Orte[[#This Row],[Lon_dez]]*PI()/180</f>
        <v>0.13399036030929809</v>
      </c>
      <c r="G7730" t="s">
        <v>546</v>
      </c>
      <c r="H7730" t="s">
        <v>1583</v>
      </c>
      <c r="I7730" s="4" t="b">
        <v>0</v>
      </c>
      <c r="J7730" s="4" t="str">
        <f>CONCATENATE(Orte[[#This Row],[Ort]]," - ",Orte[[#This Row],[Landkreis]])</f>
        <v>Weisweil - Landkreis Emmendingen</v>
      </c>
      <c r="L7730" s="3" t="s">
        <v>8267</v>
      </c>
      <c r="M7730" s="3"/>
      <c r="N7730" t="str">
        <f>Orte[[#This Row],[Ort]]</f>
        <v>Weisweil</v>
      </c>
    </row>
    <row r="7731" spans="1:14" x14ac:dyDescent="0.35">
      <c r="A7731" t="s">
        <v>1610</v>
      </c>
      <c r="B7731" s="3" t="s">
        <v>8560</v>
      </c>
      <c r="C7731" s="4">
        <v>50.725150407400001</v>
      </c>
      <c r="D7731" s="4">
        <v>7.9288409851299999</v>
      </c>
      <c r="E7731" s="4">
        <f>Orte[[#This Row],[Lat_dez]]*PI()/180</f>
        <v>0.88532088817847299</v>
      </c>
      <c r="F7731" s="4">
        <f>Orte[[#This Row],[Lon_dez]]*PI()/180</f>
        <v>0.13838438105758927</v>
      </c>
      <c r="G7731" t="s">
        <v>514</v>
      </c>
      <c r="H7731" t="s">
        <v>582</v>
      </c>
      <c r="I7731" s="4" t="b">
        <v>0</v>
      </c>
      <c r="J7731" s="4" t="str">
        <f>CONCATENATE(Orte[[#This Row],[Ort]]," - ",Orte[[#This Row],[Landkreis]])</f>
        <v>Weitefeld - Landkreis Altenkirchen (Westerwald)</v>
      </c>
      <c r="L7731" s="3" t="s">
        <v>8785</v>
      </c>
      <c r="M7731" s="3"/>
      <c r="N7731" t="str">
        <f>Orte[[#This Row],[Ort]]</f>
        <v>Weitefeld</v>
      </c>
    </row>
    <row r="7732" spans="1:14" x14ac:dyDescent="0.35">
      <c r="A7732" t="s">
        <v>6638</v>
      </c>
      <c r="B7732" s="3" t="s">
        <v>14950</v>
      </c>
      <c r="C7732" s="4">
        <v>50.418679238800003</v>
      </c>
      <c r="D7732" s="4">
        <v>7.6217221573099998</v>
      </c>
      <c r="E7732" s="4">
        <f>Orte[[#This Row],[Lat_dez]]*PI()/180</f>
        <v>0.87997195722396837</v>
      </c>
      <c r="F7732" s="4">
        <f>Orte[[#This Row],[Lon_dez]]*PI()/180</f>
        <v>0.1330241463172647</v>
      </c>
      <c r="G7732" t="s">
        <v>514</v>
      </c>
      <c r="H7732" t="s">
        <v>631</v>
      </c>
      <c r="I7732" s="4" t="b">
        <v>0</v>
      </c>
      <c r="J7732" s="4" t="str">
        <f>CONCATENATE(Orte[[#This Row],[Ort]]," - ",Orte[[#This Row],[Landkreis]])</f>
        <v>Weitersburg - Landkreis Mayen-Koblenz</v>
      </c>
      <c r="L7732" s="3" t="s">
        <v>14975</v>
      </c>
      <c r="M7732" s="3"/>
      <c r="N7732" t="str">
        <f>Orte[[#This Row],[Ort]]</f>
        <v>Weitersburg</v>
      </c>
    </row>
    <row r="7733" spans="1:14" x14ac:dyDescent="0.35">
      <c r="A7733" t="s">
        <v>4425</v>
      </c>
      <c r="B7733" s="3" t="s">
        <v>12005</v>
      </c>
      <c r="C7733" s="4">
        <v>49.916086903</v>
      </c>
      <c r="D7733" s="4">
        <v>8.5933090907899992</v>
      </c>
      <c r="E7733" s="4">
        <f>Orte[[#This Row],[Lat_dez]]*PI()/180</f>
        <v>0.87120006616896939</v>
      </c>
      <c r="F7733" s="4">
        <f>Orte[[#This Row],[Lon_dez]]*PI()/180</f>
        <v>0.14998153727584582</v>
      </c>
      <c r="G7733" t="s">
        <v>549</v>
      </c>
      <c r="H7733" t="s">
        <v>745</v>
      </c>
      <c r="I7733" s="4" t="b">
        <v>0</v>
      </c>
      <c r="J7733" s="4" t="str">
        <f>CONCATENATE(Orte[[#This Row],[Ort]]," - ",Orte[[#This Row],[Landkreis]])</f>
        <v>Weiterstadt - Landkreis Darmstadt-Dieburg</v>
      </c>
      <c r="L7733" s="3" t="s">
        <v>15746</v>
      </c>
      <c r="M7733" s="3"/>
      <c r="N7733" t="str">
        <f>Orte[[#This Row],[Ort]]</f>
        <v>Weiterstadt</v>
      </c>
    </row>
    <row r="7734" spans="1:14" x14ac:dyDescent="0.35">
      <c r="A7734" t="s">
        <v>2238</v>
      </c>
      <c r="B7734" s="3" t="s">
        <v>9255</v>
      </c>
      <c r="C7734" s="4">
        <v>47.653682278799998</v>
      </c>
      <c r="D7734" s="4">
        <v>10.1484155854</v>
      </c>
      <c r="E7734" s="4">
        <f>Orte[[#This Row],[Lat_dez]]*PI()/180</f>
        <v>0.83171365646433437</v>
      </c>
      <c r="F7734" s="4">
        <f>Orte[[#This Row],[Lon_dez]]*PI()/180</f>
        <v>0.17712326582593779</v>
      </c>
      <c r="G7734" t="s">
        <v>665</v>
      </c>
      <c r="H7734" t="s">
        <v>1457</v>
      </c>
      <c r="I7734" s="4" t="b">
        <v>0</v>
      </c>
      <c r="J7734" s="4" t="str">
        <f>CONCATENATE(Orte[[#This Row],[Ort]]," - ",Orte[[#This Row],[Landkreis]])</f>
        <v>Weitnau - Landkreis Oberallgäu</v>
      </c>
      <c r="L7734" s="3" t="s">
        <v>9768</v>
      </c>
      <c r="M7734" s="3"/>
      <c r="N7734" t="str">
        <f>Orte[[#This Row],[Ort]]</f>
        <v>Weitnau</v>
      </c>
    </row>
    <row r="7735" spans="1:14" x14ac:dyDescent="0.35">
      <c r="A7735" t="s">
        <v>6776</v>
      </c>
      <c r="B7735" s="3" t="s">
        <v>15120</v>
      </c>
      <c r="C7735" s="4">
        <v>50.248102584500003</v>
      </c>
      <c r="D7735" s="4">
        <v>10.872662759700001</v>
      </c>
      <c r="E7735" s="4">
        <f>Orte[[#This Row],[Lat_dez]]*PI()/180</f>
        <v>0.87699483297939729</v>
      </c>
      <c r="F7735" s="4">
        <f>Orte[[#This Row],[Lon_dez]]*PI()/180</f>
        <v>0.18976376361573805</v>
      </c>
      <c r="G7735" t="s">
        <v>665</v>
      </c>
      <c r="H7735" t="s">
        <v>1540</v>
      </c>
      <c r="I7735" s="4" t="b">
        <v>0</v>
      </c>
      <c r="J7735" s="4" t="str">
        <f>CONCATENATE(Orte[[#This Row],[Ort]]," - ",Orte[[#This Row],[Landkreis]])</f>
        <v>Weitramsdorf - Landkreis Coburg</v>
      </c>
      <c r="L7735" s="3" t="s">
        <v>11730</v>
      </c>
      <c r="M7735" s="3"/>
      <c r="N7735" t="str">
        <f>Orte[[#This Row],[Ort]]</f>
        <v>Weitramsdorf</v>
      </c>
    </row>
    <row r="7736" spans="1:14" x14ac:dyDescent="0.35">
      <c r="A7736" t="s">
        <v>3630</v>
      </c>
      <c r="B7736" s="3" t="s">
        <v>10990</v>
      </c>
      <c r="C7736" s="4">
        <v>48.453834164100002</v>
      </c>
      <c r="D7736" s="4">
        <v>10.6535035038</v>
      </c>
      <c r="E7736" s="4">
        <f>Orte[[#This Row],[Lat_dez]]*PI()/180</f>
        <v>0.84567894137885935</v>
      </c>
      <c r="F7736" s="4">
        <f>Orte[[#This Row],[Lon_dez]]*PI()/180</f>
        <v>0.1859387130140622</v>
      </c>
      <c r="G7736" t="s">
        <v>665</v>
      </c>
      <c r="H7736" t="s">
        <v>798</v>
      </c>
      <c r="I7736" s="4" t="b">
        <v>0</v>
      </c>
      <c r="J7736" s="4" t="str">
        <f>CONCATENATE(Orte[[#This Row],[Ort]]," - ",Orte[[#This Row],[Landkreis]])</f>
        <v>Welden - Landkreis Augsburg</v>
      </c>
      <c r="L7736" s="3" t="s">
        <v>11003</v>
      </c>
      <c r="M7736" s="3"/>
      <c r="N7736" t="str">
        <f>Orte[[#This Row],[Ort]]</f>
        <v>Welden</v>
      </c>
    </row>
    <row r="7737" spans="1:14" x14ac:dyDescent="0.35">
      <c r="A7737" t="s">
        <v>5710</v>
      </c>
      <c r="B7737" s="3" t="s">
        <v>13680</v>
      </c>
      <c r="C7737" s="4">
        <v>53.233373694199997</v>
      </c>
      <c r="D7737" s="4">
        <v>9.7970308572999993</v>
      </c>
      <c r="E7737" s="4">
        <f>Orte[[#This Row],[Lat_dez]]*PI()/180</f>
        <v>0.92909764290832697</v>
      </c>
      <c r="F7737" s="4">
        <f>Orte[[#This Row],[Lon_dez]]*PI()/180</f>
        <v>0.17099044537936772</v>
      </c>
      <c r="G7737" t="s">
        <v>554</v>
      </c>
      <c r="H7737" t="s">
        <v>821</v>
      </c>
      <c r="I7737" s="4" t="b">
        <v>0</v>
      </c>
      <c r="J7737" s="4" t="str">
        <f>CONCATENATE(Orte[[#This Row],[Ort]]," - ",Orte[[#This Row],[Landkreis]])</f>
        <v>Welle - Landkreis Harburg</v>
      </c>
      <c r="L7737" s="3" t="s">
        <v>13738</v>
      </c>
      <c r="M7737" s="3"/>
      <c r="N7737" t="str">
        <f>Orte[[#This Row],[Ort]]</f>
        <v>Welle</v>
      </c>
    </row>
    <row r="7738" spans="1:14" x14ac:dyDescent="0.35">
      <c r="A7738" t="s">
        <v>3591</v>
      </c>
      <c r="B7738" s="3" t="s">
        <v>10943</v>
      </c>
      <c r="C7738" s="4">
        <v>48.153797220999998</v>
      </c>
      <c r="D7738" s="4">
        <v>8.7116837820399997</v>
      </c>
      <c r="E7738" s="4">
        <f>Orte[[#This Row],[Lat_dez]]*PI()/180</f>
        <v>0.8404423088441455</v>
      </c>
      <c r="F7738" s="4">
        <f>Orte[[#This Row],[Lon_dez]]*PI()/180</f>
        <v>0.15204756538919004</v>
      </c>
      <c r="G7738" t="s">
        <v>546</v>
      </c>
      <c r="H7738" t="s">
        <v>719</v>
      </c>
      <c r="I7738" s="4" t="b">
        <v>0</v>
      </c>
      <c r="J7738" s="4" t="str">
        <f>CONCATENATE(Orte[[#This Row],[Ort]]," - ",Orte[[#This Row],[Landkreis]])</f>
        <v>Wellendingen - Landkreis Rottweil</v>
      </c>
      <c r="L7738" s="3" t="s">
        <v>15744</v>
      </c>
      <c r="M7738" s="3"/>
      <c r="N7738" t="str">
        <f>Orte[[#This Row],[Ort]]</f>
        <v>Wellendingen</v>
      </c>
    </row>
    <row r="7739" spans="1:14" x14ac:dyDescent="0.35">
      <c r="A7739" t="s">
        <v>4192</v>
      </c>
      <c r="B7739" s="3" t="s">
        <v>11696</v>
      </c>
      <c r="C7739" s="4">
        <v>48.818959946900002</v>
      </c>
      <c r="D7739" s="4">
        <v>11.0996587494</v>
      </c>
      <c r="E7739" s="4">
        <f>Orte[[#This Row],[Lat_dez]]*PI()/180</f>
        <v>0.85205158847264106</v>
      </c>
      <c r="F7739" s="4">
        <f>Orte[[#This Row],[Lon_dez]]*PI()/180</f>
        <v>0.19372559102482614</v>
      </c>
      <c r="G7739" t="s">
        <v>665</v>
      </c>
      <c r="H7739" t="s">
        <v>1867</v>
      </c>
      <c r="I7739" s="4" t="b">
        <v>0</v>
      </c>
      <c r="J7739" s="4" t="str">
        <f>CONCATENATE(Orte[[#This Row],[Ort]]," - ",Orte[[#This Row],[Landkreis]])</f>
        <v>Wellheim - Landkreis Eichstätt</v>
      </c>
      <c r="L7739" s="3" t="s">
        <v>10410</v>
      </c>
      <c r="M7739" s="3"/>
      <c r="N7739" t="str">
        <f>Orte[[#This Row],[Ort]]</f>
        <v>Wellheim</v>
      </c>
    </row>
    <row r="7740" spans="1:14" x14ac:dyDescent="0.35">
      <c r="A7740" t="s">
        <v>513</v>
      </c>
      <c r="B7740" s="3" t="s">
        <v>7674</v>
      </c>
      <c r="C7740" s="4">
        <v>49.854492094199998</v>
      </c>
      <c r="D7740" s="4">
        <v>6.56819206681</v>
      </c>
      <c r="E7740" s="4">
        <f>Orte[[#This Row],[Lat_dez]]*PI()/180</f>
        <v>0.87012503395327301</v>
      </c>
      <c r="F7740" s="4">
        <f>Orte[[#This Row],[Lon_dez]]*PI()/180</f>
        <v>0.11463657746920587</v>
      </c>
      <c r="G7740" t="s">
        <v>514</v>
      </c>
      <c r="H7740" t="s">
        <v>515</v>
      </c>
      <c r="I7740" s="4" t="b">
        <v>0</v>
      </c>
      <c r="J7740" s="4" t="str">
        <f>CONCATENATE(Orte[[#This Row],[Ort]]," - ",Orte[[#This Row],[Landkreis]])</f>
        <v>Welschbillig, Igel, Aach - Landkreis Eifelkreis Bitburg-Prüm</v>
      </c>
      <c r="L7740" s="3" t="s">
        <v>14339</v>
      </c>
      <c r="M7740" s="3"/>
      <c r="N7740" t="str">
        <f>Orte[[#This Row],[Ort]]</f>
        <v>Welschbillig, Igel, Aach</v>
      </c>
    </row>
    <row r="7741" spans="1:14" x14ac:dyDescent="0.35">
      <c r="A7741" t="s">
        <v>1996</v>
      </c>
      <c r="B7741" s="3" t="s">
        <v>8975</v>
      </c>
      <c r="C7741" s="4">
        <v>51.969599928000001</v>
      </c>
      <c r="D7741" s="4">
        <v>11.679008664099999</v>
      </c>
      <c r="E7741" s="4">
        <f>Orte[[#This Row],[Lat_dez]]*PI()/180</f>
        <v>0.90704062968780808</v>
      </c>
      <c r="F7741" s="4">
        <f>Orte[[#This Row],[Lon_dez]]*PI()/180</f>
        <v>0.20383715455748946</v>
      </c>
      <c r="G7741" t="s">
        <v>809</v>
      </c>
      <c r="H7741" t="s">
        <v>1359</v>
      </c>
      <c r="I7741" s="4" t="b">
        <v>0</v>
      </c>
      <c r="J7741" s="4" t="str">
        <f>CONCATENATE(Orte[[#This Row],[Ort]]," - ",Orte[[#This Row],[Landkreis]])</f>
        <v>Welsleben, Biere, Eickendorf u.a. - Landkreis Salzlandkreis</v>
      </c>
      <c r="L7741" s="3" t="s">
        <v>15127</v>
      </c>
      <c r="M7741" s="3"/>
      <c r="N7741" t="str">
        <f>Orte[[#This Row],[Ort]]</f>
        <v>Welsleben, Biere, Eickendorf u.a.</v>
      </c>
    </row>
    <row r="7742" spans="1:14" x14ac:dyDescent="0.35">
      <c r="A7742" t="s">
        <v>6452</v>
      </c>
      <c r="B7742" s="3" t="s">
        <v>14688</v>
      </c>
      <c r="C7742" s="4">
        <v>51.616500000400002</v>
      </c>
      <c r="D7742" s="4">
        <v>7.9934635823100004</v>
      </c>
      <c r="E7742" s="4">
        <f>Orte[[#This Row],[Lat_dez]]*PI()/180</f>
        <v>0.90087787336263447</v>
      </c>
      <c r="F7742" s="4">
        <f>Orte[[#This Row],[Lon_dez]]*PI()/180</f>
        <v>0.13951225814957027</v>
      </c>
      <c r="G7742" t="s">
        <v>504</v>
      </c>
      <c r="H7742" t="s">
        <v>575</v>
      </c>
      <c r="I7742" s="4" t="b">
        <v>0</v>
      </c>
      <c r="J7742" s="4" t="str">
        <f>CONCATENATE(Orte[[#This Row],[Ort]]," - ",Orte[[#This Row],[Landkreis]])</f>
        <v>Welver - Kreis Soest</v>
      </c>
      <c r="L7742" s="3" t="s">
        <v>15481</v>
      </c>
      <c r="M7742" s="3"/>
      <c r="N7742" t="str">
        <f>Orte[[#This Row],[Ort]]</f>
        <v>Welver</v>
      </c>
    </row>
    <row r="7743" spans="1:14" x14ac:dyDescent="0.35">
      <c r="A7743" t="s">
        <v>6473</v>
      </c>
      <c r="B7743" s="3" t="s">
        <v>14713</v>
      </c>
      <c r="C7743" s="4">
        <v>48.878618176400003</v>
      </c>
      <c r="D7743" s="4">
        <v>9.6240123538199995</v>
      </c>
      <c r="E7743" s="4">
        <f>Orte[[#This Row],[Lat_dez]]*PI()/180</f>
        <v>0.85309282100332651</v>
      </c>
      <c r="F7743" s="4">
        <f>Orte[[#This Row],[Lon_dez]]*PI()/180</f>
        <v>0.16797070282676846</v>
      </c>
      <c r="G7743" t="s">
        <v>546</v>
      </c>
      <c r="H7743" t="s">
        <v>777</v>
      </c>
      <c r="I7743" s="4" t="b">
        <v>0</v>
      </c>
      <c r="J7743" s="4" t="str">
        <f>CONCATENATE(Orte[[#This Row],[Ort]]," - ",Orte[[#This Row],[Landkreis]])</f>
        <v>Welzheim - Landkreis Rems-Murr-Kreis</v>
      </c>
      <c r="L7743" s="3" t="s">
        <v>15745</v>
      </c>
      <c r="M7743" s="3"/>
      <c r="N7743" t="str">
        <f>Orte[[#This Row],[Ort]]</f>
        <v>Welzheim</v>
      </c>
    </row>
    <row r="7744" spans="1:14" x14ac:dyDescent="0.35">
      <c r="A7744" t="s">
        <v>7174</v>
      </c>
      <c r="B7744" s="3" t="s">
        <v>15667</v>
      </c>
      <c r="C7744" s="4">
        <v>51.560399371300001</v>
      </c>
      <c r="D7744" s="4">
        <v>14.2101838462</v>
      </c>
      <c r="E7744" s="4">
        <f>Orte[[#This Row],[Lat_dez]]*PI()/180</f>
        <v>0.89989873267239928</v>
      </c>
      <c r="F7744" s="4">
        <f>Orte[[#This Row],[Lon_dez]]*PI()/180</f>
        <v>0.2480144954299015</v>
      </c>
      <c r="G7744" t="s">
        <v>885</v>
      </c>
      <c r="H7744" t="s">
        <v>977</v>
      </c>
      <c r="I7744" s="4" t="b">
        <v>0</v>
      </c>
      <c r="J7744" s="4" t="str">
        <f>CONCATENATE(Orte[[#This Row],[Ort]]," - ",Orte[[#This Row],[Landkreis]])</f>
        <v>Welzow - Landkreis Spree-Neiße</v>
      </c>
      <c r="L7744" s="3" t="s">
        <v>12100</v>
      </c>
      <c r="M7744" s="3"/>
      <c r="N7744" t="str">
        <f>Orte[[#This Row],[Ort]]</f>
        <v>Welzow</v>
      </c>
    </row>
    <row r="7745" spans="1:14" x14ac:dyDescent="0.35">
      <c r="A7745" t="s">
        <v>7045</v>
      </c>
      <c r="B7745" s="3" t="s">
        <v>15492</v>
      </c>
      <c r="C7745" s="4">
        <v>48.877992086600003</v>
      </c>
      <c r="D7745" s="4">
        <v>10.7091274653</v>
      </c>
      <c r="E7745" s="4">
        <f>Orte[[#This Row],[Lat_dez]]*PI()/180</f>
        <v>0.85308189367490328</v>
      </c>
      <c r="F7745" s="4">
        <f>Orte[[#This Row],[Lon_dez]]*PI()/180</f>
        <v>0.18690953428523979</v>
      </c>
      <c r="G7745" t="s">
        <v>665</v>
      </c>
      <c r="H7745" t="s">
        <v>698</v>
      </c>
      <c r="I7745" s="4" t="b">
        <v>0</v>
      </c>
      <c r="J7745" s="4" t="str">
        <f>CONCATENATE(Orte[[#This Row],[Ort]]," - ",Orte[[#This Row],[Landkreis]])</f>
        <v>Wemding - Landkreis Donau-Ries</v>
      </c>
      <c r="L7745" s="3" t="s">
        <v>10665</v>
      </c>
      <c r="M7745" s="3"/>
      <c r="N7745" t="str">
        <f>Orte[[#This Row],[Ort]]</f>
        <v>Wemding</v>
      </c>
    </row>
    <row r="7746" spans="1:14" x14ac:dyDescent="0.35">
      <c r="A7746" t="s">
        <v>2062</v>
      </c>
      <c r="B7746" s="3" t="s">
        <v>9054</v>
      </c>
      <c r="C7746" s="4">
        <v>52.3310461015</v>
      </c>
      <c r="D7746" s="4">
        <v>10.3723956929</v>
      </c>
      <c r="E7746" s="4">
        <f>Orte[[#This Row],[Lat_dez]]*PI()/180</f>
        <v>0.91334905548411771</v>
      </c>
      <c r="F7746" s="4">
        <f>Orte[[#This Row],[Lon_dez]]*PI()/180</f>
        <v>0.18103245616078362</v>
      </c>
      <c r="G7746" t="s">
        <v>554</v>
      </c>
      <c r="H7746" t="s">
        <v>1464</v>
      </c>
      <c r="I7746" s="4" t="b">
        <v>0</v>
      </c>
      <c r="J7746" s="4" t="str">
        <f>CONCATENATE(Orte[[#This Row],[Ort]]," - ",Orte[[#This Row],[Landkreis]])</f>
        <v>Wendeburg - Landkreis Peine</v>
      </c>
      <c r="L7746" s="3" t="s">
        <v>13480</v>
      </c>
      <c r="M7746" s="3"/>
      <c r="N7746" t="str">
        <f>Orte[[#This Row],[Ort]]</f>
        <v>Wendeburg</v>
      </c>
    </row>
    <row r="7747" spans="1:14" x14ac:dyDescent="0.35">
      <c r="A7747" t="s">
        <v>5316</v>
      </c>
      <c r="B7747" s="3" t="s">
        <v>13162</v>
      </c>
      <c r="C7747" s="4">
        <v>49.3458640813</v>
      </c>
      <c r="D7747" s="4">
        <v>11.165227808199999</v>
      </c>
      <c r="E7747" s="4">
        <f>Orte[[#This Row],[Lat_dez]]*PI()/180</f>
        <v>0.86124780046029181</v>
      </c>
      <c r="F7747" s="4">
        <f>Orte[[#This Row],[Lon_dez]]*PI()/180</f>
        <v>0.19486998698831992</v>
      </c>
      <c r="G7747" t="s">
        <v>665</v>
      </c>
      <c r="H7747" t="s">
        <v>2310</v>
      </c>
      <c r="I7747" s="4" t="b">
        <v>0</v>
      </c>
      <c r="J7747" s="4" t="str">
        <f>CONCATENATE(Orte[[#This Row],[Ort]]," - ",Orte[[#This Row],[Landkreis]])</f>
        <v>Wendelstein - Landkreis Roth</v>
      </c>
      <c r="L7747" s="3" t="s">
        <v>12930</v>
      </c>
      <c r="M7747" s="3"/>
      <c r="N7747" t="str">
        <f>Orte[[#This Row],[Ort]]</f>
        <v>Wendelstein</v>
      </c>
    </row>
    <row r="7748" spans="1:14" x14ac:dyDescent="0.35">
      <c r="A7748" t="s">
        <v>7186</v>
      </c>
      <c r="B7748" s="3" t="s">
        <v>15682</v>
      </c>
      <c r="C7748" s="4">
        <v>50.963276916200002</v>
      </c>
      <c r="D7748" s="4">
        <v>7.86356294525</v>
      </c>
      <c r="E7748" s="4">
        <f>Orte[[#This Row],[Lat_dez]]*PI()/180</f>
        <v>0.88947697979331219</v>
      </c>
      <c r="F7748" s="4">
        <f>Orte[[#This Row],[Lon_dez]]*PI()/180</f>
        <v>0.13724506433243508</v>
      </c>
      <c r="G7748" t="s">
        <v>504</v>
      </c>
      <c r="H7748" t="s">
        <v>1609</v>
      </c>
      <c r="I7748" s="4" t="b">
        <v>0</v>
      </c>
      <c r="J7748" s="4" t="str">
        <f>CONCATENATE(Orte[[#This Row],[Ort]]," - ",Orte[[#This Row],[Landkreis]])</f>
        <v>Wenden - Kreis Olpe</v>
      </c>
      <c r="L7748" s="3" t="s">
        <v>13999</v>
      </c>
      <c r="M7748" s="3"/>
      <c r="N7748" t="str">
        <f>Orte[[#This Row],[Ort]]</f>
        <v>Wenden</v>
      </c>
    </row>
    <row r="7749" spans="1:14" x14ac:dyDescent="0.35">
      <c r="A7749" t="s">
        <v>3088</v>
      </c>
      <c r="B7749" s="3" t="s">
        <v>10303</v>
      </c>
      <c r="C7749" s="4">
        <v>53.210328797499997</v>
      </c>
      <c r="D7749" s="4">
        <v>10.4759075638</v>
      </c>
      <c r="E7749" s="4">
        <f>Orte[[#This Row],[Lat_dez]]*PI()/180</f>
        <v>0.92869543358513007</v>
      </c>
      <c r="F7749" s="4">
        <f>Orte[[#This Row],[Lon_dez]]*PI()/180</f>
        <v>0.18283907912288791</v>
      </c>
      <c r="G7749" t="s">
        <v>554</v>
      </c>
      <c r="H7749" t="s">
        <v>1040</v>
      </c>
      <c r="I7749" s="4" t="b">
        <v>0</v>
      </c>
      <c r="J7749" s="4" t="str">
        <f>CONCATENATE(Orte[[#This Row],[Ort]]," - ",Orte[[#This Row],[Landkreis]])</f>
        <v>Wendisch Evern - Landkreis Lüneburg</v>
      </c>
      <c r="L7749" s="3" t="s">
        <v>15123</v>
      </c>
      <c r="M7749" s="3"/>
      <c r="N7749" t="str">
        <f>Orte[[#This Row],[Ort]]</f>
        <v>Wendisch Evern</v>
      </c>
    </row>
    <row r="7750" spans="1:14" x14ac:dyDescent="0.35">
      <c r="A7750" t="s">
        <v>4611</v>
      </c>
      <c r="B7750" s="3" t="s">
        <v>12238</v>
      </c>
      <c r="C7750" s="4">
        <v>52.208723558599999</v>
      </c>
      <c r="D7750" s="4">
        <v>14.0175588696</v>
      </c>
      <c r="E7750" s="4">
        <f>Orte[[#This Row],[Lat_dez]]*PI()/180</f>
        <v>0.91121412436110061</v>
      </c>
      <c r="F7750" s="4">
        <f>Orte[[#This Row],[Lon_dez]]*PI()/180</f>
        <v>0.24465255536665448</v>
      </c>
      <c r="G7750" t="s">
        <v>885</v>
      </c>
      <c r="H7750" t="s">
        <v>1924</v>
      </c>
      <c r="I7750" s="4" t="b">
        <v>0</v>
      </c>
      <c r="J7750" s="4" t="str">
        <f>CONCATENATE(Orte[[#This Row],[Ort]]," - ",Orte[[#This Row],[Landkreis]])</f>
        <v>Wendisch Rietz - Landkreis Oder-Spree</v>
      </c>
      <c r="L7750" s="3" t="s">
        <v>9429</v>
      </c>
      <c r="M7750" s="3"/>
      <c r="N7750" t="str">
        <f>Orte[[#This Row],[Ort]]</f>
        <v>Wendisch Rietz</v>
      </c>
    </row>
    <row r="7751" spans="1:14" x14ac:dyDescent="0.35">
      <c r="A7751" t="s">
        <v>6413</v>
      </c>
      <c r="B7751" s="3" t="s">
        <v>14632</v>
      </c>
      <c r="C7751" s="4">
        <v>48.6698358935</v>
      </c>
      <c r="D7751" s="4">
        <v>9.3905355369799999</v>
      </c>
      <c r="E7751" s="4">
        <f>Orte[[#This Row],[Lat_dez]]*PI()/180</f>
        <v>0.84944888274689123</v>
      </c>
      <c r="F7751" s="4">
        <f>Orte[[#This Row],[Lon_dez]]*PI()/180</f>
        <v>0.16389576364583472</v>
      </c>
      <c r="G7751" t="s">
        <v>546</v>
      </c>
      <c r="H7751" t="s">
        <v>781</v>
      </c>
      <c r="I7751" s="4" t="b">
        <v>0</v>
      </c>
      <c r="J7751" s="4" t="str">
        <f>CONCATENATE(Orte[[#This Row],[Ort]]," - ",Orte[[#This Row],[Landkreis]])</f>
        <v>Wendlingen am Neckar - Landkreis Esslingen</v>
      </c>
      <c r="L7751" s="3" t="s">
        <v>14680</v>
      </c>
      <c r="M7751" s="3"/>
      <c r="N7751" t="str">
        <f>Orte[[#This Row],[Ort]]</f>
        <v>Wendlingen am Neckar</v>
      </c>
    </row>
    <row r="7752" spans="1:14" x14ac:dyDescent="0.35">
      <c r="A7752" t="s">
        <v>5600</v>
      </c>
      <c r="B7752" s="3" t="s">
        <v>13533</v>
      </c>
      <c r="C7752" s="4">
        <v>48.666174652000002</v>
      </c>
      <c r="D7752" s="4">
        <v>12.3646835668</v>
      </c>
      <c r="E7752" s="4">
        <f>Orte[[#This Row],[Lat_dez]]*PI()/180</f>
        <v>0.84938498202800572</v>
      </c>
      <c r="F7752" s="4">
        <f>Orte[[#This Row],[Lon_dez]]*PI()/180</f>
        <v>0.21580443920789621</v>
      </c>
      <c r="G7752" t="s">
        <v>665</v>
      </c>
      <c r="H7752" t="s">
        <v>881</v>
      </c>
      <c r="I7752" s="4" t="b">
        <v>0</v>
      </c>
      <c r="J7752" s="4" t="str">
        <f>CONCATENATE(Orte[[#This Row],[Ort]]," - ",Orte[[#This Row],[Landkreis]])</f>
        <v>Weng - Landkreis Landshut</v>
      </c>
      <c r="L7752" s="3" t="s">
        <v>8465</v>
      </c>
      <c r="M7752" s="3"/>
      <c r="N7752" t="str">
        <f>Orte[[#This Row],[Ort]]</f>
        <v>Weng</v>
      </c>
    </row>
    <row r="7753" spans="1:14" x14ac:dyDescent="0.35">
      <c r="A7753" t="s">
        <v>4860</v>
      </c>
      <c r="B7753" s="3" t="s">
        <v>12567</v>
      </c>
      <c r="C7753" s="4">
        <v>52.260839957500004</v>
      </c>
      <c r="D7753" s="4">
        <v>9.5777785472500003</v>
      </c>
      <c r="E7753" s="4">
        <f>Orte[[#This Row],[Lat_dez]]*PI()/180</f>
        <v>0.9121237271161885</v>
      </c>
      <c r="F7753" s="4">
        <f>Orte[[#This Row],[Lon_dez]]*PI()/180</f>
        <v>0.16716377067639179</v>
      </c>
      <c r="G7753" t="s">
        <v>554</v>
      </c>
      <c r="H7753" t="s">
        <v>652</v>
      </c>
      <c r="I7753" s="4" t="b">
        <v>0</v>
      </c>
      <c r="J7753" s="4" t="str">
        <f>CONCATENATE(Orte[[#This Row],[Ort]]," - ",Orte[[#This Row],[Landkreis]])</f>
        <v>Wennigsen (Deister) - Landkreis Region Hannover</v>
      </c>
      <c r="L7753" s="3" t="s">
        <v>9787</v>
      </c>
      <c r="M7753" s="3"/>
      <c r="N7753" t="str">
        <f>Orte[[#This Row],[Ort]]</f>
        <v>Wennigsen (Deister)</v>
      </c>
    </row>
    <row r="7754" spans="1:14" x14ac:dyDescent="0.35">
      <c r="A7754" t="s">
        <v>4746</v>
      </c>
      <c r="B7754" s="3" t="s">
        <v>12417</v>
      </c>
      <c r="C7754" s="4">
        <v>54.935843287700003</v>
      </c>
      <c r="D7754" s="4">
        <v>8.3367366763599993</v>
      </c>
      <c r="E7754" s="4">
        <f>Orte[[#This Row],[Lat_dez]]*PI()/180</f>
        <v>0.95881134272999147</v>
      </c>
      <c r="F7754" s="4">
        <f>Orte[[#This Row],[Lon_dez]]*PI()/180</f>
        <v>0.1455035038742509</v>
      </c>
      <c r="G7754" t="s">
        <v>641</v>
      </c>
      <c r="H7754" t="s">
        <v>765</v>
      </c>
      <c r="I7754" s="4" t="b">
        <v>0</v>
      </c>
      <c r="J7754" s="4" t="str">
        <f>CONCATENATE(Orte[[#This Row],[Ort]]," - ",Orte[[#This Row],[Landkreis]])</f>
        <v>Wenningstedt-Braderup (Sylt) - Kreis Nordfriesland</v>
      </c>
      <c r="L7754" s="3" t="s">
        <v>9715</v>
      </c>
      <c r="M7754" s="3"/>
      <c r="N7754" t="str">
        <f>Orte[[#This Row],[Ort]]</f>
        <v>Wenningstedt-Braderup (Sylt)</v>
      </c>
    </row>
    <row r="7755" spans="1:14" x14ac:dyDescent="0.35">
      <c r="A7755" t="s">
        <v>5884</v>
      </c>
      <c r="B7755" s="3" t="s">
        <v>13925</v>
      </c>
      <c r="C7755" s="4">
        <v>53.999283402300001</v>
      </c>
      <c r="D7755" s="4">
        <v>10.4070658617</v>
      </c>
      <c r="E7755" s="4">
        <f>Orte[[#This Row],[Lat_dez]]*PI()/180</f>
        <v>0.9424652890876607</v>
      </c>
      <c r="F7755" s="4">
        <f>Orte[[#This Row],[Lon_dez]]*PI()/180</f>
        <v>0.18163756475856582</v>
      </c>
      <c r="G7755" t="s">
        <v>641</v>
      </c>
      <c r="H7755" t="s">
        <v>671</v>
      </c>
      <c r="I7755" s="4" t="b">
        <v>0</v>
      </c>
      <c r="J7755" s="4" t="str">
        <f>CONCATENATE(Orte[[#This Row],[Ort]]," - ",Orte[[#This Row],[Landkreis]])</f>
        <v>Wensin - Kreis Segeberg</v>
      </c>
      <c r="L7755" s="3" t="s">
        <v>11723</v>
      </c>
      <c r="M7755" s="3"/>
      <c r="N7755" t="str">
        <f>Orte[[#This Row],[Ort]]</f>
        <v>Wensin</v>
      </c>
    </row>
    <row r="7756" spans="1:14" x14ac:dyDescent="0.35">
      <c r="A7756" t="s">
        <v>1210</v>
      </c>
      <c r="B7756" s="3" t="s">
        <v>8158</v>
      </c>
      <c r="C7756" s="4">
        <v>49.075689978699998</v>
      </c>
      <c r="D7756" s="4">
        <v>12.17720737</v>
      </c>
      <c r="E7756" s="4">
        <f>Orte[[#This Row],[Lat_dez]]*PI()/180</f>
        <v>0.85653237281630079</v>
      </c>
      <c r="F7756" s="4">
        <f>Orte[[#This Row],[Lon_dez]]*PI()/180</f>
        <v>0.21253236230461933</v>
      </c>
      <c r="G7756" t="s">
        <v>665</v>
      </c>
      <c r="H7756" t="s">
        <v>874</v>
      </c>
      <c r="I7756" s="4" t="b">
        <v>0</v>
      </c>
      <c r="J7756" s="4" t="str">
        <f>CONCATENATE(Orte[[#This Row],[Ort]]," - ",Orte[[#This Row],[Landkreis]])</f>
        <v>Wenzenbach - Landkreis Regensburg</v>
      </c>
      <c r="L7756" s="3" t="s">
        <v>7789</v>
      </c>
      <c r="M7756" s="3"/>
      <c r="N7756" t="str">
        <f>Orte[[#This Row],[Ort]]</f>
        <v>Wenzenbach</v>
      </c>
    </row>
    <row r="7757" spans="1:14" x14ac:dyDescent="0.35">
      <c r="A7757" t="s">
        <v>4867</v>
      </c>
      <c r="B7757" s="3" t="s">
        <v>12574</v>
      </c>
      <c r="C7757" s="4">
        <v>49.688549230100001</v>
      </c>
      <c r="D7757" s="4">
        <v>9.6601940968199997</v>
      </c>
      <c r="E7757" s="4">
        <f>Orte[[#This Row],[Lat_dez]]*PI()/180</f>
        <v>0.86722878460453845</v>
      </c>
      <c r="F7757" s="4">
        <f>Orte[[#This Row],[Lon_dez]]*PI()/180</f>
        <v>0.16860219337122886</v>
      </c>
      <c r="G7757" t="s">
        <v>546</v>
      </c>
      <c r="H7757" t="s">
        <v>830</v>
      </c>
      <c r="I7757" s="4" t="b">
        <v>0</v>
      </c>
      <c r="J7757" s="4" t="str">
        <f>CONCATENATE(Orte[[#This Row],[Ort]]," - ",Orte[[#This Row],[Landkreis]])</f>
        <v>Werbach - Landkreis Main-Tauber-Kreis</v>
      </c>
      <c r="L7757" s="3" t="s">
        <v>8476</v>
      </c>
      <c r="M7757" s="3"/>
      <c r="N7757" t="str">
        <f>Orte[[#This Row],[Ort]]</f>
        <v>Werbach</v>
      </c>
    </row>
    <row r="7758" spans="1:14" x14ac:dyDescent="0.35">
      <c r="A7758" t="s">
        <v>5597</v>
      </c>
      <c r="B7758" s="3" t="s">
        <v>13530</v>
      </c>
      <c r="C7758" s="4">
        <v>50.727633022399999</v>
      </c>
      <c r="D7758" s="4">
        <v>12.3528233176</v>
      </c>
      <c r="E7758" s="4">
        <f>Orte[[#This Row],[Lat_dez]]*PI()/180</f>
        <v>0.88536421798428233</v>
      </c>
      <c r="F7758" s="4">
        <f>Orte[[#This Row],[Lon_dez]]*PI()/180</f>
        <v>0.2155974388092492</v>
      </c>
      <c r="G7758" t="s">
        <v>869</v>
      </c>
      <c r="H7758" t="s">
        <v>901</v>
      </c>
      <c r="I7758" s="4" t="b">
        <v>0</v>
      </c>
      <c r="J7758" s="4" t="str">
        <f>CONCATENATE(Orte[[#This Row],[Ort]]," - ",Orte[[#This Row],[Landkreis]])</f>
        <v>Werdau - Landkreis Zwickau</v>
      </c>
      <c r="L7758" s="3" t="s">
        <v>11002</v>
      </c>
      <c r="M7758" s="3"/>
      <c r="N7758" t="str">
        <f>Orte[[#This Row],[Ort]]</f>
        <v>Werdau</v>
      </c>
    </row>
    <row r="7759" spans="1:14" x14ac:dyDescent="0.35">
      <c r="A7759" t="s">
        <v>5209</v>
      </c>
      <c r="B7759" s="3" t="s">
        <v>13032</v>
      </c>
      <c r="C7759" s="4">
        <v>52.383452302000002</v>
      </c>
      <c r="D7759" s="4">
        <v>12.884793218800001</v>
      </c>
      <c r="E7759" s="4">
        <f>Orte[[#This Row],[Lat_dez]]*PI()/180</f>
        <v>0.91426371623130298</v>
      </c>
      <c r="F7759" s="4">
        <f>Orte[[#This Row],[Lon_dez]]*PI()/180</f>
        <v>0.22488206510669814</v>
      </c>
      <c r="G7759" t="s">
        <v>885</v>
      </c>
      <c r="H7759" t="s">
        <v>904</v>
      </c>
      <c r="I7759" s="4" t="b">
        <v>0</v>
      </c>
      <c r="J7759" s="4" t="str">
        <f>CONCATENATE(Orte[[#This Row],[Ort]]," - ",Orte[[#This Row],[Landkreis]])</f>
        <v>Werder/ Havel - Landkreis Potsdam-Mittelmark</v>
      </c>
      <c r="L7759" s="3" t="s">
        <v>13733</v>
      </c>
      <c r="M7759" s="3"/>
      <c r="N7759" t="str">
        <f>Orte[[#This Row],[Ort]]</f>
        <v>Werder/ Havel</v>
      </c>
    </row>
    <row r="7760" spans="1:14" x14ac:dyDescent="0.35">
      <c r="A7760" t="s">
        <v>2531</v>
      </c>
      <c r="B7760" s="3" t="s">
        <v>9611</v>
      </c>
      <c r="C7760" s="4">
        <v>51.253156107000002</v>
      </c>
      <c r="D7760" s="4">
        <v>7.7455144547700003</v>
      </c>
      <c r="E7760" s="4">
        <f>Orte[[#This Row],[Lat_dez]]*PI()/180</f>
        <v>0.89453632610578926</v>
      </c>
      <c r="F7760" s="4">
        <f>Orte[[#This Row],[Lon_dez]]*PI()/180</f>
        <v>0.13518472949654992</v>
      </c>
      <c r="G7760" t="s">
        <v>504</v>
      </c>
      <c r="H7760" t="s">
        <v>633</v>
      </c>
      <c r="I7760" s="4" t="b">
        <v>0</v>
      </c>
      <c r="J7760" s="4" t="str">
        <f>CONCATENATE(Orte[[#This Row],[Ort]]," - ",Orte[[#This Row],[Landkreis]])</f>
        <v>Werdohl - Kreis Märkischer Kreis</v>
      </c>
      <c r="L7760" s="3" t="s">
        <v>13478</v>
      </c>
      <c r="M7760" s="3"/>
      <c r="N7760" t="str">
        <f>Orte[[#This Row],[Ort]]</f>
        <v>Werdohl</v>
      </c>
    </row>
    <row r="7761" spans="1:14" x14ac:dyDescent="0.35">
      <c r="A7761" t="s">
        <v>5813</v>
      </c>
      <c r="B7761" s="3" t="s">
        <v>13817</v>
      </c>
      <c r="C7761" s="4">
        <v>51.556152341400001</v>
      </c>
      <c r="D7761" s="4">
        <v>7.9088956527200001</v>
      </c>
      <c r="E7761" s="4">
        <f>Orte[[#This Row],[Lat_dez]]*PI()/180</f>
        <v>0.89982460801721353</v>
      </c>
      <c r="F7761" s="4">
        <f>Orte[[#This Row],[Lon_dez]]*PI()/180</f>
        <v>0.13803626933663002</v>
      </c>
      <c r="G7761" t="s">
        <v>504</v>
      </c>
      <c r="H7761" t="s">
        <v>575</v>
      </c>
      <c r="I7761" s="4" t="b">
        <v>0</v>
      </c>
      <c r="J7761" s="4" t="str">
        <f>CONCATENATE(Orte[[#This Row],[Ort]]," - ",Orte[[#This Row],[Landkreis]])</f>
        <v>Werl - Kreis Soest</v>
      </c>
      <c r="L7761" s="3" t="s">
        <v>12812</v>
      </c>
      <c r="M7761" s="3"/>
      <c r="N7761" t="str">
        <f>Orte[[#This Row],[Ort]]</f>
        <v>Werl</v>
      </c>
    </row>
    <row r="7762" spans="1:14" x14ac:dyDescent="0.35">
      <c r="A7762" t="s">
        <v>5952</v>
      </c>
      <c r="B7762" s="3" t="s">
        <v>14010</v>
      </c>
      <c r="C7762" s="4">
        <v>52.860356480699998</v>
      </c>
      <c r="D7762" s="4">
        <v>7.6922343302099998</v>
      </c>
      <c r="E7762" s="4">
        <f>Orte[[#This Row],[Lat_dez]]*PI()/180</f>
        <v>0.92258726436613736</v>
      </c>
      <c r="F7762" s="4">
        <f>Orte[[#This Row],[Lon_dez]]*PI()/180</f>
        <v>0.13425481589710522</v>
      </c>
      <c r="G7762" t="s">
        <v>554</v>
      </c>
      <c r="H7762" t="s">
        <v>626</v>
      </c>
      <c r="I7762" s="4" t="b">
        <v>0</v>
      </c>
      <c r="J7762" s="4" t="str">
        <f>CONCATENATE(Orte[[#This Row],[Ort]]," - ",Orte[[#This Row],[Landkreis]])</f>
        <v>Werlte, Vrees, Lahn - Landkreis Emsland</v>
      </c>
      <c r="L7762" s="3" t="s">
        <v>14349</v>
      </c>
      <c r="M7762" s="3"/>
      <c r="N7762" t="str">
        <f>Orte[[#This Row],[Ort]]</f>
        <v>Werlte, Vrees, Lahn</v>
      </c>
    </row>
    <row r="7763" spans="1:14" x14ac:dyDescent="0.35">
      <c r="A7763" t="s">
        <v>4321</v>
      </c>
      <c r="B7763" s="3" t="s">
        <v>11868</v>
      </c>
      <c r="C7763" s="4">
        <v>51.111831758699999</v>
      </c>
      <c r="D7763" s="4">
        <v>7.21794559818</v>
      </c>
      <c r="E7763" s="4">
        <f>Orte[[#This Row],[Lat_dez]]*PI()/180</f>
        <v>0.89206975091471885</v>
      </c>
      <c r="F7763" s="4">
        <f>Orte[[#This Row],[Lon_dez]]*PI()/180</f>
        <v>0.12597691591807261</v>
      </c>
      <c r="G7763" t="s">
        <v>504</v>
      </c>
      <c r="H7763" t="s">
        <v>1647</v>
      </c>
      <c r="I7763" s="4" t="b">
        <v>0</v>
      </c>
      <c r="J7763" s="4" t="str">
        <f>CONCATENATE(Orte[[#This Row],[Ort]]," - ",Orte[[#This Row],[Landkreis]])</f>
        <v>Wermelskirchen - Kreis Rheinisch-Bergischer Kreis</v>
      </c>
      <c r="L7763" s="3" t="s">
        <v>8259</v>
      </c>
      <c r="M7763" s="3"/>
      <c r="N7763" t="str">
        <f>Orte[[#This Row],[Ort]]</f>
        <v>Wermelskirchen</v>
      </c>
    </row>
    <row r="7764" spans="1:14" x14ac:dyDescent="0.35">
      <c r="A7764" t="s">
        <v>6071</v>
      </c>
      <c r="B7764" s="3" t="s">
        <v>14162</v>
      </c>
      <c r="C7764" s="4">
        <v>51.301261440700003</v>
      </c>
      <c r="D7764" s="4">
        <v>12.9643177641</v>
      </c>
      <c r="E7764" s="4">
        <f>Orte[[#This Row],[Lat_dez]]*PI()/180</f>
        <v>0.89537592256662479</v>
      </c>
      <c r="F7764" s="4">
        <f>Orte[[#This Row],[Lon_dez]]*PI()/180</f>
        <v>0.2262700302583345</v>
      </c>
      <c r="G7764" t="s">
        <v>869</v>
      </c>
      <c r="H7764" t="s">
        <v>1237</v>
      </c>
      <c r="I7764" s="4" t="b">
        <v>0</v>
      </c>
      <c r="J7764" s="4" t="str">
        <f>CONCATENATE(Orte[[#This Row],[Ort]]," - ",Orte[[#This Row],[Landkreis]])</f>
        <v>Wermsdorf - Landkreis Nordsachsen</v>
      </c>
      <c r="L7764" s="3" t="s">
        <v>11564</v>
      </c>
      <c r="M7764" s="3"/>
      <c r="N7764" t="str">
        <f>Orte[[#This Row],[Ort]]</f>
        <v>Wermsdorf</v>
      </c>
    </row>
    <row r="7765" spans="1:14" x14ac:dyDescent="0.35">
      <c r="A7765" t="s">
        <v>3142</v>
      </c>
      <c r="B7765" s="3" t="s">
        <v>10366</v>
      </c>
      <c r="C7765" s="4">
        <v>48.689330604399998</v>
      </c>
      <c r="D7765" s="4">
        <v>9.4214706249399995</v>
      </c>
      <c r="E7765" s="4">
        <f>Orte[[#This Row],[Lat_dez]]*PI()/180</f>
        <v>0.84978912963882069</v>
      </c>
      <c r="F7765" s="4">
        <f>Orte[[#This Row],[Lon_dez]]*PI()/180</f>
        <v>0.16443568278513079</v>
      </c>
      <c r="G7765" t="s">
        <v>546</v>
      </c>
      <c r="H7765" t="s">
        <v>781</v>
      </c>
      <c r="I7765" s="4" t="b">
        <v>0</v>
      </c>
      <c r="J7765" s="4" t="str">
        <f>CONCATENATE(Orte[[#This Row],[Ort]]," - ",Orte[[#This Row],[Landkreis]])</f>
        <v>Wernau (Neckar) - Landkreis Esslingen</v>
      </c>
      <c r="L7765" s="3" t="s">
        <v>13997</v>
      </c>
      <c r="M7765" s="3"/>
      <c r="N7765" t="str">
        <f>Orte[[#This Row],[Ort]]</f>
        <v>Wernau (Neckar)</v>
      </c>
    </row>
    <row r="7766" spans="1:14" x14ac:dyDescent="0.35">
      <c r="A7766" t="s">
        <v>5422</v>
      </c>
      <c r="B7766" s="3" t="s">
        <v>13302</v>
      </c>
      <c r="C7766" s="4">
        <v>49.541081563200002</v>
      </c>
      <c r="D7766" s="4">
        <v>12.1589892588</v>
      </c>
      <c r="E7766" s="4">
        <f>Orte[[#This Row],[Lat_dez]]*PI()/180</f>
        <v>0.86465498827689924</v>
      </c>
      <c r="F7766" s="4">
        <f>Orte[[#This Row],[Lon_dez]]*PI()/180</f>
        <v>0.21221439628068492</v>
      </c>
      <c r="G7766" t="s">
        <v>665</v>
      </c>
      <c r="H7766" t="s">
        <v>906</v>
      </c>
      <c r="I7766" s="4" t="b">
        <v>0</v>
      </c>
      <c r="J7766" s="4" t="str">
        <f>CONCATENATE(Orte[[#This Row],[Ort]]," - ",Orte[[#This Row],[Landkreis]])</f>
        <v>Wernberg-Köblitz - Landkreis Schwandorf</v>
      </c>
      <c r="L7766" s="3" t="s">
        <v>14357</v>
      </c>
      <c r="M7766" s="3"/>
      <c r="N7766" t="str">
        <f>Orte[[#This Row],[Ort]]</f>
        <v>Wernberg-Köblitz</v>
      </c>
    </row>
    <row r="7767" spans="1:14" x14ac:dyDescent="0.35">
      <c r="A7767" t="s">
        <v>1690</v>
      </c>
      <c r="B7767" s="3" t="s">
        <v>8645</v>
      </c>
      <c r="C7767" s="4">
        <v>51.678362489999998</v>
      </c>
      <c r="D7767" s="4">
        <v>7.6262041726699996</v>
      </c>
      <c r="E7767" s="4">
        <f>Orte[[#This Row],[Lat_dez]]*PI()/180</f>
        <v>0.90195757748963512</v>
      </c>
      <c r="F7767" s="4">
        <f>Orte[[#This Row],[Lon_dez]]*PI()/180</f>
        <v>0.13310237224242166</v>
      </c>
      <c r="G7767" t="s">
        <v>504</v>
      </c>
      <c r="H7767" t="s">
        <v>1691</v>
      </c>
      <c r="I7767" s="4" t="b">
        <v>0</v>
      </c>
      <c r="J7767" s="4" t="str">
        <f>CONCATENATE(Orte[[#This Row],[Ort]]," - ",Orte[[#This Row],[Landkreis]])</f>
        <v>Werne - Kreis Unna</v>
      </c>
      <c r="L7767" s="3" t="s">
        <v>12920</v>
      </c>
      <c r="M7767" s="3"/>
      <c r="N7767" t="str">
        <f>Orte[[#This Row],[Ort]]</f>
        <v>Werne</v>
      </c>
    </row>
    <row r="7768" spans="1:14" x14ac:dyDescent="0.35">
      <c r="A7768" t="s">
        <v>1018</v>
      </c>
      <c r="B7768" s="3" t="s">
        <v>7995</v>
      </c>
      <c r="C7768" s="4">
        <v>49.990504887500002</v>
      </c>
      <c r="D7768" s="4">
        <v>10.083600930199999</v>
      </c>
      <c r="E7768" s="4">
        <f>Orte[[#This Row],[Lat_dez]]*PI()/180</f>
        <v>0.87249890502119254</v>
      </c>
      <c r="F7768" s="4">
        <f>Orte[[#This Row],[Lon_dez]]*PI()/180</f>
        <v>0.17599203668915289</v>
      </c>
      <c r="G7768" t="s">
        <v>665</v>
      </c>
      <c r="H7768" t="s">
        <v>674</v>
      </c>
      <c r="I7768" s="4" t="b">
        <v>0</v>
      </c>
      <c r="J7768" s="4" t="str">
        <f>CONCATENATE(Orte[[#This Row],[Ort]]," - ",Orte[[#This Row],[Landkreis]])</f>
        <v>Werneck - Landkreis Schweinfurt</v>
      </c>
      <c r="L7768" s="3" t="s">
        <v>10070</v>
      </c>
      <c r="M7768" s="3"/>
      <c r="N7768" t="str">
        <f>Orte[[#This Row],[Ort]]</f>
        <v>Werneck</v>
      </c>
    </row>
    <row r="7769" spans="1:14" x14ac:dyDescent="0.35">
      <c r="A7769" t="s">
        <v>2098</v>
      </c>
      <c r="B7769" s="3" t="s">
        <v>9090</v>
      </c>
      <c r="C7769" s="4">
        <v>52.630514463899999</v>
      </c>
      <c r="D7769" s="4">
        <v>13.6902666778</v>
      </c>
      <c r="E7769" s="4">
        <f>Orte[[#This Row],[Lat_dez]]*PI()/180</f>
        <v>0.91857576441355338</v>
      </c>
      <c r="F7769" s="4">
        <f>Orte[[#This Row],[Lon_dez]]*PI()/180</f>
        <v>0.23894022900367567</v>
      </c>
      <c r="G7769" t="s">
        <v>885</v>
      </c>
      <c r="H7769" t="s">
        <v>2099</v>
      </c>
      <c r="I7769" s="4" t="b">
        <v>0</v>
      </c>
      <c r="J7769" s="4" t="str">
        <f>CONCATENATE(Orte[[#This Row],[Ort]]," - ",Orte[[#This Row],[Landkreis]])</f>
        <v>Werneuchen - Landkreis Barnim</v>
      </c>
      <c r="L7769" s="3" t="s">
        <v>8779</v>
      </c>
      <c r="M7769" s="3"/>
      <c r="N7769" t="str">
        <f>Orte[[#This Row],[Ort]]</f>
        <v>Werneuchen</v>
      </c>
    </row>
    <row r="7770" spans="1:14" x14ac:dyDescent="0.35">
      <c r="A7770" t="s">
        <v>5377</v>
      </c>
      <c r="B7770" s="3" t="s">
        <v>13239</v>
      </c>
      <c r="C7770" s="4">
        <v>51.786603396799997</v>
      </c>
      <c r="D7770" s="4">
        <v>10.6276850049</v>
      </c>
      <c r="E7770" s="4">
        <f>Orte[[#This Row],[Lat_dez]]*PI()/180</f>
        <v>0.90384673769863944</v>
      </c>
      <c r="F7770" s="4">
        <f>Orte[[#This Row],[Lon_dez]]*PI()/180</f>
        <v>0.18548809520033471</v>
      </c>
      <c r="G7770" t="s">
        <v>809</v>
      </c>
      <c r="H7770" t="s">
        <v>810</v>
      </c>
      <c r="I7770" s="4" t="b">
        <v>0</v>
      </c>
      <c r="J7770" s="4" t="str">
        <f>CONCATENATE(Orte[[#This Row],[Ort]]," - ",Orte[[#This Row],[Landkreis]])</f>
        <v>Wernigerode - Landkreis Harz</v>
      </c>
      <c r="L7770" s="3" t="s">
        <v>13934</v>
      </c>
      <c r="M7770" s="3"/>
      <c r="N7770" t="str">
        <f>Orte[[#This Row],[Ort]]</f>
        <v>Wernigerode</v>
      </c>
    </row>
    <row r="7771" spans="1:14" x14ac:dyDescent="0.35">
      <c r="A7771" t="s">
        <v>5381</v>
      </c>
      <c r="B7771" s="3" t="s">
        <v>13243</v>
      </c>
      <c r="C7771" s="4">
        <v>51.846549550699997</v>
      </c>
      <c r="D7771" s="4">
        <v>10.799561367000001</v>
      </c>
      <c r="E7771" s="4">
        <f>Orte[[#This Row],[Lat_dez]]*PI()/180</f>
        <v>0.90489299545810176</v>
      </c>
      <c r="F7771" s="4">
        <f>Orte[[#This Row],[Lon_dez]]*PI()/180</f>
        <v>0.18848790362532972</v>
      </c>
      <c r="G7771" t="s">
        <v>809</v>
      </c>
      <c r="H7771" t="s">
        <v>810</v>
      </c>
      <c r="I7771" s="4" t="b">
        <v>0</v>
      </c>
      <c r="J7771" s="4" t="str">
        <f>CONCATENATE(Orte[[#This Row],[Ort]]," - ",Orte[[#This Row],[Landkreis]])</f>
        <v>Wernigerode, Nordharz - Landkreis Harz</v>
      </c>
      <c r="L7771" s="3" t="s">
        <v>13482</v>
      </c>
      <c r="M7771" s="3"/>
      <c r="N7771" t="str">
        <f>Orte[[#This Row],[Ort]]</f>
        <v>Wernigerode, Nordharz</v>
      </c>
    </row>
    <row r="7772" spans="1:14" x14ac:dyDescent="0.35">
      <c r="A7772" t="s">
        <v>2774</v>
      </c>
      <c r="B7772" s="3" t="s">
        <v>9919</v>
      </c>
      <c r="C7772" s="4">
        <v>47.584049579199998</v>
      </c>
      <c r="D7772" s="4">
        <v>10.4119193347</v>
      </c>
      <c r="E7772" s="4">
        <f>Orte[[#This Row],[Lat_dez]]*PI()/180</f>
        <v>0.83049833658926231</v>
      </c>
      <c r="F7772" s="4">
        <f>Orte[[#This Row],[Lon_dez]]*PI()/180</f>
        <v>0.1817222738425725</v>
      </c>
      <c r="G7772" t="s">
        <v>665</v>
      </c>
      <c r="H7772" t="s">
        <v>1457</v>
      </c>
      <c r="I7772" s="4" t="b">
        <v>0</v>
      </c>
      <c r="J7772" s="4" t="str">
        <f>CONCATENATE(Orte[[#This Row],[Ort]]," - ",Orte[[#This Row],[Landkreis]])</f>
        <v>Wertach - Landkreis Oberallgäu</v>
      </c>
      <c r="L7772" s="3" t="s">
        <v>10398</v>
      </c>
      <c r="M7772" s="3"/>
      <c r="N7772" t="str">
        <f>Orte[[#This Row],[Ort]]</f>
        <v>Wertach</v>
      </c>
    </row>
    <row r="7773" spans="1:14" x14ac:dyDescent="0.35">
      <c r="A7773" t="s">
        <v>4284</v>
      </c>
      <c r="B7773" s="3" t="s">
        <v>11810</v>
      </c>
      <c r="C7773" s="4">
        <v>49.743163142599997</v>
      </c>
      <c r="D7773" s="4">
        <v>9.5222776178099995</v>
      </c>
      <c r="E7773" s="4">
        <f>Orte[[#This Row],[Lat_dez]]*PI()/180</f>
        <v>0.86818197719505952</v>
      </c>
      <c r="F7773" s="4">
        <f>Orte[[#This Row],[Lon_dez]]*PI()/180</f>
        <v>0.16619509671974672</v>
      </c>
      <c r="G7773" t="s">
        <v>546</v>
      </c>
      <c r="H7773" t="s">
        <v>830</v>
      </c>
      <c r="I7773" s="4" t="b">
        <v>0</v>
      </c>
      <c r="J7773" s="4" t="str">
        <f>CONCATENATE(Orte[[#This Row],[Ort]]," - ",Orte[[#This Row],[Landkreis]])</f>
        <v>Wertheim - Landkreis Main-Tauber-Kreis</v>
      </c>
      <c r="L7773" s="3" t="s">
        <v>14341</v>
      </c>
      <c r="M7773" s="3"/>
      <c r="N7773" t="str">
        <f>Orte[[#This Row],[Ort]]</f>
        <v>Wertheim</v>
      </c>
    </row>
    <row r="7774" spans="1:14" x14ac:dyDescent="0.35">
      <c r="A7774" t="s">
        <v>4304</v>
      </c>
      <c r="B7774" s="3" t="s">
        <v>11847</v>
      </c>
      <c r="C7774" s="4">
        <v>52.083683286700001</v>
      </c>
      <c r="D7774" s="4">
        <v>8.4176483192900005</v>
      </c>
      <c r="E7774" s="4">
        <f>Orte[[#This Row],[Lat_dez]]*PI()/180</f>
        <v>0.90903175991885676</v>
      </c>
      <c r="F7774" s="4">
        <f>Orte[[#This Row],[Lon_dez]]*PI()/180</f>
        <v>0.14691567844657744</v>
      </c>
      <c r="G7774" t="s">
        <v>504</v>
      </c>
      <c r="H7774" t="s">
        <v>1715</v>
      </c>
      <c r="I7774" s="4" t="b">
        <v>0</v>
      </c>
      <c r="J7774" s="4" t="str">
        <f>CONCATENATE(Orte[[#This Row],[Ort]]," - ",Orte[[#This Row],[Landkreis]])</f>
        <v>Werther (Westf.) - Kreis Gütersloh</v>
      </c>
      <c r="L7774" s="3" t="s">
        <v>9856</v>
      </c>
      <c r="M7774" s="3"/>
      <c r="N7774" t="str">
        <f>Orte[[#This Row],[Ort]]</f>
        <v>Werther (Westf.)</v>
      </c>
    </row>
    <row r="7775" spans="1:14" x14ac:dyDescent="0.35">
      <c r="A7775" t="s">
        <v>6203</v>
      </c>
      <c r="B7775" s="3" t="s">
        <v>14338</v>
      </c>
      <c r="C7775" s="4">
        <v>51.4660389541</v>
      </c>
      <c r="D7775" s="4">
        <v>10.697756547299999</v>
      </c>
      <c r="E7775" s="4">
        <f>Orte[[#This Row],[Lat_dez]]*PI()/180</f>
        <v>0.89825183270870368</v>
      </c>
      <c r="F7775" s="4">
        <f>Orte[[#This Row],[Lon_dez]]*PI()/180</f>
        <v>0.18671107432716549</v>
      </c>
      <c r="G7775" t="s">
        <v>678</v>
      </c>
      <c r="H7775" t="s">
        <v>2069</v>
      </c>
      <c r="I7775" s="4" t="b">
        <v>0</v>
      </c>
      <c r="J7775" s="4" t="str">
        <f>CONCATENATE(Orte[[#This Row],[Ort]]," - ",Orte[[#This Row],[Landkreis]])</f>
        <v>Werther Hohenstein Wolkramshausen - Landkreis Nordhausen</v>
      </c>
      <c r="L7775" s="3" t="s">
        <v>7849</v>
      </c>
      <c r="M7775" s="3"/>
      <c r="N7775" t="str">
        <f>Orte[[#This Row],[Ort]]</f>
        <v>Werther Hohenstein Wolkramshausen</v>
      </c>
    </row>
    <row r="7776" spans="1:14" x14ac:dyDescent="0.35">
      <c r="A7776" t="s">
        <v>7039</v>
      </c>
      <c r="B7776" s="3" t="s">
        <v>15486</v>
      </c>
      <c r="C7776" s="4">
        <v>48.543694394600003</v>
      </c>
      <c r="D7776" s="4">
        <v>10.665737183899999</v>
      </c>
      <c r="E7776" s="4">
        <f>Orte[[#This Row],[Lat_dez]]*PI()/180</f>
        <v>0.84724729826768541</v>
      </c>
      <c r="F7776" s="4">
        <f>Orte[[#This Row],[Lon_dez]]*PI()/180</f>
        <v>0.18615223101144293</v>
      </c>
      <c r="G7776" t="s">
        <v>665</v>
      </c>
      <c r="H7776" t="s">
        <v>687</v>
      </c>
      <c r="I7776" s="4" t="b">
        <v>0</v>
      </c>
      <c r="J7776" s="4" t="str">
        <f>CONCATENATE(Orte[[#This Row],[Ort]]," - ",Orte[[#This Row],[Landkreis]])</f>
        <v>Wertingen - Landkreis Dillingen a.d. Donau</v>
      </c>
      <c r="L7776" s="3" t="s">
        <v>7853</v>
      </c>
      <c r="M7776" s="3"/>
      <c r="N7776" t="str">
        <f>Orte[[#This Row],[Ort]]</f>
        <v>Wertingen</v>
      </c>
    </row>
    <row r="7777" spans="1:14" x14ac:dyDescent="0.35">
      <c r="A7777" t="s">
        <v>1564</v>
      </c>
      <c r="B7777" s="3" t="s">
        <v>8502</v>
      </c>
      <c r="C7777" s="4">
        <v>51.6617941457</v>
      </c>
      <c r="D7777" s="4">
        <v>6.6137463948399997</v>
      </c>
      <c r="E7777" s="4">
        <f>Orte[[#This Row],[Lat_dez]]*PI()/180</f>
        <v>0.90166840532999604</v>
      </c>
      <c r="F7777" s="4">
        <f>Orte[[#This Row],[Lon_dez]]*PI()/180</f>
        <v>0.11543165048186291</v>
      </c>
      <c r="G7777" t="s">
        <v>504</v>
      </c>
      <c r="H7777" t="s">
        <v>517</v>
      </c>
      <c r="I7777" s="4" t="b">
        <v>0</v>
      </c>
      <c r="J7777" s="4" t="str">
        <f>CONCATENATE(Orte[[#This Row],[Ort]]," - ",Orte[[#This Row],[Landkreis]])</f>
        <v>Wesel - Kreis Wesel</v>
      </c>
      <c r="L7777" s="3" t="s">
        <v>9069</v>
      </c>
      <c r="M7777" s="3"/>
      <c r="N7777" t="str">
        <f>Orte[[#This Row],[Ort]]</f>
        <v>Wesel</v>
      </c>
    </row>
    <row r="7778" spans="1:14" x14ac:dyDescent="0.35">
      <c r="A7778" t="s">
        <v>1564</v>
      </c>
      <c r="B7778" s="3" t="s">
        <v>11331</v>
      </c>
      <c r="C7778" s="4">
        <v>51.663168138499998</v>
      </c>
      <c r="D7778" s="4">
        <v>6.6575800004800003</v>
      </c>
      <c r="E7778" s="4">
        <f>Orte[[#This Row],[Lat_dez]]*PI()/180</f>
        <v>0.90169238602825474</v>
      </c>
      <c r="F7778" s="4">
        <f>Orte[[#This Row],[Lon_dez]]*PI()/180</f>
        <v>0.11619669122330166</v>
      </c>
      <c r="G7778" t="s">
        <v>504</v>
      </c>
      <c r="H7778" t="s">
        <v>517</v>
      </c>
      <c r="I7778" s="4" t="b">
        <v>0</v>
      </c>
      <c r="J7778" s="4" t="str">
        <f>CONCATENATE(Orte[[#This Row],[Ort]]," - ",Orte[[#This Row],[Landkreis]])</f>
        <v>Wesel - Kreis Wesel</v>
      </c>
      <c r="L7778" s="3" t="s">
        <v>15740</v>
      </c>
      <c r="M7778" s="3"/>
      <c r="N7778" t="str">
        <f>Orte[[#This Row],[Ort]]</f>
        <v>Wesel</v>
      </c>
    </row>
    <row r="7779" spans="1:14" x14ac:dyDescent="0.35">
      <c r="A7779" t="s">
        <v>1564</v>
      </c>
      <c r="B7779" s="3" t="s">
        <v>12256</v>
      </c>
      <c r="C7779" s="4">
        <v>51.673582260300002</v>
      </c>
      <c r="D7779" s="4">
        <v>6.5406764577600001</v>
      </c>
      <c r="E7779" s="4">
        <f>Orte[[#This Row],[Lat_dez]]*PI()/180</f>
        <v>0.90187414674236854</v>
      </c>
      <c r="F7779" s="4">
        <f>Orte[[#This Row],[Lon_dez]]*PI()/180</f>
        <v>0.11415633949559181</v>
      </c>
      <c r="G7779" t="s">
        <v>504</v>
      </c>
      <c r="H7779" t="s">
        <v>517</v>
      </c>
      <c r="I7779" s="4" t="b">
        <v>0</v>
      </c>
      <c r="J7779" s="4" t="str">
        <f>CONCATENATE(Orte[[#This Row],[Ort]]," - ",Orte[[#This Row],[Landkreis]])</f>
        <v>Wesel - Kreis Wesel</v>
      </c>
      <c r="L7779" s="3" t="s">
        <v>10399</v>
      </c>
      <c r="M7779" s="3"/>
      <c r="N7779" t="str">
        <f>Orte[[#This Row],[Ort]]</f>
        <v>Wesel</v>
      </c>
    </row>
    <row r="7780" spans="1:14" x14ac:dyDescent="0.35">
      <c r="A7780" t="s">
        <v>2809</v>
      </c>
      <c r="B7780" s="3" t="s">
        <v>9955</v>
      </c>
      <c r="C7780" s="4">
        <v>53.238850893699997</v>
      </c>
      <c r="D7780" s="4">
        <v>12.985958639</v>
      </c>
      <c r="E7780" s="4">
        <f>Orte[[#This Row],[Lat_dez]]*PI()/180</f>
        <v>0.9291932380733906</v>
      </c>
      <c r="F7780" s="4">
        <f>Orte[[#This Row],[Lon_dez]]*PI()/180</f>
        <v>0.22664773477835173</v>
      </c>
      <c r="G7780" t="s">
        <v>834</v>
      </c>
      <c r="H7780" t="s">
        <v>921</v>
      </c>
      <c r="I7780" s="4" t="b">
        <v>0</v>
      </c>
      <c r="J7780" s="4" t="str">
        <f>CONCATENATE(Orte[[#This Row],[Ort]]," - ",Orte[[#This Row],[Landkreis]])</f>
        <v>Wesenberg - Landkreis Mecklenburgische Seenplatte</v>
      </c>
      <c r="L7780" s="3" t="s">
        <v>9350</v>
      </c>
      <c r="M7780" s="3"/>
      <c r="N7780" t="str">
        <f>Orte[[#This Row],[Ort]]</f>
        <v>Wesenberg</v>
      </c>
    </row>
    <row r="7781" spans="1:14" x14ac:dyDescent="0.35">
      <c r="A7781" t="s">
        <v>4146</v>
      </c>
      <c r="B7781" s="3" t="s">
        <v>11638</v>
      </c>
      <c r="C7781" s="4">
        <v>52.587166918000001</v>
      </c>
      <c r="D7781" s="4">
        <v>10.5362392833</v>
      </c>
      <c r="E7781" s="4">
        <f>Orte[[#This Row],[Lat_dez]]*PI()/180</f>
        <v>0.91781920701493902</v>
      </c>
      <c r="F7781" s="4">
        <f>Orte[[#This Row],[Lon_dez]]*PI()/180</f>
        <v>0.18389206627155261</v>
      </c>
      <c r="G7781" t="s">
        <v>554</v>
      </c>
      <c r="H7781" t="s">
        <v>1314</v>
      </c>
      <c r="I7781" s="4" t="b">
        <v>0</v>
      </c>
      <c r="J7781" s="4" t="str">
        <f>CONCATENATE(Orte[[#This Row],[Ort]]," - ",Orte[[#This Row],[Landkreis]])</f>
        <v>Wesendorf - Landkreis Gifhorn</v>
      </c>
      <c r="L7781" s="3" t="s">
        <v>12698</v>
      </c>
      <c r="M7781" s="3"/>
      <c r="N7781" t="str">
        <f>Orte[[#This Row],[Ort]]</f>
        <v>Wesendorf</v>
      </c>
    </row>
    <row r="7782" spans="1:14" x14ac:dyDescent="0.35">
      <c r="A7782" t="s">
        <v>4020</v>
      </c>
      <c r="B7782" s="3" t="s">
        <v>11486</v>
      </c>
      <c r="C7782" s="4">
        <v>54.213732564799997</v>
      </c>
      <c r="D7782" s="4">
        <v>8.9129539890099991</v>
      </c>
      <c r="E7782" s="4">
        <f>Orte[[#This Row],[Lat_dez]]*PI()/180</f>
        <v>0.94620813305143003</v>
      </c>
      <c r="F7782" s="4">
        <f>Orte[[#This Row],[Lon_dez]]*PI()/180</f>
        <v>0.15556039318698697</v>
      </c>
      <c r="G7782" t="s">
        <v>641</v>
      </c>
      <c r="H7782" t="s">
        <v>751</v>
      </c>
      <c r="I7782" s="4" t="b">
        <v>0</v>
      </c>
      <c r="J7782" s="4" t="str">
        <f>CONCATENATE(Orte[[#This Row],[Ort]]," - ",Orte[[#This Row],[Landkreis]])</f>
        <v>Wesselburen - Kreis Dithmarschen</v>
      </c>
      <c r="L7782" s="3" t="s">
        <v>11004</v>
      </c>
      <c r="M7782" s="3"/>
      <c r="N7782" t="str">
        <f>Orte[[#This Row],[Ort]]</f>
        <v>Wesselburen</v>
      </c>
    </row>
    <row r="7783" spans="1:14" x14ac:dyDescent="0.35">
      <c r="A7783" t="s">
        <v>7071</v>
      </c>
      <c r="B7783" s="3" t="s">
        <v>15526</v>
      </c>
      <c r="C7783" s="4">
        <v>50.817148762999999</v>
      </c>
      <c r="D7783" s="4">
        <v>6.9770601936399999</v>
      </c>
      <c r="E7783" s="4">
        <f>Orte[[#This Row],[Lat_dez]]*PI()/180</f>
        <v>0.88692656239011347</v>
      </c>
      <c r="F7783" s="4">
        <f>Orte[[#This Row],[Lon_dez]]*PI()/180</f>
        <v>0.12177267248885112</v>
      </c>
      <c r="G7783" t="s">
        <v>504</v>
      </c>
      <c r="H7783" t="s">
        <v>524</v>
      </c>
      <c r="I7783" s="4" t="b">
        <v>0</v>
      </c>
      <c r="J7783" s="4" t="str">
        <f>CONCATENATE(Orte[[#This Row],[Ort]]," - ",Orte[[#This Row],[Landkreis]])</f>
        <v>Wesseling - Kreis Rhein-Erft-Kreis</v>
      </c>
      <c r="L7783" s="3" t="s">
        <v>10078</v>
      </c>
      <c r="M7783" s="3"/>
      <c r="N7783" t="str">
        <f>Orte[[#This Row],[Ort]]</f>
        <v>Wesseling</v>
      </c>
    </row>
    <row r="7784" spans="1:14" x14ac:dyDescent="0.35">
      <c r="A7784" t="s">
        <v>2572</v>
      </c>
      <c r="B7784" s="3" t="s">
        <v>9665</v>
      </c>
      <c r="C7784" s="4">
        <v>48.073764228999998</v>
      </c>
      <c r="D7784" s="4">
        <v>11.262608310999999</v>
      </c>
      <c r="E7784" s="4">
        <f>Orte[[#This Row],[Lat_dez]]*PI()/180</f>
        <v>0.83904546962352322</v>
      </c>
      <c r="F7784" s="4">
        <f>Orte[[#This Row],[Lon_dez]]*PI()/180</f>
        <v>0.19656959738942748</v>
      </c>
      <c r="G7784" t="s">
        <v>665</v>
      </c>
      <c r="H7784" t="s">
        <v>1196</v>
      </c>
      <c r="I7784" s="4" t="b">
        <v>0</v>
      </c>
      <c r="J7784" s="4" t="str">
        <f>CONCATENATE(Orte[[#This Row],[Ort]]," - ",Orte[[#This Row],[Landkreis]])</f>
        <v>Weßling - Landkreis Starnberg</v>
      </c>
      <c r="L7784" s="3" t="s">
        <v>12814</v>
      </c>
      <c r="M7784" s="3"/>
      <c r="N7784" t="str">
        <f>Orte[[#This Row],[Ort]]</f>
        <v>Weßling</v>
      </c>
    </row>
    <row r="7785" spans="1:14" x14ac:dyDescent="0.35">
      <c r="A7785" t="s">
        <v>3644</v>
      </c>
      <c r="B7785" s="3" t="s">
        <v>11007</v>
      </c>
      <c r="C7785" s="4">
        <v>47.862830690999999</v>
      </c>
      <c r="D7785" s="4">
        <v>11.0237647783</v>
      </c>
      <c r="E7785" s="4">
        <f>Orte[[#This Row],[Lat_dez]]*PI()/180</f>
        <v>0.83536398488254271</v>
      </c>
      <c r="F7785" s="4">
        <f>Orte[[#This Row],[Lon_dez]]*PI()/180</f>
        <v>0.19240099134671776</v>
      </c>
      <c r="G7785" t="s">
        <v>665</v>
      </c>
      <c r="H7785" t="s">
        <v>1338</v>
      </c>
      <c r="I7785" s="4" t="b">
        <v>0</v>
      </c>
      <c r="J7785" s="4" t="str">
        <f>CONCATENATE(Orte[[#This Row],[Ort]]," - ",Orte[[#This Row],[Landkreis]])</f>
        <v>Wessobrunn - Landkreis Weilheim-Schongau</v>
      </c>
      <c r="L7785" s="3" t="s">
        <v>8273</v>
      </c>
      <c r="M7785" s="3"/>
      <c r="N7785" t="str">
        <f>Orte[[#This Row],[Ort]]</f>
        <v>Wessobrunn</v>
      </c>
    </row>
    <row r="7786" spans="1:14" x14ac:dyDescent="0.35">
      <c r="A7786" t="s">
        <v>4207</v>
      </c>
      <c r="B7786" s="3" t="s">
        <v>11713</v>
      </c>
      <c r="C7786" s="4">
        <v>53.052967635199998</v>
      </c>
      <c r="D7786" s="4">
        <v>10.6981447827</v>
      </c>
      <c r="E7786" s="4">
        <f>Orte[[#This Row],[Lat_dez]]*PI()/180</f>
        <v>0.92594896318822983</v>
      </c>
      <c r="F7786" s="4">
        <f>Orte[[#This Row],[Lon_dez]]*PI()/180</f>
        <v>0.18671785031316829</v>
      </c>
      <c r="G7786" t="s">
        <v>554</v>
      </c>
      <c r="H7786" t="s">
        <v>791</v>
      </c>
      <c r="I7786" s="4" t="b">
        <v>0</v>
      </c>
      <c r="J7786" s="4" t="str">
        <f>CONCATENATE(Orte[[#This Row],[Ort]]," - ",Orte[[#This Row],[Landkreis]])</f>
        <v>Weste - Landkreis Uelzen</v>
      </c>
      <c r="L7786" s="3" t="s">
        <v>14523</v>
      </c>
      <c r="M7786" s="3"/>
      <c r="N7786" t="str">
        <f>Orte[[#This Row],[Ort]]</f>
        <v>Weste</v>
      </c>
    </row>
    <row r="7787" spans="1:14" x14ac:dyDescent="0.35">
      <c r="A7787" t="s">
        <v>3357</v>
      </c>
      <c r="B7787" s="3" t="s">
        <v>10630</v>
      </c>
      <c r="C7787" s="4">
        <v>47.924636277600001</v>
      </c>
      <c r="D7787" s="4">
        <v>10.7074792648</v>
      </c>
      <c r="E7787" s="4">
        <f>Orte[[#This Row],[Lat_dez]]*PI()/180</f>
        <v>0.8364426958648391</v>
      </c>
      <c r="F7787" s="4">
        <f>Orte[[#This Row],[Lon_dez]]*PI()/180</f>
        <v>0.18688076775978177</v>
      </c>
      <c r="G7787" t="s">
        <v>665</v>
      </c>
      <c r="H7787" t="s">
        <v>1051</v>
      </c>
      <c r="I7787" s="4" t="b">
        <v>0</v>
      </c>
      <c r="J7787" s="4" t="str">
        <f>CONCATENATE(Orte[[#This Row],[Ort]]," - ",Orte[[#This Row],[Landkreis]])</f>
        <v>Westendorf - Landkreis Ostallgäu</v>
      </c>
      <c r="L7787" s="3" t="s">
        <v>11411</v>
      </c>
      <c r="M7787" s="3"/>
      <c r="N7787" t="str">
        <f>Orte[[#This Row],[Ort]]</f>
        <v>Westendorf</v>
      </c>
    </row>
    <row r="7788" spans="1:14" x14ac:dyDescent="0.35">
      <c r="A7788" t="s">
        <v>6216</v>
      </c>
      <c r="B7788" s="3" t="s">
        <v>14351</v>
      </c>
      <c r="C7788" s="4">
        <v>48.568909447499998</v>
      </c>
      <c r="D7788" s="4">
        <v>10.819594090200001</v>
      </c>
      <c r="E7788" s="4">
        <f>Orte[[#This Row],[Lat_dez]]*PI()/180</f>
        <v>0.84768738396185495</v>
      </c>
      <c r="F7788" s="4">
        <f>Orte[[#This Row],[Lon_dez]]*PI()/180</f>
        <v>0.18883754060331034</v>
      </c>
      <c r="G7788" t="s">
        <v>665</v>
      </c>
      <c r="H7788" t="s">
        <v>798</v>
      </c>
      <c r="I7788" s="4" t="b">
        <v>0</v>
      </c>
      <c r="J7788" s="4" t="str">
        <f>CONCATENATE(Orte[[#This Row],[Ort]]," - ",Orte[[#This Row],[Landkreis]])</f>
        <v>Westendorf, Kühlenthal - Landkreis Augsburg</v>
      </c>
      <c r="L7788" s="3" t="s">
        <v>14524</v>
      </c>
      <c r="M7788" s="3"/>
      <c r="N7788" t="str">
        <f>Orte[[#This Row],[Ort]]</f>
        <v>Westendorf, Kühlenthal</v>
      </c>
    </row>
    <row r="7789" spans="1:14" x14ac:dyDescent="0.35">
      <c r="A7789" t="s">
        <v>6956</v>
      </c>
      <c r="B7789" s="3" t="s">
        <v>15368</v>
      </c>
      <c r="C7789" s="4">
        <v>54.274511920000002</v>
      </c>
      <c r="D7789" s="4">
        <v>9.9070604416899997</v>
      </c>
      <c r="E7789" s="4">
        <f>Orte[[#This Row],[Lat_dez]]*PI()/180</f>
        <v>0.94726893291690917</v>
      </c>
      <c r="F7789" s="4">
        <f>Orte[[#This Row],[Lon_dez]]*PI()/180</f>
        <v>0.17291082390157417</v>
      </c>
      <c r="G7789" t="s">
        <v>641</v>
      </c>
      <c r="H7789" t="s">
        <v>642</v>
      </c>
      <c r="I7789" s="4" t="b">
        <v>0</v>
      </c>
      <c r="J7789" s="4" t="str">
        <f>CONCATENATE(Orte[[#This Row],[Ort]]," - ",Orte[[#This Row],[Landkreis]])</f>
        <v>Westensee - Kreis Rendsburg-Eckernförde</v>
      </c>
      <c r="L7789" s="3" t="s">
        <v>8784</v>
      </c>
      <c r="M7789" s="3"/>
      <c r="N7789" t="str">
        <f>Orte[[#This Row],[Ort]]</f>
        <v>Westensee</v>
      </c>
    </row>
    <row r="7790" spans="1:14" x14ac:dyDescent="0.35">
      <c r="A7790" t="s">
        <v>3317</v>
      </c>
      <c r="B7790" s="3" t="s">
        <v>10584</v>
      </c>
      <c r="C7790" s="4">
        <v>50.566819380200002</v>
      </c>
      <c r="D7790" s="4">
        <v>7.9666809390699997</v>
      </c>
      <c r="E7790" s="4">
        <f>Orte[[#This Row],[Lat_dez]]*PI()/180</f>
        <v>0.88255749044576837</v>
      </c>
      <c r="F7790" s="4">
        <f>Orte[[#This Row],[Lon_dez]]*PI()/180</f>
        <v>0.13904481284264525</v>
      </c>
      <c r="G7790" t="s">
        <v>514</v>
      </c>
      <c r="H7790" t="s">
        <v>590</v>
      </c>
      <c r="I7790" s="4" t="b">
        <v>0</v>
      </c>
      <c r="J7790" s="4" t="str">
        <f>CONCATENATE(Orte[[#This Row],[Ort]]," - ",Orte[[#This Row],[Landkreis]])</f>
        <v>Westerburg - Landkreis Westerwaldkreis</v>
      </c>
      <c r="L7790" s="3" t="s">
        <v>14555</v>
      </c>
      <c r="M7790" s="3"/>
      <c r="N7790" t="str">
        <f>Orte[[#This Row],[Ort]]</f>
        <v>Westerburg</v>
      </c>
    </row>
    <row r="7791" spans="1:14" x14ac:dyDescent="0.35">
      <c r="A7791" t="s">
        <v>1799</v>
      </c>
      <c r="B7791" s="3" t="s">
        <v>13505</v>
      </c>
      <c r="C7791" s="4">
        <v>48.515253761099999</v>
      </c>
      <c r="D7791" s="4">
        <v>9.6158189893700001</v>
      </c>
      <c r="E7791" s="4">
        <f>Orte[[#This Row],[Lat_dez]]*PI()/180</f>
        <v>0.84675091557175741</v>
      </c>
      <c r="F7791" s="4">
        <f>Orte[[#This Row],[Lon_dez]]*PI()/180</f>
        <v>0.16782770164030011</v>
      </c>
      <c r="G7791" t="s">
        <v>546</v>
      </c>
      <c r="H7791" t="s">
        <v>996</v>
      </c>
      <c r="I7791" s="4" t="b">
        <v>0</v>
      </c>
      <c r="J7791" s="4" t="str">
        <f>CONCATENATE(Orte[[#This Row],[Ort]]," - ",Orte[[#This Row],[Landkreis]])</f>
        <v>Westerheim - Landkreis Alb-Donau-Kreis</v>
      </c>
      <c r="L7791" s="3" t="s">
        <v>10377</v>
      </c>
      <c r="M7791" s="3"/>
      <c r="N7791" t="str">
        <f>Orte[[#This Row],[Ort]]</f>
        <v>Westerheim</v>
      </c>
    </row>
    <row r="7792" spans="1:14" x14ac:dyDescent="0.35">
      <c r="A7792" t="s">
        <v>1799</v>
      </c>
      <c r="B7792" s="3" t="s">
        <v>8760</v>
      </c>
      <c r="C7792" s="4">
        <v>48.023842101</v>
      </c>
      <c r="D7792" s="4">
        <v>10.2978647059</v>
      </c>
      <c r="E7792" s="4">
        <f>Orte[[#This Row],[Lat_dez]]*PI()/180</f>
        <v>0.8381741641203212</v>
      </c>
      <c r="F7792" s="4">
        <f>Orte[[#This Row],[Lon_dez]]*PI()/180</f>
        <v>0.17973164504287251</v>
      </c>
      <c r="G7792" t="s">
        <v>665</v>
      </c>
      <c r="H7792" t="s">
        <v>683</v>
      </c>
      <c r="I7792" s="4" t="b">
        <v>0</v>
      </c>
      <c r="J7792" s="4" t="str">
        <f>CONCATENATE(Orte[[#This Row],[Ort]]," - ",Orte[[#This Row],[Landkreis]])</f>
        <v>Westerheim - Landkreis Unterallgäu</v>
      </c>
      <c r="L7792" s="3" t="s">
        <v>9352</v>
      </c>
      <c r="M7792" s="3"/>
      <c r="N7792" t="str">
        <f>Orte[[#This Row],[Ort]]</f>
        <v>Westerheim</v>
      </c>
    </row>
    <row r="7793" spans="1:14" x14ac:dyDescent="0.35">
      <c r="A7793" t="s">
        <v>5704</v>
      </c>
      <c r="B7793" s="3" t="s">
        <v>13673</v>
      </c>
      <c r="C7793" s="4">
        <v>53.583174940500001</v>
      </c>
      <c r="D7793" s="4">
        <v>7.4546789497599999</v>
      </c>
      <c r="E7793" s="4">
        <f>Orte[[#This Row],[Lat_dez]]*PI()/180</f>
        <v>0.93520282638384167</v>
      </c>
      <c r="F7793" s="4">
        <f>Orte[[#This Row],[Lon_dez]]*PI()/180</f>
        <v>0.13010869235242495</v>
      </c>
      <c r="G7793" t="s">
        <v>554</v>
      </c>
      <c r="H7793" t="s">
        <v>627</v>
      </c>
      <c r="I7793" s="4" t="b">
        <v>0</v>
      </c>
      <c r="J7793" s="4" t="str">
        <f>CONCATENATE(Orte[[#This Row],[Ort]]," - ",Orte[[#This Row],[Landkreis]])</f>
        <v>Westerholt, Schweindorf u.a. - Landkreis Wittmund</v>
      </c>
      <c r="L7793" s="3" t="s">
        <v>14086</v>
      </c>
      <c r="M7793" s="3"/>
      <c r="N7793" t="str">
        <f>Orte[[#This Row],[Ort]]</f>
        <v>Westerholt, Schweindorf u.a.</v>
      </c>
    </row>
    <row r="7794" spans="1:14" x14ac:dyDescent="0.35">
      <c r="A7794" t="s">
        <v>2411</v>
      </c>
      <c r="B7794" s="3" t="s">
        <v>9459</v>
      </c>
      <c r="C7794" s="4">
        <v>52.319740676800002</v>
      </c>
      <c r="D7794" s="4">
        <v>7.8619824116899997</v>
      </c>
      <c r="E7794" s="4">
        <f>Orte[[#This Row],[Lat_dez]]*PI()/180</f>
        <v>0.9131517385997665</v>
      </c>
      <c r="F7794" s="4">
        <f>Orte[[#This Row],[Lon_dez]]*PI()/180</f>
        <v>0.13721747881787483</v>
      </c>
      <c r="G7794" t="s">
        <v>504</v>
      </c>
      <c r="H7794" t="s">
        <v>601</v>
      </c>
      <c r="I7794" s="4" t="b">
        <v>0</v>
      </c>
      <c r="J7794" s="4" t="str">
        <f>CONCATENATE(Orte[[#This Row],[Ort]]," - ",Orte[[#This Row],[Landkreis]])</f>
        <v>Westerkappeln - Kreis Steinfurt</v>
      </c>
      <c r="L7794" s="3" t="s">
        <v>8141</v>
      </c>
      <c r="M7794" s="3"/>
      <c r="N7794" t="str">
        <f>Orte[[#This Row],[Ort]]</f>
        <v>Westerkappeln</v>
      </c>
    </row>
    <row r="7795" spans="1:14" x14ac:dyDescent="0.35">
      <c r="A7795" t="s">
        <v>6864</v>
      </c>
      <c r="B7795" s="3" t="s">
        <v>15243</v>
      </c>
      <c r="C7795" s="4">
        <v>53.906473702699998</v>
      </c>
      <c r="D7795" s="4">
        <v>9.6346944336300009</v>
      </c>
      <c r="E7795" s="4">
        <f>Orte[[#This Row],[Lat_dez]]*PI()/180</f>
        <v>0.94084545425185384</v>
      </c>
      <c r="F7795" s="4">
        <f>Orte[[#This Row],[Lon_dez]]*PI()/180</f>
        <v>0.16815714029041381</v>
      </c>
      <c r="G7795" t="s">
        <v>641</v>
      </c>
      <c r="H7795" t="s">
        <v>1005</v>
      </c>
      <c r="I7795" s="4" t="b">
        <v>0</v>
      </c>
      <c r="J7795" s="4" t="str">
        <f>CONCATENATE(Orte[[#This Row],[Ort]]," - ",Orte[[#This Row],[Landkreis]])</f>
        <v>Westermoor - Kreis Steinburg</v>
      </c>
      <c r="L7795" s="3" t="s">
        <v>15124</v>
      </c>
      <c r="M7795" s="3"/>
      <c r="N7795" t="str">
        <f>Orte[[#This Row],[Ort]]</f>
        <v>Westermoor</v>
      </c>
    </row>
    <row r="7796" spans="1:14" x14ac:dyDescent="0.35">
      <c r="A7796" t="s">
        <v>7016</v>
      </c>
      <c r="B7796" s="3" t="s">
        <v>15450</v>
      </c>
      <c r="C7796" s="4">
        <v>54.519683910399998</v>
      </c>
      <c r="D7796" s="4">
        <v>9.2179427806399996</v>
      </c>
      <c r="E7796" s="4">
        <f>Orte[[#This Row],[Lat_dez]]*PI()/180</f>
        <v>0.95154799138305712</v>
      </c>
      <c r="F7796" s="4">
        <f>Orte[[#This Row],[Lon_dez]]*PI()/180</f>
        <v>0.1608834517826094</v>
      </c>
      <c r="G7796" t="s">
        <v>641</v>
      </c>
      <c r="H7796" t="s">
        <v>765</v>
      </c>
      <c r="I7796" s="4" t="b">
        <v>0</v>
      </c>
      <c r="J7796" s="4" t="str">
        <f>CONCATENATE(Orte[[#This Row],[Ort]]," - ",Orte[[#This Row],[Landkreis]])</f>
        <v>Wester-Ohrstedt - Kreis Nordfriesland</v>
      </c>
      <c r="L7796" s="3" t="s">
        <v>8493</v>
      </c>
      <c r="M7796" s="3"/>
      <c r="N7796" t="str">
        <f>Orte[[#This Row],[Ort]]</f>
        <v>Wester-Ohrstedt</v>
      </c>
    </row>
    <row r="7797" spans="1:14" x14ac:dyDescent="0.35">
      <c r="A7797" t="s">
        <v>6868</v>
      </c>
      <c r="B7797" s="3" t="s">
        <v>15248</v>
      </c>
      <c r="C7797" s="4">
        <v>54.270619154999999</v>
      </c>
      <c r="D7797" s="4">
        <v>9.6570902569299992</v>
      </c>
      <c r="E7797" s="4">
        <f>Orte[[#This Row],[Lat_dez]]*PI()/180</f>
        <v>0.94720099135065283</v>
      </c>
      <c r="F7797" s="4">
        <f>Orte[[#This Row],[Lon_dez]]*PI()/180</f>
        <v>0.16854802114569362</v>
      </c>
      <c r="G7797" t="s">
        <v>641</v>
      </c>
      <c r="H7797" t="s">
        <v>642</v>
      </c>
      <c r="I7797" s="4" t="b">
        <v>0</v>
      </c>
      <c r="J7797" s="4" t="str">
        <f>CONCATENATE(Orte[[#This Row],[Ort]]," - ",Orte[[#This Row],[Landkreis]])</f>
        <v>Westerrönfeld - Kreis Rendsburg-Eckernförde</v>
      </c>
      <c r="L7797" s="3" t="s">
        <v>15133</v>
      </c>
      <c r="M7797" s="3"/>
      <c r="N7797" t="str">
        <f>Orte[[#This Row],[Ort]]</f>
        <v>Westerrönfeld</v>
      </c>
    </row>
    <row r="7798" spans="1:14" x14ac:dyDescent="0.35">
      <c r="A7798" t="s">
        <v>4542</v>
      </c>
      <c r="B7798" s="3" t="s">
        <v>12153</v>
      </c>
      <c r="C7798" s="4">
        <v>53.261620413300001</v>
      </c>
      <c r="D7798" s="4">
        <v>7.9224941707700003</v>
      </c>
      <c r="E7798" s="4">
        <f>Orte[[#This Row],[Lat_dez]]*PI()/180</f>
        <v>0.92959064115950807</v>
      </c>
      <c r="F7798" s="4">
        <f>Orte[[#This Row],[Lon_dez]]*PI()/180</f>
        <v>0.13827360824999441</v>
      </c>
      <c r="G7798" t="s">
        <v>554</v>
      </c>
      <c r="H7798" t="s">
        <v>4514</v>
      </c>
      <c r="I7798" s="4" t="b">
        <v>0</v>
      </c>
      <c r="J7798" s="4" t="str">
        <f>CONCATENATE(Orte[[#This Row],[Ort]]," - ",Orte[[#This Row],[Landkreis]])</f>
        <v>Westerstede - Landkreis Ammerland</v>
      </c>
      <c r="L7798" s="3" t="s">
        <v>15748</v>
      </c>
      <c r="M7798" s="3"/>
      <c r="N7798" t="str">
        <f>Orte[[#This Row],[Ort]]</f>
        <v>Westerstede</v>
      </c>
    </row>
    <row r="7799" spans="1:14" x14ac:dyDescent="0.35">
      <c r="A7799" t="s">
        <v>4819</v>
      </c>
      <c r="B7799" s="3" t="s">
        <v>12516</v>
      </c>
      <c r="C7799" s="4">
        <v>48.514685100999998</v>
      </c>
      <c r="D7799" s="4">
        <v>9.9493938746299992</v>
      </c>
      <c r="E7799" s="4">
        <f>Orte[[#This Row],[Lat_dez]]*PI()/180</f>
        <v>0.84674099058068764</v>
      </c>
      <c r="F7799" s="4">
        <f>Orte[[#This Row],[Lon_dez]]*PI()/180</f>
        <v>0.17364968169004941</v>
      </c>
      <c r="G7799" t="s">
        <v>546</v>
      </c>
      <c r="H7799" t="s">
        <v>996</v>
      </c>
      <c r="I7799" s="4" t="b">
        <v>0</v>
      </c>
      <c r="J7799" s="4" t="str">
        <f>CONCATENATE(Orte[[#This Row],[Ort]]," - ",Orte[[#This Row],[Landkreis]])</f>
        <v>Westerstetten - Landkreis Alb-Donau-Kreis</v>
      </c>
      <c r="L7799" s="3" t="s">
        <v>11703</v>
      </c>
      <c r="M7799" s="3"/>
      <c r="N7799" t="str">
        <f>Orte[[#This Row],[Ort]]</f>
        <v>Westerstetten</v>
      </c>
    </row>
    <row r="7800" spans="1:14" x14ac:dyDescent="0.35">
      <c r="A7800" t="s">
        <v>4712</v>
      </c>
      <c r="B7800" s="3" t="s">
        <v>12378</v>
      </c>
      <c r="C7800" s="4">
        <v>48.889829077199998</v>
      </c>
      <c r="D7800" s="4">
        <v>10.208600873</v>
      </c>
      <c r="E7800" s="4">
        <f>Orte[[#This Row],[Lat_dez]]*PI()/180</f>
        <v>0.85328848813440095</v>
      </c>
      <c r="F7800" s="4">
        <f>Orte[[#This Row],[Lon_dez]]*PI()/180</f>
        <v>0.1781736972558175</v>
      </c>
      <c r="G7800" t="s">
        <v>546</v>
      </c>
      <c r="H7800" t="s">
        <v>662</v>
      </c>
      <c r="I7800" s="4" t="b">
        <v>0</v>
      </c>
      <c r="J7800" s="4" t="str">
        <f>CONCATENATE(Orte[[#This Row],[Ort]]," - ",Orte[[#This Row],[Landkreis]])</f>
        <v>Westhausen - Landkreis Ostalbkreis</v>
      </c>
      <c r="L7800" s="3" t="s">
        <v>15135</v>
      </c>
      <c r="M7800" s="3"/>
      <c r="N7800" t="str">
        <f>Orte[[#This Row],[Ort]]</f>
        <v>Westhausen</v>
      </c>
    </row>
    <row r="7801" spans="1:14" x14ac:dyDescent="0.35">
      <c r="A7801" t="s">
        <v>4206</v>
      </c>
      <c r="B7801" s="3" t="s">
        <v>11712</v>
      </c>
      <c r="C7801" s="4">
        <v>49.002389856100002</v>
      </c>
      <c r="D7801" s="4">
        <v>10.678305270899999</v>
      </c>
      <c r="E7801" s="4">
        <f>Orte[[#This Row],[Lat_dez]]*PI()/180</f>
        <v>0.85525304433481542</v>
      </c>
      <c r="F7801" s="4">
        <f>Orte[[#This Row],[Lon_dez]]*PI()/180</f>
        <v>0.18637158551027003</v>
      </c>
      <c r="G7801" t="s">
        <v>665</v>
      </c>
      <c r="H7801" t="s">
        <v>1551</v>
      </c>
      <c r="I7801" s="4" t="b">
        <v>0</v>
      </c>
      <c r="J7801" s="4" t="str">
        <f>CONCATENATE(Orte[[#This Row],[Ort]]," - ",Orte[[#This Row],[Landkreis]])</f>
        <v>Westheim - Landkreis Weißenburg-Gunzenhausen</v>
      </c>
      <c r="L7801" s="3" t="s">
        <v>11412</v>
      </c>
      <c r="M7801" s="3"/>
      <c r="N7801" t="str">
        <f>Orte[[#This Row],[Ort]]</f>
        <v>Westheim</v>
      </c>
    </row>
    <row r="7802" spans="1:14" x14ac:dyDescent="0.35">
      <c r="A7802" t="s">
        <v>4302</v>
      </c>
      <c r="B7802" s="3" t="s">
        <v>11844</v>
      </c>
      <c r="C7802" s="4">
        <v>49.239331853000003</v>
      </c>
      <c r="D7802" s="4">
        <v>8.3232493812299992</v>
      </c>
      <c r="E7802" s="4">
        <f>Orte[[#This Row],[Lat_dez]]*PI()/180</f>
        <v>0.85938846231697064</v>
      </c>
      <c r="F7802" s="4">
        <f>Orte[[#This Row],[Lon_dez]]*PI()/180</f>
        <v>0.14526810616704422</v>
      </c>
      <c r="G7802" t="s">
        <v>514</v>
      </c>
      <c r="H7802" t="s">
        <v>565</v>
      </c>
      <c r="I7802" s="4" t="b">
        <v>0</v>
      </c>
      <c r="J7802" s="4" t="str">
        <f>CONCATENATE(Orte[[#This Row],[Ort]]," - ",Orte[[#This Row],[Landkreis]])</f>
        <v>Westheim (Pfalz) - Landkreis Germersheim</v>
      </c>
      <c r="L7802" s="3" t="s">
        <v>11188</v>
      </c>
      <c r="M7802" s="3"/>
      <c r="N7802" t="str">
        <f>Orte[[#This Row],[Ort]]</f>
        <v>Westheim (Pfalz)</v>
      </c>
    </row>
    <row r="7803" spans="1:14" x14ac:dyDescent="0.35">
      <c r="A7803" t="s">
        <v>3914</v>
      </c>
      <c r="B7803" s="3" t="s">
        <v>11348</v>
      </c>
      <c r="C7803" s="4">
        <v>49.699955135800003</v>
      </c>
      <c r="D7803" s="4">
        <v>8.2414444319700007</v>
      </c>
      <c r="E7803" s="4">
        <f>Orte[[#This Row],[Lat_dez]]*PI()/180</f>
        <v>0.86742785521317556</v>
      </c>
      <c r="F7803" s="4">
        <f>Orte[[#This Row],[Lon_dez]]*PI()/180</f>
        <v>0.14384034045803032</v>
      </c>
      <c r="G7803" t="s">
        <v>514</v>
      </c>
      <c r="H7803" t="s">
        <v>570</v>
      </c>
      <c r="I7803" s="4" t="b">
        <v>0</v>
      </c>
      <c r="J7803" s="4" t="str">
        <f>CONCATENATE(Orte[[#This Row],[Ort]]," - ",Orte[[#This Row],[Landkreis]])</f>
        <v>Westhofen, Bermersheim - Landkreis Alzey-Worms</v>
      </c>
      <c r="L7803" s="3" t="s">
        <v>9356</v>
      </c>
      <c r="M7803" s="3"/>
      <c r="N7803" t="str">
        <f>Orte[[#This Row],[Ort]]</f>
        <v>Westhofen, Bermersheim</v>
      </c>
    </row>
    <row r="7804" spans="1:14" x14ac:dyDescent="0.35">
      <c r="A7804" t="s">
        <v>4331</v>
      </c>
      <c r="B7804" s="3" t="s">
        <v>11881</v>
      </c>
      <c r="C7804" s="4">
        <v>53.147973587599999</v>
      </c>
      <c r="D7804" s="4">
        <v>7.4444513174800004</v>
      </c>
      <c r="E7804" s="4">
        <f>Orte[[#This Row],[Lat_dez]]*PI()/180</f>
        <v>0.92760712986660288</v>
      </c>
      <c r="F7804" s="4">
        <f>Orte[[#This Row],[Lon_dez]]*PI()/180</f>
        <v>0.1299301864944557</v>
      </c>
      <c r="G7804" t="s">
        <v>554</v>
      </c>
      <c r="H7804" t="s">
        <v>2151</v>
      </c>
      <c r="I7804" s="4" t="b">
        <v>0</v>
      </c>
      <c r="J7804" s="4" t="str">
        <f>CONCATENATE(Orte[[#This Row],[Ort]]," - ",Orte[[#This Row],[Landkreis]])</f>
        <v>Westoverledingen - Landkreis Leer</v>
      </c>
      <c r="L7804" s="3" t="s">
        <v>13471</v>
      </c>
      <c r="M7804" s="3"/>
      <c r="N7804" t="str">
        <f>Orte[[#This Row],[Ort]]</f>
        <v>Westoverledingen</v>
      </c>
    </row>
    <row r="7805" spans="1:14" x14ac:dyDescent="0.35">
      <c r="A7805" t="s">
        <v>4428</v>
      </c>
      <c r="B7805" s="3" t="s">
        <v>12009</v>
      </c>
      <c r="C7805" s="4">
        <v>50.645517523400002</v>
      </c>
      <c r="D7805" s="4">
        <v>8.6472231797799992</v>
      </c>
      <c r="E7805" s="4">
        <f>Orte[[#This Row],[Lat_dez]]*PI()/180</f>
        <v>0.88393103215981439</v>
      </c>
      <c r="F7805" s="4">
        <f>Orte[[#This Row],[Lon_dez]]*PI()/180</f>
        <v>0.15092251564193454</v>
      </c>
      <c r="G7805" t="s">
        <v>549</v>
      </c>
      <c r="H7805" t="s">
        <v>1723</v>
      </c>
      <c r="I7805" s="4" t="b">
        <v>0</v>
      </c>
      <c r="J7805" s="4" t="str">
        <f>CONCATENATE(Orte[[#This Row],[Ort]]," - ",Orte[[#This Row],[Landkreis]])</f>
        <v>Wettenberg - Landkreis Gießen</v>
      </c>
      <c r="L7805" s="3" t="s">
        <v>14534</v>
      </c>
      <c r="M7805" s="3"/>
      <c r="N7805" t="str">
        <f>Orte[[#This Row],[Ort]]</f>
        <v>Wettenberg</v>
      </c>
    </row>
    <row r="7806" spans="1:14" x14ac:dyDescent="0.35">
      <c r="A7806" t="s">
        <v>4427</v>
      </c>
      <c r="B7806" s="3" t="s">
        <v>12008</v>
      </c>
      <c r="C7806" s="4">
        <v>50.914979185100002</v>
      </c>
      <c r="D7806" s="4">
        <v>8.7239958560499993</v>
      </c>
      <c r="E7806" s="4">
        <f>Orte[[#This Row],[Lat_dez]]*PI()/180</f>
        <v>0.88863402536437441</v>
      </c>
      <c r="F7806" s="4">
        <f>Orte[[#This Row],[Lon_dez]]*PI()/180</f>
        <v>0.15226245161841376</v>
      </c>
      <c r="G7806" t="s">
        <v>549</v>
      </c>
      <c r="H7806" t="s">
        <v>761</v>
      </c>
      <c r="I7806" s="4" t="b">
        <v>0</v>
      </c>
      <c r="J7806" s="4" t="str">
        <f>CONCATENATE(Orte[[#This Row],[Ort]]," - ",Orte[[#This Row],[Landkreis]])</f>
        <v>Wetter - Landkreis Marburg-Biedenkopf</v>
      </c>
      <c r="L7806" s="3" t="s">
        <v>9357</v>
      </c>
      <c r="M7806" s="3"/>
      <c r="N7806" t="str">
        <f>Orte[[#This Row],[Ort]]</f>
        <v>Wetter</v>
      </c>
    </row>
    <row r="7807" spans="1:14" x14ac:dyDescent="0.35">
      <c r="A7807" t="s">
        <v>5259</v>
      </c>
      <c r="B7807" s="3" t="s">
        <v>13094</v>
      </c>
      <c r="C7807" s="4">
        <v>51.377745371700001</v>
      </c>
      <c r="D7807" s="4">
        <v>7.3536827278599999</v>
      </c>
      <c r="E7807" s="4">
        <f>Orte[[#This Row],[Lat_dez]]*PI()/180</f>
        <v>0.89671081898744276</v>
      </c>
      <c r="F7807" s="4">
        <f>Orte[[#This Row],[Lon_dez]]*PI()/180</f>
        <v>0.12834597574819515</v>
      </c>
      <c r="G7807" t="s">
        <v>504</v>
      </c>
      <c r="H7807" t="s">
        <v>1653</v>
      </c>
      <c r="I7807" s="4" t="b">
        <v>0</v>
      </c>
      <c r="J7807" s="4" t="str">
        <f>CONCATENATE(Orte[[#This Row],[Ort]]," - ",Orte[[#This Row],[Landkreis]])</f>
        <v>Wetter (Ruhr) - Kreis Ennepe-Ruhr-Kreis</v>
      </c>
      <c r="L7807" s="3" t="s">
        <v>14175</v>
      </c>
      <c r="M7807" s="3"/>
      <c r="N7807" t="str">
        <f>Orte[[#This Row],[Ort]]</f>
        <v>Wetter (Ruhr)</v>
      </c>
    </row>
    <row r="7808" spans="1:14" x14ac:dyDescent="0.35">
      <c r="A7808" t="s">
        <v>5256</v>
      </c>
      <c r="B7808" s="3" t="s">
        <v>13091</v>
      </c>
      <c r="C7808" s="4">
        <v>52.231155050300003</v>
      </c>
      <c r="D7808" s="4">
        <v>7.2952133958700003</v>
      </c>
      <c r="E7808" s="4">
        <f>Orte[[#This Row],[Lat_dez]]*PI()/180</f>
        <v>0.91160562774739951</v>
      </c>
      <c r="F7808" s="4">
        <f>Orte[[#This Row],[Lon_dez]]*PI()/180</f>
        <v>0.127325493393528</v>
      </c>
      <c r="G7808" t="s">
        <v>504</v>
      </c>
      <c r="H7808" t="s">
        <v>601</v>
      </c>
      <c r="I7808" s="4" t="b">
        <v>0</v>
      </c>
      <c r="J7808" s="4" t="str">
        <f>CONCATENATE(Orte[[#This Row],[Ort]]," - ",Orte[[#This Row],[Landkreis]])</f>
        <v>Wettringen - Kreis Steinfurt</v>
      </c>
      <c r="L7808" s="3" t="s">
        <v>12710</v>
      </c>
      <c r="M7808" s="3"/>
      <c r="N7808" t="str">
        <f>Orte[[#This Row],[Ort]]</f>
        <v>Wettringen</v>
      </c>
    </row>
    <row r="7809" spans="1:14" x14ac:dyDescent="0.35">
      <c r="A7809" t="s">
        <v>5256</v>
      </c>
      <c r="B7809" s="3" t="s">
        <v>13136</v>
      </c>
      <c r="C7809" s="4">
        <v>49.260078674500001</v>
      </c>
      <c r="D7809" s="4">
        <v>10.1663033556</v>
      </c>
      <c r="E7809" s="4">
        <f>Orte[[#This Row],[Lat_dez]]*PI()/180</f>
        <v>0.8597505626614691</v>
      </c>
      <c r="F7809" s="4">
        <f>Orte[[#This Row],[Lon_dez]]*PI()/180</f>
        <v>0.1774354663117679</v>
      </c>
      <c r="G7809" t="s">
        <v>665</v>
      </c>
      <c r="H7809" t="s">
        <v>784</v>
      </c>
      <c r="I7809" s="4" t="b">
        <v>0</v>
      </c>
      <c r="J7809" s="4" t="str">
        <f>CONCATENATE(Orte[[#This Row],[Ort]]," - ",Orte[[#This Row],[Landkreis]])</f>
        <v>Wettringen - Landkreis Ansbach</v>
      </c>
      <c r="L7809" s="3" t="s">
        <v>8326</v>
      </c>
      <c r="M7809" s="3"/>
      <c r="N7809" t="str">
        <f>Orte[[#This Row],[Ort]]</f>
        <v>Wettringen</v>
      </c>
    </row>
    <row r="7810" spans="1:14" x14ac:dyDescent="0.35">
      <c r="A7810" t="s">
        <v>4334</v>
      </c>
      <c r="B7810" s="3" t="s">
        <v>11885</v>
      </c>
      <c r="C7810" s="4">
        <v>48.833834848099997</v>
      </c>
      <c r="D7810" s="4">
        <v>11.411162837699999</v>
      </c>
      <c r="E7810" s="4">
        <f>Orte[[#This Row],[Lat_dez]]*PI()/180</f>
        <v>0.85231120447448994</v>
      </c>
      <c r="F7810" s="4">
        <f>Orte[[#This Row],[Lon_dez]]*PI()/180</f>
        <v>0.1991623629990843</v>
      </c>
      <c r="G7810" t="s">
        <v>665</v>
      </c>
      <c r="H7810" t="s">
        <v>1867</v>
      </c>
      <c r="I7810" s="4" t="b">
        <v>0</v>
      </c>
      <c r="J7810" s="4" t="str">
        <f>CONCATENATE(Orte[[#This Row],[Ort]]," - ",Orte[[#This Row],[Landkreis]])</f>
        <v>Wettstetten - Landkreis Eichstätt</v>
      </c>
      <c r="L7810" s="3" t="s">
        <v>12817</v>
      </c>
      <c r="M7810" s="3"/>
      <c r="N7810" t="str">
        <f>Orte[[#This Row],[Ort]]</f>
        <v>Wettstetten</v>
      </c>
    </row>
    <row r="7811" spans="1:14" x14ac:dyDescent="0.35">
      <c r="A7811" t="s">
        <v>715</v>
      </c>
      <c r="B7811" s="3" t="s">
        <v>15418</v>
      </c>
      <c r="C7811" s="4">
        <v>50.5669374812</v>
      </c>
      <c r="D7811" s="4">
        <v>8.4860422799900004</v>
      </c>
      <c r="E7811" s="4">
        <f>Orte[[#This Row],[Lat_dez]]*PI()/180</f>
        <v>0.88255955169706823</v>
      </c>
      <c r="F7811" s="4">
        <f>Orte[[#This Row],[Lon_dez]]*PI()/180</f>
        <v>0.14810937824927203</v>
      </c>
      <c r="G7811" t="s">
        <v>549</v>
      </c>
      <c r="H7811" t="s">
        <v>550</v>
      </c>
      <c r="I7811" s="4" t="b">
        <v>0</v>
      </c>
      <c r="J7811" s="4" t="str">
        <f>CONCATENATE(Orte[[#This Row],[Ort]]," - ",Orte[[#This Row],[Landkreis]])</f>
        <v>Wetzlar - Landkreis Lahn-Dill-Kreis</v>
      </c>
      <c r="L7811" s="3" t="s">
        <v>11961</v>
      </c>
      <c r="M7811" s="3"/>
      <c r="N7811" t="str">
        <f>Orte[[#This Row],[Ort]]</f>
        <v>Wetzlar</v>
      </c>
    </row>
    <row r="7812" spans="1:14" x14ac:dyDescent="0.35">
      <c r="A7812" t="s">
        <v>715</v>
      </c>
      <c r="B7812" s="3" t="s">
        <v>13938</v>
      </c>
      <c r="C7812" s="4">
        <v>50.544485642200002</v>
      </c>
      <c r="D7812" s="4">
        <v>8.5120437039700008</v>
      </c>
      <c r="E7812" s="4">
        <f>Orte[[#This Row],[Lat_dez]]*PI()/180</f>
        <v>0.88216769318339061</v>
      </c>
      <c r="F7812" s="4">
        <f>Orte[[#This Row],[Lon_dez]]*PI()/180</f>
        <v>0.14856318870793003</v>
      </c>
      <c r="G7812" t="s">
        <v>549</v>
      </c>
      <c r="H7812" t="s">
        <v>550</v>
      </c>
      <c r="I7812" s="4" t="b">
        <v>0</v>
      </c>
      <c r="J7812" s="4" t="str">
        <f>CONCATENATE(Orte[[#This Row],[Ort]]," - ",Orte[[#This Row],[Landkreis]])</f>
        <v>Wetzlar - Landkreis Lahn-Dill-Kreis</v>
      </c>
      <c r="L7812" s="3" t="s">
        <v>11417</v>
      </c>
      <c r="M7812" s="3"/>
      <c r="N7812" t="str">
        <f>Orte[[#This Row],[Ort]]</f>
        <v>Wetzlar</v>
      </c>
    </row>
    <row r="7813" spans="1:14" x14ac:dyDescent="0.35">
      <c r="A7813" t="s">
        <v>715</v>
      </c>
      <c r="B7813" s="3" t="s">
        <v>15416</v>
      </c>
      <c r="C7813" s="4">
        <v>50.544049296399997</v>
      </c>
      <c r="D7813" s="4">
        <v>8.4553242578399992</v>
      </c>
      <c r="E7813" s="4">
        <f>Orte[[#This Row],[Lat_dez]]*PI()/180</f>
        <v>0.88216007751250325</v>
      </c>
      <c r="F7813" s="4">
        <f>Orte[[#This Row],[Lon_dez]]*PI()/180</f>
        <v>0.14757324762305396</v>
      </c>
      <c r="G7813" t="s">
        <v>549</v>
      </c>
      <c r="H7813" t="s">
        <v>550</v>
      </c>
      <c r="I7813" s="4" t="b">
        <v>0</v>
      </c>
      <c r="J7813" s="4" t="str">
        <f>CONCATENATE(Orte[[#This Row],[Ort]]," - ",Orte[[#This Row],[Landkreis]])</f>
        <v>Wetzlar - Landkreis Lahn-Dill-Kreis</v>
      </c>
      <c r="L7813" s="3" t="s">
        <v>11709</v>
      </c>
      <c r="M7813" s="3"/>
      <c r="N7813" t="str">
        <f>Orte[[#This Row],[Ort]]</f>
        <v>Wetzlar</v>
      </c>
    </row>
    <row r="7814" spans="1:14" x14ac:dyDescent="0.35">
      <c r="A7814" t="s">
        <v>715</v>
      </c>
      <c r="B7814" s="3" t="s">
        <v>14298</v>
      </c>
      <c r="C7814" s="4">
        <v>50.525180773899997</v>
      </c>
      <c r="D7814" s="4">
        <v>8.4885976020400005</v>
      </c>
      <c r="E7814" s="4">
        <f>Orte[[#This Row],[Lat_dez]]*PI()/180</f>
        <v>0.88183075966989166</v>
      </c>
      <c r="F7814" s="4">
        <f>Orte[[#This Row],[Lon_dez]]*PI()/180</f>
        <v>0.14815397703249333</v>
      </c>
      <c r="G7814" t="s">
        <v>549</v>
      </c>
      <c r="H7814" t="s">
        <v>550</v>
      </c>
      <c r="I7814" s="4" t="b">
        <v>0</v>
      </c>
      <c r="J7814" s="4" t="str">
        <f>CONCATENATE(Orte[[#This Row],[Ort]]," - ",Orte[[#This Row],[Landkreis]])</f>
        <v>Wetzlar - Landkreis Lahn-Dill-Kreis</v>
      </c>
      <c r="L7814" s="3" t="s">
        <v>11396</v>
      </c>
      <c r="M7814" s="3"/>
      <c r="N7814" t="str">
        <f>Orte[[#This Row],[Ort]]</f>
        <v>Wetzlar</v>
      </c>
    </row>
    <row r="7815" spans="1:14" x14ac:dyDescent="0.35">
      <c r="A7815" t="s">
        <v>715</v>
      </c>
      <c r="B7815" s="3" t="s">
        <v>15422</v>
      </c>
      <c r="C7815" s="4">
        <v>50.548202675600002</v>
      </c>
      <c r="D7815" s="4">
        <v>8.5693571199300003</v>
      </c>
      <c r="E7815" s="4">
        <f>Orte[[#This Row],[Lat_dez]]*PI()/180</f>
        <v>0.88223256765462721</v>
      </c>
      <c r="F7815" s="4">
        <f>Orte[[#This Row],[Lon_dez]]*PI()/180</f>
        <v>0.1495634965219971</v>
      </c>
      <c r="G7815" t="s">
        <v>549</v>
      </c>
      <c r="H7815" t="s">
        <v>550</v>
      </c>
      <c r="I7815" s="4" t="b">
        <v>0</v>
      </c>
      <c r="J7815" s="4" t="str">
        <f>CONCATENATE(Orte[[#This Row],[Ort]]," - ",Orte[[#This Row],[Landkreis]])</f>
        <v>Wetzlar - Landkreis Lahn-Dill-Kreis</v>
      </c>
      <c r="L7815" s="3" t="s">
        <v>10790</v>
      </c>
      <c r="M7815" s="3"/>
      <c r="N7815" t="str">
        <f>Orte[[#This Row],[Ort]]</f>
        <v>Wetzlar</v>
      </c>
    </row>
    <row r="7816" spans="1:14" x14ac:dyDescent="0.35">
      <c r="A7816" t="s">
        <v>715</v>
      </c>
      <c r="B7816" s="3" t="s">
        <v>12454</v>
      </c>
      <c r="C7816" s="4">
        <v>50.562545550700001</v>
      </c>
      <c r="D7816" s="4">
        <v>8.5952649892099995</v>
      </c>
      <c r="E7816" s="4">
        <f>Orte[[#This Row],[Lat_dez]]*PI()/180</f>
        <v>0.88248289804932445</v>
      </c>
      <c r="F7816" s="4">
        <f>Orte[[#This Row],[Lon_dez]]*PI()/180</f>
        <v>0.15001567414310937</v>
      </c>
      <c r="G7816" t="s">
        <v>549</v>
      </c>
      <c r="H7816" t="s">
        <v>550</v>
      </c>
      <c r="I7816" s="4" t="b">
        <v>0</v>
      </c>
      <c r="J7816" s="4" t="str">
        <f>CONCATENATE(Orte[[#This Row],[Ort]]," - ",Orte[[#This Row],[Landkreis]])</f>
        <v>Wetzlar - Landkreis Lahn-Dill-Kreis</v>
      </c>
      <c r="L7816" s="3" t="s">
        <v>8912</v>
      </c>
      <c r="M7816" s="3"/>
      <c r="N7816" t="str">
        <f>Orte[[#This Row],[Ort]]</f>
        <v>Wetzlar</v>
      </c>
    </row>
    <row r="7817" spans="1:14" x14ac:dyDescent="0.35">
      <c r="A7817" t="s">
        <v>715</v>
      </c>
      <c r="B7817" s="3" t="s">
        <v>9366</v>
      </c>
      <c r="C7817" s="4">
        <v>50.594920703</v>
      </c>
      <c r="D7817" s="4">
        <v>8.5257215641700004</v>
      </c>
      <c r="E7817" s="4">
        <f>Orte[[#This Row],[Lat_dez]]*PI()/180</f>
        <v>0.88304795105279399</v>
      </c>
      <c r="F7817" s="4">
        <f>Orte[[#This Row],[Lon_dez]]*PI()/180</f>
        <v>0.14880191240304752</v>
      </c>
      <c r="G7817" t="s">
        <v>549</v>
      </c>
      <c r="H7817" t="s">
        <v>550</v>
      </c>
      <c r="I7817" s="4" t="b">
        <v>0</v>
      </c>
      <c r="J7817" s="4" t="str">
        <f>CONCATENATE(Orte[[#This Row],[Ort]]," - ",Orte[[#This Row],[Landkreis]])</f>
        <v>Wetzlar - Landkreis Lahn-Dill-Kreis</v>
      </c>
      <c r="L7817" s="3" t="s">
        <v>14978</v>
      </c>
      <c r="M7817" s="3"/>
      <c r="N7817" t="str">
        <f>Orte[[#This Row],[Ort]]</f>
        <v>Wetzlar</v>
      </c>
    </row>
    <row r="7818" spans="1:14" x14ac:dyDescent="0.35">
      <c r="A7818" t="s">
        <v>715</v>
      </c>
      <c r="B7818" s="3" t="s">
        <v>7798</v>
      </c>
      <c r="C7818" s="4">
        <v>50.6173170263</v>
      </c>
      <c r="D7818" s="4">
        <v>8.50340374608</v>
      </c>
      <c r="E7818" s="4">
        <f>Orte[[#This Row],[Lat_dez]]*PI()/180</f>
        <v>0.88343884063472022</v>
      </c>
      <c r="F7818" s="4">
        <f>Orte[[#This Row],[Lon_dez]]*PI()/180</f>
        <v>0.14841239299551584</v>
      </c>
      <c r="G7818" t="s">
        <v>549</v>
      </c>
      <c r="H7818" t="s">
        <v>550</v>
      </c>
      <c r="I7818" s="4" t="b">
        <v>0</v>
      </c>
      <c r="J7818" s="4" t="str">
        <f>CONCATENATE(Orte[[#This Row],[Ort]]," - ",Orte[[#This Row],[Landkreis]])</f>
        <v>Wetzlar - Landkreis Lahn-Dill-Kreis</v>
      </c>
      <c r="L7818" s="3" t="s">
        <v>15695</v>
      </c>
      <c r="M7818" s="3"/>
      <c r="N7818" t="str">
        <f>Orte[[#This Row],[Ort]]</f>
        <v>Wetzlar</v>
      </c>
    </row>
    <row r="7819" spans="1:14" x14ac:dyDescent="0.35">
      <c r="A7819" t="s">
        <v>715</v>
      </c>
      <c r="B7819" s="3" t="s">
        <v>10310</v>
      </c>
      <c r="C7819" s="4">
        <v>50.588923916799999</v>
      </c>
      <c r="D7819" s="4">
        <v>8.4934895561000001</v>
      </c>
      <c r="E7819" s="4">
        <f>Orte[[#This Row],[Lat_dez]]*PI()/180</f>
        <v>0.88294328738906591</v>
      </c>
      <c r="F7819" s="4">
        <f>Orte[[#This Row],[Lon_dez]]*PI()/180</f>
        <v>0.14823935773769661</v>
      </c>
      <c r="G7819" t="s">
        <v>549</v>
      </c>
      <c r="H7819" t="s">
        <v>550</v>
      </c>
      <c r="I7819" s="4" t="b">
        <v>0</v>
      </c>
      <c r="J7819" s="4" t="str">
        <f>CONCATENATE(Orte[[#This Row],[Ort]]," - ",Orte[[#This Row],[Landkreis]])</f>
        <v>Wetzlar - Landkreis Lahn-Dill-Kreis</v>
      </c>
      <c r="L7819" s="3" t="s">
        <v>14007</v>
      </c>
      <c r="M7819" s="3"/>
      <c r="N7819" t="str">
        <f>Orte[[#This Row],[Ort]]</f>
        <v>Wetzlar</v>
      </c>
    </row>
    <row r="7820" spans="1:14" x14ac:dyDescent="0.35">
      <c r="A7820" t="s">
        <v>5898</v>
      </c>
      <c r="B7820" s="3" t="s">
        <v>13941</v>
      </c>
      <c r="C7820" s="4">
        <v>50.567849318</v>
      </c>
      <c r="D7820" s="4">
        <v>8.5308071353100008</v>
      </c>
      <c r="E7820" s="4">
        <f>Orte[[#This Row],[Lat_dez]]*PI()/180</f>
        <v>0.8825754662514691</v>
      </c>
      <c r="F7820" s="4">
        <f>Orte[[#This Row],[Lon_dez]]*PI()/180</f>
        <v>0.14889067236378492</v>
      </c>
      <c r="G7820" t="s">
        <v>549</v>
      </c>
      <c r="H7820" t="s">
        <v>550</v>
      </c>
      <c r="I7820" s="4" t="b">
        <v>0</v>
      </c>
      <c r="J7820" s="4" t="str">
        <f>CONCATENATE(Orte[[#This Row],[Ort]]," - ",Orte[[#This Row],[Landkreis]])</f>
        <v>Wetzlar Garbeinheim - Landkreis Lahn-Dill-Kreis</v>
      </c>
      <c r="L7820" s="3" t="s">
        <v>14347</v>
      </c>
      <c r="M7820" s="3"/>
      <c r="N7820" t="str">
        <f>Orte[[#This Row],[Ort]]</f>
        <v>Wetzlar Garbeinheim</v>
      </c>
    </row>
    <row r="7821" spans="1:14" x14ac:dyDescent="0.35">
      <c r="A7821" t="s">
        <v>4282</v>
      </c>
      <c r="B7821" s="3" t="s">
        <v>11808</v>
      </c>
      <c r="C7821" s="4">
        <v>53.847719030100002</v>
      </c>
      <c r="D7821" s="4">
        <v>9.3882401293700006</v>
      </c>
      <c r="E7821" s="4">
        <f>Orte[[#This Row],[Lat_dez]]*PI()/180</f>
        <v>0.93981999176405251</v>
      </c>
      <c r="F7821" s="4">
        <f>Orte[[#This Row],[Lon_dez]]*PI()/180</f>
        <v>0.16385570122536491</v>
      </c>
      <c r="G7821" t="s">
        <v>641</v>
      </c>
      <c r="H7821" t="s">
        <v>1005</v>
      </c>
      <c r="I7821" s="4" t="b">
        <v>0</v>
      </c>
      <c r="J7821" s="4" t="str">
        <f>CONCATENATE(Orte[[#This Row],[Ort]]," - ",Orte[[#This Row],[Landkreis]])</f>
        <v>Wewelsfleth - Kreis Steinburg</v>
      </c>
      <c r="L7821" s="3" t="s">
        <v>15120</v>
      </c>
      <c r="M7821" s="3"/>
      <c r="N7821" t="str">
        <f>Orte[[#This Row],[Ort]]</f>
        <v>Wewelsfleth</v>
      </c>
    </row>
    <row r="7822" spans="1:14" x14ac:dyDescent="0.35">
      <c r="A7822" t="s">
        <v>1874</v>
      </c>
      <c r="B7822" s="3" t="s">
        <v>8844</v>
      </c>
      <c r="C7822" s="4">
        <v>47.858058269200001</v>
      </c>
      <c r="D7822" s="4">
        <v>11.814947808299999</v>
      </c>
      <c r="E7822" s="4">
        <f>Orte[[#This Row],[Lat_dez]]*PI()/180</f>
        <v>0.83528069040883868</v>
      </c>
      <c r="F7822" s="4">
        <f>Orte[[#This Row],[Lon_dez]]*PI()/180</f>
        <v>0.20620974020612282</v>
      </c>
      <c r="G7822" t="s">
        <v>665</v>
      </c>
      <c r="H7822" t="s">
        <v>859</v>
      </c>
      <c r="I7822" s="4" t="b">
        <v>0</v>
      </c>
      <c r="J7822" s="4" t="str">
        <f>CONCATENATE(Orte[[#This Row],[Ort]]," - ",Orte[[#This Row],[Landkreis]])</f>
        <v>Weyarn - Landkreis Miesbach</v>
      </c>
      <c r="L7822" s="3" t="s">
        <v>15122</v>
      </c>
      <c r="M7822" s="3"/>
      <c r="N7822" t="str">
        <f>Orte[[#This Row],[Ort]]</f>
        <v>Weyarn</v>
      </c>
    </row>
    <row r="7823" spans="1:14" x14ac:dyDescent="0.35">
      <c r="A7823" t="s">
        <v>7178</v>
      </c>
      <c r="B7823" s="3" t="s">
        <v>15672</v>
      </c>
      <c r="C7823" s="4">
        <v>50.708383494800003</v>
      </c>
      <c r="D7823" s="4">
        <v>7.5236961385800001</v>
      </c>
      <c r="E7823" s="4">
        <f>Orte[[#This Row],[Lat_dez]]*PI()/180</f>
        <v>0.88502825034820898</v>
      </c>
      <c r="F7823" s="4">
        <f>Orte[[#This Row],[Lon_dez]]*PI()/180</f>
        <v>0.13131326953780456</v>
      </c>
      <c r="G7823" t="s">
        <v>514</v>
      </c>
      <c r="H7823" t="s">
        <v>582</v>
      </c>
      <c r="I7823" s="4" t="b">
        <v>0</v>
      </c>
      <c r="J7823" s="4" t="str">
        <f>CONCATENATE(Orte[[#This Row],[Ort]]," - ",Orte[[#This Row],[Landkreis]])</f>
        <v>Weyerbusch - Landkreis Altenkirchen (Westerwald)</v>
      </c>
      <c r="L7823" s="3" t="s">
        <v>8477</v>
      </c>
      <c r="M7823" s="3"/>
      <c r="N7823" t="str">
        <f>Orte[[#This Row],[Ort]]</f>
        <v>Weyerbusch</v>
      </c>
    </row>
    <row r="7824" spans="1:14" x14ac:dyDescent="0.35">
      <c r="A7824" t="s">
        <v>4844</v>
      </c>
      <c r="B7824" s="3" t="s">
        <v>12549</v>
      </c>
      <c r="C7824" s="4">
        <v>52.463198396999999</v>
      </c>
      <c r="D7824" s="4">
        <v>10.717859950599999</v>
      </c>
      <c r="E7824" s="4">
        <f>Orte[[#This Row],[Lat_dez]]*PI()/180</f>
        <v>0.91565554815466121</v>
      </c>
      <c r="F7824" s="4">
        <f>Orte[[#This Row],[Lon_dez]]*PI()/180</f>
        <v>0.18706194490560679</v>
      </c>
      <c r="G7824" t="s">
        <v>554</v>
      </c>
      <c r="H7824" t="s">
        <v>1314</v>
      </c>
      <c r="I7824" s="4" t="b">
        <v>0</v>
      </c>
      <c r="J7824" s="4" t="str">
        <f>CONCATENATE(Orte[[#This Row],[Ort]]," - ",Orte[[#This Row],[Landkreis]])</f>
        <v>Weyhausen - Landkreis Gifhorn</v>
      </c>
      <c r="L7824" s="3" t="s">
        <v>13490</v>
      </c>
      <c r="M7824" s="3"/>
      <c r="N7824" t="str">
        <f>Orte[[#This Row],[Ort]]</f>
        <v>Weyhausen</v>
      </c>
    </row>
    <row r="7825" spans="1:14" x14ac:dyDescent="0.35">
      <c r="A7825" t="s">
        <v>5510</v>
      </c>
      <c r="B7825" s="3" t="s">
        <v>13409</v>
      </c>
      <c r="C7825" s="4">
        <v>52.988728106000003</v>
      </c>
      <c r="D7825" s="4">
        <v>8.8507832367399999</v>
      </c>
      <c r="E7825" s="4">
        <f>Orte[[#This Row],[Lat_dez]]*PI()/180</f>
        <v>0.92482777189375898</v>
      </c>
      <c r="F7825" s="4">
        <f>Orte[[#This Row],[Lon_dez]]*PI()/180</f>
        <v>0.15447530886143374</v>
      </c>
      <c r="G7825" t="s">
        <v>554</v>
      </c>
      <c r="H7825" t="s">
        <v>737</v>
      </c>
      <c r="I7825" s="4" t="b">
        <v>0</v>
      </c>
      <c r="J7825" s="4" t="str">
        <f>CONCATENATE(Orte[[#This Row],[Ort]]," - ",Orte[[#This Row],[Landkreis]])</f>
        <v>Weyhe - Landkreis Diepholz</v>
      </c>
      <c r="L7825" s="3" t="s">
        <v>11731</v>
      </c>
      <c r="M7825" s="3"/>
      <c r="N7825" t="str">
        <f>Orte[[#This Row],[Ort]]</f>
        <v>Weyhe</v>
      </c>
    </row>
    <row r="7826" spans="1:14" x14ac:dyDescent="0.35">
      <c r="A7826" t="s">
        <v>6450</v>
      </c>
      <c r="B7826" s="3" t="s">
        <v>14684</v>
      </c>
      <c r="C7826" s="4">
        <v>51.496135471099997</v>
      </c>
      <c r="D7826" s="4">
        <v>7.8693176809600001</v>
      </c>
      <c r="E7826" s="4">
        <f>Orte[[#This Row],[Lat_dez]]*PI()/180</f>
        <v>0.89877711602373611</v>
      </c>
      <c r="F7826" s="4">
        <f>Orte[[#This Row],[Lon_dez]]*PI()/180</f>
        <v>0.13734550341815668</v>
      </c>
      <c r="G7826" t="s">
        <v>504</v>
      </c>
      <c r="H7826" t="s">
        <v>575</v>
      </c>
      <c r="I7826" s="4" t="b">
        <v>0</v>
      </c>
      <c r="J7826" s="4" t="str">
        <f>CONCATENATE(Orte[[#This Row],[Ort]]," - ",Orte[[#This Row],[Landkreis]])</f>
        <v>Wickede (Ruhr) - Kreis Soest</v>
      </c>
      <c r="L7826" s="3" t="s">
        <v>14982</v>
      </c>
      <c r="M7826" s="3"/>
      <c r="N7826" t="str">
        <f>Orte[[#This Row],[Ort]]</f>
        <v>Wickede (Ruhr)</v>
      </c>
    </row>
    <row r="7827" spans="1:14" x14ac:dyDescent="0.35">
      <c r="A7827" t="s">
        <v>5933</v>
      </c>
      <c r="B7827" s="3" t="s">
        <v>13989</v>
      </c>
      <c r="C7827" s="4">
        <v>49.328816886299997</v>
      </c>
      <c r="D7827" s="4">
        <v>9.4251228039699999</v>
      </c>
      <c r="E7827" s="4">
        <f>Orte[[#This Row],[Lat_dez]]*PI()/180</f>
        <v>0.86095027077931219</v>
      </c>
      <c r="F7827" s="4">
        <f>Orte[[#This Row],[Lon_dez]]*PI()/180</f>
        <v>0.16449942533407658</v>
      </c>
      <c r="G7827" t="s">
        <v>546</v>
      </c>
      <c r="H7827" t="s">
        <v>759</v>
      </c>
      <c r="I7827" s="4" t="b">
        <v>0</v>
      </c>
      <c r="J7827" s="4" t="str">
        <f>CONCATENATE(Orte[[#This Row],[Ort]]," - ",Orte[[#This Row],[Landkreis]])</f>
        <v>Widdern - Landkreis Heilbronn</v>
      </c>
      <c r="L7827" s="3" t="s">
        <v>12299</v>
      </c>
      <c r="M7827" s="3"/>
      <c r="N7827" t="str">
        <f>Orte[[#This Row],[Ort]]</f>
        <v>Widdern</v>
      </c>
    </row>
    <row r="7828" spans="1:14" x14ac:dyDescent="0.35">
      <c r="A7828" t="s">
        <v>3922</v>
      </c>
      <c r="B7828" s="3" t="s">
        <v>11358</v>
      </c>
      <c r="C7828" s="4">
        <v>47.843697204500003</v>
      </c>
      <c r="D7828" s="4">
        <v>7.8891527667199997</v>
      </c>
      <c r="E7828" s="4">
        <f>Orte[[#This Row],[Lat_dez]]*PI()/180</f>
        <v>0.83503004254573188</v>
      </c>
      <c r="F7828" s="4">
        <f>Orte[[#This Row],[Lon_dez]]*PI()/180</f>
        <v>0.13769169097208411</v>
      </c>
      <c r="G7828" t="s">
        <v>546</v>
      </c>
      <c r="H7828" t="s">
        <v>597</v>
      </c>
      <c r="I7828" s="4" t="b">
        <v>0</v>
      </c>
      <c r="J7828" s="4" t="str">
        <f>CONCATENATE(Orte[[#This Row],[Ort]]," - ",Orte[[#This Row],[Landkreis]])</f>
        <v>Wieden - Landkreis Lörrach</v>
      </c>
      <c r="L7828" s="3" t="s">
        <v>11701</v>
      </c>
      <c r="M7828" s="3"/>
      <c r="N7828" t="str">
        <f>Orte[[#This Row],[Ort]]</f>
        <v>Wieden</v>
      </c>
    </row>
    <row r="7829" spans="1:14" x14ac:dyDescent="0.35">
      <c r="A7829" t="s">
        <v>766</v>
      </c>
      <c r="B7829" s="3" t="s">
        <v>7829</v>
      </c>
      <c r="C7829" s="4">
        <v>52.390732741699999</v>
      </c>
      <c r="D7829" s="4">
        <v>9.1284096486500008</v>
      </c>
      <c r="E7829" s="4">
        <f>Orte[[#This Row],[Lat_dez]]*PI()/180</f>
        <v>0.9143907838750609</v>
      </c>
      <c r="F7829" s="4">
        <f>Orte[[#This Row],[Lon_dez]]*PI()/180</f>
        <v>0.15932080383976127</v>
      </c>
      <c r="G7829" t="s">
        <v>554</v>
      </c>
      <c r="H7829" t="s">
        <v>767</v>
      </c>
      <c r="I7829" s="4" t="b">
        <v>0</v>
      </c>
      <c r="J7829" s="4" t="str">
        <f>CONCATENATE(Orte[[#This Row],[Ort]]," - ",Orte[[#This Row],[Landkreis]])</f>
        <v>Wiedensahl - Landkreis Schaumburg</v>
      </c>
      <c r="L7829" s="3" t="s">
        <v>12302</v>
      </c>
      <c r="M7829" s="3"/>
      <c r="N7829" t="str">
        <f>Orte[[#This Row],[Ort]]</f>
        <v>Wiedensahl</v>
      </c>
    </row>
    <row r="7830" spans="1:14" x14ac:dyDescent="0.35">
      <c r="A7830" t="s">
        <v>5561</v>
      </c>
      <c r="B7830" s="3" t="s">
        <v>13477</v>
      </c>
      <c r="C7830" s="4">
        <v>48.0351120001</v>
      </c>
      <c r="D7830" s="4">
        <v>10.6719808198</v>
      </c>
      <c r="E7830" s="4">
        <f>Orte[[#This Row],[Lat_dez]]*PI()/180</f>
        <v>0.83837086096598368</v>
      </c>
      <c r="F7830" s="4">
        <f>Orte[[#This Row],[Lon_dez]]*PI()/180</f>
        <v>0.18626120301519364</v>
      </c>
      <c r="G7830" t="s">
        <v>665</v>
      </c>
      <c r="H7830" t="s">
        <v>683</v>
      </c>
      <c r="I7830" s="4" t="b">
        <v>0</v>
      </c>
      <c r="J7830" s="4" t="str">
        <f>CONCATENATE(Orte[[#This Row],[Ort]]," - ",Orte[[#This Row],[Landkreis]])</f>
        <v>Wiedergeltingen - Landkreis Unterallgäu</v>
      </c>
      <c r="L7830" s="3" t="s">
        <v>13739</v>
      </c>
      <c r="M7830" s="3"/>
      <c r="N7830" t="str">
        <f>Orte[[#This Row],[Ort]]</f>
        <v>Wiedergeltingen</v>
      </c>
    </row>
    <row r="7831" spans="1:14" x14ac:dyDescent="0.35">
      <c r="A7831" t="s">
        <v>4893</v>
      </c>
      <c r="B7831" s="3" t="s">
        <v>12606</v>
      </c>
      <c r="C7831" s="4">
        <v>53.254158167600004</v>
      </c>
      <c r="D7831" s="4">
        <v>8.1055830128800004</v>
      </c>
      <c r="E7831" s="4">
        <f>Orte[[#This Row],[Lat_dez]]*PI()/180</f>
        <v>0.92946040040245037</v>
      </c>
      <c r="F7831" s="4">
        <f>Orte[[#This Row],[Lon_dez]]*PI()/180</f>
        <v>0.14146911136847795</v>
      </c>
      <c r="G7831" t="s">
        <v>554</v>
      </c>
      <c r="H7831" t="s">
        <v>4514</v>
      </c>
      <c r="I7831" s="4" t="b">
        <v>0</v>
      </c>
      <c r="J7831" s="4" t="str">
        <f>CONCATENATE(Orte[[#This Row],[Ort]]," - ",Orte[[#This Row],[Landkreis]])</f>
        <v>Wiefelstede - Landkreis Ammerland</v>
      </c>
      <c r="L7831" s="3" t="s">
        <v>13353</v>
      </c>
      <c r="M7831" s="3"/>
      <c r="N7831" t="str">
        <f>Orte[[#This Row],[Ort]]</f>
        <v>Wiefelstede</v>
      </c>
    </row>
    <row r="7832" spans="1:14" x14ac:dyDescent="0.35">
      <c r="A7832" t="s">
        <v>6032</v>
      </c>
      <c r="B7832" s="3" t="s">
        <v>14114</v>
      </c>
      <c r="C7832" s="4">
        <v>50.957658967999997</v>
      </c>
      <c r="D7832" s="4">
        <v>7.5301078560099999</v>
      </c>
      <c r="E7832" s="4">
        <f>Orte[[#This Row],[Lat_dez]]*PI()/180</f>
        <v>0.88937892810001573</v>
      </c>
      <c r="F7832" s="4">
        <f>Orte[[#This Row],[Lon_dez]]*PI()/180</f>
        <v>0.13142517511766558</v>
      </c>
      <c r="G7832" t="s">
        <v>504</v>
      </c>
      <c r="H7832" t="s">
        <v>1161</v>
      </c>
      <c r="I7832" s="4" t="b">
        <v>0</v>
      </c>
      <c r="J7832" s="4" t="str">
        <f>CONCATENATE(Orte[[#This Row],[Ort]]," - ",Orte[[#This Row],[Landkreis]])</f>
        <v>Wiehl - Kreis Oberbergischer Kreis</v>
      </c>
      <c r="L7832" s="3" t="s">
        <v>7989</v>
      </c>
      <c r="M7832" s="3"/>
      <c r="N7832" t="str">
        <f>Orte[[#This Row],[Ort]]</f>
        <v>Wiehl</v>
      </c>
    </row>
    <row r="7833" spans="1:14" x14ac:dyDescent="0.35">
      <c r="A7833" t="s">
        <v>4645</v>
      </c>
      <c r="B7833" s="3" t="s">
        <v>12297</v>
      </c>
      <c r="C7833" s="4">
        <v>47.871112435900002</v>
      </c>
      <c r="D7833" s="4">
        <v>11.184995413399999</v>
      </c>
      <c r="E7833" s="4">
        <f>Orte[[#This Row],[Lat_dez]]*PI()/180</f>
        <v>0.83550852859885794</v>
      </c>
      <c r="F7833" s="4">
        <f>Orte[[#This Row],[Lon_dez]]*PI()/180</f>
        <v>0.19521499678429424</v>
      </c>
      <c r="G7833" t="s">
        <v>665</v>
      </c>
      <c r="H7833" t="s">
        <v>1338</v>
      </c>
      <c r="I7833" s="4" t="b">
        <v>0</v>
      </c>
      <c r="J7833" s="4" t="str">
        <f>CONCATENATE(Orte[[#This Row],[Ort]]," - ",Orte[[#This Row],[Landkreis]])</f>
        <v>Wielenbach - Landkreis Weilheim-Schongau</v>
      </c>
      <c r="L7833" s="3" t="s">
        <v>13689</v>
      </c>
      <c r="M7833" s="3"/>
      <c r="N7833" t="str">
        <f>Orte[[#This Row],[Ort]]</f>
        <v>Wielenbach</v>
      </c>
    </row>
    <row r="7834" spans="1:14" x14ac:dyDescent="0.35">
      <c r="A7834" t="s">
        <v>6614</v>
      </c>
      <c r="B7834" s="3" t="s">
        <v>14919</v>
      </c>
      <c r="C7834" s="4">
        <v>53.9572381861</v>
      </c>
      <c r="D7834" s="4">
        <v>9.9051271602500002</v>
      </c>
      <c r="E7834" s="4">
        <f>Orte[[#This Row],[Lat_dez]]*PI()/180</f>
        <v>0.94173146163025778</v>
      </c>
      <c r="F7834" s="4">
        <f>Orte[[#This Row],[Lon_dez]]*PI()/180</f>
        <v>0.17287708177507849</v>
      </c>
      <c r="G7834" t="s">
        <v>641</v>
      </c>
      <c r="H7834" t="s">
        <v>671</v>
      </c>
      <c r="I7834" s="4" t="b">
        <v>0</v>
      </c>
      <c r="J7834" s="4" t="str">
        <f>CONCATENATE(Orte[[#This Row],[Ort]]," - ",Orte[[#This Row],[Landkreis]])</f>
        <v>Wiemersdorf - Kreis Segeberg</v>
      </c>
      <c r="L7834" s="3" t="s">
        <v>15715</v>
      </c>
      <c r="M7834" s="3"/>
      <c r="N7834" t="str">
        <f>Orte[[#This Row],[Ort]]</f>
        <v>Wiemersdorf</v>
      </c>
    </row>
    <row r="7835" spans="1:14" x14ac:dyDescent="0.35">
      <c r="A7835" t="s">
        <v>1026</v>
      </c>
      <c r="B7835" s="3" t="s">
        <v>8004</v>
      </c>
      <c r="C7835" s="4">
        <v>52.578488221800001</v>
      </c>
      <c r="D7835" s="4">
        <v>10.204045758099999</v>
      </c>
      <c r="E7835" s="4">
        <f>Orte[[#This Row],[Lat_dez]]*PI()/180</f>
        <v>0.9176677351914686</v>
      </c>
      <c r="F7835" s="4">
        <f>Orte[[#This Row],[Lon_dez]]*PI()/180</f>
        <v>0.17809419550300581</v>
      </c>
      <c r="G7835" t="s">
        <v>554</v>
      </c>
      <c r="H7835" t="s">
        <v>1027</v>
      </c>
      <c r="I7835" s="4" t="b">
        <v>0</v>
      </c>
      <c r="J7835" s="4" t="str">
        <f>CONCATENATE(Orte[[#This Row],[Ort]]," - ",Orte[[#This Row],[Landkreis]])</f>
        <v>Wienhausen - Landkreis Celle</v>
      </c>
      <c r="L7835" s="3" t="s">
        <v>15713</v>
      </c>
      <c r="M7835" s="3"/>
      <c r="N7835" t="str">
        <f>Orte[[#This Row],[Ort]]</f>
        <v>Wienhausen</v>
      </c>
    </row>
    <row r="7836" spans="1:14" x14ac:dyDescent="0.35">
      <c r="A7836" t="s">
        <v>5908</v>
      </c>
      <c r="B7836" s="3" t="s">
        <v>13962</v>
      </c>
      <c r="C7836" s="4">
        <v>48.888667619499998</v>
      </c>
      <c r="D7836" s="4">
        <v>8.8734071292099994</v>
      </c>
      <c r="E7836" s="4">
        <f>Orte[[#This Row],[Lat_dez]]*PI()/180</f>
        <v>0.85326821687341325</v>
      </c>
      <c r="F7836" s="4">
        <f>Orte[[#This Row],[Lon_dez]]*PI()/180</f>
        <v>0.15487017027465239</v>
      </c>
      <c r="G7836" t="s">
        <v>546</v>
      </c>
      <c r="H7836" t="s">
        <v>721</v>
      </c>
      <c r="I7836" s="4" t="b">
        <v>0</v>
      </c>
      <c r="J7836" s="4" t="str">
        <f>CONCATENATE(Orte[[#This Row],[Ort]]," - ",Orte[[#This Row],[Landkreis]])</f>
        <v>Wiernsheim - Landkreis Enzkreis</v>
      </c>
      <c r="L7836" s="3" t="s">
        <v>13349</v>
      </c>
      <c r="M7836" s="3"/>
      <c r="N7836" t="str">
        <f>Orte[[#This Row],[Ort]]</f>
        <v>Wiernsheim</v>
      </c>
    </row>
    <row r="7837" spans="1:14" x14ac:dyDescent="0.35">
      <c r="A7837" t="s">
        <v>4570</v>
      </c>
      <c r="B7837" s="3" t="s">
        <v>12185</v>
      </c>
      <c r="C7837" s="4">
        <v>50.618827301400003</v>
      </c>
      <c r="D7837" s="4">
        <v>13.0102651867</v>
      </c>
      <c r="E7837" s="4">
        <f>Orte[[#This Row],[Lat_dez]]*PI()/180</f>
        <v>0.88346519990782613</v>
      </c>
      <c r="F7837" s="4">
        <f>Orte[[#This Row],[Lon_dez]]*PI()/180</f>
        <v>0.22707196406550978</v>
      </c>
      <c r="G7837" t="s">
        <v>869</v>
      </c>
      <c r="H7837" t="s">
        <v>910</v>
      </c>
      <c r="I7837" s="4" t="b">
        <v>0</v>
      </c>
      <c r="J7837" s="4" t="str">
        <f>CONCATENATE(Orte[[#This Row],[Ort]]," - ",Orte[[#This Row],[Landkreis]])</f>
        <v>Wiesa - Landkreis Erzgebirgskreis</v>
      </c>
      <c r="L7837" s="3" t="s">
        <v>14661</v>
      </c>
      <c r="M7837" s="3"/>
      <c r="N7837" t="str">
        <f>Orte[[#This Row],[Ort]]</f>
        <v>Wiesa</v>
      </c>
    </row>
    <row r="7838" spans="1:14" x14ac:dyDescent="0.35">
      <c r="A7838" t="s">
        <v>3014</v>
      </c>
      <c r="B7838" s="3" t="s">
        <v>10212</v>
      </c>
      <c r="C7838" s="4">
        <v>49.906939535600003</v>
      </c>
      <c r="D7838" s="4">
        <v>12.184566553</v>
      </c>
      <c r="E7838" s="4">
        <f>Orte[[#This Row],[Lat_dez]]*PI()/180</f>
        <v>0.87104041448994995</v>
      </c>
      <c r="F7838" s="4">
        <f>Orte[[#This Row],[Lon_dez]]*PI()/180</f>
        <v>0.21266080427822615</v>
      </c>
      <c r="G7838" t="s">
        <v>665</v>
      </c>
      <c r="H7838" t="s">
        <v>1307</v>
      </c>
      <c r="I7838" s="4" t="b">
        <v>0</v>
      </c>
      <c r="J7838" s="4" t="str">
        <f>CONCATENATE(Orte[[#This Row],[Ort]]," - ",Orte[[#This Row],[Landkreis]])</f>
        <v>Wiesau - Landkreis Tirschenreuth</v>
      </c>
      <c r="L7838" s="3" t="s">
        <v>15059</v>
      </c>
      <c r="M7838" s="3"/>
      <c r="N7838" t="str">
        <f>Orte[[#This Row],[Ort]]</f>
        <v>Wiesau</v>
      </c>
    </row>
    <row r="7839" spans="1:14" x14ac:dyDescent="0.35">
      <c r="A7839" t="s">
        <v>92</v>
      </c>
      <c r="B7839" s="3" t="s">
        <v>9495</v>
      </c>
      <c r="C7839" s="4">
        <v>50.012068360599997</v>
      </c>
      <c r="D7839" s="4">
        <v>8.3111764859600008</v>
      </c>
      <c r="E7839" s="4">
        <f>Orte[[#This Row],[Lat_dez]]*PI()/180</f>
        <v>0.87287525862495274</v>
      </c>
      <c r="F7839" s="4">
        <f>Orte[[#This Row],[Lon_dez]]*PI()/180</f>
        <v>0.14505739439433427</v>
      </c>
      <c r="G7839" t="s">
        <v>549</v>
      </c>
      <c r="H7839" t="s">
        <v>563</v>
      </c>
      <c r="I7839" s="4" t="b">
        <v>0</v>
      </c>
      <c r="J7839" s="4" t="str">
        <f>CONCATENATE(Orte[[#This Row],[Ort]]," - ",Orte[[#This Row],[Landkreis]])</f>
        <v>Wiesbaden - Kreisfreie Stadt Wiesbaden</v>
      </c>
      <c r="L7839" s="3" t="s">
        <v>10910</v>
      </c>
      <c r="M7839" s="3"/>
      <c r="N7839" t="str">
        <f>Orte[[#This Row],[Ort]]</f>
        <v>Wiesbaden</v>
      </c>
    </row>
    <row r="7840" spans="1:14" x14ac:dyDescent="0.35">
      <c r="A7840" t="s">
        <v>92</v>
      </c>
      <c r="B7840" s="3" t="s">
        <v>13852</v>
      </c>
      <c r="C7840" s="4">
        <v>50.084586508400001</v>
      </c>
      <c r="D7840" s="4">
        <v>8.2374093110400004</v>
      </c>
      <c r="E7840" s="4">
        <f>Orte[[#This Row],[Lat_dez]]*PI()/180</f>
        <v>0.87414093907151058</v>
      </c>
      <c r="F7840" s="4">
        <f>Orte[[#This Row],[Lon_dez]]*PI()/180</f>
        <v>0.14376991431208569</v>
      </c>
      <c r="G7840" t="s">
        <v>549</v>
      </c>
      <c r="H7840" t="s">
        <v>563</v>
      </c>
      <c r="I7840" s="4" t="b">
        <v>0</v>
      </c>
      <c r="J7840" s="4" t="str">
        <f>CONCATENATE(Orte[[#This Row],[Ort]]," - ",Orte[[#This Row],[Landkreis]])</f>
        <v>Wiesbaden - Kreisfreie Stadt Wiesbaden</v>
      </c>
      <c r="L7840" s="3" t="s">
        <v>9041</v>
      </c>
      <c r="M7840" s="3"/>
      <c r="N7840" t="str">
        <f>Orte[[#This Row],[Ort]]</f>
        <v>Wiesbaden</v>
      </c>
    </row>
    <row r="7841" spans="1:14" x14ac:dyDescent="0.35">
      <c r="A7841" t="s">
        <v>92</v>
      </c>
      <c r="B7841" s="3" t="s">
        <v>13853</v>
      </c>
      <c r="C7841" s="4">
        <v>50.076001852099999</v>
      </c>
      <c r="D7841" s="4">
        <v>8.2395654135999994</v>
      </c>
      <c r="E7841" s="4">
        <f>Orte[[#This Row],[Lat_dez]]*PI()/180</f>
        <v>0.87399110855392348</v>
      </c>
      <c r="F7841" s="4">
        <f>Orte[[#This Row],[Lon_dez]]*PI()/180</f>
        <v>0.14380754540076834</v>
      </c>
      <c r="G7841" t="s">
        <v>549</v>
      </c>
      <c r="H7841" t="s">
        <v>563</v>
      </c>
      <c r="I7841" s="4" t="b">
        <v>0</v>
      </c>
      <c r="J7841" s="4" t="str">
        <f>CONCATENATE(Orte[[#This Row],[Ort]]," - ",Orte[[#This Row],[Landkreis]])</f>
        <v>Wiesbaden - Kreisfreie Stadt Wiesbaden</v>
      </c>
      <c r="L7841" s="3" t="s">
        <v>10271</v>
      </c>
      <c r="M7841" s="3"/>
      <c r="N7841" t="str">
        <f>Orte[[#This Row],[Ort]]</f>
        <v>Wiesbaden</v>
      </c>
    </row>
    <row r="7842" spans="1:14" x14ac:dyDescent="0.35">
      <c r="A7842" t="s">
        <v>92</v>
      </c>
      <c r="B7842" s="3" t="s">
        <v>10655</v>
      </c>
      <c r="C7842" s="4">
        <v>50.059337858900001</v>
      </c>
      <c r="D7842" s="4">
        <v>8.2353362464500002</v>
      </c>
      <c r="E7842" s="4">
        <f>Orte[[#This Row],[Lat_dez]]*PI()/180</f>
        <v>0.87370026700605352</v>
      </c>
      <c r="F7842" s="4">
        <f>Orte[[#This Row],[Lon_dez]]*PI()/180</f>
        <v>0.14373373250938368</v>
      </c>
      <c r="G7842" t="s">
        <v>549</v>
      </c>
      <c r="H7842" t="s">
        <v>563</v>
      </c>
      <c r="I7842" s="4" t="b">
        <v>0</v>
      </c>
      <c r="J7842" s="4" t="str">
        <f>CONCATENATE(Orte[[#This Row],[Ort]]," - ",Orte[[#This Row],[Landkreis]])</f>
        <v>Wiesbaden - Kreisfreie Stadt Wiesbaden</v>
      </c>
      <c r="L7842" s="3" t="s">
        <v>12525</v>
      </c>
      <c r="M7842" s="3"/>
      <c r="N7842" t="str">
        <f>Orte[[#This Row],[Ort]]</f>
        <v>Wiesbaden</v>
      </c>
    </row>
    <row r="7843" spans="1:14" x14ac:dyDescent="0.35">
      <c r="A7843" t="s">
        <v>92</v>
      </c>
      <c r="B7843" s="3" t="s">
        <v>11057</v>
      </c>
      <c r="C7843" s="4">
        <v>50.071855427300001</v>
      </c>
      <c r="D7843" s="4">
        <v>8.2592555864299992</v>
      </c>
      <c r="E7843" s="4">
        <f>Orte[[#This Row],[Lat_dez]]*PI()/180</f>
        <v>0.87391873978897716</v>
      </c>
      <c r="F7843" s="4">
        <f>Orte[[#This Row],[Lon_dez]]*PI()/180</f>
        <v>0.1441512037469386</v>
      </c>
      <c r="G7843" t="s">
        <v>549</v>
      </c>
      <c r="H7843" t="s">
        <v>563</v>
      </c>
      <c r="I7843" s="4" t="b">
        <v>0</v>
      </c>
      <c r="J7843" s="4" t="str">
        <f>CONCATENATE(Orte[[#This Row],[Ort]]," - ",Orte[[#This Row],[Landkreis]])</f>
        <v>Wiesbaden - Kreisfreie Stadt Wiesbaden</v>
      </c>
      <c r="L7843" s="3" t="s">
        <v>7993</v>
      </c>
      <c r="M7843" s="3"/>
      <c r="N7843" t="str">
        <f>Orte[[#This Row],[Ort]]</f>
        <v>Wiesbaden</v>
      </c>
    </row>
    <row r="7844" spans="1:14" x14ac:dyDescent="0.35">
      <c r="A7844" t="s">
        <v>92</v>
      </c>
      <c r="B7844" s="3" t="s">
        <v>15228</v>
      </c>
      <c r="C7844" s="4">
        <v>50.0923143415</v>
      </c>
      <c r="D7844" s="4">
        <v>8.2764476420600008</v>
      </c>
      <c r="E7844" s="4">
        <f>Orte[[#This Row],[Lat_dez]]*PI()/180</f>
        <v>0.87427581520315023</v>
      </c>
      <c r="F7844" s="4">
        <f>Orte[[#This Row],[Lon_dez]]*PI()/180</f>
        <v>0.14445126172286812</v>
      </c>
      <c r="G7844" t="s">
        <v>549</v>
      </c>
      <c r="H7844" t="s">
        <v>563</v>
      </c>
      <c r="I7844" s="4" t="b">
        <v>0</v>
      </c>
      <c r="J7844" s="4" t="str">
        <f>CONCATENATE(Orte[[#This Row],[Ort]]," - ",Orte[[#This Row],[Landkreis]])</f>
        <v>Wiesbaden - Kreisfreie Stadt Wiesbaden</v>
      </c>
      <c r="L7844" s="3" t="s">
        <v>15710</v>
      </c>
      <c r="M7844" s="3"/>
      <c r="N7844" t="str">
        <f>Orte[[#This Row],[Ort]]</f>
        <v>Wiesbaden</v>
      </c>
    </row>
    <row r="7845" spans="1:14" x14ac:dyDescent="0.35">
      <c r="A7845" t="s">
        <v>92</v>
      </c>
      <c r="B7845" s="3" t="s">
        <v>11840</v>
      </c>
      <c r="C7845" s="4">
        <v>50.110485616299997</v>
      </c>
      <c r="D7845" s="4">
        <v>8.2360357442400005</v>
      </c>
      <c r="E7845" s="4">
        <f>Orte[[#This Row],[Lat_dez]]*PI()/180</f>
        <v>0.87459296377769491</v>
      </c>
      <c r="F7845" s="4">
        <f>Orte[[#This Row],[Lon_dez]]*PI()/180</f>
        <v>0.14374594104892963</v>
      </c>
      <c r="G7845" t="s">
        <v>549</v>
      </c>
      <c r="H7845" t="s">
        <v>563</v>
      </c>
      <c r="I7845" s="4" t="b">
        <v>0</v>
      </c>
      <c r="J7845" s="4" t="str">
        <f>CONCATENATE(Orte[[#This Row],[Ort]]," - ",Orte[[#This Row],[Landkreis]])</f>
        <v>Wiesbaden - Kreisfreie Stadt Wiesbaden</v>
      </c>
      <c r="L7845" s="3" t="s">
        <v>14654</v>
      </c>
      <c r="M7845" s="3"/>
      <c r="N7845" t="str">
        <f>Orte[[#This Row],[Ort]]</f>
        <v>Wiesbaden</v>
      </c>
    </row>
    <row r="7846" spans="1:14" x14ac:dyDescent="0.35">
      <c r="A7846" t="s">
        <v>92</v>
      </c>
      <c r="B7846" s="3" t="s">
        <v>10854</v>
      </c>
      <c r="C7846" s="4">
        <v>50.106188994100002</v>
      </c>
      <c r="D7846" s="4">
        <v>8.1971440918000003</v>
      </c>
      <c r="E7846" s="4">
        <f>Orte[[#This Row],[Lat_dez]]*PI()/180</f>
        <v>0.87451797357359062</v>
      </c>
      <c r="F7846" s="4">
        <f>Orte[[#This Row],[Lon_dez]]*PI()/180</f>
        <v>0.14306715366231032</v>
      </c>
      <c r="G7846" t="s">
        <v>549</v>
      </c>
      <c r="H7846" t="s">
        <v>563</v>
      </c>
      <c r="I7846" s="4" t="b">
        <v>0</v>
      </c>
      <c r="J7846" s="4" t="str">
        <f>CONCATENATE(Orte[[#This Row],[Ort]]," - ",Orte[[#This Row],[Landkreis]])</f>
        <v>Wiesbaden - Kreisfreie Stadt Wiesbaden</v>
      </c>
      <c r="L7846" s="3" t="s">
        <v>9247</v>
      </c>
      <c r="M7846" s="3"/>
      <c r="N7846" t="str">
        <f>Orte[[#This Row],[Ort]]</f>
        <v>Wiesbaden</v>
      </c>
    </row>
    <row r="7847" spans="1:14" x14ac:dyDescent="0.35">
      <c r="A7847" t="s">
        <v>92</v>
      </c>
      <c r="B7847" s="3" t="s">
        <v>11837</v>
      </c>
      <c r="C7847" s="4">
        <v>50.082206555299997</v>
      </c>
      <c r="D7847" s="4">
        <v>8.2077552294899991</v>
      </c>
      <c r="E7847" s="4">
        <f>Orte[[#This Row],[Lat_dez]]*PI()/180</f>
        <v>0.87409940105387252</v>
      </c>
      <c r="F7847" s="4">
        <f>Orte[[#This Row],[Lon_dez]]*PI()/180</f>
        <v>0.14325235295238328</v>
      </c>
      <c r="G7847" t="s">
        <v>549</v>
      </c>
      <c r="H7847" t="s">
        <v>563</v>
      </c>
      <c r="I7847" s="4" t="b">
        <v>0</v>
      </c>
      <c r="J7847" s="4" t="str">
        <f>CONCATENATE(Orte[[#This Row],[Ort]]," - ",Orte[[#This Row],[Landkreis]])</f>
        <v>Wiesbaden - Kreisfreie Stadt Wiesbaden</v>
      </c>
      <c r="L7847" s="3" t="s">
        <v>15717</v>
      </c>
      <c r="M7847" s="3"/>
      <c r="N7847" t="str">
        <f>Orte[[#This Row],[Ort]]</f>
        <v>Wiesbaden</v>
      </c>
    </row>
    <row r="7848" spans="1:14" x14ac:dyDescent="0.35">
      <c r="A7848" t="s">
        <v>92</v>
      </c>
      <c r="B7848" s="3" t="s">
        <v>8584</v>
      </c>
      <c r="C7848" s="4">
        <v>50.090339767899998</v>
      </c>
      <c r="D7848" s="4">
        <v>8.1679259680099996</v>
      </c>
      <c r="E7848" s="4">
        <f>Orte[[#This Row],[Lat_dez]]*PI()/180</f>
        <v>0.87424135239250722</v>
      </c>
      <c r="F7848" s="4">
        <f>Orte[[#This Row],[Lon_dez]]*PI()/180</f>
        <v>0.14255720120091953</v>
      </c>
      <c r="G7848" t="s">
        <v>549</v>
      </c>
      <c r="H7848" t="s">
        <v>563</v>
      </c>
      <c r="I7848" s="4" t="b">
        <v>0</v>
      </c>
      <c r="J7848" s="4" t="str">
        <f>CONCATENATE(Orte[[#This Row],[Ort]]," - ",Orte[[#This Row],[Landkreis]])</f>
        <v>Wiesbaden - Kreisfreie Stadt Wiesbaden</v>
      </c>
      <c r="L7848" s="3" t="s">
        <v>12514</v>
      </c>
      <c r="M7848" s="3"/>
      <c r="N7848" t="str">
        <f>Orte[[#This Row],[Ort]]</f>
        <v>Wiesbaden</v>
      </c>
    </row>
    <row r="7849" spans="1:14" x14ac:dyDescent="0.35">
      <c r="A7849" t="s">
        <v>92</v>
      </c>
      <c r="B7849" s="3" t="s">
        <v>9828</v>
      </c>
      <c r="C7849" s="4">
        <v>50.060626089899998</v>
      </c>
      <c r="D7849" s="4">
        <v>8.1693254530899999</v>
      </c>
      <c r="E7849" s="4">
        <f>Orte[[#This Row],[Lat_dez]]*PI()/180</f>
        <v>0.87372275087852991</v>
      </c>
      <c r="F7849" s="4">
        <f>Orte[[#This Row],[Lon_dez]]*PI()/180</f>
        <v>0.14258162682339806</v>
      </c>
      <c r="G7849" t="s">
        <v>549</v>
      </c>
      <c r="H7849" t="s">
        <v>563</v>
      </c>
      <c r="I7849" s="4" t="b">
        <v>0</v>
      </c>
      <c r="J7849" s="4" t="str">
        <f>CONCATENATE(Orte[[#This Row],[Ort]]," - ",Orte[[#This Row],[Landkreis]])</f>
        <v>Wiesbaden - Kreisfreie Stadt Wiesbaden</v>
      </c>
      <c r="L7849" s="3" t="s">
        <v>13686</v>
      </c>
      <c r="M7849" s="3"/>
      <c r="N7849" t="str">
        <f>Orte[[#This Row],[Ort]]</f>
        <v>Wiesbaden</v>
      </c>
    </row>
    <row r="7850" spans="1:14" x14ac:dyDescent="0.35">
      <c r="A7850" t="s">
        <v>92</v>
      </c>
      <c r="B7850" s="3" t="s">
        <v>15544</v>
      </c>
      <c r="C7850" s="4">
        <v>50.038972060900001</v>
      </c>
      <c r="D7850" s="4">
        <v>8.2416823056999995</v>
      </c>
      <c r="E7850" s="4">
        <f>Orte[[#This Row],[Lat_dez]]*PI()/180</f>
        <v>0.8733448167761575</v>
      </c>
      <c r="F7850" s="4">
        <f>Orte[[#This Row],[Lon_dez]]*PI()/180</f>
        <v>0.14384449213782283</v>
      </c>
      <c r="G7850" t="s">
        <v>549</v>
      </c>
      <c r="H7850" t="s">
        <v>563</v>
      </c>
      <c r="I7850" s="4" t="b">
        <v>0</v>
      </c>
      <c r="J7850" s="4" t="str">
        <f>CONCATENATE(Orte[[#This Row],[Ort]]," - ",Orte[[#This Row],[Landkreis]])</f>
        <v>Wiesbaden - Kreisfreie Stadt Wiesbaden</v>
      </c>
      <c r="L7850" s="3" t="s">
        <v>12066</v>
      </c>
      <c r="M7850" s="3"/>
      <c r="N7850" t="str">
        <f>Orte[[#This Row],[Ort]]</f>
        <v>Wiesbaden</v>
      </c>
    </row>
    <row r="7851" spans="1:14" x14ac:dyDescent="0.35">
      <c r="A7851" t="s">
        <v>92</v>
      </c>
      <c r="B7851" s="3" t="s">
        <v>14035</v>
      </c>
      <c r="C7851" s="4">
        <v>50.052831145500001</v>
      </c>
      <c r="D7851" s="4">
        <v>8.3157329559700006</v>
      </c>
      <c r="E7851" s="4">
        <f>Orte[[#This Row],[Lat_dez]]*PI()/180</f>
        <v>0.87358670343374001</v>
      </c>
      <c r="F7851" s="4">
        <f>Orte[[#This Row],[Lon_dez]]*PI()/180</f>
        <v>0.14513691979827717</v>
      </c>
      <c r="G7851" t="s">
        <v>549</v>
      </c>
      <c r="H7851" t="s">
        <v>563</v>
      </c>
      <c r="I7851" s="4" t="b">
        <v>0</v>
      </c>
      <c r="J7851" s="4" t="str">
        <f>CONCATENATE(Orte[[#This Row],[Ort]]," - ",Orte[[#This Row],[Landkreis]])</f>
        <v>Wiesbaden - Kreisfreie Stadt Wiesbaden</v>
      </c>
      <c r="L7851" s="3" t="s">
        <v>15704</v>
      </c>
      <c r="M7851" s="3"/>
      <c r="N7851" t="str">
        <f>Orte[[#This Row],[Ort]]</f>
        <v>Wiesbaden</v>
      </c>
    </row>
    <row r="7852" spans="1:14" x14ac:dyDescent="0.35">
      <c r="A7852" t="s">
        <v>92</v>
      </c>
      <c r="B7852" s="3" t="s">
        <v>13810</v>
      </c>
      <c r="C7852" s="4">
        <v>50.110633184100003</v>
      </c>
      <c r="D7852" s="4">
        <v>8.3114572365299999</v>
      </c>
      <c r="E7852" s="4">
        <f>Orte[[#This Row],[Lat_dez]]*PI()/180</f>
        <v>0.87459553932167478</v>
      </c>
      <c r="F7852" s="4">
        <f>Orte[[#This Row],[Lon_dez]]*PI()/180</f>
        <v>0.14506229441615762</v>
      </c>
      <c r="G7852" t="s">
        <v>549</v>
      </c>
      <c r="H7852" t="s">
        <v>563</v>
      </c>
      <c r="I7852" s="4" t="b">
        <v>0</v>
      </c>
      <c r="J7852" s="4" t="str">
        <f>CONCATENATE(Orte[[#This Row],[Ort]]," - ",Orte[[#This Row],[Landkreis]])</f>
        <v>Wiesbaden - Kreisfreie Stadt Wiesbaden</v>
      </c>
      <c r="L7852" s="3" t="s">
        <v>14228</v>
      </c>
      <c r="M7852" s="3"/>
      <c r="N7852" t="str">
        <f>Orte[[#This Row],[Ort]]</f>
        <v>Wiesbaden</v>
      </c>
    </row>
    <row r="7853" spans="1:14" x14ac:dyDescent="0.35">
      <c r="A7853" t="s">
        <v>2871</v>
      </c>
      <c r="B7853" s="3" t="s">
        <v>10031</v>
      </c>
      <c r="C7853" s="4">
        <v>50.108741700800003</v>
      </c>
      <c r="D7853" s="4">
        <v>9.3548452124000008</v>
      </c>
      <c r="E7853" s="4">
        <f>Orte[[#This Row],[Lat_dez]]*PI()/180</f>
        <v>0.87456252671034329</v>
      </c>
      <c r="F7853" s="4">
        <f>Orte[[#This Row],[Lon_dez]]*PI()/180</f>
        <v>0.16327284997080826</v>
      </c>
      <c r="G7853" t="s">
        <v>665</v>
      </c>
      <c r="H7853" t="s">
        <v>771</v>
      </c>
      <c r="I7853" s="4" t="b">
        <v>0</v>
      </c>
      <c r="J7853" s="4" t="str">
        <f>CONCATENATE(Orte[[#This Row],[Ort]]," - ",Orte[[#This Row],[Landkreis]])</f>
        <v>Wiesen, Wiesener Forst - Landkreis Aschaffenburg</v>
      </c>
      <c r="L7853" s="3" t="s">
        <v>11611</v>
      </c>
      <c r="M7853" s="3"/>
      <c r="N7853" t="str">
        <f>Orte[[#This Row],[Ort]]</f>
        <v>Wiesen, Wiesener Forst</v>
      </c>
    </row>
    <row r="7854" spans="1:14" x14ac:dyDescent="0.35">
      <c r="A7854" t="s">
        <v>1467</v>
      </c>
      <c r="B7854" s="3" t="s">
        <v>10523</v>
      </c>
      <c r="C7854" s="4">
        <v>49.363020954200003</v>
      </c>
      <c r="D7854" s="4">
        <v>8.8257424425900002</v>
      </c>
      <c r="E7854" s="4">
        <f>Orte[[#This Row],[Lat_dez]]*PI()/180</f>
        <v>0.86154724438174302</v>
      </c>
      <c r="F7854" s="4">
        <f>Orte[[#This Row],[Lon_dez]]*PI()/180</f>
        <v>0.15403826455620212</v>
      </c>
      <c r="G7854" t="s">
        <v>546</v>
      </c>
      <c r="H7854" t="s">
        <v>726</v>
      </c>
      <c r="I7854" s="4" t="b">
        <v>0</v>
      </c>
      <c r="J7854" s="4" t="str">
        <f>CONCATENATE(Orte[[#This Row],[Ort]]," - ",Orte[[#This Row],[Landkreis]])</f>
        <v>Wiesenbach - Landkreis Rhein-Neckar-Kreis</v>
      </c>
      <c r="L7854" s="3" t="s">
        <v>8742</v>
      </c>
      <c r="M7854" s="3"/>
      <c r="N7854" t="str">
        <f>Orte[[#This Row],[Ort]]</f>
        <v>Wiesenbach</v>
      </c>
    </row>
    <row r="7855" spans="1:14" x14ac:dyDescent="0.35">
      <c r="A7855" t="s">
        <v>1467</v>
      </c>
      <c r="B7855" s="3" t="s">
        <v>8404</v>
      </c>
      <c r="C7855" s="4">
        <v>48.292916403200003</v>
      </c>
      <c r="D7855" s="4">
        <v>10.3103895288</v>
      </c>
      <c r="E7855" s="4">
        <f>Orte[[#This Row],[Lat_dez]]*PI()/180</f>
        <v>0.84287039662621754</v>
      </c>
      <c r="F7855" s="4">
        <f>Orte[[#This Row],[Lon_dez]]*PI()/180</f>
        <v>0.17995024444070673</v>
      </c>
      <c r="G7855" t="s">
        <v>665</v>
      </c>
      <c r="H7855" t="s">
        <v>694</v>
      </c>
      <c r="I7855" s="4" t="b">
        <v>0</v>
      </c>
      <c r="J7855" s="4" t="str">
        <f>CONCATENATE(Orte[[#This Row],[Ort]]," - ",Orte[[#This Row],[Landkreis]])</f>
        <v>Wiesenbach - Landkreis Günzburg</v>
      </c>
      <c r="L7855" s="3" t="s">
        <v>10900</v>
      </c>
      <c r="M7855" s="3"/>
      <c r="N7855" t="str">
        <f>Orte[[#This Row],[Ort]]</f>
        <v>Wiesenbach</v>
      </c>
    </row>
    <row r="7856" spans="1:14" x14ac:dyDescent="0.35">
      <c r="A7856" t="s">
        <v>6505</v>
      </c>
      <c r="B7856" s="3" t="s">
        <v>14759</v>
      </c>
      <c r="C7856" s="4">
        <v>52.089949050500003</v>
      </c>
      <c r="D7856" s="4">
        <v>12.429184770699999</v>
      </c>
      <c r="E7856" s="4">
        <f>Orte[[#This Row],[Lat_dez]]*PI()/180</f>
        <v>0.90914111812731901</v>
      </c>
      <c r="F7856" s="4">
        <f>Orte[[#This Row],[Lon_dez]]*PI()/180</f>
        <v>0.21693019758745141</v>
      </c>
      <c r="G7856" t="s">
        <v>885</v>
      </c>
      <c r="H7856" t="s">
        <v>904</v>
      </c>
      <c r="I7856" s="4" t="b">
        <v>0</v>
      </c>
      <c r="J7856" s="4" t="str">
        <f>CONCATENATE(Orte[[#This Row],[Ort]]," - ",Orte[[#This Row],[Landkreis]])</f>
        <v>Wiesenburg - Landkreis Potsdam-Mittelmark</v>
      </c>
      <c r="L7856" s="3" t="s">
        <v>12519</v>
      </c>
      <c r="M7856" s="3"/>
      <c r="N7856" t="str">
        <f>Orte[[#This Row],[Ort]]</f>
        <v>Wiesenburg</v>
      </c>
    </row>
    <row r="7857" spans="1:14" x14ac:dyDescent="0.35">
      <c r="A7857" t="s">
        <v>5071</v>
      </c>
      <c r="B7857" s="3" t="s">
        <v>12838</v>
      </c>
      <c r="C7857" s="4">
        <v>49.036826629799997</v>
      </c>
      <c r="D7857" s="4">
        <v>12.545002105</v>
      </c>
      <c r="E7857" s="4">
        <f>Orte[[#This Row],[Lat_dez]]*PI()/180</f>
        <v>0.85585407941964442</v>
      </c>
      <c r="F7857" s="4">
        <f>Orte[[#This Row],[Lon_dez]]*PI()/180</f>
        <v>0.2189515914018694</v>
      </c>
      <c r="G7857" t="s">
        <v>665</v>
      </c>
      <c r="H7857" t="s">
        <v>1229</v>
      </c>
      <c r="I7857" s="4" t="b">
        <v>0</v>
      </c>
      <c r="J7857" s="4" t="str">
        <f>CONCATENATE(Orte[[#This Row],[Ort]]," - ",Orte[[#This Row],[Landkreis]])</f>
        <v>Wiesenfelden - Landkreis Straubing-Bogen</v>
      </c>
      <c r="L7857" s="3" t="s">
        <v>12078</v>
      </c>
      <c r="M7857" s="3"/>
      <c r="N7857" t="str">
        <f>Orte[[#This Row],[Ort]]</f>
        <v>Wiesenfelden</v>
      </c>
    </row>
    <row r="7858" spans="1:14" x14ac:dyDescent="0.35">
      <c r="A7858" t="s">
        <v>3216</v>
      </c>
      <c r="B7858" s="3" t="s">
        <v>10450</v>
      </c>
      <c r="C7858" s="4">
        <v>48.558729829999997</v>
      </c>
      <c r="D7858" s="4">
        <v>9.6078250643899992</v>
      </c>
      <c r="E7858" s="4">
        <f>Orte[[#This Row],[Lat_dez]]*PI()/180</f>
        <v>0.84750971611988635</v>
      </c>
      <c r="F7858" s="4">
        <f>Orte[[#This Row],[Lon_dez]]*PI()/180</f>
        <v>0.16768818132924168</v>
      </c>
      <c r="G7858" t="s">
        <v>546</v>
      </c>
      <c r="H7858" t="s">
        <v>644</v>
      </c>
      <c r="I7858" s="4" t="b">
        <v>0</v>
      </c>
      <c r="J7858" s="4" t="str">
        <f>CONCATENATE(Orte[[#This Row],[Ort]]," - ",Orte[[#This Row],[Landkreis]])</f>
        <v>Wiesensteig - Landkreis Göppingen</v>
      </c>
      <c r="L7858" s="3" t="s">
        <v>10266</v>
      </c>
      <c r="M7858" s="3"/>
      <c r="N7858" t="str">
        <f>Orte[[#This Row],[Ort]]</f>
        <v>Wiesensteig</v>
      </c>
    </row>
    <row r="7859" spans="1:14" x14ac:dyDescent="0.35">
      <c r="A7859" t="s">
        <v>5197</v>
      </c>
      <c r="B7859" s="3" t="s">
        <v>13017</v>
      </c>
      <c r="C7859" s="4">
        <v>49.049578544699997</v>
      </c>
      <c r="D7859" s="4">
        <v>12.3483155815</v>
      </c>
      <c r="E7859" s="4">
        <f>Orte[[#This Row],[Lat_dez]]*PI()/180</f>
        <v>0.85607664232058356</v>
      </c>
      <c r="F7859" s="4">
        <f>Orte[[#This Row],[Lon_dez]]*PI()/180</f>
        <v>0.2155187639724932</v>
      </c>
      <c r="G7859" t="s">
        <v>665</v>
      </c>
      <c r="H7859" t="s">
        <v>874</v>
      </c>
      <c r="I7859" s="4" t="b">
        <v>0</v>
      </c>
      <c r="J7859" s="4" t="str">
        <f>CONCATENATE(Orte[[#This Row],[Ort]]," - ",Orte[[#This Row],[Landkreis]])</f>
        <v>Wiesent - Landkreis Regensburg</v>
      </c>
      <c r="L7859" s="3" t="s">
        <v>11596</v>
      </c>
      <c r="M7859" s="3"/>
      <c r="N7859" t="str">
        <f>Orte[[#This Row],[Ort]]</f>
        <v>Wiesent</v>
      </c>
    </row>
    <row r="7860" spans="1:14" x14ac:dyDescent="0.35">
      <c r="A7860" t="s">
        <v>6337</v>
      </c>
      <c r="B7860" s="3" t="s">
        <v>14526</v>
      </c>
      <c r="C7860" s="4">
        <v>49.709875050999997</v>
      </c>
      <c r="D7860" s="4">
        <v>11.140895093499999</v>
      </c>
      <c r="E7860" s="4">
        <f>Orte[[#This Row],[Lat_dez]]*PI()/180</f>
        <v>0.86760099039493399</v>
      </c>
      <c r="F7860" s="4">
        <f>Orte[[#This Row],[Lon_dez]]*PI()/180</f>
        <v>0.1944453010008565</v>
      </c>
      <c r="G7860" t="s">
        <v>665</v>
      </c>
      <c r="H7860" t="s">
        <v>807</v>
      </c>
      <c r="I7860" s="4" t="b">
        <v>0</v>
      </c>
      <c r="J7860" s="4" t="str">
        <f>CONCATENATE(Orte[[#This Row],[Ort]]," - ",Orte[[#This Row],[Landkreis]])</f>
        <v>Wiesenthau - Landkreis Forchheim</v>
      </c>
      <c r="L7860" s="3" t="s">
        <v>11613</v>
      </c>
      <c r="M7860" s="3"/>
      <c r="N7860" t="str">
        <f>Orte[[#This Row],[Ort]]</f>
        <v>Wiesenthau</v>
      </c>
    </row>
    <row r="7861" spans="1:14" x14ac:dyDescent="0.35">
      <c r="A7861" t="s">
        <v>2602</v>
      </c>
      <c r="B7861" s="3" t="s">
        <v>9709</v>
      </c>
      <c r="C7861" s="4">
        <v>49.798772069199998</v>
      </c>
      <c r="D7861" s="4">
        <v>10.334148300200001</v>
      </c>
      <c r="E7861" s="4">
        <f>Orte[[#This Row],[Lat_dez]]*PI()/180</f>
        <v>0.86915253605772935</v>
      </c>
      <c r="F7861" s="4">
        <f>Orte[[#This Row],[Lon_dez]]*PI()/180</f>
        <v>0.18036491322786538</v>
      </c>
      <c r="G7861" t="s">
        <v>665</v>
      </c>
      <c r="H7861" t="s">
        <v>700</v>
      </c>
      <c r="I7861" s="4" t="b">
        <v>0</v>
      </c>
      <c r="J7861" s="4" t="str">
        <f>CONCATENATE(Orte[[#This Row],[Ort]]," - ",Orte[[#This Row],[Landkreis]])</f>
        <v>Wiesentheid - Landkreis Kitzingen</v>
      </c>
      <c r="L7861" s="3" t="s">
        <v>9687</v>
      </c>
      <c r="M7861" s="3"/>
      <c r="N7861" t="str">
        <f>Orte[[#This Row],[Ort]]</f>
        <v>Wiesentheid</v>
      </c>
    </row>
    <row r="7862" spans="1:14" x14ac:dyDescent="0.35">
      <c r="A7862" t="s">
        <v>6341</v>
      </c>
      <c r="B7862" s="3" t="s">
        <v>14530</v>
      </c>
      <c r="C7862" s="4">
        <v>49.8181480732</v>
      </c>
      <c r="D7862" s="4">
        <v>11.2492443788</v>
      </c>
      <c r="E7862" s="4">
        <f>Orte[[#This Row],[Lat_dez]]*PI()/180</f>
        <v>0.86949071112340903</v>
      </c>
      <c r="F7862" s="4">
        <f>Orte[[#This Row],[Lon_dez]]*PI()/180</f>
        <v>0.1963363527715242</v>
      </c>
      <c r="G7862" t="s">
        <v>665</v>
      </c>
      <c r="H7862" t="s">
        <v>807</v>
      </c>
      <c r="I7862" s="4" t="b">
        <v>0</v>
      </c>
      <c r="J7862" s="4" t="str">
        <f>CONCATENATE(Orte[[#This Row],[Ort]]," - ",Orte[[#This Row],[Landkreis]])</f>
        <v>Wiesenttal - Landkreis Forchheim</v>
      </c>
      <c r="L7862" s="3" t="s">
        <v>9685</v>
      </c>
      <c r="M7862" s="3"/>
      <c r="N7862" t="str">
        <f>Orte[[#This Row],[Ort]]</f>
        <v>Wiesenttal</v>
      </c>
    </row>
    <row r="7863" spans="1:14" x14ac:dyDescent="0.35">
      <c r="A7863" t="s">
        <v>3766</v>
      </c>
      <c r="B7863" s="3" t="s">
        <v>11164</v>
      </c>
      <c r="C7863" s="4">
        <v>49.168809312100002</v>
      </c>
      <c r="D7863" s="4">
        <v>10.4745232809</v>
      </c>
      <c r="E7863" s="4">
        <f>Orte[[#This Row],[Lat_dez]]*PI()/180</f>
        <v>0.85815761178139316</v>
      </c>
      <c r="F7863" s="4">
        <f>Orte[[#This Row],[Lon_dez]]*PI()/180</f>
        <v>0.18281491882850384</v>
      </c>
      <c r="G7863" t="s">
        <v>665</v>
      </c>
      <c r="H7863" t="s">
        <v>784</v>
      </c>
      <c r="I7863" s="4" t="b">
        <v>0</v>
      </c>
      <c r="J7863" s="4" t="str">
        <f>CONCATENATE(Orte[[#This Row],[Ort]]," - ",Orte[[#This Row],[Landkreis]])</f>
        <v>Wieseth - Landkreis Ansbach</v>
      </c>
      <c r="L7863" s="3" t="s">
        <v>11598</v>
      </c>
      <c r="M7863" s="3"/>
      <c r="N7863" t="str">
        <f>Orte[[#This Row],[Ort]]</f>
        <v>Wieseth</v>
      </c>
    </row>
    <row r="7864" spans="1:14" x14ac:dyDescent="0.35">
      <c r="A7864" t="s">
        <v>2020</v>
      </c>
      <c r="B7864" s="3" t="s">
        <v>9005</v>
      </c>
      <c r="C7864" s="4">
        <v>49.299097956700002</v>
      </c>
      <c r="D7864" s="4">
        <v>8.7148113296599998</v>
      </c>
      <c r="E7864" s="4">
        <f>Orte[[#This Row],[Lat_dez]]*PI()/180</f>
        <v>0.8604315776076239</v>
      </c>
      <c r="F7864" s="4">
        <f>Orte[[#This Row],[Lon_dez]]*PI()/180</f>
        <v>0.15210215139267194</v>
      </c>
      <c r="G7864" t="s">
        <v>546</v>
      </c>
      <c r="H7864" t="s">
        <v>726</v>
      </c>
      <c r="I7864" s="4" t="b">
        <v>0</v>
      </c>
      <c r="J7864" s="4" t="str">
        <f>CONCATENATE(Orte[[#This Row],[Ort]]," - ",Orte[[#This Row],[Landkreis]])</f>
        <v>Wiesloch - Landkreis Rhein-Neckar-Kreis</v>
      </c>
      <c r="L7864" s="3" t="s">
        <v>13131</v>
      </c>
      <c r="M7864" s="3"/>
      <c r="N7864" t="str">
        <f>Orte[[#This Row],[Ort]]</f>
        <v>Wiesloch</v>
      </c>
    </row>
    <row r="7865" spans="1:14" x14ac:dyDescent="0.35">
      <c r="A7865" t="s">
        <v>5956</v>
      </c>
      <c r="B7865" s="3" t="s">
        <v>14014</v>
      </c>
      <c r="C7865" s="4">
        <v>53.410152498800002</v>
      </c>
      <c r="D7865" s="4">
        <v>7.7279922329200001</v>
      </c>
      <c r="E7865" s="4">
        <f>Orte[[#This Row],[Lat_dez]]*PI()/180</f>
        <v>0.93218301509633683</v>
      </c>
      <c r="F7865" s="4">
        <f>Orte[[#This Row],[Lon_dez]]*PI()/180</f>
        <v>0.13487890903300251</v>
      </c>
      <c r="G7865" t="s">
        <v>554</v>
      </c>
      <c r="H7865" t="s">
        <v>1178</v>
      </c>
      <c r="I7865" s="4" t="b">
        <v>0</v>
      </c>
      <c r="J7865" s="4" t="str">
        <f>CONCATENATE(Orte[[#This Row],[Ort]]," - ",Orte[[#This Row],[Landkreis]])</f>
        <v>Wiesmoor - Landkreis Aurich</v>
      </c>
      <c r="L7865" s="3" t="s">
        <v>9227</v>
      </c>
      <c r="M7865" s="3"/>
      <c r="N7865" t="str">
        <f>Orte[[#This Row],[Ort]]</f>
        <v>Wiesmoor</v>
      </c>
    </row>
    <row r="7866" spans="1:14" x14ac:dyDescent="0.35">
      <c r="A7866" t="s">
        <v>5935</v>
      </c>
      <c r="B7866" s="3" t="s">
        <v>13991</v>
      </c>
      <c r="C7866" s="4">
        <v>50.022415720399998</v>
      </c>
      <c r="D7866" s="4">
        <v>9.4533241375999992</v>
      </c>
      <c r="E7866" s="4">
        <f>Orte[[#This Row],[Lat_dez]]*PI()/180</f>
        <v>0.87305585412235109</v>
      </c>
      <c r="F7866" s="4">
        <f>Orte[[#This Row],[Lon_dez]]*PI()/180</f>
        <v>0.16499163145937346</v>
      </c>
      <c r="G7866" t="s">
        <v>665</v>
      </c>
      <c r="H7866" t="s">
        <v>826</v>
      </c>
      <c r="I7866" s="4" t="b">
        <v>0</v>
      </c>
      <c r="J7866" s="4" t="str">
        <f>CONCATENATE(Orte[[#This Row],[Ort]]," - ",Orte[[#This Row],[Landkreis]])</f>
        <v>Wiesthal - Landkreis Main-Spessart</v>
      </c>
      <c r="L7866" s="3" t="s">
        <v>15707</v>
      </c>
      <c r="M7866" s="3"/>
      <c r="N7866" t="str">
        <f>Orte[[#This Row],[Ort]]</f>
        <v>Wiesthal</v>
      </c>
    </row>
    <row r="7867" spans="1:14" x14ac:dyDescent="0.35">
      <c r="A7867" t="s">
        <v>5039</v>
      </c>
      <c r="B7867" s="3" t="s">
        <v>12798</v>
      </c>
      <c r="C7867" s="4">
        <v>52.515156122</v>
      </c>
      <c r="D7867" s="4">
        <v>7.1800690169300001</v>
      </c>
      <c r="E7867" s="4">
        <f>Orte[[#This Row],[Lat_dez]]*PI()/180</f>
        <v>0.91656238152775704</v>
      </c>
      <c r="F7867" s="4">
        <f>Orte[[#This Row],[Lon_dez]]*PI()/180</f>
        <v>0.12531584486586098</v>
      </c>
      <c r="G7867" t="s">
        <v>554</v>
      </c>
      <c r="H7867" t="s">
        <v>2961</v>
      </c>
      <c r="I7867" s="4" t="b">
        <v>0</v>
      </c>
      <c r="J7867" s="4" t="str">
        <f>CONCATENATE(Orte[[#This Row],[Ort]]," - ",Orte[[#This Row],[Landkreis]])</f>
        <v>Wietmarschen - Landkreis Grafschaft Bentheim</v>
      </c>
      <c r="L7867" s="3" t="s">
        <v>9042</v>
      </c>
      <c r="M7867" s="3"/>
      <c r="N7867" t="str">
        <f>Orte[[#This Row],[Ort]]</f>
        <v>Wietmarschen</v>
      </c>
    </row>
    <row r="7868" spans="1:14" x14ac:dyDescent="0.35">
      <c r="A7868" t="s">
        <v>6953</v>
      </c>
      <c r="B7868" s="3" t="s">
        <v>15363</v>
      </c>
      <c r="C7868" s="4">
        <v>52.642957752000001</v>
      </c>
      <c r="D7868" s="4">
        <v>9.8186684795300003</v>
      </c>
      <c r="E7868" s="4">
        <f>Orte[[#This Row],[Lat_dez]]*PI()/180</f>
        <v>0.91879294076067253</v>
      </c>
      <c r="F7868" s="4">
        <f>Orte[[#This Row],[Lon_dez]]*PI()/180</f>
        <v>0.17136809312958395</v>
      </c>
      <c r="G7868" t="s">
        <v>554</v>
      </c>
      <c r="H7868" t="s">
        <v>1027</v>
      </c>
      <c r="I7868" s="4" t="b">
        <v>0</v>
      </c>
      <c r="J7868" s="4" t="str">
        <f>CONCATENATE(Orte[[#This Row],[Ort]]," - ",Orte[[#This Row],[Landkreis]])</f>
        <v>Wietze - Landkreis Celle</v>
      </c>
      <c r="L7868" s="3" t="s">
        <v>8121</v>
      </c>
      <c r="M7868" s="3"/>
      <c r="N7868" t="str">
        <f>Orte[[#This Row],[Ort]]</f>
        <v>Wietze</v>
      </c>
    </row>
    <row r="7869" spans="1:14" x14ac:dyDescent="0.35">
      <c r="A7869" t="s">
        <v>4028</v>
      </c>
      <c r="B7869" s="3" t="s">
        <v>11495</v>
      </c>
      <c r="C7869" s="4">
        <v>52.6986662873</v>
      </c>
      <c r="D7869" s="4">
        <v>9.0686183848400006</v>
      </c>
      <c r="E7869" s="4">
        <f>Orte[[#This Row],[Lat_dez]]*PI()/180</f>
        <v>0.91976523812312094</v>
      </c>
      <c r="F7869" s="4">
        <f>Orte[[#This Row],[Lon_dez]]*PI()/180</f>
        <v>0.15827724942234825</v>
      </c>
      <c r="G7869" t="s">
        <v>554</v>
      </c>
      <c r="H7869" t="s">
        <v>747</v>
      </c>
      <c r="I7869" s="4" t="b">
        <v>0</v>
      </c>
      <c r="J7869" s="4" t="str">
        <f>CONCATENATE(Orte[[#This Row],[Ort]]," - ",Orte[[#This Row],[Landkreis]])</f>
        <v>Wietzen - Landkreis Nienburg (Weser)</v>
      </c>
      <c r="L7869" s="3" t="s">
        <v>9674</v>
      </c>
      <c r="M7869" s="3"/>
      <c r="N7869" t="str">
        <f>Orte[[#This Row],[Ort]]</f>
        <v>Wietzen</v>
      </c>
    </row>
    <row r="7870" spans="1:14" x14ac:dyDescent="0.35">
      <c r="A7870" t="s">
        <v>653</v>
      </c>
      <c r="B7870" s="3" t="s">
        <v>7760</v>
      </c>
      <c r="C7870" s="4">
        <v>52.927897404600003</v>
      </c>
      <c r="D7870" s="4">
        <v>9.9853240176500009</v>
      </c>
      <c r="E7870" s="4">
        <f>Orte[[#This Row],[Lat_dez]]*PI()/180</f>
        <v>0.92376607586803139</v>
      </c>
      <c r="F7870" s="4">
        <f>Orte[[#This Row],[Lon_dez]]*PI()/180</f>
        <v>0.17427678098646091</v>
      </c>
      <c r="G7870" t="s">
        <v>554</v>
      </c>
      <c r="H7870" t="s">
        <v>654</v>
      </c>
      <c r="I7870" s="4" t="b">
        <v>0</v>
      </c>
      <c r="J7870" s="4" t="str">
        <f>CONCATENATE(Orte[[#This Row],[Ort]]," - ",Orte[[#This Row],[Landkreis]])</f>
        <v>Wietzendorf - Landkreis Heidekreis</v>
      </c>
      <c r="L7870" s="3" t="s">
        <v>9038</v>
      </c>
      <c r="M7870" s="3"/>
      <c r="N7870" t="str">
        <f>Orte[[#This Row],[Ort]]</f>
        <v>Wietzendorf</v>
      </c>
    </row>
    <row r="7871" spans="1:14" x14ac:dyDescent="0.35">
      <c r="A7871" t="s">
        <v>2245</v>
      </c>
      <c r="B7871" s="3" t="s">
        <v>9263</v>
      </c>
      <c r="C7871" s="4">
        <v>47.743946990200001</v>
      </c>
      <c r="D7871" s="4">
        <v>10.2145438432</v>
      </c>
      <c r="E7871" s="4">
        <f>Orte[[#This Row],[Lat_dez]]*PI()/180</f>
        <v>0.83328907287662679</v>
      </c>
      <c r="F7871" s="4">
        <f>Orte[[#This Row],[Lon_dez]]*PI()/180</f>
        <v>0.17827742165315538</v>
      </c>
      <c r="G7871" t="s">
        <v>665</v>
      </c>
      <c r="H7871" t="s">
        <v>1457</v>
      </c>
      <c r="I7871" s="4" t="b">
        <v>0</v>
      </c>
      <c r="J7871" s="4" t="str">
        <f>CONCATENATE(Orte[[#This Row],[Ort]]," - ",Orte[[#This Row],[Landkreis]])</f>
        <v>Wiggensbach - Landkreis Oberallgäu</v>
      </c>
      <c r="L7871" s="3" t="s">
        <v>14659</v>
      </c>
      <c r="M7871" s="3"/>
      <c r="N7871" t="str">
        <f>Orte[[#This Row],[Ort]]</f>
        <v>Wiggensbach</v>
      </c>
    </row>
    <row r="7872" spans="1:14" x14ac:dyDescent="0.35">
      <c r="A7872" t="s">
        <v>3578</v>
      </c>
      <c r="B7872" s="3" t="s">
        <v>10926</v>
      </c>
      <c r="C7872" s="4">
        <v>49.018447736299997</v>
      </c>
      <c r="D7872" s="4">
        <v>10.397941228500001</v>
      </c>
      <c r="E7872" s="4">
        <f>Orte[[#This Row],[Lat_dez]]*PI()/180</f>
        <v>0.85553330721519605</v>
      </c>
      <c r="F7872" s="4">
        <f>Orte[[#This Row],[Lon_dez]]*PI()/180</f>
        <v>0.18147830986618907</v>
      </c>
      <c r="G7872" t="s">
        <v>665</v>
      </c>
      <c r="H7872" t="s">
        <v>784</v>
      </c>
      <c r="I7872" s="4" t="b">
        <v>0</v>
      </c>
      <c r="J7872" s="4" t="str">
        <f>CONCATENATE(Orte[[#This Row],[Ort]]," - ",Orte[[#This Row],[Landkreis]])</f>
        <v>Wilburgstetten - Landkreis Ansbach</v>
      </c>
      <c r="L7872" s="3" t="s">
        <v>11595</v>
      </c>
      <c r="M7872" s="3"/>
      <c r="N7872" t="str">
        <f>Orte[[#This Row],[Ort]]</f>
        <v>Wilburgstetten</v>
      </c>
    </row>
    <row r="7873" spans="1:14" x14ac:dyDescent="0.35">
      <c r="A7873" t="s">
        <v>2100</v>
      </c>
      <c r="B7873" s="3" t="s">
        <v>9091</v>
      </c>
      <c r="C7873" s="4">
        <v>52.321329354600003</v>
      </c>
      <c r="D7873" s="4">
        <v>13.6216696791</v>
      </c>
      <c r="E7873" s="4">
        <f>Orte[[#This Row],[Lat_dez]]*PI()/180</f>
        <v>0.91317946625812974</v>
      </c>
      <c r="F7873" s="4">
        <f>Orte[[#This Row],[Lon_dez]]*PI()/180</f>
        <v>0.23774298551937442</v>
      </c>
      <c r="G7873" t="s">
        <v>885</v>
      </c>
      <c r="H7873" t="s">
        <v>1352</v>
      </c>
      <c r="I7873" s="4" t="b">
        <v>0</v>
      </c>
      <c r="J7873" s="4" t="str">
        <f>CONCATENATE(Orte[[#This Row],[Ort]]," - ",Orte[[#This Row],[Landkreis]])</f>
        <v>Wildau - Landkreis Dahme-Spreewald</v>
      </c>
      <c r="L7873" s="3" t="s">
        <v>14211</v>
      </c>
      <c r="M7873" s="3"/>
      <c r="N7873" t="str">
        <f>Orte[[#This Row],[Ort]]</f>
        <v>Wildau</v>
      </c>
    </row>
    <row r="7874" spans="1:14" x14ac:dyDescent="0.35">
      <c r="A7874" t="s">
        <v>3590</v>
      </c>
      <c r="B7874" s="3" t="s">
        <v>10941</v>
      </c>
      <c r="C7874" s="4">
        <v>48.6348453381</v>
      </c>
      <c r="D7874" s="4">
        <v>8.7454008905399991</v>
      </c>
      <c r="E7874" s="4">
        <f>Orte[[#This Row],[Lat_dez]]*PI()/180</f>
        <v>0.84883818234805974</v>
      </c>
      <c r="F7874" s="4">
        <f>Orte[[#This Row],[Lon_dez]]*PI()/180</f>
        <v>0.15263603994676719</v>
      </c>
      <c r="G7874" t="s">
        <v>546</v>
      </c>
      <c r="H7874" t="s">
        <v>1061</v>
      </c>
      <c r="I7874" s="4" t="b">
        <v>0</v>
      </c>
      <c r="J7874" s="4" t="str">
        <f>CONCATENATE(Orte[[#This Row],[Ort]]," - ",Orte[[#This Row],[Landkreis]])</f>
        <v>Wildberg - Landkreis Calw</v>
      </c>
      <c r="L7874" s="3" t="s">
        <v>9889</v>
      </c>
      <c r="M7874" s="3"/>
      <c r="N7874" t="str">
        <f>Orte[[#This Row],[Ort]]</f>
        <v>Wildberg</v>
      </c>
    </row>
    <row r="7875" spans="1:14" x14ac:dyDescent="0.35">
      <c r="A7875" t="s">
        <v>4116</v>
      </c>
      <c r="B7875" s="3" t="s">
        <v>11602</v>
      </c>
      <c r="C7875" s="4">
        <v>50.9539820599</v>
      </c>
      <c r="D7875" s="4">
        <v>9.9819273905999992</v>
      </c>
      <c r="E7875" s="4">
        <f>Orte[[#This Row],[Lat_dez]]*PI()/180</f>
        <v>0.88931475394737747</v>
      </c>
      <c r="F7875" s="4">
        <f>Orte[[#This Row],[Lon_dez]]*PI()/180</f>
        <v>0.17421749866097605</v>
      </c>
      <c r="G7875" t="s">
        <v>549</v>
      </c>
      <c r="H7875" t="s">
        <v>647</v>
      </c>
      <c r="I7875" s="4" t="b">
        <v>0</v>
      </c>
      <c r="J7875" s="4" t="str">
        <f>CONCATENATE(Orte[[#This Row],[Ort]]," - ",Orte[[#This Row],[Landkreis]])</f>
        <v>Wildeck - Landkreis Hersfeld-Rotenburg</v>
      </c>
      <c r="L7875" s="3" t="s">
        <v>11425</v>
      </c>
      <c r="M7875" s="3"/>
      <c r="N7875" t="str">
        <f>Orte[[#This Row],[Ort]]</f>
        <v>Wildeck</v>
      </c>
    </row>
    <row r="7876" spans="1:14" x14ac:dyDescent="0.35">
      <c r="A7876" t="s">
        <v>6442</v>
      </c>
      <c r="B7876" s="3" t="s">
        <v>14676</v>
      </c>
      <c r="C7876" s="4">
        <v>51.827249807000001</v>
      </c>
      <c r="D7876" s="4">
        <v>10.283950191400001</v>
      </c>
      <c r="E7876" s="4">
        <f>Orte[[#This Row],[Lat_dez]]*PI()/180</f>
        <v>0.90455615138574563</v>
      </c>
      <c r="F7876" s="4">
        <f>Orte[[#This Row],[Lon_dez]]*PI()/180</f>
        <v>0.17948879095103104</v>
      </c>
      <c r="G7876" t="s">
        <v>554</v>
      </c>
      <c r="H7876" t="s">
        <v>692</v>
      </c>
      <c r="I7876" s="4" t="b">
        <v>0</v>
      </c>
      <c r="J7876" s="4" t="str">
        <f>CONCATENATE(Orte[[#This Row],[Ort]]," - ",Orte[[#This Row],[Landkreis]])</f>
        <v>Wildemann - Landkreis Goslar</v>
      </c>
      <c r="L7876" s="3" t="s">
        <v>14212</v>
      </c>
      <c r="M7876" s="3"/>
      <c r="N7876" t="str">
        <f>Orte[[#This Row],[Ort]]</f>
        <v>Wildemann</v>
      </c>
    </row>
    <row r="7877" spans="1:14" x14ac:dyDescent="0.35">
      <c r="A7877" t="s">
        <v>5551</v>
      </c>
      <c r="B7877" s="3" t="s">
        <v>13466</v>
      </c>
      <c r="C7877" s="4">
        <v>48.725724851000003</v>
      </c>
      <c r="D7877" s="4">
        <v>11.9077607079</v>
      </c>
      <c r="E7877" s="4">
        <f>Orte[[#This Row],[Lat_dez]]*PI()/180</f>
        <v>0.85042432907077337</v>
      </c>
      <c r="F7877" s="4">
        <f>Orte[[#This Row],[Lon_dez]]*PI()/180</f>
        <v>0.20782963089246573</v>
      </c>
      <c r="G7877" t="s">
        <v>665</v>
      </c>
      <c r="H7877" t="s">
        <v>864</v>
      </c>
      <c r="I7877" s="4" t="b">
        <v>0</v>
      </c>
      <c r="J7877" s="4" t="str">
        <f>CONCATENATE(Orte[[#This Row],[Ort]]," - ",Orte[[#This Row],[Landkreis]])</f>
        <v>Wildenberg - Landkreis Kelheim</v>
      </c>
      <c r="L7877" s="3" t="s">
        <v>8826</v>
      </c>
      <c r="M7877" s="3"/>
      <c r="N7877" t="str">
        <f>Orte[[#This Row],[Ort]]</f>
        <v>Wildenberg</v>
      </c>
    </row>
    <row r="7878" spans="1:14" x14ac:dyDescent="0.35">
      <c r="A7878" t="s">
        <v>3508</v>
      </c>
      <c r="B7878" s="3" t="s">
        <v>10827</v>
      </c>
      <c r="C7878" s="4">
        <v>50.229470132800003</v>
      </c>
      <c r="D7878" s="4">
        <v>7.4878495116000003</v>
      </c>
      <c r="E7878" s="4">
        <f>Orte[[#This Row],[Lat_dez]]*PI()/180</f>
        <v>0.87666963534951348</v>
      </c>
      <c r="F7878" s="4">
        <f>Orte[[#This Row],[Lon_dez]]*PI()/180</f>
        <v>0.13068762787126934</v>
      </c>
      <c r="G7878" t="s">
        <v>514</v>
      </c>
      <c r="H7878" t="s">
        <v>631</v>
      </c>
      <c r="I7878" s="4" t="b">
        <v>0</v>
      </c>
      <c r="J7878" s="4" t="str">
        <f>CONCATENATE(Orte[[#This Row],[Ort]]," - ",Orte[[#This Row],[Landkreis]])</f>
        <v>Wildenbungert, Gondershausen, Nörtershausen u.a. - Landkreis Mayen-Koblenz</v>
      </c>
      <c r="L7878" s="3" t="s">
        <v>15071</v>
      </c>
      <c r="M7878" s="3"/>
      <c r="N7878" t="str">
        <f>Orte[[#This Row],[Ort]]</f>
        <v>Wildenbungert, Gondershausen, Nörtershausen u.a.</v>
      </c>
    </row>
    <row r="7879" spans="1:14" x14ac:dyDescent="0.35">
      <c r="A7879" t="s">
        <v>3920</v>
      </c>
      <c r="B7879" s="3" t="s">
        <v>11355</v>
      </c>
      <c r="C7879" s="4">
        <v>52.879740989600002</v>
      </c>
      <c r="D7879" s="4">
        <v>8.4036488398000007</v>
      </c>
      <c r="E7879" s="4">
        <f>Orte[[#This Row],[Lat_dez]]*PI()/180</f>
        <v>0.92292558787032453</v>
      </c>
      <c r="F7879" s="4">
        <f>Orte[[#This Row],[Lon_dez]]*PI()/180</f>
        <v>0.14667134143591151</v>
      </c>
      <c r="G7879" t="s">
        <v>554</v>
      </c>
      <c r="H7879" t="s">
        <v>577</v>
      </c>
      <c r="I7879" s="4" t="b">
        <v>0</v>
      </c>
      <c r="J7879" s="4" t="str">
        <f>CONCATENATE(Orte[[#This Row],[Ort]]," - ",Orte[[#This Row],[Landkreis]])</f>
        <v>Wildeshausen - Landkreis Oldenburg</v>
      </c>
      <c r="L7879" s="3" t="s">
        <v>9224</v>
      </c>
      <c r="M7879" s="3"/>
      <c r="N7879" t="str">
        <f>Orte[[#This Row],[Ort]]</f>
        <v>Wildeshausen</v>
      </c>
    </row>
    <row r="7880" spans="1:14" x14ac:dyDescent="0.35">
      <c r="A7880" t="s">
        <v>3973</v>
      </c>
      <c r="B7880" s="3" t="s">
        <v>11424</v>
      </c>
      <c r="C7880" s="4">
        <v>50.365951389899998</v>
      </c>
      <c r="D7880" s="4">
        <v>9.8558050267699997</v>
      </c>
      <c r="E7880" s="4">
        <f>Orte[[#This Row],[Lat_dez]]*PI()/180</f>
        <v>0.87905168265316924</v>
      </c>
      <c r="F7880" s="4">
        <f>Orte[[#This Row],[Lon_dez]]*PI()/180</f>
        <v>0.17201624815174435</v>
      </c>
      <c r="G7880" t="s">
        <v>665</v>
      </c>
      <c r="H7880" t="s">
        <v>998</v>
      </c>
      <c r="I7880" s="4" t="b">
        <v>0</v>
      </c>
      <c r="J7880" s="4" t="str">
        <f>CONCATENATE(Orte[[#This Row],[Ort]]," - ",Orte[[#This Row],[Landkreis]])</f>
        <v>Wildflecken - Landkreis Bad Kissingen</v>
      </c>
      <c r="L7880" s="3" t="s">
        <v>10902</v>
      </c>
      <c r="M7880" s="3"/>
      <c r="N7880" t="str">
        <f>Orte[[#This Row],[Ort]]</f>
        <v>Wildflecken</v>
      </c>
    </row>
    <row r="7881" spans="1:14" x14ac:dyDescent="0.35">
      <c r="A7881" t="s">
        <v>2257</v>
      </c>
      <c r="B7881" s="3" t="s">
        <v>9276</v>
      </c>
      <c r="C7881" s="4">
        <v>47.775746085100003</v>
      </c>
      <c r="D7881" s="4">
        <v>10.4153364562</v>
      </c>
      <c r="E7881" s="4">
        <f>Orte[[#This Row],[Lat_dez]]*PI()/180</f>
        <v>0.8338440717817861</v>
      </c>
      <c r="F7881" s="4">
        <f>Orte[[#This Row],[Lon_dez]]*PI()/180</f>
        <v>0.18178191386368817</v>
      </c>
      <c r="G7881" t="s">
        <v>665</v>
      </c>
      <c r="H7881" t="s">
        <v>1457</v>
      </c>
      <c r="I7881" s="4" t="b">
        <v>0</v>
      </c>
      <c r="J7881" s="4" t="str">
        <f>CONCATENATE(Orte[[#This Row],[Ort]]," - ",Orte[[#This Row],[Landkreis]])</f>
        <v>Wildpoldsried - Landkreis Oberallgäu</v>
      </c>
      <c r="L7881" s="3" t="s">
        <v>14921</v>
      </c>
      <c r="M7881" s="3"/>
      <c r="N7881" t="str">
        <f>Orte[[#This Row],[Ort]]</f>
        <v>Wildpoldsried</v>
      </c>
    </row>
    <row r="7882" spans="1:14" x14ac:dyDescent="0.35">
      <c r="A7882" t="s">
        <v>1337</v>
      </c>
      <c r="B7882" s="3" t="s">
        <v>8272</v>
      </c>
      <c r="C7882" s="4">
        <v>47.668332608</v>
      </c>
      <c r="D7882" s="4">
        <v>10.943782622900001</v>
      </c>
      <c r="E7882" s="4">
        <f>Orte[[#This Row],[Lat_dez]]*PI()/180</f>
        <v>0.83196935294537555</v>
      </c>
      <c r="F7882" s="4">
        <f>Orte[[#This Row],[Lon_dez]]*PI()/180</f>
        <v>0.19100503939214597</v>
      </c>
      <c r="G7882" t="s">
        <v>665</v>
      </c>
      <c r="H7882" t="s">
        <v>1338</v>
      </c>
      <c r="I7882" s="4" t="b">
        <v>0</v>
      </c>
      <c r="J7882" s="4" t="str">
        <f>CONCATENATE(Orte[[#This Row],[Ort]]," - ",Orte[[#This Row],[Landkreis]])</f>
        <v>Wildsteig - Landkreis Weilheim-Schongau</v>
      </c>
      <c r="L7882" s="3" t="s">
        <v>15711</v>
      </c>
      <c r="M7882" s="3"/>
      <c r="N7882" t="str">
        <f>Orte[[#This Row],[Ort]]</f>
        <v>Wildsteig</v>
      </c>
    </row>
    <row r="7883" spans="1:14" x14ac:dyDescent="0.35">
      <c r="A7883" t="s">
        <v>5240</v>
      </c>
      <c r="B7883" s="3" t="s">
        <v>13069</v>
      </c>
      <c r="C7883" s="4">
        <v>49.209089535700002</v>
      </c>
      <c r="D7883" s="4">
        <v>7.8495225024500002</v>
      </c>
      <c r="E7883" s="4">
        <f>Orte[[#This Row],[Lat_dez]]*PI()/180</f>
        <v>0.85886063430665271</v>
      </c>
      <c r="F7883" s="4">
        <f>Orte[[#This Row],[Lon_dez]]*PI()/180</f>
        <v>0.13700001237713716</v>
      </c>
      <c r="G7883" t="s">
        <v>514</v>
      </c>
      <c r="H7883" t="s">
        <v>629</v>
      </c>
      <c r="I7883" s="4" t="b">
        <v>0</v>
      </c>
      <c r="J7883" s="4" t="str">
        <f>CONCATENATE(Orte[[#This Row],[Ort]]," - ",Orte[[#This Row],[Landkreis]])</f>
        <v>Wilgartswiesen - Landkreis Südwestpfalz</v>
      </c>
      <c r="L7883" s="3" t="s">
        <v>14929</v>
      </c>
      <c r="M7883" s="3"/>
      <c r="N7883" t="str">
        <f>Orte[[#This Row],[Ort]]</f>
        <v>Wilgartswiesen</v>
      </c>
    </row>
    <row r="7884" spans="1:14" x14ac:dyDescent="0.35">
      <c r="A7884" t="s">
        <v>1522</v>
      </c>
      <c r="B7884" s="3" t="s">
        <v>8459</v>
      </c>
      <c r="C7884" s="4">
        <v>47.865004043799999</v>
      </c>
      <c r="D7884" s="4">
        <v>9.4247647234900001</v>
      </c>
      <c r="E7884" s="4">
        <f>Orte[[#This Row],[Lat_dez]]*PI()/180</f>
        <v>0.83540191704471012</v>
      </c>
      <c r="F7884" s="4">
        <f>Orte[[#This Row],[Lon_dez]]*PI()/180</f>
        <v>0.16449317565071345</v>
      </c>
      <c r="G7884" t="s">
        <v>546</v>
      </c>
      <c r="H7884" t="s">
        <v>656</v>
      </c>
      <c r="I7884" s="4" t="b">
        <v>0</v>
      </c>
      <c r="J7884" s="4" t="str">
        <f>CONCATENATE(Orte[[#This Row],[Ort]]," - ",Orte[[#This Row],[Landkreis]])</f>
        <v>Wilhelmsdorf - Landkreis Ravensburg</v>
      </c>
      <c r="L7884" s="3" t="s">
        <v>11607</v>
      </c>
      <c r="M7884" s="3"/>
      <c r="N7884" t="str">
        <f>Orte[[#This Row],[Ort]]</f>
        <v>Wilhelmsdorf</v>
      </c>
    </row>
    <row r="7885" spans="1:14" x14ac:dyDescent="0.35">
      <c r="A7885" t="s">
        <v>1522</v>
      </c>
      <c r="B7885" s="3" t="s">
        <v>10995</v>
      </c>
      <c r="C7885" s="4">
        <v>49.575771534099999</v>
      </c>
      <c r="D7885" s="4">
        <v>10.7376970373</v>
      </c>
      <c r="E7885" s="4">
        <f>Orte[[#This Row],[Lat_dez]]*PI()/180</f>
        <v>0.86526044248652534</v>
      </c>
      <c r="F7885" s="4">
        <f>Orte[[#This Row],[Lon_dez]]*PI()/180</f>
        <v>0.18740816738252539</v>
      </c>
      <c r="G7885" t="s">
        <v>665</v>
      </c>
      <c r="H7885" t="s">
        <v>706</v>
      </c>
      <c r="I7885" s="4" t="b">
        <v>0</v>
      </c>
      <c r="J7885" s="4" t="str">
        <f>CONCATENATE(Orte[[#This Row],[Ort]]," - ",Orte[[#This Row],[Landkreis]])</f>
        <v>Wilhelmsdorf - Landkreis Neustadt a.d. Aisch-Bad Windsheim</v>
      </c>
      <c r="L7885" s="3" t="s">
        <v>12058</v>
      </c>
      <c r="M7885" s="3"/>
      <c r="N7885" t="str">
        <f>Orte[[#This Row],[Ort]]</f>
        <v>Wilhelmsdorf</v>
      </c>
    </row>
    <row r="7886" spans="1:14" x14ac:dyDescent="0.35">
      <c r="A7886" t="s">
        <v>5102</v>
      </c>
      <c r="B7886" s="3" t="s">
        <v>12885</v>
      </c>
      <c r="C7886" s="4">
        <v>49.467199068399999</v>
      </c>
      <c r="D7886" s="4">
        <v>8.7679018975999998</v>
      </c>
      <c r="E7886" s="4">
        <f>Orte[[#This Row],[Lat_dez]]*PI()/180</f>
        <v>0.86336549548305175</v>
      </c>
      <c r="F7886" s="4">
        <f>Orte[[#This Row],[Lon_dez]]*PI()/180</f>
        <v>0.15302875660497872</v>
      </c>
      <c r="G7886" t="s">
        <v>546</v>
      </c>
      <c r="H7886" t="s">
        <v>726</v>
      </c>
      <c r="I7886" s="4" t="b">
        <v>0</v>
      </c>
      <c r="J7886" s="4" t="str">
        <f>CONCATENATE(Orte[[#This Row],[Ort]]," - ",Orte[[#This Row],[Landkreis]])</f>
        <v>Wilhelmsfeld - Landkreis Rhein-Neckar-Kreis</v>
      </c>
      <c r="L7886" s="3" t="s">
        <v>9234</v>
      </c>
      <c r="M7886" s="3"/>
      <c r="N7886" t="str">
        <f>Orte[[#This Row],[Ort]]</f>
        <v>Wilhelmsfeld</v>
      </c>
    </row>
    <row r="7887" spans="1:14" x14ac:dyDescent="0.35">
      <c r="A7887" t="s">
        <v>3187</v>
      </c>
      <c r="B7887" s="3" t="s">
        <v>10418</v>
      </c>
      <c r="C7887" s="4">
        <v>53.517707490299998</v>
      </c>
      <c r="D7887" s="4">
        <v>8.1141340425799999</v>
      </c>
      <c r="E7887" s="4">
        <f>Orte[[#This Row],[Lat_dez]]*PI()/180</f>
        <v>0.93406020382496624</v>
      </c>
      <c r="F7887" s="4">
        <f>Orte[[#This Row],[Lon_dez]]*PI()/180</f>
        <v>0.14161835499117875</v>
      </c>
      <c r="G7887" t="s">
        <v>554</v>
      </c>
      <c r="H7887" t="s">
        <v>3188</v>
      </c>
      <c r="I7887" s="4" t="b">
        <v>0</v>
      </c>
      <c r="J7887" s="4" t="str">
        <f>CONCATENATE(Orte[[#This Row],[Ort]]," - ",Orte[[#This Row],[Landkreis]])</f>
        <v>Wilhelmshaven - Kreisfreie Stadt Wilhelmshaven</v>
      </c>
      <c r="L7887" s="3" t="s">
        <v>15536</v>
      </c>
      <c r="M7887" s="3"/>
      <c r="N7887" t="str">
        <f>Orte[[#This Row],[Ort]]</f>
        <v>Wilhelmshaven</v>
      </c>
    </row>
    <row r="7888" spans="1:14" x14ac:dyDescent="0.35">
      <c r="A7888" t="s">
        <v>3187</v>
      </c>
      <c r="B7888" s="3" t="s">
        <v>11046</v>
      </c>
      <c r="C7888" s="4">
        <v>53.536803080699997</v>
      </c>
      <c r="D7888" s="4">
        <v>8.1440747792899995</v>
      </c>
      <c r="E7888" s="4">
        <f>Orte[[#This Row],[Lat_dez]]*PI()/180</f>
        <v>0.93439348475005835</v>
      </c>
      <c r="F7888" s="4">
        <f>Orte[[#This Row],[Lon_dez]]*PI()/180</f>
        <v>0.142140919427241</v>
      </c>
      <c r="G7888" t="s">
        <v>554</v>
      </c>
      <c r="H7888" t="s">
        <v>3188</v>
      </c>
      <c r="I7888" s="4" t="b">
        <v>0</v>
      </c>
      <c r="J7888" s="4" t="str">
        <f>CONCATENATE(Orte[[#This Row],[Ort]]," - ",Orte[[#This Row],[Landkreis]])</f>
        <v>Wilhelmshaven - Kreisfreie Stadt Wilhelmshaven</v>
      </c>
      <c r="L7888" s="3" t="s">
        <v>11433</v>
      </c>
      <c r="M7888" s="3"/>
      <c r="N7888" t="str">
        <f>Orte[[#This Row],[Ort]]</f>
        <v>Wilhelmshaven</v>
      </c>
    </row>
    <row r="7889" spans="1:14" x14ac:dyDescent="0.35">
      <c r="A7889" t="s">
        <v>3187</v>
      </c>
      <c r="B7889" s="3" t="s">
        <v>15799</v>
      </c>
      <c r="C7889" s="4">
        <v>53.554184499900003</v>
      </c>
      <c r="D7889" s="4">
        <v>8.1136092076199997</v>
      </c>
      <c r="E7889" s="4">
        <f>Orte[[#This Row],[Lat_dez]]*PI()/180</f>
        <v>0.93469684774376782</v>
      </c>
      <c r="F7889" s="4">
        <f>Orte[[#This Row],[Lon_dez]]*PI()/180</f>
        <v>0.1416091948930972</v>
      </c>
      <c r="G7889" t="s">
        <v>554</v>
      </c>
      <c r="H7889" t="s">
        <v>3188</v>
      </c>
      <c r="I7889" s="4" t="b">
        <v>0</v>
      </c>
      <c r="J7889" s="4" t="str">
        <f>CONCATENATE(Orte[[#This Row],[Ort]]," - ",Orte[[#This Row],[Landkreis]])</f>
        <v>Wilhelmshaven - Kreisfreie Stadt Wilhelmshaven</v>
      </c>
      <c r="L7889" s="3" t="s">
        <v>14208</v>
      </c>
      <c r="M7889" s="3"/>
      <c r="N7889" t="str">
        <f>Orte[[#This Row],[Ort]]</f>
        <v>Wilhelmshaven</v>
      </c>
    </row>
    <row r="7890" spans="1:14" x14ac:dyDescent="0.35">
      <c r="A7890" t="s">
        <v>3187</v>
      </c>
      <c r="B7890" s="3" t="s">
        <v>14052</v>
      </c>
      <c r="C7890" s="4">
        <v>53.592933221099997</v>
      </c>
      <c r="D7890" s="4">
        <v>8.0723989458500007</v>
      </c>
      <c r="E7890" s="4">
        <f>Orte[[#This Row],[Lat_dez]]*PI()/180</f>
        <v>0.93537314050964504</v>
      </c>
      <c r="F7890" s="4">
        <f>Orte[[#This Row],[Lon_dez]]*PI()/180</f>
        <v>0.14088994013960196</v>
      </c>
      <c r="G7890" t="s">
        <v>554</v>
      </c>
      <c r="H7890" t="s">
        <v>3188</v>
      </c>
      <c r="I7890" s="4" t="b">
        <v>0</v>
      </c>
      <c r="J7890" s="4" t="str">
        <f>CONCATENATE(Orte[[#This Row],[Ort]]," - ",Orte[[#This Row],[Landkreis]])</f>
        <v>Wilhelmshaven - Kreisfreie Stadt Wilhelmshaven</v>
      </c>
      <c r="L7890" s="3" t="s">
        <v>7983</v>
      </c>
      <c r="M7890" s="3"/>
      <c r="N7890" t="str">
        <f>Orte[[#This Row],[Ort]]</f>
        <v>Wilhelmshaven</v>
      </c>
    </row>
    <row r="7891" spans="1:14" x14ac:dyDescent="0.35">
      <c r="A7891" t="s">
        <v>3187</v>
      </c>
      <c r="B7891" s="3" t="s">
        <v>15269</v>
      </c>
      <c r="C7891" s="4">
        <v>53.528777982400001</v>
      </c>
      <c r="D7891" s="4">
        <v>8.0700640807199999</v>
      </c>
      <c r="E7891" s="4">
        <f>Orte[[#This Row],[Lat_dez]]*PI()/180</f>
        <v>0.93425342036192727</v>
      </c>
      <c r="F7891" s="4">
        <f>Orte[[#This Row],[Lon_dez]]*PI()/180</f>
        <v>0.14084918905549343</v>
      </c>
      <c r="G7891" t="s">
        <v>554</v>
      </c>
      <c r="H7891" t="s">
        <v>3188</v>
      </c>
      <c r="I7891" s="4" t="b">
        <v>0</v>
      </c>
      <c r="J7891" s="4" t="str">
        <f>CONCATENATE(Orte[[#This Row],[Ort]]," - ",Orte[[#This Row],[Landkreis]])</f>
        <v>Wilhelmshaven - Kreisfreie Stadt Wilhelmshaven</v>
      </c>
      <c r="L7891" s="3" t="s">
        <v>10901</v>
      </c>
      <c r="M7891" s="3"/>
      <c r="N7891" t="str">
        <f>Orte[[#This Row],[Ort]]</f>
        <v>Wilhelmshaven</v>
      </c>
    </row>
    <row r="7892" spans="1:14" x14ac:dyDescent="0.35">
      <c r="A7892" t="s">
        <v>1394</v>
      </c>
      <c r="B7892" s="3" t="s">
        <v>8326</v>
      </c>
      <c r="C7892" s="4">
        <v>50.318580336300002</v>
      </c>
      <c r="D7892" s="4">
        <v>11.3833601497</v>
      </c>
      <c r="E7892" s="4">
        <f>Orte[[#This Row],[Lat_dez]]*PI()/180</f>
        <v>0.87822490179771062</v>
      </c>
      <c r="F7892" s="4">
        <f>Orte[[#This Row],[Lon_dez]]*PI()/180</f>
        <v>0.19867711455257961</v>
      </c>
      <c r="G7892" t="s">
        <v>665</v>
      </c>
      <c r="H7892" t="s">
        <v>1188</v>
      </c>
      <c r="I7892" s="4" t="b">
        <v>0</v>
      </c>
      <c r="J7892" s="4" t="str">
        <f>CONCATENATE(Orte[[#This Row],[Ort]]," - ",Orte[[#This Row],[Landkreis]])</f>
        <v>Wilhelmsthal - Landkreis Kronach</v>
      </c>
      <c r="L7892" s="3" t="s">
        <v>13695</v>
      </c>
      <c r="M7892" s="3"/>
      <c r="N7892" t="str">
        <f>Orte[[#This Row],[Ort]]</f>
        <v>Wilhelmsthal</v>
      </c>
    </row>
    <row r="7893" spans="1:14" x14ac:dyDescent="0.35">
      <c r="A7893" t="s">
        <v>6770</v>
      </c>
      <c r="B7893" s="3" t="s">
        <v>15114</v>
      </c>
      <c r="C7893" s="4">
        <v>49.4644778308</v>
      </c>
      <c r="D7893" s="4">
        <v>10.7192209648</v>
      </c>
      <c r="E7893" s="4">
        <f>Orte[[#This Row],[Lat_dez]]*PI()/180</f>
        <v>0.86331800092720257</v>
      </c>
      <c r="F7893" s="4">
        <f>Orte[[#This Row],[Lon_dez]]*PI()/180</f>
        <v>0.18708569908456318</v>
      </c>
      <c r="G7893" t="s">
        <v>665</v>
      </c>
      <c r="H7893" t="s">
        <v>2660</v>
      </c>
      <c r="I7893" s="4" t="b">
        <v>0</v>
      </c>
      <c r="J7893" s="4" t="str">
        <f>CONCATENATE(Orte[[#This Row],[Ort]]," - ",Orte[[#This Row],[Landkreis]])</f>
        <v>Wilhermsdorf - Landkreis Fürth</v>
      </c>
      <c r="L7893" s="3" t="s">
        <v>10609</v>
      </c>
      <c r="M7893" s="3"/>
      <c r="N7893" t="str">
        <f>Orte[[#This Row],[Ort]]</f>
        <v>Wilhermsdorf</v>
      </c>
    </row>
    <row r="7894" spans="1:14" x14ac:dyDescent="0.35">
      <c r="A7894" t="s">
        <v>6705</v>
      </c>
      <c r="B7894" s="3" t="s">
        <v>15029</v>
      </c>
      <c r="C7894" s="4">
        <v>50.664212353300002</v>
      </c>
      <c r="D7894" s="4">
        <v>12.521630962</v>
      </c>
      <c r="E7894" s="4">
        <f>Orte[[#This Row],[Lat_dez]]*PI()/180</f>
        <v>0.88425731849466971</v>
      </c>
      <c r="F7894" s="4">
        <f>Orte[[#This Row],[Lon_dez]]*PI()/180</f>
        <v>0.21854368800656496</v>
      </c>
      <c r="G7894" t="s">
        <v>869</v>
      </c>
      <c r="H7894" t="s">
        <v>901</v>
      </c>
      <c r="I7894" s="4" t="b">
        <v>0</v>
      </c>
      <c r="J7894" s="4" t="str">
        <f>CONCATENATE(Orte[[#This Row],[Ort]]," - ",Orte[[#This Row],[Landkreis]])</f>
        <v>Wilkau-Haßlau - Landkreis Zwickau</v>
      </c>
      <c r="L7894" s="3" t="s">
        <v>10612</v>
      </c>
      <c r="M7894" s="3"/>
      <c r="N7894" t="str">
        <f>Orte[[#This Row],[Ort]]</f>
        <v>Wilkau-Haßlau</v>
      </c>
    </row>
    <row r="7895" spans="1:14" x14ac:dyDescent="0.35">
      <c r="A7895" t="s">
        <v>4791</v>
      </c>
      <c r="B7895" s="3" t="s">
        <v>12481</v>
      </c>
      <c r="C7895" s="4">
        <v>51.604621225499997</v>
      </c>
      <c r="D7895" s="4">
        <v>9.0939334415200008</v>
      </c>
      <c r="E7895" s="4">
        <f>Orte[[#This Row],[Lat_dez]]*PI()/180</f>
        <v>0.90067054962952597</v>
      </c>
      <c r="F7895" s="4">
        <f>Orte[[#This Row],[Lon_dez]]*PI()/180</f>
        <v>0.15871908051174322</v>
      </c>
      <c r="G7895" t="s">
        <v>504</v>
      </c>
      <c r="H7895" t="s">
        <v>3120</v>
      </c>
      <c r="I7895" s="4" t="b">
        <v>0</v>
      </c>
      <c r="J7895" s="4" t="str">
        <f>CONCATENATE(Orte[[#This Row],[Ort]]," - ",Orte[[#This Row],[Landkreis]])</f>
        <v>Willebadessen - Kreis Höxter</v>
      </c>
      <c r="L7895" s="3" t="s">
        <v>10283</v>
      </c>
      <c r="M7895" s="3"/>
      <c r="N7895" t="str">
        <f>Orte[[#This Row],[Ort]]</f>
        <v>Willebadessen</v>
      </c>
    </row>
    <row r="7896" spans="1:14" x14ac:dyDescent="0.35">
      <c r="A7896" t="s">
        <v>2115</v>
      </c>
      <c r="B7896" s="3" t="s">
        <v>9108</v>
      </c>
      <c r="C7896" s="4">
        <v>51.262397590100001</v>
      </c>
      <c r="D7896" s="4">
        <v>6.5188376050099999</v>
      </c>
      <c r="E7896" s="4">
        <f>Orte[[#This Row],[Lat_dez]]*PI()/180</f>
        <v>0.89469762041365153</v>
      </c>
      <c r="F7896" s="4">
        <f>Orte[[#This Row],[Lon_dez]]*PI()/180</f>
        <v>0.11377517961024609</v>
      </c>
      <c r="G7896" t="s">
        <v>504</v>
      </c>
      <c r="H7896" t="s">
        <v>2116</v>
      </c>
      <c r="I7896" s="4" t="b">
        <v>0</v>
      </c>
      <c r="J7896" s="4" t="str">
        <f>CONCATENATE(Orte[[#This Row],[Ort]]," - ",Orte[[#This Row],[Landkreis]])</f>
        <v>Willich - Kreis Viersen</v>
      </c>
      <c r="L7896" s="3" t="s">
        <v>11147</v>
      </c>
      <c r="M7896" s="3"/>
      <c r="N7896" t="str">
        <f>Orte[[#This Row],[Ort]]</f>
        <v>Willich</v>
      </c>
    </row>
    <row r="7897" spans="1:14" x14ac:dyDescent="0.35">
      <c r="A7897" t="s">
        <v>4657</v>
      </c>
      <c r="B7897" s="3" t="s">
        <v>12312</v>
      </c>
      <c r="C7897" s="4">
        <v>51.291276613400001</v>
      </c>
      <c r="D7897" s="4">
        <v>8.6557332850800002</v>
      </c>
      <c r="E7897" s="4">
        <f>Orte[[#This Row],[Lat_dez]]*PI()/180</f>
        <v>0.89520165445499678</v>
      </c>
      <c r="F7897" s="4">
        <f>Orte[[#This Row],[Lon_dez]]*PI()/180</f>
        <v>0.15107104499911098</v>
      </c>
      <c r="G7897" t="s">
        <v>549</v>
      </c>
      <c r="H7897" t="s">
        <v>1078</v>
      </c>
      <c r="I7897" s="4" t="b">
        <v>0</v>
      </c>
      <c r="J7897" s="4" t="str">
        <f>CONCATENATE(Orte[[#This Row],[Ort]]," - ",Orte[[#This Row],[Landkreis]])</f>
        <v>Willingen (Upland) - Landkreis Waldeck-Frankenberg</v>
      </c>
      <c r="L7897" s="3" t="s">
        <v>10608</v>
      </c>
      <c r="M7897" s="3"/>
      <c r="N7897" t="str">
        <f>Orte[[#This Row],[Ort]]</f>
        <v>Willingen (Upland)</v>
      </c>
    </row>
    <row r="7898" spans="1:14" x14ac:dyDescent="0.35">
      <c r="A7898" t="s">
        <v>1746</v>
      </c>
      <c r="B7898" s="3" t="s">
        <v>8700</v>
      </c>
      <c r="C7898" s="4">
        <v>50.864618099899999</v>
      </c>
      <c r="D7898" s="4">
        <v>9.2139119744800002</v>
      </c>
      <c r="E7898" s="4">
        <f>Orte[[#This Row],[Lat_dez]]*PI()/180</f>
        <v>0.88775505861275705</v>
      </c>
      <c r="F7898" s="4">
        <f>Orte[[#This Row],[Lon_dez]]*PI()/180</f>
        <v>0.16081310094360773</v>
      </c>
      <c r="G7898" t="s">
        <v>549</v>
      </c>
      <c r="H7898" t="s">
        <v>817</v>
      </c>
      <c r="I7898" s="4" t="b">
        <v>0</v>
      </c>
      <c r="J7898" s="4" t="str">
        <f>CONCATENATE(Orte[[#This Row],[Ort]]," - ",Orte[[#This Row],[Landkreis]])</f>
        <v>Willingshausen - Landkreis Schwalm-Eder-Kreis</v>
      </c>
      <c r="L7898" s="3" t="s">
        <v>9259</v>
      </c>
      <c r="M7898" s="3"/>
      <c r="N7898" t="str">
        <f>Orte[[#This Row],[Ort]]</f>
        <v>Willingshausen</v>
      </c>
    </row>
    <row r="7899" spans="1:14" x14ac:dyDescent="0.35">
      <c r="A7899" t="s">
        <v>4941</v>
      </c>
      <c r="B7899" s="3" t="s">
        <v>12668</v>
      </c>
      <c r="C7899" s="4">
        <v>49.250551011500001</v>
      </c>
      <c r="D7899" s="4">
        <v>12.6826872406</v>
      </c>
      <c r="E7899" s="4">
        <f>Orte[[#This Row],[Lat_dez]]*PI()/180</f>
        <v>0.85958427357209866</v>
      </c>
      <c r="F7899" s="4">
        <f>Orte[[#This Row],[Lon_dez]]*PI()/180</f>
        <v>0.22135465034914426</v>
      </c>
      <c r="G7899" t="s">
        <v>665</v>
      </c>
      <c r="H7899" t="s">
        <v>915</v>
      </c>
      <c r="I7899" s="4" t="b">
        <v>0</v>
      </c>
      <c r="J7899" s="4" t="str">
        <f>CONCATENATE(Orte[[#This Row],[Ort]]," - ",Orte[[#This Row],[Landkreis]])</f>
        <v>Willmering - Landkreis Cham</v>
      </c>
      <c r="L7899" s="3" t="s">
        <v>15724</v>
      </c>
      <c r="M7899" s="3"/>
      <c r="N7899" t="str">
        <f>Orte[[#This Row],[Ort]]</f>
        <v>Willmering</v>
      </c>
    </row>
    <row r="7900" spans="1:14" x14ac:dyDescent="0.35">
      <c r="A7900" t="s">
        <v>2983</v>
      </c>
      <c r="B7900" s="3" t="s">
        <v>10170</v>
      </c>
      <c r="C7900" s="4">
        <v>50.571990271399997</v>
      </c>
      <c r="D7900" s="4">
        <v>7.5283418661299999</v>
      </c>
      <c r="E7900" s="4">
        <f>Orte[[#This Row],[Lat_dez]]*PI()/180</f>
        <v>0.88264773952247055</v>
      </c>
      <c r="F7900" s="4">
        <f>Orte[[#This Row],[Lon_dez]]*PI()/180</f>
        <v>0.13139435277970268</v>
      </c>
      <c r="G7900" t="s">
        <v>514</v>
      </c>
      <c r="H7900" t="s">
        <v>582</v>
      </c>
      <c r="I7900" s="4" t="b">
        <v>0</v>
      </c>
      <c r="J7900" s="4" t="str">
        <f>CONCATENATE(Orte[[#This Row],[Ort]]," - ",Orte[[#This Row],[Landkreis]])</f>
        <v>Willroth - Landkreis Altenkirchen (Westerwald)</v>
      </c>
      <c r="L7900" s="3" t="s">
        <v>8009</v>
      </c>
      <c r="M7900" s="3"/>
      <c r="N7900" t="str">
        <f>Orte[[#This Row],[Ort]]</f>
        <v>Willroth</v>
      </c>
    </row>
    <row r="7901" spans="1:14" x14ac:dyDescent="0.35">
      <c r="A7901" t="s">
        <v>5015</v>
      </c>
      <c r="B7901" s="3" t="s">
        <v>12763</v>
      </c>
      <c r="C7901" s="4">
        <v>48.551043876599998</v>
      </c>
      <c r="D7901" s="4">
        <v>7.8956164089899996</v>
      </c>
      <c r="E7901" s="4">
        <f>Orte[[#This Row],[Lat_dez]]*PI()/180</f>
        <v>0.84737557092690141</v>
      </c>
      <c r="F7901" s="4">
        <f>Orte[[#This Row],[Lon_dez]]*PI()/180</f>
        <v>0.13780450281136669</v>
      </c>
      <c r="G7901" t="s">
        <v>546</v>
      </c>
      <c r="H7901" t="s">
        <v>622</v>
      </c>
      <c r="I7901" s="4" t="b">
        <v>0</v>
      </c>
      <c r="J7901" s="4" t="str">
        <f>CONCATENATE(Orte[[#This Row],[Ort]]," - ",Orte[[#This Row],[Landkreis]])</f>
        <v>Willstätt - Landkreis Ortenaukreis</v>
      </c>
      <c r="L7901" s="3" t="s">
        <v>15079</v>
      </c>
      <c r="M7901" s="3"/>
      <c r="N7901" t="str">
        <f>Orte[[#This Row],[Ort]]</f>
        <v>Willstätt</v>
      </c>
    </row>
    <row r="7902" spans="1:14" x14ac:dyDescent="0.35">
      <c r="A7902" t="s">
        <v>618</v>
      </c>
      <c r="B7902" s="3" t="s">
        <v>7739</v>
      </c>
      <c r="C7902" s="4">
        <v>50.830483899599997</v>
      </c>
      <c r="D7902" s="4">
        <v>8.1151503550400008</v>
      </c>
      <c r="E7902" s="4">
        <f>Orte[[#This Row],[Lat_dez]]*PI()/180</f>
        <v>0.88715930442998681</v>
      </c>
      <c r="F7902" s="4">
        <f>Orte[[#This Row],[Lon_dez]]*PI()/180</f>
        <v>0.14163609298983484</v>
      </c>
      <c r="G7902" t="s">
        <v>504</v>
      </c>
      <c r="H7902" t="s">
        <v>619</v>
      </c>
      <c r="I7902" s="4" t="b">
        <v>0</v>
      </c>
      <c r="J7902" s="4" t="str">
        <f>CONCATENATE(Orte[[#This Row],[Ort]]," - ",Orte[[#This Row],[Landkreis]])</f>
        <v>Wilnsdorf - Kreis Siegen-Wittgenstein</v>
      </c>
      <c r="L7902" s="3" t="s">
        <v>9709</v>
      </c>
      <c r="M7902" s="3"/>
      <c r="N7902" t="str">
        <f>Orte[[#This Row],[Ort]]</f>
        <v>Wilnsdorf</v>
      </c>
    </row>
    <row r="7903" spans="1:14" x14ac:dyDescent="0.35">
      <c r="A7903" t="s">
        <v>4377</v>
      </c>
      <c r="B7903" s="3" t="s">
        <v>11937</v>
      </c>
      <c r="C7903" s="4">
        <v>51.0288243014</v>
      </c>
      <c r="D7903" s="4">
        <v>13.504667634800001</v>
      </c>
      <c r="E7903" s="4">
        <f>Orte[[#This Row],[Lat_dez]]*PI()/180</f>
        <v>0.89062099748112522</v>
      </c>
      <c r="F7903" s="4">
        <f>Orte[[#This Row],[Lon_dez]]*PI()/180</f>
        <v>0.23570091461477516</v>
      </c>
      <c r="G7903" t="s">
        <v>869</v>
      </c>
      <c r="H7903" t="s">
        <v>968</v>
      </c>
      <c r="I7903" s="4" t="b">
        <v>0</v>
      </c>
      <c r="J7903" s="4" t="str">
        <f>CONCATENATE(Orte[[#This Row],[Ort]]," - ",Orte[[#This Row],[Landkreis]])</f>
        <v>Wilsdruff - Landkreis Sächsische Schweiz-Osterzgebirge</v>
      </c>
      <c r="L7903" s="3" t="s">
        <v>13143</v>
      </c>
      <c r="M7903" s="3"/>
      <c r="N7903" t="str">
        <f>Orte[[#This Row],[Ort]]</f>
        <v>Wilsdruff</v>
      </c>
    </row>
    <row r="7904" spans="1:14" x14ac:dyDescent="0.35">
      <c r="A7904" t="s">
        <v>4043</v>
      </c>
      <c r="B7904" s="3" t="s">
        <v>11511</v>
      </c>
      <c r="C7904" s="4">
        <v>53.930134435900001</v>
      </c>
      <c r="D7904" s="4">
        <v>9.3600031915000006</v>
      </c>
      <c r="E7904" s="4">
        <f>Orte[[#This Row],[Lat_dez]]*PI()/180</f>
        <v>0.94125841194962989</v>
      </c>
      <c r="F7904" s="4">
        <f>Orte[[#This Row],[Lon_dez]]*PI()/180</f>
        <v>0.16336287368885233</v>
      </c>
      <c r="G7904" t="s">
        <v>641</v>
      </c>
      <c r="H7904" t="s">
        <v>1005</v>
      </c>
      <c r="I7904" s="4" t="b">
        <v>0</v>
      </c>
      <c r="J7904" s="4" t="str">
        <f>CONCATENATE(Orte[[#This Row],[Ort]]," - ",Orte[[#This Row],[Landkreis]])</f>
        <v>Wilster - Kreis Steinburg</v>
      </c>
      <c r="L7904" s="3" t="s">
        <v>11158</v>
      </c>
      <c r="M7904" s="3"/>
      <c r="N7904" t="str">
        <f>Orte[[#This Row],[Ort]]</f>
        <v>Wilster</v>
      </c>
    </row>
    <row r="7905" spans="1:14" x14ac:dyDescent="0.35">
      <c r="A7905" t="s">
        <v>5176</v>
      </c>
      <c r="B7905" s="3" t="s">
        <v>12983</v>
      </c>
      <c r="C7905" s="4">
        <v>52.542187886800001</v>
      </c>
      <c r="D7905" s="4">
        <v>6.8332650017500001</v>
      </c>
      <c r="E7905" s="4">
        <f>Orte[[#This Row],[Lat_dez]]*PI()/180</f>
        <v>0.91703417482614169</v>
      </c>
      <c r="F7905" s="4">
        <f>Orte[[#This Row],[Lon_dez]]*PI()/180</f>
        <v>0.11926297294183359</v>
      </c>
      <c r="G7905" t="s">
        <v>554</v>
      </c>
      <c r="H7905" t="s">
        <v>2961</v>
      </c>
      <c r="I7905" s="4" t="b">
        <v>0</v>
      </c>
      <c r="J7905" s="4" t="str">
        <f>CONCATENATE(Orte[[#This Row],[Ort]]," - ",Orte[[#This Row],[Landkreis]])</f>
        <v>Wilsum - Landkreis Grafschaft Bentheim</v>
      </c>
      <c r="L7905" s="3" t="s">
        <v>9908</v>
      </c>
      <c r="M7905" s="3"/>
      <c r="N7905" t="str">
        <f>Orte[[#This Row],[Ort]]</f>
        <v>Wilsum</v>
      </c>
    </row>
    <row r="7906" spans="1:14" x14ac:dyDescent="0.35">
      <c r="A7906" t="s">
        <v>5997</v>
      </c>
      <c r="B7906" s="3" t="s">
        <v>14060</v>
      </c>
      <c r="C7906" s="4">
        <v>51.091467735400002</v>
      </c>
      <c r="D7906" s="4">
        <v>14.4163094516</v>
      </c>
      <c r="E7906" s="4">
        <f>Orte[[#This Row],[Lat_dez]]*PI()/180</f>
        <v>0.89171433165918113</v>
      </c>
      <c r="F7906" s="4">
        <f>Orte[[#This Row],[Lon_dez]]*PI()/180</f>
        <v>0.25161206591679808</v>
      </c>
      <c r="G7906" t="s">
        <v>869</v>
      </c>
      <c r="H7906" t="s">
        <v>972</v>
      </c>
      <c r="I7906" s="4" t="b">
        <v>0</v>
      </c>
      <c r="J7906" s="4" t="str">
        <f>CONCATENATE(Orte[[#This Row],[Ort]]," - ",Orte[[#This Row],[Landkreis]])</f>
        <v>Wilthen - Landkreis Bautzen</v>
      </c>
      <c r="L7906" s="3" t="s">
        <v>10287</v>
      </c>
      <c r="M7906" s="3"/>
      <c r="N7906" t="str">
        <f>Orte[[#This Row],[Ort]]</f>
        <v>Wilthen</v>
      </c>
    </row>
    <row r="7907" spans="1:14" x14ac:dyDescent="0.35">
      <c r="A7907" t="s">
        <v>6026</v>
      </c>
      <c r="B7907" s="3" t="s">
        <v>14099</v>
      </c>
      <c r="C7907" s="4">
        <v>49.641854829700002</v>
      </c>
      <c r="D7907" s="4">
        <v>6.6124723594199999</v>
      </c>
      <c r="E7907" s="4">
        <f>Orte[[#This Row],[Lat_dez]]*PI()/180</f>
        <v>0.86641381357531388</v>
      </c>
      <c r="F7907" s="4">
        <f>Orte[[#This Row],[Lon_dez]]*PI()/180</f>
        <v>0.11540941436899688</v>
      </c>
      <c r="G7907" t="s">
        <v>514</v>
      </c>
      <c r="H7907" t="s">
        <v>520</v>
      </c>
      <c r="I7907" s="4" t="b">
        <v>0</v>
      </c>
      <c r="J7907" s="4" t="str">
        <f>CONCATENATE(Orte[[#This Row],[Ort]]," - ",Orte[[#This Row],[Landkreis]])</f>
        <v>Wiltingen - Landkreis Trier-Saarburg</v>
      </c>
      <c r="L7907" s="3" t="s">
        <v>13701</v>
      </c>
      <c r="M7907" s="3"/>
      <c r="N7907" t="str">
        <f>Orte[[#This Row],[Ort]]</f>
        <v>Wiltingen</v>
      </c>
    </row>
    <row r="7908" spans="1:14" x14ac:dyDescent="0.35">
      <c r="A7908" t="s">
        <v>6582</v>
      </c>
      <c r="B7908" s="3" t="s">
        <v>14881</v>
      </c>
      <c r="C7908" s="4">
        <v>48.853051020899997</v>
      </c>
      <c r="D7908" s="4">
        <v>8.8153249090900001</v>
      </c>
      <c r="E7908" s="4">
        <f>Orte[[#This Row],[Lat_dez]]*PI()/180</f>
        <v>0.85264658995948206</v>
      </c>
      <c r="F7908" s="4">
        <f>Orte[[#This Row],[Lon_dez]]*PI()/180</f>
        <v>0.15385644429669029</v>
      </c>
      <c r="G7908" t="s">
        <v>546</v>
      </c>
      <c r="H7908" t="s">
        <v>721</v>
      </c>
      <c r="I7908" s="4" t="b">
        <v>0</v>
      </c>
      <c r="J7908" s="4" t="str">
        <f>CONCATENATE(Orte[[#This Row],[Ort]]," - ",Orte[[#This Row],[Landkreis]])</f>
        <v>Wimsheim - Landkreis Enzkreis</v>
      </c>
      <c r="L7908" s="3" t="s">
        <v>10282</v>
      </c>
      <c r="M7908" s="3"/>
      <c r="N7908" t="str">
        <f>Orte[[#This Row],[Ort]]</f>
        <v>Wimsheim</v>
      </c>
    </row>
    <row r="7909" spans="1:14" x14ac:dyDescent="0.35">
      <c r="A7909" t="s">
        <v>1560</v>
      </c>
      <c r="B7909" s="3" t="s">
        <v>8499</v>
      </c>
      <c r="C7909" s="4">
        <v>49.608610561500001</v>
      </c>
      <c r="D7909" s="4">
        <v>6.4421077533600002</v>
      </c>
      <c r="E7909" s="4">
        <f>Orte[[#This Row],[Lat_dez]]*PI()/180</f>
        <v>0.86583359163780782</v>
      </c>
      <c r="F7909" s="4">
        <f>Orte[[#This Row],[Lon_dez]]*PI()/180</f>
        <v>0.1124359910643868</v>
      </c>
      <c r="G7909" t="s">
        <v>514</v>
      </c>
      <c r="H7909" t="s">
        <v>520</v>
      </c>
      <c r="I7909" s="4" t="b">
        <v>0</v>
      </c>
      <c r="J7909" s="4" t="str">
        <f>CONCATENATE(Orte[[#This Row],[Ort]]," - ",Orte[[#This Row],[Landkreis]])</f>
        <v>Wincheringen - Landkreis Trier-Saarburg</v>
      </c>
      <c r="L7909" s="3" t="s">
        <v>10302</v>
      </c>
      <c r="M7909" s="3"/>
      <c r="N7909" t="str">
        <f>Orte[[#This Row],[Ort]]</f>
        <v>Wincheringen</v>
      </c>
    </row>
    <row r="7910" spans="1:14" x14ac:dyDescent="0.35">
      <c r="A7910" t="s">
        <v>2401</v>
      </c>
      <c r="B7910" s="3" t="s">
        <v>9449</v>
      </c>
      <c r="C7910" s="4">
        <v>48.059816137799999</v>
      </c>
      <c r="D7910" s="4">
        <v>11.0250252233</v>
      </c>
      <c r="E7910" s="4">
        <f>Orte[[#This Row],[Lat_dez]]*PI()/180</f>
        <v>0.83880202950771487</v>
      </c>
      <c r="F7910" s="4">
        <f>Orte[[#This Row],[Lon_dez]]*PI()/180</f>
        <v>0.19242299026200804</v>
      </c>
      <c r="G7910" t="s">
        <v>665</v>
      </c>
      <c r="H7910" t="s">
        <v>802</v>
      </c>
      <c r="I7910" s="4" t="b">
        <v>0</v>
      </c>
      <c r="J7910" s="4" t="str">
        <f>CONCATENATE(Orte[[#This Row],[Ort]]," - ",Orte[[#This Row],[Landkreis]])</f>
        <v>Windach - Landkreis Landsberg am Lech</v>
      </c>
      <c r="L7910" s="3" t="s">
        <v>7995</v>
      </c>
      <c r="M7910" s="3"/>
      <c r="N7910" t="str">
        <f>Orte[[#This Row],[Ort]]</f>
        <v>Windach</v>
      </c>
    </row>
    <row r="7911" spans="1:14" x14ac:dyDescent="0.35">
      <c r="A7911" t="s">
        <v>5917</v>
      </c>
      <c r="B7911" s="3" t="s">
        <v>13973</v>
      </c>
      <c r="C7911" s="4">
        <v>54.042975597000002</v>
      </c>
      <c r="D7911" s="4">
        <v>9.1269777959800003</v>
      </c>
      <c r="E7911" s="4">
        <f>Orte[[#This Row],[Lat_dez]]*PI()/180</f>
        <v>0.94322786174259821</v>
      </c>
      <c r="F7911" s="4">
        <f>Orte[[#This Row],[Lon_dez]]*PI()/180</f>
        <v>0.15929581329626627</v>
      </c>
      <c r="G7911" t="s">
        <v>641</v>
      </c>
      <c r="H7911" t="s">
        <v>751</v>
      </c>
      <c r="I7911" s="4" t="b">
        <v>0</v>
      </c>
      <c r="J7911" s="4" t="str">
        <f>CONCATENATE(Orte[[#This Row],[Ort]]," - ",Orte[[#This Row],[Landkreis]])</f>
        <v>Windbergen - Kreis Dithmarschen</v>
      </c>
      <c r="L7911" s="3" t="s">
        <v>15727</v>
      </c>
      <c r="M7911" s="3"/>
      <c r="N7911" t="str">
        <f>Orte[[#This Row],[Ort]]</f>
        <v>Windbergen</v>
      </c>
    </row>
    <row r="7912" spans="1:14" x14ac:dyDescent="0.35">
      <c r="A7912" t="s">
        <v>3419</v>
      </c>
      <c r="B7912" s="3" t="s">
        <v>10712</v>
      </c>
      <c r="C7912" s="4">
        <v>50.793200482400003</v>
      </c>
      <c r="D7912" s="4">
        <v>7.5725784951900001</v>
      </c>
      <c r="E7912" s="4">
        <f>Orte[[#This Row],[Lat_dez]]*PI()/180</f>
        <v>0.88650858604345217</v>
      </c>
      <c r="F7912" s="4">
        <f>Orte[[#This Row],[Lon_dez]]*PI()/180</f>
        <v>0.1321664276067831</v>
      </c>
      <c r="G7912" t="s">
        <v>504</v>
      </c>
      <c r="H7912" t="s">
        <v>1265</v>
      </c>
      <c r="I7912" s="4" t="b">
        <v>0</v>
      </c>
      <c r="J7912" s="4" t="str">
        <f>CONCATENATE(Orte[[#This Row],[Ort]]," - ",Orte[[#This Row],[Landkreis]])</f>
        <v>Windeck - Kreis Rhein-Sieg-Kreis</v>
      </c>
      <c r="L7912" s="3" t="s">
        <v>12370</v>
      </c>
      <c r="M7912" s="3"/>
      <c r="N7912" t="str">
        <f>Orte[[#This Row],[Ort]]</f>
        <v>Windeck</v>
      </c>
    </row>
    <row r="7913" spans="1:14" x14ac:dyDescent="0.35">
      <c r="A7913" t="s">
        <v>3570</v>
      </c>
      <c r="B7913" s="3" t="s">
        <v>10918</v>
      </c>
      <c r="C7913" s="4">
        <v>49.400889739299998</v>
      </c>
      <c r="D7913" s="4">
        <v>10.293918319699999</v>
      </c>
      <c r="E7913" s="4">
        <f>Orte[[#This Row],[Lat_dez]]*PI()/180</f>
        <v>0.86220817936546823</v>
      </c>
      <c r="F7913" s="4">
        <f>Orte[[#This Row],[Lon_dez]]*PI()/180</f>
        <v>0.17966276761012726</v>
      </c>
      <c r="G7913" t="s">
        <v>665</v>
      </c>
      <c r="H7913" t="s">
        <v>784</v>
      </c>
      <c r="I7913" s="4" t="b">
        <v>0</v>
      </c>
      <c r="J7913" s="4" t="str">
        <f>CONCATENATE(Orte[[#This Row],[Ort]]," - ",Orte[[#This Row],[Landkreis]])</f>
        <v>Windelsbach - Landkreis Ansbach</v>
      </c>
      <c r="L7913" s="3" t="s">
        <v>11624</v>
      </c>
      <c r="M7913" s="3"/>
      <c r="N7913" t="str">
        <f>Orte[[#This Row],[Ort]]</f>
        <v>Windelsbach</v>
      </c>
    </row>
    <row r="7914" spans="1:14" x14ac:dyDescent="0.35">
      <c r="A7914" t="s">
        <v>1834</v>
      </c>
      <c r="B7914" s="3" t="s">
        <v>8800</v>
      </c>
      <c r="C7914" s="4">
        <v>48.1428982081</v>
      </c>
      <c r="D7914" s="4">
        <v>8.0397560529500005</v>
      </c>
      <c r="E7914" s="4">
        <f>Orte[[#This Row],[Lat_dez]]*PI()/180</f>
        <v>0.84025208518382311</v>
      </c>
      <c r="F7914" s="4">
        <f>Orte[[#This Row],[Lon_dez]]*PI()/180</f>
        <v>0.14032021418112109</v>
      </c>
      <c r="G7914" t="s">
        <v>546</v>
      </c>
      <c r="H7914" t="s">
        <v>1583</v>
      </c>
      <c r="I7914" s="4" t="b">
        <v>0</v>
      </c>
      <c r="J7914" s="4" t="str">
        <f>CONCATENATE(Orte[[#This Row],[Ort]]," - ",Orte[[#This Row],[Landkreis]])</f>
        <v>Winden im Elztal - Landkreis Emmendingen</v>
      </c>
      <c r="L7914" s="3" t="s">
        <v>8755</v>
      </c>
      <c r="M7914" s="3"/>
      <c r="N7914" t="str">
        <f>Orte[[#This Row],[Ort]]</f>
        <v>Winden im Elztal</v>
      </c>
    </row>
    <row r="7915" spans="1:14" x14ac:dyDescent="0.35">
      <c r="A7915" t="s">
        <v>7028</v>
      </c>
      <c r="B7915" s="3" t="s">
        <v>15466</v>
      </c>
      <c r="C7915" s="4">
        <v>50.639953876900002</v>
      </c>
      <c r="D7915" s="4">
        <v>7.3581903089600003</v>
      </c>
      <c r="E7915" s="4">
        <f>Orte[[#This Row],[Lat_dez]]*PI()/180</f>
        <v>0.88383392820997231</v>
      </c>
      <c r="F7915" s="4">
        <f>Orte[[#This Row],[Lon_dez]]*PI()/180</f>
        <v>0.12842464787969082</v>
      </c>
      <c r="G7915" t="s">
        <v>514</v>
      </c>
      <c r="H7915" t="s">
        <v>584</v>
      </c>
      <c r="I7915" s="4" t="b">
        <v>0</v>
      </c>
      <c r="J7915" s="4" t="str">
        <f>CONCATENATE(Orte[[#This Row],[Ort]]," - ",Orte[[#This Row],[Landkreis]])</f>
        <v>Windhagen - Landkreis Neuwied</v>
      </c>
      <c r="L7915" s="3" t="s">
        <v>14249</v>
      </c>
      <c r="M7915" s="3"/>
      <c r="N7915" t="str">
        <f>Orte[[#This Row],[Ort]]</f>
        <v>Windhagen</v>
      </c>
    </row>
    <row r="7916" spans="1:14" x14ac:dyDescent="0.35">
      <c r="A7916" t="s">
        <v>1881</v>
      </c>
      <c r="B7916" s="3" t="s">
        <v>8851</v>
      </c>
      <c r="C7916" s="4">
        <v>49.811602742399998</v>
      </c>
      <c r="D7916" s="4">
        <v>12.155957662800001</v>
      </c>
      <c r="E7916" s="4">
        <f>Orte[[#This Row],[Lat_dez]]*PI()/180</f>
        <v>0.86937647355031678</v>
      </c>
      <c r="F7916" s="4">
        <f>Orte[[#This Row],[Lon_dez]]*PI()/180</f>
        <v>0.21216148494889464</v>
      </c>
      <c r="G7916" t="s">
        <v>665</v>
      </c>
      <c r="H7916" t="s">
        <v>1224</v>
      </c>
      <c r="I7916" s="4" t="b">
        <v>0</v>
      </c>
      <c r="J7916" s="4" t="str">
        <f>CONCATENATE(Orte[[#This Row],[Ort]]," - ",Orte[[#This Row],[Landkreis]])</f>
        <v>Windischeschenbach - Landkreis Neustadt a.d. Waldnaab</v>
      </c>
      <c r="L7916" s="3" t="s">
        <v>15385</v>
      </c>
      <c r="M7916" s="3"/>
      <c r="N7916" t="str">
        <f>Orte[[#This Row],[Ort]]</f>
        <v>Windischeschenbach</v>
      </c>
    </row>
    <row r="7917" spans="1:14" x14ac:dyDescent="0.35">
      <c r="A7917" t="s">
        <v>6316</v>
      </c>
      <c r="B7917" s="3" t="s">
        <v>14494</v>
      </c>
      <c r="C7917" s="4">
        <v>48.6415472487</v>
      </c>
      <c r="D7917" s="4">
        <v>13.2636045274</v>
      </c>
      <c r="E7917" s="4">
        <f>Orte[[#This Row],[Lat_dez]]*PI()/180</f>
        <v>0.84895515275420419</v>
      </c>
      <c r="F7917" s="4">
        <f>Orte[[#This Row],[Lon_dez]]*PI()/180</f>
        <v>0.23149356968555646</v>
      </c>
      <c r="G7917" t="s">
        <v>665</v>
      </c>
      <c r="H7917" t="s">
        <v>925</v>
      </c>
      <c r="I7917" s="4" t="b">
        <v>0</v>
      </c>
      <c r="J7917" s="4" t="str">
        <f>CONCATENATE(Orte[[#This Row],[Ort]]," - ",Orte[[#This Row],[Landkreis]])</f>
        <v>Windorf - Landkreis Passau</v>
      </c>
      <c r="L7917" s="3" t="s">
        <v>9706</v>
      </c>
      <c r="M7917" s="3"/>
      <c r="N7917" t="str">
        <f>Orte[[#This Row],[Ort]]</f>
        <v>Windorf</v>
      </c>
    </row>
    <row r="7918" spans="1:14" x14ac:dyDescent="0.35">
      <c r="A7918" t="s">
        <v>7048</v>
      </c>
      <c r="B7918" s="3" t="s">
        <v>15495</v>
      </c>
      <c r="C7918" s="4">
        <v>49.252773141600002</v>
      </c>
      <c r="D7918" s="4">
        <v>10.8432705076</v>
      </c>
      <c r="E7918" s="4">
        <f>Orte[[#This Row],[Lat_dez]]*PI()/180</f>
        <v>0.85962305705875131</v>
      </c>
      <c r="F7918" s="4">
        <f>Orte[[#This Row],[Lon_dez]]*PI()/180</f>
        <v>0.18925077204201679</v>
      </c>
      <c r="G7918" t="s">
        <v>665</v>
      </c>
      <c r="H7918" t="s">
        <v>784</v>
      </c>
      <c r="I7918" s="4" t="b">
        <v>0</v>
      </c>
      <c r="J7918" s="4" t="str">
        <f>CONCATENATE(Orte[[#This Row],[Ort]]," - ",Orte[[#This Row],[Landkreis]])</f>
        <v>Windsbach - Landkreis Ansbach</v>
      </c>
      <c r="L7918" s="3" t="s">
        <v>15484</v>
      </c>
      <c r="M7918" s="3"/>
      <c r="N7918" t="str">
        <f>Orte[[#This Row],[Ort]]</f>
        <v>Windsbach</v>
      </c>
    </row>
    <row r="7919" spans="1:14" x14ac:dyDescent="0.35">
      <c r="A7919" t="s">
        <v>5644</v>
      </c>
      <c r="B7919" s="3" t="s">
        <v>13591</v>
      </c>
      <c r="C7919" s="4">
        <v>53.732855630099998</v>
      </c>
      <c r="D7919" s="4">
        <v>9.0507834067299999</v>
      </c>
      <c r="E7919" s="4">
        <f>Orte[[#This Row],[Lat_dez]]*PI()/180</f>
        <v>0.93781524724401732</v>
      </c>
      <c r="F7919" s="4">
        <f>Orte[[#This Row],[Lon_dez]]*PI()/180</f>
        <v>0.15796597033230761</v>
      </c>
      <c r="G7919" t="s">
        <v>554</v>
      </c>
      <c r="H7919" t="s">
        <v>729</v>
      </c>
      <c r="I7919" s="4" t="b">
        <v>0</v>
      </c>
      <c r="J7919" s="4" t="str">
        <f>CONCATENATE(Orte[[#This Row],[Ort]]," - ",Orte[[#This Row],[Landkreis]])</f>
        <v>Wingst - Landkreis Cuxhaven</v>
      </c>
      <c r="L7919" s="3" t="s">
        <v>11165</v>
      </c>
      <c r="M7919" s="3"/>
      <c r="N7919" t="str">
        <f>Orte[[#This Row],[Ort]]</f>
        <v>Wingst</v>
      </c>
    </row>
    <row r="7920" spans="1:14" x14ac:dyDescent="0.35">
      <c r="A7920" t="s">
        <v>2187</v>
      </c>
      <c r="B7920" s="3" t="s">
        <v>9193</v>
      </c>
      <c r="C7920" s="4">
        <v>48.269797495200002</v>
      </c>
      <c r="D7920" s="4">
        <v>12.6557986932</v>
      </c>
      <c r="E7920" s="4">
        <f>Orte[[#This Row],[Lat_dez]]*PI()/180</f>
        <v>0.84246689556215182</v>
      </c>
      <c r="F7920" s="4">
        <f>Orte[[#This Row],[Lon_dez]]*PI()/180</f>
        <v>0.22088535666593567</v>
      </c>
      <c r="G7920" t="s">
        <v>665</v>
      </c>
      <c r="H7920" t="s">
        <v>908</v>
      </c>
      <c r="I7920" s="4" t="b">
        <v>0</v>
      </c>
      <c r="J7920" s="4" t="str">
        <f>CONCATENATE(Orte[[#This Row],[Ort]]," - ",Orte[[#This Row],[Landkreis]])</f>
        <v>Winhöring - Landkreis Altötting</v>
      </c>
      <c r="L7920" s="3" t="s">
        <v>10391</v>
      </c>
      <c r="M7920" s="3"/>
      <c r="N7920" t="str">
        <f>Orte[[#This Row],[Ort]]</f>
        <v>Winhöring</v>
      </c>
    </row>
    <row r="7921" spans="1:14" x14ac:dyDescent="0.35">
      <c r="A7921" t="s">
        <v>3156</v>
      </c>
      <c r="B7921" s="3" t="s">
        <v>10383</v>
      </c>
      <c r="C7921" s="4">
        <v>49.408878979500003</v>
      </c>
      <c r="D7921" s="4">
        <v>11.305532081799999</v>
      </c>
      <c r="E7921" s="4">
        <f>Orte[[#This Row],[Lat_dez]]*PI()/180</f>
        <v>0.8623476179116909</v>
      </c>
      <c r="F7921" s="4">
        <f>Orte[[#This Row],[Lon_dez]]*PI()/180</f>
        <v>0.19731875851725889</v>
      </c>
      <c r="G7921" t="s">
        <v>665</v>
      </c>
      <c r="H7921" t="s">
        <v>964</v>
      </c>
      <c r="I7921" s="4" t="b">
        <v>0</v>
      </c>
      <c r="J7921" s="4" t="str">
        <f>CONCATENATE(Orte[[#This Row],[Ort]]," - ",Orte[[#This Row],[Landkreis]])</f>
        <v>Winkelhaid - Landkreis Nürnberger Land</v>
      </c>
      <c r="L7921" s="3" t="s">
        <v>11459</v>
      </c>
      <c r="M7921" s="3"/>
      <c r="N7921" t="str">
        <f>Orte[[#This Row],[Ort]]</f>
        <v>Winkelhaid</v>
      </c>
    </row>
    <row r="7922" spans="1:14" x14ac:dyDescent="0.35">
      <c r="A7922" t="s">
        <v>6148</v>
      </c>
      <c r="B7922" s="3" t="s">
        <v>14269</v>
      </c>
      <c r="C7922" s="4">
        <v>49.436287336299998</v>
      </c>
      <c r="D7922" s="4">
        <v>12.504576543400001</v>
      </c>
      <c r="E7922" s="4">
        <f>Orte[[#This Row],[Lat_dez]]*PI()/180</f>
        <v>0.86282598398041221</v>
      </c>
      <c r="F7922" s="4">
        <f>Orte[[#This Row],[Lon_dez]]*PI()/180</f>
        <v>0.21824603224998163</v>
      </c>
      <c r="G7922" t="s">
        <v>665</v>
      </c>
      <c r="H7922" t="s">
        <v>906</v>
      </c>
      <c r="I7922" s="4" t="b">
        <v>0</v>
      </c>
      <c r="J7922" s="4" t="str">
        <f>CONCATENATE(Orte[[#This Row],[Ort]]," - ",Orte[[#This Row],[Landkreis]])</f>
        <v>Winklarn - Landkreis Schwandorf</v>
      </c>
      <c r="L7922" s="3" t="s">
        <v>15730</v>
      </c>
      <c r="M7922" s="3"/>
      <c r="N7922" t="str">
        <f>Orte[[#This Row],[Ort]]</f>
        <v>Winklarn</v>
      </c>
    </row>
    <row r="7923" spans="1:14" x14ac:dyDescent="0.35">
      <c r="A7923" t="s">
        <v>3819</v>
      </c>
      <c r="B7923" s="3" t="s">
        <v>11234</v>
      </c>
      <c r="C7923" s="4">
        <v>48.871665774500002</v>
      </c>
      <c r="D7923" s="4">
        <v>9.4172049936400004</v>
      </c>
      <c r="E7923" s="4">
        <f>Orte[[#This Row],[Lat_dez]]*PI()/180</f>
        <v>0.85297147869924972</v>
      </c>
      <c r="F7923" s="4">
        <f>Orte[[#This Row],[Lon_dez]]*PI()/180</f>
        <v>0.16436123347426967</v>
      </c>
      <c r="G7923" t="s">
        <v>546</v>
      </c>
      <c r="H7923" t="s">
        <v>777</v>
      </c>
      <c r="I7923" s="4" t="b">
        <v>0</v>
      </c>
      <c r="J7923" s="4" t="str">
        <f>CONCATENATE(Orte[[#This Row],[Ort]]," - ",Orte[[#This Row],[Landkreis]])</f>
        <v>Winnenden - Landkreis Rems-Murr-Kreis</v>
      </c>
      <c r="L7923" s="3" t="s">
        <v>13132</v>
      </c>
      <c r="M7923" s="3"/>
      <c r="N7923" t="str">
        <f>Orte[[#This Row],[Ort]]</f>
        <v>Winnenden</v>
      </c>
    </row>
    <row r="7924" spans="1:14" x14ac:dyDescent="0.35">
      <c r="A7924" t="s">
        <v>2637</v>
      </c>
      <c r="B7924" s="3" t="s">
        <v>9751</v>
      </c>
      <c r="C7924" s="4">
        <v>54.430472618800003</v>
      </c>
      <c r="D7924" s="4">
        <v>9.2312680499899997</v>
      </c>
      <c r="E7924" s="4">
        <f>Orte[[#This Row],[Lat_dez]]*PI()/180</f>
        <v>0.94999096061468036</v>
      </c>
      <c r="F7924" s="4">
        <f>Orte[[#This Row],[Lon_dez]]*PI()/180</f>
        <v>0.161116021606482</v>
      </c>
      <c r="G7924" t="s">
        <v>641</v>
      </c>
      <c r="H7924" t="s">
        <v>765</v>
      </c>
      <c r="I7924" s="4" t="b">
        <v>0</v>
      </c>
      <c r="J7924" s="4" t="str">
        <f>CONCATENATE(Orte[[#This Row],[Ort]]," - ",Orte[[#This Row],[Landkreis]])</f>
        <v>Winnert - Kreis Nordfriesland</v>
      </c>
      <c r="L7924" s="3" t="s">
        <v>9277</v>
      </c>
      <c r="M7924" s="3"/>
      <c r="N7924" t="str">
        <f>Orte[[#This Row],[Ort]]</f>
        <v>Winnert</v>
      </c>
    </row>
    <row r="7925" spans="1:14" x14ac:dyDescent="0.35">
      <c r="A7925" t="s">
        <v>3513</v>
      </c>
      <c r="B7925" s="3" t="s">
        <v>10833</v>
      </c>
      <c r="C7925" s="4">
        <v>50.321979879099999</v>
      </c>
      <c r="D7925" s="4">
        <v>7.5129879971399998</v>
      </c>
      <c r="E7925" s="4">
        <f>Orte[[#This Row],[Lat_dez]]*PI()/180</f>
        <v>0.87828423501263297</v>
      </c>
      <c r="F7925" s="4">
        <f>Orte[[#This Row],[Lon_dez]]*PI()/180</f>
        <v>0.13112637721290732</v>
      </c>
      <c r="G7925" t="s">
        <v>514</v>
      </c>
      <c r="H7925" t="s">
        <v>631</v>
      </c>
      <c r="I7925" s="4" t="b">
        <v>0</v>
      </c>
      <c r="J7925" s="4" t="str">
        <f>CONCATENATE(Orte[[#This Row],[Ort]]," - ",Orte[[#This Row],[Landkreis]])</f>
        <v>Winningen - Landkreis Mayen-Koblenz</v>
      </c>
      <c r="L7925" s="3" t="s">
        <v>9261</v>
      </c>
      <c r="M7925" s="3"/>
      <c r="N7925" t="str">
        <f>Orte[[#This Row],[Ort]]</f>
        <v>Winningen</v>
      </c>
    </row>
    <row r="7926" spans="1:14" x14ac:dyDescent="0.35">
      <c r="A7926" t="s">
        <v>6448</v>
      </c>
      <c r="B7926" s="3" t="s">
        <v>14682</v>
      </c>
      <c r="C7926" s="4">
        <v>49.565160828700002</v>
      </c>
      <c r="D7926" s="4">
        <v>7.8515337051299996</v>
      </c>
      <c r="E7926" s="4">
        <f>Orte[[#This Row],[Lat_dez]]*PI()/180</f>
        <v>0.86507525074133618</v>
      </c>
      <c r="F7926" s="4">
        <f>Orte[[#This Row],[Lon_dez]]*PI()/180</f>
        <v>0.13703511448582809</v>
      </c>
      <c r="G7926" t="s">
        <v>514</v>
      </c>
      <c r="H7926" t="s">
        <v>595</v>
      </c>
      <c r="I7926" s="4" t="b">
        <v>0</v>
      </c>
      <c r="J7926" s="4" t="str">
        <f>CONCATENATE(Orte[[#This Row],[Ort]]," - ",Orte[[#This Row],[Landkreis]])</f>
        <v>Winnweiler - Landkreis Donnersbergkreis</v>
      </c>
      <c r="L7926" s="3" t="s">
        <v>13719</v>
      </c>
      <c r="M7926" s="3"/>
      <c r="N7926" t="str">
        <f>Orte[[#This Row],[Ort]]</f>
        <v>Winnweiler</v>
      </c>
    </row>
    <row r="7927" spans="1:14" x14ac:dyDescent="0.35">
      <c r="A7927" t="s">
        <v>1035</v>
      </c>
      <c r="B7927" s="3" t="s">
        <v>8012</v>
      </c>
      <c r="C7927" s="4">
        <v>53.306146686600002</v>
      </c>
      <c r="D7927" s="4">
        <v>10.235151291699999</v>
      </c>
      <c r="E7927" s="4">
        <f>Orte[[#This Row],[Lat_dez]]*PI()/180</f>
        <v>0.93036777123223591</v>
      </c>
      <c r="F7927" s="4">
        <f>Orte[[#This Row],[Lon_dez]]*PI()/180</f>
        <v>0.17863708947991555</v>
      </c>
      <c r="G7927" t="s">
        <v>554</v>
      </c>
      <c r="H7927" t="s">
        <v>821</v>
      </c>
      <c r="I7927" s="4" t="b">
        <v>0</v>
      </c>
      <c r="J7927" s="4" t="str">
        <f>CONCATENATE(Orte[[#This Row],[Ort]]," - ",Orte[[#This Row],[Landkreis]])</f>
        <v>Winsen - Landkreis Harburg</v>
      </c>
      <c r="L7927" s="3" t="s">
        <v>13474</v>
      </c>
      <c r="M7927" s="3"/>
      <c r="N7927" t="str">
        <f>Orte[[#This Row],[Ort]]</f>
        <v>Winsen</v>
      </c>
    </row>
    <row r="7928" spans="1:14" x14ac:dyDescent="0.35">
      <c r="A7928" t="s">
        <v>5454</v>
      </c>
      <c r="B7928" s="3" t="s">
        <v>13340</v>
      </c>
      <c r="C7928" s="4">
        <v>52.7003491778</v>
      </c>
      <c r="D7928" s="4">
        <v>9.8790851104800002</v>
      </c>
      <c r="E7928" s="4">
        <f>Orte[[#This Row],[Lat_dez]]*PI()/180</f>
        <v>0.91979461010329655</v>
      </c>
      <c r="F7928" s="4">
        <f>Orte[[#This Row],[Lon_dez]]*PI()/180</f>
        <v>0.17242256226262379</v>
      </c>
      <c r="G7928" t="s">
        <v>554</v>
      </c>
      <c r="H7928" t="s">
        <v>1027</v>
      </c>
      <c r="I7928" s="4" t="b">
        <v>0</v>
      </c>
      <c r="J7928" s="4" t="str">
        <f>CONCATENATE(Orte[[#This Row],[Ort]]," - ",Orte[[#This Row],[Landkreis]])</f>
        <v>Winsen (Aller) - Landkreis Celle</v>
      </c>
      <c r="L7928" s="3" t="s">
        <v>11630</v>
      </c>
      <c r="M7928" s="3"/>
      <c r="N7928" t="str">
        <f>Orte[[#This Row],[Ort]]</f>
        <v>Winsen (Aller)</v>
      </c>
    </row>
    <row r="7929" spans="1:14" x14ac:dyDescent="0.35">
      <c r="A7929" t="s">
        <v>4144</v>
      </c>
      <c r="B7929" s="3" t="s">
        <v>13776</v>
      </c>
      <c r="C7929" s="4">
        <v>48.791774566999997</v>
      </c>
      <c r="D7929" s="4">
        <v>9.4710397927500001</v>
      </c>
      <c r="E7929" s="4">
        <f>Orte[[#This Row],[Lat_dez]]*PI()/180</f>
        <v>0.8515771140849806</v>
      </c>
      <c r="F7929" s="4">
        <f>Orte[[#This Row],[Lon_dez]]*PI()/180</f>
        <v>0.16530082797088888</v>
      </c>
      <c r="G7929" t="s">
        <v>546</v>
      </c>
      <c r="H7929" t="s">
        <v>777</v>
      </c>
      <c r="I7929" s="4" t="b">
        <v>0</v>
      </c>
      <c r="J7929" s="4" t="str">
        <f>CONCATENATE(Orte[[#This Row],[Ort]]," - ",Orte[[#This Row],[Landkreis]])</f>
        <v>Winterbach - Landkreis Rems-Murr-Kreis</v>
      </c>
      <c r="L7929" s="3" t="s">
        <v>9057</v>
      </c>
      <c r="M7929" s="3"/>
      <c r="N7929" t="str">
        <f>Orte[[#This Row],[Ort]]</f>
        <v>Winterbach</v>
      </c>
    </row>
    <row r="7930" spans="1:14" x14ac:dyDescent="0.35">
      <c r="A7930" t="s">
        <v>4144</v>
      </c>
      <c r="B7930" s="3" t="s">
        <v>11636</v>
      </c>
      <c r="C7930" s="4">
        <v>48.465957053300002</v>
      </c>
      <c r="D7930" s="4">
        <v>10.498855409900001</v>
      </c>
      <c r="E7930" s="4">
        <f>Orte[[#This Row],[Lat_dez]]*PI()/180</f>
        <v>0.84589052571025392</v>
      </c>
      <c r="F7930" s="4">
        <f>Orte[[#This Row],[Lon_dez]]*PI()/180</f>
        <v>0.18323959459357389</v>
      </c>
      <c r="G7930" t="s">
        <v>665</v>
      </c>
      <c r="H7930" t="s">
        <v>694</v>
      </c>
      <c r="I7930" s="4" t="b">
        <v>0</v>
      </c>
      <c r="J7930" s="4" t="str">
        <f>CONCATENATE(Orte[[#This Row],[Ort]]," - ",Orte[[#This Row],[Landkreis]])</f>
        <v>Winterbach - Landkreis Günzburg</v>
      </c>
      <c r="L7930" s="3" t="s">
        <v>12546</v>
      </c>
      <c r="M7930" s="3"/>
      <c r="N7930" t="str">
        <f>Orte[[#This Row],[Ort]]</f>
        <v>Winterbach</v>
      </c>
    </row>
    <row r="7931" spans="1:14" x14ac:dyDescent="0.35">
      <c r="A7931" t="s">
        <v>1707</v>
      </c>
      <c r="B7931" s="3" t="s">
        <v>8665</v>
      </c>
      <c r="C7931" s="4">
        <v>51.205736479599999</v>
      </c>
      <c r="D7931" s="4">
        <v>8.5181604996899996</v>
      </c>
      <c r="E7931" s="4">
        <f>Orte[[#This Row],[Lat_dez]]*PI()/180</f>
        <v>0.8937086974775903</v>
      </c>
      <c r="F7931" s="4">
        <f>Orte[[#This Row],[Lon_dez]]*PI()/180</f>
        <v>0.14866994693291591</v>
      </c>
      <c r="G7931" t="s">
        <v>504</v>
      </c>
      <c r="H7931" t="s">
        <v>617</v>
      </c>
      <c r="I7931" s="4" t="b">
        <v>0</v>
      </c>
      <c r="J7931" s="4" t="str">
        <f>CONCATENATE(Orte[[#This Row],[Ort]]," - ",Orte[[#This Row],[Landkreis]])</f>
        <v>Winterberg - Kreis Hochsauerlandkreis</v>
      </c>
      <c r="L7931" s="3" t="s">
        <v>9044</v>
      </c>
      <c r="M7931" s="3"/>
      <c r="N7931" t="str">
        <f>Orte[[#This Row],[Ort]]</f>
        <v>Winterberg</v>
      </c>
    </row>
    <row r="7932" spans="1:14" x14ac:dyDescent="0.35">
      <c r="A7932" t="s">
        <v>3677</v>
      </c>
      <c r="B7932" s="3" t="s">
        <v>11042</v>
      </c>
      <c r="C7932" s="4">
        <v>49.6731079857</v>
      </c>
      <c r="D7932" s="4">
        <v>7.7366982965800002</v>
      </c>
      <c r="E7932" s="4">
        <f>Orte[[#This Row],[Lat_dez]]*PI()/180</f>
        <v>0.86695928404915334</v>
      </c>
      <c r="F7932" s="4">
        <f>Orte[[#This Row],[Lon_dez]]*PI()/180</f>
        <v>0.13503085850875773</v>
      </c>
      <c r="G7932" t="s">
        <v>514</v>
      </c>
      <c r="H7932" t="s">
        <v>595</v>
      </c>
      <c r="I7932" s="4" t="b">
        <v>0</v>
      </c>
      <c r="J7932" s="4" t="str">
        <f>CONCATENATE(Orte[[#This Row],[Ort]]," - ",Orte[[#This Row],[Landkreis]])</f>
        <v>Winterborn, Waldgrehweiler, Niedermoschel, u.a. - Landkreis Donnersbergkreis</v>
      </c>
      <c r="L7932" s="3" t="s">
        <v>15731</v>
      </c>
      <c r="M7932" s="3"/>
      <c r="N7932" t="str">
        <f>Orte[[#This Row],[Ort]]</f>
        <v>Winterborn, Waldgrehweiler, Niedermoschel, u.a.</v>
      </c>
    </row>
    <row r="7933" spans="1:14" x14ac:dyDescent="0.35">
      <c r="A7933" t="s">
        <v>6621</v>
      </c>
      <c r="B7933" s="3" t="s">
        <v>14929</v>
      </c>
      <c r="C7933" s="4">
        <v>49.703102794800003</v>
      </c>
      <c r="D7933" s="4">
        <v>10.0179287372</v>
      </c>
      <c r="E7933" s="4">
        <f>Orte[[#This Row],[Lat_dez]]*PI()/180</f>
        <v>0.86748279222645552</v>
      </c>
      <c r="F7933" s="4">
        <f>Orte[[#This Row],[Lon_dez]]*PI()/180</f>
        <v>0.17484584069429776</v>
      </c>
      <c r="G7933" t="s">
        <v>665</v>
      </c>
      <c r="H7933" t="s">
        <v>1003</v>
      </c>
      <c r="I7933" s="4" t="b">
        <v>0</v>
      </c>
      <c r="J7933" s="4" t="str">
        <f>CONCATENATE(Orte[[#This Row],[Ort]]," - ",Orte[[#This Row],[Landkreis]])</f>
        <v>Winterhausen - Landkreis Würzburg</v>
      </c>
      <c r="L7933" s="3" t="s">
        <v>9897</v>
      </c>
      <c r="M7933" s="3"/>
      <c r="N7933" t="str">
        <f>Orte[[#This Row],[Ort]]</f>
        <v>Winterhausen</v>
      </c>
    </row>
    <row r="7934" spans="1:14" x14ac:dyDescent="0.35">
      <c r="A7934" t="s">
        <v>6401</v>
      </c>
      <c r="B7934" s="3" t="s">
        <v>14616</v>
      </c>
      <c r="C7934" s="4">
        <v>48.188935786999998</v>
      </c>
      <c r="D7934" s="4">
        <v>9.1387027684700008</v>
      </c>
      <c r="E7934" s="4">
        <f>Orte[[#This Row],[Lat_dez]]*PI()/180</f>
        <v>0.84105559251527484</v>
      </c>
      <c r="F7934" s="4">
        <f>Orte[[#This Row],[Lon_dez]]*PI()/180</f>
        <v>0.15950045267092253</v>
      </c>
      <c r="G7934" t="s">
        <v>546</v>
      </c>
      <c r="H7934" t="s">
        <v>1492</v>
      </c>
      <c r="I7934" s="4" t="b">
        <v>0</v>
      </c>
      <c r="J7934" s="4" t="str">
        <f>CONCATENATE(Orte[[#This Row],[Ort]]," - ",Orte[[#This Row],[Landkreis]])</f>
        <v>Winterlingen - Landkreis Zollernalbkreis</v>
      </c>
      <c r="L7934" s="3" t="s">
        <v>8007</v>
      </c>
      <c r="M7934" s="3"/>
      <c r="N7934" t="str">
        <f>Orte[[#This Row],[Ort]]</f>
        <v>Winterlingen</v>
      </c>
    </row>
    <row r="7935" spans="1:14" x14ac:dyDescent="0.35">
      <c r="A7935" t="s">
        <v>5480</v>
      </c>
      <c r="B7935" s="3" t="s">
        <v>13372</v>
      </c>
      <c r="C7935" s="4">
        <v>48.119873871199999</v>
      </c>
      <c r="D7935" s="4">
        <v>10.215877386800001</v>
      </c>
      <c r="E7935" s="4">
        <f>Orte[[#This Row],[Lat_dez]]*PI()/180</f>
        <v>0.83985023469682973</v>
      </c>
      <c r="F7935" s="4">
        <f>Orte[[#This Row],[Lon_dez]]*PI()/180</f>
        <v>0.17830069637969431</v>
      </c>
      <c r="G7935" t="s">
        <v>665</v>
      </c>
      <c r="H7935" t="s">
        <v>683</v>
      </c>
      <c r="I7935" s="4" t="b">
        <v>0</v>
      </c>
      <c r="J7935" s="4" t="str">
        <f>CONCATENATE(Orte[[#This Row],[Ort]]," - ",Orte[[#This Row],[Landkreis]])</f>
        <v>Winterrieden - Landkreis Unterallgäu</v>
      </c>
      <c r="L7935" s="3" t="s">
        <v>13376</v>
      </c>
      <c r="M7935" s="3"/>
      <c r="N7935" t="str">
        <f>Orte[[#This Row],[Ort]]</f>
        <v>Winterrieden</v>
      </c>
    </row>
    <row r="7936" spans="1:14" x14ac:dyDescent="0.35">
      <c r="A7936" t="s">
        <v>5837</v>
      </c>
      <c r="B7936" s="3" t="s">
        <v>13855</v>
      </c>
      <c r="C7936" s="4">
        <v>49.779123207700003</v>
      </c>
      <c r="D7936" s="4">
        <v>8.2912204107100003</v>
      </c>
      <c r="E7936" s="4">
        <f>Orte[[#This Row],[Lat_dez]]*PI()/180</f>
        <v>0.86880959873028618</v>
      </c>
      <c r="F7936" s="4">
        <f>Orte[[#This Row],[Lon_dez]]*PI()/180</f>
        <v>0.14470909517544603</v>
      </c>
      <c r="G7936" t="s">
        <v>514</v>
      </c>
      <c r="H7936" t="s">
        <v>1682</v>
      </c>
      <c r="I7936" s="4" t="b">
        <v>0</v>
      </c>
      <c r="J7936" s="4" t="str">
        <f>CONCATENATE(Orte[[#This Row],[Ort]]," - ",Orte[[#This Row],[Landkreis]])</f>
        <v>Wintersheim - Landkreis Mainz-Bingen</v>
      </c>
      <c r="L7936" s="3" t="s">
        <v>11618</v>
      </c>
      <c r="M7936" s="3"/>
      <c r="N7936" t="str">
        <f>Orte[[#This Row],[Ort]]</f>
        <v>Wintersheim</v>
      </c>
    </row>
    <row r="7937" spans="1:14" x14ac:dyDescent="0.35">
      <c r="A7937" t="s">
        <v>3899</v>
      </c>
      <c r="B7937" s="3" t="s">
        <v>11323</v>
      </c>
      <c r="C7937" s="4">
        <v>50.213993817800002</v>
      </c>
      <c r="D7937" s="4">
        <v>6.2101230986899996</v>
      </c>
      <c r="E7937" s="4">
        <f>Orte[[#This Row],[Lat_dez]]*PI()/180</f>
        <v>0.87639952269668764</v>
      </c>
      <c r="F7937" s="4">
        <f>Orte[[#This Row],[Lon_dez]]*PI()/180</f>
        <v>0.10838709502629325</v>
      </c>
      <c r="G7937" t="s">
        <v>514</v>
      </c>
      <c r="H7937" t="s">
        <v>515</v>
      </c>
      <c r="I7937" s="4" t="b">
        <v>0</v>
      </c>
      <c r="J7937" s="4" t="str">
        <f>CONCATENATE(Orte[[#This Row],[Ort]]," - ",Orte[[#This Row],[Landkreis]])</f>
        <v>Winterspelt - Landkreis Eifelkreis Bitburg-Prüm</v>
      </c>
      <c r="L7937" s="3" t="s">
        <v>12972</v>
      </c>
      <c r="M7937" s="3"/>
      <c r="N7937" t="str">
        <f>Orte[[#This Row],[Ort]]</f>
        <v>Winterspelt</v>
      </c>
    </row>
    <row r="7938" spans="1:14" x14ac:dyDescent="0.35">
      <c r="A7938" t="s">
        <v>5776</v>
      </c>
      <c r="B7938" s="3" t="s">
        <v>13767</v>
      </c>
      <c r="C7938" s="4">
        <v>49.860908566600003</v>
      </c>
      <c r="D7938" s="4">
        <v>6.9804038037199998</v>
      </c>
      <c r="E7938" s="4">
        <f>Orte[[#This Row],[Lat_dez]]*PI()/180</f>
        <v>0.87023702252301638</v>
      </c>
      <c r="F7938" s="4">
        <f>Orte[[#This Row],[Lon_dez]]*PI()/180</f>
        <v>0.12183102949365</v>
      </c>
      <c r="G7938" t="s">
        <v>514</v>
      </c>
      <c r="H7938" t="s">
        <v>1254</v>
      </c>
      <c r="I7938" s="4" t="b">
        <v>0</v>
      </c>
      <c r="J7938" s="4" t="str">
        <f>CONCATENATE(Orte[[#This Row],[Ort]]," - ",Orte[[#This Row],[Landkreis]])</f>
        <v>Wintrich - Landkreis Bernkastel-Wittlich</v>
      </c>
      <c r="L7938" s="3" t="s">
        <v>14242</v>
      </c>
      <c r="M7938" s="3"/>
      <c r="N7938" t="str">
        <f>Orte[[#This Row],[Ort]]</f>
        <v>Wintrich</v>
      </c>
    </row>
    <row r="7939" spans="1:14" x14ac:dyDescent="0.35">
      <c r="A7939" t="s">
        <v>3038</v>
      </c>
      <c r="B7939" s="3" t="s">
        <v>10242</v>
      </c>
      <c r="C7939" s="4">
        <v>48.7168223977</v>
      </c>
      <c r="D7939" s="4">
        <v>13.0966828904</v>
      </c>
      <c r="E7939" s="4">
        <f>Orte[[#This Row],[Lat_dez]]*PI()/180</f>
        <v>0.85026895194918339</v>
      </c>
      <c r="F7939" s="4">
        <f>Orte[[#This Row],[Lon_dez]]*PI()/180</f>
        <v>0.22858023752708764</v>
      </c>
      <c r="G7939" t="s">
        <v>665</v>
      </c>
      <c r="H7939" t="s">
        <v>917</v>
      </c>
      <c r="I7939" s="4" t="b">
        <v>0</v>
      </c>
      <c r="J7939" s="4" t="str">
        <f>CONCATENATE(Orte[[#This Row],[Ort]]," - ",Orte[[#This Row],[Landkreis]])</f>
        <v>Winzer - Landkreis Deggendorf</v>
      </c>
      <c r="L7939" s="3" t="s">
        <v>12094</v>
      </c>
      <c r="M7939" s="3"/>
      <c r="N7939" t="str">
        <f>Orte[[#This Row],[Ort]]</f>
        <v>Winzer</v>
      </c>
    </row>
    <row r="7940" spans="1:14" x14ac:dyDescent="0.35">
      <c r="A7940" t="s">
        <v>3989</v>
      </c>
      <c r="B7940" s="3" t="s">
        <v>11448</v>
      </c>
      <c r="C7940" s="4">
        <v>49.921148575399997</v>
      </c>
      <c r="D7940" s="4">
        <v>10.173291362000001</v>
      </c>
      <c r="E7940" s="4">
        <f>Orte[[#This Row],[Lat_dez]]*PI()/180</f>
        <v>0.87128840901800675</v>
      </c>
      <c r="F7940" s="4">
        <f>Orte[[#This Row],[Lon_dez]]*PI()/180</f>
        <v>0.17755743003159835</v>
      </c>
      <c r="G7940" t="s">
        <v>665</v>
      </c>
      <c r="H7940" t="s">
        <v>674</v>
      </c>
      <c r="I7940" s="4" t="b">
        <v>0</v>
      </c>
      <c r="J7940" s="4" t="str">
        <f>CONCATENATE(Orte[[#This Row],[Ort]]," - ",Orte[[#This Row],[Landkreis]])</f>
        <v>Wipfeld - Landkreis Schweinfurt</v>
      </c>
      <c r="L7940" s="3" t="s">
        <v>11161</v>
      </c>
      <c r="M7940" s="3"/>
      <c r="N7940" t="str">
        <f>Orte[[#This Row],[Ort]]</f>
        <v>Wipfeld</v>
      </c>
    </row>
    <row r="7941" spans="1:14" x14ac:dyDescent="0.35">
      <c r="A7941" t="s">
        <v>4633</v>
      </c>
      <c r="B7941" s="3" t="s">
        <v>12275</v>
      </c>
      <c r="C7941" s="4">
        <v>51.111965944300003</v>
      </c>
      <c r="D7941" s="4">
        <v>7.4021119357199998</v>
      </c>
      <c r="E7941" s="4">
        <f>Orte[[#This Row],[Lat_dez]]*PI()/180</f>
        <v>0.89207209289524769</v>
      </c>
      <c r="F7941" s="4">
        <f>Orte[[#This Row],[Lon_dez]]*PI()/180</f>
        <v>0.12919122487948487</v>
      </c>
      <c r="G7941" t="s">
        <v>504</v>
      </c>
      <c r="H7941" t="s">
        <v>1161</v>
      </c>
      <c r="I7941" s="4" t="b">
        <v>0</v>
      </c>
      <c r="J7941" s="4" t="str">
        <f>CONCATENATE(Orte[[#This Row],[Ort]]," - ",Orte[[#This Row],[Landkreis]])</f>
        <v>Wipperfürth - Kreis Oberbergischer Kreis</v>
      </c>
      <c r="L7941" s="3" t="s">
        <v>10285</v>
      </c>
      <c r="M7941" s="3"/>
      <c r="N7941" t="str">
        <f>Orte[[#This Row],[Ort]]</f>
        <v>Wipperfürth</v>
      </c>
    </row>
    <row r="7942" spans="1:14" x14ac:dyDescent="0.35">
      <c r="A7942" t="s">
        <v>2980</v>
      </c>
      <c r="B7942" s="3" t="s">
        <v>10167</v>
      </c>
      <c r="C7942" s="4">
        <v>50.4675874351</v>
      </c>
      <c r="D7942" s="4">
        <v>7.7900480842000004</v>
      </c>
      <c r="E7942" s="4">
        <f>Orte[[#This Row],[Lat_dez]]*PI()/180</f>
        <v>0.88082556628061504</v>
      </c>
      <c r="F7942" s="4">
        <f>Orte[[#This Row],[Lon_dez]]*PI()/180</f>
        <v>0.13596198795796646</v>
      </c>
      <c r="G7942" t="s">
        <v>514</v>
      </c>
      <c r="H7942" t="s">
        <v>590</v>
      </c>
      <c r="I7942" s="4" t="b">
        <v>0</v>
      </c>
      <c r="J7942" s="4" t="str">
        <f>CONCATENATE(Orte[[#This Row],[Ort]]," - ",Orte[[#This Row],[Landkreis]])</f>
        <v>Wirges, Stadt - Landkreis Westerwaldkreis</v>
      </c>
      <c r="L7942" s="3" t="s">
        <v>15085</v>
      </c>
      <c r="M7942" s="3"/>
      <c r="N7942" t="str">
        <f>Orte[[#This Row],[Ort]]</f>
        <v>Wirges, Stadt</v>
      </c>
    </row>
    <row r="7943" spans="1:14" x14ac:dyDescent="0.35">
      <c r="A7943" t="s">
        <v>1759</v>
      </c>
      <c r="B7943" s="3" t="s">
        <v>8714</v>
      </c>
      <c r="C7943" s="4">
        <v>53.7686316323</v>
      </c>
      <c r="D7943" s="4">
        <v>9.3096964901099994</v>
      </c>
      <c r="E7943" s="4">
        <f>Orte[[#This Row],[Lat_dez]]*PI()/180</f>
        <v>0.9384396562756081</v>
      </c>
      <c r="F7943" s="4">
        <f>Orte[[#This Row],[Lon_dez]]*PI()/180</f>
        <v>0.16248485611377922</v>
      </c>
      <c r="G7943" t="s">
        <v>554</v>
      </c>
      <c r="H7943" t="s">
        <v>1507</v>
      </c>
      <c r="I7943" s="4" t="b">
        <v>0</v>
      </c>
      <c r="J7943" s="4" t="str">
        <f>CONCATENATE(Orte[[#This Row],[Ort]]," - ",Orte[[#This Row],[Landkreis]])</f>
        <v>Wischhafen - Landkreis Stade</v>
      </c>
      <c r="L7943" s="3" t="s">
        <v>9905</v>
      </c>
      <c r="M7943" s="3"/>
      <c r="N7943" t="str">
        <f>Orte[[#This Row],[Ort]]</f>
        <v>Wischhafen</v>
      </c>
    </row>
    <row r="7944" spans="1:14" x14ac:dyDescent="0.35">
      <c r="A7944" t="s">
        <v>6002</v>
      </c>
      <c r="B7944" s="3" t="s">
        <v>14069</v>
      </c>
      <c r="C7944" s="4">
        <v>53.903940995100001</v>
      </c>
      <c r="D7944" s="4">
        <v>11.5440716402</v>
      </c>
      <c r="E7944" s="4">
        <f>Orte[[#This Row],[Lat_dez]]*PI()/180</f>
        <v>0.94080125016524363</v>
      </c>
      <c r="F7944" s="4">
        <f>Orte[[#This Row],[Lon_dez]]*PI()/180</f>
        <v>0.20148205920759218</v>
      </c>
      <c r="G7944" t="s">
        <v>834</v>
      </c>
      <c r="H7944" t="s">
        <v>1367</v>
      </c>
      <c r="I7944" s="4" t="b">
        <v>0</v>
      </c>
      <c r="J7944" s="4" t="str">
        <f>CONCATENATE(Orte[[#This Row],[Ort]]," - ",Orte[[#This Row],[Landkreis]])</f>
        <v>Wismar - Landkreis Nordwestmecklenburg</v>
      </c>
      <c r="L7944" s="3" t="s">
        <v>8467</v>
      </c>
      <c r="M7944" s="3"/>
      <c r="N7944" t="str">
        <f>Orte[[#This Row],[Ort]]</f>
        <v>Wismar</v>
      </c>
    </row>
    <row r="7945" spans="1:14" x14ac:dyDescent="0.35">
      <c r="A7945" t="s">
        <v>1989</v>
      </c>
      <c r="B7945" s="3" t="s">
        <v>8966</v>
      </c>
      <c r="C7945" s="4">
        <v>53.887059563000001</v>
      </c>
      <c r="D7945" s="4">
        <v>11.442732141600001</v>
      </c>
      <c r="E7945" s="4">
        <f>Orte[[#This Row],[Lat_dez]]*PI()/180</f>
        <v>0.94050661359264676</v>
      </c>
      <c r="F7945" s="4">
        <f>Orte[[#This Row],[Lon_dez]]*PI()/180</f>
        <v>0.19971335129470202</v>
      </c>
      <c r="G7945" t="s">
        <v>834</v>
      </c>
      <c r="H7945" t="s">
        <v>1367</v>
      </c>
      <c r="I7945" s="4" t="b">
        <v>0</v>
      </c>
      <c r="J7945" s="4" t="str">
        <f>CONCATENATE(Orte[[#This Row],[Ort]]," - ",Orte[[#This Row],[Landkreis]])</f>
        <v>Wismar, Groß Krankow u.a. - Landkreis Nordwestmecklenburg</v>
      </c>
      <c r="L7945" s="3" t="s">
        <v>11445</v>
      </c>
      <c r="M7945" s="3"/>
      <c r="N7945" t="str">
        <f>Orte[[#This Row],[Ort]]</f>
        <v>Wismar, Groß Krankow u.a.</v>
      </c>
    </row>
    <row r="7946" spans="1:14" x14ac:dyDescent="0.35">
      <c r="A7946" t="s">
        <v>6641</v>
      </c>
      <c r="B7946" s="3" t="s">
        <v>14953</v>
      </c>
      <c r="C7946" s="4">
        <v>50.782422834999998</v>
      </c>
      <c r="D7946" s="4">
        <v>7.7575275643600001</v>
      </c>
      <c r="E7946" s="4">
        <f>Orte[[#This Row],[Lat_dez]]*PI()/180</f>
        <v>0.88632048061070301</v>
      </c>
      <c r="F7946" s="4">
        <f>Orte[[#This Row],[Lon_dez]]*PI()/180</f>
        <v>0.13539439781229831</v>
      </c>
      <c r="G7946" t="s">
        <v>514</v>
      </c>
      <c r="H7946" t="s">
        <v>582</v>
      </c>
      <c r="I7946" s="4" t="b">
        <v>0</v>
      </c>
      <c r="J7946" s="4" t="str">
        <f>CONCATENATE(Orte[[#This Row],[Ort]]," - ",Orte[[#This Row],[Landkreis]])</f>
        <v>Wissen, Hövels u.a. - Landkreis Altenkirchen (Westerwald)</v>
      </c>
      <c r="L7946" s="3" t="s">
        <v>9269</v>
      </c>
      <c r="M7946" s="3"/>
      <c r="N7946" t="str">
        <f>Orte[[#This Row],[Ort]]</f>
        <v>Wissen, Hövels u.a.</v>
      </c>
    </row>
    <row r="7947" spans="1:14" x14ac:dyDescent="0.35">
      <c r="A7947" t="s">
        <v>6746</v>
      </c>
      <c r="B7947" s="3" t="s">
        <v>15087</v>
      </c>
      <c r="C7947" s="4">
        <v>49.066839192000003</v>
      </c>
      <c r="D7947" s="4">
        <v>10.458611701800001</v>
      </c>
      <c r="E7947" s="4">
        <f>Orte[[#This Row],[Lat_dez]]*PI()/180</f>
        <v>0.85637789744699422</v>
      </c>
      <c r="F7947" s="4">
        <f>Orte[[#This Row],[Lon_dez]]*PI()/180</f>
        <v>0.18253720938401735</v>
      </c>
      <c r="G7947" t="s">
        <v>665</v>
      </c>
      <c r="H7947" t="s">
        <v>784</v>
      </c>
      <c r="I7947" s="4" t="b">
        <v>0</v>
      </c>
      <c r="J7947" s="4" t="str">
        <f>CONCATENATE(Orte[[#This Row],[Ort]]," - ",Orte[[#This Row],[Landkreis]])</f>
        <v>Wittelshofen - Landkreis Ansbach</v>
      </c>
      <c r="L7947" s="3" t="s">
        <v>10290</v>
      </c>
      <c r="M7947" s="3"/>
      <c r="N7947" t="str">
        <f>Orte[[#This Row],[Ort]]</f>
        <v>Wittelshofen</v>
      </c>
    </row>
    <row r="7948" spans="1:14" x14ac:dyDescent="0.35">
      <c r="A7948" t="s">
        <v>1652</v>
      </c>
      <c r="B7948" s="3" t="s">
        <v>11987</v>
      </c>
      <c r="C7948" s="4">
        <v>51.422540313200003</v>
      </c>
      <c r="D7948" s="4">
        <v>7.3276887117799996</v>
      </c>
      <c r="E7948" s="4">
        <f>Orte[[#This Row],[Lat_dez]]*PI()/180</f>
        <v>0.89749263820485625</v>
      </c>
      <c r="F7948" s="4">
        <f>Orte[[#This Row],[Lon_dez]]*PI()/180</f>
        <v>0.12789229458178278</v>
      </c>
      <c r="G7948" t="s">
        <v>504</v>
      </c>
      <c r="H7948" t="s">
        <v>1653</v>
      </c>
      <c r="I7948" s="4" t="b">
        <v>0</v>
      </c>
      <c r="J7948" s="4" t="str">
        <f>CONCATENATE(Orte[[#This Row],[Ort]]," - ",Orte[[#This Row],[Landkreis]])</f>
        <v>Witten - Kreis Ennepe-Ruhr-Kreis</v>
      </c>
      <c r="L7948" s="3" t="s">
        <v>15737</v>
      </c>
      <c r="M7948" s="3"/>
      <c r="N7948" t="str">
        <f>Orte[[#This Row],[Ort]]</f>
        <v>Witten</v>
      </c>
    </row>
    <row r="7949" spans="1:14" x14ac:dyDescent="0.35">
      <c r="A7949" t="s">
        <v>1652</v>
      </c>
      <c r="B7949" s="3" t="s">
        <v>10717</v>
      </c>
      <c r="C7949" s="4">
        <v>51.430208741599998</v>
      </c>
      <c r="D7949" s="4">
        <v>7.3714595100300002</v>
      </c>
      <c r="E7949" s="4">
        <f>Orte[[#This Row],[Lat_dez]]*PI()/180</f>
        <v>0.89762647752888947</v>
      </c>
      <c r="F7949" s="4">
        <f>Orte[[#This Row],[Lon_dez]]*PI()/180</f>
        <v>0.12865623912747148</v>
      </c>
      <c r="G7949" t="s">
        <v>504</v>
      </c>
      <c r="H7949" t="s">
        <v>1653</v>
      </c>
      <c r="I7949" s="4" t="b">
        <v>0</v>
      </c>
      <c r="J7949" s="4" t="str">
        <f>CONCATENATE(Orte[[#This Row],[Ort]]," - ",Orte[[#This Row],[Landkreis]])</f>
        <v>Witten - Kreis Ennepe-Ruhr-Kreis</v>
      </c>
      <c r="L7949" s="3" t="s">
        <v>8763</v>
      </c>
      <c r="M7949" s="3"/>
      <c r="N7949" t="str">
        <f>Orte[[#This Row],[Ort]]</f>
        <v>Witten</v>
      </c>
    </row>
    <row r="7950" spans="1:14" x14ac:dyDescent="0.35">
      <c r="A7950" t="s">
        <v>1652</v>
      </c>
      <c r="B7950" s="3" t="s">
        <v>12795</v>
      </c>
      <c r="C7950" s="4">
        <v>51.457704908300002</v>
      </c>
      <c r="D7950" s="4">
        <v>7.3805146887199999</v>
      </c>
      <c r="E7950" s="4">
        <f>Orte[[#This Row],[Lat_dez]]*PI()/180</f>
        <v>0.89810637616948175</v>
      </c>
      <c r="F7950" s="4">
        <f>Orte[[#This Row],[Lon_dez]]*PI()/180</f>
        <v>0.1288142818099684</v>
      </c>
      <c r="G7950" t="s">
        <v>504</v>
      </c>
      <c r="H7950" t="s">
        <v>1653</v>
      </c>
      <c r="I7950" s="4" t="b">
        <v>0</v>
      </c>
      <c r="J7950" s="4" t="str">
        <f>CONCATENATE(Orte[[#This Row],[Ort]]," - ",Orte[[#This Row],[Landkreis]])</f>
        <v>Witten - Kreis Ennepe-Ruhr-Kreis</v>
      </c>
      <c r="L7950" s="3" t="s">
        <v>14241</v>
      </c>
      <c r="M7950" s="3"/>
      <c r="N7950" t="str">
        <f>Orte[[#This Row],[Ort]]</f>
        <v>Witten</v>
      </c>
    </row>
    <row r="7951" spans="1:14" x14ac:dyDescent="0.35">
      <c r="A7951" t="s">
        <v>1652</v>
      </c>
      <c r="B7951" s="3" t="s">
        <v>8602</v>
      </c>
      <c r="C7951" s="4">
        <v>51.444108229400001</v>
      </c>
      <c r="D7951" s="4">
        <v>7.3153946205400002</v>
      </c>
      <c r="E7951" s="4">
        <f>Orte[[#This Row],[Lat_dez]]*PI()/180</f>
        <v>0.89786906935534039</v>
      </c>
      <c r="F7951" s="4">
        <f>Orte[[#This Row],[Lon_dez]]*PI()/180</f>
        <v>0.12767772221110421</v>
      </c>
      <c r="G7951" t="s">
        <v>504</v>
      </c>
      <c r="H7951" t="s">
        <v>1653</v>
      </c>
      <c r="I7951" s="4" t="b">
        <v>0</v>
      </c>
      <c r="J7951" s="4" t="str">
        <f>CONCATENATE(Orte[[#This Row],[Ort]]," - ",Orte[[#This Row],[Landkreis]])</f>
        <v>Witten - Kreis Ennepe-Ruhr-Kreis</v>
      </c>
      <c r="L7951" s="3" t="s">
        <v>8756</v>
      </c>
      <c r="M7951" s="3"/>
      <c r="N7951" t="str">
        <f>Orte[[#This Row],[Ort]]</f>
        <v>Witten</v>
      </c>
    </row>
    <row r="7952" spans="1:14" x14ac:dyDescent="0.35">
      <c r="A7952" t="s">
        <v>1652</v>
      </c>
      <c r="B7952" s="3" t="s">
        <v>13669</v>
      </c>
      <c r="C7952" s="4">
        <v>51.400606112600002</v>
      </c>
      <c r="D7952" s="4">
        <v>7.2824453274399996</v>
      </c>
      <c r="E7952" s="4">
        <f>Orte[[#This Row],[Lat_dez]]*PI()/180</f>
        <v>0.89710981418559332</v>
      </c>
      <c r="F7952" s="4">
        <f>Orte[[#This Row],[Lon_dez]]*PI()/180</f>
        <v>0.12710264856030454</v>
      </c>
      <c r="G7952" t="s">
        <v>504</v>
      </c>
      <c r="H7952" t="s">
        <v>1653</v>
      </c>
      <c r="I7952" s="4" t="b">
        <v>0</v>
      </c>
      <c r="J7952" s="4" t="str">
        <f>CONCATENATE(Orte[[#This Row],[Ort]]," - ",Orte[[#This Row],[Landkreis]])</f>
        <v>Witten - Kreis Ennepe-Ruhr-Kreis</v>
      </c>
      <c r="L7952" s="3" t="s">
        <v>7773</v>
      </c>
      <c r="M7952" s="3"/>
      <c r="N7952" t="str">
        <f>Orte[[#This Row],[Ort]]</f>
        <v>Witten</v>
      </c>
    </row>
    <row r="7953" spans="1:14" x14ac:dyDescent="0.35">
      <c r="A7953" t="s">
        <v>2468</v>
      </c>
      <c r="B7953" s="3" t="s">
        <v>9523</v>
      </c>
      <c r="C7953" s="4">
        <v>51.881168308900001</v>
      </c>
      <c r="D7953" s="4">
        <v>12.6169416837</v>
      </c>
      <c r="E7953" s="4">
        <f>Orte[[#This Row],[Lat_dez]]*PI()/180</f>
        <v>0.90549720677164347</v>
      </c>
      <c r="F7953" s="4">
        <f>Orte[[#This Row],[Lon_dez]]*PI()/180</f>
        <v>0.22020717391268196</v>
      </c>
      <c r="G7953" t="s">
        <v>809</v>
      </c>
      <c r="H7953" t="s">
        <v>896</v>
      </c>
      <c r="I7953" s="4" t="b">
        <v>0</v>
      </c>
      <c r="J7953" s="4" t="str">
        <f>CONCATENATE(Orte[[#This Row],[Ort]]," - ",Orte[[#This Row],[Landkreis]])</f>
        <v>Wittenberg - Landkreis Wittenberg</v>
      </c>
      <c r="L7953" s="3" t="s">
        <v>14665</v>
      </c>
      <c r="M7953" s="3"/>
      <c r="N7953" t="str">
        <f>Orte[[#This Row],[Ort]]</f>
        <v>Wittenberg</v>
      </c>
    </row>
    <row r="7954" spans="1:14" x14ac:dyDescent="0.35">
      <c r="A7954" t="s">
        <v>2468</v>
      </c>
      <c r="B7954" s="3" t="s">
        <v>10480</v>
      </c>
      <c r="C7954" s="4">
        <v>51.917453143099998</v>
      </c>
      <c r="D7954" s="4">
        <v>12.6932241827</v>
      </c>
      <c r="E7954" s="4">
        <f>Orte[[#This Row],[Lat_dez]]*PI()/180</f>
        <v>0.90613049659697364</v>
      </c>
      <c r="F7954" s="4">
        <f>Orte[[#This Row],[Lon_dez]]*PI()/180</f>
        <v>0.22153855468188124</v>
      </c>
      <c r="G7954" t="s">
        <v>809</v>
      </c>
      <c r="H7954" t="s">
        <v>896</v>
      </c>
      <c r="I7954" s="4" t="b">
        <v>0</v>
      </c>
      <c r="J7954" s="4" t="str">
        <f>CONCATENATE(Orte[[#This Row],[Ort]]," - ",Orte[[#This Row],[Landkreis]])</f>
        <v>Wittenberg - Landkreis Wittenberg</v>
      </c>
      <c r="L7954" s="3" t="s">
        <v>11448</v>
      </c>
      <c r="M7954" s="3"/>
      <c r="N7954" t="str">
        <f>Orte[[#This Row],[Ort]]</f>
        <v>Wittenberg</v>
      </c>
    </row>
    <row r="7955" spans="1:14" x14ac:dyDescent="0.35">
      <c r="A7955" t="s">
        <v>2468</v>
      </c>
      <c r="B7955" s="3" t="s">
        <v>11676</v>
      </c>
      <c r="C7955" s="4">
        <v>51.951594801799999</v>
      </c>
      <c r="D7955" s="4">
        <v>12.663896065099999</v>
      </c>
      <c r="E7955" s="4">
        <f>Orte[[#This Row],[Lat_dez]]*PI()/180</f>
        <v>0.90672638095338087</v>
      </c>
      <c r="F7955" s="4">
        <f>Orte[[#This Row],[Lon_dez]]*PI()/180</f>
        <v>0.22102668246634916</v>
      </c>
      <c r="G7955" t="s">
        <v>809</v>
      </c>
      <c r="H7955" t="s">
        <v>896</v>
      </c>
      <c r="I7955" s="4" t="b">
        <v>0</v>
      </c>
      <c r="J7955" s="4" t="str">
        <f>CONCATENATE(Orte[[#This Row],[Ort]]," - ",Orte[[#This Row],[Landkreis]])</f>
        <v>Wittenberg - Landkreis Wittenberg</v>
      </c>
      <c r="L7955" s="3" t="s">
        <v>13929</v>
      </c>
      <c r="M7955" s="3"/>
      <c r="N7955" t="str">
        <f>Orte[[#This Row],[Ort]]</f>
        <v>Wittenberg</v>
      </c>
    </row>
    <row r="7956" spans="1:14" x14ac:dyDescent="0.35">
      <c r="A7956" t="s">
        <v>4978</v>
      </c>
      <c r="B7956" s="3" t="s">
        <v>12721</v>
      </c>
      <c r="C7956" s="4">
        <v>53.013818887200003</v>
      </c>
      <c r="D7956" s="4">
        <v>11.7526310367</v>
      </c>
      <c r="E7956" s="4">
        <f>Orte[[#This Row],[Lat_dez]]*PI()/180</f>
        <v>0.9252656886375964</v>
      </c>
      <c r="F7956" s="4">
        <f>Orte[[#This Row],[Lon_dez]]*PI()/180</f>
        <v>0.20512210736248954</v>
      </c>
      <c r="G7956" t="s">
        <v>885</v>
      </c>
      <c r="H7956" t="s">
        <v>886</v>
      </c>
      <c r="I7956" s="4" t="b">
        <v>0</v>
      </c>
      <c r="J7956" s="4" t="str">
        <f>CONCATENATE(Orte[[#This Row],[Ort]]," - ",Orte[[#This Row],[Landkreis]])</f>
        <v>Wittenberge, Rühstädt - Landkreis Prignitz</v>
      </c>
      <c r="L7956" s="3" t="s">
        <v>13697</v>
      </c>
      <c r="M7956" s="3"/>
      <c r="N7956" t="str">
        <f>Orte[[#This Row],[Ort]]</f>
        <v>Wittenberge, Rühstädt</v>
      </c>
    </row>
    <row r="7957" spans="1:14" x14ac:dyDescent="0.35">
      <c r="A7957" t="s">
        <v>1033</v>
      </c>
      <c r="B7957" s="3" t="s">
        <v>8010</v>
      </c>
      <c r="C7957" s="4">
        <v>53.908858369000001</v>
      </c>
      <c r="D7957" s="4">
        <v>10.226495225300001</v>
      </c>
      <c r="E7957" s="4">
        <f>Orte[[#This Row],[Lat_dez]]*PI()/180</f>
        <v>0.94088707453035025</v>
      </c>
      <c r="F7957" s="4">
        <f>Orte[[#This Row],[Lon_dez]]*PI()/180</f>
        <v>0.17848601262096433</v>
      </c>
      <c r="G7957" t="s">
        <v>641</v>
      </c>
      <c r="H7957" t="s">
        <v>671</v>
      </c>
      <c r="I7957" s="4" t="b">
        <v>0</v>
      </c>
      <c r="J7957" s="4" t="str">
        <f>CONCATENATE(Orte[[#This Row],[Ort]]," - ",Orte[[#This Row],[Landkreis]])</f>
        <v>Wittenborn - Kreis Segeberg</v>
      </c>
      <c r="L7957" s="3" t="s">
        <v>9253</v>
      </c>
      <c r="M7957" s="3"/>
      <c r="N7957" t="str">
        <f>Orte[[#This Row],[Ort]]</f>
        <v>Wittenborn</v>
      </c>
    </row>
    <row r="7958" spans="1:14" x14ac:dyDescent="0.35">
      <c r="A7958" t="s">
        <v>5760</v>
      </c>
      <c r="B7958" s="3" t="s">
        <v>13742</v>
      </c>
      <c r="C7958" s="4">
        <v>53.518945297199998</v>
      </c>
      <c r="D7958" s="4">
        <v>11.0819822164</v>
      </c>
      <c r="E7958" s="4">
        <f>Orte[[#This Row],[Lat_dez]]*PI()/180</f>
        <v>0.93408180763087512</v>
      </c>
      <c r="F7958" s="4">
        <f>Orte[[#This Row],[Lon_dez]]*PI()/180</f>
        <v>0.19341707732363875</v>
      </c>
      <c r="G7958" t="s">
        <v>834</v>
      </c>
      <c r="H7958" t="s">
        <v>953</v>
      </c>
      <c r="I7958" s="4" t="b">
        <v>0</v>
      </c>
      <c r="J7958" s="4" t="str">
        <f>CONCATENATE(Orte[[#This Row],[Ort]]," - ",Orte[[#This Row],[Landkreis]])</f>
        <v>Wittenburg u.a. - Landkreis Ludwigslust-Parchim</v>
      </c>
      <c r="L7958" s="3" t="s">
        <v>15399</v>
      </c>
      <c r="M7958" s="3"/>
      <c r="N7958" t="str">
        <f>Orte[[#This Row],[Ort]]</f>
        <v>Wittenburg u.a.</v>
      </c>
    </row>
    <row r="7959" spans="1:14" x14ac:dyDescent="0.35">
      <c r="A7959" t="s">
        <v>3543</v>
      </c>
      <c r="B7959" s="3" t="s">
        <v>10884</v>
      </c>
      <c r="C7959" s="4">
        <v>53.584785636500001</v>
      </c>
      <c r="D7959" s="4">
        <v>11.273893833400001</v>
      </c>
      <c r="E7959" s="4">
        <f>Orte[[#This Row],[Lat_dez]]*PI()/180</f>
        <v>0.93523093833229043</v>
      </c>
      <c r="F7959" s="4">
        <f>Orte[[#This Row],[Lon_dez]]*PI()/180</f>
        <v>0.19676656691311506</v>
      </c>
      <c r="G7959" t="s">
        <v>834</v>
      </c>
      <c r="H7959" t="s">
        <v>953</v>
      </c>
      <c r="I7959" s="4" t="b">
        <v>0</v>
      </c>
      <c r="J7959" s="4" t="str">
        <f>CONCATENATE(Orte[[#This Row],[Ort]]," - ",Orte[[#This Row],[Landkreis]])</f>
        <v>Wittenförden u.a. - Landkreis Ludwigslust-Parchim</v>
      </c>
      <c r="L7959" s="3" t="s">
        <v>11625</v>
      </c>
      <c r="M7959" s="3"/>
      <c r="N7959" t="str">
        <f>Orte[[#This Row],[Ort]]</f>
        <v>Wittenförden u.a.</v>
      </c>
    </row>
    <row r="7960" spans="1:14" x14ac:dyDescent="0.35">
      <c r="A7960" t="s">
        <v>6712</v>
      </c>
      <c r="B7960" s="3" t="s">
        <v>15036</v>
      </c>
      <c r="C7960" s="4">
        <v>54.186498231199998</v>
      </c>
      <c r="D7960" s="4">
        <v>13.024471888500001</v>
      </c>
      <c r="E7960" s="4">
        <f>Orte[[#This Row],[Lat_dez]]*PI()/180</f>
        <v>0.94573280426052364</v>
      </c>
      <c r="F7960" s="4">
        <f>Orte[[#This Row],[Lon_dez]]*PI()/180</f>
        <v>0.22731991778776878</v>
      </c>
      <c r="G7960" t="s">
        <v>834</v>
      </c>
      <c r="H7960" t="s">
        <v>923</v>
      </c>
      <c r="I7960" s="4" t="b">
        <v>0</v>
      </c>
      <c r="J7960" s="4" t="str">
        <f>CONCATENATE(Orte[[#This Row],[Ort]]," - ",Orte[[#This Row],[Landkreis]])</f>
        <v>Wittenhagen - Landkreis Vorpommern-Rügen</v>
      </c>
      <c r="L7960" s="3" t="s">
        <v>13374</v>
      </c>
      <c r="M7960" s="3"/>
      <c r="N7960" t="str">
        <f>Orte[[#This Row],[Ort]]</f>
        <v>Wittenhagen</v>
      </c>
    </row>
    <row r="7961" spans="1:14" x14ac:dyDescent="0.35">
      <c r="A7961" t="s">
        <v>4947</v>
      </c>
      <c r="B7961" s="3" t="s">
        <v>12675</v>
      </c>
      <c r="C7961" s="4">
        <v>48.341976643300001</v>
      </c>
      <c r="D7961" s="4">
        <v>13.0110123105</v>
      </c>
      <c r="E7961" s="4">
        <f>Orte[[#This Row],[Lat_dez]]*PI()/180</f>
        <v>0.84372665934778135</v>
      </c>
      <c r="F7961" s="4">
        <f>Orte[[#This Row],[Lon_dez]]*PI()/180</f>
        <v>0.22708500383573976</v>
      </c>
      <c r="G7961" t="s">
        <v>665</v>
      </c>
      <c r="H7961" t="s">
        <v>930</v>
      </c>
      <c r="I7961" s="4" t="b">
        <v>0</v>
      </c>
      <c r="J7961" s="4" t="str">
        <f>CONCATENATE(Orte[[#This Row],[Ort]]," - ",Orte[[#This Row],[Landkreis]])</f>
        <v>Wittibreut - Landkreis Rottal-Inn</v>
      </c>
      <c r="L7961" s="3" t="s">
        <v>8011</v>
      </c>
      <c r="M7961" s="3"/>
      <c r="N7961" t="str">
        <f>Orte[[#This Row],[Ort]]</f>
        <v>Wittibreut</v>
      </c>
    </row>
    <row r="7962" spans="1:14" x14ac:dyDescent="0.35">
      <c r="A7962" t="s">
        <v>3888</v>
      </c>
      <c r="B7962" s="3" t="s">
        <v>11310</v>
      </c>
      <c r="C7962" s="4">
        <v>51.379353355699998</v>
      </c>
      <c r="D7962" s="4">
        <v>14.2417336237</v>
      </c>
      <c r="E7962" s="4">
        <f>Orte[[#This Row],[Lat_dez]]*PI()/180</f>
        <v>0.89673888360256215</v>
      </c>
      <c r="F7962" s="4">
        <f>Orte[[#This Row],[Lon_dez]]*PI()/180</f>
        <v>0.24856514292554815</v>
      </c>
      <c r="G7962" t="s">
        <v>869</v>
      </c>
      <c r="H7962" t="s">
        <v>972</v>
      </c>
      <c r="I7962" s="4" t="b">
        <v>0</v>
      </c>
      <c r="J7962" s="4" t="str">
        <f>CONCATENATE(Orte[[#This Row],[Ort]]," - ",Orte[[#This Row],[Landkreis]])</f>
        <v>Wittichenau - Landkreis Bautzen</v>
      </c>
      <c r="L7962" s="3" t="s">
        <v>15070</v>
      </c>
      <c r="M7962" s="3"/>
      <c r="N7962" t="str">
        <f>Orte[[#This Row],[Ort]]</f>
        <v>Wittichenau</v>
      </c>
    </row>
    <row r="7963" spans="1:14" x14ac:dyDescent="0.35">
      <c r="A7963" t="s">
        <v>5714</v>
      </c>
      <c r="B7963" s="3" t="s">
        <v>13684</v>
      </c>
      <c r="C7963" s="4">
        <v>49.611800854099997</v>
      </c>
      <c r="D7963" s="4">
        <v>9.8297611293900005</v>
      </c>
      <c r="E7963" s="4">
        <f>Orte[[#This Row],[Lat_dez]]*PI()/180</f>
        <v>0.86588927274777983</v>
      </c>
      <c r="F7963" s="4">
        <f>Orte[[#This Row],[Lon_dez]]*PI()/180</f>
        <v>0.17156169639241184</v>
      </c>
      <c r="G7963" t="s">
        <v>546</v>
      </c>
      <c r="H7963" t="s">
        <v>830</v>
      </c>
      <c r="I7963" s="4" t="b">
        <v>0</v>
      </c>
      <c r="J7963" s="4" t="str">
        <f>CONCATENATE(Orte[[#This Row],[Ort]]," - ",Orte[[#This Row],[Landkreis]])</f>
        <v>Wittighausen - Landkreis Main-Tauber-Kreis</v>
      </c>
      <c r="L7963" s="3" t="s">
        <v>7769</v>
      </c>
      <c r="M7963" s="3"/>
      <c r="N7963" t="str">
        <f>Orte[[#This Row],[Ort]]</f>
        <v>Wittighausen</v>
      </c>
    </row>
    <row r="7964" spans="1:14" x14ac:dyDescent="0.35">
      <c r="A7964" t="s">
        <v>4083</v>
      </c>
      <c r="B7964" s="3" t="s">
        <v>11563</v>
      </c>
      <c r="C7964" s="4">
        <v>52.690908305400001</v>
      </c>
      <c r="D7964" s="4">
        <v>10.766788653600001</v>
      </c>
      <c r="E7964" s="4">
        <f>Orte[[#This Row],[Lat_dez]]*PI()/180</f>
        <v>0.91962983579565583</v>
      </c>
      <c r="F7964" s="4">
        <f>Orte[[#This Row],[Lon_dez]]*PI()/180</f>
        <v>0.18791591187168721</v>
      </c>
      <c r="G7964" t="s">
        <v>554</v>
      </c>
      <c r="H7964" t="s">
        <v>1314</v>
      </c>
      <c r="I7964" s="4" t="b">
        <v>0</v>
      </c>
      <c r="J7964" s="4" t="str">
        <f>CONCATENATE(Orte[[#This Row],[Ort]]," - ",Orte[[#This Row],[Landkreis]])</f>
        <v>Wittingen - Landkreis Gifhorn</v>
      </c>
      <c r="L7964" s="3" t="s">
        <v>13125</v>
      </c>
      <c r="M7964" s="3"/>
      <c r="N7964" t="str">
        <f>Orte[[#This Row],[Ort]]</f>
        <v>Wittingen</v>
      </c>
    </row>
    <row r="7965" spans="1:14" x14ac:dyDescent="0.35">
      <c r="A7965" t="s">
        <v>4083</v>
      </c>
      <c r="B7965" s="3" t="s">
        <v>14542</v>
      </c>
      <c r="C7965" s="4">
        <v>52.661955302499997</v>
      </c>
      <c r="D7965" s="4">
        <v>10.6941782301</v>
      </c>
      <c r="E7965" s="4">
        <f>Orte[[#This Row],[Lat_dez]]*PI()/180</f>
        <v>0.91912451056671141</v>
      </c>
      <c r="F7965" s="4">
        <f>Orte[[#This Row],[Lon_dez]]*PI()/180</f>
        <v>0.18664862091034479</v>
      </c>
      <c r="G7965" t="s">
        <v>554</v>
      </c>
      <c r="H7965" t="s">
        <v>1314</v>
      </c>
      <c r="I7965" s="4" t="b">
        <v>0</v>
      </c>
      <c r="J7965" s="4" t="str">
        <f>CONCATENATE(Orte[[#This Row],[Ort]]," - ",Orte[[#This Row],[Landkreis]])</f>
        <v>Wittingen - Landkreis Gifhorn</v>
      </c>
      <c r="L7965" s="3" t="s">
        <v>15060</v>
      </c>
      <c r="M7965" s="3"/>
      <c r="N7965" t="str">
        <f>Orte[[#This Row],[Ort]]</f>
        <v>Wittingen</v>
      </c>
    </row>
    <row r="7966" spans="1:14" x14ac:dyDescent="0.35">
      <c r="A7966" t="s">
        <v>3084</v>
      </c>
      <c r="B7966" s="3" t="s">
        <v>10299</v>
      </c>
      <c r="C7966" s="4">
        <v>48.630050063900001</v>
      </c>
      <c r="D7966" s="4">
        <v>10.4401328753</v>
      </c>
      <c r="E7966" s="4">
        <f>Orte[[#This Row],[Lat_dez]]*PI()/180</f>
        <v>0.84875448902473383</v>
      </c>
      <c r="F7966" s="4">
        <f>Orte[[#This Row],[Lon_dez]]*PI()/180</f>
        <v>0.18221469301968757</v>
      </c>
      <c r="G7966" t="s">
        <v>665</v>
      </c>
      <c r="H7966" t="s">
        <v>687</v>
      </c>
      <c r="I7966" s="4" t="b">
        <v>0</v>
      </c>
      <c r="J7966" s="4" t="str">
        <f>CONCATENATE(Orte[[#This Row],[Ort]]," - ",Orte[[#This Row],[Landkreis]])</f>
        <v>Wittislingen - Landkreis Dillingen a.d. Donau</v>
      </c>
      <c r="L7966" s="3" t="s">
        <v>8752</v>
      </c>
      <c r="M7966" s="3"/>
      <c r="N7966" t="str">
        <f>Orte[[#This Row],[Ort]]</f>
        <v>Wittislingen</v>
      </c>
    </row>
    <row r="7967" spans="1:14" x14ac:dyDescent="0.35">
      <c r="A7967" t="s">
        <v>5402</v>
      </c>
      <c r="B7967" s="3" t="s">
        <v>13272</v>
      </c>
      <c r="C7967" s="4">
        <v>49.993220097299996</v>
      </c>
      <c r="D7967" s="4">
        <v>6.91295442917</v>
      </c>
      <c r="E7967" s="4">
        <f>Orte[[#This Row],[Lat_dez]]*PI()/180</f>
        <v>0.87254629437208486</v>
      </c>
      <c r="F7967" s="4">
        <f>Orte[[#This Row],[Lon_dez]]*PI()/180</f>
        <v>0.12065381582934163</v>
      </c>
      <c r="G7967" t="s">
        <v>514</v>
      </c>
      <c r="H7967" t="s">
        <v>1254</v>
      </c>
      <c r="I7967" s="4" t="b">
        <v>0</v>
      </c>
      <c r="J7967" s="4" t="str">
        <f>CONCATENATE(Orte[[#This Row],[Ort]]," - ",Orte[[#This Row],[Landkreis]])</f>
        <v>Wittlich - Landkreis Bernkastel-Wittlich</v>
      </c>
      <c r="L7967" s="3" t="s">
        <v>13357</v>
      </c>
      <c r="M7967" s="3"/>
      <c r="N7967" t="str">
        <f>Orte[[#This Row],[Ort]]</f>
        <v>Wittlich</v>
      </c>
    </row>
    <row r="7968" spans="1:14" x14ac:dyDescent="0.35">
      <c r="A7968" t="s">
        <v>3930</v>
      </c>
      <c r="B7968" s="3" t="s">
        <v>11370</v>
      </c>
      <c r="C7968" s="4">
        <v>47.6579759571</v>
      </c>
      <c r="D7968" s="4">
        <v>7.6546885018899999</v>
      </c>
      <c r="E7968" s="4">
        <f>Orte[[#This Row],[Lat_dez]]*PI()/180</f>
        <v>0.83178859528769078</v>
      </c>
      <c r="F7968" s="4">
        <f>Orte[[#This Row],[Lon_dez]]*PI()/180</f>
        <v>0.13359951757253269</v>
      </c>
      <c r="G7968" t="s">
        <v>546</v>
      </c>
      <c r="H7968" t="s">
        <v>597</v>
      </c>
      <c r="I7968" s="4" t="b">
        <v>0</v>
      </c>
      <c r="J7968" s="4" t="str">
        <f>CONCATENATE(Orte[[#This Row],[Ort]]," - ",Orte[[#This Row],[Landkreis]])</f>
        <v>Wittlingen - Landkreis Lörrach</v>
      </c>
      <c r="L7968" s="3" t="s">
        <v>7766</v>
      </c>
      <c r="M7968" s="3"/>
      <c r="N7968" t="str">
        <f>Orte[[#This Row],[Ort]]</f>
        <v>Wittlingen</v>
      </c>
    </row>
    <row r="7969" spans="1:14" x14ac:dyDescent="0.35">
      <c r="A7969" t="s">
        <v>2898</v>
      </c>
      <c r="B7969" s="3" t="s">
        <v>10063</v>
      </c>
      <c r="C7969" s="4">
        <v>52.1297436678</v>
      </c>
      <c r="D7969" s="4">
        <v>10.644185004900001</v>
      </c>
      <c r="E7969" s="4">
        <f>Orte[[#This Row],[Lat_dez]]*PI()/180</f>
        <v>0.90983566522377513</v>
      </c>
      <c r="F7969" s="4">
        <f>Orte[[#This Row],[Lon_dez]]*PI()/180</f>
        <v>0.18577607452691375</v>
      </c>
      <c r="G7969" t="s">
        <v>554</v>
      </c>
      <c r="H7969" t="s">
        <v>786</v>
      </c>
      <c r="I7969" s="4" t="b">
        <v>0</v>
      </c>
      <c r="J7969" s="4" t="str">
        <f>CONCATENATE(Orte[[#This Row],[Ort]]," - ",Orte[[#This Row],[Landkreis]])</f>
        <v>Wittmar - Landkreis Wolfenbüttel</v>
      </c>
      <c r="L7969" s="3" t="s">
        <v>12376</v>
      </c>
      <c r="M7969" s="3"/>
      <c r="N7969" t="str">
        <f>Orte[[#This Row],[Ort]]</f>
        <v>Wittmar</v>
      </c>
    </row>
    <row r="7970" spans="1:14" x14ac:dyDescent="0.35">
      <c r="A7970" t="s">
        <v>5791</v>
      </c>
      <c r="B7970" s="3" t="s">
        <v>13791</v>
      </c>
      <c r="C7970" s="4">
        <v>53.5853870348</v>
      </c>
      <c r="D7970" s="4">
        <v>7.7587775675200001</v>
      </c>
      <c r="E7970" s="4">
        <f>Orte[[#This Row],[Lat_dez]]*PI()/180</f>
        <v>0.93524143471274124</v>
      </c>
      <c r="F7970" s="4">
        <f>Orte[[#This Row],[Lon_dez]]*PI()/180</f>
        <v>0.13541621448310065</v>
      </c>
      <c r="G7970" t="s">
        <v>554</v>
      </c>
      <c r="H7970" t="s">
        <v>627</v>
      </c>
      <c r="I7970" s="4" t="b">
        <v>0</v>
      </c>
      <c r="J7970" s="4" t="str">
        <f>CONCATENATE(Orte[[#This Row],[Ort]]," - ",Orte[[#This Row],[Landkreis]])</f>
        <v>Wittmund - Landkreis Wittmund</v>
      </c>
      <c r="L7970" s="3" t="s">
        <v>14223</v>
      </c>
      <c r="M7970" s="3"/>
      <c r="N7970" t="str">
        <f>Orte[[#This Row],[Ort]]</f>
        <v>Wittmund</v>
      </c>
    </row>
    <row r="7971" spans="1:14" x14ac:dyDescent="0.35">
      <c r="A7971" t="s">
        <v>6670</v>
      </c>
      <c r="B7971" s="3" t="s">
        <v>14985</v>
      </c>
      <c r="C7971" s="4">
        <v>47.939018189800002</v>
      </c>
      <c r="D7971" s="4">
        <v>7.8237064194299997</v>
      </c>
      <c r="E7971" s="4">
        <f>Orte[[#This Row],[Lat_dez]]*PI()/180</f>
        <v>0.83669370758546191</v>
      </c>
      <c r="F7971" s="4">
        <f>Orte[[#This Row],[Lon_dez]]*PI()/180</f>
        <v>0.13654943672846998</v>
      </c>
      <c r="G7971" t="s">
        <v>546</v>
      </c>
      <c r="H7971" t="s">
        <v>547</v>
      </c>
      <c r="I7971" s="4" t="b">
        <v>0</v>
      </c>
      <c r="J7971" s="4" t="str">
        <f>CONCATENATE(Orte[[#This Row],[Ort]]," - ",Orte[[#This Row],[Landkreis]])</f>
        <v>Wittnau - Landkreis Breisgau-Hochschwarzwald</v>
      </c>
      <c r="L7971" s="3" t="s">
        <v>13135</v>
      </c>
      <c r="M7971" s="3"/>
      <c r="N7971" t="str">
        <f>Orte[[#This Row],[Ort]]</f>
        <v>Wittnau</v>
      </c>
    </row>
    <row r="7972" spans="1:14" x14ac:dyDescent="0.35">
      <c r="A7972" t="s">
        <v>4357</v>
      </c>
      <c r="B7972" s="3" t="s">
        <v>11912</v>
      </c>
      <c r="C7972" s="4">
        <v>53.154499817000001</v>
      </c>
      <c r="D7972" s="4">
        <v>12.490248300699999</v>
      </c>
      <c r="E7972" s="4">
        <f>Orte[[#This Row],[Lat_dez]]*PI()/180</f>
        <v>0.92772103405737338</v>
      </c>
      <c r="F7972" s="4">
        <f>Orte[[#This Row],[Lon_dez]]*PI()/180</f>
        <v>0.21799595723884174</v>
      </c>
      <c r="G7972" t="s">
        <v>885</v>
      </c>
      <c r="H7972" t="s">
        <v>1417</v>
      </c>
      <c r="I7972" s="4" t="b">
        <v>0</v>
      </c>
      <c r="J7972" s="4" t="str">
        <f>CONCATENATE(Orte[[#This Row],[Ort]]," - ",Orte[[#This Row],[Landkreis]])</f>
        <v>Wittstock/Dosse, Heiligengrabe - Landkreis Ostprignitz-Ruppin</v>
      </c>
      <c r="L7972" s="3" t="s">
        <v>11601</v>
      </c>
      <c r="M7972" s="3"/>
      <c r="N7972" t="str">
        <f>Orte[[#This Row],[Ort]]</f>
        <v>Wittstock/Dosse, Heiligengrabe</v>
      </c>
    </row>
    <row r="7973" spans="1:14" x14ac:dyDescent="0.35">
      <c r="A7973" t="s">
        <v>1776</v>
      </c>
      <c r="B7973" s="3" t="s">
        <v>14658</v>
      </c>
      <c r="C7973" s="4">
        <v>51.351335942699997</v>
      </c>
      <c r="D7973" s="4">
        <v>9.8546855070100001</v>
      </c>
      <c r="E7973" s="4">
        <f>Orte[[#This Row],[Lat_dez]]*PI()/180</f>
        <v>0.89624988749782108</v>
      </c>
      <c r="F7973" s="4">
        <f>Orte[[#This Row],[Lon_dez]]*PI()/180</f>
        <v>0.17199670884589124</v>
      </c>
      <c r="G7973" t="s">
        <v>549</v>
      </c>
      <c r="H7973" t="s">
        <v>1453</v>
      </c>
      <c r="I7973" s="4" t="b">
        <v>0</v>
      </c>
      <c r="J7973" s="4" t="str">
        <f>CONCATENATE(Orte[[#This Row],[Ort]]," - ",Orte[[#This Row],[Landkreis]])</f>
        <v>Witzenhausen - Landkreis Werra-Meißner-Kreis</v>
      </c>
      <c r="L7973" s="3" t="s">
        <v>11609</v>
      </c>
      <c r="M7973" s="3"/>
      <c r="N7973" t="str">
        <f>Orte[[#This Row],[Ort]]</f>
        <v>Witzenhausen</v>
      </c>
    </row>
    <row r="7974" spans="1:14" x14ac:dyDescent="0.35">
      <c r="A7974" t="s">
        <v>1776</v>
      </c>
      <c r="B7974" s="3" t="s">
        <v>9237</v>
      </c>
      <c r="C7974" s="4">
        <v>51.334706541800003</v>
      </c>
      <c r="D7974" s="4">
        <v>9.9092544169199996</v>
      </c>
      <c r="E7974" s="4">
        <f>Orte[[#This Row],[Lat_dez]]*PI()/180</f>
        <v>0.89595964969948216</v>
      </c>
      <c r="F7974" s="4">
        <f>Orte[[#This Row],[Lon_dez]]*PI()/180</f>
        <v>0.17294911599304491</v>
      </c>
      <c r="G7974" t="s">
        <v>549</v>
      </c>
      <c r="H7974" t="s">
        <v>1453</v>
      </c>
      <c r="I7974" s="4" t="b">
        <v>0</v>
      </c>
      <c r="J7974" s="4" t="str">
        <f>CONCATENATE(Orte[[#This Row],[Ort]]," - ",Orte[[#This Row],[Landkreis]])</f>
        <v>Witzenhausen - Landkreis Werra-Meißner-Kreis</v>
      </c>
      <c r="L7974" s="3" t="s">
        <v>9701</v>
      </c>
      <c r="M7974" s="3"/>
      <c r="N7974" t="str">
        <f>Orte[[#This Row],[Ort]]</f>
        <v>Witzenhausen</v>
      </c>
    </row>
    <row r="7975" spans="1:14" x14ac:dyDescent="0.35">
      <c r="A7975" t="s">
        <v>1776</v>
      </c>
      <c r="B7975" s="3" t="s">
        <v>9677</v>
      </c>
      <c r="C7975" s="4">
        <v>51.3003616401</v>
      </c>
      <c r="D7975" s="4">
        <v>9.8659518620999993</v>
      </c>
      <c r="E7975" s="4">
        <f>Orte[[#This Row],[Lat_dez]]*PI()/180</f>
        <v>0.89536021808354338</v>
      </c>
      <c r="F7975" s="4">
        <f>Orte[[#This Row],[Lon_dez]]*PI()/180</f>
        <v>0.17219334383691054</v>
      </c>
      <c r="G7975" t="s">
        <v>549</v>
      </c>
      <c r="H7975" t="s">
        <v>1453</v>
      </c>
      <c r="I7975" s="4" t="b">
        <v>0</v>
      </c>
      <c r="J7975" s="4" t="str">
        <f>CONCATENATE(Orte[[#This Row],[Ort]]," - ",Orte[[#This Row],[Landkreis]])</f>
        <v>Witzenhausen - Landkreis Werra-Meißner-Kreis</v>
      </c>
      <c r="L7975" s="3" t="s">
        <v>13134</v>
      </c>
      <c r="M7975" s="3"/>
      <c r="N7975" t="str">
        <f>Orte[[#This Row],[Ort]]</f>
        <v>Witzenhausen</v>
      </c>
    </row>
    <row r="7976" spans="1:14" x14ac:dyDescent="0.35">
      <c r="A7976" t="s">
        <v>1776</v>
      </c>
      <c r="B7976" s="3" t="s">
        <v>8730</v>
      </c>
      <c r="C7976" s="4">
        <v>51.352134757599998</v>
      </c>
      <c r="D7976" s="4">
        <v>9.7736944118199993</v>
      </c>
      <c r="E7976" s="4">
        <f>Orte[[#This Row],[Lat_dez]]*PI()/180</f>
        <v>0.89626382944794014</v>
      </c>
      <c r="F7976" s="4">
        <f>Orte[[#This Row],[Lon_dez]]*PI()/180</f>
        <v>0.17058314757002957</v>
      </c>
      <c r="G7976" t="s">
        <v>549</v>
      </c>
      <c r="H7976" t="s">
        <v>1453</v>
      </c>
      <c r="I7976" s="4" t="b">
        <v>0</v>
      </c>
      <c r="J7976" s="4" t="str">
        <f>CONCATENATE(Orte[[#This Row],[Ort]]," - ",Orte[[#This Row],[Landkreis]])</f>
        <v>Witzenhausen - Landkreis Werra-Meißner-Kreis</v>
      </c>
      <c r="L7976" s="3" t="s">
        <v>11143</v>
      </c>
      <c r="M7976" s="3"/>
      <c r="N7976" t="str">
        <f>Orte[[#This Row],[Ort]]</f>
        <v>Witzenhausen</v>
      </c>
    </row>
    <row r="7977" spans="1:14" x14ac:dyDescent="0.35">
      <c r="A7977" t="s">
        <v>1776</v>
      </c>
      <c r="B7977" s="3" t="s">
        <v>15054</v>
      </c>
      <c r="C7977" s="4">
        <v>51.387857723700002</v>
      </c>
      <c r="D7977" s="4">
        <v>9.8195116934600009</v>
      </c>
      <c r="E7977" s="4">
        <f>Orte[[#This Row],[Lat_dez]]*PI()/180</f>
        <v>0.89688731282496359</v>
      </c>
      <c r="F7977" s="4">
        <f>Orte[[#This Row],[Lon_dez]]*PI()/180</f>
        <v>0.17138280998896116</v>
      </c>
      <c r="G7977" t="s">
        <v>549</v>
      </c>
      <c r="H7977" t="s">
        <v>1453</v>
      </c>
      <c r="I7977" s="4" t="b">
        <v>0</v>
      </c>
      <c r="J7977" s="4" t="str">
        <f>CONCATENATE(Orte[[#This Row],[Ort]]," - ",Orte[[#This Row],[Landkreis]])</f>
        <v>Witzenhausen - Landkreis Werra-Meißner-Kreis</v>
      </c>
      <c r="L7977" s="3" t="s">
        <v>9693</v>
      </c>
      <c r="M7977" s="3"/>
      <c r="N7977" t="str">
        <f>Orte[[#This Row],[Ort]]</f>
        <v>Witzenhausen</v>
      </c>
    </row>
    <row r="7978" spans="1:14" x14ac:dyDescent="0.35">
      <c r="A7978" t="s">
        <v>7261</v>
      </c>
      <c r="B7978" s="3" t="s">
        <v>15788</v>
      </c>
      <c r="C7978" s="4">
        <v>51.2902987533</v>
      </c>
      <c r="D7978" s="4">
        <v>9.7559854609700007</v>
      </c>
      <c r="E7978" s="4">
        <f>Orte[[#This Row],[Lat_dez]]*PI()/180</f>
        <v>0.89518458757662778</v>
      </c>
      <c r="F7978" s="4">
        <f>Orte[[#This Row],[Lon_dez]]*PI()/180</f>
        <v>0.17027406807062326</v>
      </c>
      <c r="G7978" t="s">
        <v>549</v>
      </c>
      <c r="H7978" t="s">
        <v>1453</v>
      </c>
      <c r="I7978" s="4" t="b">
        <v>0</v>
      </c>
      <c r="J7978" s="4" t="str">
        <f>CONCATENATE(Orte[[#This Row],[Ort]]," - ",Orte[[#This Row],[Landkreis]])</f>
        <v>Witzenhausen, Gutsbezirk - Landkreis Werra-Meißner-Kreis</v>
      </c>
      <c r="L7978" s="3" t="s">
        <v>9235</v>
      </c>
      <c r="M7978" s="3"/>
      <c r="N7978" t="str">
        <f>Orte[[#This Row],[Ort]]</f>
        <v>Witzenhausen, Gutsbezirk</v>
      </c>
    </row>
    <row r="7979" spans="1:14" x14ac:dyDescent="0.35">
      <c r="A7979" t="s">
        <v>2769</v>
      </c>
      <c r="B7979" s="3" t="s">
        <v>9914</v>
      </c>
      <c r="C7979" s="4">
        <v>53.573166922600002</v>
      </c>
      <c r="D7979" s="4">
        <v>10.3339239808</v>
      </c>
      <c r="E7979" s="4">
        <f>Orte[[#This Row],[Lat_dez]]*PI()/180</f>
        <v>0.93502815351988822</v>
      </c>
      <c r="F7979" s="4">
        <f>Orte[[#This Row],[Lon_dez]]*PI()/180</f>
        <v>0.18036099811575926</v>
      </c>
      <c r="G7979" t="s">
        <v>641</v>
      </c>
      <c r="H7979" t="s">
        <v>703</v>
      </c>
      <c r="I7979" s="4" t="b">
        <v>0</v>
      </c>
      <c r="J7979" s="4" t="str">
        <f>CONCATENATE(Orte[[#This Row],[Ort]]," - ",Orte[[#This Row],[Landkreis]])</f>
        <v>Witzhave - Kreis Stormarn</v>
      </c>
      <c r="L7979" s="3" t="s">
        <v>10280</v>
      </c>
      <c r="M7979" s="3"/>
      <c r="N7979" t="str">
        <f>Orte[[#This Row],[Ort]]</f>
        <v>Witzhave</v>
      </c>
    </row>
    <row r="7980" spans="1:14" x14ac:dyDescent="0.35">
      <c r="A7980" t="s">
        <v>6410</v>
      </c>
      <c r="B7980" s="3" t="s">
        <v>14628</v>
      </c>
      <c r="C7980" s="4">
        <v>54.405271351300001</v>
      </c>
      <c r="D7980" s="4">
        <v>9.3005559432399991</v>
      </c>
      <c r="E7980" s="4">
        <f>Orte[[#This Row],[Lat_dez]]*PI()/180</f>
        <v>0.94955111552112959</v>
      </c>
      <c r="F7980" s="4">
        <f>Orte[[#This Row],[Lon_dez]]*PI()/180</f>
        <v>0.16232532347546483</v>
      </c>
      <c r="G7980" t="s">
        <v>641</v>
      </c>
      <c r="H7980" t="s">
        <v>660</v>
      </c>
      <c r="I7980" s="4" t="b">
        <v>0</v>
      </c>
      <c r="J7980" s="4" t="str">
        <f>CONCATENATE(Orte[[#This Row],[Ort]]," - ",Orte[[#This Row],[Landkreis]])</f>
        <v>Wohlde - Kreis Schleswig-Flensburg</v>
      </c>
      <c r="L7980" s="3" t="s">
        <v>7990</v>
      </c>
      <c r="M7980" s="3"/>
      <c r="N7980" t="str">
        <f>Orte[[#This Row],[Ort]]</f>
        <v>Wohlde</v>
      </c>
    </row>
    <row r="7981" spans="1:14" x14ac:dyDescent="0.35">
      <c r="A7981" t="s">
        <v>5104</v>
      </c>
      <c r="B7981" s="3" t="s">
        <v>12888</v>
      </c>
      <c r="C7981" s="4">
        <v>50.934440606400003</v>
      </c>
      <c r="D7981" s="4">
        <v>8.9264830848599992</v>
      </c>
      <c r="E7981" s="4">
        <f>Orte[[#This Row],[Lat_dez]]*PI()/180</f>
        <v>0.88897369124317716</v>
      </c>
      <c r="F7981" s="4">
        <f>Orte[[#This Row],[Lon_dez]]*PI()/180</f>
        <v>0.15579652045438738</v>
      </c>
      <c r="G7981" t="s">
        <v>549</v>
      </c>
      <c r="H7981" t="s">
        <v>761</v>
      </c>
      <c r="I7981" s="4" t="b">
        <v>0</v>
      </c>
      <c r="J7981" s="4" t="str">
        <f>CONCATENATE(Orte[[#This Row],[Ort]]," - ",Orte[[#This Row],[Landkreis]])</f>
        <v>Wohratal - Landkreis Marburg-Biedenkopf</v>
      </c>
      <c r="L7981" s="3" t="s">
        <v>13688</v>
      </c>
      <c r="M7981" s="3"/>
      <c r="N7981" t="str">
        <f>Orte[[#This Row],[Ort]]</f>
        <v>Wohratal</v>
      </c>
    </row>
    <row r="7982" spans="1:14" x14ac:dyDescent="0.35">
      <c r="A7982" t="s">
        <v>5642</v>
      </c>
      <c r="B7982" s="3" t="s">
        <v>13589</v>
      </c>
      <c r="C7982" s="4">
        <v>54.160426875500001</v>
      </c>
      <c r="D7982" s="4">
        <v>9.0092762607699992</v>
      </c>
      <c r="E7982" s="4">
        <f>Orte[[#This Row],[Lat_dez]]*PI()/180</f>
        <v>0.94527777326309992</v>
      </c>
      <c r="F7982" s="4">
        <f>Orte[[#This Row],[Lon_dez]]*PI()/180</f>
        <v>0.15724153397219973</v>
      </c>
      <c r="G7982" t="s">
        <v>641</v>
      </c>
      <c r="H7982" t="s">
        <v>751</v>
      </c>
      <c r="I7982" s="4" t="b">
        <v>0</v>
      </c>
      <c r="J7982" s="4" t="str">
        <f>CONCATENATE(Orte[[#This Row],[Ort]]," - ",Orte[[#This Row],[Landkreis]])</f>
        <v>Wöhrden - Kreis Dithmarschen</v>
      </c>
      <c r="L7982" s="3" t="s">
        <v>15719</v>
      </c>
      <c r="M7982" s="3"/>
      <c r="N7982" t="str">
        <f>Orte[[#This Row],[Ort]]</f>
        <v>Wöhrden</v>
      </c>
    </row>
    <row r="7983" spans="1:14" x14ac:dyDescent="0.35">
      <c r="A7983" t="s">
        <v>6717</v>
      </c>
      <c r="B7983" s="3" t="s">
        <v>15046</v>
      </c>
      <c r="C7983" s="4">
        <v>53.457415206500002</v>
      </c>
      <c r="D7983" s="4">
        <v>13.5609198317</v>
      </c>
      <c r="E7983" s="4">
        <f>Orte[[#This Row],[Lat_dez]]*PI()/180</f>
        <v>0.93300790495910946</v>
      </c>
      <c r="F7983" s="4">
        <f>Orte[[#This Row],[Lon_dez]]*PI()/180</f>
        <v>0.23668270066216029</v>
      </c>
      <c r="G7983" t="s">
        <v>834</v>
      </c>
      <c r="H7983" t="s">
        <v>921</v>
      </c>
      <c r="I7983" s="4" t="b">
        <v>0</v>
      </c>
      <c r="J7983" s="4" t="str">
        <f>CONCATENATE(Orte[[#This Row],[Ort]]," - ",Orte[[#This Row],[Landkreis]])</f>
        <v>Woldegk - Landkreis Mecklenburgische Seenplatte</v>
      </c>
      <c r="L7983" s="3" t="s">
        <v>15785</v>
      </c>
      <c r="M7983" s="3"/>
      <c r="N7983" t="str">
        <f>Orte[[#This Row],[Ort]]</f>
        <v>Woldegk</v>
      </c>
    </row>
    <row r="7984" spans="1:14" x14ac:dyDescent="0.35">
      <c r="A7984" t="s">
        <v>3912</v>
      </c>
      <c r="B7984" s="3" t="s">
        <v>11346</v>
      </c>
      <c r="C7984" s="4">
        <v>48.321511989100003</v>
      </c>
      <c r="D7984" s="4">
        <v>8.2474605502999996</v>
      </c>
      <c r="E7984" s="4">
        <f>Orte[[#This Row],[Lat_dez]]*PI()/180</f>
        <v>0.84336948375170928</v>
      </c>
      <c r="F7984" s="4">
        <f>Orte[[#This Row],[Lon_dez]]*PI()/180</f>
        <v>0.14394534153107841</v>
      </c>
      <c r="G7984" t="s">
        <v>546</v>
      </c>
      <c r="H7984" t="s">
        <v>622</v>
      </c>
      <c r="I7984" s="4" t="b">
        <v>0</v>
      </c>
      <c r="J7984" s="4" t="str">
        <f>CONCATENATE(Orte[[#This Row],[Ort]]," - ",Orte[[#This Row],[Landkreis]])</f>
        <v>Wolfach, Oberwolfach - Landkreis Ortenaukreis</v>
      </c>
      <c r="L7984" s="3" t="s">
        <v>8583</v>
      </c>
      <c r="M7984" s="3"/>
      <c r="N7984" t="str">
        <f>Orte[[#This Row],[Ort]]</f>
        <v>Wolfach, Oberwolfach</v>
      </c>
    </row>
    <row r="7985" spans="1:14" x14ac:dyDescent="0.35">
      <c r="A7985" t="s">
        <v>6720</v>
      </c>
      <c r="B7985" s="3" t="s">
        <v>15050</v>
      </c>
      <c r="C7985" s="4">
        <v>47.826294874399998</v>
      </c>
      <c r="D7985" s="4">
        <v>9.7926747213700001</v>
      </c>
      <c r="E7985" s="4">
        <f>Orte[[#This Row],[Lat_dez]]*PI()/180</f>
        <v>0.83472631458796787</v>
      </c>
      <c r="F7985" s="4">
        <f>Orte[[#This Row],[Lon_dez]]*PI()/180</f>
        <v>0.17091441646472483</v>
      </c>
      <c r="G7985" t="s">
        <v>546</v>
      </c>
      <c r="H7985" t="s">
        <v>656</v>
      </c>
      <c r="I7985" s="4" t="b">
        <v>0</v>
      </c>
      <c r="J7985" s="4" t="str">
        <f>CONCATENATE(Orte[[#This Row],[Ort]]," - ",Orte[[#This Row],[Landkreis]])</f>
        <v>Wolfegg - Landkreis Ravensburg</v>
      </c>
      <c r="L7985" s="3" t="s">
        <v>10264</v>
      </c>
      <c r="M7985" s="3"/>
      <c r="N7985" t="str">
        <f>Orte[[#This Row],[Ort]]</f>
        <v>Wolfegg</v>
      </c>
    </row>
    <row r="7986" spans="1:14" x14ac:dyDescent="0.35">
      <c r="A7986" t="s">
        <v>4835</v>
      </c>
      <c r="B7986" s="3" t="s">
        <v>12540</v>
      </c>
      <c r="C7986" s="4">
        <v>52.154330766599998</v>
      </c>
      <c r="D7986" s="4">
        <v>10.569027650200001</v>
      </c>
      <c r="E7986" s="4">
        <f>Orte[[#This Row],[Lat_dez]]*PI()/180</f>
        <v>0.91026479105134828</v>
      </c>
      <c r="F7986" s="4">
        <f>Orte[[#This Row],[Lon_dez]]*PI()/180</f>
        <v>0.18446433123030953</v>
      </c>
      <c r="G7986" t="s">
        <v>554</v>
      </c>
      <c r="H7986" t="s">
        <v>786</v>
      </c>
      <c r="I7986" s="4" t="b">
        <v>0</v>
      </c>
      <c r="J7986" s="4" t="str">
        <f>CONCATENATE(Orte[[#This Row],[Ort]]," - ",Orte[[#This Row],[Landkreis]])</f>
        <v>Wolfenbüttel - Landkreis Wolfenbüttel</v>
      </c>
      <c r="L7986" s="3" t="s">
        <v>12362</v>
      </c>
      <c r="M7986" s="3"/>
      <c r="N7986" t="str">
        <f>Orte[[#This Row],[Ort]]</f>
        <v>Wolfenbüttel</v>
      </c>
    </row>
    <row r="7987" spans="1:14" x14ac:dyDescent="0.35">
      <c r="A7987" t="s">
        <v>4835</v>
      </c>
      <c r="B7987" s="3" t="s">
        <v>14961</v>
      </c>
      <c r="C7987" s="4">
        <v>52.184884121899998</v>
      </c>
      <c r="D7987" s="4">
        <v>10.5785120227</v>
      </c>
      <c r="E7987" s="4">
        <f>Orte[[#This Row],[Lat_dez]]*PI()/180</f>
        <v>0.91079804769886485</v>
      </c>
      <c r="F7987" s="4">
        <f>Orte[[#This Row],[Lon_dez]]*PI()/180</f>
        <v>0.18462986475792012</v>
      </c>
      <c r="G7987" t="s">
        <v>554</v>
      </c>
      <c r="H7987" t="s">
        <v>786</v>
      </c>
      <c r="I7987" s="4" t="b">
        <v>0</v>
      </c>
      <c r="J7987" s="4" t="str">
        <f>CONCATENATE(Orte[[#This Row],[Ort]]," - ",Orte[[#This Row],[Landkreis]])</f>
        <v>Wolfenbüttel - Landkreis Wolfenbüttel</v>
      </c>
      <c r="L7987" s="3" t="s">
        <v>11424</v>
      </c>
      <c r="M7987" s="3"/>
      <c r="N7987" t="str">
        <f>Orte[[#This Row],[Ort]]</f>
        <v>Wolfenbüttel</v>
      </c>
    </row>
    <row r="7988" spans="1:14" x14ac:dyDescent="0.35">
      <c r="A7988" t="s">
        <v>4835</v>
      </c>
      <c r="B7988" s="3" t="s">
        <v>13718</v>
      </c>
      <c r="C7988" s="4">
        <v>52.146154983300001</v>
      </c>
      <c r="D7988" s="4">
        <v>10.499240003300001</v>
      </c>
      <c r="E7988" s="4">
        <f>Orte[[#This Row],[Lat_dez]]*PI()/180</f>
        <v>0.91012209671383359</v>
      </c>
      <c r="F7988" s="4">
        <f>Orte[[#This Row],[Lon_dez]]*PI()/180</f>
        <v>0.18324630701468531</v>
      </c>
      <c r="G7988" t="s">
        <v>554</v>
      </c>
      <c r="H7988" t="s">
        <v>786</v>
      </c>
      <c r="I7988" s="4" t="b">
        <v>0</v>
      </c>
      <c r="J7988" s="4" t="str">
        <f>CONCATENATE(Orte[[#This Row],[Ort]]," - ",Orte[[#This Row],[Landkreis]])</f>
        <v>Wolfenbüttel - Landkreis Wolfenbüttel</v>
      </c>
      <c r="L7988" s="3" t="s">
        <v>10085</v>
      </c>
      <c r="M7988" s="3"/>
      <c r="N7988" t="str">
        <f>Orte[[#This Row],[Ort]]</f>
        <v>Wolfenbüttel</v>
      </c>
    </row>
    <row r="7989" spans="1:14" x14ac:dyDescent="0.35">
      <c r="A7989" t="s">
        <v>6386</v>
      </c>
      <c r="B7989" s="3" t="s">
        <v>14599</v>
      </c>
      <c r="C7989" s="4">
        <v>50.4076281038</v>
      </c>
      <c r="D7989" s="4">
        <v>8.8264406458500009</v>
      </c>
      <c r="E7989" s="4">
        <f>Orte[[#This Row],[Lat_dez]]*PI()/180</f>
        <v>0.87977907853213599</v>
      </c>
      <c r="F7989" s="4">
        <f>Orte[[#This Row],[Lon_dez]]*PI()/180</f>
        <v>0.15405045050193727</v>
      </c>
      <c r="G7989" t="s">
        <v>549</v>
      </c>
      <c r="H7989" t="s">
        <v>733</v>
      </c>
      <c r="I7989" s="4" t="b">
        <v>0</v>
      </c>
      <c r="J7989" s="4" t="str">
        <f>CONCATENATE(Orte[[#This Row],[Ort]]," - ",Orte[[#This Row],[Landkreis]])</f>
        <v>Wölfersheim - Landkreis Wetteraukreis</v>
      </c>
      <c r="L7989" s="3" t="s">
        <v>10089</v>
      </c>
      <c r="M7989" s="3"/>
      <c r="N7989" t="str">
        <f>Orte[[#This Row],[Ort]]</f>
        <v>Wölfersheim</v>
      </c>
    </row>
    <row r="7990" spans="1:14" x14ac:dyDescent="0.35">
      <c r="A7990" t="s">
        <v>7231</v>
      </c>
      <c r="B7990" s="3" t="s">
        <v>15742</v>
      </c>
      <c r="C7990" s="4">
        <v>48.911485648199999</v>
      </c>
      <c r="D7990" s="4">
        <v>10.7798911433</v>
      </c>
      <c r="E7990" s="4">
        <f>Orte[[#This Row],[Lat_dez]]*PI()/180</f>
        <v>0.85366646660304291</v>
      </c>
      <c r="F7990" s="4">
        <f>Orte[[#This Row],[Lon_dez]]*PI()/180</f>
        <v>0.18814459345716089</v>
      </c>
      <c r="G7990" t="s">
        <v>665</v>
      </c>
      <c r="H7990" t="s">
        <v>698</v>
      </c>
      <c r="I7990" s="4" t="b">
        <v>0</v>
      </c>
      <c r="J7990" s="4" t="str">
        <f>CONCATENATE(Orte[[#This Row],[Ort]]," - ",Orte[[#This Row],[Landkreis]])</f>
        <v>Wolferstadt - Landkreis Donau-Ries</v>
      </c>
      <c r="L7990" s="3" t="s">
        <v>12364</v>
      </c>
      <c r="M7990" s="3"/>
      <c r="N7990" t="str">
        <f>Orte[[#This Row],[Ort]]</f>
        <v>Wolferstadt</v>
      </c>
    </row>
    <row r="7991" spans="1:14" x14ac:dyDescent="0.35">
      <c r="A7991" t="s">
        <v>5882</v>
      </c>
      <c r="B7991" s="3" t="s">
        <v>13923</v>
      </c>
      <c r="C7991" s="4">
        <v>47.903117405000003</v>
      </c>
      <c r="D7991" s="4">
        <v>10.2586881164</v>
      </c>
      <c r="E7991" s="4">
        <f>Orte[[#This Row],[Lat_dez]]*PI()/180</f>
        <v>0.8360671206866519</v>
      </c>
      <c r="F7991" s="4">
        <f>Orte[[#This Row],[Lon_dez]]*PI()/180</f>
        <v>0.17904788456639531</v>
      </c>
      <c r="G7991" t="s">
        <v>665</v>
      </c>
      <c r="H7991" t="s">
        <v>683</v>
      </c>
      <c r="I7991" s="4" t="b">
        <v>0</v>
      </c>
      <c r="J7991" s="4" t="str">
        <f>CONCATENATE(Orte[[#This Row],[Ort]]," - ",Orte[[#This Row],[Landkreis]])</f>
        <v>Wolfertschwenden - Landkreis Unterallgäu</v>
      </c>
      <c r="L7991" s="3" t="s">
        <v>8577</v>
      </c>
      <c r="M7991" s="3"/>
      <c r="N7991" t="str">
        <f>Orte[[#This Row],[Ort]]</f>
        <v>Wolfertschwenden</v>
      </c>
    </row>
    <row r="7992" spans="1:14" x14ac:dyDescent="0.35">
      <c r="A7992" t="s">
        <v>4035</v>
      </c>
      <c r="B7992" s="3" t="s">
        <v>11502</v>
      </c>
      <c r="C7992" s="4">
        <v>51.324989518800002</v>
      </c>
      <c r="D7992" s="4">
        <v>9.1761357884900008</v>
      </c>
      <c r="E7992" s="4">
        <f>Orte[[#This Row],[Lat_dez]]*PI()/180</f>
        <v>0.89579005565464009</v>
      </c>
      <c r="F7992" s="4">
        <f>Orte[[#This Row],[Lon_dez]]*PI()/180</f>
        <v>0.1601537821192365</v>
      </c>
      <c r="G7992" t="s">
        <v>549</v>
      </c>
      <c r="H7992" t="s">
        <v>1756</v>
      </c>
      <c r="I7992" s="4" t="b">
        <v>0</v>
      </c>
      <c r="J7992" s="4" t="str">
        <f>CONCATENATE(Orte[[#This Row],[Ort]]," - ",Orte[[#This Row],[Landkreis]])</f>
        <v>Wolfhagen - Landkreis Kassel</v>
      </c>
      <c r="L7992" s="3" t="s">
        <v>8387</v>
      </c>
      <c r="M7992" s="3"/>
      <c r="N7992" t="str">
        <f>Orte[[#This Row],[Ort]]</f>
        <v>Wolfhagen</v>
      </c>
    </row>
    <row r="7993" spans="1:14" x14ac:dyDescent="0.35">
      <c r="A7993" t="s">
        <v>2900</v>
      </c>
      <c r="B7993" s="3" t="s">
        <v>10066</v>
      </c>
      <c r="C7993" s="4">
        <v>49.2219869113</v>
      </c>
      <c r="D7993" s="4">
        <v>10.733895308199999</v>
      </c>
      <c r="E7993" s="4">
        <f>Orte[[#This Row],[Lat_dez]]*PI()/180</f>
        <v>0.85908573597573901</v>
      </c>
      <c r="F7993" s="4">
        <f>Orte[[#This Row],[Lon_dez]]*PI()/180</f>
        <v>0.18734181469246147</v>
      </c>
      <c r="G7993" t="s">
        <v>665</v>
      </c>
      <c r="H7993" t="s">
        <v>784</v>
      </c>
      <c r="I7993" s="4" t="b">
        <v>0</v>
      </c>
      <c r="J7993" s="4" t="str">
        <f>CONCATENATE(Orte[[#This Row],[Ort]]," - ",Orte[[#This Row],[Landkreis]])</f>
        <v>Wolframs-Eschenbach - Landkreis Ansbach</v>
      </c>
      <c r="L7993" s="3" t="s">
        <v>12363</v>
      </c>
      <c r="M7993" s="3"/>
      <c r="N7993" t="str">
        <f>Orte[[#This Row],[Ort]]</f>
        <v>Wolframs-Eschenbach</v>
      </c>
    </row>
    <row r="7994" spans="1:14" x14ac:dyDescent="0.35">
      <c r="A7994" t="s">
        <v>6000</v>
      </c>
      <c r="B7994" s="3" t="s">
        <v>14067</v>
      </c>
      <c r="C7994" s="4">
        <v>47.909279949099997</v>
      </c>
      <c r="D7994" s="4">
        <v>11.4265419572</v>
      </c>
      <c r="E7994" s="4">
        <f>Orte[[#This Row],[Lat_dez]]*PI()/180</f>
        <v>0.83617467737149631</v>
      </c>
      <c r="F7994" s="4">
        <f>Orte[[#This Row],[Lon_dez]]*PI()/180</f>
        <v>0.19943077927041694</v>
      </c>
      <c r="G7994" t="s">
        <v>665</v>
      </c>
      <c r="H7994" t="s">
        <v>1288</v>
      </c>
      <c r="I7994" s="4" t="b">
        <v>0</v>
      </c>
      <c r="J7994" s="4" t="str">
        <f>CONCATENATE(Orte[[#This Row],[Ort]]," - ",Orte[[#This Row],[Landkreis]])</f>
        <v>Wolfratshausen - Landkreis Bad Tölz-Wolfratshausen</v>
      </c>
      <c r="L7994" s="3" t="s">
        <v>12049</v>
      </c>
      <c r="M7994" s="3"/>
      <c r="N7994" t="str">
        <f>Orte[[#This Row],[Ort]]</f>
        <v>Wolfratshausen</v>
      </c>
    </row>
    <row r="7995" spans="1:14" x14ac:dyDescent="0.35">
      <c r="A7995" t="s">
        <v>2386</v>
      </c>
      <c r="B7995" s="3" t="s">
        <v>11719</v>
      </c>
      <c r="C7995" s="4">
        <v>52.4257933182</v>
      </c>
      <c r="D7995" s="4">
        <v>10.7675931515</v>
      </c>
      <c r="E7995" s="4">
        <f>Orte[[#This Row],[Lat_dez]]*PI()/180</f>
        <v>0.91500270637263315</v>
      </c>
      <c r="F7995" s="4">
        <f>Orte[[#This Row],[Lon_dez]]*PI()/180</f>
        <v>0.18792995300886761</v>
      </c>
      <c r="G7995" t="s">
        <v>554</v>
      </c>
      <c r="H7995" t="s">
        <v>2387</v>
      </c>
      <c r="I7995" s="4" t="b">
        <v>0</v>
      </c>
      <c r="J7995" s="4" t="str">
        <f>CONCATENATE(Orte[[#This Row],[Ort]]," - ",Orte[[#This Row],[Landkreis]])</f>
        <v>Wolfsburg - Kreisfreie Stadt Wolfsburg</v>
      </c>
      <c r="L7995" s="3" t="s">
        <v>13677</v>
      </c>
      <c r="M7995" s="3"/>
      <c r="N7995" t="str">
        <f>Orte[[#This Row],[Ort]]</f>
        <v>Wolfsburg</v>
      </c>
    </row>
    <row r="7996" spans="1:14" x14ac:dyDescent="0.35">
      <c r="A7996" t="s">
        <v>2386</v>
      </c>
      <c r="B7996" s="3" t="s">
        <v>12919</v>
      </c>
      <c r="C7996" s="4">
        <v>52.418042076200003</v>
      </c>
      <c r="D7996" s="4">
        <v>10.697898052299999</v>
      </c>
      <c r="E7996" s="4">
        <f>Orte[[#This Row],[Lat_dez]]*PI()/180</f>
        <v>0.91486742167861446</v>
      </c>
      <c r="F7996" s="4">
        <f>Orte[[#This Row],[Lon_dez]]*PI()/180</f>
        <v>0.18671354405532353</v>
      </c>
      <c r="G7996" t="s">
        <v>554</v>
      </c>
      <c r="H7996" t="s">
        <v>2387</v>
      </c>
      <c r="I7996" s="4" t="b">
        <v>0</v>
      </c>
      <c r="J7996" s="4" t="str">
        <f>CONCATENATE(Orte[[#This Row],[Ort]]," - ",Orte[[#This Row],[Landkreis]])</f>
        <v>Wolfsburg - Kreisfreie Stadt Wolfsburg</v>
      </c>
      <c r="L7996" s="3" t="s">
        <v>14369</v>
      </c>
      <c r="M7996" s="3"/>
      <c r="N7996" t="str">
        <f>Orte[[#This Row],[Ort]]</f>
        <v>Wolfsburg</v>
      </c>
    </row>
    <row r="7997" spans="1:14" x14ac:dyDescent="0.35">
      <c r="A7997" t="s">
        <v>2386</v>
      </c>
      <c r="B7997" s="3" t="s">
        <v>13247</v>
      </c>
      <c r="C7997" s="4">
        <v>52.375224759200002</v>
      </c>
      <c r="D7997" s="4">
        <v>10.763517542400001</v>
      </c>
      <c r="E7997" s="4">
        <f>Orte[[#This Row],[Lat_dez]]*PI()/180</f>
        <v>0.91412011852009434</v>
      </c>
      <c r="F7997" s="4">
        <f>Orte[[#This Row],[Lon_dez]]*PI()/180</f>
        <v>0.18785882021104838</v>
      </c>
      <c r="G7997" t="s">
        <v>554</v>
      </c>
      <c r="H7997" t="s">
        <v>2387</v>
      </c>
      <c r="I7997" s="4" t="b">
        <v>0</v>
      </c>
      <c r="J7997" s="4" t="str">
        <f>CONCATENATE(Orte[[#This Row],[Ort]]," - ",Orte[[#This Row],[Landkreis]])</f>
        <v>Wolfsburg - Kreisfreie Stadt Wolfsburg</v>
      </c>
      <c r="L7997" s="3" t="s">
        <v>8733</v>
      </c>
      <c r="M7997" s="3"/>
      <c r="N7997" t="str">
        <f>Orte[[#This Row],[Ort]]</f>
        <v>Wolfsburg</v>
      </c>
    </row>
    <row r="7998" spans="1:14" x14ac:dyDescent="0.35">
      <c r="A7998" t="s">
        <v>2386</v>
      </c>
      <c r="B7998" s="3" t="s">
        <v>11568</v>
      </c>
      <c r="C7998" s="4">
        <v>52.381591403500003</v>
      </c>
      <c r="D7998" s="4">
        <v>10.8380694367</v>
      </c>
      <c r="E7998" s="4">
        <f>Orte[[#This Row],[Lat_dez]]*PI()/180</f>
        <v>0.91423123742543266</v>
      </c>
      <c r="F7998" s="4">
        <f>Orte[[#This Row],[Lon_dez]]*PI()/180</f>
        <v>0.18915999623018215</v>
      </c>
      <c r="G7998" t="s">
        <v>554</v>
      </c>
      <c r="H7998" t="s">
        <v>2387</v>
      </c>
      <c r="I7998" s="4" t="b">
        <v>0</v>
      </c>
      <c r="J7998" s="4" t="str">
        <f>CONCATENATE(Orte[[#This Row],[Ort]]," - ",Orte[[#This Row],[Landkreis]])</f>
        <v>Wolfsburg - Kreisfreie Stadt Wolfsburg</v>
      </c>
      <c r="L7998" s="3" t="s">
        <v>13049</v>
      </c>
      <c r="M7998" s="3"/>
      <c r="N7998" t="str">
        <f>Orte[[#This Row],[Ort]]</f>
        <v>Wolfsburg</v>
      </c>
    </row>
    <row r="7999" spans="1:14" x14ac:dyDescent="0.35">
      <c r="A7999" t="s">
        <v>2386</v>
      </c>
      <c r="B7999" s="3" t="s">
        <v>9434</v>
      </c>
      <c r="C7999" s="4">
        <v>52.457543176800002</v>
      </c>
      <c r="D7999" s="4">
        <v>10.818813846399999</v>
      </c>
      <c r="E7999" s="4">
        <f>Orte[[#This Row],[Lat_dez]]*PI()/180</f>
        <v>0.91555684594224596</v>
      </c>
      <c r="F7999" s="4">
        <f>Orte[[#This Row],[Lon_dez]]*PI()/180</f>
        <v>0.18882392278003207</v>
      </c>
      <c r="G7999" t="s">
        <v>554</v>
      </c>
      <c r="H7999" t="s">
        <v>2387</v>
      </c>
      <c r="I7999" s="4" t="b">
        <v>0</v>
      </c>
      <c r="J7999" s="4" t="str">
        <f>CONCATENATE(Orte[[#This Row],[Ort]]," - ",Orte[[#This Row],[Landkreis]])</f>
        <v>Wolfsburg - Kreisfreie Stadt Wolfsburg</v>
      </c>
      <c r="L7999" s="3" t="s">
        <v>13342</v>
      </c>
      <c r="M7999" s="3"/>
      <c r="N7999" t="str">
        <f>Orte[[#This Row],[Ort]]</f>
        <v>Wolfsburg</v>
      </c>
    </row>
    <row r="8000" spans="1:14" x14ac:dyDescent="0.35">
      <c r="A8000" t="s">
        <v>1107</v>
      </c>
      <c r="B8000" s="3" t="s">
        <v>8072</v>
      </c>
      <c r="C8000" s="4">
        <v>48.655021403699998</v>
      </c>
      <c r="D8000" s="4">
        <v>9.2889946376800001</v>
      </c>
      <c r="E8000" s="4">
        <f>Orte[[#This Row],[Lat_dez]]*PI()/180</f>
        <v>0.84919032112287796</v>
      </c>
      <c r="F8000" s="4">
        <f>Orte[[#This Row],[Lon_dez]]*PI()/180</f>
        <v>0.16212354062761372</v>
      </c>
      <c r="G8000" t="s">
        <v>546</v>
      </c>
      <c r="H8000" t="s">
        <v>781</v>
      </c>
      <c r="I8000" s="4" t="b">
        <v>0</v>
      </c>
      <c r="J8000" s="4" t="str">
        <f>CONCATENATE(Orte[[#This Row],[Ort]]," - ",Orte[[#This Row],[Landkreis]])</f>
        <v>Wolfschlugen - Landkreis Esslingen</v>
      </c>
      <c r="L8000" s="3" t="s">
        <v>9480</v>
      </c>
      <c r="M8000" s="3"/>
      <c r="N8000" t="str">
        <f>Orte[[#This Row],[Ort]]</f>
        <v>Wolfschlugen</v>
      </c>
    </row>
    <row r="8001" spans="1:14" x14ac:dyDescent="0.35">
      <c r="A8001" t="s">
        <v>5592</v>
      </c>
      <c r="B8001" s="3" t="s">
        <v>13523</v>
      </c>
      <c r="C8001" s="4">
        <v>49.104895496399998</v>
      </c>
      <c r="D8001" s="4">
        <v>11.981527379399999</v>
      </c>
      <c r="E8001" s="4">
        <f>Orte[[#This Row],[Lat_dez]]*PI()/180</f>
        <v>0.8570421052599152</v>
      </c>
      <c r="F8001" s="4">
        <f>Orte[[#This Row],[Lon_dez]]*PI()/180</f>
        <v>0.20911710218837778</v>
      </c>
      <c r="G8001" t="s">
        <v>665</v>
      </c>
      <c r="H8001" t="s">
        <v>874</v>
      </c>
      <c r="I8001" s="4" t="b">
        <v>0</v>
      </c>
      <c r="J8001" s="4" t="str">
        <f>CONCATENATE(Orte[[#This Row],[Ort]]," - ",Orte[[#This Row],[Landkreis]])</f>
        <v>Wolfsegg - Landkreis Regensburg</v>
      </c>
      <c r="L8001" s="3" t="s">
        <v>8738</v>
      </c>
      <c r="M8001" s="3"/>
      <c r="N8001" t="str">
        <f>Orte[[#This Row],[Ort]]</f>
        <v>Wolfsegg</v>
      </c>
    </row>
    <row r="8002" spans="1:14" x14ac:dyDescent="0.35">
      <c r="A8002" t="s">
        <v>1679</v>
      </c>
      <c r="B8002" s="3" t="s">
        <v>8632</v>
      </c>
      <c r="C8002" s="4">
        <v>49.585125361000003</v>
      </c>
      <c r="D8002" s="4">
        <v>7.6137000277000002</v>
      </c>
      <c r="E8002" s="4">
        <f>Orte[[#This Row],[Lat_dez]]*PI()/180</f>
        <v>0.86542369756359183</v>
      </c>
      <c r="F8002" s="4">
        <f>Orte[[#This Row],[Lon_dez]]*PI()/180</f>
        <v>0.13288413374254848</v>
      </c>
      <c r="G8002" t="s">
        <v>514</v>
      </c>
      <c r="H8002" t="s">
        <v>1680</v>
      </c>
      <c r="I8002" s="4" t="b">
        <v>0</v>
      </c>
      <c r="J8002" s="4" t="str">
        <f>CONCATENATE(Orte[[#This Row],[Ort]]," - ",Orte[[#This Row],[Landkreis]])</f>
        <v>Wolfstein - Landkreis Kusel</v>
      </c>
      <c r="L8002" s="3" t="s">
        <v>10091</v>
      </c>
      <c r="M8002" s="3"/>
      <c r="N8002" t="str">
        <f>Orte[[#This Row],[Ort]]</f>
        <v>Wolfstein</v>
      </c>
    </row>
    <row r="8003" spans="1:14" x14ac:dyDescent="0.35">
      <c r="A8003" t="s">
        <v>2105</v>
      </c>
      <c r="B8003" s="3" t="s">
        <v>9098</v>
      </c>
      <c r="C8003" s="4">
        <v>54.055997920000003</v>
      </c>
      <c r="D8003" s="4">
        <v>13.808738568200001</v>
      </c>
      <c r="E8003" s="4">
        <f>Orte[[#This Row],[Lat_dez]]*PI()/180</f>
        <v>0.94345514415520648</v>
      </c>
      <c r="F8003" s="4">
        <f>Orte[[#This Row],[Lon_dez]]*PI()/180</f>
        <v>0.24100795356221758</v>
      </c>
      <c r="G8003" t="s">
        <v>834</v>
      </c>
      <c r="H8003" t="s">
        <v>987</v>
      </c>
      <c r="I8003" s="4" t="b">
        <v>0</v>
      </c>
      <c r="J8003" s="4" t="str">
        <f>CONCATENATE(Orte[[#This Row],[Ort]]," - ",Orte[[#This Row],[Landkreis]])</f>
        <v>Wolgast - Landkreis Vorpommern-Greifswald</v>
      </c>
      <c r="L8003" s="3" t="s">
        <v>13344</v>
      </c>
      <c r="M8003" s="3"/>
      <c r="N8003" t="str">
        <f>Orte[[#This Row],[Ort]]</f>
        <v>Wolgast</v>
      </c>
    </row>
    <row r="8004" spans="1:14" x14ac:dyDescent="0.35">
      <c r="A8004" t="s">
        <v>6714</v>
      </c>
      <c r="B8004" s="3" t="s">
        <v>15041</v>
      </c>
      <c r="C8004" s="4">
        <v>50.6546617797</v>
      </c>
      <c r="D8004" s="4">
        <v>13.0754429968</v>
      </c>
      <c r="E8004" s="4">
        <f>Orte[[#This Row],[Lat_dez]]*PI()/180</f>
        <v>0.88409062953989548</v>
      </c>
      <c r="F8004" s="4">
        <f>Orte[[#This Row],[Lon_dez]]*PI()/180</f>
        <v>0.22820953145099437</v>
      </c>
      <c r="G8004" t="s">
        <v>869</v>
      </c>
      <c r="H8004" t="s">
        <v>910</v>
      </c>
      <c r="I8004" s="4" t="b">
        <v>0</v>
      </c>
      <c r="J8004" s="4" t="str">
        <f>CONCATENATE(Orte[[#This Row],[Ort]]," - ",Orte[[#This Row],[Landkreis]])</f>
        <v>Wolkenstein - Landkreis Erzgebirgskreis</v>
      </c>
      <c r="L8004" s="3" t="s">
        <v>7979</v>
      </c>
      <c r="M8004" s="3"/>
      <c r="N8004" t="str">
        <f>Orte[[#This Row],[Ort]]</f>
        <v>Wolkenstein</v>
      </c>
    </row>
    <row r="8005" spans="1:14" x14ac:dyDescent="0.35">
      <c r="A8005" t="s">
        <v>735</v>
      </c>
      <c r="B8005" s="3" t="s">
        <v>7810</v>
      </c>
      <c r="C8005" s="4">
        <v>50.283115899499997</v>
      </c>
      <c r="D8005" s="4">
        <v>8.7581455931200001</v>
      </c>
      <c r="E8005" s="4">
        <f>Orte[[#This Row],[Lat_dez]]*PI()/180</f>
        <v>0.87760593060818515</v>
      </c>
      <c r="F8005" s="4">
        <f>Orte[[#This Row],[Lon_dez]]*PI()/180</f>
        <v>0.15285847696897562</v>
      </c>
      <c r="G8005" t="s">
        <v>549</v>
      </c>
      <c r="H8005" t="s">
        <v>733</v>
      </c>
      <c r="I8005" s="4" t="b">
        <v>0</v>
      </c>
      <c r="J8005" s="4" t="str">
        <f>CONCATENATE(Orte[[#This Row],[Ort]]," - ",Orte[[#This Row],[Landkreis]])</f>
        <v>Wöllstadt - Landkreis Wetteraukreis</v>
      </c>
      <c r="L8005" s="3" t="s">
        <v>8120</v>
      </c>
      <c r="M8005" s="3"/>
      <c r="N8005" t="str">
        <f>Orte[[#This Row],[Ort]]</f>
        <v>Wöllstadt</v>
      </c>
    </row>
    <row r="8006" spans="1:14" x14ac:dyDescent="0.35">
      <c r="A8006" t="s">
        <v>4754</v>
      </c>
      <c r="B8006" s="3" t="s">
        <v>12428</v>
      </c>
      <c r="C8006" s="4">
        <v>49.817298043699999</v>
      </c>
      <c r="D8006" s="4">
        <v>7.9734104384400002</v>
      </c>
      <c r="E8006" s="4">
        <f>Orte[[#This Row],[Lat_dez]]*PI()/180</f>
        <v>0.8694758753098949</v>
      </c>
      <c r="F8006" s="4">
        <f>Orte[[#This Row],[Lon_dez]]*PI()/180</f>
        <v>0.13916226476366264</v>
      </c>
      <c r="G8006" t="s">
        <v>514</v>
      </c>
      <c r="H8006" t="s">
        <v>570</v>
      </c>
      <c r="I8006" s="4" t="b">
        <v>0</v>
      </c>
      <c r="J8006" s="4" t="str">
        <f>CONCATENATE(Orte[[#This Row],[Ort]]," - ",Orte[[#This Row],[Landkreis]])</f>
        <v>Wöllstein - Landkreis Alzey-Worms</v>
      </c>
      <c r="L8006" s="3" t="s">
        <v>14364</v>
      </c>
      <c r="M8006" s="3"/>
      <c r="N8006" t="str">
        <f>Orte[[#This Row],[Ort]]</f>
        <v>Wöllstein</v>
      </c>
    </row>
    <row r="8007" spans="1:14" x14ac:dyDescent="0.35">
      <c r="A8007" t="s">
        <v>7089</v>
      </c>
      <c r="B8007" s="3" t="s">
        <v>15553</v>
      </c>
      <c r="C8007" s="4">
        <v>52.284246729199999</v>
      </c>
      <c r="D8007" s="4">
        <v>11.6226951101</v>
      </c>
      <c r="E8007" s="4">
        <f>Orte[[#This Row],[Lat_dez]]*PI()/180</f>
        <v>0.91253225234961599</v>
      </c>
      <c r="F8007" s="4">
        <f>Orte[[#This Row],[Lon_dez]]*PI()/180</f>
        <v>0.20285429762668986</v>
      </c>
      <c r="G8007" t="s">
        <v>809</v>
      </c>
      <c r="H8007" t="s">
        <v>1930</v>
      </c>
      <c r="I8007" s="4" t="b">
        <v>0</v>
      </c>
      <c r="J8007" s="4" t="str">
        <f>CONCATENATE(Orte[[#This Row],[Ort]]," - ",Orte[[#This Row],[Landkreis]])</f>
        <v>Wolmirstedt u.a. - Landkreis Börde</v>
      </c>
      <c r="L8007" s="3" t="s">
        <v>15532</v>
      </c>
      <c r="M8007" s="3"/>
      <c r="N8007" t="str">
        <f>Orte[[#This Row],[Ort]]</f>
        <v>Wolmirstedt u.a.</v>
      </c>
    </row>
    <row r="8008" spans="1:14" x14ac:dyDescent="0.35">
      <c r="A8008" t="s">
        <v>2999</v>
      </c>
      <c r="B8008" s="3" t="s">
        <v>10195</v>
      </c>
      <c r="C8008" s="4">
        <v>48.602571294299999</v>
      </c>
      <c r="D8008" s="4">
        <v>11.630573422699999</v>
      </c>
      <c r="E8008" s="4">
        <f>Orte[[#This Row],[Lat_dez]]*PI()/180</f>
        <v>0.84827489402081679</v>
      </c>
      <c r="F8008" s="4">
        <f>Orte[[#This Row],[Lon_dez]]*PI()/180</f>
        <v>0.20299180012106119</v>
      </c>
      <c r="G8008" t="s">
        <v>665</v>
      </c>
      <c r="H8008" t="s">
        <v>839</v>
      </c>
      <c r="I8008" s="4" t="b">
        <v>0</v>
      </c>
      <c r="J8008" s="4" t="str">
        <f>CONCATENATE(Orte[[#This Row],[Ort]]," - ",Orte[[#This Row],[Landkreis]])</f>
        <v>Wolnzach - Landkreis Pfaffenhofen a.d. Ilm</v>
      </c>
      <c r="L8008" s="3" t="s">
        <v>14631</v>
      </c>
      <c r="M8008" s="3"/>
      <c r="N8008" t="str">
        <f>Orte[[#This Row],[Ort]]</f>
        <v>Wolnzach</v>
      </c>
    </row>
    <row r="8009" spans="1:14" x14ac:dyDescent="0.35">
      <c r="A8009" t="s">
        <v>5869</v>
      </c>
      <c r="B8009" s="3" t="s">
        <v>13904</v>
      </c>
      <c r="C8009" s="4">
        <v>49.164674227600003</v>
      </c>
      <c r="D8009" s="4">
        <v>9.8525820146799994</v>
      </c>
      <c r="E8009" s="4">
        <f>Orte[[#This Row],[Lat_dez]]*PI()/180</f>
        <v>0.85808544094202011</v>
      </c>
      <c r="F8009" s="4">
        <f>Orte[[#This Row],[Lon_dez]]*PI()/180</f>
        <v>0.17195999597894229</v>
      </c>
      <c r="G8009" t="s">
        <v>546</v>
      </c>
      <c r="H8009" t="s">
        <v>1008</v>
      </c>
      <c r="I8009" s="4" t="b">
        <v>0</v>
      </c>
      <c r="J8009" s="4" t="str">
        <f>CONCATENATE(Orte[[#This Row],[Ort]]," - ",Orte[[#This Row],[Landkreis]])</f>
        <v>Wolpertshausen - Landkreis Schwäbisch Hall</v>
      </c>
      <c r="L8009" s="3" t="s">
        <v>12358</v>
      </c>
      <c r="M8009" s="3"/>
      <c r="N8009" t="str">
        <f>Orte[[#This Row],[Ort]]</f>
        <v>Wolpertshausen</v>
      </c>
    </row>
    <row r="8010" spans="1:14" x14ac:dyDescent="0.35">
      <c r="A8010" t="s">
        <v>6230</v>
      </c>
      <c r="B8010" s="3" t="s">
        <v>14366</v>
      </c>
      <c r="C8010" s="4">
        <v>47.894644428399999</v>
      </c>
      <c r="D8010" s="4">
        <v>9.6222862448799997</v>
      </c>
      <c r="E8010" s="4">
        <f>Orte[[#This Row],[Lat_dez]]*PI()/180</f>
        <v>0.83591923934753765</v>
      </c>
      <c r="F8010" s="4">
        <f>Orte[[#This Row],[Lon_dez]]*PI()/180</f>
        <v>0.16794057654251737</v>
      </c>
      <c r="G8010" t="s">
        <v>546</v>
      </c>
      <c r="H8010" t="s">
        <v>656</v>
      </c>
      <c r="I8010" s="4" t="b">
        <v>0</v>
      </c>
      <c r="J8010" s="4" t="str">
        <f>CONCATENATE(Orte[[#This Row],[Ort]]," - ",Orte[[#This Row],[Landkreis]])</f>
        <v>Wolpertswende - Landkreis Ravensburg</v>
      </c>
      <c r="L8010" s="3" t="s">
        <v>10370</v>
      </c>
      <c r="M8010" s="3"/>
      <c r="N8010" t="str">
        <f>Orte[[#This Row],[Ort]]</f>
        <v>Wolpertswende</v>
      </c>
    </row>
    <row r="8011" spans="1:14" x14ac:dyDescent="0.35">
      <c r="A8011" t="s">
        <v>3811</v>
      </c>
      <c r="B8011" s="3" t="s">
        <v>11224</v>
      </c>
      <c r="C8011" s="4">
        <v>52.419087371300002</v>
      </c>
      <c r="D8011" s="4">
        <v>9.2339194827599993</v>
      </c>
      <c r="E8011" s="4">
        <f>Orte[[#This Row],[Lat_dez]]*PI()/180</f>
        <v>0.91488566551976425</v>
      </c>
      <c r="F8011" s="4">
        <f>Orte[[#This Row],[Lon_dez]]*PI()/180</f>
        <v>0.16116229783821376</v>
      </c>
      <c r="G8011" t="s">
        <v>554</v>
      </c>
      <c r="H8011" t="s">
        <v>767</v>
      </c>
      <c r="I8011" s="4" t="b">
        <v>0</v>
      </c>
      <c r="J8011" s="4" t="str">
        <f>CONCATENATE(Orte[[#This Row],[Ort]]," - ",Orte[[#This Row],[Landkreis]])</f>
        <v>Wölpinghausen - Landkreis Schaumburg</v>
      </c>
      <c r="L8011" s="3" t="s">
        <v>8119</v>
      </c>
      <c r="M8011" s="3"/>
      <c r="N8011" t="str">
        <f>Orte[[#This Row],[Ort]]</f>
        <v>Wölpinghausen</v>
      </c>
    </row>
    <row r="8012" spans="1:14" x14ac:dyDescent="0.35">
      <c r="A8012" t="s">
        <v>7241</v>
      </c>
      <c r="B8012" s="3" t="s">
        <v>15753</v>
      </c>
      <c r="C8012" s="4">
        <v>52.198156970699998</v>
      </c>
      <c r="D8012" s="4">
        <v>10.9514215181</v>
      </c>
      <c r="E8012" s="4">
        <f>Orte[[#This Row],[Lat_dez]]*PI()/180</f>
        <v>0.91102970261154426</v>
      </c>
      <c r="F8012" s="4">
        <f>Orte[[#This Row],[Lon_dez]]*PI()/180</f>
        <v>0.19113836326460079</v>
      </c>
      <c r="G8012" t="s">
        <v>554</v>
      </c>
      <c r="H8012" t="s">
        <v>789</v>
      </c>
      <c r="I8012" s="4" t="b">
        <v>0</v>
      </c>
      <c r="J8012" s="4" t="str">
        <f>CONCATENATE(Orte[[#This Row],[Ort]]," - ",Orte[[#This Row],[Landkreis]])</f>
        <v>Wolsdorf - Landkreis Helmstedt</v>
      </c>
      <c r="L8012" s="3" t="s">
        <v>8579</v>
      </c>
      <c r="M8012" s="3"/>
      <c r="N8012" t="str">
        <f>Orte[[#This Row],[Ort]]</f>
        <v>Wolsdorf</v>
      </c>
    </row>
    <row r="8013" spans="1:14" x14ac:dyDescent="0.35">
      <c r="A8013" t="s">
        <v>4392</v>
      </c>
      <c r="B8013" s="3" t="s">
        <v>13516</v>
      </c>
      <c r="C8013" s="4">
        <v>52.449307422300002</v>
      </c>
      <c r="D8013" s="4">
        <v>13.7614819028</v>
      </c>
      <c r="E8013" s="4">
        <f>Orte[[#This Row],[Lat_dez]]*PI()/180</f>
        <v>0.91541310490983507</v>
      </c>
      <c r="F8013" s="4">
        <f>Orte[[#This Row],[Lon_dez]]*PI()/180</f>
        <v>0.24018316915747429</v>
      </c>
      <c r="G8013" t="s">
        <v>885</v>
      </c>
      <c r="H8013" t="s">
        <v>1924</v>
      </c>
      <c r="I8013" s="4" t="b">
        <v>0</v>
      </c>
      <c r="J8013" s="4" t="str">
        <f>CONCATENATE(Orte[[#This Row],[Ort]]," - ",Orte[[#This Row],[Landkreis]])</f>
        <v>Woltersdorf - Landkreis Oder-Spree</v>
      </c>
      <c r="L8013" s="3" t="s">
        <v>12502</v>
      </c>
      <c r="M8013" s="3"/>
      <c r="N8013" t="str">
        <f>Orte[[#This Row],[Ort]]</f>
        <v>Woltersdorf</v>
      </c>
    </row>
    <row r="8014" spans="1:14" x14ac:dyDescent="0.35">
      <c r="A8014" t="s">
        <v>4392</v>
      </c>
      <c r="B8014" s="3" t="s">
        <v>11955</v>
      </c>
      <c r="C8014" s="4">
        <v>52.953749994600003</v>
      </c>
      <c r="D8014" s="4">
        <v>11.2447536774</v>
      </c>
      <c r="E8014" s="4">
        <f>Orte[[#This Row],[Lat_dez]]*PI()/180</f>
        <v>0.92421728868369957</v>
      </c>
      <c r="F8014" s="4">
        <f>Orte[[#This Row],[Lon_dez]]*PI()/180</f>
        <v>0.19625797524637029</v>
      </c>
      <c r="G8014" t="s">
        <v>554</v>
      </c>
      <c r="H8014" t="s">
        <v>962</v>
      </c>
      <c r="I8014" s="4" t="b">
        <v>0</v>
      </c>
      <c r="J8014" s="4" t="str">
        <f>CONCATENATE(Orte[[#This Row],[Ort]]," - ",Orte[[#This Row],[Landkreis]])</f>
        <v>Woltersdorf - Landkreis Lüchow-Dannenberg</v>
      </c>
      <c r="L8014" s="3" t="s">
        <v>9794</v>
      </c>
      <c r="M8014" s="3"/>
      <c r="N8014" t="str">
        <f>Orte[[#This Row],[Ort]]</f>
        <v>Woltersdorf</v>
      </c>
    </row>
    <row r="8015" spans="1:14" x14ac:dyDescent="0.35">
      <c r="A8015" t="s">
        <v>1526</v>
      </c>
      <c r="B8015" s="3" t="s">
        <v>8463</v>
      </c>
      <c r="C8015" s="4">
        <v>53.485845464199997</v>
      </c>
      <c r="D8015" s="4">
        <v>10.547520882100001</v>
      </c>
      <c r="E8015" s="4">
        <f>Orte[[#This Row],[Lat_dez]]*PI()/180</f>
        <v>0.93350410656316485</v>
      </c>
      <c r="F8015" s="4">
        <f>Orte[[#This Row],[Lon_dez]]*PI()/180</f>
        <v>0.18408896731550167</v>
      </c>
      <c r="G8015" t="s">
        <v>641</v>
      </c>
      <c r="H8015" t="s">
        <v>1043</v>
      </c>
      <c r="I8015" s="4" t="b">
        <v>0</v>
      </c>
      <c r="J8015" s="4" t="str">
        <f>CONCATENATE(Orte[[#This Row],[Ort]]," - ",Orte[[#This Row],[Landkreis]])</f>
        <v>Woltersdorf, Müssen u.a. - Kreis Herzogtum Lauenburg</v>
      </c>
      <c r="L8015" s="3" t="s">
        <v>9417</v>
      </c>
      <c r="M8015" s="3"/>
      <c r="N8015" t="str">
        <f>Orte[[#This Row],[Ort]]</f>
        <v>Woltersdorf, Müssen u.a.</v>
      </c>
    </row>
    <row r="8016" spans="1:14" x14ac:dyDescent="0.35">
      <c r="A8016" t="s">
        <v>5888</v>
      </c>
      <c r="B8016" s="3" t="s">
        <v>13929</v>
      </c>
      <c r="C8016" s="4">
        <v>49.996060648399997</v>
      </c>
      <c r="D8016" s="4">
        <v>10.4561105699</v>
      </c>
      <c r="E8016" s="4">
        <f>Orte[[#This Row],[Lat_dez]]*PI()/180</f>
        <v>0.87259587134135097</v>
      </c>
      <c r="F8016" s="4">
        <f>Orte[[#This Row],[Lon_dez]]*PI()/180</f>
        <v>0.18249355639733572</v>
      </c>
      <c r="G8016" t="s">
        <v>665</v>
      </c>
      <c r="H8016" t="s">
        <v>796</v>
      </c>
      <c r="I8016" s="4" t="b">
        <v>0</v>
      </c>
      <c r="J8016" s="4" t="str">
        <f>CONCATENATE(Orte[[#This Row],[Ort]]," - ",Orte[[#This Row],[Landkreis]])</f>
        <v>Wonfurt - Landkreis Haßberge</v>
      </c>
      <c r="L8016" s="3" t="s">
        <v>14041</v>
      </c>
      <c r="M8016" s="3"/>
      <c r="N8016" t="str">
        <f>Orte[[#This Row],[Ort]]</f>
        <v>Wonfurt</v>
      </c>
    </row>
    <row r="8017" spans="1:14" x14ac:dyDescent="0.35">
      <c r="A8017" t="s">
        <v>5438</v>
      </c>
      <c r="B8017" s="3" t="s">
        <v>13321</v>
      </c>
      <c r="C8017" s="4">
        <v>47.901819899400003</v>
      </c>
      <c r="D8017" s="4">
        <v>12.7179230988</v>
      </c>
      <c r="E8017" s="4">
        <f>Orte[[#This Row],[Lat_dez]]*PI()/180</f>
        <v>0.83604447494186895</v>
      </c>
      <c r="F8017" s="4">
        <f>Orte[[#This Row],[Lon_dez]]*PI()/180</f>
        <v>0.2219696320895001</v>
      </c>
      <c r="G8017" t="s">
        <v>665</v>
      </c>
      <c r="H8017" t="s">
        <v>913</v>
      </c>
      <c r="I8017" s="4" t="b">
        <v>0</v>
      </c>
      <c r="J8017" s="4" t="str">
        <f>CONCATENATE(Orte[[#This Row],[Ort]]," - ",Orte[[#This Row],[Landkreis]])</f>
        <v>Wonneberg - Landkreis Traunstein</v>
      </c>
      <c r="L8017" s="3" t="s">
        <v>8115</v>
      </c>
      <c r="M8017" s="3"/>
      <c r="N8017" t="str">
        <f>Orte[[#This Row],[Ort]]</f>
        <v>Wonneberg</v>
      </c>
    </row>
    <row r="8018" spans="1:14" x14ac:dyDescent="0.35">
      <c r="A8018" t="s">
        <v>4960</v>
      </c>
      <c r="B8018" s="3" t="s">
        <v>12698</v>
      </c>
      <c r="C8018" s="4">
        <v>49.987523097</v>
      </c>
      <c r="D8018" s="4">
        <v>11.3127228045</v>
      </c>
      <c r="E8018" s="4">
        <f>Orte[[#This Row],[Lat_dez]]*PI()/180</f>
        <v>0.87244686295936269</v>
      </c>
      <c r="F8018" s="4">
        <f>Orte[[#This Row],[Lon_dez]]*PI()/180</f>
        <v>0.19744426030397177</v>
      </c>
      <c r="G8018" t="s">
        <v>665</v>
      </c>
      <c r="H8018" t="s">
        <v>956</v>
      </c>
      <c r="I8018" s="4" t="b">
        <v>0</v>
      </c>
      <c r="J8018" s="4" t="str">
        <f>CONCATENATE(Orte[[#This Row],[Ort]]," - ",Orte[[#This Row],[Landkreis]])</f>
        <v>Wonsees - Landkreis Kulmbach</v>
      </c>
      <c r="L8018" s="3" t="s">
        <v>13044</v>
      </c>
      <c r="M8018" s="3"/>
      <c r="N8018" t="str">
        <f>Orte[[#This Row],[Ort]]</f>
        <v>Wonsees</v>
      </c>
    </row>
    <row r="8019" spans="1:14" x14ac:dyDescent="0.35">
      <c r="A8019" t="s">
        <v>7214</v>
      </c>
      <c r="B8019" s="3" t="s">
        <v>15723</v>
      </c>
      <c r="C8019" s="4">
        <v>51.445616862000001</v>
      </c>
      <c r="D8019" s="4">
        <v>10.351435069000001</v>
      </c>
      <c r="E8019" s="4">
        <f>Orte[[#This Row],[Lat_dez]]*PI()/180</f>
        <v>0.89789539996141332</v>
      </c>
      <c r="F8019" s="4">
        <f>Orte[[#This Row],[Lon_dez]]*PI()/180</f>
        <v>0.18066662426045643</v>
      </c>
      <c r="G8019" t="s">
        <v>678</v>
      </c>
      <c r="H8019" t="s">
        <v>2593</v>
      </c>
      <c r="I8019" s="4" t="b">
        <v>0</v>
      </c>
      <c r="J8019" s="4" t="str">
        <f>CONCATENATE(Orte[[#This Row],[Ort]]," - ",Orte[[#This Row],[Landkreis]])</f>
        <v>Worbis - Landkreis Eichsfeld</v>
      </c>
      <c r="L8019" s="3" t="s">
        <v>10090</v>
      </c>
      <c r="M8019" s="3"/>
      <c r="N8019" t="str">
        <f>Orte[[#This Row],[Ort]]</f>
        <v>Worbis</v>
      </c>
    </row>
    <row r="8020" spans="1:14" x14ac:dyDescent="0.35">
      <c r="A8020" t="s">
        <v>1459</v>
      </c>
      <c r="B8020" s="3" t="s">
        <v>8397</v>
      </c>
      <c r="C8020" s="4">
        <v>47.924343446400002</v>
      </c>
      <c r="D8020" s="4">
        <v>10.1976214367</v>
      </c>
      <c r="E8020" s="4">
        <f>Orte[[#This Row],[Lat_dez]]*PI()/180</f>
        <v>0.83643758499624665</v>
      </c>
      <c r="F8020" s="4">
        <f>Orte[[#This Row],[Lon_dez]]*PI()/180</f>
        <v>0.17798206994236954</v>
      </c>
      <c r="G8020" t="s">
        <v>665</v>
      </c>
      <c r="H8020" t="s">
        <v>683</v>
      </c>
      <c r="I8020" s="4" t="b">
        <v>0</v>
      </c>
      <c r="J8020" s="4" t="str">
        <f>CONCATENATE(Orte[[#This Row],[Ort]]," - ",Orte[[#This Row],[Landkreis]])</f>
        <v>Woringen - Landkreis Unterallgäu</v>
      </c>
      <c r="L8020" s="3" t="s">
        <v>10087</v>
      </c>
      <c r="M8020" s="3"/>
      <c r="N8020" t="str">
        <f>Orte[[#This Row],[Ort]]</f>
        <v>Woringen</v>
      </c>
    </row>
    <row r="8021" spans="1:14" x14ac:dyDescent="0.35">
      <c r="A8021" t="s">
        <v>1643</v>
      </c>
      <c r="B8021" s="3" t="s">
        <v>12421</v>
      </c>
      <c r="C8021" s="4">
        <v>49.628634059200003</v>
      </c>
      <c r="D8021" s="4">
        <v>8.3663214467800007</v>
      </c>
      <c r="E8021" s="4">
        <f>Orte[[#This Row],[Lat_dez]]*PI()/180</f>
        <v>0.86618306760043851</v>
      </c>
      <c r="F8021" s="4">
        <f>Orte[[#This Row],[Lon_dez]]*PI()/180</f>
        <v>0.14601985552652655</v>
      </c>
      <c r="G8021" t="s">
        <v>514</v>
      </c>
      <c r="H8021" t="s">
        <v>1644</v>
      </c>
      <c r="I8021" s="4" t="b">
        <v>0</v>
      </c>
      <c r="J8021" s="4" t="str">
        <f>CONCATENATE(Orte[[#This Row],[Ort]]," - ",Orte[[#This Row],[Landkreis]])</f>
        <v>Worms - Kreisfreie Stadt Worms</v>
      </c>
      <c r="L8021" s="3" t="s">
        <v>8571</v>
      </c>
      <c r="M8021" s="3"/>
      <c r="N8021" t="str">
        <f>Orte[[#This Row],[Ort]]</f>
        <v>Worms</v>
      </c>
    </row>
    <row r="8022" spans="1:14" x14ac:dyDescent="0.35">
      <c r="A8022" t="s">
        <v>1643</v>
      </c>
      <c r="B8022" s="3" t="s">
        <v>13289</v>
      </c>
      <c r="C8022" s="4">
        <v>49.637653540400002</v>
      </c>
      <c r="D8022" s="4">
        <v>8.3268909555999997</v>
      </c>
      <c r="E8022" s="4">
        <f>Orte[[#This Row],[Lat_dez]]*PI()/180</f>
        <v>0.8663404872442001</v>
      </c>
      <c r="F8022" s="4">
        <f>Orte[[#This Row],[Lon_dez]]*PI()/180</f>
        <v>0.14533166362975694</v>
      </c>
      <c r="G8022" t="s">
        <v>514</v>
      </c>
      <c r="H8022" t="s">
        <v>1644</v>
      </c>
      <c r="I8022" s="4" t="b">
        <v>0</v>
      </c>
      <c r="J8022" s="4" t="str">
        <f>CONCATENATE(Orte[[#This Row],[Ort]]," - ",Orte[[#This Row],[Landkreis]])</f>
        <v>Worms - Kreisfreie Stadt Worms</v>
      </c>
      <c r="L8022" s="3" t="s">
        <v>7869</v>
      </c>
      <c r="M8022" s="3"/>
      <c r="N8022" t="str">
        <f>Orte[[#This Row],[Ort]]</f>
        <v>Worms</v>
      </c>
    </row>
    <row r="8023" spans="1:14" x14ac:dyDescent="0.35">
      <c r="A8023" t="s">
        <v>1643</v>
      </c>
      <c r="B8023" s="3" t="s">
        <v>9624</v>
      </c>
      <c r="C8023" s="4">
        <v>49.689512927400003</v>
      </c>
      <c r="D8023" s="4">
        <v>8.3383020187499994</v>
      </c>
      <c r="E8023" s="4">
        <f>Orte[[#This Row],[Lat_dez]]*PI()/180</f>
        <v>0.86724560429541619</v>
      </c>
      <c r="F8023" s="4">
        <f>Orte[[#This Row],[Lon_dez]]*PI()/180</f>
        <v>0.14553082425287744</v>
      </c>
      <c r="G8023" t="s">
        <v>514</v>
      </c>
      <c r="H8023" t="s">
        <v>1644</v>
      </c>
      <c r="I8023" s="4" t="b">
        <v>0</v>
      </c>
      <c r="J8023" s="4" t="str">
        <f>CONCATENATE(Orte[[#This Row],[Ort]]," - ",Orte[[#This Row],[Landkreis]])</f>
        <v>Worms - Kreisfreie Stadt Worms</v>
      </c>
      <c r="L8023" s="3" t="s">
        <v>15012</v>
      </c>
      <c r="M8023" s="3"/>
      <c r="N8023" t="str">
        <f>Orte[[#This Row],[Ort]]</f>
        <v>Worms</v>
      </c>
    </row>
    <row r="8024" spans="1:14" x14ac:dyDescent="0.35">
      <c r="A8024" t="s">
        <v>1643</v>
      </c>
      <c r="B8024" s="3" t="s">
        <v>8592</v>
      </c>
      <c r="C8024" s="4">
        <v>49.618426599000003</v>
      </c>
      <c r="D8024" s="4">
        <v>8.2838835820799996</v>
      </c>
      <c r="E8024" s="4">
        <f>Orte[[#This Row],[Lat_dez]]*PI()/180</f>
        <v>0.8660049138116821</v>
      </c>
      <c r="F8024" s="4">
        <f>Orte[[#This Row],[Lon_dez]]*PI()/180</f>
        <v>0.14458104335919794</v>
      </c>
      <c r="G8024" t="s">
        <v>514</v>
      </c>
      <c r="H8024" t="s">
        <v>1644</v>
      </c>
      <c r="I8024" s="4" t="b">
        <v>0</v>
      </c>
      <c r="J8024" s="4" t="str">
        <f>CONCATENATE(Orte[[#This Row],[Ort]]," - ",Orte[[#This Row],[Landkreis]])</f>
        <v>Worms - Kreisfreie Stadt Worms</v>
      </c>
      <c r="L8024" s="3" t="s">
        <v>14652</v>
      </c>
      <c r="M8024" s="3"/>
      <c r="N8024" t="str">
        <f>Orte[[#This Row],[Ort]]</f>
        <v>Worms</v>
      </c>
    </row>
    <row r="8025" spans="1:14" x14ac:dyDescent="0.35">
      <c r="A8025" t="s">
        <v>2329</v>
      </c>
      <c r="B8025" s="3" t="s">
        <v>9368</v>
      </c>
      <c r="C8025" s="4">
        <v>48.560892535999997</v>
      </c>
      <c r="D8025" s="4">
        <v>8.5629598418500006</v>
      </c>
      <c r="E8025" s="4">
        <f>Orte[[#This Row],[Lat_dez]]*PI()/180</f>
        <v>0.84754746246033896</v>
      </c>
      <c r="F8025" s="4">
        <f>Orte[[#This Row],[Lon_dez]]*PI()/180</f>
        <v>0.14945184295633543</v>
      </c>
      <c r="G8025" t="s">
        <v>546</v>
      </c>
      <c r="H8025" t="s">
        <v>2016</v>
      </c>
      <c r="I8025" s="4" t="b">
        <v>0</v>
      </c>
      <c r="J8025" s="4" t="str">
        <f>CONCATENATE(Orte[[#This Row],[Ort]]," - ",Orte[[#This Row],[Landkreis]])</f>
        <v>Wörnersberg - Landkreis Freudenstadt</v>
      </c>
      <c r="L8025" s="3" t="s">
        <v>13991</v>
      </c>
      <c r="M8025" s="3"/>
      <c r="N8025" t="str">
        <f>Orte[[#This Row],[Ort]]</f>
        <v>Wörnersberg</v>
      </c>
    </row>
    <row r="8026" spans="1:14" x14ac:dyDescent="0.35">
      <c r="A8026" t="s">
        <v>1462</v>
      </c>
      <c r="B8026" s="3" t="s">
        <v>8400</v>
      </c>
      <c r="C8026" s="4">
        <v>49.244309631999997</v>
      </c>
      <c r="D8026" s="4">
        <v>10.229861573000001</v>
      </c>
      <c r="E8026" s="4">
        <f>Orte[[#This Row],[Lat_dez]]*PI()/180</f>
        <v>0.85947534094995715</v>
      </c>
      <c r="F8026" s="4">
        <f>Orte[[#This Row],[Lon_dez]]*PI()/180</f>
        <v>0.17854476647209627</v>
      </c>
      <c r="G8026" t="s">
        <v>665</v>
      </c>
      <c r="H8026" t="s">
        <v>784</v>
      </c>
      <c r="I8026" s="4" t="b">
        <v>0</v>
      </c>
      <c r="J8026" s="4" t="str">
        <f>CONCATENATE(Orte[[#This Row],[Ort]]," - ",Orte[[#This Row],[Landkreis]])</f>
        <v>Wörnitz - Landkreis Ansbach</v>
      </c>
      <c r="L8026" s="3" t="s">
        <v>11810</v>
      </c>
      <c r="M8026" s="3"/>
      <c r="N8026" t="str">
        <f>Orte[[#This Row],[Ort]]</f>
        <v>Wörnitz</v>
      </c>
    </row>
    <row r="8027" spans="1:14" x14ac:dyDescent="0.35">
      <c r="A8027" t="s">
        <v>2840</v>
      </c>
      <c r="B8027" s="3" t="s">
        <v>9997</v>
      </c>
      <c r="C8027" s="4">
        <v>53.251366355999998</v>
      </c>
      <c r="D8027" s="4">
        <v>8.9463934725400005</v>
      </c>
      <c r="E8027" s="4">
        <f>Orte[[#This Row],[Lat_dez]]*PI()/180</f>
        <v>0.92941167409793479</v>
      </c>
      <c r="F8027" s="4">
        <f>Orte[[#This Row],[Lon_dez]]*PI()/180</f>
        <v>0.15614402227475191</v>
      </c>
      <c r="G8027" t="s">
        <v>554</v>
      </c>
      <c r="H8027" t="s">
        <v>755</v>
      </c>
      <c r="I8027" s="4" t="b">
        <v>0</v>
      </c>
      <c r="J8027" s="4" t="str">
        <f>CONCATENATE(Orte[[#This Row],[Ort]]," - ",Orte[[#This Row],[Landkreis]])</f>
        <v>Worpswede - Landkreis Rotenburg (Wümme)</v>
      </c>
      <c r="L8027" s="3" t="s">
        <v>15238</v>
      </c>
      <c r="M8027" s="3"/>
      <c r="N8027" t="str">
        <f>Orte[[#This Row],[Ort]]</f>
        <v>Worpswede</v>
      </c>
    </row>
    <row r="8028" spans="1:14" x14ac:dyDescent="0.35">
      <c r="A8028" t="s">
        <v>3321</v>
      </c>
      <c r="B8028" s="3" t="s">
        <v>10588</v>
      </c>
      <c r="C8028" s="4">
        <v>49.839178510399996</v>
      </c>
      <c r="D8028" s="4">
        <v>8.1072776519400005</v>
      </c>
      <c r="E8028" s="4">
        <f>Orte[[#This Row],[Lat_dez]]*PI()/180</f>
        <v>0.86985776149568295</v>
      </c>
      <c r="F8028" s="4">
        <f>Orte[[#This Row],[Lon_dez]]*PI()/180</f>
        <v>0.14149868839970786</v>
      </c>
      <c r="G8028" t="s">
        <v>514</v>
      </c>
      <c r="H8028" t="s">
        <v>570</v>
      </c>
      <c r="I8028" s="4" t="b">
        <v>0</v>
      </c>
      <c r="J8028" s="4" t="str">
        <f>CONCATENATE(Orte[[#This Row],[Ort]]," - ",Orte[[#This Row],[Landkreis]])</f>
        <v>Wörrstadt - Landkreis Alzey-Worms</v>
      </c>
      <c r="L8028" s="3" t="s">
        <v>11231</v>
      </c>
      <c r="M8028" s="3"/>
      <c r="N8028" t="str">
        <f>Orte[[#This Row],[Ort]]</f>
        <v>Wörrstadt</v>
      </c>
    </row>
    <row r="8029" spans="1:14" x14ac:dyDescent="0.35">
      <c r="A8029" t="s">
        <v>3754</v>
      </c>
      <c r="B8029" s="3" t="s">
        <v>11152</v>
      </c>
      <c r="C8029" s="4">
        <v>49.030500487300003</v>
      </c>
      <c r="D8029" s="4">
        <v>10.268859237599999</v>
      </c>
      <c r="E8029" s="4">
        <f>Orte[[#This Row],[Lat_dez]]*PI()/180</f>
        <v>0.85574366740406915</v>
      </c>
      <c r="F8029" s="4">
        <f>Orte[[#This Row],[Lon_dez]]*PI()/180</f>
        <v>0.17922540411995469</v>
      </c>
      <c r="G8029" t="s">
        <v>546</v>
      </c>
      <c r="H8029" t="s">
        <v>662</v>
      </c>
      <c r="I8029" s="4" t="b">
        <v>0</v>
      </c>
      <c r="J8029" s="4" t="str">
        <f>CONCATENATE(Orte[[#This Row],[Ort]]," - ",Orte[[#This Row],[Landkreis]])</f>
        <v>Wört - Landkreis Ostalbkreis</v>
      </c>
      <c r="L8029" s="3" t="s">
        <v>13445</v>
      </c>
      <c r="M8029" s="3"/>
      <c r="N8029" t="str">
        <f>Orte[[#This Row],[Ort]]</f>
        <v>Wört</v>
      </c>
    </row>
    <row r="8030" spans="1:14" x14ac:dyDescent="0.35">
      <c r="A8030" t="s">
        <v>3781</v>
      </c>
      <c r="B8030" s="3" t="s">
        <v>12125</v>
      </c>
      <c r="C8030" s="4">
        <v>49.034604764900003</v>
      </c>
      <c r="D8030" s="4">
        <v>8.1864856014599994</v>
      </c>
      <c r="E8030" s="4">
        <f>Orte[[#This Row],[Lat_dez]]*PI()/180</f>
        <v>0.85581530056160504</v>
      </c>
      <c r="F8030" s="4">
        <f>Orte[[#This Row],[Lon_dez]]*PI()/180</f>
        <v>0.14288112791258528</v>
      </c>
      <c r="G8030" t="s">
        <v>514</v>
      </c>
      <c r="H8030" t="s">
        <v>565</v>
      </c>
      <c r="I8030" s="4" t="b">
        <v>0</v>
      </c>
      <c r="J8030" s="4" t="str">
        <f>CONCATENATE(Orte[[#This Row],[Ort]]," - ",Orte[[#This Row],[Landkreis]])</f>
        <v>Wörth - Landkreis Germersheim</v>
      </c>
      <c r="L8030" s="3" t="s">
        <v>15198</v>
      </c>
      <c r="M8030" s="3"/>
      <c r="N8030" t="str">
        <f>Orte[[#This Row],[Ort]]</f>
        <v>Wörth</v>
      </c>
    </row>
    <row r="8031" spans="1:14" x14ac:dyDescent="0.35">
      <c r="A8031" t="s">
        <v>3781</v>
      </c>
      <c r="B8031" s="3" t="s">
        <v>11180</v>
      </c>
      <c r="C8031" s="4">
        <v>48.241462812199998</v>
      </c>
      <c r="D8031" s="4">
        <v>11.9137433577</v>
      </c>
      <c r="E8031" s="4">
        <f>Orte[[#This Row],[Lat_dez]]*PI()/180</f>
        <v>0.84197236205129289</v>
      </c>
      <c r="F8031" s="4">
        <f>Orte[[#This Row],[Lon_dez]]*PI()/180</f>
        <v>0.20793404782946953</v>
      </c>
      <c r="G8031" t="s">
        <v>665</v>
      </c>
      <c r="H8031" t="s">
        <v>879</v>
      </c>
      <c r="I8031" s="4" t="b">
        <v>0</v>
      </c>
      <c r="J8031" s="4" t="str">
        <f>CONCATENATE(Orte[[#This Row],[Ort]]," - ",Orte[[#This Row],[Landkreis]])</f>
        <v>Wörth - Landkreis Erding</v>
      </c>
      <c r="L8031" s="3" t="s">
        <v>12043</v>
      </c>
      <c r="M8031" s="3"/>
      <c r="N8031" t="str">
        <f>Orte[[#This Row],[Ort]]</f>
        <v>Wörth</v>
      </c>
    </row>
    <row r="8032" spans="1:14" x14ac:dyDescent="0.35">
      <c r="A8032" t="s">
        <v>1959</v>
      </c>
      <c r="B8032" s="3" t="s">
        <v>8933</v>
      </c>
      <c r="C8032" s="4">
        <v>48.626705116700002</v>
      </c>
      <c r="D8032" s="4">
        <v>12.3414191224</v>
      </c>
      <c r="E8032" s="4">
        <f>Orte[[#This Row],[Lat_dez]]*PI()/180</f>
        <v>0.84869610868278855</v>
      </c>
      <c r="F8032" s="4">
        <f>Orte[[#This Row],[Lon_dez]]*PI()/180</f>
        <v>0.21539839805446906</v>
      </c>
      <c r="G8032" t="s">
        <v>665</v>
      </c>
      <c r="H8032" t="s">
        <v>881</v>
      </c>
      <c r="I8032" s="4" t="b">
        <v>0</v>
      </c>
      <c r="J8032" s="4" t="str">
        <f>CONCATENATE(Orte[[#This Row],[Ort]]," - ",Orte[[#This Row],[Landkreis]])</f>
        <v>Wörth a.d. Isar - Landkreis Landshut</v>
      </c>
      <c r="L8032" s="3" t="s">
        <v>11514</v>
      </c>
      <c r="M8032" s="3"/>
      <c r="N8032" t="str">
        <f>Orte[[#This Row],[Ort]]</f>
        <v>Wörth a.d. Isar</v>
      </c>
    </row>
    <row r="8033" spans="1:14" x14ac:dyDescent="0.35">
      <c r="A8033" t="s">
        <v>1741</v>
      </c>
      <c r="B8033" s="3" t="s">
        <v>8696</v>
      </c>
      <c r="C8033" s="4">
        <v>49.781943350299997</v>
      </c>
      <c r="D8033" s="4">
        <v>9.1397337808800003</v>
      </c>
      <c r="E8033" s="4">
        <f>Orte[[#This Row],[Lat_dez]]*PI()/180</f>
        <v>0.86885881950403188</v>
      </c>
      <c r="F8033" s="4">
        <f>Orte[[#This Row],[Lon_dez]]*PI()/180</f>
        <v>0.15951844723210595</v>
      </c>
      <c r="G8033" t="s">
        <v>665</v>
      </c>
      <c r="H8033" t="s">
        <v>1095</v>
      </c>
      <c r="I8033" s="4" t="b">
        <v>0</v>
      </c>
      <c r="J8033" s="4" t="str">
        <f>CONCATENATE(Orte[[#This Row],[Ort]]," - ",Orte[[#This Row],[Landkreis]])</f>
        <v>Wörth a.Main - Landkreis Miltenberg</v>
      </c>
      <c r="L8033" s="3" t="s">
        <v>8113</v>
      </c>
      <c r="M8033" s="3"/>
      <c r="N8033" t="str">
        <f>Orte[[#This Row],[Ort]]</f>
        <v>Wörth a.Main</v>
      </c>
    </row>
    <row r="8034" spans="1:14" x14ac:dyDescent="0.35">
      <c r="A8034" t="s">
        <v>1220</v>
      </c>
      <c r="B8034" s="3" t="s">
        <v>8168</v>
      </c>
      <c r="C8034" s="4">
        <v>49.004660746200003</v>
      </c>
      <c r="D8034" s="4">
        <v>12.4218288848</v>
      </c>
      <c r="E8034" s="4">
        <f>Orte[[#This Row],[Lat_dez]]*PI()/180</f>
        <v>0.85529267884401128</v>
      </c>
      <c r="F8034" s="4">
        <f>Orte[[#This Row],[Lon_dez]]*PI()/180</f>
        <v>0.21680181315909539</v>
      </c>
      <c r="G8034" t="s">
        <v>665</v>
      </c>
      <c r="H8034" t="s">
        <v>874</v>
      </c>
      <c r="I8034" s="4" t="b">
        <v>0</v>
      </c>
      <c r="J8034" s="4" t="str">
        <f>CONCATENATE(Orte[[#This Row],[Ort]]," - ",Orte[[#This Row],[Landkreis]])</f>
        <v>Wörth an der Donau - Landkreis Regensburg</v>
      </c>
      <c r="L8034" s="3" t="s">
        <v>14709</v>
      </c>
      <c r="M8034" s="3"/>
      <c r="N8034" t="str">
        <f>Orte[[#This Row],[Ort]]</f>
        <v>Wörth an der Donau</v>
      </c>
    </row>
    <row r="8035" spans="1:14" x14ac:dyDescent="0.35">
      <c r="A8035" t="s">
        <v>3787</v>
      </c>
      <c r="B8035" s="3" t="s">
        <v>11187</v>
      </c>
      <c r="C8035" s="4">
        <v>48.080353397000003</v>
      </c>
      <c r="D8035" s="4">
        <v>11.2019162918</v>
      </c>
      <c r="E8035" s="4">
        <f>Orte[[#This Row],[Lat_dez]]*PI()/180</f>
        <v>0.83916047230009039</v>
      </c>
      <c r="F8035" s="4">
        <f>Orte[[#This Row],[Lon_dez]]*PI()/180</f>
        <v>0.19551032182470385</v>
      </c>
      <c r="G8035" t="s">
        <v>665</v>
      </c>
      <c r="H8035" t="s">
        <v>1196</v>
      </c>
      <c r="I8035" s="4" t="b">
        <v>0</v>
      </c>
      <c r="J8035" s="4" t="str">
        <f>CONCATENATE(Orte[[#This Row],[Ort]]," - ",Orte[[#This Row],[Landkreis]])</f>
        <v>Wörthsee - Landkreis Starnberg</v>
      </c>
      <c r="L8035" s="3" t="s">
        <v>13987</v>
      </c>
      <c r="M8035" s="3"/>
      <c r="N8035" t="str">
        <f>Orte[[#This Row],[Ort]]</f>
        <v>Wörthsee</v>
      </c>
    </row>
    <row r="8036" spans="1:14" x14ac:dyDescent="0.35">
      <c r="A8036" t="s">
        <v>2460</v>
      </c>
      <c r="B8036" s="3" t="s">
        <v>9512</v>
      </c>
      <c r="C8036" s="4">
        <v>53.341527760799998</v>
      </c>
      <c r="D8036" s="4">
        <v>12.4959201992</v>
      </c>
      <c r="E8036" s="4">
        <f>Orte[[#This Row],[Lat_dez]]*PI()/180</f>
        <v>0.93098528746991827</v>
      </c>
      <c r="F8036" s="4">
        <f>Orte[[#This Row],[Lon_dez]]*PI()/180</f>
        <v>0.21809495054250572</v>
      </c>
      <c r="G8036" t="s">
        <v>834</v>
      </c>
      <c r="H8036" t="s">
        <v>921</v>
      </c>
      <c r="I8036" s="4" t="b">
        <v>0</v>
      </c>
      <c r="J8036" s="4" t="str">
        <f>CONCATENATE(Orte[[#This Row],[Ort]]," - ",Orte[[#This Row],[Landkreis]])</f>
        <v>Wredenhagen - Landkreis Mecklenburgische Seenplatte</v>
      </c>
      <c r="L8036" s="3" t="s">
        <v>15533</v>
      </c>
      <c r="M8036" s="3"/>
      <c r="N8036" t="str">
        <f>Orte[[#This Row],[Ort]]</f>
        <v>Wredenhagen</v>
      </c>
    </row>
    <row r="8037" spans="1:14" x14ac:dyDescent="0.35">
      <c r="A8037" t="s">
        <v>6133</v>
      </c>
      <c r="B8037" s="3" t="s">
        <v>14248</v>
      </c>
      <c r="C8037" s="4">
        <v>52.887363282000003</v>
      </c>
      <c r="D8037" s="4">
        <v>10.6111985367</v>
      </c>
      <c r="E8037" s="4">
        <f>Orte[[#This Row],[Lat_dez]]*PI()/180</f>
        <v>0.92305862196925437</v>
      </c>
      <c r="F8037" s="4">
        <f>Orte[[#This Row],[Lon_dez]]*PI()/180</f>
        <v>0.18520035204821936</v>
      </c>
      <c r="G8037" t="s">
        <v>554</v>
      </c>
      <c r="H8037" t="s">
        <v>791</v>
      </c>
      <c r="I8037" s="4" t="b">
        <v>0</v>
      </c>
      <c r="J8037" s="4" t="str">
        <f>CONCATENATE(Orte[[#This Row],[Ort]]," - ",Orte[[#This Row],[Landkreis]])</f>
        <v>Wrestedt - Landkreis Uelzen</v>
      </c>
      <c r="L8037" s="3" t="s">
        <v>9084</v>
      </c>
      <c r="M8037" s="3"/>
      <c r="N8037" t="str">
        <f>Orte[[#This Row],[Ort]]</f>
        <v>Wrestedt</v>
      </c>
    </row>
    <row r="8038" spans="1:14" x14ac:dyDescent="0.35">
      <c r="A8038" t="s">
        <v>6625</v>
      </c>
      <c r="B8038" s="3" t="s">
        <v>14935</v>
      </c>
      <c r="C8038" s="4">
        <v>53.029390884400001</v>
      </c>
      <c r="D8038" s="4">
        <v>10.248495348000001</v>
      </c>
      <c r="E8038" s="4">
        <f>Orte[[#This Row],[Lat_dez]]*PI()/180</f>
        <v>0.92553747125984764</v>
      </c>
      <c r="F8038" s="4">
        <f>Orte[[#This Row],[Lon_dez]]*PI()/180</f>
        <v>0.17886998719792208</v>
      </c>
      <c r="G8038" t="s">
        <v>554</v>
      </c>
      <c r="H8038" t="s">
        <v>791</v>
      </c>
      <c r="I8038" s="4" t="b">
        <v>0</v>
      </c>
      <c r="J8038" s="4" t="str">
        <f>CONCATENATE(Orte[[#This Row],[Ort]]," - ",Orte[[#This Row],[Landkreis]])</f>
        <v>Wriedel - Landkreis Uelzen</v>
      </c>
      <c r="L8038" s="3" t="s">
        <v>15786</v>
      </c>
      <c r="M8038" s="3"/>
      <c r="N8038" t="str">
        <f>Orte[[#This Row],[Ort]]</f>
        <v>Wriedel</v>
      </c>
    </row>
    <row r="8039" spans="1:14" x14ac:dyDescent="0.35">
      <c r="A8039" t="s">
        <v>4985</v>
      </c>
      <c r="B8039" s="3" t="s">
        <v>12728</v>
      </c>
      <c r="C8039" s="4">
        <v>52.707808000900002</v>
      </c>
      <c r="D8039" s="4">
        <v>14.1201227101</v>
      </c>
      <c r="E8039" s="4">
        <f>Orte[[#This Row],[Lat_dez]]*PI()/180</f>
        <v>0.91992479112471537</v>
      </c>
      <c r="F8039" s="4">
        <f>Orte[[#This Row],[Lon_dez]]*PI()/180</f>
        <v>0.24644263207686978</v>
      </c>
      <c r="G8039" t="s">
        <v>885</v>
      </c>
      <c r="H8039" t="s">
        <v>975</v>
      </c>
      <c r="I8039" s="4" t="b">
        <v>0</v>
      </c>
      <c r="J8039" s="4" t="str">
        <f>CONCATENATE(Orte[[#This Row],[Ort]]," - ",Orte[[#This Row],[Landkreis]])</f>
        <v>Wriezen - Landkreis Märkisch-Oderland</v>
      </c>
      <c r="L8039" s="3" t="s">
        <v>13901</v>
      </c>
      <c r="M8039" s="3"/>
      <c r="N8039" t="str">
        <f>Orte[[#This Row],[Ort]]</f>
        <v>Wriezen</v>
      </c>
    </row>
    <row r="8040" spans="1:14" x14ac:dyDescent="0.35">
      <c r="A8040" t="s">
        <v>1437</v>
      </c>
      <c r="B8040" s="3" t="s">
        <v>8373</v>
      </c>
      <c r="C8040" s="4">
        <v>53.9269403622</v>
      </c>
      <c r="D8040" s="4">
        <v>9.7585708701399998</v>
      </c>
      <c r="E8040" s="4">
        <f>Orte[[#This Row],[Lat_dez]]*PI()/180</f>
        <v>0.94120266484701354</v>
      </c>
      <c r="F8040" s="4">
        <f>Orte[[#This Row],[Lon_dez]]*PI()/180</f>
        <v>0.17031919197315099</v>
      </c>
      <c r="G8040" t="s">
        <v>641</v>
      </c>
      <c r="H8040" t="s">
        <v>671</v>
      </c>
      <c r="I8040" s="4" t="b">
        <v>0</v>
      </c>
      <c r="J8040" s="4" t="str">
        <f>CONCATENATE(Orte[[#This Row],[Ort]]," - ",Orte[[#This Row],[Landkreis]])</f>
        <v>Wrist - Kreis Segeberg</v>
      </c>
      <c r="L8040" s="3" t="s">
        <v>10259</v>
      </c>
      <c r="M8040" s="3"/>
      <c r="N8040" t="str">
        <f>Orte[[#This Row],[Ort]]</f>
        <v>Wrist</v>
      </c>
    </row>
    <row r="8041" spans="1:14" x14ac:dyDescent="0.35">
      <c r="A8041" t="s">
        <v>4283</v>
      </c>
      <c r="B8041" s="3" t="s">
        <v>11809</v>
      </c>
      <c r="C8041" s="4">
        <v>54.216177222299997</v>
      </c>
      <c r="D8041" s="4">
        <v>9.4025710617700007</v>
      </c>
      <c r="E8041" s="4">
        <f>Orte[[#This Row],[Lat_dez]]*PI()/180</f>
        <v>0.94625080037388865</v>
      </c>
      <c r="F8041" s="4">
        <f>Orte[[#This Row],[Lon_dez]]*PI()/180</f>
        <v>0.16410582318062564</v>
      </c>
      <c r="G8041" t="s">
        <v>641</v>
      </c>
      <c r="H8041" t="s">
        <v>751</v>
      </c>
      <c r="I8041" s="4" t="b">
        <v>0</v>
      </c>
      <c r="J8041" s="4" t="str">
        <f>CONCATENATE(Orte[[#This Row],[Ort]]," - ",Orte[[#This Row],[Landkreis]])</f>
        <v>Wrohm - Kreis Dithmarschen</v>
      </c>
      <c r="L8041" s="3" t="s">
        <v>12571</v>
      </c>
      <c r="M8041" s="3"/>
      <c r="N8041" t="str">
        <f>Orte[[#This Row],[Ort]]</f>
        <v>Wrohm</v>
      </c>
    </row>
    <row r="8042" spans="1:14" x14ac:dyDescent="0.35">
      <c r="A8042" t="s">
        <v>4294</v>
      </c>
      <c r="B8042" s="3" t="s">
        <v>11831</v>
      </c>
      <c r="C8042" s="4">
        <v>51.291387842399999</v>
      </c>
      <c r="D8042" s="4">
        <v>7.0358354266600003</v>
      </c>
      <c r="E8042" s="4">
        <f>Orte[[#This Row],[Lat_dez]]*PI()/180</f>
        <v>0.89520359576727049</v>
      </c>
      <c r="F8042" s="4">
        <f>Orte[[#This Row],[Lon_dez]]*PI()/180</f>
        <v>0.12279849382367704</v>
      </c>
      <c r="G8042" t="s">
        <v>504</v>
      </c>
      <c r="H8042" t="s">
        <v>1578</v>
      </c>
      <c r="I8042" s="4" t="b">
        <v>0</v>
      </c>
      <c r="J8042" s="4" t="str">
        <f>CONCATENATE(Orte[[#This Row],[Ort]]," - ",Orte[[#This Row],[Landkreis]])</f>
        <v>Wülfrath - Kreis Mettmann</v>
      </c>
      <c r="L8042" s="3" t="s">
        <v>12574</v>
      </c>
      <c r="M8042" s="3"/>
      <c r="N8042" t="str">
        <f>Orte[[#This Row],[Ort]]</f>
        <v>Wülfrath</v>
      </c>
    </row>
    <row r="8043" spans="1:14" x14ac:dyDescent="0.35">
      <c r="A8043" t="s">
        <v>1023</v>
      </c>
      <c r="B8043" s="3" t="s">
        <v>8000</v>
      </c>
      <c r="C8043" s="4">
        <v>53.3023676237</v>
      </c>
      <c r="D8043" s="4">
        <v>10.1367389336</v>
      </c>
      <c r="E8043" s="4">
        <f>Orte[[#This Row],[Lat_dez]]*PI()/180</f>
        <v>0.93030181414199087</v>
      </c>
      <c r="F8043" s="4">
        <f>Orte[[#This Row],[Lon_dez]]*PI()/180</f>
        <v>0.17691946980641887</v>
      </c>
      <c r="G8043" t="s">
        <v>554</v>
      </c>
      <c r="H8043" t="s">
        <v>821</v>
      </c>
      <c r="I8043" s="4" t="b">
        <v>0</v>
      </c>
      <c r="J8043" s="4" t="str">
        <f>CONCATENATE(Orte[[#This Row],[Ort]]," - ",Orte[[#This Row],[Landkreis]])</f>
        <v>Wulfsen - Landkreis Harburg</v>
      </c>
      <c r="L8043" s="3" t="s">
        <v>13684</v>
      </c>
      <c r="M8043" s="3"/>
      <c r="N8043" t="str">
        <f>Orte[[#This Row],[Ort]]</f>
        <v>Wulfsen</v>
      </c>
    </row>
    <row r="8044" spans="1:14" x14ac:dyDescent="0.35">
      <c r="A8044" t="s">
        <v>5721</v>
      </c>
      <c r="B8044" s="3" t="s">
        <v>13696</v>
      </c>
      <c r="C8044" s="4">
        <v>51.658656614800002</v>
      </c>
      <c r="D8044" s="4">
        <v>10.1805562892</v>
      </c>
      <c r="E8044" s="4">
        <f>Orte[[#This Row],[Lat_dez]]*PI()/180</f>
        <v>0.90161364508540798</v>
      </c>
      <c r="F8044" s="4">
        <f>Orte[[#This Row],[Lon_dez]]*PI()/180</f>
        <v>0.17768422693115604</v>
      </c>
      <c r="G8044" t="s">
        <v>554</v>
      </c>
      <c r="H8044" t="s">
        <v>651</v>
      </c>
      <c r="I8044" s="4" t="b">
        <v>0</v>
      </c>
      <c r="J8044" s="4" t="str">
        <f>CONCATENATE(Orte[[#This Row],[Ort]]," - ",Orte[[#This Row],[Landkreis]])</f>
        <v>Wulften - Landkreis Göttingen</v>
      </c>
      <c r="L8044" s="3" t="s">
        <v>7871</v>
      </c>
      <c r="M8044" s="3"/>
      <c r="N8044" t="str">
        <f>Orte[[#This Row],[Ort]]</f>
        <v>Wulften</v>
      </c>
    </row>
    <row r="8045" spans="1:14" x14ac:dyDescent="0.35">
      <c r="A8045" t="s">
        <v>6380</v>
      </c>
      <c r="B8045" s="3" t="s">
        <v>14591</v>
      </c>
      <c r="C8045" s="4">
        <v>51.5237662945</v>
      </c>
      <c r="D8045" s="4">
        <v>8.7329032099999999</v>
      </c>
      <c r="E8045" s="4">
        <f>Orte[[#This Row],[Lat_dez]]*PI()/180</f>
        <v>0.89925936486710323</v>
      </c>
      <c r="F8045" s="4">
        <f>Orte[[#This Row],[Lon_dez]]*PI()/180</f>
        <v>0.15241791427248177</v>
      </c>
      <c r="G8045" t="s">
        <v>504</v>
      </c>
      <c r="H8045" t="s">
        <v>714</v>
      </c>
      <c r="I8045" s="4" t="b">
        <v>0</v>
      </c>
      <c r="J8045" s="4" t="str">
        <f>CONCATENATE(Orte[[#This Row],[Ort]]," - ",Orte[[#This Row],[Landkreis]])</f>
        <v>Wünnenberg - Kreis Paderborn</v>
      </c>
      <c r="L8045" s="3" t="s">
        <v>11589</v>
      </c>
      <c r="M8045" s="3"/>
      <c r="N8045" t="str">
        <f>Orte[[#This Row],[Ort]]</f>
        <v>Wünnenberg</v>
      </c>
    </row>
    <row r="8046" spans="1:14" x14ac:dyDescent="0.35">
      <c r="A8046" t="s">
        <v>5058</v>
      </c>
      <c r="B8046" s="3" t="s">
        <v>12823</v>
      </c>
      <c r="C8046" s="4">
        <v>50.037486559500003</v>
      </c>
      <c r="D8046" s="4">
        <v>12.011615815600001</v>
      </c>
      <c r="E8046" s="4">
        <f>Orte[[#This Row],[Lat_dez]]*PI()/180</f>
        <v>0.87331888988568462</v>
      </c>
      <c r="F8046" s="4">
        <f>Orte[[#This Row],[Lon_dez]]*PI()/180</f>
        <v>0.20964224446684407</v>
      </c>
      <c r="G8046" t="s">
        <v>665</v>
      </c>
      <c r="H8046" t="s">
        <v>1945</v>
      </c>
      <c r="I8046" s="4" t="b">
        <v>0</v>
      </c>
      <c r="J8046" s="4" t="str">
        <f>CONCATENATE(Orte[[#This Row],[Ort]]," - ",Orte[[#This Row],[Landkreis]])</f>
        <v>Wunsiedel - Landkreis Wunsiedel i. Fichtelgebirge</v>
      </c>
      <c r="L8046" s="3" t="s">
        <v>11426</v>
      </c>
      <c r="M8046" s="3"/>
      <c r="N8046" t="str">
        <f>Orte[[#This Row],[Ort]]</f>
        <v>Wunsiedel</v>
      </c>
    </row>
    <row r="8047" spans="1:14" x14ac:dyDescent="0.35">
      <c r="A8047" t="s">
        <v>4454</v>
      </c>
      <c r="B8047" s="3" t="s">
        <v>12042</v>
      </c>
      <c r="C8047" s="4">
        <v>52.437326999699998</v>
      </c>
      <c r="D8047" s="4">
        <v>9.3927583572700009</v>
      </c>
      <c r="E8047" s="4">
        <f>Orte[[#This Row],[Lat_dez]]*PI()/180</f>
        <v>0.91520400708968452</v>
      </c>
      <c r="F8047" s="4">
        <f>Orte[[#This Row],[Lon_dez]]*PI()/180</f>
        <v>0.16393455917857538</v>
      </c>
      <c r="G8047" t="s">
        <v>554</v>
      </c>
      <c r="H8047" t="s">
        <v>652</v>
      </c>
      <c r="I8047" s="4" t="b">
        <v>0</v>
      </c>
      <c r="J8047" s="4" t="str">
        <f>CONCATENATE(Orte[[#This Row],[Ort]]," - ",Orte[[#This Row],[Landkreis]])</f>
        <v>Wunstorf - Landkreis Region Hannover</v>
      </c>
      <c r="L8047" s="3" t="s">
        <v>13911</v>
      </c>
      <c r="M8047" s="3"/>
      <c r="N8047" t="str">
        <f>Orte[[#This Row],[Ort]]</f>
        <v>Wunstorf</v>
      </c>
    </row>
    <row r="8048" spans="1:14" x14ac:dyDescent="0.35">
      <c r="A8048" t="s">
        <v>1260</v>
      </c>
      <c r="B8048" s="3" t="s">
        <v>14850</v>
      </c>
      <c r="C8048" s="4">
        <v>51.255117732199999</v>
      </c>
      <c r="D8048" s="4">
        <v>7.1456905161600002</v>
      </c>
      <c r="E8048" s="4">
        <f>Orte[[#This Row],[Lat_dez]]*PI()/180</f>
        <v>0.89457056292421921</v>
      </c>
      <c r="F8048" s="4">
        <f>Orte[[#This Row],[Lon_dez]]*PI()/180</f>
        <v>0.12471582683552508</v>
      </c>
      <c r="G8048" t="s">
        <v>504</v>
      </c>
      <c r="H8048" t="s">
        <v>1261</v>
      </c>
      <c r="I8048" s="4" t="b">
        <v>0</v>
      </c>
      <c r="J8048" s="4" t="str">
        <f>CONCATENATE(Orte[[#This Row],[Ort]]," - ",Orte[[#This Row],[Landkreis]])</f>
        <v>Wuppertal - Kreisfreie Stadt Wuppertal</v>
      </c>
      <c r="L8048" s="3" t="s">
        <v>14916</v>
      </c>
      <c r="M8048" s="3"/>
      <c r="N8048" t="str">
        <f>Orte[[#This Row],[Ort]]</f>
        <v>Wuppertal</v>
      </c>
    </row>
    <row r="8049" spans="1:14" x14ac:dyDescent="0.35">
      <c r="A8049" t="s">
        <v>1260</v>
      </c>
      <c r="B8049" s="3" t="s">
        <v>8598</v>
      </c>
      <c r="C8049" s="4">
        <v>51.262170071299998</v>
      </c>
      <c r="D8049" s="4">
        <v>7.1389777510399997</v>
      </c>
      <c r="E8049" s="4">
        <f>Orte[[#This Row],[Lat_dez]]*PI()/180</f>
        <v>0.89469364946148133</v>
      </c>
      <c r="F8049" s="4">
        <f>Orte[[#This Row],[Lon_dez]]*PI()/180</f>
        <v>0.12459866698226804</v>
      </c>
      <c r="G8049" t="s">
        <v>504</v>
      </c>
      <c r="H8049" t="s">
        <v>1261</v>
      </c>
      <c r="I8049" s="4" t="b">
        <v>0</v>
      </c>
      <c r="J8049" s="4" t="str">
        <f>CONCATENATE(Orte[[#This Row],[Ort]]," - ",Orte[[#This Row],[Landkreis]])</f>
        <v>Wuppertal - Kreisfreie Stadt Wuppertal</v>
      </c>
      <c r="L8049" s="3" t="s">
        <v>14210</v>
      </c>
      <c r="M8049" s="3"/>
      <c r="N8049" t="str">
        <f>Orte[[#This Row],[Ort]]</f>
        <v>Wuppertal</v>
      </c>
    </row>
    <row r="8050" spans="1:14" x14ac:dyDescent="0.35">
      <c r="A8050" t="s">
        <v>1260</v>
      </c>
      <c r="B8050" s="3" t="s">
        <v>8210</v>
      </c>
      <c r="C8050" s="4">
        <v>51.263706634899997</v>
      </c>
      <c r="D8050" s="4">
        <v>7.1556935354500002</v>
      </c>
      <c r="E8050" s="4">
        <f>Orte[[#This Row],[Lat_dez]]*PI()/180</f>
        <v>0.89472046755546764</v>
      </c>
      <c r="F8050" s="4">
        <f>Orte[[#This Row],[Lon_dez]]*PI()/180</f>
        <v>0.12489041245727607</v>
      </c>
      <c r="G8050" t="s">
        <v>504</v>
      </c>
      <c r="H8050" t="s">
        <v>1261</v>
      </c>
      <c r="I8050" s="4" t="b">
        <v>0</v>
      </c>
      <c r="J8050" s="4" t="str">
        <f>CONCATENATE(Orte[[#This Row],[Ort]]," - ",Orte[[#This Row],[Landkreis]])</f>
        <v>Wuppertal - Kreisfreie Stadt Wuppertal</v>
      </c>
      <c r="L8050" s="3" t="s">
        <v>12104</v>
      </c>
      <c r="M8050" s="3"/>
      <c r="N8050" t="str">
        <f>Orte[[#This Row],[Ort]]</f>
        <v>Wuppertal</v>
      </c>
    </row>
    <row r="8051" spans="1:14" x14ac:dyDescent="0.35">
      <c r="A8051" t="s">
        <v>1260</v>
      </c>
      <c r="B8051" s="3" t="s">
        <v>8651</v>
      </c>
      <c r="C8051" s="4">
        <v>51.276646937700001</v>
      </c>
      <c r="D8051" s="4">
        <v>7.1482037149700002</v>
      </c>
      <c r="E8051" s="4">
        <f>Orte[[#This Row],[Lat_dez]]*PI()/180</f>
        <v>0.89494631844553274</v>
      </c>
      <c r="F8051" s="4">
        <f>Orte[[#This Row],[Lon_dez]]*PI()/180</f>
        <v>0.12475969042951679</v>
      </c>
      <c r="G8051" t="s">
        <v>504</v>
      </c>
      <c r="H8051" t="s">
        <v>1261</v>
      </c>
      <c r="I8051" s="4" t="b">
        <v>0</v>
      </c>
      <c r="J8051" s="4" t="str">
        <f>CONCATENATE(Orte[[#This Row],[Ort]]," - ",Orte[[#This Row],[Landkreis]])</f>
        <v>Wuppertal - Kreisfreie Stadt Wuppertal</v>
      </c>
      <c r="L8051" s="3" t="s">
        <v>9067</v>
      </c>
      <c r="M8051" s="3"/>
      <c r="N8051" t="str">
        <f>Orte[[#This Row],[Ort]]</f>
        <v>Wuppertal</v>
      </c>
    </row>
    <row r="8052" spans="1:14" x14ac:dyDescent="0.35">
      <c r="A8052" t="s">
        <v>1260</v>
      </c>
      <c r="B8052" s="3" t="s">
        <v>15685</v>
      </c>
      <c r="C8052" s="4">
        <v>51.294957079500001</v>
      </c>
      <c r="D8052" s="4">
        <v>7.1405058271200001</v>
      </c>
      <c r="E8052" s="4">
        <f>Orte[[#This Row],[Lat_dez]]*PI()/180</f>
        <v>0.89526589070644969</v>
      </c>
      <c r="F8052" s="4">
        <f>Orte[[#This Row],[Lon_dez]]*PI()/180</f>
        <v>0.12462533694108502</v>
      </c>
      <c r="G8052" t="s">
        <v>504</v>
      </c>
      <c r="H8052" t="s">
        <v>1261</v>
      </c>
      <c r="I8052" s="4" t="b">
        <v>0</v>
      </c>
      <c r="J8052" s="4" t="str">
        <f>CONCATENATE(Orte[[#This Row],[Ort]]," - ",Orte[[#This Row],[Landkreis]])</f>
        <v>Wuppertal - Kreisfreie Stadt Wuppertal</v>
      </c>
      <c r="L8052" s="3" t="s">
        <v>10991</v>
      </c>
      <c r="M8052" s="3"/>
      <c r="N8052" t="str">
        <f>Orte[[#This Row],[Ort]]</f>
        <v>Wuppertal</v>
      </c>
    </row>
    <row r="8053" spans="1:14" x14ac:dyDescent="0.35">
      <c r="A8053" t="s">
        <v>1260</v>
      </c>
      <c r="B8053" s="3" t="s">
        <v>14119</v>
      </c>
      <c r="C8053" s="4">
        <v>51.273267824800001</v>
      </c>
      <c r="D8053" s="4">
        <v>7.10400489393</v>
      </c>
      <c r="E8053" s="4">
        <f>Orte[[#This Row],[Lat_dez]]*PI()/180</f>
        <v>0.89488734179963103</v>
      </c>
      <c r="F8053" s="4">
        <f>Orte[[#This Row],[Lon_dez]]*PI()/180</f>
        <v>0.12398827547686903</v>
      </c>
      <c r="G8053" t="s">
        <v>504</v>
      </c>
      <c r="H8053" t="s">
        <v>1261</v>
      </c>
      <c r="I8053" s="4" t="b">
        <v>0</v>
      </c>
      <c r="J8053" s="4" t="str">
        <f>CONCATENATE(Orte[[#This Row],[Ort]]," - ",Orte[[#This Row],[Landkreis]])</f>
        <v>Wuppertal - Kreisfreie Stadt Wuppertal</v>
      </c>
      <c r="L8053" s="3" t="s">
        <v>11635</v>
      </c>
      <c r="M8053" s="3"/>
      <c r="N8053" t="str">
        <f>Orte[[#This Row],[Ort]]</f>
        <v>Wuppertal</v>
      </c>
    </row>
    <row r="8054" spans="1:14" x14ac:dyDescent="0.35">
      <c r="A8054" t="s">
        <v>1260</v>
      </c>
      <c r="B8054" s="3" t="s">
        <v>13087</v>
      </c>
      <c r="C8054" s="4">
        <v>51.256576897899997</v>
      </c>
      <c r="D8054" s="4">
        <v>7.1098228561300001</v>
      </c>
      <c r="E8054" s="4">
        <f>Orte[[#This Row],[Lat_dez]]*PI()/180</f>
        <v>0.89459603017001632</v>
      </c>
      <c r="F8054" s="4">
        <f>Orte[[#This Row],[Lon_dez]]*PI()/180</f>
        <v>0.1240898180730156</v>
      </c>
      <c r="G8054" t="s">
        <v>504</v>
      </c>
      <c r="H8054" t="s">
        <v>1261</v>
      </c>
      <c r="I8054" s="4" t="b">
        <v>0</v>
      </c>
      <c r="J8054" s="4" t="str">
        <f>CONCATENATE(Orte[[#This Row],[Ort]]," - ",Orte[[#This Row],[Landkreis]])</f>
        <v>Wuppertal - Kreisfreie Stadt Wuppertal</v>
      </c>
      <c r="L8054" s="3" t="s">
        <v>12101</v>
      </c>
      <c r="M8054" s="3"/>
      <c r="N8054" t="str">
        <f>Orte[[#This Row],[Ort]]</f>
        <v>Wuppertal</v>
      </c>
    </row>
    <row r="8055" spans="1:14" x14ac:dyDescent="0.35">
      <c r="A8055" t="s">
        <v>1260</v>
      </c>
      <c r="B8055" s="3" t="s">
        <v>12282</v>
      </c>
      <c r="C8055" s="4">
        <v>51.2419174435</v>
      </c>
      <c r="D8055" s="4">
        <v>7.12603664344</v>
      </c>
      <c r="E8055" s="4">
        <f>Orte[[#This Row],[Lat_dez]]*PI()/180</f>
        <v>0.89434017442419045</v>
      </c>
      <c r="F8055" s="4">
        <f>Orte[[#This Row],[Lon_dez]]*PI()/180</f>
        <v>0.12437280204579317</v>
      </c>
      <c r="G8055" t="s">
        <v>504</v>
      </c>
      <c r="H8055" t="s">
        <v>1261</v>
      </c>
      <c r="I8055" s="4" t="b">
        <v>0</v>
      </c>
      <c r="J8055" s="4" t="str">
        <f>CONCATENATE(Orte[[#This Row],[Ort]]," - ",Orte[[#This Row],[Landkreis]])</f>
        <v>Wuppertal - Kreisfreie Stadt Wuppertal</v>
      </c>
      <c r="L8055" s="3" t="s">
        <v>14246</v>
      </c>
      <c r="M8055" s="3"/>
      <c r="N8055" t="str">
        <f>Orte[[#This Row],[Ort]]</f>
        <v>Wuppertal</v>
      </c>
    </row>
    <row r="8056" spans="1:14" x14ac:dyDescent="0.35">
      <c r="A8056" t="s">
        <v>1260</v>
      </c>
      <c r="B8056" s="3" t="s">
        <v>15687</v>
      </c>
      <c r="C8056" s="4">
        <v>51.243533364400001</v>
      </c>
      <c r="D8056" s="4">
        <v>7.1571169342200003</v>
      </c>
      <c r="E8056" s="4">
        <f>Orte[[#This Row],[Lat_dez]]*PI()/180</f>
        <v>0.89436837756434717</v>
      </c>
      <c r="F8056" s="4">
        <f>Orte[[#This Row],[Lon_dez]]*PI()/180</f>
        <v>0.12491525545238143</v>
      </c>
      <c r="G8056" t="s">
        <v>504</v>
      </c>
      <c r="H8056" t="s">
        <v>1261</v>
      </c>
      <c r="I8056" s="4" t="b">
        <v>0</v>
      </c>
      <c r="J8056" s="4" t="str">
        <f>CONCATENATE(Orte[[#This Row],[Ort]]," - ",Orte[[#This Row],[Landkreis]])</f>
        <v>Wuppertal - Kreisfreie Stadt Wuppertal</v>
      </c>
      <c r="L8056" s="3" t="s">
        <v>15738</v>
      </c>
      <c r="M8056" s="3"/>
      <c r="N8056" t="str">
        <f>Orte[[#This Row],[Ort]]</f>
        <v>Wuppertal</v>
      </c>
    </row>
    <row r="8057" spans="1:14" x14ac:dyDescent="0.35">
      <c r="A8057" t="s">
        <v>1260</v>
      </c>
      <c r="B8057" s="3" t="s">
        <v>14121</v>
      </c>
      <c r="C8057" s="4">
        <v>51.273822383400002</v>
      </c>
      <c r="D8057" s="4">
        <v>7.2052358318499996</v>
      </c>
      <c r="E8057" s="4">
        <f>Orte[[#This Row],[Lat_dez]]*PI()/180</f>
        <v>0.8948970206730964</v>
      </c>
      <c r="F8057" s="4">
        <f>Orte[[#This Row],[Lon_dez]]*PI()/180</f>
        <v>0.12575508864845503</v>
      </c>
      <c r="G8057" t="s">
        <v>504</v>
      </c>
      <c r="H8057" t="s">
        <v>1261</v>
      </c>
      <c r="I8057" s="4" t="b">
        <v>0</v>
      </c>
      <c r="J8057" s="4" t="str">
        <f>CONCATENATE(Orte[[#This Row],[Ort]]," - ",Orte[[#This Row],[Landkreis]])</f>
        <v>Wuppertal - Kreisfreie Stadt Wuppertal</v>
      </c>
      <c r="L8057" s="3" t="s">
        <v>10061</v>
      </c>
      <c r="M8057" s="3"/>
      <c r="N8057" t="str">
        <f>Orte[[#This Row],[Ort]]</f>
        <v>Wuppertal</v>
      </c>
    </row>
    <row r="8058" spans="1:14" x14ac:dyDescent="0.35">
      <c r="A8058" t="s">
        <v>1260</v>
      </c>
      <c r="B8058" s="3" t="s">
        <v>14854</v>
      </c>
      <c r="C8058" s="4">
        <v>51.282673954499998</v>
      </c>
      <c r="D8058" s="4">
        <v>7.2220997193000001</v>
      </c>
      <c r="E8058" s="4">
        <f>Orte[[#This Row],[Lat_dez]]*PI()/180</f>
        <v>0.89505150973276559</v>
      </c>
      <c r="F8058" s="4">
        <f>Orte[[#This Row],[Lon_dez]]*PI()/180</f>
        <v>0.12604941900914327</v>
      </c>
      <c r="G8058" t="s">
        <v>504</v>
      </c>
      <c r="H8058" t="s">
        <v>1261</v>
      </c>
      <c r="I8058" s="4" t="b">
        <v>0</v>
      </c>
      <c r="J8058" s="4" t="str">
        <f>CONCATENATE(Orte[[#This Row],[Ort]]," - ",Orte[[#This Row],[Landkreis]])</f>
        <v>Wuppertal - Kreisfreie Stadt Wuppertal</v>
      </c>
      <c r="L8058" s="3" t="s">
        <v>8261</v>
      </c>
      <c r="M8058" s="3"/>
      <c r="N8058" t="str">
        <f>Orte[[#This Row],[Ort]]</f>
        <v>Wuppertal</v>
      </c>
    </row>
    <row r="8059" spans="1:14" x14ac:dyDescent="0.35">
      <c r="A8059" t="s">
        <v>1260</v>
      </c>
      <c r="B8059" s="3" t="s">
        <v>9170</v>
      </c>
      <c r="C8059" s="4">
        <v>51.299451589</v>
      </c>
      <c r="D8059" s="4">
        <v>7.2374219035099996</v>
      </c>
      <c r="E8059" s="4">
        <f>Orte[[#This Row],[Lat_dez]]*PI()/180</f>
        <v>0.89534433469548691</v>
      </c>
      <c r="F8059" s="4">
        <f>Orte[[#This Row],[Lon_dez]]*PI()/180</f>
        <v>0.12631684157220485</v>
      </c>
      <c r="G8059" t="s">
        <v>504</v>
      </c>
      <c r="H8059" t="s">
        <v>1261</v>
      </c>
      <c r="I8059" s="4" t="b">
        <v>0</v>
      </c>
      <c r="J8059" s="4" t="str">
        <f>CONCATENATE(Orte[[#This Row],[Ort]]," - ",Orte[[#This Row],[Landkreis]])</f>
        <v>Wuppertal - Kreisfreie Stadt Wuppertal</v>
      </c>
      <c r="L8059" s="3" t="s">
        <v>13705</v>
      </c>
      <c r="M8059" s="3"/>
      <c r="N8059" t="str">
        <f>Orte[[#This Row],[Ort]]</f>
        <v>Wuppertal</v>
      </c>
    </row>
    <row r="8060" spans="1:14" x14ac:dyDescent="0.35">
      <c r="A8060" t="s">
        <v>1260</v>
      </c>
      <c r="B8060" s="3" t="s">
        <v>11995</v>
      </c>
      <c r="C8060" s="4">
        <v>51.287099820800002</v>
      </c>
      <c r="D8060" s="4">
        <v>7.1895916571600003</v>
      </c>
      <c r="E8060" s="4">
        <f>Orte[[#This Row],[Lat_dez]]*PI()/180</f>
        <v>0.89512875567195382</v>
      </c>
      <c r="F8060" s="4">
        <f>Orte[[#This Row],[Lon_dez]]*PI()/180</f>
        <v>0.12548204629135734</v>
      </c>
      <c r="G8060" t="s">
        <v>504</v>
      </c>
      <c r="H8060" t="s">
        <v>1261</v>
      </c>
      <c r="I8060" s="4" t="b">
        <v>0</v>
      </c>
      <c r="J8060" s="4" t="str">
        <f>CONCATENATE(Orte[[#This Row],[Ort]]," - ",Orte[[#This Row],[Landkreis]])</f>
        <v>Wuppertal - Kreisfreie Stadt Wuppertal</v>
      </c>
      <c r="L8060" s="3" t="s">
        <v>8250</v>
      </c>
      <c r="M8060" s="3"/>
      <c r="N8060" t="str">
        <f>Orte[[#This Row],[Ort]]</f>
        <v>Wuppertal</v>
      </c>
    </row>
    <row r="8061" spans="1:14" x14ac:dyDescent="0.35">
      <c r="A8061" t="s">
        <v>1260</v>
      </c>
      <c r="B8061" s="3" t="s">
        <v>12802</v>
      </c>
      <c r="C8061" s="4">
        <v>51.272581031800001</v>
      </c>
      <c r="D8061" s="4">
        <v>7.1823576525000004</v>
      </c>
      <c r="E8061" s="4">
        <f>Orte[[#This Row],[Lat_dez]]*PI()/180</f>
        <v>0.89487535500050153</v>
      </c>
      <c r="F8061" s="4">
        <f>Orte[[#This Row],[Lon_dez]]*PI()/180</f>
        <v>0.12535578909193573</v>
      </c>
      <c r="G8061" t="s">
        <v>504</v>
      </c>
      <c r="H8061" t="s">
        <v>1261</v>
      </c>
      <c r="I8061" s="4" t="b">
        <v>0</v>
      </c>
      <c r="J8061" s="4" t="str">
        <f>CONCATENATE(Orte[[#This Row],[Ort]]," - ",Orte[[#This Row],[Landkreis]])</f>
        <v>Wuppertal - Kreisfreie Stadt Wuppertal</v>
      </c>
      <c r="L8061" s="3" t="s">
        <v>14938</v>
      </c>
      <c r="M8061" s="3"/>
      <c r="N8061" t="str">
        <f>Orte[[#This Row],[Ort]]</f>
        <v>Wuppertal</v>
      </c>
    </row>
    <row r="8062" spans="1:14" x14ac:dyDescent="0.35">
      <c r="A8062" t="s">
        <v>1260</v>
      </c>
      <c r="B8062" s="3" t="s">
        <v>11391</v>
      </c>
      <c r="C8062" s="4">
        <v>51.256991110999998</v>
      </c>
      <c r="D8062" s="4">
        <v>7.1747820534600004</v>
      </c>
      <c r="E8062" s="4">
        <f>Orte[[#This Row],[Lat_dez]]*PI()/180</f>
        <v>0.89460325955241615</v>
      </c>
      <c r="F8062" s="4">
        <f>Orte[[#This Row],[Lon_dez]]*PI()/180</f>
        <v>0.1252235699458768</v>
      </c>
      <c r="G8062" t="s">
        <v>504</v>
      </c>
      <c r="H8062" t="s">
        <v>1261</v>
      </c>
      <c r="I8062" s="4" t="b">
        <v>0</v>
      </c>
      <c r="J8062" s="4" t="str">
        <f>CONCATENATE(Orte[[#This Row],[Ort]]," - ",Orte[[#This Row],[Landkreis]])</f>
        <v>Wuppertal - Kreisfreie Stadt Wuppertal</v>
      </c>
      <c r="L8062" s="3" t="s">
        <v>9716</v>
      </c>
      <c r="M8062" s="3"/>
      <c r="N8062" t="str">
        <f>Orte[[#This Row],[Ort]]</f>
        <v>Wuppertal</v>
      </c>
    </row>
    <row r="8063" spans="1:14" x14ac:dyDescent="0.35">
      <c r="A8063" t="s">
        <v>1260</v>
      </c>
      <c r="B8063" s="3" t="s">
        <v>15690</v>
      </c>
      <c r="C8063" s="4">
        <v>51.248113282699997</v>
      </c>
      <c r="D8063" s="4">
        <v>7.2235355570599999</v>
      </c>
      <c r="E8063" s="4">
        <f>Orte[[#This Row],[Lat_dez]]*PI()/180</f>
        <v>0.89444831221815435</v>
      </c>
      <c r="F8063" s="4">
        <f>Orte[[#This Row],[Lon_dez]]*PI()/180</f>
        <v>0.12607447910557973</v>
      </c>
      <c r="G8063" t="s">
        <v>504</v>
      </c>
      <c r="H8063" t="s">
        <v>1261</v>
      </c>
      <c r="I8063" s="4" t="b">
        <v>0</v>
      </c>
      <c r="J8063" s="4" t="str">
        <f>CONCATENATE(Orte[[#This Row],[Ort]]," - ",Orte[[#This Row],[Landkreis]])</f>
        <v>Wuppertal - Kreisfreie Stadt Wuppertal</v>
      </c>
      <c r="L8063" s="3" t="s">
        <v>13712</v>
      </c>
      <c r="M8063" s="3"/>
      <c r="N8063" t="str">
        <f>Orte[[#This Row],[Ort]]</f>
        <v>Wuppertal</v>
      </c>
    </row>
    <row r="8064" spans="1:14" x14ac:dyDescent="0.35">
      <c r="A8064" t="s">
        <v>1260</v>
      </c>
      <c r="B8064" s="3" t="s">
        <v>12288</v>
      </c>
      <c r="C8064" s="4">
        <v>51.264181521799998</v>
      </c>
      <c r="D8064" s="4">
        <v>7.2202441224199996</v>
      </c>
      <c r="E8064" s="4">
        <f>Orte[[#This Row],[Lat_dez]]*PI()/180</f>
        <v>0.89472875589544709</v>
      </c>
      <c r="F8064" s="4">
        <f>Orte[[#This Row],[Lon_dez]]*PI()/180</f>
        <v>0.12601703273399753</v>
      </c>
      <c r="G8064" t="s">
        <v>504</v>
      </c>
      <c r="H8064" t="s">
        <v>1261</v>
      </c>
      <c r="I8064" s="4" t="b">
        <v>0</v>
      </c>
      <c r="J8064" s="4" t="str">
        <f>CONCATENATE(Orte[[#This Row],[Ort]]," - ",Orte[[#This Row],[Landkreis]])</f>
        <v>Wuppertal - Kreisfreie Stadt Wuppertal</v>
      </c>
      <c r="L8064" s="3" t="s">
        <v>9703</v>
      </c>
      <c r="M8064" s="3"/>
      <c r="N8064" t="str">
        <f>Orte[[#This Row],[Ort]]</f>
        <v>Wuppertal</v>
      </c>
    </row>
    <row r="8065" spans="1:14" x14ac:dyDescent="0.35">
      <c r="A8065" t="s">
        <v>1260</v>
      </c>
      <c r="B8065" s="3" t="s">
        <v>11342</v>
      </c>
      <c r="C8065" s="4">
        <v>51.244635156800001</v>
      </c>
      <c r="D8065" s="4">
        <v>7.0636374662700003</v>
      </c>
      <c r="E8065" s="4">
        <f>Orte[[#This Row],[Lat_dez]]*PI()/180</f>
        <v>0.8943876074694006</v>
      </c>
      <c r="F8065" s="4">
        <f>Orte[[#This Row],[Lon_dez]]*PI()/180</f>
        <v>0.12328373095364141</v>
      </c>
      <c r="G8065" t="s">
        <v>504</v>
      </c>
      <c r="H8065" t="s">
        <v>1261</v>
      </c>
      <c r="I8065" s="4" t="b">
        <v>0</v>
      </c>
      <c r="J8065" s="4" t="str">
        <f>CONCATENATE(Orte[[#This Row],[Ort]]," - ",Orte[[#This Row],[Landkreis]])</f>
        <v>Wuppertal - Kreisfreie Stadt Wuppertal</v>
      </c>
      <c r="L8065" s="3" t="s">
        <v>8399</v>
      </c>
      <c r="M8065" s="3"/>
      <c r="N8065" t="str">
        <f>Orte[[#This Row],[Ort]]</f>
        <v>Wuppertal</v>
      </c>
    </row>
    <row r="8066" spans="1:14" x14ac:dyDescent="0.35">
      <c r="A8066" t="s">
        <v>1260</v>
      </c>
      <c r="B8066" s="3" t="s">
        <v>9595</v>
      </c>
      <c r="C8066" s="4">
        <v>51.224641709499998</v>
      </c>
      <c r="D8066" s="4">
        <v>7.0791951919600002</v>
      </c>
      <c r="E8066" s="4">
        <f>Orte[[#This Row],[Lat_dez]]*PI()/180</f>
        <v>0.89403865598519161</v>
      </c>
      <c r="F8066" s="4">
        <f>Orte[[#This Row],[Lon_dez]]*PI()/180</f>
        <v>0.12355526449105401</v>
      </c>
      <c r="G8066" t="s">
        <v>504</v>
      </c>
      <c r="H8066" t="s">
        <v>1261</v>
      </c>
      <c r="I8066" s="4" t="b">
        <v>0</v>
      </c>
      <c r="J8066" s="4" t="str">
        <f>CONCATENATE(Orte[[#This Row],[Ort]]," - ",Orte[[#This Row],[Landkreis]])</f>
        <v>Wuppertal - Kreisfreie Stadt Wuppertal</v>
      </c>
      <c r="L8066" s="3" t="s">
        <v>9278</v>
      </c>
      <c r="M8066" s="3"/>
      <c r="N8066" t="str">
        <f>Orte[[#This Row],[Ort]]</f>
        <v>Wuppertal</v>
      </c>
    </row>
    <row r="8067" spans="1:14" x14ac:dyDescent="0.35">
      <c r="A8067" t="s">
        <v>1260</v>
      </c>
      <c r="B8067" s="3" t="s">
        <v>10149</v>
      </c>
      <c r="C8067" s="4">
        <v>51.207390134599997</v>
      </c>
      <c r="D8067" s="4">
        <v>7.1350370677699999</v>
      </c>
      <c r="E8067" s="4">
        <f>Orte[[#This Row],[Lat_dez]]*PI()/180</f>
        <v>0.89373755920203213</v>
      </c>
      <c r="F8067" s="4">
        <f>Orte[[#This Row],[Lon_dez]]*PI()/180</f>
        <v>0.12452988908442829</v>
      </c>
      <c r="G8067" t="s">
        <v>504</v>
      </c>
      <c r="H8067" t="s">
        <v>1261</v>
      </c>
      <c r="I8067" s="4" t="b">
        <v>0</v>
      </c>
      <c r="J8067" s="4" t="str">
        <f>CONCATENATE(Orte[[#This Row],[Ort]]," - ",Orte[[#This Row],[Landkreis]])</f>
        <v>Wuppertal - Kreisfreie Stadt Wuppertal</v>
      </c>
      <c r="L8067" s="3" t="s">
        <v>8409</v>
      </c>
      <c r="M8067" s="3"/>
      <c r="N8067" t="str">
        <f>Orte[[#This Row],[Ort]]</f>
        <v>Wuppertal</v>
      </c>
    </row>
    <row r="8068" spans="1:14" x14ac:dyDescent="0.35">
      <c r="A8068" t="s">
        <v>1260</v>
      </c>
      <c r="B8068" s="3" t="s">
        <v>12285</v>
      </c>
      <c r="C8068" s="4">
        <v>51.227502623200003</v>
      </c>
      <c r="D8068" s="4">
        <v>7.1987430680699998</v>
      </c>
      <c r="E8068" s="4">
        <f>Orte[[#This Row],[Lat_dez]]*PI()/180</f>
        <v>0.89408858834887217</v>
      </c>
      <c r="F8068" s="4">
        <f>Orte[[#This Row],[Lon_dez]]*PI()/180</f>
        <v>0.12564176854293979</v>
      </c>
      <c r="G8068" t="s">
        <v>504</v>
      </c>
      <c r="H8068" t="s">
        <v>1261</v>
      </c>
      <c r="I8068" s="4" t="b">
        <v>0</v>
      </c>
      <c r="J8068" s="4" t="str">
        <f>CONCATENATE(Orte[[#This Row],[Ort]]," - ",Orte[[#This Row],[Landkreis]])</f>
        <v>Wuppertal - Kreisfreie Stadt Wuppertal</v>
      </c>
      <c r="L8068" s="3" t="s">
        <v>14669</v>
      </c>
      <c r="M8068" s="3"/>
      <c r="N8068" t="str">
        <f>Orte[[#This Row],[Ort]]</f>
        <v>Wuppertal</v>
      </c>
    </row>
    <row r="8069" spans="1:14" x14ac:dyDescent="0.35">
      <c r="A8069" t="s">
        <v>1260</v>
      </c>
      <c r="B8069" s="3" t="s">
        <v>13667</v>
      </c>
      <c r="C8069" s="4">
        <v>51.271556498300001</v>
      </c>
      <c r="D8069" s="4">
        <v>7.2529723663899999</v>
      </c>
      <c r="E8069" s="4">
        <f>Orte[[#This Row],[Lat_dez]]*PI()/180</f>
        <v>0.89485747351762934</v>
      </c>
      <c r="F8069" s="4">
        <f>Orte[[#This Row],[Lon_dez]]*PI()/180</f>
        <v>0.12658824834967</v>
      </c>
      <c r="G8069" t="s">
        <v>504</v>
      </c>
      <c r="H8069" t="s">
        <v>1261</v>
      </c>
      <c r="I8069" s="4" t="b">
        <v>0</v>
      </c>
      <c r="J8069" s="4" t="str">
        <f>CONCATENATE(Orte[[#This Row],[Ort]]," - ",Orte[[#This Row],[Landkreis]])</f>
        <v>Wuppertal - Kreisfreie Stadt Wuppertal</v>
      </c>
      <c r="L8069" s="3" t="s">
        <v>7784</v>
      </c>
      <c r="M8069" s="3"/>
      <c r="N8069" t="str">
        <f>Orte[[#This Row],[Ort]]</f>
        <v>Wuppertal</v>
      </c>
    </row>
    <row r="8070" spans="1:14" x14ac:dyDescent="0.35">
      <c r="A8070" t="s">
        <v>1260</v>
      </c>
      <c r="B8070" s="3" t="s">
        <v>15270</v>
      </c>
      <c r="C8070" s="4">
        <v>51.232391071800002</v>
      </c>
      <c r="D8070" s="4">
        <v>7.2774508559199997</v>
      </c>
      <c r="E8070" s="4">
        <f>Orte[[#This Row],[Lat_dez]]*PI()/180</f>
        <v>0.89417390787225659</v>
      </c>
      <c r="F8070" s="4">
        <f>Orte[[#This Row],[Lon_dez]]*PI()/180</f>
        <v>0.12701547858788345</v>
      </c>
      <c r="G8070" t="s">
        <v>504</v>
      </c>
      <c r="H8070" t="s">
        <v>1261</v>
      </c>
      <c r="I8070" s="4" t="b">
        <v>0</v>
      </c>
      <c r="J8070" s="4" t="str">
        <f>CONCATENATE(Orte[[#This Row],[Ort]]," - ",Orte[[#This Row],[Landkreis]])</f>
        <v>Wuppertal - Kreisfreie Stadt Wuppertal</v>
      </c>
      <c r="L8070" s="3" t="s">
        <v>12916</v>
      </c>
      <c r="M8070" s="3"/>
      <c r="N8070" t="str">
        <f>Orte[[#This Row],[Ort]]</f>
        <v>Wuppertal</v>
      </c>
    </row>
    <row r="8071" spans="1:14" x14ac:dyDescent="0.35">
      <c r="A8071" t="s">
        <v>5207</v>
      </c>
      <c r="B8071" s="3" t="s">
        <v>13030</v>
      </c>
      <c r="C8071" s="4">
        <v>48.355751189199999</v>
      </c>
      <c r="D8071" s="4">
        <v>12.8119232804</v>
      </c>
      <c r="E8071" s="4">
        <f>Orte[[#This Row],[Lat_dez]]*PI()/180</f>
        <v>0.84396707052670339</v>
      </c>
      <c r="F8071" s="4">
        <f>Orte[[#This Row],[Lon_dez]]*PI()/180</f>
        <v>0.22361024475589267</v>
      </c>
      <c r="G8071" t="s">
        <v>665</v>
      </c>
      <c r="H8071" t="s">
        <v>930</v>
      </c>
      <c r="I8071" s="4" t="b">
        <v>0</v>
      </c>
      <c r="J8071" s="4" t="str">
        <f>CONCATENATE(Orte[[#This Row],[Ort]]," - ",Orte[[#This Row],[Landkreis]])</f>
        <v>Wurmannsquick - Landkreis Rottal-Inn</v>
      </c>
      <c r="L8071" s="3" t="s">
        <v>12543</v>
      </c>
      <c r="M8071" s="3"/>
      <c r="N8071" t="str">
        <f>Orte[[#This Row],[Ort]]</f>
        <v>Wurmannsquick</v>
      </c>
    </row>
    <row r="8072" spans="1:14" x14ac:dyDescent="0.35">
      <c r="A8072" t="s">
        <v>2341</v>
      </c>
      <c r="B8072" s="3" t="s">
        <v>9385</v>
      </c>
      <c r="C8072" s="4">
        <v>48.874337972900001</v>
      </c>
      <c r="D8072" s="4">
        <v>8.8122075334499996</v>
      </c>
      <c r="E8072" s="4">
        <f>Orte[[#This Row],[Lat_dez]]*PI()/180</f>
        <v>0.85301811735959621</v>
      </c>
      <c r="F8072" s="4">
        <f>Orte[[#This Row],[Lon_dez]]*PI()/180</f>
        <v>0.15380203582775082</v>
      </c>
      <c r="G8072" t="s">
        <v>546</v>
      </c>
      <c r="H8072" t="s">
        <v>721</v>
      </c>
      <c r="I8072" s="4" t="b">
        <v>0</v>
      </c>
      <c r="J8072" s="4" t="str">
        <f>CONCATENATE(Orte[[#This Row],[Ort]]," - ",Orte[[#This Row],[Landkreis]])</f>
        <v>Wurmberg - Landkreis Enzkreis</v>
      </c>
      <c r="L8072" s="3" t="s">
        <v>9767</v>
      </c>
      <c r="M8072" s="3"/>
      <c r="N8072" t="str">
        <f>Orte[[#This Row],[Ort]]</f>
        <v>Wurmberg</v>
      </c>
    </row>
    <row r="8073" spans="1:14" x14ac:dyDescent="0.35">
      <c r="A8073" t="s">
        <v>6384</v>
      </c>
      <c r="B8073" s="3" t="s">
        <v>14596</v>
      </c>
      <c r="C8073" s="4">
        <v>48.005055492799997</v>
      </c>
      <c r="D8073" s="4">
        <v>8.77967578244</v>
      </c>
      <c r="E8073" s="4">
        <f>Orte[[#This Row],[Lat_dez]]*PI()/180</f>
        <v>0.83784627595194905</v>
      </c>
      <c r="F8073" s="4">
        <f>Orte[[#This Row],[Lon_dez]]*PI()/180</f>
        <v>0.15323424966118734</v>
      </c>
      <c r="G8073" t="s">
        <v>546</v>
      </c>
      <c r="H8073" t="s">
        <v>1084</v>
      </c>
      <c r="I8073" s="4" t="b">
        <v>0</v>
      </c>
      <c r="J8073" s="4" t="str">
        <f>CONCATENATE(Orte[[#This Row],[Ort]]," - ",Orte[[#This Row],[Landkreis]])</f>
        <v>Wurmlingen - Landkreis Tuttlingen</v>
      </c>
      <c r="L8073" s="3" t="s">
        <v>13485</v>
      </c>
      <c r="M8073" s="3"/>
      <c r="N8073" t="str">
        <f>Orte[[#This Row],[Ort]]</f>
        <v>Wurmlingen</v>
      </c>
    </row>
    <row r="8074" spans="1:14" x14ac:dyDescent="0.35">
      <c r="A8074" t="s">
        <v>3234</v>
      </c>
      <c r="B8074" s="3" t="s">
        <v>10471</v>
      </c>
      <c r="C8074" s="4">
        <v>48.352508021200002</v>
      </c>
      <c r="D8074" s="4">
        <v>12.325736816299999</v>
      </c>
      <c r="E8074" s="4">
        <f>Orte[[#This Row],[Lat_dez]]*PI()/180</f>
        <v>0.84391046656690827</v>
      </c>
      <c r="F8074" s="4">
        <f>Orte[[#This Row],[Lon_dez]]*PI()/180</f>
        <v>0.21512469017871846</v>
      </c>
      <c r="G8074" t="s">
        <v>665</v>
      </c>
      <c r="H8074" t="s">
        <v>881</v>
      </c>
      <c r="I8074" s="4" t="b">
        <v>0</v>
      </c>
      <c r="J8074" s="4" t="str">
        <f>CONCATENATE(Orte[[#This Row],[Ort]]," - ",Orte[[#This Row],[Landkreis]])</f>
        <v>Wurmsham - Landkreis Landshut</v>
      </c>
      <c r="L8074" s="3" t="s">
        <v>9440</v>
      </c>
      <c r="M8074" s="3"/>
      <c r="N8074" t="str">
        <f>Orte[[#This Row],[Ort]]</f>
        <v>Wurmsham</v>
      </c>
    </row>
    <row r="8075" spans="1:14" x14ac:dyDescent="0.35">
      <c r="A8075" t="s">
        <v>7062</v>
      </c>
      <c r="B8075" s="3" t="s">
        <v>15509</v>
      </c>
      <c r="C8075" s="4">
        <v>50.827211188100001</v>
      </c>
      <c r="D8075" s="4">
        <v>6.1507096140000002</v>
      </c>
      <c r="E8075" s="4">
        <f>Orte[[#This Row],[Lat_dez]]*PI()/180</f>
        <v>0.88710218483884395</v>
      </c>
      <c r="F8075" s="4">
        <f>Orte[[#This Row],[Lon_dez]]*PI()/180</f>
        <v>0.10735013409836951</v>
      </c>
      <c r="G8075" t="s">
        <v>504</v>
      </c>
      <c r="H8075" t="s">
        <v>507</v>
      </c>
      <c r="I8075" s="4" t="b">
        <v>0</v>
      </c>
      <c r="J8075" s="4" t="str">
        <f>CONCATENATE(Orte[[#This Row],[Ort]]," - ",Orte[[#This Row],[Landkreis]])</f>
        <v>Würselen - Kreis Städteregion Aachen</v>
      </c>
      <c r="L8075" s="3" t="s">
        <v>13481</v>
      </c>
      <c r="M8075" s="3"/>
      <c r="N8075" t="str">
        <f>Orte[[#This Row],[Ort]]</f>
        <v>Würselen</v>
      </c>
    </row>
    <row r="8076" spans="1:14" x14ac:dyDescent="0.35">
      <c r="A8076" t="s">
        <v>4005</v>
      </c>
      <c r="B8076" s="3" t="s">
        <v>11466</v>
      </c>
      <c r="C8076" s="4">
        <v>53.720180638800002</v>
      </c>
      <c r="D8076" s="4">
        <v>8.5820559362399997</v>
      </c>
      <c r="E8076" s="4">
        <f>Orte[[#This Row],[Lat_dez]]*PI()/180</f>
        <v>0.93759402691317062</v>
      </c>
      <c r="F8076" s="4">
        <f>Orte[[#This Row],[Lon_dez]]*PI()/180</f>
        <v>0.14978513267771254</v>
      </c>
      <c r="G8076" t="s">
        <v>554</v>
      </c>
      <c r="H8076" t="s">
        <v>729</v>
      </c>
      <c r="I8076" s="4" t="b">
        <v>0</v>
      </c>
      <c r="J8076" s="4" t="str">
        <f>CONCATENATE(Orte[[#This Row],[Ort]]," - ",Orte[[#This Row],[Landkreis]])</f>
        <v>Wurster Nordseeküste - Landkreis Cuxhaven</v>
      </c>
      <c r="L8076" s="3" t="s">
        <v>14000</v>
      </c>
      <c r="M8076" s="3"/>
      <c r="N8076" t="str">
        <f>Orte[[#This Row],[Ort]]</f>
        <v>Wurster Nordseeküste</v>
      </c>
    </row>
    <row r="8077" spans="1:14" x14ac:dyDescent="0.35">
      <c r="A8077" t="s">
        <v>2555</v>
      </c>
      <c r="B8077" s="3" t="s">
        <v>9644</v>
      </c>
      <c r="C8077" s="4">
        <v>50.447986176100002</v>
      </c>
      <c r="D8077" s="4">
        <v>11.524378114199999</v>
      </c>
      <c r="E8077" s="4">
        <f>Orte[[#This Row],[Lat_dez]]*PI()/180</f>
        <v>0.88048345977352893</v>
      </c>
      <c r="F8077" s="4">
        <f>Orte[[#This Row],[Lon_dez]]*PI()/180</f>
        <v>0.20113834233756506</v>
      </c>
      <c r="G8077" t="s">
        <v>678</v>
      </c>
      <c r="H8077" t="s">
        <v>1295</v>
      </c>
      <c r="I8077" s="4" t="b">
        <v>0</v>
      </c>
      <c r="J8077" s="4" t="str">
        <f>CONCATENATE(Orte[[#This Row],[Ort]]," - ",Orte[[#This Row],[Landkreis]])</f>
        <v>Wurzbach - Landkreis Saale-Orla-Kreis</v>
      </c>
      <c r="L8077" s="3" t="s">
        <v>8266</v>
      </c>
      <c r="M8077" s="3"/>
      <c r="N8077" t="str">
        <f>Orte[[#This Row],[Ort]]</f>
        <v>Wurzbach</v>
      </c>
    </row>
    <row r="8078" spans="1:14" x14ac:dyDescent="0.35">
      <c r="A8078" t="s">
        <v>1009</v>
      </c>
      <c r="B8078" s="3" t="s">
        <v>13353</v>
      </c>
      <c r="C8078" s="4">
        <v>49.794509449499998</v>
      </c>
      <c r="D8078" s="4">
        <v>9.9350892093999992</v>
      </c>
      <c r="E8078" s="4">
        <f>Orte[[#This Row],[Lat_dez]]*PI()/180</f>
        <v>0.86907813930920397</v>
      </c>
      <c r="F8078" s="4">
        <f>Orte[[#This Row],[Lon_dez]]*PI()/180</f>
        <v>0.17340001818339035</v>
      </c>
      <c r="G8078" t="s">
        <v>665</v>
      </c>
      <c r="H8078" t="s">
        <v>1010</v>
      </c>
      <c r="I8078" s="4" t="b">
        <v>0</v>
      </c>
      <c r="J8078" s="4" t="str">
        <f>CONCATENATE(Orte[[#This Row],[Ort]]," - ",Orte[[#This Row],[Landkreis]])</f>
        <v>Würzburg - Kreisfreie Stadt Würzburg</v>
      </c>
      <c r="L8078" s="3" t="s">
        <v>11251</v>
      </c>
      <c r="M8078" s="3"/>
      <c r="N8078" t="str">
        <f>Orte[[#This Row],[Ort]]</f>
        <v>Würzburg</v>
      </c>
    </row>
    <row r="8079" spans="1:14" x14ac:dyDescent="0.35">
      <c r="A8079" t="s">
        <v>1009</v>
      </c>
      <c r="B8079" s="3" t="s">
        <v>7989</v>
      </c>
      <c r="C8079" s="4">
        <v>49.782317602299997</v>
      </c>
      <c r="D8079" s="4">
        <v>9.9380568249600003</v>
      </c>
      <c r="E8079" s="4">
        <f>Orte[[#This Row],[Lat_dez]]*PI()/180</f>
        <v>0.86886535143366395</v>
      </c>
      <c r="F8079" s="4">
        <f>Orte[[#This Row],[Lon_dez]]*PI()/180</f>
        <v>0.17345181284584579</v>
      </c>
      <c r="G8079" t="s">
        <v>665</v>
      </c>
      <c r="H8079" t="s">
        <v>1010</v>
      </c>
      <c r="I8079" s="4" t="b">
        <v>0</v>
      </c>
      <c r="J8079" s="4" t="str">
        <f>CONCATENATE(Orte[[#This Row],[Ort]]," - ",Orte[[#This Row],[Landkreis]])</f>
        <v>Würzburg - Kreisfreie Stadt Würzburg</v>
      </c>
      <c r="L8079" s="3" t="s">
        <v>15502</v>
      </c>
      <c r="M8079" s="3"/>
      <c r="N8079" t="str">
        <f>Orte[[#This Row],[Ort]]</f>
        <v>Würzburg</v>
      </c>
    </row>
    <row r="8080" spans="1:14" x14ac:dyDescent="0.35">
      <c r="A8080" t="s">
        <v>1009</v>
      </c>
      <c r="B8080" s="3" t="s">
        <v>13689</v>
      </c>
      <c r="C8080" s="4">
        <v>49.783180719599997</v>
      </c>
      <c r="D8080" s="4">
        <v>9.9628205088800001</v>
      </c>
      <c r="E8080" s="4">
        <f>Orte[[#This Row],[Lat_dez]]*PI()/180</f>
        <v>0.86888041567237984</v>
      </c>
      <c r="F8080" s="4">
        <f>Orte[[#This Row],[Lon_dez]]*PI()/180</f>
        <v>0.17388402066517294</v>
      </c>
      <c r="G8080" t="s">
        <v>665</v>
      </c>
      <c r="H8080" t="s">
        <v>1010</v>
      </c>
      <c r="I8080" s="4" t="b">
        <v>0</v>
      </c>
      <c r="J8080" s="4" t="str">
        <f>CONCATENATE(Orte[[#This Row],[Ort]]," - ",Orte[[#This Row],[Landkreis]])</f>
        <v>Würzburg - Kreisfreie Stadt Würzburg</v>
      </c>
      <c r="L8080" s="3" t="s">
        <v>12107</v>
      </c>
      <c r="M8080" s="3"/>
      <c r="N8080" t="str">
        <f>Orte[[#This Row],[Ort]]</f>
        <v>Würzburg</v>
      </c>
    </row>
    <row r="8081" spans="1:14" x14ac:dyDescent="0.35">
      <c r="A8081" t="s">
        <v>1009</v>
      </c>
      <c r="B8081" s="3" t="s">
        <v>15715</v>
      </c>
      <c r="C8081" s="4">
        <v>49.805003410700003</v>
      </c>
      <c r="D8081" s="4">
        <v>9.9881200347799997</v>
      </c>
      <c r="E8081" s="4">
        <f>Orte[[#This Row],[Lat_dez]]*PI()/180</f>
        <v>0.86926129348372061</v>
      </c>
      <c r="F8081" s="4">
        <f>Orte[[#This Row],[Lon_dez]]*PI()/180</f>
        <v>0.17432558069132154</v>
      </c>
      <c r="G8081" t="s">
        <v>665</v>
      </c>
      <c r="H8081" t="s">
        <v>1010</v>
      </c>
      <c r="I8081" s="4" t="b">
        <v>0</v>
      </c>
      <c r="J8081" s="4" t="str">
        <f>CONCATENATE(Orte[[#This Row],[Ort]]," - ",Orte[[#This Row],[Landkreis]])</f>
        <v>Würzburg - Kreisfreie Stadt Würzburg</v>
      </c>
      <c r="L8081" s="3" t="s">
        <v>11248</v>
      </c>
      <c r="M8081" s="3"/>
      <c r="N8081" t="str">
        <f>Orte[[#This Row],[Ort]]</f>
        <v>Würzburg</v>
      </c>
    </row>
    <row r="8082" spans="1:14" x14ac:dyDescent="0.35">
      <c r="A8082" t="s">
        <v>1009</v>
      </c>
      <c r="B8082" s="3" t="s">
        <v>15713</v>
      </c>
      <c r="C8082" s="4">
        <v>49.8244635362</v>
      </c>
      <c r="D8082" s="4">
        <v>9.9637719055999998</v>
      </c>
      <c r="E8082" s="4">
        <f>Orte[[#This Row],[Lat_dez]]*PI()/180</f>
        <v>0.86960093674654693</v>
      </c>
      <c r="F8082" s="4">
        <f>Orte[[#This Row],[Lon_dez]]*PI()/180</f>
        <v>0.17390062567042963</v>
      </c>
      <c r="G8082" t="s">
        <v>665</v>
      </c>
      <c r="H8082" t="s">
        <v>1010</v>
      </c>
      <c r="I8082" s="4" t="b">
        <v>0</v>
      </c>
      <c r="J8082" s="4" t="str">
        <f>CONCATENATE(Orte[[#This Row],[Ort]]," - ",Orte[[#This Row],[Landkreis]])</f>
        <v>Würzburg - Kreisfreie Stadt Würzburg</v>
      </c>
      <c r="L8082" s="3" t="s">
        <v>14560</v>
      </c>
      <c r="M8082" s="3"/>
      <c r="N8082" t="str">
        <f>Orte[[#This Row],[Ort]]</f>
        <v>Würzburg</v>
      </c>
    </row>
    <row r="8083" spans="1:14" x14ac:dyDescent="0.35">
      <c r="A8083" t="s">
        <v>1009</v>
      </c>
      <c r="B8083" s="3" t="s">
        <v>13349</v>
      </c>
      <c r="C8083" s="4">
        <v>49.816047352699997</v>
      </c>
      <c r="D8083" s="4">
        <v>9.9151470502300008</v>
      </c>
      <c r="E8083" s="4">
        <f>Orte[[#This Row],[Lat_dez]]*PI()/180</f>
        <v>0.86945404663401982</v>
      </c>
      <c r="F8083" s="4">
        <f>Orte[[#This Row],[Lon_dez]]*PI()/180</f>
        <v>0.17305196184591709</v>
      </c>
      <c r="G8083" t="s">
        <v>665</v>
      </c>
      <c r="H8083" t="s">
        <v>1010</v>
      </c>
      <c r="I8083" s="4" t="b">
        <v>0</v>
      </c>
      <c r="J8083" s="4" t="str">
        <f>CONCATENATE(Orte[[#This Row],[Ort]]," - ",Orte[[#This Row],[Landkreis]])</f>
        <v>Würzburg - Kreisfreie Stadt Würzburg</v>
      </c>
      <c r="L8083" s="3" t="s">
        <v>12816</v>
      </c>
      <c r="M8083" s="3"/>
      <c r="N8083" t="str">
        <f>Orte[[#This Row],[Ort]]</f>
        <v>Würzburg</v>
      </c>
    </row>
    <row r="8084" spans="1:14" x14ac:dyDescent="0.35">
      <c r="A8084" t="s">
        <v>1009</v>
      </c>
      <c r="B8084" s="3" t="s">
        <v>14661</v>
      </c>
      <c r="C8084" s="4">
        <v>49.770838511699999</v>
      </c>
      <c r="D8084" s="4">
        <v>9.9083842569799998</v>
      </c>
      <c r="E8084" s="4">
        <f>Orte[[#This Row],[Lat_dez]]*PI()/180</f>
        <v>0.86866500350755937</v>
      </c>
      <c r="F8084" s="4">
        <f>Orte[[#This Row],[Lon_dez]]*PI()/180</f>
        <v>0.17293392883707293</v>
      </c>
      <c r="G8084" t="s">
        <v>665</v>
      </c>
      <c r="H8084" t="s">
        <v>1010</v>
      </c>
      <c r="I8084" s="4" t="b">
        <v>0</v>
      </c>
      <c r="J8084" s="4" t="str">
        <f>CONCATENATE(Orte[[#This Row],[Ort]]," - ",Orte[[#This Row],[Landkreis]])</f>
        <v>Würzburg - Kreisfreie Stadt Würzburg</v>
      </c>
      <c r="L8084" s="3" t="s">
        <v>11183</v>
      </c>
      <c r="M8084" s="3"/>
      <c r="N8084" t="str">
        <f>Orte[[#This Row],[Ort]]</f>
        <v>Würzburg</v>
      </c>
    </row>
    <row r="8085" spans="1:14" x14ac:dyDescent="0.35">
      <c r="A8085" t="s">
        <v>1009</v>
      </c>
      <c r="B8085" s="3" t="s">
        <v>15059</v>
      </c>
      <c r="C8085" s="4">
        <v>49.740400786000002</v>
      </c>
      <c r="D8085" s="4">
        <v>9.9557914608800004</v>
      </c>
      <c r="E8085" s="4">
        <f>Orte[[#This Row],[Lat_dez]]*PI()/180</f>
        <v>0.86813376497727546</v>
      </c>
      <c r="F8085" s="4">
        <f>Orte[[#This Row],[Lon_dez]]*PI()/180</f>
        <v>0.17376134063429224</v>
      </c>
      <c r="G8085" t="s">
        <v>665</v>
      </c>
      <c r="H8085" t="s">
        <v>1010</v>
      </c>
      <c r="I8085" s="4" t="b">
        <v>0</v>
      </c>
      <c r="J8085" s="4" t="str">
        <f>CONCATENATE(Orte[[#This Row],[Ort]]," - ",Orte[[#This Row],[Landkreis]])</f>
        <v>Würzburg - Kreisfreie Stadt Würzburg</v>
      </c>
      <c r="L8085" s="3" t="s">
        <v>8787</v>
      </c>
      <c r="M8085" s="3"/>
      <c r="N8085" t="str">
        <f>Orte[[#This Row],[Ort]]</f>
        <v>Würzburg</v>
      </c>
    </row>
    <row r="8086" spans="1:14" x14ac:dyDescent="0.35">
      <c r="A8086" t="s">
        <v>1899</v>
      </c>
      <c r="B8086" s="3" t="s">
        <v>8870</v>
      </c>
      <c r="C8086" s="4">
        <v>51.3884248934</v>
      </c>
      <c r="D8086" s="4">
        <v>12.803083065099999</v>
      </c>
      <c r="E8086" s="4">
        <f>Orte[[#This Row],[Lat_dez]]*PI()/180</f>
        <v>0.89689721180364601</v>
      </c>
      <c r="F8086" s="4">
        <f>Orte[[#This Row],[Lon_dez]]*PI()/180</f>
        <v>0.22345595389232248</v>
      </c>
      <c r="G8086" t="s">
        <v>869</v>
      </c>
      <c r="H8086" t="s">
        <v>1405</v>
      </c>
      <c r="I8086" s="4" t="b">
        <v>0</v>
      </c>
      <c r="J8086" s="4" t="str">
        <f>CONCATENATE(Orte[[#This Row],[Ort]]," - ",Orte[[#This Row],[Landkreis]])</f>
        <v>Wurzen - Landkreis Leipzig</v>
      </c>
      <c r="L8086" s="3" t="s">
        <v>12935</v>
      </c>
      <c r="M8086" s="3"/>
      <c r="N8086" t="str">
        <f>Orte[[#This Row],[Ort]]</f>
        <v>Wurzen</v>
      </c>
    </row>
    <row r="8087" spans="1:14" x14ac:dyDescent="0.35">
      <c r="A8087" t="s">
        <v>7026</v>
      </c>
      <c r="B8087" s="3" t="s">
        <v>15463</v>
      </c>
      <c r="C8087" s="4">
        <v>49.090597004999999</v>
      </c>
      <c r="D8087" s="4">
        <v>9.4639692829400008</v>
      </c>
      <c r="E8087" s="4">
        <f>Orte[[#This Row],[Lat_dez]]*PI()/180</f>
        <v>0.8567925495069173</v>
      </c>
      <c r="F8087" s="4">
        <f>Orte[[#This Row],[Lon_dez]]*PI()/180</f>
        <v>0.16517742429490984</v>
      </c>
      <c r="G8087" t="s">
        <v>546</v>
      </c>
      <c r="H8087" t="s">
        <v>759</v>
      </c>
      <c r="I8087" s="4" t="b">
        <v>0</v>
      </c>
      <c r="J8087" s="4" t="str">
        <f>CONCATENATE(Orte[[#This Row],[Ort]]," - ",Orte[[#This Row],[Landkreis]])</f>
        <v>Wüstenrot, Beilstein-Stocksberg - Landkreis Heilbronn</v>
      </c>
      <c r="L8087" s="3" t="s">
        <v>12691</v>
      </c>
      <c r="M8087" s="3"/>
      <c r="N8087" t="str">
        <f>Orte[[#This Row],[Ort]]</f>
        <v>Wüstenrot, Beilstein-Stocksberg</v>
      </c>
    </row>
    <row r="8088" spans="1:14" x14ac:dyDescent="0.35">
      <c r="A8088" t="s">
        <v>4170</v>
      </c>
      <c r="B8088" s="3" t="s">
        <v>11670</v>
      </c>
      <c r="C8088" s="4">
        <v>52.909540247199999</v>
      </c>
      <c r="D8088" s="4">
        <v>12.471672716400001</v>
      </c>
      <c r="E8088" s="4">
        <f>Orte[[#This Row],[Lat_dez]]*PI()/180</f>
        <v>0.92344568303009444</v>
      </c>
      <c r="F8088" s="4">
        <f>Orte[[#This Row],[Lon_dez]]*PI()/180</f>
        <v>0.21767175213232501</v>
      </c>
      <c r="G8088" t="s">
        <v>885</v>
      </c>
      <c r="H8088" t="s">
        <v>1417</v>
      </c>
      <c r="I8088" s="4" t="b">
        <v>0</v>
      </c>
      <c r="J8088" s="4" t="str">
        <f>CONCATENATE(Orte[[#This Row],[Ort]]," - ",Orte[[#This Row],[Landkreis]])</f>
        <v>Wusterhausen - Landkreis Ostprignitz-Ruppin</v>
      </c>
      <c r="L8088" s="3" t="s">
        <v>12936</v>
      </c>
      <c r="M8088" s="3"/>
      <c r="N8088" t="str">
        <f>Orte[[#This Row],[Ort]]</f>
        <v>Wusterhausen</v>
      </c>
    </row>
    <row r="8089" spans="1:14" x14ac:dyDescent="0.35">
      <c r="A8089" t="s">
        <v>4055</v>
      </c>
      <c r="B8089" s="3" t="s">
        <v>11525</v>
      </c>
      <c r="C8089" s="4">
        <v>52.369336398100003</v>
      </c>
      <c r="D8089" s="4">
        <v>12.3458958276</v>
      </c>
      <c r="E8089" s="4">
        <f>Orte[[#This Row],[Lat_dez]]*PI()/180</f>
        <v>0.91401734723135297</v>
      </c>
      <c r="F8089" s="4">
        <f>Orte[[#This Row],[Lon_dez]]*PI()/180</f>
        <v>0.21547653129985023</v>
      </c>
      <c r="G8089" t="s">
        <v>885</v>
      </c>
      <c r="H8089" t="s">
        <v>904</v>
      </c>
      <c r="I8089" s="4" t="b">
        <v>0</v>
      </c>
      <c r="J8089" s="4" t="str">
        <f>CONCATENATE(Orte[[#This Row],[Ort]]," - ",Orte[[#This Row],[Landkreis]])</f>
        <v>Wusterwitz, Rosenau, Bensdorf - Landkreis Potsdam-Mittelmark</v>
      </c>
      <c r="L8089" s="3" t="s">
        <v>13492</v>
      </c>
      <c r="M8089" s="3"/>
      <c r="N8089" t="str">
        <f>Orte[[#This Row],[Ort]]</f>
        <v>Wusterwitz, Rosenau, Bensdorf</v>
      </c>
    </row>
    <row r="8090" spans="1:14" x14ac:dyDescent="0.35">
      <c r="A8090" t="s">
        <v>5047</v>
      </c>
      <c r="B8090" s="3" t="s">
        <v>12810</v>
      </c>
      <c r="C8090" s="4">
        <v>52.925718312999997</v>
      </c>
      <c r="D8090" s="4">
        <v>11.110658839999999</v>
      </c>
      <c r="E8090" s="4">
        <f>Orte[[#This Row],[Lat_dez]]*PI()/180</f>
        <v>0.92372804354490878</v>
      </c>
      <c r="F8090" s="4">
        <f>Orte[[#This Row],[Lon_dez]]*PI()/180</f>
        <v>0.19391757882381383</v>
      </c>
      <c r="G8090" t="s">
        <v>554</v>
      </c>
      <c r="H8090" t="s">
        <v>962</v>
      </c>
      <c r="I8090" s="4" t="b">
        <v>0</v>
      </c>
      <c r="J8090" s="4" t="str">
        <f>CONCATENATE(Orte[[#This Row],[Ort]]," - ",Orte[[#This Row],[Landkreis]])</f>
        <v>Wustrow - Landkreis Lüchow-Dannenberg</v>
      </c>
      <c r="L8090" s="3" t="s">
        <v>14008</v>
      </c>
      <c r="M8090" s="3"/>
      <c r="N8090" t="str">
        <f>Orte[[#This Row],[Ort]]</f>
        <v>Wustrow</v>
      </c>
    </row>
    <row r="8091" spans="1:14" x14ac:dyDescent="0.35">
      <c r="A8091" t="s">
        <v>6278</v>
      </c>
      <c r="B8091" s="3" t="s">
        <v>14441</v>
      </c>
      <c r="C8091" s="4">
        <v>47.827632121699999</v>
      </c>
      <c r="D8091" s="4">
        <v>8.4258058763800001</v>
      </c>
      <c r="E8091" s="4">
        <f>Orte[[#This Row],[Lat_dez]]*PI()/180</f>
        <v>0.83474965395626632</v>
      </c>
      <c r="F8091" s="4">
        <f>Orte[[#This Row],[Lon_dez]]*PI()/180</f>
        <v>0.14705805467671731</v>
      </c>
      <c r="G8091" t="s">
        <v>546</v>
      </c>
      <c r="H8091" t="s">
        <v>561</v>
      </c>
      <c r="I8091" s="4" t="b">
        <v>0</v>
      </c>
      <c r="J8091" s="4" t="str">
        <f>CONCATENATE(Orte[[#This Row],[Ort]]," - ",Orte[[#This Row],[Landkreis]])</f>
        <v>Wutach - Landkreis Waldshut</v>
      </c>
      <c r="L8091" s="3" t="s">
        <v>14550</v>
      </c>
      <c r="M8091" s="3"/>
      <c r="N8091" t="str">
        <f>Orte[[#This Row],[Ort]]</f>
        <v>Wutach</v>
      </c>
    </row>
    <row r="8092" spans="1:14" x14ac:dyDescent="0.35">
      <c r="A8092" t="s">
        <v>1804</v>
      </c>
      <c r="B8092" s="3" t="s">
        <v>8765</v>
      </c>
      <c r="C8092" s="4">
        <v>50.940881225799998</v>
      </c>
      <c r="D8092" s="4">
        <v>10.392571571</v>
      </c>
      <c r="E8092" s="4">
        <f>Orte[[#This Row],[Lat_dez]]*PI()/180</f>
        <v>0.88908610125757503</v>
      </c>
      <c r="F8092" s="4">
        <f>Orte[[#This Row],[Lon_dez]]*PI()/180</f>
        <v>0.18138459166310963</v>
      </c>
      <c r="G8092" t="s">
        <v>678</v>
      </c>
      <c r="H8092" t="s">
        <v>679</v>
      </c>
      <c r="I8092" s="4" t="b">
        <v>0</v>
      </c>
      <c r="J8092" s="4" t="str">
        <f>CONCATENATE(Orte[[#This Row],[Ort]]," - ",Orte[[#This Row],[Landkreis]])</f>
        <v>Wutha-Farnroda - Landkreis Wartburgkreis</v>
      </c>
      <c r="L8092" s="3" t="s">
        <v>12399</v>
      </c>
      <c r="M8092" s="3"/>
      <c r="N8092" t="str">
        <f>Orte[[#This Row],[Ort]]</f>
        <v>Wutha-Farnroda</v>
      </c>
    </row>
    <row r="8093" spans="1:14" x14ac:dyDescent="0.35">
      <c r="A8093" t="s">
        <v>6852</v>
      </c>
      <c r="B8093" s="3" t="s">
        <v>15230</v>
      </c>
      <c r="C8093" s="4">
        <v>47.656976712700001</v>
      </c>
      <c r="D8093" s="4">
        <v>8.36258994674</v>
      </c>
      <c r="E8093" s="4">
        <f>Orte[[#This Row],[Lat_dez]]*PI()/180</f>
        <v>0.8317711551828787</v>
      </c>
      <c r="F8093" s="4">
        <f>Orte[[#This Row],[Lon_dez]]*PI()/180</f>
        <v>0.14595472856479025</v>
      </c>
      <c r="G8093" t="s">
        <v>546</v>
      </c>
      <c r="H8093" t="s">
        <v>561</v>
      </c>
      <c r="I8093" s="4" t="b">
        <v>0</v>
      </c>
      <c r="J8093" s="4" t="str">
        <f>CONCATENATE(Orte[[#This Row],[Ort]]," - ",Orte[[#This Row],[Landkreis]])</f>
        <v>Wutöschingen - Landkreis Waldshut</v>
      </c>
      <c r="L8093" s="3" t="s">
        <v>8782</v>
      </c>
      <c r="M8093" s="3"/>
      <c r="N8093" t="str">
        <f>Orte[[#This Row],[Ort]]</f>
        <v>Wutöschingen</v>
      </c>
    </row>
    <row r="8094" spans="1:14" x14ac:dyDescent="0.35">
      <c r="A8094" t="s">
        <v>3530</v>
      </c>
      <c r="B8094" s="3" t="s">
        <v>10868</v>
      </c>
      <c r="C8094" s="4">
        <v>48.169536168800001</v>
      </c>
      <c r="D8094" s="4">
        <v>7.6500257717400002</v>
      </c>
      <c r="E8094" s="4">
        <f>Orte[[#This Row],[Lat_dez]]*PI()/180</f>
        <v>0.84071700530405502</v>
      </c>
      <c r="F8094" s="4">
        <f>Orte[[#This Row],[Lon_dez]]*PI()/180</f>
        <v>0.13351813757928316</v>
      </c>
      <c r="G8094" t="s">
        <v>546</v>
      </c>
      <c r="H8094" t="s">
        <v>1583</v>
      </c>
      <c r="I8094" s="4" t="b">
        <v>0</v>
      </c>
      <c r="J8094" s="4" t="str">
        <f>CONCATENATE(Orte[[#This Row],[Ort]]," - ",Orte[[#This Row],[Landkreis]])</f>
        <v>Wyhl - Landkreis Emmendingen</v>
      </c>
      <c r="L8094" s="3" t="s">
        <v>8487</v>
      </c>
      <c r="M8094" s="3"/>
      <c r="N8094" t="str">
        <f>Orte[[#This Row],[Ort]]</f>
        <v>Wyhl</v>
      </c>
    </row>
    <row r="8095" spans="1:14" x14ac:dyDescent="0.35">
      <c r="A8095" t="s">
        <v>5765</v>
      </c>
      <c r="B8095" s="3" t="s">
        <v>13749</v>
      </c>
      <c r="C8095" s="4">
        <v>51.673101372200001</v>
      </c>
      <c r="D8095" s="4">
        <v>6.4337981974099998</v>
      </c>
      <c r="E8095" s="4">
        <f>Orte[[#This Row],[Lat_dez]]*PI()/180</f>
        <v>0.90186575366168997</v>
      </c>
      <c r="F8095" s="4">
        <f>Orte[[#This Row],[Lon_dez]]*PI()/180</f>
        <v>0.1122909619536806</v>
      </c>
      <c r="G8095" t="s">
        <v>504</v>
      </c>
      <c r="H8095" t="s">
        <v>517</v>
      </c>
      <c r="I8095" s="4" t="b">
        <v>0</v>
      </c>
      <c r="J8095" s="4" t="str">
        <f>CONCATENATE(Orte[[#This Row],[Ort]]," - ",Orte[[#This Row],[Landkreis]])</f>
        <v>Xanten - Kreis Wesel</v>
      </c>
      <c r="L8095" s="3" t="s">
        <v>9448</v>
      </c>
      <c r="M8095" s="3"/>
      <c r="N8095" t="str">
        <f>Orte[[#This Row],[Ort]]</f>
        <v>Xanten</v>
      </c>
    </row>
    <row r="8096" spans="1:14" x14ac:dyDescent="0.35">
      <c r="A8096" t="s">
        <v>1081</v>
      </c>
      <c r="B8096" s="3" t="s">
        <v>8046</v>
      </c>
      <c r="C8096" s="4">
        <v>49.062196166200003</v>
      </c>
      <c r="D8096" s="4">
        <v>8.9083529251000009</v>
      </c>
      <c r="E8096" s="4">
        <f>Orte[[#This Row],[Lat_dez]]*PI()/180</f>
        <v>0.85629686135952909</v>
      </c>
      <c r="F8096" s="4">
        <f>Orte[[#This Row],[Lon_dez]]*PI()/180</f>
        <v>0.15548008947266281</v>
      </c>
      <c r="G8096" t="s">
        <v>546</v>
      </c>
      <c r="H8096" t="s">
        <v>759</v>
      </c>
      <c r="I8096" s="4" t="b">
        <v>0</v>
      </c>
      <c r="J8096" s="4" t="str">
        <f>CONCATENATE(Orte[[#This Row],[Ort]]," - ",Orte[[#This Row],[Landkreis]])</f>
        <v>Zaberfeld - Landkreis Heilbronn</v>
      </c>
      <c r="L8096" s="3" t="s">
        <v>12404</v>
      </c>
      <c r="M8096" s="3"/>
      <c r="N8096" t="str">
        <f>Orte[[#This Row],[Ort]]</f>
        <v>Zaberfeld</v>
      </c>
    </row>
    <row r="8097" spans="1:14" x14ac:dyDescent="0.35">
      <c r="A8097" t="s">
        <v>2197</v>
      </c>
      <c r="B8097" s="3" t="s">
        <v>9206</v>
      </c>
      <c r="C8097" s="4">
        <v>48.969884834699997</v>
      </c>
      <c r="D8097" s="4">
        <v>12.999954106600001</v>
      </c>
      <c r="E8097" s="4">
        <f>Orte[[#This Row],[Lat_dez]]*PI()/180</f>
        <v>0.85468572468795401</v>
      </c>
      <c r="F8097" s="4">
        <f>Orte[[#This Row],[Lon_dez]]*PI()/180</f>
        <v>0.22689200176832791</v>
      </c>
      <c r="G8097" t="s">
        <v>665</v>
      </c>
      <c r="H8097" t="s">
        <v>1419</v>
      </c>
      <c r="I8097" s="4" t="b">
        <v>0</v>
      </c>
      <c r="J8097" s="4" t="str">
        <f>CONCATENATE(Orte[[#This Row],[Ort]]," - ",Orte[[#This Row],[Landkreis]])</f>
        <v>Zachenberg - Landkreis Regen</v>
      </c>
      <c r="L8097" s="3" t="s">
        <v>8788</v>
      </c>
      <c r="M8097" s="3"/>
      <c r="N8097" t="str">
        <f>Orte[[#This Row],[Ort]]</f>
        <v>Zachenberg</v>
      </c>
    </row>
    <row r="8098" spans="1:14" x14ac:dyDescent="0.35">
      <c r="A8098" t="s">
        <v>6067</v>
      </c>
      <c r="B8098" s="3" t="s">
        <v>14158</v>
      </c>
      <c r="C8098" s="4">
        <v>51.886387709700003</v>
      </c>
      <c r="D8098" s="4">
        <v>12.809011336199999</v>
      </c>
      <c r="E8098" s="4">
        <f>Orte[[#This Row],[Lat_dez]]*PI()/180</f>
        <v>0.90558830250058486</v>
      </c>
      <c r="F8098" s="4">
        <f>Orte[[#This Row],[Lon_dez]]*PI()/180</f>
        <v>0.22355942174196833</v>
      </c>
      <c r="G8098" t="s">
        <v>809</v>
      </c>
      <c r="H8098" t="s">
        <v>896</v>
      </c>
      <c r="I8098" s="4" t="b">
        <v>0</v>
      </c>
      <c r="J8098" s="4" t="str">
        <f>CONCATENATE(Orte[[#This Row],[Ort]]," - ",Orte[[#This Row],[Landkreis]])</f>
        <v>Zahna-Elster - Landkreis Wittenberg</v>
      </c>
      <c r="L8098" s="3" t="s">
        <v>12811</v>
      </c>
      <c r="M8098" s="3"/>
      <c r="N8098" t="str">
        <f>Orte[[#This Row],[Ort]]</f>
        <v>Zahna-Elster</v>
      </c>
    </row>
    <row r="8099" spans="1:14" x14ac:dyDescent="0.35">
      <c r="A8099" t="s">
        <v>3269</v>
      </c>
      <c r="B8099" s="3" t="s">
        <v>10522</v>
      </c>
      <c r="C8099" s="4">
        <v>49.1077838896</v>
      </c>
      <c r="D8099" s="4">
        <v>8.8113907739999995</v>
      </c>
      <c r="E8099" s="4">
        <f>Orte[[#This Row],[Lat_dez]]*PI()/180</f>
        <v>0.85709251723134749</v>
      </c>
      <c r="F8099" s="4">
        <f>Orte[[#This Row],[Lon_dez]]*PI()/180</f>
        <v>0.15378778068615157</v>
      </c>
      <c r="G8099" t="s">
        <v>546</v>
      </c>
      <c r="H8099" t="s">
        <v>723</v>
      </c>
      <c r="I8099" s="4" t="b">
        <v>0</v>
      </c>
      <c r="J8099" s="4" t="str">
        <f>CONCATENATE(Orte[[#This Row],[Ort]]," - ",Orte[[#This Row],[Landkreis]])</f>
        <v>Zaisenhausen - Landkreis Karlsruhe</v>
      </c>
      <c r="L8099" s="3" t="s">
        <v>7944</v>
      </c>
      <c r="M8099" s="3"/>
      <c r="N8099" t="str">
        <f>Orte[[#This Row],[Ort]]</f>
        <v>Zaisenhausen</v>
      </c>
    </row>
    <row r="8100" spans="1:14" x14ac:dyDescent="0.35">
      <c r="A8100" t="s">
        <v>1413</v>
      </c>
      <c r="B8100" s="3" t="s">
        <v>8348</v>
      </c>
      <c r="C8100" s="4">
        <v>49.143621441000001</v>
      </c>
      <c r="D8100" s="4">
        <v>12.723900965</v>
      </c>
      <c r="E8100" s="4">
        <f>Orte[[#This Row],[Lat_dez]]*PI()/180</f>
        <v>0.85771800049913027</v>
      </c>
      <c r="F8100" s="4">
        <f>Orte[[#This Row],[Lon_dez]]*PI()/180</f>
        <v>0.22207396553693376</v>
      </c>
      <c r="G8100" t="s">
        <v>665</v>
      </c>
      <c r="H8100" t="s">
        <v>915</v>
      </c>
      <c r="I8100" s="4" t="b">
        <v>0</v>
      </c>
      <c r="J8100" s="4" t="str">
        <f>CONCATENATE(Orte[[#This Row],[Ort]]," - ",Orte[[#This Row],[Landkreis]])</f>
        <v>Zandt - Landkreis Cham</v>
      </c>
      <c r="L8100" s="3" t="s">
        <v>7851</v>
      </c>
      <c r="M8100" s="3"/>
      <c r="N8100" t="str">
        <f>Orte[[#This Row],[Ort]]</f>
        <v>Zandt</v>
      </c>
    </row>
    <row r="8101" spans="1:14" x14ac:dyDescent="0.35">
      <c r="A8101" t="s">
        <v>3641</v>
      </c>
      <c r="B8101" s="3" t="s">
        <v>11004</v>
      </c>
      <c r="C8101" s="4">
        <v>50.013797844400003</v>
      </c>
      <c r="D8101" s="4">
        <v>10.9523456083</v>
      </c>
      <c r="E8101" s="4">
        <f>Orte[[#This Row],[Lat_dez]]*PI()/180</f>
        <v>0.87290544381162272</v>
      </c>
      <c r="F8101" s="4">
        <f>Orte[[#This Row],[Lon_dez]]*PI()/180</f>
        <v>0.19115449168117621</v>
      </c>
      <c r="G8101" t="s">
        <v>665</v>
      </c>
      <c r="H8101" t="s">
        <v>1321</v>
      </c>
      <c r="I8101" s="4" t="b">
        <v>0</v>
      </c>
      <c r="J8101" s="4" t="str">
        <f>CONCATENATE(Orte[[#This Row],[Ort]]," - ",Orte[[#This Row],[Landkreis]])</f>
        <v>Zapfendorf - Landkreis Bamberg</v>
      </c>
      <c r="L8101" s="3" t="s">
        <v>9450</v>
      </c>
      <c r="M8101" s="3"/>
      <c r="N8101" t="str">
        <f>Orte[[#This Row],[Ort]]</f>
        <v>Zapfendorf</v>
      </c>
    </row>
    <row r="8102" spans="1:14" x14ac:dyDescent="0.35">
      <c r="A8102" t="s">
        <v>4142</v>
      </c>
      <c r="B8102" s="3" t="s">
        <v>11633</v>
      </c>
      <c r="C8102" s="4">
        <v>53.877854317299999</v>
      </c>
      <c r="D8102" s="4">
        <v>10.523947211499999</v>
      </c>
      <c r="E8102" s="4">
        <f>Orte[[#This Row],[Lat_dez]]*PI()/180</f>
        <v>0.94034595174672653</v>
      </c>
      <c r="F8102" s="4">
        <f>Orte[[#This Row],[Lon_dez]]*PI()/180</f>
        <v>0.18367752914675103</v>
      </c>
      <c r="G8102" t="s">
        <v>641</v>
      </c>
      <c r="H8102" t="s">
        <v>703</v>
      </c>
      <c r="I8102" s="4" t="b">
        <v>0</v>
      </c>
      <c r="J8102" s="4" t="str">
        <f>CONCATENATE(Orte[[#This Row],[Ort]]," - ",Orte[[#This Row],[Landkreis]])</f>
        <v>Zarpen - Kreis Stormarn</v>
      </c>
      <c r="L8102" s="3" t="s">
        <v>12927</v>
      </c>
      <c r="M8102" s="3"/>
      <c r="N8102" t="str">
        <f>Orte[[#This Row],[Ort]]</f>
        <v>Zarpen</v>
      </c>
    </row>
    <row r="8103" spans="1:14" x14ac:dyDescent="0.35">
      <c r="A8103" t="s">
        <v>5388</v>
      </c>
      <c r="B8103" s="3" t="s">
        <v>13251</v>
      </c>
      <c r="C8103" s="4">
        <v>53.552000388000003</v>
      </c>
      <c r="D8103" s="4">
        <v>10.9318395839</v>
      </c>
      <c r="E8103" s="4">
        <f>Orte[[#This Row],[Lat_dez]]*PI()/180</f>
        <v>0.93465872779988091</v>
      </c>
      <c r="F8103" s="4">
        <f>Orte[[#This Row],[Lon_dez]]*PI()/180</f>
        <v>0.1907965940389019</v>
      </c>
      <c r="G8103" t="s">
        <v>834</v>
      </c>
      <c r="H8103" t="s">
        <v>953</v>
      </c>
      <c r="I8103" s="4" t="b">
        <v>0</v>
      </c>
      <c r="J8103" s="4" t="str">
        <f>CONCATENATE(Orte[[#This Row],[Ort]]," - ",Orte[[#This Row],[Landkreis]])</f>
        <v>Zarrentin - Landkreis Ludwigslust-Parchim</v>
      </c>
      <c r="L8103" s="3" t="s">
        <v>13252</v>
      </c>
      <c r="M8103" s="3"/>
      <c r="N8103" t="str">
        <f>Orte[[#This Row],[Ort]]</f>
        <v>Zarrentin</v>
      </c>
    </row>
    <row r="8104" spans="1:14" x14ac:dyDescent="0.35">
      <c r="A8104" t="s">
        <v>6527</v>
      </c>
      <c r="B8104" s="3" t="s">
        <v>14786</v>
      </c>
      <c r="C8104" s="4">
        <v>52.993946239499998</v>
      </c>
      <c r="D8104" s="4">
        <v>13.341320767399999</v>
      </c>
      <c r="E8104" s="4">
        <f>Orte[[#This Row],[Lat_dez]]*PI()/180</f>
        <v>0.92491884550414249</v>
      </c>
      <c r="F8104" s="4">
        <f>Orte[[#This Row],[Lon_dez]]*PI()/180</f>
        <v>0.23284997395582654</v>
      </c>
      <c r="G8104" t="s">
        <v>885</v>
      </c>
      <c r="H8104" t="s">
        <v>1913</v>
      </c>
      <c r="I8104" s="4" t="b">
        <v>0</v>
      </c>
      <c r="J8104" s="4" t="str">
        <f>CONCATENATE(Orte[[#This Row],[Ort]]," - ",Orte[[#This Row],[Landkreis]])</f>
        <v>Zehdenick - Landkreis Oberhavel</v>
      </c>
      <c r="L8104" s="3" t="s">
        <v>15757</v>
      </c>
      <c r="M8104" s="3"/>
      <c r="N8104" t="str">
        <f>Orte[[#This Row],[Ort]]</f>
        <v>Zehdenick</v>
      </c>
    </row>
    <row r="8105" spans="1:14" x14ac:dyDescent="0.35">
      <c r="A8105" t="s">
        <v>7037</v>
      </c>
      <c r="B8105" s="3" t="s">
        <v>15484</v>
      </c>
      <c r="C8105" s="4">
        <v>50.023639090700001</v>
      </c>
      <c r="D8105" s="4">
        <v>10.6080398394</v>
      </c>
      <c r="E8105" s="4">
        <f>Orte[[#This Row],[Lat_dez]]*PI()/180</f>
        <v>0.8730772059620574</v>
      </c>
      <c r="F8105" s="4">
        <f>Orte[[#This Row],[Lon_dez]]*PI()/180</f>
        <v>0.18514522238026049</v>
      </c>
      <c r="G8105" t="s">
        <v>665</v>
      </c>
      <c r="H8105" t="s">
        <v>796</v>
      </c>
      <c r="I8105" s="4" t="b">
        <v>0</v>
      </c>
      <c r="J8105" s="4" t="str">
        <f>CONCATENATE(Orte[[#This Row],[Ort]]," - ",Orte[[#This Row],[Landkreis]])</f>
        <v>Zeil a. Main - Landkreis Haßberge</v>
      </c>
      <c r="L8105" s="3" t="s">
        <v>9657</v>
      </c>
      <c r="M8105" s="3"/>
      <c r="N8105" t="str">
        <f>Orte[[#This Row],[Ort]]</f>
        <v>Zeil a. Main</v>
      </c>
    </row>
    <row r="8106" spans="1:14" x14ac:dyDescent="0.35">
      <c r="A8106" t="s">
        <v>6459</v>
      </c>
      <c r="B8106" s="3" t="s">
        <v>14698</v>
      </c>
      <c r="C8106" s="4">
        <v>49.228499485100002</v>
      </c>
      <c r="D8106" s="4">
        <v>8.2519658432099998</v>
      </c>
      <c r="E8106" s="4">
        <f>Orte[[#This Row],[Lat_dez]]*PI()/180</f>
        <v>0.85919940183132815</v>
      </c>
      <c r="F8106" s="4">
        <f>Orte[[#This Row],[Lon_dez]]*PI()/180</f>
        <v>0.14402397372612466</v>
      </c>
      <c r="G8106" t="s">
        <v>514</v>
      </c>
      <c r="H8106" t="s">
        <v>565</v>
      </c>
      <c r="I8106" s="4" t="b">
        <v>0</v>
      </c>
      <c r="J8106" s="4" t="str">
        <f>CONCATENATE(Orte[[#This Row],[Ort]]," - ",Orte[[#This Row],[Landkreis]])</f>
        <v>Zeiskam - Landkreis Germersheim</v>
      </c>
      <c r="L8106" s="3" t="s">
        <v>10074</v>
      </c>
      <c r="M8106" s="3"/>
      <c r="N8106" t="str">
        <f>Orte[[#This Row],[Ort]]</f>
        <v>Zeiskam</v>
      </c>
    </row>
    <row r="8107" spans="1:14" x14ac:dyDescent="0.35">
      <c r="A8107" t="s">
        <v>6528</v>
      </c>
      <c r="B8107" s="3" t="s">
        <v>14787</v>
      </c>
      <c r="C8107" s="4">
        <v>51.368063850200002</v>
      </c>
      <c r="D8107" s="4">
        <v>13.3146250293</v>
      </c>
      <c r="E8107" s="4">
        <f>Orte[[#This Row],[Lat_dez]]*PI()/180</f>
        <v>0.89654184456066521</v>
      </c>
      <c r="F8107" s="4">
        <f>Orte[[#This Row],[Lon_dez]]*PI()/180</f>
        <v>0.23238404542973146</v>
      </c>
      <c r="G8107" t="s">
        <v>869</v>
      </c>
      <c r="H8107" t="s">
        <v>985</v>
      </c>
      <c r="I8107" s="4" t="b">
        <v>0</v>
      </c>
      <c r="J8107" s="4" t="str">
        <f>CONCATENATE(Orte[[#This Row],[Ort]]," - ",Orte[[#This Row],[Landkreis]])</f>
        <v>Zeithain - Landkreis Meißen</v>
      </c>
      <c r="L8107" s="3" t="s">
        <v>12115</v>
      </c>
      <c r="M8107" s="3"/>
      <c r="N8107" t="str">
        <f>Orte[[#This Row],[Ort]]</f>
        <v>Zeithain</v>
      </c>
    </row>
    <row r="8108" spans="1:14" x14ac:dyDescent="0.35">
      <c r="A8108" t="s">
        <v>890</v>
      </c>
      <c r="B8108" s="3" t="s">
        <v>7907</v>
      </c>
      <c r="C8108" s="4">
        <v>49.1126594041</v>
      </c>
      <c r="D8108" s="4">
        <v>12.168314479299999</v>
      </c>
      <c r="E8108" s="4">
        <f>Orte[[#This Row],[Lat_dez]]*PI()/180</f>
        <v>0.85717761101210121</v>
      </c>
      <c r="F8108" s="4">
        <f>Orte[[#This Row],[Lon_dez]]*PI()/180</f>
        <v>0.2123771520818844</v>
      </c>
      <c r="G8108" t="s">
        <v>665</v>
      </c>
      <c r="H8108" t="s">
        <v>874</v>
      </c>
      <c r="I8108" s="4" t="b">
        <v>0</v>
      </c>
      <c r="J8108" s="4" t="str">
        <f>CONCATENATE(Orte[[#This Row],[Ort]]," - ",Orte[[#This Row],[Landkreis]])</f>
        <v>Zeitlarn - Landkreis Regensburg</v>
      </c>
      <c r="L8108" s="3" t="s">
        <v>10069</v>
      </c>
      <c r="M8108" s="3"/>
      <c r="N8108" t="str">
        <f>Orte[[#This Row],[Ort]]</f>
        <v>Zeitlarn</v>
      </c>
    </row>
    <row r="8109" spans="1:14" x14ac:dyDescent="0.35">
      <c r="A8109" t="s">
        <v>1158</v>
      </c>
      <c r="B8109" s="3" t="s">
        <v>8120</v>
      </c>
      <c r="C8109" s="4">
        <v>50.245803439600003</v>
      </c>
      <c r="D8109" s="4">
        <v>9.7157949812099993</v>
      </c>
      <c r="E8109" s="4">
        <f>Orte[[#This Row],[Lat_dez]]*PI()/180</f>
        <v>0.87695470533091191</v>
      </c>
      <c r="F8109" s="4">
        <f>Orte[[#This Row],[Lon_dez]]*PI()/180</f>
        <v>0.16957261187085509</v>
      </c>
      <c r="G8109" t="s">
        <v>665</v>
      </c>
      <c r="H8109" t="s">
        <v>998</v>
      </c>
      <c r="I8109" s="4" t="b">
        <v>0</v>
      </c>
      <c r="J8109" s="4" t="str">
        <f>CONCATENATE(Orte[[#This Row],[Ort]]," - ",Orte[[#This Row],[Landkreis]])</f>
        <v>Zeitlofs - Landkreis Bad Kissingen</v>
      </c>
      <c r="L8109" s="3" t="s">
        <v>15499</v>
      </c>
      <c r="M8109" s="3"/>
      <c r="N8109" t="str">
        <f>Orte[[#This Row],[Ort]]</f>
        <v>Zeitlofs</v>
      </c>
    </row>
    <row r="8110" spans="1:14" x14ac:dyDescent="0.35">
      <c r="A8110" t="s">
        <v>4051</v>
      </c>
      <c r="B8110" s="3" t="s">
        <v>11521</v>
      </c>
      <c r="C8110" s="4">
        <v>51.092739229300001</v>
      </c>
      <c r="D8110" s="4">
        <v>12.119864657300001</v>
      </c>
      <c r="E8110" s="4">
        <f>Orte[[#This Row],[Lat_dez]]*PI()/180</f>
        <v>0.8917365234141551</v>
      </c>
      <c r="F8110" s="4">
        <f>Orte[[#This Row],[Lon_dez]]*PI()/180</f>
        <v>0.21153154316597922</v>
      </c>
      <c r="G8110" t="s">
        <v>809</v>
      </c>
      <c r="H8110" t="s">
        <v>850</v>
      </c>
      <c r="I8110" s="4" t="b">
        <v>0</v>
      </c>
      <c r="J8110" s="4" t="str">
        <f>CONCATENATE(Orte[[#This Row],[Ort]]," - ",Orte[[#This Row],[Landkreis]])</f>
        <v>Zeitz - Landkreis Burgenlandkreis</v>
      </c>
      <c r="L8110" s="3" t="s">
        <v>13483</v>
      </c>
      <c r="M8110" s="3"/>
      <c r="N8110" t="str">
        <f>Orte[[#This Row],[Ort]]</f>
        <v>Zeitz</v>
      </c>
    </row>
    <row r="8111" spans="1:14" x14ac:dyDescent="0.35">
      <c r="A8111" t="s">
        <v>5420</v>
      </c>
      <c r="B8111" s="3" t="s">
        <v>13300</v>
      </c>
      <c r="C8111" s="4">
        <v>51.017373644700001</v>
      </c>
      <c r="D8111" s="4">
        <v>12.150177213999999</v>
      </c>
      <c r="E8111" s="4">
        <f>Orte[[#This Row],[Lat_dez]]*PI()/180</f>
        <v>0.89042114582019471</v>
      </c>
      <c r="F8111" s="4">
        <f>Orte[[#This Row],[Lon_dez]]*PI()/180</f>
        <v>0.21206059708509165</v>
      </c>
      <c r="G8111" t="s">
        <v>809</v>
      </c>
      <c r="H8111" t="s">
        <v>850</v>
      </c>
      <c r="I8111" s="4" t="b">
        <v>0</v>
      </c>
      <c r="J8111" s="4" t="str">
        <f>CONCATENATE(Orte[[#This Row],[Ort]]," - ",Orte[[#This Row],[Landkreis]])</f>
        <v>Zeitz, Gutenborn u.a. - Landkreis Burgenlandkreis</v>
      </c>
      <c r="L8111" s="3" t="s">
        <v>15414</v>
      </c>
      <c r="M8111" s="3"/>
      <c r="N8111" t="str">
        <f>Orte[[#This Row],[Ort]]</f>
        <v>Zeitz, Gutenborn u.a.</v>
      </c>
    </row>
    <row r="8112" spans="1:14" x14ac:dyDescent="0.35">
      <c r="A8112" t="s">
        <v>2464</v>
      </c>
      <c r="B8112" s="3" t="s">
        <v>9518</v>
      </c>
      <c r="C8112" s="4">
        <v>49.140660793499997</v>
      </c>
      <c r="D8112" s="4">
        <v>12.4162167861</v>
      </c>
      <c r="E8112" s="4">
        <f>Orte[[#This Row],[Lat_dez]]*PI()/180</f>
        <v>0.85766632745226434</v>
      </c>
      <c r="F8112" s="4">
        <f>Orte[[#This Row],[Lon_dez]]*PI()/180</f>
        <v>0.2167038635588335</v>
      </c>
      <c r="G8112" t="s">
        <v>665</v>
      </c>
      <c r="H8112" t="s">
        <v>915</v>
      </c>
      <c r="I8112" s="4" t="b">
        <v>0</v>
      </c>
      <c r="J8112" s="4" t="str">
        <f>CONCATENATE(Orte[[#This Row],[Ort]]," - ",Orte[[#This Row],[Landkreis]])</f>
        <v>Zell - Landkreis Cham</v>
      </c>
      <c r="L8112" s="3" t="s">
        <v>12701</v>
      </c>
      <c r="M8112" s="3"/>
      <c r="N8112" t="str">
        <f>Orte[[#This Row],[Ort]]</f>
        <v>Zell</v>
      </c>
    </row>
    <row r="8113" spans="1:14" x14ac:dyDescent="0.35">
      <c r="A8113" t="s">
        <v>2464</v>
      </c>
      <c r="B8113" s="3" t="s">
        <v>15102</v>
      </c>
      <c r="C8113" s="4">
        <v>50.133050173599997</v>
      </c>
      <c r="D8113" s="4">
        <v>11.7994704186</v>
      </c>
      <c r="E8113" s="4">
        <f>Orte[[#This Row],[Lat_dez]]*PI()/180</f>
        <v>0.87498678959683474</v>
      </c>
      <c r="F8113" s="4">
        <f>Orte[[#This Row],[Lon_dez]]*PI()/180</f>
        <v>0.20593960879624357</v>
      </c>
      <c r="G8113" t="s">
        <v>665</v>
      </c>
      <c r="H8113" t="s">
        <v>852</v>
      </c>
      <c r="I8113" s="4" t="b">
        <v>0</v>
      </c>
      <c r="J8113" s="4" t="str">
        <f>CONCATENATE(Orte[[#This Row],[Ort]]," - ",Orte[[#This Row],[Landkreis]])</f>
        <v>Zell - Landkreis Hof</v>
      </c>
      <c r="L8113" s="3" t="s">
        <v>14532</v>
      </c>
      <c r="M8113" s="3"/>
      <c r="N8113" t="str">
        <f>Orte[[#This Row],[Ort]]</f>
        <v>Zell</v>
      </c>
    </row>
    <row r="8114" spans="1:14" x14ac:dyDescent="0.35">
      <c r="A8114" t="s">
        <v>5040</v>
      </c>
      <c r="B8114" s="3" t="s">
        <v>12800</v>
      </c>
      <c r="C8114" s="4">
        <v>50.027401902199998</v>
      </c>
      <c r="D8114" s="4">
        <v>7.1940894009800003</v>
      </c>
      <c r="E8114" s="4">
        <f>Orte[[#This Row],[Lat_dez]]*PI()/180</f>
        <v>0.87314287941186419</v>
      </c>
      <c r="F8114" s="4">
        <f>Orte[[#This Row],[Lon_dez]]*PI()/180</f>
        <v>0.12556054672992759</v>
      </c>
      <c r="G8114" t="s">
        <v>514</v>
      </c>
      <c r="H8114" t="s">
        <v>538</v>
      </c>
      <c r="I8114" s="4" t="b">
        <v>0</v>
      </c>
      <c r="J8114" s="4" t="str">
        <f>CONCATENATE(Orte[[#This Row],[Ort]]," - ",Orte[[#This Row],[Landkreis]])</f>
        <v>Zell (Mosel) - Landkreis Cochem-Zell</v>
      </c>
      <c r="L8114" s="3" t="s">
        <v>8138</v>
      </c>
      <c r="M8114" s="3"/>
      <c r="N8114" t="str">
        <f>Orte[[#This Row],[Ort]]</f>
        <v>Zell (Mosel)</v>
      </c>
    </row>
    <row r="8115" spans="1:14" x14ac:dyDescent="0.35">
      <c r="A8115" t="s">
        <v>3559</v>
      </c>
      <c r="B8115" s="3" t="s">
        <v>10901</v>
      </c>
      <c r="C8115" s="4">
        <v>49.807134875999999</v>
      </c>
      <c r="D8115" s="4">
        <v>9.8592946994100004</v>
      </c>
      <c r="E8115" s="4">
        <f>Orte[[#This Row],[Lat_dez]]*PI()/180</f>
        <v>0.86929849457109754</v>
      </c>
      <c r="F8115" s="4">
        <f>Orte[[#This Row],[Lon_dez]]*PI()/180</f>
        <v>0.17207715442912913</v>
      </c>
      <c r="G8115" t="s">
        <v>665</v>
      </c>
      <c r="H8115" t="s">
        <v>1003</v>
      </c>
      <c r="I8115" s="4" t="b">
        <v>0</v>
      </c>
      <c r="J8115" s="4" t="str">
        <f>CONCATENATE(Orte[[#This Row],[Ort]]," - ",Orte[[#This Row],[Landkreis]])</f>
        <v>Zell a. Main - Landkreis Würzburg</v>
      </c>
      <c r="L8115" s="3" t="s">
        <v>9660</v>
      </c>
      <c r="M8115" s="3"/>
      <c r="N8115" t="str">
        <f>Orte[[#This Row],[Ort]]</f>
        <v>Zell a. Main</v>
      </c>
    </row>
    <row r="8116" spans="1:14" x14ac:dyDescent="0.35">
      <c r="A8116" t="s">
        <v>1617</v>
      </c>
      <c r="B8116" s="3" t="s">
        <v>8567</v>
      </c>
      <c r="C8116" s="4">
        <v>48.343586348400002</v>
      </c>
      <c r="D8116" s="4">
        <v>8.0828541746399996</v>
      </c>
      <c r="E8116" s="4">
        <f>Orte[[#This Row],[Lat_dez]]*PI()/180</f>
        <v>0.84375475400176247</v>
      </c>
      <c r="F8116" s="4">
        <f>Orte[[#This Row],[Lon_dez]]*PI()/180</f>
        <v>0.14107241830603673</v>
      </c>
      <c r="G8116" t="s">
        <v>546</v>
      </c>
      <c r="H8116" t="s">
        <v>622</v>
      </c>
      <c r="I8116" s="4" t="b">
        <v>0</v>
      </c>
      <c r="J8116" s="4" t="str">
        <f>CONCATENATE(Orte[[#This Row],[Ort]]," - ",Orte[[#This Row],[Landkreis]])</f>
        <v>Zell am Harmersbach - Landkreis Ortenaukreis</v>
      </c>
      <c r="L8116" s="3" t="s">
        <v>15411</v>
      </c>
      <c r="M8116" s="3"/>
      <c r="N8116" t="str">
        <f>Orte[[#This Row],[Ort]]</f>
        <v>Zell am Harmersbach</v>
      </c>
    </row>
    <row r="8117" spans="1:14" x14ac:dyDescent="0.35">
      <c r="A8117" t="s">
        <v>6259</v>
      </c>
      <c r="B8117" s="3" t="s">
        <v>14418</v>
      </c>
      <c r="C8117" s="4">
        <v>47.717797125399997</v>
      </c>
      <c r="D8117" s="4">
        <v>7.8573024665000002</v>
      </c>
      <c r="E8117" s="4">
        <f>Orte[[#This Row],[Lat_dez]]*PI()/180</f>
        <v>0.83283267163691543</v>
      </c>
      <c r="F8117" s="4">
        <f>Orte[[#This Row],[Lon_dez]]*PI()/180</f>
        <v>0.13713579836549647</v>
      </c>
      <c r="G8117" t="s">
        <v>546</v>
      </c>
      <c r="H8117" t="s">
        <v>597</v>
      </c>
      <c r="I8117" s="4" t="b">
        <v>0</v>
      </c>
      <c r="J8117" s="4" t="str">
        <f>CONCATENATE(Orte[[#This Row],[Ort]]," - ",Orte[[#This Row],[Landkreis]])</f>
        <v>Zell im Wiesental - Landkreis Lörrach</v>
      </c>
      <c r="L8117" s="3" t="s">
        <v>14092</v>
      </c>
      <c r="M8117" s="3"/>
      <c r="N8117" t="str">
        <f>Orte[[#This Row],[Ort]]</f>
        <v>Zell im Wiesental</v>
      </c>
    </row>
    <row r="8118" spans="1:14" x14ac:dyDescent="0.35">
      <c r="A8118" t="s">
        <v>4868</v>
      </c>
      <c r="B8118" s="3" t="s">
        <v>12575</v>
      </c>
      <c r="C8118" s="4">
        <v>48.6479984339</v>
      </c>
      <c r="D8118" s="4">
        <v>9.5750734704700005</v>
      </c>
      <c r="E8118" s="4">
        <f>Orte[[#This Row],[Lat_dez]]*PI()/180</f>
        <v>0.84906774717659994</v>
      </c>
      <c r="F8118" s="4">
        <f>Orte[[#This Row],[Lon_dez]]*PI()/180</f>
        <v>0.16711655818006155</v>
      </c>
      <c r="G8118" t="s">
        <v>546</v>
      </c>
      <c r="H8118" t="s">
        <v>644</v>
      </c>
      <c r="I8118" s="4" t="b">
        <v>0</v>
      </c>
      <c r="J8118" s="4" t="str">
        <f>CONCATENATE(Orte[[#This Row],[Ort]]," - ",Orte[[#This Row],[Landkreis]])</f>
        <v>Zell unter Aichelberg - Landkreis Göppingen</v>
      </c>
      <c r="L8118" s="3" t="s">
        <v>14199</v>
      </c>
      <c r="M8118" s="3"/>
      <c r="N8118" t="str">
        <f>Orte[[#This Row],[Ort]]</f>
        <v>Zell unter Aichelberg</v>
      </c>
    </row>
    <row r="8119" spans="1:14" x14ac:dyDescent="0.35">
      <c r="A8119" t="s">
        <v>4499</v>
      </c>
      <c r="B8119" s="3" t="s">
        <v>12101</v>
      </c>
      <c r="C8119" s="4">
        <v>50.663216206400001</v>
      </c>
      <c r="D8119" s="4">
        <v>10.6784427015</v>
      </c>
      <c r="E8119" s="4">
        <f>Orte[[#This Row],[Lat_dez]]*PI()/180</f>
        <v>0.88423993245143095</v>
      </c>
      <c r="F8119" s="4">
        <f>Orte[[#This Row],[Lon_dez]]*PI()/180</f>
        <v>0.18637398412673301</v>
      </c>
      <c r="G8119" t="s">
        <v>678</v>
      </c>
      <c r="H8119" t="s">
        <v>690</v>
      </c>
      <c r="I8119" s="4" t="b">
        <v>0</v>
      </c>
      <c r="J8119" s="4" t="str">
        <f>CONCATENATE(Orte[[#This Row],[Ort]]," - ",Orte[[#This Row],[Landkreis]])</f>
        <v>Zella-Mehlis - Landkreis Schmalkalden-Meiningen</v>
      </c>
      <c r="L8119" s="3" t="s">
        <v>9858</v>
      </c>
      <c r="M8119" s="3"/>
      <c r="N8119" t="str">
        <f>Orte[[#This Row],[Ort]]</f>
        <v>Zella-Mehlis</v>
      </c>
    </row>
    <row r="8120" spans="1:14" x14ac:dyDescent="0.35">
      <c r="A8120" t="s">
        <v>6425</v>
      </c>
      <c r="B8120" s="3" t="s">
        <v>14654</v>
      </c>
      <c r="C8120" s="4">
        <v>49.899010331200003</v>
      </c>
      <c r="D8120" s="4">
        <v>9.7795482299500005</v>
      </c>
      <c r="E8120" s="4">
        <f>Orte[[#This Row],[Lat_dez]]*PI()/180</f>
        <v>0.87090202376610615</v>
      </c>
      <c r="F8120" s="4">
        <f>Orte[[#This Row],[Lon_dez]]*PI()/180</f>
        <v>0.17068531597021103</v>
      </c>
      <c r="G8120" t="s">
        <v>665</v>
      </c>
      <c r="H8120" t="s">
        <v>826</v>
      </c>
      <c r="I8120" s="4" t="b">
        <v>0</v>
      </c>
      <c r="J8120" s="4" t="str">
        <f>CONCATENATE(Orte[[#This Row],[Ort]]," - ",Orte[[#This Row],[Landkreis]])</f>
        <v>Zellingen - Landkreis Main-Spessart</v>
      </c>
      <c r="L8120" s="3" t="s">
        <v>8230</v>
      </c>
      <c r="M8120" s="3"/>
      <c r="N8120" t="str">
        <f>Orte[[#This Row],[Ort]]</f>
        <v>Zellingen</v>
      </c>
    </row>
    <row r="8121" spans="1:14" x14ac:dyDescent="0.35">
      <c r="A8121" t="s">
        <v>3709</v>
      </c>
      <c r="B8121" s="3" t="s">
        <v>11093</v>
      </c>
      <c r="C8121" s="4">
        <v>49.968505721100001</v>
      </c>
      <c r="D8121" s="4">
        <v>7.00625909609</v>
      </c>
      <c r="E8121" s="4">
        <f>Orte[[#This Row],[Lat_dez]]*PI()/180</f>
        <v>0.87211494713481841</v>
      </c>
      <c r="F8121" s="4">
        <f>Orte[[#This Row],[Lon_dez]]*PI()/180</f>
        <v>0.12228228947457226</v>
      </c>
      <c r="G8121" t="s">
        <v>514</v>
      </c>
      <c r="H8121" t="s">
        <v>1254</v>
      </c>
      <c r="I8121" s="4" t="b">
        <v>0</v>
      </c>
      <c r="J8121" s="4" t="str">
        <f>CONCATENATE(Orte[[#This Row],[Ort]]," - ",Orte[[#This Row],[Landkreis]])</f>
        <v>Zeltingen-Rachtig, Erden, Lösnich u.a. - Landkreis Bernkastel-Wittlich</v>
      </c>
      <c r="L8121" s="3" t="s">
        <v>12779</v>
      </c>
      <c r="M8121" s="3"/>
      <c r="N8121" t="str">
        <f>Orte[[#This Row],[Ort]]</f>
        <v>Zeltingen-Rachtig, Erden, Lösnich u.a.</v>
      </c>
    </row>
    <row r="8122" spans="1:14" x14ac:dyDescent="0.35">
      <c r="A8122" t="s">
        <v>7067</v>
      </c>
      <c r="B8122" s="3" t="s">
        <v>15515</v>
      </c>
      <c r="C8122" s="4">
        <v>49.882177396700001</v>
      </c>
      <c r="D8122" s="4">
        <v>6.6822064239900003</v>
      </c>
      <c r="E8122" s="4">
        <f>Orte[[#This Row],[Lat_dez]]*PI()/180</f>
        <v>0.87060823363630868</v>
      </c>
      <c r="F8122" s="4">
        <f>Orte[[#This Row],[Lon_dez]]*PI()/180</f>
        <v>0.11662650339654171</v>
      </c>
      <c r="G8122" t="s">
        <v>514</v>
      </c>
      <c r="H8122" t="s">
        <v>520</v>
      </c>
      <c r="I8122" s="4" t="b">
        <v>0</v>
      </c>
      <c r="J8122" s="4" t="str">
        <f>CONCATENATE(Orte[[#This Row],[Ort]]," - ",Orte[[#This Row],[Landkreis]])</f>
        <v>Zemmer - Landkreis Trier-Saarburg</v>
      </c>
      <c r="L8122" s="3" t="s">
        <v>8789</v>
      </c>
      <c r="M8122" s="3"/>
      <c r="N8122" t="str">
        <f>Orte[[#This Row],[Ort]]</f>
        <v>Zemmer</v>
      </c>
    </row>
    <row r="8123" spans="1:14" x14ac:dyDescent="0.35">
      <c r="A8123" t="s">
        <v>6159</v>
      </c>
      <c r="B8123" s="3" t="s">
        <v>14282</v>
      </c>
      <c r="C8123" s="4">
        <v>48.787899002099998</v>
      </c>
      <c r="D8123" s="4">
        <v>13.255874479599999</v>
      </c>
      <c r="E8123" s="4">
        <f>Orte[[#This Row],[Lat_dez]]*PI()/180</f>
        <v>0.85150947271710087</v>
      </c>
      <c r="F8123" s="4">
        <f>Orte[[#This Row],[Lon_dez]]*PI()/180</f>
        <v>0.2313586549001099</v>
      </c>
      <c r="G8123" t="s">
        <v>665</v>
      </c>
      <c r="H8123" t="s">
        <v>937</v>
      </c>
      <c r="I8123" s="4" t="b">
        <v>0</v>
      </c>
      <c r="J8123" s="4" t="str">
        <f>CONCATENATE(Orte[[#This Row],[Ort]]," - ",Orte[[#This Row],[Landkreis]])</f>
        <v>Zenting - Landkreis Freyung-Grafenau</v>
      </c>
      <c r="L8123" s="3" t="s">
        <v>10378</v>
      </c>
      <c r="M8123" s="3"/>
      <c r="N8123" t="str">
        <f>Orte[[#This Row],[Ort]]</f>
        <v>Zenting</v>
      </c>
    </row>
    <row r="8124" spans="1:14" x14ac:dyDescent="0.35">
      <c r="A8124" t="s">
        <v>7103</v>
      </c>
      <c r="B8124" s="3" t="s">
        <v>15571</v>
      </c>
      <c r="C8124" s="4">
        <v>51.971883942300003</v>
      </c>
      <c r="D8124" s="4">
        <v>12.088023839</v>
      </c>
      <c r="E8124" s="4">
        <f>Orte[[#This Row],[Lat_dez]]*PI()/180</f>
        <v>0.90708049325750562</v>
      </c>
      <c r="F8124" s="4">
        <f>Orte[[#This Row],[Lon_dez]]*PI()/180</f>
        <v>0.21097581605011492</v>
      </c>
      <c r="G8124" t="s">
        <v>809</v>
      </c>
      <c r="H8124" t="s">
        <v>1304</v>
      </c>
      <c r="I8124" s="4" t="b">
        <v>0</v>
      </c>
      <c r="J8124" s="4" t="str">
        <f>CONCATENATE(Orte[[#This Row],[Ort]]," - ",Orte[[#This Row],[Landkreis]])</f>
        <v>Zerbst/Anhalt - Landkreis Anhalt-Bitterfeld</v>
      </c>
      <c r="L8124" s="3" t="s">
        <v>8911</v>
      </c>
      <c r="M8124" s="3"/>
      <c r="N8124" t="str">
        <f>Orte[[#This Row],[Ort]]</f>
        <v>Zerbst/Anhalt</v>
      </c>
    </row>
    <row r="8125" spans="1:14" x14ac:dyDescent="0.35">
      <c r="A8125" t="s">
        <v>1279</v>
      </c>
      <c r="B8125" s="3" t="s">
        <v>8221</v>
      </c>
      <c r="C8125" s="4">
        <v>49.591501285299998</v>
      </c>
      <c r="D8125" s="4">
        <v>6.6888574638699998</v>
      </c>
      <c r="E8125" s="4">
        <f>Orte[[#This Row],[Lat_dez]]*PI()/180</f>
        <v>0.86553497843548477</v>
      </c>
      <c r="F8125" s="4">
        <f>Orte[[#This Row],[Lon_dez]]*PI()/180</f>
        <v>0.11674258594112914</v>
      </c>
      <c r="G8125" t="s">
        <v>514</v>
      </c>
      <c r="H8125" t="s">
        <v>520</v>
      </c>
      <c r="I8125" s="4" t="b">
        <v>0</v>
      </c>
      <c r="J8125" s="4" t="str">
        <f>CONCATENATE(Orte[[#This Row],[Ort]]," - ",Orte[[#This Row],[Landkreis]])</f>
        <v>Zerf - Landkreis Trier-Saarburg</v>
      </c>
      <c r="L8125" s="3" t="s">
        <v>12400</v>
      </c>
      <c r="M8125" s="3"/>
      <c r="N8125" t="str">
        <f>Orte[[#This Row],[Ort]]</f>
        <v>Zerf</v>
      </c>
    </row>
    <row r="8126" spans="1:14" x14ac:dyDescent="0.35">
      <c r="A8126" t="s">
        <v>2079</v>
      </c>
      <c r="B8126" s="3" t="s">
        <v>9071</v>
      </c>
      <c r="C8126" s="4">
        <v>53.059017476100003</v>
      </c>
      <c r="D8126" s="4">
        <v>10.9046429506</v>
      </c>
      <c r="E8126" s="4">
        <f>Orte[[#This Row],[Lat_dez]]*PI()/180</f>
        <v>0.92605455283115679</v>
      </c>
      <c r="F8126" s="4">
        <f>Orte[[#This Row],[Lon_dez]]*PI()/180</f>
        <v>0.19032192324235936</v>
      </c>
      <c r="G8126" t="s">
        <v>554</v>
      </c>
      <c r="H8126" t="s">
        <v>962</v>
      </c>
      <c r="I8126" s="4" t="b">
        <v>0</v>
      </c>
      <c r="J8126" s="4" t="str">
        <f>CONCATENATE(Orte[[#This Row],[Ort]]," - ",Orte[[#This Row],[Landkreis]])</f>
        <v>Zernien - Landkreis Lüchow-Dannenberg</v>
      </c>
      <c r="L8126" s="3" t="s">
        <v>13737</v>
      </c>
      <c r="M8126" s="3"/>
      <c r="N8126" t="str">
        <f>Orte[[#This Row],[Ort]]</f>
        <v>Zernien</v>
      </c>
    </row>
    <row r="8127" spans="1:14" x14ac:dyDescent="0.35">
      <c r="A8127" t="s">
        <v>1922</v>
      </c>
      <c r="B8127" s="3" t="s">
        <v>8895</v>
      </c>
      <c r="C8127" s="4">
        <v>52.436871697999997</v>
      </c>
      <c r="D8127" s="4">
        <v>14.4722994929</v>
      </c>
      <c r="E8127" s="4">
        <f>Orte[[#This Row],[Lat_dez]]*PI()/180</f>
        <v>0.91519606057592962</v>
      </c>
      <c r="F8127" s="4">
        <f>Orte[[#This Row],[Lon_dez]]*PI()/180</f>
        <v>0.2525892764858107</v>
      </c>
      <c r="G8127" t="s">
        <v>885</v>
      </c>
      <c r="H8127" t="s">
        <v>975</v>
      </c>
      <c r="I8127" s="4" t="b">
        <v>0</v>
      </c>
      <c r="J8127" s="4" t="str">
        <f>CONCATENATE(Orte[[#This Row],[Ort]]," - ",Orte[[#This Row],[Landkreis]])</f>
        <v>Zeschdorf, Podelzig, Lebus - Landkreis Märkisch-Oderland</v>
      </c>
      <c r="L8127" s="3" t="s">
        <v>14201</v>
      </c>
      <c r="M8127" s="3"/>
      <c r="N8127" t="str">
        <f>Orte[[#This Row],[Ort]]</f>
        <v>Zeschdorf, Podelzig, Lebus</v>
      </c>
    </row>
    <row r="8128" spans="1:14" x14ac:dyDescent="0.35">
      <c r="A8128" t="s">
        <v>2415</v>
      </c>
      <c r="B8128" s="3" t="s">
        <v>9463</v>
      </c>
      <c r="C8128" s="4">
        <v>53.404013939899997</v>
      </c>
      <c r="D8128" s="4">
        <v>7.9468818916300004</v>
      </c>
      <c r="E8128" s="4">
        <f>Orte[[#This Row],[Lat_dez]]*PI()/180</f>
        <v>0.93207587703220407</v>
      </c>
      <c r="F8128" s="4">
        <f>Orte[[#This Row],[Lon_dez]]*PI()/180</f>
        <v>0.1386992542760587</v>
      </c>
      <c r="G8128" t="s">
        <v>554</v>
      </c>
      <c r="H8128" t="s">
        <v>2133</v>
      </c>
      <c r="I8128" s="4" t="b">
        <v>0</v>
      </c>
      <c r="J8128" s="4" t="str">
        <f>CONCATENATE(Orte[[#This Row],[Ort]]," - ",Orte[[#This Row],[Landkreis]])</f>
        <v>Zetel - Landkreis Friesland</v>
      </c>
      <c r="L8128" s="3" t="s">
        <v>8275</v>
      </c>
      <c r="M8128" s="3"/>
      <c r="N8128" t="str">
        <f>Orte[[#This Row],[Ort]]</f>
        <v>Zetel</v>
      </c>
    </row>
    <row r="8129" spans="1:14" x14ac:dyDescent="0.35">
      <c r="A8129" t="s">
        <v>2784</v>
      </c>
      <c r="B8129" s="3" t="s">
        <v>9930</v>
      </c>
      <c r="C8129" s="4">
        <v>50.624770527599999</v>
      </c>
      <c r="D8129" s="4">
        <v>11.9975153255</v>
      </c>
      <c r="E8129" s="4">
        <f>Orte[[#This Row],[Lat_dez]]*PI()/180</f>
        <v>0.88356892877320681</v>
      </c>
      <c r="F8129" s="4">
        <f>Orte[[#This Row],[Lon_dez]]*PI()/180</f>
        <v>0.20939614448845417</v>
      </c>
      <c r="G8129" t="s">
        <v>678</v>
      </c>
      <c r="H8129" t="s">
        <v>2176</v>
      </c>
      <c r="I8129" s="4" t="b">
        <v>0</v>
      </c>
      <c r="J8129" s="4" t="str">
        <f>CONCATENATE(Orte[[#This Row],[Ort]]," - ",Orte[[#This Row],[Landkreis]])</f>
        <v>Zeulenroda-Triebes, Langenwolschendorf - Landkreis Greiz</v>
      </c>
      <c r="L8129" s="3" t="s">
        <v>14540</v>
      </c>
      <c r="M8129" s="3"/>
      <c r="N8129" t="str">
        <f>Orte[[#This Row],[Ort]]</f>
        <v>Zeulenroda-Triebes, Langenwolschendorf</v>
      </c>
    </row>
    <row r="8130" spans="1:14" x14ac:dyDescent="0.35">
      <c r="A8130" t="s">
        <v>6044</v>
      </c>
      <c r="B8130" s="3" t="s">
        <v>14131</v>
      </c>
      <c r="C8130" s="4">
        <v>50.686126960899998</v>
      </c>
      <c r="D8130" s="4">
        <v>12.0104496241</v>
      </c>
      <c r="E8130" s="4">
        <f>Orte[[#This Row],[Lat_dez]]*PI()/180</f>
        <v>0.8846398005515721</v>
      </c>
      <c r="F8130" s="4">
        <f>Orte[[#This Row],[Lon_dez]]*PI()/180</f>
        <v>0.20962189058546027</v>
      </c>
      <c r="G8130" t="s">
        <v>678</v>
      </c>
      <c r="H8130" t="s">
        <v>2176</v>
      </c>
      <c r="I8130" s="4" t="b">
        <v>0</v>
      </c>
      <c r="J8130" s="4" t="str">
        <f>CONCATENATE(Orte[[#This Row],[Ort]]," - ",Orte[[#This Row],[Landkreis]])</f>
        <v>Zeulenroda-Triebes, Weißendorf - Landkreis Greiz</v>
      </c>
      <c r="L8130" s="3" t="s">
        <v>13253</v>
      </c>
      <c r="M8130" s="3"/>
      <c r="N8130" t="str">
        <f>Orte[[#This Row],[Ort]]</f>
        <v>Zeulenroda-Triebes, Weißendorf</v>
      </c>
    </row>
    <row r="8131" spans="1:14" x14ac:dyDescent="0.35">
      <c r="A8131" t="s">
        <v>2985</v>
      </c>
      <c r="B8131" s="3" t="s">
        <v>10172</v>
      </c>
      <c r="C8131" s="4">
        <v>52.345309018000002</v>
      </c>
      <c r="D8131" s="4">
        <v>13.612759561900001</v>
      </c>
      <c r="E8131" s="4">
        <f>Orte[[#This Row],[Lat_dez]]*PI()/180</f>
        <v>0.91359799033797973</v>
      </c>
      <c r="F8131" s="4">
        <f>Orte[[#This Row],[Lon_dez]]*PI()/180</f>
        <v>0.23758747463749585</v>
      </c>
      <c r="G8131" t="s">
        <v>885</v>
      </c>
      <c r="H8131" t="s">
        <v>1352</v>
      </c>
      <c r="I8131" s="4" t="b">
        <v>0</v>
      </c>
      <c r="J8131" s="4" t="str">
        <f>CONCATENATE(Orte[[#This Row],[Ort]]," - ",Orte[[#This Row],[Landkreis]])</f>
        <v>Zeuthen - Landkreis Dahme-Spreewald</v>
      </c>
      <c r="L8131" s="3" t="s">
        <v>11637</v>
      </c>
      <c r="M8131" s="3"/>
      <c r="N8131" t="str">
        <f>Orte[[#This Row],[Ort]]</f>
        <v>Zeuthen</v>
      </c>
    </row>
    <row r="8132" spans="1:14" x14ac:dyDescent="0.35">
      <c r="A8132" t="s">
        <v>3281</v>
      </c>
      <c r="B8132" s="3" t="s">
        <v>10537</v>
      </c>
      <c r="C8132" s="4">
        <v>53.286915624400002</v>
      </c>
      <c r="D8132" s="4">
        <v>9.2885522292699996</v>
      </c>
      <c r="E8132" s="4">
        <f>Orte[[#This Row],[Lat_dez]]*PI()/180</f>
        <v>0.93003212587819006</v>
      </c>
      <c r="F8132" s="4">
        <f>Orte[[#This Row],[Lon_dez]]*PI()/180</f>
        <v>0.16211581914422071</v>
      </c>
      <c r="G8132" t="s">
        <v>554</v>
      </c>
      <c r="H8132" t="s">
        <v>755</v>
      </c>
      <c r="I8132" s="4" t="b">
        <v>0</v>
      </c>
      <c r="J8132" s="4" t="str">
        <f>CONCATENATE(Orte[[#This Row],[Ort]]," - ",Orte[[#This Row],[Landkreis]])</f>
        <v>Zeven, Elsdorf - Landkreis Rotenburg (Wümme)</v>
      </c>
      <c r="L8132" s="3" t="s">
        <v>14002</v>
      </c>
      <c r="M8132" s="3"/>
      <c r="N8132" t="str">
        <f>Orte[[#This Row],[Ort]]</f>
        <v>Zeven, Elsdorf</v>
      </c>
    </row>
    <row r="8133" spans="1:14" x14ac:dyDescent="0.35">
      <c r="A8133" t="s">
        <v>3490</v>
      </c>
      <c r="B8133" s="3" t="s">
        <v>10807</v>
      </c>
      <c r="C8133" s="4">
        <v>50.609603549600003</v>
      </c>
      <c r="D8133" s="4">
        <v>11.709804826499999</v>
      </c>
      <c r="E8133" s="4">
        <f>Orte[[#This Row],[Lat_dez]]*PI()/180</f>
        <v>0.88330421506952927</v>
      </c>
      <c r="F8133" s="4">
        <f>Orte[[#This Row],[Lon_dez]]*PI()/180</f>
        <v>0.20437464898834834</v>
      </c>
      <c r="G8133" t="s">
        <v>678</v>
      </c>
      <c r="H8133" t="s">
        <v>1295</v>
      </c>
      <c r="I8133" s="4" t="b">
        <v>0</v>
      </c>
      <c r="J8133" s="4" t="str">
        <f>CONCATENATE(Orte[[#This Row],[Ort]]," - ",Orte[[#This Row],[Landkreis]])</f>
        <v>Ziegenrück - Landkreis Saale-Orla-Kreis</v>
      </c>
      <c r="L8133" s="3" t="s">
        <v>9430</v>
      </c>
      <c r="M8133" s="3"/>
      <c r="N8133" t="str">
        <f>Orte[[#This Row],[Ort]]</f>
        <v>Ziegenrück</v>
      </c>
    </row>
    <row r="8134" spans="1:14" x14ac:dyDescent="0.35">
      <c r="A8134" t="s">
        <v>4720</v>
      </c>
      <c r="B8134" s="3" t="s">
        <v>12386</v>
      </c>
      <c r="C8134" s="4">
        <v>48.2849318297</v>
      </c>
      <c r="D8134" s="4">
        <v>10.546214383100001</v>
      </c>
      <c r="E8134" s="4">
        <f>Orte[[#This Row],[Lat_dez]]*PI()/180</f>
        <v>0.84273103952927497</v>
      </c>
      <c r="F8134" s="4">
        <f>Orte[[#This Row],[Lon_dez]]*PI()/180</f>
        <v>0.18406616460627762</v>
      </c>
      <c r="G8134" t="s">
        <v>665</v>
      </c>
      <c r="H8134" t="s">
        <v>694</v>
      </c>
      <c r="I8134" s="4" t="b">
        <v>0</v>
      </c>
      <c r="J8134" s="4" t="str">
        <f>CONCATENATE(Orte[[#This Row],[Ort]]," - ",Orte[[#This Row],[Landkreis]])</f>
        <v>Ziemetshausen - Landkreis Günzburg</v>
      </c>
      <c r="L8134" s="3" t="s">
        <v>14338</v>
      </c>
      <c r="M8134" s="3"/>
      <c r="N8134" t="str">
        <f>Orte[[#This Row],[Ort]]</f>
        <v>Ziemetshausen</v>
      </c>
    </row>
    <row r="8135" spans="1:14" x14ac:dyDescent="0.35">
      <c r="A8135" t="s">
        <v>2041</v>
      </c>
      <c r="B8135" s="3" t="s">
        <v>9028</v>
      </c>
      <c r="C8135" s="4">
        <v>51.313260514600003</v>
      </c>
      <c r="D8135" s="4">
        <v>9.2715839665399997</v>
      </c>
      <c r="E8135" s="4">
        <f>Orte[[#This Row],[Lat_dez]]*PI()/180</f>
        <v>0.8955853459133698</v>
      </c>
      <c r="F8135" s="4">
        <f>Orte[[#This Row],[Lon_dez]]*PI()/180</f>
        <v>0.16181966709123877</v>
      </c>
      <c r="G8135" t="s">
        <v>549</v>
      </c>
      <c r="H8135" t="s">
        <v>1756</v>
      </c>
      <c r="I8135" s="4" t="b">
        <v>0</v>
      </c>
      <c r="J8135" s="4" t="str">
        <f>CONCATENATE(Orte[[#This Row],[Ort]]," - ",Orte[[#This Row],[Landkreis]])</f>
        <v>Zierenberg - Landkreis Kassel</v>
      </c>
      <c r="L8135" s="3" t="s">
        <v>12539</v>
      </c>
      <c r="M8135" s="3"/>
      <c r="N8135" t="str">
        <f>Orte[[#This Row],[Ort]]</f>
        <v>Zierenberg</v>
      </c>
    </row>
    <row r="8136" spans="1:14" x14ac:dyDescent="0.35">
      <c r="A8136" t="s">
        <v>5487</v>
      </c>
      <c r="B8136" s="3" t="s">
        <v>13379</v>
      </c>
      <c r="C8136" s="4">
        <v>48.661372654700003</v>
      </c>
      <c r="D8136" s="4">
        <v>10.398554168900001</v>
      </c>
      <c r="E8136" s="4">
        <f>Orte[[#This Row],[Lat_dez]]*PI()/180</f>
        <v>0.84930117136444871</v>
      </c>
      <c r="F8136" s="4">
        <f>Orte[[#This Row],[Lon_dez]]*PI()/180</f>
        <v>0.18148900769428755</v>
      </c>
      <c r="G8136" t="s">
        <v>665</v>
      </c>
      <c r="H8136" t="s">
        <v>687</v>
      </c>
      <c r="I8136" s="4" t="b">
        <v>0</v>
      </c>
      <c r="J8136" s="4" t="str">
        <f>CONCATENATE(Orte[[#This Row],[Ort]]," - ",Orte[[#This Row],[Landkreis]])</f>
        <v>Ziertheim - Landkreis Dillingen a.d. Donau</v>
      </c>
      <c r="L8136" s="3" t="s">
        <v>13155</v>
      </c>
      <c r="M8136" s="3"/>
      <c r="N8136" t="str">
        <f>Orte[[#This Row],[Ort]]</f>
        <v>Ziertheim</v>
      </c>
    </row>
    <row r="8137" spans="1:14" x14ac:dyDescent="0.35">
      <c r="A8137" t="s">
        <v>3022</v>
      </c>
      <c r="B8137" s="3" t="s">
        <v>10220</v>
      </c>
      <c r="C8137" s="4">
        <v>52.246550584700003</v>
      </c>
      <c r="D8137" s="4">
        <v>12.3485528567</v>
      </c>
      <c r="E8137" s="4">
        <f>Orte[[#This Row],[Lat_dez]]*PI()/180</f>
        <v>0.91187433051278366</v>
      </c>
      <c r="F8137" s="4">
        <f>Orte[[#This Row],[Lon_dez]]*PI()/180</f>
        <v>0.21552290520596651</v>
      </c>
      <c r="G8137" t="s">
        <v>885</v>
      </c>
      <c r="H8137" t="s">
        <v>904</v>
      </c>
      <c r="I8137" s="4" t="b">
        <v>0</v>
      </c>
      <c r="J8137" s="4" t="str">
        <f>CONCATENATE(Orte[[#This Row],[Ort]]," - ",Orte[[#This Row],[Landkreis]])</f>
        <v>Ziesar - Landkreis Potsdam-Mittelmark</v>
      </c>
      <c r="L8137" s="3" t="s">
        <v>9060</v>
      </c>
      <c r="M8137" s="3"/>
      <c r="N8137" t="str">
        <f>Orte[[#This Row],[Ort]]</f>
        <v>Ziesar</v>
      </c>
    </row>
    <row r="8138" spans="1:14" x14ac:dyDescent="0.35">
      <c r="A8138" t="s">
        <v>1814</v>
      </c>
      <c r="B8138" s="3" t="s">
        <v>8775</v>
      </c>
      <c r="C8138" s="4">
        <v>53.671337984600001</v>
      </c>
      <c r="D8138" s="4">
        <v>10.8557508129</v>
      </c>
      <c r="E8138" s="4">
        <f>Orte[[#This Row],[Lat_dez]]*PI()/180</f>
        <v>0.93674156178196766</v>
      </c>
      <c r="F8138" s="4">
        <f>Orte[[#This Row],[Lon_dez]]*PI()/180</f>
        <v>0.18946859446115591</v>
      </c>
      <c r="G8138" t="s">
        <v>641</v>
      </c>
      <c r="H8138" t="s">
        <v>1043</v>
      </c>
      <c r="I8138" s="4" t="b">
        <v>0</v>
      </c>
      <c r="J8138" s="4" t="str">
        <f>CONCATENATE(Orte[[#This Row],[Ort]]," - ",Orte[[#This Row],[Landkreis]])</f>
        <v>Ziethen - Kreis Herzogtum Lauenburg</v>
      </c>
      <c r="L8138" s="3" t="s">
        <v>15497</v>
      </c>
      <c r="M8138" s="3"/>
      <c r="N8138" t="str">
        <f>Orte[[#This Row],[Ort]]</f>
        <v>Ziethen</v>
      </c>
    </row>
    <row r="8139" spans="1:14" x14ac:dyDescent="0.35">
      <c r="A8139" t="s">
        <v>3096</v>
      </c>
      <c r="B8139" s="3" t="s">
        <v>10312</v>
      </c>
      <c r="C8139" s="4">
        <v>48.164916466500003</v>
      </c>
      <c r="D8139" s="4">
        <v>8.5503048114299993</v>
      </c>
      <c r="E8139" s="4">
        <f>Orte[[#This Row],[Lat_dez]]*PI()/180</f>
        <v>0.84063637628845811</v>
      </c>
      <c r="F8139" s="4">
        <f>Orte[[#This Row],[Lon_dez]]*PI()/180</f>
        <v>0.14923097100856636</v>
      </c>
      <c r="G8139" t="s">
        <v>546</v>
      </c>
      <c r="H8139" t="s">
        <v>719</v>
      </c>
      <c r="I8139" s="4" t="b">
        <v>0</v>
      </c>
      <c r="J8139" s="4" t="str">
        <f>CONCATENATE(Orte[[#This Row],[Ort]]," - ",Orte[[#This Row],[Landkreis]])</f>
        <v>Zimmern ob Rottweil - Landkreis Rottweil</v>
      </c>
      <c r="L8139" s="3" t="s">
        <v>12105</v>
      </c>
      <c r="M8139" s="3"/>
      <c r="N8139" t="str">
        <f>Orte[[#This Row],[Ort]]</f>
        <v>Zimmern ob Rottweil</v>
      </c>
    </row>
    <row r="8140" spans="1:14" x14ac:dyDescent="0.35">
      <c r="A8140" t="s">
        <v>4251</v>
      </c>
      <c r="B8140" s="3" t="s">
        <v>11769</v>
      </c>
      <c r="C8140" s="4">
        <v>48.2208616136</v>
      </c>
      <c r="D8140" s="4">
        <v>8.7216734770399995</v>
      </c>
      <c r="E8140" s="4">
        <f>Orte[[#This Row],[Lat_dez]]*PI()/180</f>
        <v>0.84161280330586563</v>
      </c>
      <c r="F8140" s="4">
        <f>Orte[[#This Row],[Lon_dez]]*PI()/180</f>
        <v>0.15222191845821004</v>
      </c>
      <c r="G8140" t="s">
        <v>546</v>
      </c>
      <c r="H8140" t="s">
        <v>1492</v>
      </c>
      <c r="I8140" s="4" t="b">
        <v>0</v>
      </c>
      <c r="J8140" s="4" t="str">
        <f>CONCATENATE(Orte[[#This Row],[Ort]]," - ",Orte[[#This Row],[Landkreis]])</f>
        <v>Zimmern unter der Burg - Landkreis Zollernalbkreis</v>
      </c>
      <c r="L8140" s="3" t="s">
        <v>14937</v>
      </c>
      <c r="M8140" s="3"/>
      <c r="N8140" t="str">
        <f>Orte[[#This Row],[Ort]]</f>
        <v>Zimmern unter der Burg</v>
      </c>
    </row>
    <row r="8141" spans="1:14" x14ac:dyDescent="0.35">
      <c r="A8141" t="s">
        <v>2470</v>
      </c>
      <c r="B8141" s="3" t="s">
        <v>9525</v>
      </c>
      <c r="C8141" s="4">
        <v>54.430510310199999</v>
      </c>
      <c r="D8141" s="4">
        <v>12.7822488491</v>
      </c>
      <c r="E8141" s="4">
        <f>Orte[[#This Row],[Lat_dez]]*PI()/180</f>
        <v>0.94999161845371005</v>
      </c>
      <c r="F8141" s="4">
        <f>Orte[[#This Row],[Lon_dez]]*PI()/180</f>
        <v>0.22309232822605082</v>
      </c>
      <c r="G8141" t="s">
        <v>834</v>
      </c>
      <c r="H8141" t="s">
        <v>923</v>
      </c>
      <c r="I8141" s="4" t="b">
        <v>0</v>
      </c>
      <c r="J8141" s="4" t="str">
        <f>CONCATENATE(Orte[[#This Row],[Ort]]," - ",Orte[[#This Row],[Landkreis]])</f>
        <v>Zingst a. Darß - Landkreis Vorpommern-Rügen</v>
      </c>
      <c r="L8141" s="3" t="s">
        <v>7776</v>
      </c>
      <c r="M8141" s="3"/>
      <c r="N8141" t="str">
        <f>Orte[[#This Row],[Ort]]</f>
        <v>Zingst a. Darß</v>
      </c>
    </row>
    <row r="8142" spans="1:14" x14ac:dyDescent="0.35">
      <c r="A8142" t="s">
        <v>6552</v>
      </c>
      <c r="B8142" s="3" t="s">
        <v>14823</v>
      </c>
      <c r="C8142" s="4">
        <v>54.071745306499999</v>
      </c>
      <c r="D8142" s="4">
        <v>13.9024935847</v>
      </c>
      <c r="E8142" s="4">
        <f>Orte[[#This Row],[Lat_dez]]*PI()/180</f>
        <v>0.94372998789821549</v>
      </c>
      <c r="F8142" s="4">
        <f>Orte[[#This Row],[Lon_dez]]*PI()/180</f>
        <v>0.24264428729040416</v>
      </c>
      <c r="G8142" t="s">
        <v>834</v>
      </c>
      <c r="H8142" t="s">
        <v>987</v>
      </c>
      <c r="I8142" s="4" t="b">
        <v>0</v>
      </c>
      <c r="J8142" s="4" t="str">
        <f>CONCATENATE(Orte[[#This Row],[Ort]]," - ",Orte[[#This Row],[Landkreis]])</f>
        <v>Zinnowitz - Landkreis Vorpommern-Greifswald</v>
      </c>
      <c r="L8142" s="3" t="s">
        <v>13714</v>
      </c>
      <c r="M8142" s="3"/>
      <c r="N8142" t="str">
        <f>Orte[[#This Row],[Ort]]</f>
        <v>Zinnowitz</v>
      </c>
    </row>
    <row r="8143" spans="1:14" x14ac:dyDescent="0.35">
      <c r="A8143" t="s">
        <v>4728</v>
      </c>
      <c r="B8143" s="3" t="s">
        <v>12396</v>
      </c>
      <c r="C8143" s="4">
        <v>49.4351024662</v>
      </c>
      <c r="D8143" s="4">
        <v>10.9252435847</v>
      </c>
      <c r="E8143" s="4">
        <f>Orte[[#This Row],[Lat_dez]]*PI()/180</f>
        <v>0.8628053040959589</v>
      </c>
      <c r="F8143" s="4">
        <f>Orte[[#This Row],[Lon_dez]]*PI()/180</f>
        <v>0.19068147213540299</v>
      </c>
      <c r="G8143" t="s">
        <v>665</v>
      </c>
      <c r="H8143" t="s">
        <v>2660</v>
      </c>
      <c r="I8143" s="4" t="b">
        <v>0</v>
      </c>
      <c r="J8143" s="4" t="str">
        <f>CONCATENATE(Orte[[#This Row],[Ort]]," - ",Orte[[#This Row],[Landkreis]])</f>
        <v>Zirndorf - Landkreis Fürth</v>
      </c>
      <c r="L8143" s="3" t="s">
        <v>11622</v>
      </c>
      <c r="M8143" s="3"/>
      <c r="N8143" t="str">
        <f>Orte[[#This Row],[Ort]]</f>
        <v>Zirndorf</v>
      </c>
    </row>
    <row r="8144" spans="1:14" x14ac:dyDescent="0.35">
      <c r="A8144" t="s">
        <v>3666</v>
      </c>
      <c r="B8144" s="3" t="s">
        <v>11030</v>
      </c>
      <c r="C8144" s="4">
        <v>50.959890759399997</v>
      </c>
      <c r="D8144" s="4">
        <v>14.859194004600001</v>
      </c>
      <c r="E8144" s="4">
        <f>Orte[[#This Row],[Lat_dez]]*PI()/180</f>
        <v>0.88941788020816337</v>
      </c>
      <c r="F8144" s="4">
        <f>Orte[[#This Row],[Lon_dez]]*PI()/180</f>
        <v>0.25934185957287148</v>
      </c>
      <c r="G8144" t="s">
        <v>869</v>
      </c>
      <c r="H8144" t="s">
        <v>979</v>
      </c>
      <c r="I8144" s="4" t="b">
        <v>0</v>
      </c>
      <c r="J8144" s="4" t="str">
        <f>CONCATENATE(Orte[[#This Row],[Ort]]," - ",Orte[[#This Row],[Landkreis]])</f>
        <v>Zittau - Landkreis Görlitz</v>
      </c>
      <c r="L8144" s="3" t="s">
        <v>11617</v>
      </c>
      <c r="M8144" s="3"/>
      <c r="N8144" t="str">
        <f>Orte[[#This Row],[Ort]]</f>
        <v>Zittau</v>
      </c>
    </row>
    <row r="8145" spans="1:14" x14ac:dyDescent="0.35">
      <c r="A8145" t="s">
        <v>2940</v>
      </c>
      <c r="B8145" s="3" t="s">
        <v>10109</v>
      </c>
      <c r="C8145" s="4">
        <v>50.904028203499998</v>
      </c>
      <c r="D8145" s="4">
        <v>14.7761554333</v>
      </c>
      <c r="E8145" s="4">
        <f>Orte[[#This Row],[Lat_dez]]*PI()/180</f>
        <v>0.88844289467912907</v>
      </c>
      <c r="F8145" s="4">
        <f>Orte[[#This Row],[Lon_dez]]*PI()/180</f>
        <v>0.25789256309753433</v>
      </c>
      <c r="G8145" t="s">
        <v>869</v>
      </c>
      <c r="H8145" t="s">
        <v>979</v>
      </c>
      <c r="I8145" s="4" t="b">
        <v>0</v>
      </c>
      <c r="J8145" s="4" t="str">
        <f>CONCATENATE(Orte[[#This Row],[Ort]]," - ",Orte[[#This Row],[Landkreis]])</f>
        <v>Zittau u.a. - Landkreis Görlitz</v>
      </c>
      <c r="L8145" s="3" t="s">
        <v>12531</v>
      </c>
      <c r="M8145" s="3"/>
      <c r="N8145" t="str">
        <f>Orte[[#This Row],[Ort]]</f>
        <v>Zittau u.a.</v>
      </c>
    </row>
    <row r="8146" spans="1:14" x14ac:dyDescent="0.35">
      <c r="A8146" t="s">
        <v>1297</v>
      </c>
      <c r="B8146" s="3" t="s">
        <v>8240</v>
      </c>
      <c r="C8146" s="4">
        <v>48.468503896599998</v>
      </c>
      <c r="D8146" s="4">
        <v>11.7680055709</v>
      </c>
      <c r="E8146" s="4">
        <f>Orte[[#This Row],[Lat_dez]]*PI()/180</f>
        <v>0.84593497651137128</v>
      </c>
      <c r="F8146" s="4">
        <f>Orte[[#This Row],[Lon_dez]]*PI()/180</f>
        <v>0.20539044360524</v>
      </c>
      <c r="G8146" t="s">
        <v>665</v>
      </c>
      <c r="H8146" t="s">
        <v>845</v>
      </c>
      <c r="I8146" s="4" t="b">
        <v>0</v>
      </c>
      <c r="J8146" s="4" t="str">
        <f>CONCATENATE(Orte[[#This Row],[Ort]]," - ",Orte[[#This Row],[Landkreis]])</f>
        <v>Zolling - Landkreis Freising</v>
      </c>
      <c r="L8146" s="3" t="s">
        <v>12522</v>
      </c>
      <c r="M8146" s="3"/>
      <c r="N8146" t="str">
        <f>Orte[[#This Row],[Ort]]</f>
        <v>Zolling</v>
      </c>
    </row>
    <row r="8147" spans="1:14" x14ac:dyDescent="0.35">
      <c r="A8147" t="s">
        <v>6499</v>
      </c>
      <c r="B8147" s="3" t="s">
        <v>14750</v>
      </c>
      <c r="C8147" s="4">
        <v>51.636703196100001</v>
      </c>
      <c r="D8147" s="4">
        <v>12.1223938908</v>
      </c>
      <c r="E8147" s="4">
        <f>Orte[[#This Row],[Lat_dez]]*PI()/180</f>
        <v>0.90123048564702424</v>
      </c>
      <c r="F8147" s="4">
        <f>Orte[[#This Row],[Lon_dez]]*PI()/180</f>
        <v>0.21157568661810594</v>
      </c>
      <c r="G8147" t="s">
        <v>809</v>
      </c>
      <c r="H8147" t="s">
        <v>1304</v>
      </c>
      <c r="I8147" s="4" t="b">
        <v>0</v>
      </c>
      <c r="J8147" s="4" t="str">
        <f>CONCATENATE(Orte[[#This Row],[Ort]]," - ",Orte[[#This Row],[Landkreis]])</f>
        <v>Zörbig - Landkreis Anhalt-Bitterfeld</v>
      </c>
      <c r="L8147" s="3" t="s">
        <v>15714</v>
      </c>
      <c r="M8147" s="3"/>
      <c r="N8147" t="str">
        <f>Orte[[#This Row],[Ort]]</f>
        <v>Zörbig</v>
      </c>
    </row>
    <row r="8148" spans="1:14" x14ac:dyDescent="0.35">
      <c r="A8148" t="s">
        <v>7100</v>
      </c>
      <c r="B8148" s="3" t="s">
        <v>15568</v>
      </c>
      <c r="C8148" s="4">
        <v>48.082474319500001</v>
      </c>
      <c r="D8148" s="4">
        <v>11.819662444800001</v>
      </c>
      <c r="E8148" s="4">
        <f>Orte[[#This Row],[Lat_dez]]*PI()/180</f>
        <v>0.839197489380895</v>
      </c>
      <c r="F8148" s="4">
        <f>Orte[[#This Row],[Lon_dez]]*PI()/180</f>
        <v>0.20629202613608252</v>
      </c>
      <c r="G8148" t="s">
        <v>665</v>
      </c>
      <c r="H8148" t="s">
        <v>1203</v>
      </c>
      <c r="I8148" s="4" t="b">
        <v>0</v>
      </c>
      <c r="J8148" s="4" t="str">
        <f>CONCATENATE(Orte[[#This Row],[Ort]]," - ",Orte[[#This Row],[Landkreis]])</f>
        <v>Zorneding - Landkreis Ebersberg</v>
      </c>
      <c r="L8148" s="3" t="s">
        <v>8408</v>
      </c>
      <c r="M8148" s="3"/>
      <c r="N8148" t="str">
        <f>Orte[[#This Row],[Ort]]</f>
        <v>Zorneding</v>
      </c>
    </row>
    <row r="8149" spans="1:14" x14ac:dyDescent="0.35">
      <c r="A8149" t="s">
        <v>1038</v>
      </c>
      <c r="B8149" s="3" t="s">
        <v>8014</v>
      </c>
      <c r="C8149" s="4">
        <v>48.678644618200003</v>
      </c>
      <c r="D8149" s="4">
        <v>10.3121922569</v>
      </c>
      <c r="E8149" s="4">
        <f>Orte[[#This Row],[Lat_dez]]*PI()/180</f>
        <v>0.8496026239958081</v>
      </c>
      <c r="F8149" s="4">
        <f>Orte[[#This Row],[Lon_dez]]*PI()/180</f>
        <v>0.17998170798156995</v>
      </c>
      <c r="G8149" t="s">
        <v>665</v>
      </c>
      <c r="H8149" t="s">
        <v>687</v>
      </c>
      <c r="I8149" s="4" t="b">
        <v>0</v>
      </c>
      <c r="J8149" s="4" t="str">
        <f>CONCATENATE(Orte[[#This Row],[Ort]]," - ",Orte[[#This Row],[Landkreis]])</f>
        <v>Zöschingen - Landkreis Dillingen a.d. Donau</v>
      </c>
      <c r="L8149" s="3" t="s">
        <v>10300</v>
      </c>
      <c r="M8149" s="3"/>
      <c r="N8149" t="str">
        <f>Orte[[#This Row],[Ort]]</f>
        <v>Zöschingen</v>
      </c>
    </row>
    <row r="8150" spans="1:14" x14ac:dyDescent="0.35">
      <c r="A8150" t="s">
        <v>5621</v>
      </c>
      <c r="B8150" s="3" t="s">
        <v>13558</v>
      </c>
      <c r="C8150" s="4">
        <v>52.195595833500001</v>
      </c>
      <c r="D8150" s="4">
        <v>13.458540217199999</v>
      </c>
      <c r="E8150" s="4">
        <f>Orte[[#This Row],[Lat_dez]]*PI()/180</f>
        <v>0.91098500233480895</v>
      </c>
      <c r="F8150" s="4">
        <f>Orte[[#This Row],[Lon_dez]]*PI()/180</f>
        <v>0.23489583930221278</v>
      </c>
      <c r="G8150" t="s">
        <v>885</v>
      </c>
      <c r="H8150" t="s">
        <v>1241</v>
      </c>
      <c r="I8150" s="4" t="b">
        <v>0</v>
      </c>
      <c r="J8150" s="4" t="str">
        <f>CONCATENATE(Orte[[#This Row],[Ort]]," - ",Orte[[#This Row],[Landkreis]])</f>
        <v>Zossen - Landkreis Teltow-Fläming</v>
      </c>
      <c r="L8150" s="3" t="s">
        <v>8765</v>
      </c>
      <c r="M8150" s="3"/>
      <c r="N8150" t="str">
        <f>Orte[[#This Row],[Ort]]</f>
        <v>Zossen</v>
      </c>
    </row>
    <row r="8151" spans="1:14" x14ac:dyDescent="0.35">
      <c r="A8151" t="s">
        <v>3250</v>
      </c>
      <c r="B8151" s="3" t="s">
        <v>10492</v>
      </c>
      <c r="C8151" s="4">
        <v>50.736076623099997</v>
      </c>
      <c r="D8151" s="4">
        <v>13.105332039</v>
      </c>
      <c r="E8151" s="4">
        <f>Orte[[#This Row],[Lat_dez]]*PI()/180</f>
        <v>0.88551158661722107</v>
      </c>
      <c r="F8151" s="4">
        <f>Orte[[#This Row],[Lon_dez]]*PI()/180</f>
        <v>0.2287311936476519</v>
      </c>
      <c r="G8151" t="s">
        <v>869</v>
      </c>
      <c r="H8151" t="s">
        <v>910</v>
      </c>
      <c r="I8151" s="4" t="b">
        <v>0</v>
      </c>
      <c r="J8151" s="4" t="str">
        <f>CONCATENATE(Orte[[#This Row],[Ort]]," - ",Orte[[#This Row],[Landkreis]])</f>
        <v>Zschopau - Landkreis Erzgebirgskreis</v>
      </c>
      <c r="L8151" s="3" t="s">
        <v>14541</v>
      </c>
      <c r="M8151" s="3"/>
      <c r="N8151" t="str">
        <f>Orte[[#This Row],[Ort]]</f>
        <v>Zschopau</v>
      </c>
    </row>
    <row r="8152" spans="1:14" x14ac:dyDescent="0.35">
      <c r="A8152" t="s">
        <v>3039</v>
      </c>
      <c r="B8152" s="3" t="s">
        <v>10243</v>
      </c>
      <c r="C8152" s="4">
        <v>50.747158693899998</v>
      </c>
      <c r="D8152" s="4">
        <v>13.05716529</v>
      </c>
      <c r="E8152" s="4">
        <f>Orte[[#This Row],[Lat_dez]]*PI()/180</f>
        <v>0.88570500524062024</v>
      </c>
      <c r="F8152" s="4">
        <f>Orte[[#This Row],[Lon_dez]]*PI()/180</f>
        <v>0.22789052528762024</v>
      </c>
      <c r="G8152" t="s">
        <v>869</v>
      </c>
      <c r="H8152" t="s">
        <v>910</v>
      </c>
      <c r="I8152" s="4" t="b">
        <v>0</v>
      </c>
      <c r="J8152" s="4" t="str">
        <f>CONCATENATE(Orte[[#This Row],[Ort]]," - ",Orte[[#This Row],[Landkreis]])</f>
        <v>Zschopau, Gornau - Landkreis Erzgebirgskreis</v>
      </c>
      <c r="L8152" s="3" t="s">
        <v>12538</v>
      </c>
      <c r="M8152" s="3"/>
      <c r="N8152" t="str">
        <f>Orte[[#This Row],[Ort]]</f>
        <v>Zschopau, Gornau</v>
      </c>
    </row>
    <row r="8153" spans="1:14" x14ac:dyDescent="0.35">
      <c r="A8153" t="s">
        <v>4175</v>
      </c>
      <c r="B8153" s="3" t="s">
        <v>11677</v>
      </c>
      <c r="C8153" s="4">
        <v>50.550533980399997</v>
      </c>
      <c r="D8153" s="4">
        <v>12.6450669843</v>
      </c>
      <c r="E8153" s="4">
        <f>Orte[[#This Row],[Lat_dez]]*PI()/180</f>
        <v>0.8822732565992546</v>
      </c>
      <c r="F8153" s="4">
        <f>Orte[[#This Row],[Lon_dez]]*PI()/180</f>
        <v>0.22069805301126511</v>
      </c>
      <c r="G8153" t="s">
        <v>869</v>
      </c>
      <c r="H8153" t="s">
        <v>910</v>
      </c>
      <c r="I8153" s="4" t="b">
        <v>0</v>
      </c>
      <c r="J8153" s="4" t="str">
        <f>CONCATENATE(Orte[[#This Row],[Ort]]," - ",Orte[[#This Row],[Landkreis]])</f>
        <v>Zschorlau - Landkreis Erzgebirgskreis</v>
      </c>
      <c r="L8153" s="3" t="s">
        <v>13384</v>
      </c>
      <c r="M8153" s="3"/>
      <c r="N8153" t="str">
        <f>Orte[[#This Row],[Ort]]</f>
        <v>Zschorlau</v>
      </c>
    </row>
    <row r="8154" spans="1:14" x14ac:dyDescent="0.35">
      <c r="A8154" t="s">
        <v>6248</v>
      </c>
      <c r="B8154" s="3" t="s">
        <v>14392</v>
      </c>
      <c r="C8154" s="4">
        <v>50.686506041900003</v>
      </c>
      <c r="D8154" s="4">
        <v>6.6680362221099996</v>
      </c>
      <c r="E8154" s="4">
        <f>Orte[[#This Row],[Lat_dez]]*PI()/180</f>
        <v>0.88464641676315392</v>
      </c>
      <c r="F8154" s="4">
        <f>Orte[[#This Row],[Lon_dez]]*PI()/180</f>
        <v>0.11637918671806341</v>
      </c>
      <c r="G8154" t="s">
        <v>504</v>
      </c>
      <c r="H8154" t="s">
        <v>2121</v>
      </c>
      <c r="I8154" s="4" t="b">
        <v>0</v>
      </c>
      <c r="J8154" s="4" t="str">
        <f>CONCATENATE(Orte[[#This Row],[Ort]]," - ",Orte[[#This Row],[Landkreis]])</f>
        <v>Zülpich - Kreis Euskirchen</v>
      </c>
      <c r="L8154" s="3" t="s">
        <v>12547</v>
      </c>
      <c r="M8154" s="3"/>
      <c r="N8154" t="str">
        <f>Orte[[#This Row],[Ort]]</f>
        <v>Zülpich</v>
      </c>
    </row>
    <row r="8155" spans="1:14" x14ac:dyDescent="0.35">
      <c r="A8155" t="s">
        <v>4205</v>
      </c>
      <c r="B8155" s="3" t="s">
        <v>11711</v>
      </c>
      <c r="C8155" s="4">
        <v>48.4060997439</v>
      </c>
      <c r="D8155" s="4">
        <v>10.596337262800001</v>
      </c>
      <c r="E8155" s="4">
        <f>Orte[[#This Row],[Lat_dez]]*PI()/180</f>
        <v>0.84484581857983898</v>
      </c>
      <c r="F8155" s="4">
        <f>Orte[[#This Row],[Lon_dez]]*PI()/180</f>
        <v>0.18494097388762368</v>
      </c>
      <c r="G8155" t="s">
        <v>665</v>
      </c>
      <c r="H8155" t="s">
        <v>798</v>
      </c>
      <c r="I8155" s="4" t="b">
        <v>0</v>
      </c>
      <c r="J8155" s="4" t="str">
        <f>CONCATENATE(Orte[[#This Row],[Ort]]," - ",Orte[[#This Row],[Landkreis]])</f>
        <v>Zusmarshausen - Landkreis Augsburg</v>
      </c>
      <c r="L8155" s="3" t="s">
        <v>15107</v>
      </c>
      <c r="M8155" s="3"/>
      <c r="N8155" t="str">
        <f>Orte[[#This Row],[Ort]]</f>
        <v>Zusmarshausen</v>
      </c>
    </row>
    <row r="8156" spans="1:14" x14ac:dyDescent="0.35">
      <c r="A8156" t="s">
        <v>1488</v>
      </c>
      <c r="B8156" s="3" t="s">
        <v>8429</v>
      </c>
      <c r="C8156" s="4">
        <v>49.298625401999999</v>
      </c>
      <c r="D8156" s="4">
        <v>8.82166753998</v>
      </c>
      <c r="E8156" s="4">
        <f>Orte[[#This Row],[Lat_dez]]*PI()/180</f>
        <v>0.86042332997221316</v>
      </c>
      <c r="F8156" s="4">
        <f>Orte[[#This Row],[Lon_dez]]*PI()/180</f>
        <v>0.15396714408895951</v>
      </c>
      <c r="G8156" t="s">
        <v>546</v>
      </c>
      <c r="H8156" t="s">
        <v>726</v>
      </c>
      <c r="I8156" s="4" t="b">
        <v>0</v>
      </c>
      <c r="J8156" s="4" t="str">
        <f>CONCATENATE(Orte[[#This Row],[Ort]]," - ",Orte[[#This Row],[Landkreis]])</f>
        <v>Zuzenhausen - Landkreis Rhein-Neckar-Kreis</v>
      </c>
      <c r="L8156" s="3" t="s">
        <v>8772</v>
      </c>
      <c r="M8156" s="3"/>
      <c r="N8156" t="str">
        <f>Orte[[#This Row],[Ort]]</f>
        <v>Zuzenhausen</v>
      </c>
    </row>
    <row r="8157" spans="1:14" x14ac:dyDescent="0.35">
      <c r="A8157" t="s">
        <v>3727</v>
      </c>
      <c r="B8157" s="3" t="s">
        <v>11117</v>
      </c>
      <c r="C8157" s="4">
        <v>49.248014555200001</v>
      </c>
      <c r="D8157" s="4">
        <v>7.36563277575</v>
      </c>
      <c r="E8157" s="4">
        <f>Orte[[#This Row],[Lat_dez]]*PI()/180</f>
        <v>0.85954000405833064</v>
      </c>
      <c r="F8157" s="4">
        <f>Orte[[#This Row],[Lon_dez]]*PI()/180</f>
        <v>0.12855454342964664</v>
      </c>
      <c r="G8157" t="s">
        <v>514</v>
      </c>
      <c r="H8157" t="s">
        <v>3728</v>
      </c>
      <c r="I8157" s="4" t="b">
        <v>0</v>
      </c>
      <c r="J8157" s="4" t="str">
        <f>CONCATENATE(Orte[[#This Row],[Ort]]," - ",Orte[[#This Row],[Landkreis]])</f>
        <v>Zweibrücken - Kreisfreie Stadt Zweibrücken</v>
      </c>
      <c r="L8157" s="3" t="s">
        <v>12913</v>
      </c>
      <c r="M8157" s="3"/>
      <c r="N8157" t="str">
        <f>Orte[[#This Row],[Ort]]</f>
        <v>Zweibrücken</v>
      </c>
    </row>
    <row r="8158" spans="1:14" x14ac:dyDescent="0.35">
      <c r="A8158" t="s">
        <v>5780</v>
      </c>
      <c r="B8158" s="3" t="s">
        <v>13777</v>
      </c>
      <c r="C8158" s="4">
        <v>49.254179420500002</v>
      </c>
      <c r="D8158" s="4">
        <v>9.5084423269199991</v>
      </c>
      <c r="E8158" s="4">
        <f>Orte[[#This Row],[Lat_dez]]*PI()/180</f>
        <v>0.85964760125575768</v>
      </c>
      <c r="F8158" s="4">
        <f>Orte[[#This Row],[Lon_dez]]*PI()/180</f>
        <v>0.16595362534074504</v>
      </c>
      <c r="G8158" t="s">
        <v>546</v>
      </c>
      <c r="H8158" t="s">
        <v>2432</v>
      </c>
      <c r="I8158" s="4" t="b">
        <v>0</v>
      </c>
      <c r="J8158" s="4" t="str">
        <f>CONCATENATE(Orte[[#This Row],[Ort]]," - ",Orte[[#This Row],[Landkreis]])</f>
        <v>Zweiflingen - Landkreis Hohenlohekreis</v>
      </c>
      <c r="L8158" s="3" t="s">
        <v>9423</v>
      </c>
      <c r="M8158" s="3"/>
      <c r="N8158" t="str">
        <f>Orte[[#This Row],[Ort]]</f>
        <v>Zweiflingen</v>
      </c>
    </row>
    <row r="8159" spans="1:14" x14ac:dyDescent="0.35">
      <c r="A8159" t="s">
        <v>1957</v>
      </c>
      <c r="B8159" s="3" t="s">
        <v>8931</v>
      </c>
      <c r="C8159" s="4">
        <v>51.218584981100001</v>
      </c>
      <c r="D8159" s="4">
        <v>12.3080119994</v>
      </c>
      <c r="E8159" s="4">
        <f>Orte[[#This Row],[Lat_dez]]*PI()/180</f>
        <v>0.89393294613271257</v>
      </c>
      <c r="F8159" s="4">
        <f>Orte[[#This Row],[Lon_dez]]*PI()/180</f>
        <v>0.21481533376450032</v>
      </c>
      <c r="G8159" t="s">
        <v>869</v>
      </c>
      <c r="H8159" t="s">
        <v>1405</v>
      </c>
      <c r="I8159" s="4" t="b">
        <v>0</v>
      </c>
      <c r="J8159" s="4" t="str">
        <f>CONCATENATE(Orte[[#This Row],[Ort]]," - ",Orte[[#This Row],[Landkreis]])</f>
        <v>Zwenkau - Landkreis Leipzig</v>
      </c>
      <c r="L8159" s="3" t="s">
        <v>13382</v>
      </c>
      <c r="M8159" s="3"/>
      <c r="N8159" t="str">
        <f>Orte[[#This Row],[Ort]]</f>
        <v>Zwenkau</v>
      </c>
    </row>
    <row r="8160" spans="1:14" x14ac:dyDescent="0.35">
      <c r="A8160" t="s">
        <v>1222</v>
      </c>
      <c r="B8160" s="3" t="s">
        <v>8171</v>
      </c>
      <c r="C8160" s="4">
        <v>50.705175812599997</v>
      </c>
      <c r="D8160" s="4">
        <v>12.483879120399999</v>
      </c>
      <c r="E8160" s="4">
        <f>Orte[[#This Row],[Lat_dez]]*PI()/180</f>
        <v>0.88497226573246113</v>
      </c>
      <c r="F8160" s="4">
        <f>Orte[[#This Row],[Lon_dez]]*PI()/180</f>
        <v>0.21788479407195357</v>
      </c>
      <c r="G8160" t="s">
        <v>869</v>
      </c>
      <c r="H8160" t="s">
        <v>901</v>
      </c>
      <c r="I8160" s="4" t="b">
        <v>0</v>
      </c>
      <c r="J8160" s="4" t="str">
        <f>CONCATENATE(Orte[[#This Row],[Ort]]," - ",Orte[[#This Row],[Landkreis]])</f>
        <v>Zwickau - Landkreis Zwickau</v>
      </c>
      <c r="L8160" s="3" t="s">
        <v>11718</v>
      </c>
      <c r="M8160" s="3"/>
      <c r="N8160" t="str">
        <f>Orte[[#This Row],[Ort]]</f>
        <v>Zwickau</v>
      </c>
    </row>
    <row r="8161" spans="1:14" x14ac:dyDescent="0.35">
      <c r="A8161" t="s">
        <v>1222</v>
      </c>
      <c r="B8161" s="3" t="s">
        <v>11530</v>
      </c>
      <c r="C8161" s="4">
        <v>50.763097866400003</v>
      </c>
      <c r="D8161" s="4">
        <v>12.473077526300001</v>
      </c>
      <c r="E8161" s="4">
        <f>Orte[[#This Row],[Lat_dez]]*PI()/180</f>
        <v>0.8859831962807887</v>
      </c>
      <c r="F8161" s="4">
        <f>Orte[[#This Row],[Lon_dez]]*PI()/180</f>
        <v>0.21769627069044464</v>
      </c>
      <c r="G8161" t="s">
        <v>869</v>
      </c>
      <c r="H8161" t="s">
        <v>901</v>
      </c>
      <c r="I8161" s="4" t="b">
        <v>0</v>
      </c>
      <c r="J8161" s="4" t="str">
        <f>CONCATENATE(Orte[[#This Row],[Ort]]," - ",Orte[[#This Row],[Landkreis]])</f>
        <v>Zwickau - Landkreis Zwickau</v>
      </c>
      <c r="L8161" s="3" t="s">
        <v>10993</v>
      </c>
      <c r="M8161" s="3"/>
      <c r="N8161" t="str">
        <f>Orte[[#This Row],[Ort]]</f>
        <v>Zwickau</v>
      </c>
    </row>
    <row r="8162" spans="1:14" x14ac:dyDescent="0.35">
      <c r="A8162" t="s">
        <v>1222</v>
      </c>
      <c r="B8162" s="3" t="s">
        <v>14468</v>
      </c>
      <c r="C8162" s="4">
        <v>50.722950658499997</v>
      </c>
      <c r="D8162" s="4">
        <v>12.4469574616</v>
      </c>
      <c r="E8162" s="4">
        <f>Orte[[#This Row],[Lat_dez]]*PI()/180</f>
        <v>0.88528249531745073</v>
      </c>
      <c r="F8162" s="4">
        <f>Orte[[#This Row],[Lon_dez]]*PI()/180</f>
        <v>0.21724038956059566</v>
      </c>
      <c r="G8162" t="s">
        <v>869</v>
      </c>
      <c r="H8162" t="s">
        <v>901</v>
      </c>
      <c r="I8162" s="4" t="b">
        <v>0</v>
      </c>
      <c r="J8162" s="4" t="str">
        <f>CONCATENATE(Orte[[#This Row],[Ort]]," - ",Orte[[#This Row],[Landkreis]])</f>
        <v>Zwickau - Landkreis Zwickau</v>
      </c>
      <c r="L8162" s="3" t="s">
        <v>8019</v>
      </c>
      <c r="M8162" s="3"/>
      <c r="N8162" t="str">
        <f>Orte[[#This Row],[Ort]]</f>
        <v>Zwickau</v>
      </c>
    </row>
    <row r="8163" spans="1:14" x14ac:dyDescent="0.35">
      <c r="A8163" t="s">
        <v>1222</v>
      </c>
      <c r="B8163" s="3" t="s">
        <v>13317</v>
      </c>
      <c r="C8163" s="4">
        <v>50.6935303701</v>
      </c>
      <c r="D8163" s="4">
        <v>12.468503247199999</v>
      </c>
      <c r="E8163" s="4">
        <f>Orte[[#This Row],[Lat_dez]]*PI()/180</f>
        <v>0.88476901441798461</v>
      </c>
      <c r="F8163" s="4">
        <f>Orte[[#This Row],[Lon_dez]]*PI()/180</f>
        <v>0.21761643445924442</v>
      </c>
      <c r="G8163" t="s">
        <v>869</v>
      </c>
      <c r="H8163" t="s">
        <v>901</v>
      </c>
      <c r="I8163" s="4" t="b">
        <v>0</v>
      </c>
      <c r="J8163" s="4" t="str">
        <f>CONCATENATE(Orte[[#This Row],[Ort]]," - ",Orte[[#This Row],[Landkreis]])</f>
        <v>Zwickau - Landkreis Zwickau</v>
      </c>
      <c r="L8163" s="3" t="s">
        <v>9702</v>
      </c>
      <c r="M8163" s="3"/>
      <c r="N8163" t="str">
        <f>Orte[[#This Row],[Ort]]</f>
        <v>Zwickau</v>
      </c>
    </row>
    <row r="8164" spans="1:14" x14ac:dyDescent="0.35">
      <c r="A8164" t="s">
        <v>1222</v>
      </c>
      <c r="B8164" s="3" t="s">
        <v>15027</v>
      </c>
      <c r="C8164" s="4">
        <v>50.669512887700002</v>
      </c>
      <c r="D8164" s="4">
        <v>12.470745794799999</v>
      </c>
      <c r="E8164" s="4">
        <f>Orte[[#This Row],[Lat_dez]]*PI()/180</f>
        <v>0.88434983027206482</v>
      </c>
      <c r="F8164" s="4">
        <f>Orte[[#This Row],[Lon_dez]]*PI()/180</f>
        <v>0.21765557429849711</v>
      </c>
      <c r="G8164" t="s">
        <v>869</v>
      </c>
      <c r="H8164" t="s">
        <v>901</v>
      </c>
      <c r="I8164" s="4" t="b">
        <v>0</v>
      </c>
      <c r="J8164" s="4" t="str">
        <f>CONCATENATE(Orte[[#This Row],[Ort]]," - ",Orte[[#This Row],[Landkreis]])</f>
        <v>Zwickau - Landkreis Zwickau</v>
      </c>
      <c r="L8164" s="3" t="s">
        <v>14943</v>
      </c>
      <c r="M8164" s="3"/>
      <c r="N8164" t="str">
        <f>Orte[[#This Row],[Ort]]</f>
        <v>Zwickau</v>
      </c>
    </row>
    <row r="8165" spans="1:14" x14ac:dyDescent="0.35">
      <c r="A8165" t="s">
        <v>1222</v>
      </c>
      <c r="B8165" s="3" t="s">
        <v>8935</v>
      </c>
      <c r="C8165" s="4">
        <v>50.727302236699998</v>
      </c>
      <c r="D8165" s="4">
        <v>12.526675946899999</v>
      </c>
      <c r="E8165" s="4">
        <f>Orte[[#This Row],[Lat_dez]]*PI()/180</f>
        <v>0.88535844468469882</v>
      </c>
      <c r="F8165" s="4">
        <f>Orte[[#This Row],[Lon_dez]]*PI()/180</f>
        <v>0.21863173960378335</v>
      </c>
      <c r="G8165" t="s">
        <v>869</v>
      </c>
      <c r="H8165" t="s">
        <v>901</v>
      </c>
      <c r="I8165" s="4" t="b">
        <v>0</v>
      </c>
      <c r="J8165" s="4" t="str">
        <f>CONCATENATE(Orte[[#This Row],[Ort]]," - ",Orte[[#This Row],[Landkreis]])</f>
        <v>Zwickau - Landkreis Zwickau</v>
      </c>
      <c r="L8165" s="3" t="s">
        <v>10288</v>
      </c>
      <c r="M8165" s="3"/>
      <c r="N8165" t="str">
        <f>Orte[[#This Row],[Ort]]</f>
        <v>Zwickau</v>
      </c>
    </row>
    <row r="8166" spans="1:14" x14ac:dyDescent="0.35">
      <c r="A8166" t="s">
        <v>3623</v>
      </c>
      <c r="B8166" s="3" t="s">
        <v>10982</v>
      </c>
      <c r="C8166" s="4">
        <v>48.2274695682</v>
      </c>
      <c r="D8166" s="4">
        <v>9.4435002186200006</v>
      </c>
      <c r="E8166" s="4">
        <f>Orte[[#This Row],[Lat_dez]]*PI()/180</f>
        <v>0.84172813387045808</v>
      </c>
      <c r="F8166" s="4">
        <f>Orte[[#This Row],[Lon_dez]]*PI()/180</f>
        <v>0.16482017172772331</v>
      </c>
      <c r="G8166" t="s">
        <v>546</v>
      </c>
      <c r="H8166" t="s">
        <v>1098</v>
      </c>
      <c r="I8166" s="4" t="b">
        <v>0</v>
      </c>
      <c r="J8166" s="4" t="str">
        <f>CONCATENATE(Orte[[#This Row],[Ort]]," - ",Orte[[#This Row],[Landkreis]])</f>
        <v>Zwiefalten - Landkreis Reutlingen</v>
      </c>
      <c r="L8166" s="3" t="s">
        <v>9282</v>
      </c>
      <c r="M8166" s="3"/>
      <c r="N8166" t="str">
        <f>Orte[[#This Row],[Ort]]</f>
        <v>Zwiefalten</v>
      </c>
    </row>
    <row r="8167" spans="1:14" x14ac:dyDescent="0.35">
      <c r="A8167" t="s">
        <v>5447</v>
      </c>
      <c r="B8167" s="3" t="s">
        <v>13330</v>
      </c>
      <c r="C8167" s="4">
        <v>49.049154627599997</v>
      </c>
      <c r="D8167" s="4">
        <v>13.2810910225</v>
      </c>
      <c r="E8167" s="4">
        <f>Orte[[#This Row],[Lat_dez]]*PI()/180</f>
        <v>0.8560692435714331</v>
      </c>
      <c r="F8167" s="4">
        <f>Orte[[#This Row],[Lon_dez]]*PI()/180</f>
        <v>0.23179876659968532</v>
      </c>
      <c r="G8167" t="s">
        <v>665</v>
      </c>
      <c r="H8167" t="s">
        <v>1419</v>
      </c>
      <c r="I8167" s="4" t="b">
        <v>0</v>
      </c>
      <c r="J8167" s="4" t="str">
        <f>CONCATENATE(Orte[[#This Row],[Ort]]," - ",Orte[[#This Row],[Landkreis]])</f>
        <v>Zwiesel - Landkreis Regen</v>
      </c>
      <c r="L8167" s="3" t="s">
        <v>10629</v>
      </c>
      <c r="M8167" s="3"/>
      <c r="N8167" t="str">
        <f>Orte[[#This Row],[Ort]]</f>
        <v>Zwiesel</v>
      </c>
    </row>
    <row r="8168" spans="1:14" x14ac:dyDescent="0.35">
      <c r="A8168" t="s">
        <v>5095</v>
      </c>
      <c r="B8168" s="3" t="s">
        <v>12871</v>
      </c>
      <c r="C8168" s="4">
        <v>49.722974421700002</v>
      </c>
      <c r="D8168" s="4">
        <v>8.5945833226499992</v>
      </c>
      <c r="E8168" s="4">
        <f>Orte[[#This Row],[Lat_dez]]*PI()/180</f>
        <v>0.86782961754358845</v>
      </c>
      <c r="F8168" s="4">
        <f>Orte[[#This Row],[Lon_dez]]*PI()/180</f>
        <v>0.15000377681723662</v>
      </c>
      <c r="G8168" t="s">
        <v>549</v>
      </c>
      <c r="H8168" t="s">
        <v>717</v>
      </c>
      <c r="I8168" s="4" t="b">
        <v>0</v>
      </c>
      <c r="J8168" s="4" t="str">
        <f>CONCATENATE(Orte[[#This Row],[Ort]]," - ",Orte[[#This Row],[Landkreis]])</f>
        <v>Zwingenberg - Landkreis Bergstraße</v>
      </c>
      <c r="L8168" s="3" t="s">
        <v>10058</v>
      </c>
      <c r="M8168" s="3"/>
      <c r="N8168" t="str">
        <f>Orte[[#This Row],[Ort]]</f>
        <v>Zwingenberg</v>
      </c>
    </row>
    <row r="8169" spans="1:14" x14ac:dyDescent="0.35">
      <c r="A8169" t="s">
        <v>5095</v>
      </c>
      <c r="B8169" s="3" t="s">
        <v>13422</v>
      </c>
      <c r="C8169" s="4">
        <v>49.416444192500002</v>
      </c>
      <c r="D8169" s="4">
        <v>9.03548658389</v>
      </c>
      <c r="E8169" s="4">
        <f>Orte[[#This Row],[Lat_dez]]*PI()/180</f>
        <v>0.86247965578715557</v>
      </c>
      <c r="F8169" s="4">
        <f>Orte[[#This Row],[Lon_dez]]*PI()/180</f>
        <v>0.15769899040865532</v>
      </c>
      <c r="G8169" t="s">
        <v>546</v>
      </c>
      <c r="H8169" t="s">
        <v>774</v>
      </c>
      <c r="I8169" s="4" t="b">
        <v>0</v>
      </c>
      <c r="J8169" s="4" t="str">
        <f>CONCATENATE(Orte[[#This Row],[Ort]]," - ",Orte[[#This Row],[Landkreis]])</f>
        <v>Zwingenberg - Landkreis Neckar-Odenwald-Kreis</v>
      </c>
      <c r="L8169" s="3" t="s">
        <v>11461</v>
      </c>
      <c r="M8169" s="3"/>
      <c r="N8169" t="str">
        <f>Orte[[#This Row],[Ort]]</f>
        <v>Zwingenberg</v>
      </c>
    </row>
    <row r="8170" spans="1:14" x14ac:dyDescent="0.35">
      <c r="A8170" t="s">
        <v>2807</v>
      </c>
      <c r="B8170" s="3" t="s">
        <v>9953</v>
      </c>
      <c r="C8170" s="4">
        <v>50.6512333736</v>
      </c>
      <c r="D8170" s="4">
        <v>12.831403209399999</v>
      </c>
      <c r="E8170" s="4">
        <f>Orte[[#This Row],[Lat_dez]]*PI()/180</f>
        <v>0.88403079256535511</v>
      </c>
      <c r="F8170" s="4">
        <f>Orte[[#This Row],[Lon_dez]]*PI()/180</f>
        <v>0.22395023365499742</v>
      </c>
      <c r="G8170" t="s">
        <v>869</v>
      </c>
      <c r="H8170" t="s">
        <v>910</v>
      </c>
      <c r="I8170" s="4" t="b">
        <v>0</v>
      </c>
      <c r="J8170" s="4" t="str">
        <f>CONCATENATE(Orte[[#This Row],[Ort]]," - ",Orte[[#This Row],[Landkreis]])</f>
        <v>Zwönitz - Landkreis Erzgebirgskreis</v>
      </c>
      <c r="L8170" s="3"/>
      <c r="N8170" t="str">
        <f>Orte[[#This Row],[Ort]]</f>
        <v>Zwönitz</v>
      </c>
    </row>
    <row r="8171" spans="1:14" x14ac:dyDescent="0.35">
      <c r="A8171" t="s">
        <v>15854</v>
      </c>
      <c r="B8171" s="3"/>
      <c r="C8171" s="4">
        <v>43.365000000000002</v>
      </c>
      <c r="D8171" s="4">
        <v>-8.41</v>
      </c>
      <c r="E8171" s="4">
        <f>Orte[[#This Row],[Lat_dez]]*PI()/180</f>
        <v>0.7568620301273411</v>
      </c>
      <c r="F8171" s="4">
        <f>Orte[[#This Row],[Lon_dez]]*PI()/180</f>
        <v>-0.14678219009272311</v>
      </c>
      <c r="G8171" t="s">
        <v>16176</v>
      </c>
      <c r="I8171" s="4" t="b">
        <v>0</v>
      </c>
      <c r="J8171" s="4" t="str">
        <f>CONCATENATE(Orte[[#This Row],[Ort]]," - ",Orte[[#This Row],[Landkreis]])</f>
        <v xml:space="preserve">A Coruña - </v>
      </c>
      <c r="L8171" s="3"/>
      <c r="N8171" t="str">
        <f>Orte[[#This Row],[Ort]]</f>
        <v>A Coruña</v>
      </c>
    </row>
    <row r="8172" spans="1:14" x14ac:dyDescent="0.35">
      <c r="A8172" t="s">
        <v>21</v>
      </c>
      <c r="B8172" s="3"/>
      <c r="C8172" s="4">
        <v>57.05</v>
      </c>
      <c r="D8172" s="4">
        <v>9.9167000000000005</v>
      </c>
      <c r="E8172" s="4">
        <f>Orte[[#This Row],[Lat_dez]]*PI()/180</f>
        <v>0.99571033826276489</v>
      </c>
      <c r="F8172" s="4">
        <f>Orte[[#This Row],[Lon_dez]]*PI()/180</f>
        <v>0.17307906593252168</v>
      </c>
      <c r="G8172" t="s">
        <v>16177</v>
      </c>
      <c r="I8172" s="4" t="b">
        <v>0</v>
      </c>
      <c r="J8172" s="4" t="str">
        <f>CONCATENATE(Orte[[#This Row],[Ort]]," - ",Orte[[#This Row],[Landkreis]])</f>
        <v xml:space="preserve">Aalborg - </v>
      </c>
      <c r="L8172" s="3"/>
      <c r="N8172" t="str">
        <f>Orte[[#This Row],[Ort]]</f>
        <v>Aalborg</v>
      </c>
    </row>
    <row r="8173" spans="1:14" x14ac:dyDescent="0.35">
      <c r="A8173" t="s">
        <v>24</v>
      </c>
      <c r="B8173" s="3"/>
      <c r="C8173" s="4">
        <v>56.157200000000003</v>
      </c>
      <c r="D8173" s="4">
        <v>10.210699999999999</v>
      </c>
      <c r="E8173" s="4">
        <f>Orte[[#This Row],[Lat_dez]]*PI()/180</f>
        <v>0.98012803870095966</v>
      </c>
      <c r="F8173" s="4">
        <f>Orte[[#This Row],[Lon_dez]]*PI()/180</f>
        <v>0.17821033393338498</v>
      </c>
      <c r="G8173" t="s">
        <v>16177</v>
      </c>
      <c r="I8173" s="4" t="b">
        <v>0</v>
      </c>
      <c r="J8173" s="4" t="str">
        <f>CONCATENATE(Orte[[#This Row],[Ort]]," - ",Orte[[#This Row],[Landkreis]])</f>
        <v xml:space="preserve">Aarhus - </v>
      </c>
      <c r="L8173" s="3"/>
      <c r="N8173" t="str">
        <f>Orte[[#This Row],[Ort]]</f>
        <v>Aarhus</v>
      </c>
    </row>
    <row r="8174" spans="1:14" x14ac:dyDescent="0.35">
      <c r="A8174" t="s">
        <v>184</v>
      </c>
      <c r="B8174" s="3"/>
      <c r="C8174" s="4">
        <v>57.15</v>
      </c>
      <c r="D8174" s="4">
        <v>-2.11</v>
      </c>
      <c r="E8174" s="4">
        <f>Orte[[#This Row],[Lat_dez]]*PI()/180</f>
        <v>0.99745566751475934</v>
      </c>
      <c r="F8174" s="4">
        <f>Orte[[#This Row],[Lon_dez]]*PI()/180</f>
        <v>-3.6826447217080352E-2</v>
      </c>
      <c r="G8174" t="s">
        <v>16178</v>
      </c>
      <c r="I8174" s="4" t="b">
        <v>0</v>
      </c>
      <c r="J8174" s="4" t="str">
        <f>CONCATENATE(Orte[[#This Row],[Ort]]," - ",Orte[[#This Row],[Landkreis]])</f>
        <v xml:space="preserve">Aberdeen - </v>
      </c>
      <c r="L8174" s="3"/>
      <c r="N8174" t="str">
        <f>Orte[[#This Row],[Ort]]</f>
        <v>Aberdeen</v>
      </c>
    </row>
    <row r="8175" spans="1:14" x14ac:dyDescent="0.35">
      <c r="A8175" t="s">
        <v>15855</v>
      </c>
      <c r="B8175" s="3"/>
      <c r="C8175" s="4">
        <v>38.083300000000001</v>
      </c>
      <c r="D8175" s="4">
        <v>23.7333</v>
      </c>
      <c r="E8175" s="4">
        <f>Orte[[#This Row],[Lat_dez]]*PI()/180</f>
        <v>0.66467897502475648</v>
      </c>
      <c r="F8175" s="4">
        <f>Orte[[#This Row],[Lon_dez]]*PI()/180</f>
        <v>0.41422422736357023</v>
      </c>
      <c r="G8175" t="s">
        <v>16179</v>
      </c>
      <c r="I8175" s="4" t="b">
        <v>0</v>
      </c>
      <c r="J8175" s="4" t="str">
        <f>CONCATENATE(Orte[[#This Row],[Ort]]," - ",Orte[[#This Row],[Landkreis]])</f>
        <v xml:space="preserve">Acharnes - </v>
      </c>
      <c r="L8175" s="3"/>
      <c r="N8175" t="str">
        <f>Orte[[#This Row],[Ort]]</f>
        <v>Acharnes</v>
      </c>
    </row>
    <row r="8176" spans="1:14" x14ac:dyDescent="0.35">
      <c r="A8176" t="s">
        <v>15856</v>
      </c>
      <c r="B8176" s="3"/>
      <c r="C8176" s="4">
        <v>43.526299999999999</v>
      </c>
      <c r="D8176" s="4">
        <v>5.4454000000000002</v>
      </c>
      <c r="E8176" s="4">
        <f>Orte[[#This Row],[Lat_dez]]*PI()/180</f>
        <v>0.75967724621080779</v>
      </c>
      <c r="F8176" s="4">
        <f>Orte[[#This Row],[Lon_dez]]*PI()/180</f>
        <v>9.5040159088099235E-2</v>
      </c>
      <c r="G8176" t="s">
        <v>16180</v>
      </c>
      <c r="I8176" s="4" t="b">
        <v>0</v>
      </c>
      <c r="J8176" s="4" t="str">
        <f>CONCATENATE(Orte[[#This Row],[Ort]]," - ",Orte[[#This Row],[Landkreis]])</f>
        <v xml:space="preserve">Aix-en-Provence - </v>
      </c>
      <c r="L8176" s="3"/>
      <c r="N8176" t="str">
        <f>Orte[[#This Row],[Ort]]</f>
        <v>Aix-en-Provence</v>
      </c>
    </row>
    <row r="8177" spans="1:14" x14ac:dyDescent="0.35">
      <c r="A8177" t="s">
        <v>15857</v>
      </c>
      <c r="B8177" s="3"/>
      <c r="C8177" s="4">
        <v>38.995600000000003</v>
      </c>
      <c r="D8177" s="4">
        <v>-1.8557999999999999</v>
      </c>
      <c r="E8177" s="4">
        <f>Orte[[#This Row],[Lat_dez]]*PI()/180</f>
        <v>0.68060161379070083</v>
      </c>
      <c r="F8177" s="4">
        <f>Orte[[#This Row],[Lon_dez]]*PI()/180</f>
        <v>-3.2389820258510768E-2</v>
      </c>
      <c r="G8177" t="s">
        <v>16176</v>
      </c>
      <c r="I8177" s="4" t="b">
        <v>0</v>
      </c>
      <c r="J8177" s="4" t="str">
        <f>CONCATENATE(Orte[[#This Row],[Ort]]," - ",Orte[[#This Row],[Landkreis]])</f>
        <v xml:space="preserve">Albacete - </v>
      </c>
      <c r="L8177" s="3"/>
      <c r="N8177" t="str">
        <f>Orte[[#This Row],[Ort]]</f>
        <v>Albacete</v>
      </c>
    </row>
    <row r="8178" spans="1:14" x14ac:dyDescent="0.35">
      <c r="A8178" t="s">
        <v>15858</v>
      </c>
      <c r="B8178" s="3"/>
      <c r="C8178" s="4">
        <v>40.466700000000003</v>
      </c>
      <c r="D8178" s="4">
        <v>-3.3666999999999998</v>
      </c>
      <c r="E8178" s="4">
        <f>Orte[[#This Row],[Lat_dez]]*PI()/180</f>
        <v>0.70627715241678934</v>
      </c>
      <c r="F8178" s="4">
        <f>Orte[[#This Row],[Lon_dez]]*PI()/180</f>
        <v>-5.875999992689309E-2</v>
      </c>
      <c r="G8178" t="s">
        <v>16176</v>
      </c>
      <c r="I8178" s="4" t="b">
        <v>0</v>
      </c>
      <c r="J8178" s="4" t="str">
        <f>CONCATENATE(Orte[[#This Row],[Ort]]," - ",Orte[[#This Row],[Landkreis]])</f>
        <v xml:space="preserve">Alcalá de Henares - </v>
      </c>
      <c r="L8178" s="3"/>
      <c r="N8178" t="str">
        <f>Orte[[#This Row],[Ort]]</f>
        <v>Alcalá de Henares</v>
      </c>
    </row>
    <row r="8179" spans="1:14" x14ac:dyDescent="0.35">
      <c r="A8179" t="s">
        <v>15859</v>
      </c>
      <c r="B8179" s="3"/>
      <c r="C8179" s="4">
        <v>40.533299999999997</v>
      </c>
      <c r="D8179" s="4">
        <v>-3.6333000000000002</v>
      </c>
      <c r="E8179" s="4">
        <f>Orte[[#This Row],[Lat_dez]]*PI()/180</f>
        <v>0.70743954169861745</v>
      </c>
      <c r="F8179" s="4">
        <f>Orte[[#This Row],[Lon_dez]]*PI()/180</f>
        <v>-6.3413047712709975E-2</v>
      </c>
      <c r="G8179" t="s">
        <v>16176</v>
      </c>
      <c r="I8179" s="4" t="b">
        <v>0</v>
      </c>
      <c r="J8179" s="4" t="str">
        <f>CONCATENATE(Orte[[#This Row],[Ort]]," - ",Orte[[#This Row],[Landkreis]])</f>
        <v xml:space="preserve">Alcobendas - </v>
      </c>
      <c r="L8179" s="3"/>
      <c r="N8179" t="str">
        <f>Orte[[#This Row],[Ort]]</f>
        <v>Alcobendas</v>
      </c>
    </row>
    <row r="8180" spans="1:14" x14ac:dyDescent="0.35">
      <c r="A8180" t="s">
        <v>15860</v>
      </c>
      <c r="B8180" s="3"/>
      <c r="C8180" s="4">
        <v>40.35</v>
      </c>
      <c r="D8180" s="4">
        <v>-3.8332999999999999</v>
      </c>
      <c r="E8180" s="4">
        <f>Orte[[#This Row],[Lat_dez]]*PI()/180</f>
        <v>0.7042403531797119</v>
      </c>
      <c r="F8180" s="4">
        <f>Orte[[#This Row],[Lon_dez]]*PI()/180</f>
        <v>-6.6903706216698638E-2</v>
      </c>
      <c r="G8180" t="s">
        <v>16176</v>
      </c>
      <c r="I8180" s="4" t="b">
        <v>0</v>
      </c>
      <c r="J8180" s="4" t="str">
        <f>CONCATENATE(Orte[[#This Row],[Ort]]," - ",Orte[[#This Row],[Landkreis]])</f>
        <v xml:space="preserve">Alcorcón - </v>
      </c>
      <c r="L8180" s="3"/>
      <c r="N8180" t="str">
        <f>Orte[[#This Row],[Ort]]</f>
        <v>Alcorcón</v>
      </c>
    </row>
    <row r="8181" spans="1:14" x14ac:dyDescent="0.35">
      <c r="A8181" t="s">
        <v>15861</v>
      </c>
      <c r="B8181" s="3"/>
      <c r="C8181" s="4">
        <v>36.127499999999998</v>
      </c>
      <c r="D8181" s="4">
        <v>-5.4539</v>
      </c>
      <c r="E8181" s="4">
        <f>Orte[[#This Row],[Lat_dez]]*PI()/180</f>
        <v>0.63054382551425137</v>
      </c>
      <c r="F8181" s="4">
        <f>Orte[[#This Row],[Lon_dez]]*PI()/180</f>
        <v>-9.5188512074518741E-2</v>
      </c>
      <c r="G8181" t="s">
        <v>16176</v>
      </c>
      <c r="I8181" s="4" t="b">
        <v>0</v>
      </c>
      <c r="J8181" s="4" t="str">
        <f>CONCATENATE(Orte[[#This Row],[Ort]]," - ",Orte[[#This Row],[Landkreis]])</f>
        <v xml:space="preserve">Algeciras - </v>
      </c>
      <c r="L8181" s="3"/>
      <c r="N8181" t="str">
        <f>Orte[[#This Row],[Ort]]</f>
        <v>Algeciras</v>
      </c>
    </row>
    <row r="8182" spans="1:14" x14ac:dyDescent="0.35">
      <c r="A8182" t="s">
        <v>419</v>
      </c>
      <c r="B8182" s="3"/>
      <c r="C8182" s="4">
        <v>38.345300000000002</v>
      </c>
      <c r="D8182" s="4">
        <v>-0.48309999999999997</v>
      </c>
      <c r="E8182" s="4">
        <f>Orte[[#This Row],[Lat_dez]]*PI()/180</f>
        <v>0.66925173766498169</v>
      </c>
      <c r="F8182" s="4">
        <f>Orte[[#This Row],[Lon_dez]]*PI()/180</f>
        <v>-8.4316856163846043E-3</v>
      </c>
      <c r="G8182" t="s">
        <v>16176</v>
      </c>
      <c r="I8182" s="4" t="b">
        <v>0</v>
      </c>
      <c r="J8182" s="4" t="str">
        <f>CONCATENATE(Orte[[#This Row],[Ort]]," - ",Orte[[#This Row],[Landkreis]])</f>
        <v xml:space="preserve">Alicante - </v>
      </c>
      <c r="L8182" s="3"/>
      <c r="N8182" t="str">
        <f>Orte[[#This Row],[Ort]]</f>
        <v>Alicante</v>
      </c>
    </row>
    <row r="8183" spans="1:14" x14ac:dyDescent="0.35">
      <c r="A8183" t="s">
        <v>15862</v>
      </c>
      <c r="B8183" s="3"/>
      <c r="C8183" s="4">
        <v>52.633299999999998</v>
      </c>
      <c r="D8183" s="4">
        <v>4.75</v>
      </c>
      <c r="E8183" s="4">
        <f>Orte[[#This Row],[Lat_dez]]*PI()/180</f>
        <v>0.91862438118993139</v>
      </c>
      <c r="F8183" s="4">
        <f>Orte[[#This Row],[Lon_dez]]*PI()/180</f>
        <v>8.2903139469730644E-2</v>
      </c>
      <c r="G8183" t="s">
        <v>16181</v>
      </c>
      <c r="I8183" s="4" t="b">
        <v>0</v>
      </c>
      <c r="J8183" s="4" t="str">
        <f>CONCATENATE(Orte[[#This Row],[Ort]]," - ",Orte[[#This Row],[Landkreis]])</f>
        <v xml:space="preserve">Alkmaar - </v>
      </c>
      <c r="L8183" s="3"/>
      <c r="N8183" t="str">
        <f>Orte[[#This Row],[Ort]]</f>
        <v>Alkmaar</v>
      </c>
    </row>
    <row r="8184" spans="1:14" x14ac:dyDescent="0.35">
      <c r="A8184" t="s">
        <v>15863</v>
      </c>
      <c r="B8184" s="3"/>
      <c r="C8184" s="4">
        <v>53.777799999999999</v>
      </c>
      <c r="D8184" s="4">
        <v>20.479199999999999</v>
      </c>
      <c r="E8184" s="4">
        <f>Orte[[#This Row],[Lat_dez]]*PI()/180</f>
        <v>0.9385996744790065</v>
      </c>
      <c r="F8184" s="4">
        <f>Orte[[#This Row],[Lon_dez]]*PI()/180</f>
        <v>0.35742946817442273</v>
      </c>
      <c r="G8184" t="s">
        <v>16182</v>
      </c>
      <c r="I8184" s="4" t="b">
        <v>0</v>
      </c>
      <c r="J8184" s="4" t="str">
        <f>CONCATENATE(Orte[[#This Row],[Ort]]," - ",Orte[[#This Row],[Landkreis]])</f>
        <v xml:space="preserve">Allenstein - </v>
      </c>
      <c r="L8184" s="3"/>
      <c r="N8184" t="str">
        <f>Orte[[#This Row],[Ort]]</f>
        <v>Allenstein</v>
      </c>
    </row>
    <row r="8185" spans="1:14" x14ac:dyDescent="0.35">
      <c r="A8185" t="s">
        <v>15864</v>
      </c>
      <c r="B8185" s="3"/>
      <c r="C8185" s="4">
        <v>38.680300000000003</v>
      </c>
      <c r="D8185" s="4">
        <v>-9.1583000000000006</v>
      </c>
      <c r="E8185" s="4">
        <f>Orte[[#This Row],[Lat_dez]]*PI()/180</f>
        <v>0.67509859065916267</v>
      </c>
      <c r="F8185" s="4">
        <f>Orte[[#This Row],[Lon_dez]]*PI()/180</f>
        <v>-0.15984248888539668</v>
      </c>
      <c r="G8185" t="s">
        <v>361</v>
      </c>
      <c r="I8185" s="4" t="b">
        <v>0</v>
      </c>
      <c r="J8185" s="4" t="str">
        <f>CONCATENATE(Orte[[#This Row],[Ort]]," - ",Orte[[#This Row],[Landkreis]])</f>
        <v xml:space="preserve">Almada - </v>
      </c>
      <c r="L8185" s="3"/>
      <c r="N8185" t="str">
        <f>Orte[[#This Row],[Ort]]</f>
        <v>Almada</v>
      </c>
    </row>
    <row r="8186" spans="1:14" x14ac:dyDescent="0.35">
      <c r="A8186" t="s">
        <v>15865</v>
      </c>
      <c r="B8186" s="3"/>
      <c r="C8186" s="4">
        <v>52.366700000000002</v>
      </c>
      <c r="D8186" s="4">
        <v>5.2167000000000003</v>
      </c>
      <c r="E8186" s="4">
        <f>Orte[[#This Row],[Lat_dez]]*PI()/180</f>
        <v>0.91397133340411452</v>
      </c>
      <c r="F8186" s="4">
        <f>Orte[[#This Row],[Lon_dez]]*PI()/180</f>
        <v>9.1048591088788197E-2</v>
      </c>
      <c r="G8186" t="s">
        <v>16181</v>
      </c>
      <c r="I8186" s="4" t="b">
        <v>0</v>
      </c>
      <c r="J8186" s="4" t="str">
        <f>CONCATENATE(Orte[[#This Row],[Ort]]," - ",Orte[[#This Row],[Landkreis]])</f>
        <v xml:space="preserve">Almere - </v>
      </c>
      <c r="L8186" s="3"/>
      <c r="N8186" t="str">
        <f>Orte[[#This Row],[Ort]]</f>
        <v>Almere</v>
      </c>
    </row>
    <row r="8187" spans="1:14" x14ac:dyDescent="0.35">
      <c r="A8187" t="s">
        <v>7559</v>
      </c>
      <c r="B8187" s="3"/>
      <c r="C8187" s="4">
        <v>36.840299999999999</v>
      </c>
      <c r="D8187" s="4">
        <v>-2.4681000000000002</v>
      </c>
      <c r="E8187" s="4">
        <f>Orte[[#This Row],[Lat_dez]]*PI()/180</f>
        <v>0.642984532422467</v>
      </c>
      <c r="F8187" s="4">
        <f>Orte[[#This Row],[Lon_dez]]*PI()/180</f>
        <v>-4.3076471268472048E-2</v>
      </c>
      <c r="G8187" t="s">
        <v>16176</v>
      </c>
      <c r="I8187" s="4" t="b">
        <v>0</v>
      </c>
      <c r="J8187" s="4" t="str">
        <f>CONCATENATE(Orte[[#This Row],[Ort]]," - ",Orte[[#This Row],[Landkreis]])</f>
        <v xml:space="preserve">Almería - </v>
      </c>
      <c r="L8187" s="3"/>
      <c r="N8187" t="str">
        <f>Orte[[#This Row],[Ort]]</f>
        <v>Almería</v>
      </c>
    </row>
    <row r="8188" spans="1:14" x14ac:dyDescent="0.35">
      <c r="A8188" t="s">
        <v>15866</v>
      </c>
      <c r="B8188" s="3"/>
      <c r="C8188" s="4">
        <v>52.133299999999998</v>
      </c>
      <c r="D8188" s="4">
        <v>4.6666999999999996</v>
      </c>
      <c r="E8188" s="4">
        <f>Orte[[#This Row],[Lat_dez]]*PI()/180</f>
        <v>0.90989773492995973</v>
      </c>
      <c r="F8188" s="4">
        <f>Orte[[#This Row],[Lon_dez]]*PI()/180</f>
        <v>8.1449280202819371E-2</v>
      </c>
      <c r="G8188" t="s">
        <v>16181</v>
      </c>
      <c r="I8188" s="4" t="b">
        <v>0</v>
      </c>
      <c r="J8188" s="4" t="str">
        <f>CONCATENATE(Orte[[#This Row],[Ort]]," - ",Orte[[#This Row],[Landkreis]])</f>
        <v xml:space="preserve">Alphen aan den Rijn - </v>
      </c>
      <c r="L8188" s="3"/>
      <c r="N8188" t="str">
        <f>Orte[[#This Row],[Ort]]</f>
        <v>Alphen aan den Rijn</v>
      </c>
    </row>
    <row r="8189" spans="1:14" x14ac:dyDescent="0.35">
      <c r="A8189" t="s">
        <v>15867</v>
      </c>
      <c r="B8189" s="3"/>
      <c r="C8189" s="4">
        <v>38.7333</v>
      </c>
      <c r="D8189" s="4">
        <v>-9.2332999999999998</v>
      </c>
      <c r="E8189" s="4">
        <f>Orte[[#This Row],[Lat_dez]]*PI()/180</f>
        <v>0.67602361516271958</v>
      </c>
      <c r="F8189" s="4">
        <f>Orte[[#This Row],[Lon_dez]]*PI()/180</f>
        <v>-0.16115148582439243</v>
      </c>
      <c r="G8189" t="s">
        <v>361</v>
      </c>
      <c r="I8189" s="4" t="b">
        <v>0</v>
      </c>
      <c r="J8189" s="4" t="str">
        <f>CONCATENATE(Orte[[#This Row],[Ort]]," - ",Orte[[#This Row],[Landkreis]])</f>
        <v xml:space="preserve">Amadora - </v>
      </c>
      <c r="L8189" s="3"/>
      <c r="N8189" t="str">
        <f>Orte[[#This Row],[Ort]]</f>
        <v>Amadora</v>
      </c>
    </row>
    <row r="8190" spans="1:14" x14ac:dyDescent="0.35">
      <c r="A8190" t="s">
        <v>15868</v>
      </c>
      <c r="B8190" s="3"/>
      <c r="C8190" s="4">
        <v>52.15</v>
      </c>
      <c r="D8190" s="4">
        <v>5.3833000000000002</v>
      </c>
      <c r="E8190" s="4">
        <f>Orte[[#This Row],[Lat_dez]]*PI()/180</f>
        <v>0.91018920491504285</v>
      </c>
      <c r="F8190" s="4">
        <f>Orte[[#This Row],[Lon_dez]]*PI()/180</f>
        <v>9.3956309622610742E-2</v>
      </c>
      <c r="G8190" t="s">
        <v>16181</v>
      </c>
      <c r="I8190" s="4" t="b">
        <v>0</v>
      </c>
      <c r="J8190" s="4" t="str">
        <f>CONCATENATE(Orte[[#This Row],[Ort]]," - ",Orte[[#This Row],[Landkreis]])</f>
        <v xml:space="preserve">Amersfoort - </v>
      </c>
      <c r="L8190" s="3"/>
      <c r="N8190" t="str">
        <f>Orte[[#This Row],[Ort]]</f>
        <v>Amersfoort</v>
      </c>
    </row>
    <row r="8191" spans="1:14" x14ac:dyDescent="0.35">
      <c r="A8191" t="s">
        <v>15869</v>
      </c>
      <c r="B8191" s="3"/>
      <c r="C8191" s="4">
        <v>49.892000000000003</v>
      </c>
      <c r="D8191" s="4">
        <v>2.2989999999999999</v>
      </c>
      <c r="E8191" s="4">
        <f>Orte[[#This Row],[Lat_dez]]*PI()/180</f>
        <v>0.87077967040501092</v>
      </c>
      <c r="F8191" s="4">
        <f>Orte[[#This Row],[Lon_dez]]*PI()/180</f>
        <v>4.0125119503349634E-2</v>
      </c>
      <c r="G8191" t="s">
        <v>16180</v>
      </c>
      <c r="I8191" s="4" t="b">
        <v>0</v>
      </c>
      <c r="J8191" s="4" t="str">
        <f>CONCATENATE(Orte[[#This Row],[Ort]]," - ",Orte[[#This Row],[Landkreis]])</f>
        <v xml:space="preserve">Amiens - </v>
      </c>
      <c r="L8191" s="3"/>
      <c r="N8191" t="str">
        <f>Orte[[#This Row],[Ort]]</f>
        <v>Amiens</v>
      </c>
    </row>
    <row r="8192" spans="1:14" x14ac:dyDescent="0.35">
      <c r="A8192" t="s">
        <v>310</v>
      </c>
      <c r="B8192" s="3"/>
      <c r="C8192" s="4">
        <v>52.372799999999998</v>
      </c>
      <c r="D8192" s="4">
        <v>4.8936000000000002</v>
      </c>
      <c r="E8192" s="4">
        <f>Orte[[#This Row],[Lat_dez]]*PI()/180</f>
        <v>0.91407779848848614</v>
      </c>
      <c r="F8192" s="4">
        <f>Orte[[#This Row],[Lon_dez]]*PI()/180</f>
        <v>8.5409432275594513E-2</v>
      </c>
      <c r="G8192" t="s">
        <v>16181</v>
      </c>
      <c r="I8192" s="4" t="b">
        <v>0</v>
      </c>
      <c r="J8192" s="4" t="str">
        <f>CONCATENATE(Orte[[#This Row],[Ort]]," - ",Orte[[#This Row],[Landkreis]])</f>
        <v xml:space="preserve">Amsterdam - </v>
      </c>
      <c r="L8192" s="3"/>
      <c r="N8192" t="str">
        <f>Orte[[#This Row],[Ort]]</f>
        <v>Amsterdam</v>
      </c>
    </row>
    <row r="8193" spans="1:14" x14ac:dyDescent="0.35">
      <c r="A8193" t="s">
        <v>272</v>
      </c>
      <c r="B8193" s="3"/>
      <c r="C8193" s="4">
        <v>43.616900000000001</v>
      </c>
      <c r="D8193" s="4">
        <v>13.5167</v>
      </c>
      <c r="E8193" s="4">
        <f>Orte[[#This Row],[Lat_dez]]*PI()/180</f>
        <v>0.76125851451311477</v>
      </c>
      <c r="F8193" s="4">
        <f>Orte[[#This Row],[Lon_dez]]*PI()/180</f>
        <v>0.23591091900431754</v>
      </c>
      <c r="G8193" t="s">
        <v>16183</v>
      </c>
      <c r="I8193" s="4" t="b">
        <v>0</v>
      </c>
      <c r="J8193" s="4" t="str">
        <f>CONCATENATE(Orte[[#This Row],[Ort]]," - ",Orte[[#This Row],[Landkreis]])</f>
        <v xml:space="preserve">Ancona - </v>
      </c>
      <c r="L8193" s="3"/>
      <c r="N8193" t="str">
        <f>Orte[[#This Row],[Ort]]</f>
        <v>Ancona</v>
      </c>
    </row>
    <row r="8194" spans="1:14" x14ac:dyDescent="0.35">
      <c r="A8194" t="s">
        <v>15870</v>
      </c>
      <c r="B8194" s="3"/>
      <c r="C8194" s="4">
        <v>50.833300000000001</v>
      </c>
      <c r="D8194" s="4">
        <v>4.3333000000000004</v>
      </c>
      <c r="E8194" s="4">
        <f>Orte[[#This Row],[Lat_dez]]*PI()/180</f>
        <v>0.88720845465403353</v>
      </c>
      <c r="F8194" s="4">
        <f>Orte[[#This Row],[Lon_dez]]*PI()/180</f>
        <v>7.5630352476670284E-2</v>
      </c>
      <c r="G8194" t="s">
        <v>16184</v>
      </c>
      <c r="I8194" s="4" t="b">
        <v>0</v>
      </c>
      <c r="J8194" s="4" t="str">
        <f>CONCATENATE(Orte[[#This Row],[Ort]]," - ",Orte[[#This Row],[Landkreis]])</f>
        <v xml:space="preserve">Anderlecht - </v>
      </c>
      <c r="L8194" s="3"/>
      <c r="N8194" t="str">
        <f>Orte[[#This Row],[Ort]]</f>
        <v>Anderlecht</v>
      </c>
    </row>
    <row r="8195" spans="1:14" x14ac:dyDescent="0.35">
      <c r="A8195" t="s">
        <v>15871</v>
      </c>
      <c r="B8195" s="3"/>
      <c r="C8195" s="4">
        <v>45.915999999999997</v>
      </c>
      <c r="D8195" s="4">
        <v>6.133</v>
      </c>
      <c r="E8195" s="4">
        <f>Orte[[#This Row],[Lat_dez]]*PI()/180</f>
        <v>0.8013853793457163</v>
      </c>
      <c r="F8195" s="4">
        <f>Orte[[#This Row],[Lon_dez]]*PI()/180</f>
        <v>0.10704104302481224</v>
      </c>
      <c r="G8195" t="s">
        <v>16180</v>
      </c>
      <c r="I8195" s="4" t="b">
        <v>0</v>
      </c>
      <c r="J8195" s="4" t="str">
        <f>CONCATENATE(Orte[[#This Row],[Ort]]," - ",Orte[[#This Row],[Landkreis]])</f>
        <v xml:space="preserve">Annecy - </v>
      </c>
      <c r="L8195" s="3"/>
      <c r="N8195" t="str">
        <f>Orte[[#This Row],[Ort]]</f>
        <v>Annecy</v>
      </c>
    </row>
    <row r="8196" spans="1:14" x14ac:dyDescent="0.35">
      <c r="A8196" t="s">
        <v>15872</v>
      </c>
      <c r="B8196" s="3"/>
      <c r="C8196" s="4">
        <v>47.473599999999998</v>
      </c>
      <c r="D8196" s="4">
        <v>-0.55420000000000003</v>
      </c>
      <c r="E8196" s="4">
        <f>Orte[[#This Row],[Lat_dez]]*PI()/180</f>
        <v>0.82857062777477997</v>
      </c>
      <c r="F8196" s="4">
        <f>Orte[[#This Row],[Lon_dez]]*PI()/180</f>
        <v>-9.6726147145525746E-3</v>
      </c>
      <c r="G8196" t="s">
        <v>16180</v>
      </c>
      <c r="I8196" s="4" t="b">
        <v>0</v>
      </c>
      <c r="J8196" s="4" t="str">
        <f>CONCATENATE(Orte[[#This Row],[Ort]]," - ",Orte[[#This Row],[Landkreis]])</f>
        <v xml:space="preserve">Angers - </v>
      </c>
      <c r="L8196" s="3"/>
      <c r="N8196" t="str">
        <f>Orte[[#This Row],[Ort]]</f>
        <v>Angers</v>
      </c>
    </row>
    <row r="8197" spans="1:14" x14ac:dyDescent="0.35">
      <c r="A8197" t="s">
        <v>481</v>
      </c>
      <c r="B8197" s="3"/>
      <c r="C8197" s="4">
        <v>51.217799999999997</v>
      </c>
      <c r="D8197" s="4">
        <v>4.4002999999999997</v>
      </c>
      <c r="E8197" s="4">
        <f>Orte[[#This Row],[Lat_dez]]*PI()/180</f>
        <v>0.89391924562795166</v>
      </c>
      <c r="F8197" s="4">
        <f>Orte[[#This Row],[Lon_dez]]*PI()/180</f>
        <v>7.6799723075506476E-2</v>
      </c>
      <c r="G8197" t="s">
        <v>16184</v>
      </c>
      <c r="I8197" s="4" t="b">
        <v>0</v>
      </c>
      <c r="J8197" s="4" t="str">
        <f>CONCATENATE(Orte[[#This Row],[Ort]]," - ",Orte[[#This Row],[Landkreis]])</f>
        <v xml:space="preserve">Antwerpen - </v>
      </c>
      <c r="L8197" s="3"/>
      <c r="N8197" t="str">
        <f>Orte[[#This Row],[Ort]]</f>
        <v>Antwerpen</v>
      </c>
    </row>
    <row r="8198" spans="1:14" x14ac:dyDescent="0.35">
      <c r="A8198" t="s">
        <v>15873</v>
      </c>
      <c r="B8198" s="3"/>
      <c r="C8198" s="4">
        <v>52.216700000000003</v>
      </c>
      <c r="D8198" s="4">
        <v>5.9667000000000003</v>
      </c>
      <c r="E8198" s="4">
        <f>Orte[[#This Row],[Lat_dez]]*PI()/180</f>
        <v>0.91135333952612319</v>
      </c>
      <c r="F8198" s="4">
        <f>Orte[[#This Row],[Lon_dez]]*PI()/180</f>
        <v>0.10413856047874567</v>
      </c>
      <c r="G8198" t="s">
        <v>16181</v>
      </c>
      <c r="I8198" s="4" t="b">
        <v>0</v>
      </c>
      <c r="J8198" s="4" t="str">
        <f>CONCATENATE(Orte[[#This Row],[Ort]]," - ",Orte[[#This Row],[Landkreis]])</f>
        <v xml:space="preserve">Apeldoorn - </v>
      </c>
      <c r="L8198" s="3"/>
      <c r="N8198" t="str">
        <f>Orte[[#This Row],[Ort]]</f>
        <v>Apeldoorn</v>
      </c>
    </row>
    <row r="8199" spans="1:14" x14ac:dyDescent="0.35">
      <c r="A8199" t="s">
        <v>15874</v>
      </c>
      <c r="B8199" s="3"/>
      <c r="C8199" s="4">
        <v>46.174999999999997</v>
      </c>
      <c r="D8199" s="4">
        <v>21.3125</v>
      </c>
      <c r="E8199" s="4">
        <f>Orte[[#This Row],[Lat_dez]]*PI()/180</f>
        <v>0.8059057821083816</v>
      </c>
      <c r="F8199" s="4">
        <f>Orte[[#This Row],[Lon_dez]]*PI()/180</f>
        <v>0.37197329683129143</v>
      </c>
      <c r="G8199" t="s">
        <v>16185</v>
      </c>
      <c r="I8199" s="4" t="b">
        <v>0</v>
      </c>
      <c r="J8199" s="4" t="str">
        <f>CONCATENATE(Orte[[#This Row],[Ort]]," - ",Orte[[#This Row],[Landkreis]])</f>
        <v xml:space="preserve">Arad - </v>
      </c>
      <c r="L8199" s="3"/>
      <c r="N8199" t="str">
        <f>Orte[[#This Row],[Ort]]</f>
        <v>Arad</v>
      </c>
    </row>
    <row r="8200" spans="1:14" x14ac:dyDescent="0.35">
      <c r="A8200" t="s">
        <v>15875</v>
      </c>
      <c r="B8200" s="3"/>
      <c r="C8200" s="4">
        <v>64.533299999999997</v>
      </c>
      <c r="D8200" s="4">
        <v>40.533299999999997</v>
      </c>
      <c r="E8200" s="4">
        <f>Orte[[#This Row],[Lat_dez]]*PI()/180</f>
        <v>1.1263185621772567</v>
      </c>
      <c r="F8200" s="4">
        <f>Orte[[#This Row],[Lon_dez]]*PI()/180</f>
        <v>0.70743954169861745</v>
      </c>
      <c r="G8200" t="s">
        <v>16186</v>
      </c>
      <c r="I8200" s="4" t="b">
        <v>0</v>
      </c>
      <c r="J8200" s="4" t="str">
        <f>CONCATENATE(Orte[[#This Row],[Ort]]," - ",Orte[[#This Row],[Landkreis]])</f>
        <v xml:space="preserve">Archangelsk - </v>
      </c>
      <c r="L8200" s="3"/>
      <c r="N8200" t="str">
        <f>Orte[[#This Row],[Ort]]</f>
        <v>Archangelsk</v>
      </c>
    </row>
    <row r="8201" spans="1:14" x14ac:dyDescent="0.35">
      <c r="A8201" t="s">
        <v>15876</v>
      </c>
      <c r="B8201" s="3"/>
      <c r="C8201" s="4">
        <v>48.95</v>
      </c>
      <c r="D8201" s="4">
        <v>2.25</v>
      </c>
      <c r="E8201" s="4">
        <f>Orte[[#This Row],[Lat_dez]]*PI()/180</f>
        <v>0.85433866885122423</v>
      </c>
      <c r="F8201" s="4">
        <f>Orte[[#This Row],[Lon_dez]]*PI()/180</f>
        <v>3.9269908169872414E-2</v>
      </c>
      <c r="G8201" t="s">
        <v>16180</v>
      </c>
      <c r="I8201" s="4" t="b">
        <v>0</v>
      </c>
      <c r="J8201" s="4" t="str">
        <f>CONCATENATE(Orte[[#This Row],[Ort]]," - ",Orte[[#This Row],[Landkreis]])</f>
        <v xml:space="preserve">Argenteuil - </v>
      </c>
      <c r="L8201" s="3"/>
      <c r="N8201" t="str">
        <f>Orte[[#This Row],[Ort]]</f>
        <v>Argenteuil</v>
      </c>
    </row>
    <row r="8202" spans="1:14" x14ac:dyDescent="0.35">
      <c r="A8202" t="s">
        <v>15877</v>
      </c>
      <c r="B8202" s="3"/>
      <c r="C8202" s="4">
        <v>51.9833</v>
      </c>
      <c r="D8202" s="4">
        <v>5.9166999999999996</v>
      </c>
      <c r="E8202" s="4">
        <f>Orte[[#This Row],[Lat_dez]]*PI()/180</f>
        <v>0.9072797410519684</v>
      </c>
      <c r="F8202" s="4">
        <f>Orte[[#This Row],[Lon_dez]]*PI()/180</f>
        <v>0.10326589585274849</v>
      </c>
      <c r="G8202" t="s">
        <v>16181</v>
      </c>
      <c r="I8202" s="4" t="b">
        <v>0</v>
      </c>
      <c r="J8202" s="4" t="str">
        <f>CONCATENATE(Orte[[#This Row],[Ort]]," - ",Orte[[#This Row],[Landkreis]])</f>
        <v xml:space="preserve">Arnheim - </v>
      </c>
      <c r="L8202" s="3"/>
      <c r="N8202" t="str">
        <f>Orte[[#This Row],[Ort]]</f>
        <v>Arnheim</v>
      </c>
    </row>
    <row r="8203" spans="1:14" x14ac:dyDescent="0.35">
      <c r="A8203" t="s">
        <v>7561</v>
      </c>
      <c r="B8203" s="3"/>
      <c r="C8203" s="4">
        <v>37.984200000000001</v>
      </c>
      <c r="D8203" s="4">
        <v>23.728100000000001</v>
      </c>
      <c r="E8203" s="4">
        <f>Orte[[#This Row],[Lat_dez]]*PI()/180</f>
        <v>0.66294935373603014</v>
      </c>
      <c r="F8203" s="4">
        <f>Orte[[#This Row],[Lon_dez]]*PI()/180</f>
        <v>0.41413347024246655</v>
      </c>
      <c r="G8203" t="s">
        <v>16179</v>
      </c>
      <c r="I8203" s="4" t="b">
        <v>0</v>
      </c>
      <c r="J8203" s="4" t="str">
        <f>CONCATENATE(Orte[[#This Row],[Ort]]," - ",Orte[[#This Row],[Landkreis]])</f>
        <v xml:space="preserve">Athen - </v>
      </c>
      <c r="L8203" s="3"/>
      <c r="N8203" t="str">
        <f>Orte[[#This Row],[Ort]]</f>
        <v>Athen</v>
      </c>
    </row>
    <row r="8204" spans="1:14" x14ac:dyDescent="0.35">
      <c r="A8204" t="s">
        <v>15878</v>
      </c>
      <c r="B8204" s="3"/>
      <c r="C8204" s="4">
        <v>46.583300000000001</v>
      </c>
      <c r="D8204" s="4">
        <v>26.916699999999999</v>
      </c>
      <c r="E8204" s="4">
        <f>Orte[[#This Row],[Lat_dez]]*PI()/180</f>
        <v>0.81303196144427448</v>
      </c>
      <c r="F8204" s="4">
        <f>Orte[[#This Row],[Lon_dez]]*PI()/180</f>
        <v>0.46978503877155769</v>
      </c>
      <c r="G8204" t="s">
        <v>16185</v>
      </c>
      <c r="I8204" s="4" t="b">
        <v>0</v>
      </c>
      <c r="J8204" s="4" t="str">
        <f>CONCATENATE(Orte[[#This Row],[Ort]]," - ",Orte[[#This Row],[Landkreis]])</f>
        <v xml:space="preserve">Bacău - </v>
      </c>
      <c r="L8204" s="3"/>
      <c r="N8204" t="str">
        <f>Orte[[#This Row],[Ort]]</f>
        <v>Bacău</v>
      </c>
    </row>
    <row r="8205" spans="1:14" x14ac:dyDescent="0.35">
      <c r="A8205" t="s">
        <v>15879</v>
      </c>
      <c r="B8205" s="3"/>
      <c r="C8205" s="4">
        <v>38.880299999999998</v>
      </c>
      <c r="D8205" s="4">
        <v>-6.9752999999999998</v>
      </c>
      <c r="E8205" s="4">
        <f>Orte[[#This Row],[Lat_dez]]*PI()/180</f>
        <v>0.67858924916315122</v>
      </c>
      <c r="F8205" s="4">
        <f>Orte[[#This Row],[Lon_dez]]*PI()/180</f>
        <v>-0.12174195131436047</v>
      </c>
      <c r="G8205" t="s">
        <v>16176</v>
      </c>
      <c r="I8205" s="4" t="b">
        <v>0</v>
      </c>
      <c r="J8205" s="4" t="str">
        <f>CONCATENATE(Orte[[#This Row],[Ort]]," - ",Orte[[#This Row],[Landkreis]])</f>
        <v xml:space="preserve">Badajoz - </v>
      </c>
      <c r="L8205" s="3"/>
      <c r="N8205" t="str">
        <f>Orte[[#This Row],[Ort]]</f>
        <v>Badajoz</v>
      </c>
    </row>
    <row r="8206" spans="1:14" x14ac:dyDescent="0.35">
      <c r="A8206" t="s">
        <v>15880</v>
      </c>
      <c r="B8206" s="3"/>
      <c r="C8206" s="4">
        <v>41.448900000000002</v>
      </c>
      <c r="D8206" s="4">
        <v>2.2461000000000002</v>
      </c>
      <c r="E8206" s="4">
        <f>Orte[[#This Row],[Lat_dez]]*PI()/180</f>
        <v>0.72341977632987775</v>
      </c>
      <c r="F8206" s="4">
        <f>Orte[[#This Row],[Lon_dez]]*PI()/180</f>
        <v>3.920184032904464E-2</v>
      </c>
      <c r="G8206" t="s">
        <v>16176</v>
      </c>
      <c r="I8206" s="4" t="b">
        <v>0</v>
      </c>
      <c r="J8206" s="4" t="str">
        <f>CONCATENATE(Orte[[#This Row],[Ort]]," - ",Orte[[#This Row],[Landkreis]])</f>
        <v xml:space="preserve">Badalona - </v>
      </c>
      <c r="L8206" s="3"/>
      <c r="N8206" t="str">
        <f>Orte[[#This Row],[Ort]]</f>
        <v>Badalona</v>
      </c>
    </row>
    <row r="8207" spans="1:14" x14ac:dyDescent="0.35">
      <c r="A8207" t="s">
        <v>15881</v>
      </c>
      <c r="B8207" s="3"/>
      <c r="C8207" s="4">
        <v>47.656700000000001</v>
      </c>
      <c r="D8207" s="4">
        <v>23.571899999999999</v>
      </c>
      <c r="E8207" s="4">
        <f>Orte[[#This Row],[Lat_dez]]*PI()/180</f>
        <v>0.8317663256351816</v>
      </c>
      <c r="F8207" s="4">
        <f>Orte[[#This Row],[Lon_dez]]*PI()/180</f>
        <v>0.41140726595085131</v>
      </c>
      <c r="G8207" t="s">
        <v>16185</v>
      </c>
      <c r="I8207" s="4" t="b">
        <v>0</v>
      </c>
      <c r="J8207" s="4" t="str">
        <f>CONCATENATE(Orte[[#This Row],[Ort]]," - ",Orte[[#This Row],[Landkreis]])</f>
        <v xml:space="preserve">Baia Mare - </v>
      </c>
      <c r="L8207" s="3"/>
      <c r="N8207" t="str">
        <f>Orte[[#This Row],[Ort]]</f>
        <v>Baia Mare</v>
      </c>
    </row>
    <row r="8208" spans="1:14" x14ac:dyDescent="0.35">
      <c r="A8208" t="s">
        <v>421</v>
      </c>
      <c r="B8208" s="3"/>
      <c r="C8208" s="4">
        <v>41.382800000000003</v>
      </c>
      <c r="D8208" s="4">
        <v>2.1768999999999998</v>
      </c>
      <c r="E8208" s="4">
        <f>Orte[[#This Row],[Lat_dez]]*PI()/180</f>
        <v>0.72226611369430949</v>
      </c>
      <c r="F8208" s="4">
        <f>Orte[[#This Row],[Lon_dez]]*PI()/180</f>
        <v>3.799407248666456E-2</v>
      </c>
      <c r="G8208" t="s">
        <v>16176</v>
      </c>
      <c r="I8208" s="4" t="b">
        <v>0</v>
      </c>
      <c r="J8208" s="4" t="str">
        <f>CONCATENATE(Orte[[#This Row],[Ort]]," - ",Orte[[#This Row],[Landkreis]])</f>
        <v xml:space="preserve">Barcelona - </v>
      </c>
      <c r="L8208" s="3"/>
      <c r="N8208" t="str">
        <f>Orte[[#This Row],[Ort]]</f>
        <v>Barcelona</v>
      </c>
    </row>
    <row r="8209" spans="1:14" x14ac:dyDescent="0.35">
      <c r="A8209" t="s">
        <v>235</v>
      </c>
      <c r="B8209" s="3"/>
      <c r="C8209" s="4">
        <v>41.125300000000003</v>
      </c>
      <c r="D8209" s="4">
        <v>16.866700000000002</v>
      </c>
      <c r="E8209" s="4">
        <f>Orte[[#This Row],[Lat_dez]]*PI()/180</f>
        <v>0.71777189087042403</v>
      </c>
      <c r="F8209" s="4">
        <f>Orte[[#This Row],[Lon_dez]]*PI()/180</f>
        <v>0.29437944894612761</v>
      </c>
      <c r="G8209" t="s">
        <v>16183</v>
      </c>
      <c r="I8209" s="4" t="b">
        <v>0</v>
      </c>
      <c r="J8209" s="4" t="str">
        <f>CONCATENATE(Orte[[#This Row],[Ort]]," - ",Orte[[#This Row],[Landkreis]])</f>
        <v xml:space="preserve">Bari - </v>
      </c>
      <c r="L8209" s="3"/>
      <c r="N8209" t="str">
        <f>Orte[[#This Row],[Ort]]</f>
        <v>Bari</v>
      </c>
    </row>
    <row r="8210" spans="1:14" x14ac:dyDescent="0.35">
      <c r="A8210" t="s">
        <v>7562</v>
      </c>
      <c r="B8210" s="3"/>
      <c r="C8210" s="4">
        <v>47.554699999999997</v>
      </c>
      <c r="D8210" s="4">
        <v>7.5906000000000002</v>
      </c>
      <c r="E8210" s="4">
        <f>Orte[[#This Row],[Lat_dez]]*PI()/180</f>
        <v>0.82998608979814736</v>
      </c>
      <c r="F8210" s="4">
        <f>Orte[[#This Row],[Lon_dez]]*PI()/180</f>
        <v>0.13248096220188157</v>
      </c>
      <c r="G8210" t="s">
        <v>16187</v>
      </c>
      <c r="I8210" s="4" t="b">
        <v>0</v>
      </c>
      <c r="J8210" s="4" t="str">
        <f>CONCATENATE(Orte[[#This Row],[Ort]]," - ",Orte[[#This Row],[Landkreis]])</f>
        <v xml:space="preserve">Basel - </v>
      </c>
      <c r="L8210" s="3"/>
      <c r="N8210" t="str">
        <f>Orte[[#This Row],[Ort]]</f>
        <v>Basel</v>
      </c>
    </row>
    <row r="8211" spans="1:14" x14ac:dyDescent="0.35">
      <c r="A8211" t="s">
        <v>15882</v>
      </c>
      <c r="B8211" s="3"/>
      <c r="C8211" s="4">
        <v>51.58</v>
      </c>
      <c r="D8211" s="4">
        <v>0.49</v>
      </c>
      <c r="E8211" s="4">
        <f>Orte[[#This Row],[Lat_dez]]*PI()/180</f>
        <v>0.90024082817867523</v>
      </c>
      <c r="F8211" s="4">
        <f>Orte[[#This Row],[Lon_dez]]*PI()/180</f>
        <v>8.5521133347722135E-3</v>
      </c>
      <c r="G8211" t="s">
        <v>16178</v>
      </c>
      <c r="I8211" s="4" t="b">
        <v>0</v>
      </c>
      <c r="J8211" s="4" t="str">
        <f>CONCATENATE(Orte[[#This Row],[Ort]]," - ",Orte[[#This Row],[Landkreis]])</f>
        <v xml:space="preserve">Basildon - </v>
      </c>
      <c r="L8211" s="3"/>
      <c r="N8211" t="str">
        <f>Orte[[#This Row],[Ort]]</f>
        <v>Basildon</v>
      </c>
    </row>
    <row r="8212" spans="1:14" x14ac:dyDescent="0.35">
      <c r="A8212" t="s">
        <v>15883</v>
      </c>
      <c r="B8212" s="3"/>
      <c r="C8212" s="4">
        <v>51.2667</v>
      </c>
      <c r="D8212" s="4">
        <v>-1.0875999999999999</v>
      </c>
      <c r="E8212" s="4">
        <f>Orte[[#This Row],[Lat_dez]]*PI()/180</f>
        <v>0.89477271163217686</v>
      </c>
      <c r="F8212" s="4">
        <f>Orte[[#This Row],[Lon_dez]]*PI()/180</f>
        <v>-1.8982200944690327E-2</v>
      </c>
      <c r="G8212" t="s">
        <v>16178</v>
      </c>
      <c r="I8212" s="4" t="b">
        <v>0</v>
      </c>
      <c r="J8212" s="4" t="str">
        <f>CONCATENATE(Orte[[#This Row],[Ort]]," - ",Orte[[#This Row],[Landkreis]])</f>
        <v xml:space="preserve">Basingstoke - </v>
      </c>
      <c r="L8212" s="3"/>
      <c r="N8212" t="str">
        <f>Orte[[#This Row],[Ort]]</f>
        <v>Basingstoke</v>
      </c>
    </row>
    <row r="8213" spans="1:14" x14ac:dyDescent="0.35">
      <c r="A8213" t="s">
        <v>15884</v>
      </c>
      <c r="B8213" s="3"/>
      <c r="C8213" s="4">
        <v>51.38</v>
      </c>
      <c r="D8213" s="4">
        <v>-2.36</v>
      </c>
      <c r="E8213" s="4">
        <f>Orte[[#This Row],[Lat_dez]]*PI()/180</f>
        <v>0.89675016967468646</v>
      </c>
      <c r="F8213" s="4">
        <f>Orte[[#This Row],[Lon_dez]]*PI()/180</f>
        <v>-4.1189770347066175E-2</v>
      </c>
      <c r="G8213" t="s">
        <v>16178</v>
      </c>
      <c r="I8213" s="4" t="b">
        <v>0</v>
      </c>
      <c r="J8213" s="4" t="str">
        <f>CONCATENATE(Orte[[#This Row],[Ort]]," - ",Orte[[#This Row],[Landkreis]])</f>
        <v xml:space="preserve">Bath - </v>
      </c>
      <c r="L8213" s="3"/>
      <c r="N8213" t="str">
        <f>Orte[[#This Row],[Ort]]</f>
        <v>Bath</v>
      </c>
    </row>
    <row r="8214" spans="1:14" x14ac:dyDescent="0.35">
      <c r="A8214" t="s">
        <v>317</v>
      </c>
      <c r="B8214" s="3"/>
      <c r="C8214" s="4">
        <v>54.596400000000003</v>
      </c>
      <c r="D8214" s="4">
        <v>-5.93</v>
      </c>
      <c r="E8214" s="4">
        <f>Orte[[#This Row],[Lat_dez]]*PI()/180</f>
        <v>0.95288693973583227</v>
      </c>
      <c r="F8214" s="4">
        <f>Orte[[#This Row],[Lon_dez]]*PI()/180</f>
        <v>-0.10349802464326374</v>
      </c>
      <c r="G8214" t="s">
        <v>16178</v>
      </c>
      <c r="I8214" s="4" t="b">
        <v>0</v>
      </c>
      <c r="J8214" s="4" t="str">
        <f>CONCATENATE(Orte[[#This Row],[Ort]]," - ",Orte[[#This Row],[Landkreis]])</f>
        <v xml:space="preserve">Belfast - </v>
      </c>
      <c r="L8214" s="3"/>
      <c r="N8214" t="str">
        <f>Orte[[#This Row],[Ort]]</f>
        <v>Belfast</v>
      </c>
    </row>
    <row r="8215" spans="1:14" x14ac:dyDescent="0.35">
      <c r="A8215" t="s">
        <v>317</v>
      </c>
      <c r="B8215" s="3"/>
      <c r="C8215" s="4">
        <v>54.596400000000003</v>
      </c>
      <c r="D8215" s="4">
        <v>-5.93</v>
      </c>
      <c r="E8215" s="4">
        <f>Orte[[#This Row],[Lat_dez]]*PI()/180</f>
        <v>0.95288693973583227</v>
      </c>
      <c r="F8215" s="4">
        <f>Orte[[#This Row],[Lon_dez]]*PI()/180</f>
        <v>-0.10349802464326374</v>
      </c>
      <c r="G8215" t="s">
        <v>16178</v>
      </c>
      <c r="I8215" s="4" t="b">
        <v>0</v>
      </c>
      <c r="J8215" s="4" t="str">
        <f>CONCATENATE(Orte[[#This Row],[Ort]]," - ",Orte[[#This Row],[Landkreis]])</f>
        <v xml:space="preserve">Belfast - </v>
      </c>
      <c r="L8215" s="3"/>
      <c r="N8215" t="str">
        <f>Orte[[#This Row],[Ort]]</f>
        <v>Belfast</v>
      </c>
    </row>
    <row r="8216" spans="1:14" x14ac:dyDescent="0.35">
      <c r="A8216" t="s">
        <v>15885</v>
      </c>
      <c r="B8216" s="3"/>
      <c r="C8216" s="4">
        <v>50.6</v>
      </c>
      <c r="D8216" s="4">
        <v>36.6</v>
      </c>
      <c r="E8216" s="4">
        <f>Orte[[#This Row],[Lat_dez]]*PI()/180</f>
        <v>0.88313660150913087</v>
      </c>
      <c r="F8216" s="4">
        <f>Orte[[#This Row],[Lon_dez]]*PI()/180</f>
        <v>0.63879050622992462</v>
      </c>
      <c r="G8216" t="s">
        <v>16186</v>
      </c>
      <c r="I8216" s="4" t="b">
        <v>0</v>
      </c>
      <c r="J8216" s="4" t="str">
        <f>CONCATENATE(Orte[[#This Row],[Ort]]," - ",Orte[[#This Row],[Landkreis]])</f>
        <v xml:space="preserve">Belgorod - </v>
      </c>
      <c r="L8216" s="3"/>
      <c r="N8216" t="str">
        <f>Orte[[#This Row],[Ort]]</f>
        <v>Belgorod</v>
      </c>
    </row>
    <row r="8217" spans="1:14" x14ac:dyDescent="0.35">
      <c r="A8217" t="s">
        <v>276</v>
      </c>
      <c r="B8217" s="3"/>
      <c r="C8217" s="4">
        <v>44.82</v>
      </c>
      <c r="D8217" s="4">
        <v>20.46</v>
      </c>
      <c r="E8217" s="4">
        <f>Orte[[#This Row],[Lat_dez]]*PI()/180</f>
        <v>0.78225657074385846</v>
      </c>
      <c r="F8217" s="4">
        <f>Orte[[#This Row],[Lon_dez]]*PI()/180</f>
        <v>0.35709436495803981</v>
      </c>
      <c r="G8217" t="s">
        <v>16188</v>
      </c>
      <c r="I8217" s="4" t="b">
        <v>0</v>
      </c>
      <c r="J8217" s="4" t="str">
        <f>CONCATENATE(Orte[[#This Row],[Ort]]," - ",Orte[[#This Row],[Landkreis]])</f>
        <v xml:space="preserve">Belgrad - </v>
      </c>
      <c r="L8217" s="3"/>
      <c r="N8217" t="str">
        <f>Orte[[#This Row],[Ort]]</f>
        <v>Belgrad</v>
      </c>
    </row>
    <row r="8218" spans="1:14" x14ac:dyDescent="0.35">
      <c r="A8218" t="s">
        <v>7563</v>
      </c>
      <c r="B8218" s="3"/>
      <c r="C8218" s="4">
        <v>45.695</v>
      </c>
      <c r="D8218" s="4">
        <v>9.67</v>
      </c>
      <c r="E8218" s="4">
        <f>Orte[[#This Row],[Lat_dez]]*PI()/180</f>
        <v>0.79752820169880889</v>
      </c>
      <c r="F8218" s="4">
        <f>Orte[[#This Row],[Lon_dez]]*PI()/180</f>
        <v>0.16877333866785166</v>
      </c>
      <c r="G8218" t="s">
        <v>16183</v>
      </c>
      <c r="I8218" s="4" t="b">
        <v>0</v>
      </c>
      <c r="J8218" s="4" t="str">
        <f>CONCATENATE(Orte[[#This Row],[Ort]]," - ",Orte[[#This Row],[Landkreis]])</f>
        <v xml:space="preserve">Bergamo - </v>
      </c>
      <c r="L8218" s="3"/>
      <c r="N8218" t="str">
        <f>Orte[[#This Row],[Ort]]</f>
        <v>Bergamo</v>
      </c>
    </row>
    <row r="8219" spans="1:14" x14ac:dyDescent="0.35">
      <c r="A8219" t="s">
        <v>15886</v>
      </c>
      <c r="B8219" s="3"/>
      <c r="C8219" s="4">
        <v>46.948099999999997</v>
      </c>
      <c r="D8219" s="4">
        <v>7.4474999999999998</v>
      </c>
      <c r="E8219" s="4">
        <f>Orte[[#This Row],[Lat_dez]]*PI()/180</f>
        <v>0.8193989225555498</v>
      </c>
      <c r="F8219" s="4">
        <f>Orte[[#This Row],[Lon_dez]]*PI()/180</f>
        <v>0.12998339604227768</v>
      </c>
      <c r="G8219" t="s">
        <v>16187</v>
      </c>
      <c r="I8219" s="4" t="b">
        <v>0</v>
      </c>
      <c r="J8219" s="4" t="str">
        <f>CONCATENATE(Orte[[#This Row],[Ort]]," - ",Orte[[#This Row],[Landkreis]])</f>
        <v xml:space="preserve">Bern - </v>
      </c>
      <c r="L8219" s="3"/>
      <c r="N8219" t="str">
        <f>Orte[[#This Row],[Ort]]</f>
        <v>Bern</v>
      </c>
    </row>
    <row r="8220" spans="1:14" x14ac:dyDescent="0.35">
      <c r="A8220" t="s">
        <v>15887</v>
      </c>
      <c r="B8220" s="3"/>
      <c r="C8220" s="4">
        <v>47.24</v>
      </c>
      <c r="D8220" s="4">
        <v>6.02</v>
      </c>
      <c r="E8220" s="4">
        <f>Orte[[#This Row],[Lat_dez]]*PI()/180</f>
        <v>0.82449353864212127</v>
      </c>
      <c r="F8220" s="4">
        <f>Orte[[#This Row],[Lon_dez]]*PI()/180</f>
        <v>0.10506882097005864</v>
      </c>
      <c r="G8220" t="s">
        <v>16180</v>
      </c>
      <c r="I8220" s="4" t="b">
        <v>0</v>
      </c>
      <c r="J8220" s="4" t="str">
        <f>CONCATENATE(Orte[[#This Row],[Ort]]," - ",Orte[[#This Row],[Landkreis]])</f>
        <v xml:space="preserve">Besançon - </v>
      </c>
      <c r="L8220" s="3"/>
      <c r="N8220" t="str">
        <f>Orte[[#This Row],[Ort]]</f>
        <v>Besançon</v>
      </c>
    </row>
    <row r="8221" spans="1:14" x14ac:dyDescent="0.35">
      <c r="A8221" t="s">
        <v>15888</v>
      </c>
      <c r="B8221" s="3"/>
      <c r="C8221" s="4">
        <v>53.135300000000001</v>
      </c>
      <c r="D8221" s="4">
        <v>23.145600000000002</v>
      </c>
      <c r="E8221" s="4">
        <f>Orte[[#This Row],[Lat_dez]]*PI()/180</f>
        <v>0.92738593403494307</v>
      </c>
      <c r="F8221" s="4">
        <f>Orte[[#This Row],[Lon_dez]]*PI()/180</f>
        <v>0.40396692734959955</v>
      </c>
      <c r="G8221" t="s">
        <v>16182</v>
      </c>
      <c r="I8221" s="4" t="b">
        <v>0</v>
      </c>
      <c r="J8221" s="4" t="str">
        <f>CONCATENATE(Orte[[#This Row],[Ort]]," - ",Orte[[#This Row],[Landkreis]])</f>
        <v xml:space="preserve">Białystok - </v>
      </c>
      <c r="L8221" s="3"/>
      <c r="N8221" t="str">
        <f>Orte[[#This Row],[Ort]]</f>
        <v>Białystok</v>
      </c>
    </row>
    <row r="8222" spans="1:14" x14ac:dyDescent="0.35">
      <c r="A8222" t="s">
        <v>15889</v>
      </c>
      <c r="B8222" s="3"/>
      <c r="C8222" s="4">
        <v>49.822499999999998</v>
      </c>
      <c r="D8222" s="4">
        <v>19.0444</v>
      </c>
      <c r="E8222" s="4">
        <f>Orte[[#This Row],[Lat_dez]]*PI()/180</f>
        <v>0.8695666665748748</v>
      </c>
      <c r="F8222" s="4">
        <f>Orte[[#This Row],[Lon_dez]]*PI()/180</f>
        <v>0.33238748406680807</v>
      </c>
      <c r="G8222" t="s">
        <v>16182</v>
      </c>
      <c r="I8222" s="4" t="b">
        <v>0</v>
      </c>
      <c r="J8222" s="4" t="str">
        <f>CONCATENATE(Orte[[#This Row],[Ort]]," - ",Orte[[#This Row],[Landkreis]])</f>
        <v xml:space="preserve">Bielsko-Biała - </v>
      </c>
      <c r="L8222" s="3"/>
      <c r="N8222" t="str">
        <f>Orte[[#This Row],[Ort]]</f>
        <v>Bielsko-Biała</v>
      </c>
    </row>
    <row r="8223" spans="1:14" x14ac:dyDescent="0.35">
      <c r="A8223" t="s">
        <v>423</v>
      </c>
      <c r="B8223" s="3"/>
      <c r="C8223" s="4">
        <v>43.256900000000002</v>
      </c>
      <c r="D8223" s="4">
        <v>-2.9236</v>
      </c>
      <c r="E8223" s="4">
        <f>Orte[[#This Row],[Lat_dez]]*PI()/180</f>
        <v>0.75497532920593513</v>
      </c>
      <c r="F8223" s="4">
        <f>Orte[[#This Row],[Lon_dez]]*PI()/180</f>
        <v>-5.1026446011306223E-2</v>
      </c>
      <c r="G8223" t="s">
        <v>16176</v>
      </c>
      <c r="I8223" s="4" t="b">
        <v>0</v>
      </c>
      <c r="J8223" s="4" t="str">
        <f>CONCATENATE(Orte[[#This Row],[Ort]]," - ",Orte[[#This Row],[Landkreis]])</f>
        <v xml:space="preserve">Bilbao - </v>
      </c>
      <c r="L8223" s="3"/>
      <c r="N8223" t="str">
        <f>Orte[[#This Row],[Ort]]</f>
        <v>Bilbao</v>
      </c>
    </row>
    <row r="8224" spans="1:14" x14ac:dyDescent="0.35">
      <c r="A8224" t="s">
        <v>15890</v>
      </c>
      <c r="B8224" s="3"/>
      <c r="C8224" s="4">
        <v>53.393000000000001</v>
      </c>
      <c r="D8224" s="4">
        <v>-3.0139999999999998</v>
      </c>
      <c r="E8224" s="4">
        <f>Orte[[#This Row],[Lat_dez]]*PI()/180</f>
        <v>0.93188364751733244</v>
      </c>
      <c r="F8224" s="4">
        <f>Orte[[#This Row],[Lon_dez]]*PI()/180</f>
        <v>-5.2604223655109084E-2</v>
      </c>
      <c r="G8224" t="s">
        <v>16178</v>
      </c>
      <c r="I8224" s="4" t="b">
        <v>0</v>
      </c>
      <c r="J8224" s="4" t="str">
        <f>CONCATENATE(Orte[[#This Row],[Ort]]," - ",Orte[[#This Row],[Landkreis]])</f>
        <v xml:space="preserve">Birkenhead - </v>
      </c>
      <c r="L8224" s="3"/>
      <c r="N8224" t="str">
        <f>Orte[[#This Row],[Ort]]</f>
        <v>Birkenhead</v>
      </c>
    </row>
    <row r="8225" spans="1:14" x14ac:dyDescent="0.35">
      <c r="A8225" t="s">
        <v>186</v>
      </c>
      <c r="B8225" s="3"/>
      <c r="C8225" s="4">
        <v>52.48</v>
      </c>
      <c r="D8225" s="4">
        <v>-1.9025000000000001</v>
      </c>
      <c r="E8225" s="4">
        <f>Orte[[#This Row],[Lat_dez]]*PI()/180</f>
        <v>0.915948791446624</v>
      </c>
      <c r="F8225" s="4">
        <f>Orte[[#This Row],[Lon_dez]]*PI()/180</f>
        <v>-3.3204889019192121E-2</v>
      </c>
      <c r="G8225" t="s">
        <v>16178</v>
      </c>
      <c r="I8225" s="4" t="b">
        <v>0</v>
      </c>
      <c r="J8225" s="4" t="str">
        <f>CONCATENATE(Orte[[#This Row],[Ort]]," - ",Orte[[#This Row],[Landkreis]])</f>
        <v xml:space="preserve">Birmingham - </v>
      </c>
      <c r="L8225" s="3"/>
      <c r="N8225" t="str">
        <f>Orte[[#This Row],[Ort]]</f>
        <v>Birmingham</v>
      </c>
    </row>
    <row r="8226" spans="1:14" x14ac:dyDescent="0.35">
      <c r="A8226" t="s">
        <v>15891</v>
      </c>
      <c r="B8226" s="3"/>
      <c r="C8226" s="4">
        <v>53.747999999999998</v>
      </c>
      <c r="D8226" s="4">
        <v>-2.4820000000000002</v>
      </c>
      <c r="E8226" s="4">
        <f>Orte[[#This Row],[Lat_dez]]*PI()/180</f>
        <v>0.93807956636191214</v>
      </c>
      <c r="F8226" s="4">
        <f>Orte[[#This Row],[Lon_dez]]*PI()/180</f>
        <v>-4.3319072034499265E-2</v>
      </c>
      <c r="G8226" t="s">
        <v>16178</v>
      </c>
      <c r="I8226" s="4" t="b">
        <v>0</v>
      </c>
      <c r="J8226" s="4" t="str">
        <f>CONCATENATE(Orte[[#This Row],[Ort]]," - ",Orte[[#This Row],[Landkreis]])</f>
        <v xml:space="preserve">Blackburn - </v>
      </c>
      <c r="L8226" s="3"/>
      <c r="N8226" t="str">
        <f>Orte[[#This Row],[Ort]]</f>
        <v>Blackburn</v>
      </c>
    </row>
    <row r="8227" spans="1:14" x14ac:dyDescent="0.35">
      <c r="A8227" t="s">
        <v>15892</v>
      </c>
      <c r="B8227" s="3"/>
      <c r="C8227" s="4">
        <v>53.8142</v>
      </c>
      <c r="D8227" s="4">
        <v>-3.0503</v>
      </c>
      <c r="E8227" s="4">
        <f>Orte[[#This Row],[Lat_dez]]*PI()/180</f>
        <v>0.93923497432673253</v>
      </c>
      <c r="F8227" s="4">
        <f>Orte[[#This Row],[Lon_dez]]*PI()/180</f>
        <v>-5.3237778173583036E-2</v>
      </c>
      <c r="G8227" t="s">
        <v>16178</v>
      </c>
      <c r="I8227" s="4" t="b">
        <v>0</v>
      </c>
      <c r="J8227" s="4" t="str">
        <f>CONCATENATE(Orte[[#This Row],[Ort]]," - ",Orte[[#This Row],[Landkreis]])</f>
        <v xml:space="preserve">Blackpool - </v>
      </c>
      <c r="L8227" s="3"/>
      <c r="N8227" t="str">
        <f>Orte[[#This Row],[Ort]]</f>
        <v>Blackpool</v>
      </c>
    </row>
    <row r="8228" spans="1:14" x14ac:dyDescent="0.35">
      <c r="A8228" t="s">
        <v>233</v>
      </c>
      <c r="B8228" s="3"/>
      <c r="C8228" s="4">
        <v>44.493899999999996</v>
      </c>
      <c r="D8228" s="4">
        <v>11.3428</v>
      </c>
      <c r="E8228" s="4">
        <f>Orte[[#This Row],[Lat_dez]]*PI()/180</f>
        <v>0.77656505205310489</v>
      </c>
      <c r="F8228" s="4">
        <f>Orte[[#This Row],[Lon_dez]]*PI()/180</f>
        <v>0.19796920639521282</v>
      </c>
      <c r="G8228" t="s">
        <v>16183</v>
      </c>
      <c r="I8228" s="4" t="b">
        <v>0</v>
      </c>
      <c r="J8228" s="4" t="str">
        <f>CONCATENATE(Orte[[#This Row],[Ort]]," - ",Orte[[#This Row],[Landkreis]])</f>
        <v xml:space="preserve">Bologna - </v>
      </c>
      <c r="L8228" s="3"/>
      <c r="N8228" t="str">
        <f>Orte[[#This Row],[Ort]]</f>
        <v>Bologna</v>
      </c>
    </row>
    <row r="8229" spans="1:14" x14ac:dyDescent="0.35">
      <c r="A8229" t="s">
        <v>15893</v>
      </c>
      <c r="B8229" s="3"/>
      <c r="C8229" s="4">
        <v>53.578000000000003</v>
      </c>
      <c r="D8229" s="4">
        <v>-2.4289999999999998</v>
      </c>
      <c r="E8229" s="4">
        <f>Orte[[#This Row],[Lat_dez]]*PI()/180</f>
        <v>0.93511250663352186</v>
      </c>
      <c r="F8229" s="4">
        <f>Orte[[#This Row],[Lon_dez]]*PI()/180</f>
        <v>-4.239404753094226E-2</v>
      </c>
      <c r="G8229" t="s">
        <v>16178</v>
      </c>
      <c r="I8229" s="4" t="b">
        <v>0</v>
      </c>
      <c r="J8229" s="4" t="str">
        <f>CONCATENATE(Orte[[#This Row],[Ort]]," - ",Orte[[#This Row],[Landkreis]])</f>
        <v xml:space="preserve">Bolton - </v>
      </c>
      <c r="L8229" s="3"/>
      <c r="N8229" t="str">
        <f>Orte[[#This Row],[Ort]]</f>
        <v>Bolton</v>
      </c>
    </row>
    <row r="8230" spans="1:14" x14ac:dyDescent="0.35">
      <c r="A8230" t="s">
        <v>130</v>
      </c>
      <c r="B8230" s="3"/>
      <c r="C8230" s="4">
        <v>44.84</v>
      </c>
      <c r="D8230" s="4">
        <v>-0.57999999999999996</v>
      </c>
      <c r="E8230" s="4">
        <f>Orte[[#This Row],[Lat_dez]]*PI()/180</f>
        <v>0.78260563659425741</v>
      </c>
      <c r="F8230" s="4">
        <f>Orte[[#This Row],[Lon_dez]]*PI()/180</f>
        <v>-1.0122909661567111E-2</v>
      </c>
      <c r="G8230" t="s">
        <v>16180</v>
      </c>
      <c r="I8230" s="4" t="b">
        <v>0</v>
      </c>
      <c r="J8230" s="4" t="str">
        <f>CONCATENATE(Orte[[#This Row],[Ort]]," - ",Orte[[#This Row],[Landkreis]])</f>
        <v xml:space="preserve">Bordeaux - </v>
      </c>
      <c r="L8230" s="3"/>
      <c r="N8230" t="str">
        <f>Orte[[#This Row],[Ort]]</f>
        <v>Bordeaux</v>
      </c>
    </row>
    <row r="8231" spans="1:14" x14ac:dyDescent="0.35">
      <c r="A8231" t="s">
        <v>15894</v>
      </c>
      <c r="B8231" s="3"/>
      <c r="C8231" s="4">
        <v>48.8352</v>
      </c>
      <c r="D8231" s="4">
        <v>2.2408999999999999</v>
      </c>
      <c r="E8231" s="4">
        <f>Orte[[#This Row],[Lat_dez]]*PI()/180</f>
        <v>0.85233503086993478</v>
      </c>
      <c r="F8231" s="4">
        <f>Orte[[#This Row],[Lon_dez]]*PI()/180</f>
        <v>3.9111083207940926E-2</v>
      </c>
      <c r="G8231" t="s">
        <v>16180</v>
      </c>
      <c r="I8231" s="4" t="b">
        <v>0</v>
      </c>
      <c r="J8231" s="4" t="str">
        <f>CONCATENATE(Orte[[#This Row],[Ort]]," - ",Orte[[#This Row],[Landkreis]])</f>
        <v xml:space="preserve">Boulogne-Billancourt - </v>
      </c>
      <c r="L8231" s="3"/>
      <c r="N8231" t="str">
        <f>Orte[[#This Row],[Ort]]</f>
        <v>Boulogne-Billancourt</v>
      </c>
    </row>
    <row r="8232" spans="1:14" x14ac:dyDescent="0.35">
      <c r="A8232" t="s">
        <v>15895</v>
      </c>
      <c r="B8232" s="3"/>
      <c r="C8232" s="4">
        <v>50.72</v>
      </c>
      <c r="D8232" s="4">
        <v>-1.88</v>
      </c>
      <c r="E8232" s="4">
        <f>Orte[[#This Row],[Lat_dez]]*PI()/180</f>
        <v>0.88523099661152393</v>
      </c>
      <c r="F8232" s="4">
        <f>Orte[[#This Row],[Lon_dez]]*PI()/180</f>
        <v>-3.2812189937493394E-2</v>
      </c>
      <c r="G8232" t="s">
        <v>16178</v>
      </c>
      <c r="I8232" s="4" t="b">
        <v>0</v>
      </c>
      <c r="J8232" s="4" t="str">
        <f>CONCATENATE(Orte[[#This Row],[Ort]]," - ",Orte[[#This Row],[Landkreis]])</f>
        <v xml:space="preserve">Bournemouth - </v>
      </c>
      <c r="L8232" s="3"/>
      <c r="N8232" t="str">
        <f>Orte[[#This Row],[Ort]]</f>
        <v>Bournemouth</v>
      </c>
    </row>
    <row r="8233" spans="1:14" x14ac:dyDescent="0.35">
      <c r="A8233" t="s">
        <v>15896</v>
      </c>
      <c r="B8233" s="3"/>
      <c r="C8233" s="4">
        <v>46.5</v>
      </c>
      <c r="D8233" s="4">
        <v>11.35</v>
      </c>
      <c r="E8233" s="4">
        <f>Orte[[#This Row],[Lat_dez]]*PI()/180</f>
        <v>0.81157810217736315</v>
      </c>
      <c r="F8233" s="4">
        <f>Orte[[#This Row],[Lon_dez]]*PI()/180</f>
        <v>0.19809487010135637</v>
      </c>
      <c r="G8233" t="s">
        <v>16183</v>
      </c>
      <c r="I8233" s="4" t="b">
        <v>0</v>
      </c>
      <c r="J8233" s="4" t="str">
        <f>CONCATENATE(Orte[[#This Row],[Ort]]," - ",Orte[[#This Row],[Landkreis]])</f>
        <v xml:space="preserve">Bozen - </v>
      </c>
      <c r="L8233" s="3"/>
      <c r="N8233" t="str">
        <f>Orte[[#This Row],[Ort]]</f>
        <v>Bozen</v>
      </c>
    </row>
    <row r="8234" spans="1:14" x14ac:dyDescent="0.35">
      <c r="A8234" t="s">
        <v>15897</v>
      </c>
      <c r="B8234" s="3"/>
      <c r="C8234" s="4">
        <v>53.8</v>
      </c>
      <c r="D8234" s="4">
        <v>-1.75</v>
      </c>
      <c r="E8234" s="4">
        <f>Orte[[#This Row],[Lat_dez]]*PI()/180</f>
        <v>0.93898713757294927</v>
      </c>
      <c r="F8234" s="4">
        <f>Orte[[#This Row],[Lon_dez]]*PI()/180</f>
        <v>-3.0543261909900768E-2</v>
      </c>
      <c r="G8234" t="s">
        <v>16178</v>
      </c>
      <c r="I8234" s="4" t="b">
        <v>0</v>
      </c>
      <c r="J8234" s="4" t="str">
        <f>CONCATENATE(Orte[[#This Row],[Ort]]," - ",Orte[[#This Row],[Landkreis]])</f>
        <v xml:space="preserve">Bradford - </v>
      </c>
      <c r="L8234" s="3"/>
      <c r="N8234" t="str">
        <f>Orte[[#This Row],[Ort]]</f>
        <v>Bradford</v>
      </c>
    </row>
    <row r="8235" spans="1:14" x14ac:dyDescent="0.35">
      <c r="A8235" t="s">
        <v>15898</v>
      </c>
      <c r="B8235" s="3"/>
      <c r="C8235" s="4">
        <v>41.5503</v>
      </c>
      <c r="D8235" s="4">
        <v>-8.42</v>
      </c>
      <c r="E8235" s="4">
        <f>Orte[[#This Row],[Lat_dez]]*PI()/180</f>
        <v>0.72518954019139981</v>
      </c>
      <c r="F8235" s="4">
        <f>Orte[[#This Row],[Lon_dez]]*PI()/180</f>
        <v>-0.14695672301792254</v>
      </c>
      <c r="G8235" t="s">
        <v>361</v>
      </c>
      <c r="I8235" s="4" t="b">
        <v>0</v>
      </c>
      <c r="J8235" s="4" t="str">
        <f>CONCATENATE(Orte[[#This Row],[Ort]]," - ",Orte[[#This Row],[Landkreis]])</f>
        <v xml:space="preserve">Braga - </v>
      </c>
      <c r="L8235" s="3"/>
      <c r="N8235" t="str">
        <f>Orte[[#This Row],[Ort]]</f>
        <v>Braga</v>
      </c>
    </row>
    <row r="8236" spans="1:14" x14ac:dyDescent="0.35">
      <c r="A8236" t="s">
        <v>409</v>
      </c>
      <c r="B8236" s="3"/>
      <c r="C8236" s="4">
        <v>48.143900000000002</v>
      </c>
      <c r="D8236" s="4">
        <v>17.1097</v>
      </c>
      <c r="E8236" s="4">
        <f>Orte[[#This Row],[Lat_dez]]*PI()/180</f>
        <v>0.84026956975089806</v>
      </c>
      <c r="F8236" s="4">
        <f>Orte[[#This Row],[Lon_dez]]*PI()/180</f>
        <v>0.29862059902847382</v>
      </c>
      <c r="G8236" t="s">
        <v>16189</v>
      </c>
      <c r="I8236" s="4" t="b">
        <v>0</v>
      </c>
      <c r="J8236" s="4" t="str">
        <f>CONCATENATE(Orte[[#This Row],[Ort]]," - ",Orte[[#This Row],[Landkreis]])</f>
        <v xml:space="preserve">Bratislava - </v>
      </c>
      <c r="L8236" s="3"/>
      <c r="N8236" t="str">
        <f>Orte[[#This Row],[Ort]]</f>
        <v>Bratislava</v>
      </c>
    </row>
    <row r="8237" spans="1:14" x14ac:dyDescent="0.35">
      <c r="A8237" t="s">
        <v>15899</v>
      </c>
      <c r="B8237" s="3"/>
      <c r="C8237" s="4">
        <v>51.588900000000002</v>
      </c>
      <c r="D8237" s="4">
        <v>4.7758000000000003</v>
      </c>
      <c r="E8237" s="4">
        <f>Orte[[#This Row],[Lat_dez]]*PI()/180</f>
        <v>0.90039616248210275</v>
      </c>
      <c r="F8237" s="4">
        <f>Orte[[#This Row],[Lon_dez]]*PI()/180</f>
        <v>8.3353434416745184E-2</v>
      </c>
      <c r="G8237" t="s">
        <v>16181</v>
      </c>
      <c r="I8237" s="4" t="b">
        <v>0</v>
      </c>
      <c r="J8237" s="4" t="str">
        <f>CONCATENATE(Orte[[#This Row],[Ort]]," - ",Orte[[#This Row],[Landkreis]])</f>
        <v xml:space="preserve">Breda - </v>
      </c>
      <c r="L8237" s="3"/>
      <c r="N8237" t="str">
        <f>Orte[[#This Row],[Ort]]</f>
        <v>Breda</v>
      </c>
    </row>
    <row r="8238" spans="1:14" x14ac:dyDescent="0.35">
      <c r="A8238" t="s">
        <v>15900</v>
      </c>
      <c r="B8238" s="3"/>
      <c r="C8238" s="4">
        <v>45.541699999999999</v>
      </c>
      <c r="D8238" s="4">
        <v>10.216699999999999</v>
      </c>
      <c r="E8238" s="4">
        <f>Orte[[#This Row],[Lat_dez]]*PI()/180</f>
        <v>0.7948526119555015</v>
      </c>
      <c r="F8238" s="4">
        <f>Orte[[#This Row],[Lon_dez]]*PI()/180</f>
        <v>0.17831505368850464</v>
      </c>
      <c r="G8238" t="s">
        <v>16183</v>
      </c>
      <c r="I8238" s="4" t="b">
        <v>0</v>
      </c>
      <c r="J8238" s="4" t="str">
        <f>CONCATENATE(Orte[[#This Row],[Ort]]," - ",Orte[[#This Row],[Landkreis]])</f>
        <v xml:space="preserve">Brescia - </v>
      </c>
      <c r="L8238" s="3"/>
      <c r="N8238" t="str">
        <f>Orte[[#This Row],[Ort]]</f>
        <v>Brescia</v>
      </c>
    </row>
    <row r="8239" spans="1:14" x14ac:dyDescent="0.35">
      <c r="A8239" t="s">
        <v>7321</v>
      </c>
      <c r="B8239" s="3"/>
      <c r="C8239" s="4">
        <v>51.11</v>
      </c>
      <c r="D8239" s="4">
        <v>17.032499999999999</v>
      </c>
      <c r="E8239" s="4">
        <f>Orte[[#This Row],[Lat_dez]]*PI()/180</f>
        <v>0.89203778069430184</v>
      </c>
      <c r="F8239" s="4">
        <f>Orte[[#This Row],[Lon_dez]]*PI()/180</f>
        <v>0.29727320484593417</v>
      </c>
      <c r="G8239" t="s">
        <v>16182</v>
      </c>
      <c r="I8239" s="4" t="b">
        <v>0</v>
      </c>
      <c r="J8239" s="4" t="str">
        <f>CONCATENATE(Orte[[#This Row],[Ort]]," - ",Orte[[#This Row],[Landkreis]])</f>
        <v xml:space="preserve">Breslau - </v>
      </c>
      <c r="L8239" s="3"/>
      <c r="N8239" t="str">
        <f>Orte[[#This Row],[Ort]]</f>
        <v>Breslau</v>
      </c>
    </row>
    <row r="8240" spans="1:14" x14ac:dyDescent="0.35">
      <c r="A8240" t="s">
        <v>124</v>
      </c>
      <c r="B8240" s="3"/>
      <c r="C8240" s="4">
        <v>48.39</v>
      </c>
      <c r="D8240" s="4">
        <v>-4.49</v>
      </c>
      <c r="E8240" s="4">
        <f>Orte[[#This Row],[Lat_dez]]*PI()/180</f>
        <v>0.84456482504005603</v>
      </c>
      <c r="F8240" s="4">
        <f>Orte[[#This Row],[Lon_dez]]*PI()/180</f>
        <v>-7.8365283414545392E-2</v>
      </c>
      <c r="G8240" t="s">
        <v>16180</v>
      </c>
      <c r="I8240" s="4" t="b">
        <v>0</v>
      </c>
      <c r="J8240" s="4" t="str">
        <f>CONCATENATE(Orte[[#This Row],[Ort]]," - ",Orte[[#This Row],[Landkreis]])</f>
        <v xml:space="preserve">Brest - </v>
      </c>
      <c r="L8240" s="3"/>
      <c r="N8240" t="str">
        <f>Orte[[#This Row],[Ort]]</f>
        <v>Brest</v>
      </c>
    </row>
    <row r="8241" spans="1:14" x14ac:dyDescent="0.35">
      <c r="A8241" t="s">
        <v>188</v>
      </c>
      <c r="B8241" s="3"/>
      <c r="C8241" s="4">
        <v>51.453600000000002</v>
      </c>
      <c r="D8241" s="4">
        <v>-2.5975000000000001</v>
      </c>
      <c r="E8241" s="4">
        <f>Orte[[#This Row],[Lat_dez]]*PI()/180</f>
        <v>0.8980347320041544</v>
      </c>
      <c r="F8241" s="4">
        <f>Orte[[#This Row],[Lon_dez]]*PI()/180</f>
        <v>-4.5334927320552706E-2</v>
      </c>
      <c r="G8241" t="s">
        <v>16178</v>
      </c>
      <c r="I8241" s="4" t="b">
        <v>0</v>
      </c>
      <c r="J8241" s="4" t="str">
        <f>CONCATENATE(Orte[[#This Row],[Ort]]," - ",Orte[[#This Row],[Landkreis]])</f>
        <v xml:space="preserve">Bristol - </v>
      </c>
      <c r="L8241" s="3"/>
      <c r="N8241" t="str">
        <f>Orte[[#This Row],[Ort]]</f>
        <v>Bristol</v>
      </c>
    </row>
    <row r="8242" spans="1:14" x14ac:dyDescent="0.35">
      <c r="A8242" t="s">
        <v>15901</v>
      </c>
      <c r="B8242" s="3"/>
      <c r="C8242" s="4">
        <v>51.2089</v>
      </c>
      <c r="D8242" s="4">
        <v>3.2242000000000002</v>
      </c>
      <c r="E8242" s="4">
        <f>Orte[[#This Row],[Lat_dez]]*PI()/180</f>
        <v>0.89376391132452415</v>
      </c>
      <c r="F8242" s="4">
        <f>Orte[[#This Row],[Lon_dez]]*PI()/180</f>
        <v>5.6272905742801173E-2</v>
      </c>
      <c r="G8242" t="s">
        <v>16184</v>
      </c>
      <c r="I8242" s="4" t="b">
        <v>0</v>
      </c>
      <c r="J8242" s="4" t="str">
        <f>CONCATENATE(Orte[[#This Row],[Ort]]," - ",Orte[[#This Row],[Landkreis]])</f>
        <v xml:space="preserve">Brügge - </v>
      </c>
      <c r="L8242" s="3"/>
      <c r="N8242" t="str">
        <f>Orte[[#This Row],[Ort]]</f>
        <v>Brügge</v>
      </c>
    </row>
    <row r="8243" spans="1:14" x14ac:dyDescent="0.35">
      <c r="A8243" t="s">
        <v>8</v>
      </c>
      <c r="B8243" s="3"/>
      <c r="C8243" s="4">
        <v>50.846699999999998</v>
      </c>
      <c r="D8243" s="4">
        <v>4.3525</v>
      </c>
      <c r="E8243" s="4">
        <f>Orte[[#This Row],[Lat_dez]]*PI()/180</f>
        <v>0.88744232877380069</v>
      </c>
      <c r="F8243" s="4">
        <f>Orte[[#This Row],[Lon_dez]]*PI()/180</f>
        <v>7.5965455693053185E-2</v>
      </c>
      <c r="G8243" t="s">
        <v>16184</v>
      </c>
      <c r="I8243" s="4" t="b">
        <v>0</v>
      </c>
      <c r="J8243" s="4" t="str">
        <f>CONCATENATE(Orte[[#This Row],[Ort]]," - ",Orte[[#This Row],[Landkreis]])</f>
        <v xml:space="preserve">Brüssel - </v>
      </c>
      <c r="L8243" s="3"/>
      <c r="N8243" t="str">
        <f>Orte[[#This Row],[Ort]]</f>
        <v>Brüssel</v>
      </c>
    </row>
    <row r="8244" spans="1:14" x14ac:dyDescent="0.35">
      <c r="A8244" t="s">
        <v>15902</v>
      </c>
      <c r="B8244" s="3"/>
      <c r="C8244" s="4">
        <v>45.269199999999998</v>
      </c>
      <c r="D8244" s="4">
        <v>27.9575</v>
      </c>
      <c r="E8244" s="4">
        <f>Orte[[#This Row],[Lat_dez]]*PI()/180</f>
        <v>0.79009658974381691</v>
      </c>
      <c r="F8244" s="4">
        <f>Orte[[#This Row],[Lon_dez]]*PI()/180</f>
        <v>0.48795042562631463</v>
      </c>
      <c r="G8244" t="s">
        <v>16185</v>
      </c>
      <c r="I8244" s="4" t="b">
        <v>0</v>
      </c>
      <c r="J8244" s="4" t="str">
        <f>CONCATENATE(Orte[[#This Row],[Ort]]," - ",Orte[[#This Row],[Landkreis]])</f>
        <v xml:space="preserve">Brăila - </v>
      </c>
      <c r="L8244" s="3"/>
      <c r="N8244" t="str">
        <f>Orte[[#This Row],[Ort]]</f>
        <v>Brăila</v>
      </c>
    </row>
    <row r="8245" spans="1:14" x14ac:dyDescent="0.35">
      <c r="A8245" t="s">
        <v>467</v>
      </c>
      <c r="B8245" s="3"/>
      <c r="C8245" s="4">
        <v>47.4925</v>
      </c>
      <c r="D8245" s="4">
        <v>19.051400000000001</v>
      </c>
      <c r="E8245" s="4">
        <f>Orte[[#This Row],[Lat_dez]]*PI()/180</f>
        <v>0.8289004950034069</v>
      </c>
      <c r="F8245" s="4">
        <f>Orte[[#This Row],[Lon_dez]]*PI()/180</f>
        <v>0.33250965711444769</v>
      </c>
      <c r="G8245" t="s">
        <v>16190</v>
      </c>
      <c r="I8245" s="4" t="b">
        <v>0</v>
      </c>
      <c r="J8245" s="4" t="str">
        <f>CONCATENATE(Orte[[#This Row],[Ort]]," - ",Orte[[#This Row],[Landkreis]])</f>
        <v xml:space="preserve">Budapest - </v>
      </c>
      <c r="L8245" s="3"/>
      <c r="N8245" t="str">
        <f>Orte[[#This Row],[Ort]]</f>
        <v>Budapest</v>
      </c>
    </row>
    <row r="8246" spans="1:14" x14ac:dyDescent="0.35">
      <c r="A8246" t="s">
        <v>371</v>
      </c>
      <c r="B8246" s="3"/>
      <c r="C8246" s="4">
        <v>44.432499999999997</v>
      </c>
      <c r="D8246" s="4">
        <v>26.103899999999999</v>
      </c>
      <c r="E8246" s="4">
        <f>Orte[[#This Row],[Lat_dez]]*PI()/180</f>
        <v>0.77549341989238041</v>
      </c>
      <c r="F8246" s="4">
        <f>Orte[[#This Row],[Lon_dez]]*PI()/180</f>
        <v>0.45559900261134778</v>
      </c>
      <c r="G8246" t="s">
        <v>16185</v>
      </c>
      <c r="I8246" s="4" t="b">
        <v>0</v>
      </c>
      <c r="J8246" s="4" t="str">
        <f>CONCATENATE(Orte[[#This Row],[Ort]]," - ",Orte[[#This Row],[Landkreis]])</f>
        <v xml:space="preserve">Bukarest - </v>
      </c>
      <c r="L8246" s="3"/>
      <c r="N8246" t="str">
        <f>Orte[[#This Row],[Ort]]</f>
        <v>Bukarest</v>
      </c>
    </row>
    <row r="8247" spans="1:14" x14ac:dyDescent="0.35">
      <c r="A8247" t="s">
        <v>7566</v>
      </c>
      <c r="B8247" s="3"/>
      <c r="C8247" s="4">
        <v>42.503</v>
      </c>
      <c r="D8247" s="4">
        <v>27.470199999999998</v>
      </c>
      <c r="E8247" s="4">
        <f>Orte[[#This Row],[Lat_dez]]*PI()/180</f>
        <v>0.74181729197514978</v>
      </c>
      <c r="F8247" s="4">
        <f>Orte[[#This Row],[Lon_dez]]*PI()/180</f>
        <v>0.47944543618134627</v>
      </c>
      <c r="G8247" t="s">
        <v>16191</v>
      </c>
      <c r="I8247" s="4" t="b">
        <v>0</v>
      </c>
      <c r="J8247" s="4" t="str">
        <f>CONCATENATE(Orte[[#This Row],[Ort]]," - ",Orte[[#This Row],[Landkreis]])</f>
        <v xml:space="preserve">Burgas - </v>
      </c>
      <c r="L8247" s="3"/>
      <c r="N8247" t="str">
        <f>Orte[[#This Row],[Ort]]</f>
        <v>Burgas</v>
      </c>
    </row>
    <row r="8248" spans="1:14" x14ac:dyDescent="0.35">
      <c r="A8248" t="s">
        <v>15903</v>
      </c>
      <c r="B8248" s="3"/>
      <c r="C8248" s="4">
        <v>42.35</v>
      </c>
      <c r="D8248" s="4">
        <v>-3.7067000000000001</v>
      </c>
      <c r="E8248" s="4">
        <f>Orte[[#This Row],[Lat_dez]]*PI()/180</f>
        <v>0.73914693821959854</v>
      </c>
      <c r="F8248" s="4">
        <f>Orte[[#This Row],[Lon_dez]]*PI()/180</f>
        <v>-6.4694119383673809E-2</v>
      </c>
      <c r="G8248" t="s">
        <v>16176</v>
      </c>
      <c r="I8248" s="4" t="b">
        <v>0</v>
      </c>
      <c r="J8248" s="4" t="str">
        <f>CONCATENATE(Orte[[#This Row],[Ort]]," - ",Orte[[#This Row],[Landkreis]])</f>
        <v xml:space="preserve">Burgos - </v>
      </c>
      <c r="L8248" s="3"/>
      <c r="N8248" t="str">
        <f>Orte[[#This Row],[Ort]]</f>
        <v>Burgos</v>
      </c>
    </row>
    <row r="8249" spans="1:14" x14ac:dyDescent="0.35">
      <c r="A8249" t="s">
        <v>15904</v>
      </c>
      <c r="B8249" s="3"/>
      <c r="C8249" s="4">
        <v>45.153100000000002</v>
      </c>
      <c r="D8249" s="4">
        <v>26.820799999999998</v>
      </c>
      <c r="E8249" s="4">
        <f>Orte[[#This Row],[Lat_dez]]*PI()/180</f>
        <v>0.78807026248225165</v>
      </c>
      <c r="F8249" s="4">
        <f>Orte[[#This Row],[Lon_dez]]*PI()/180</f>
        <v>0.46811126801889513</v>
      </c>
      <c r="G8249" t="s">
        <v>16185</v>
      </c>
      <c r="I8249" s="4" t="b">
        <v>0</v>
      </c>
      <c r="J8249" s="4" t="str">
        <f>CONCATENATE(Orte[[#This Row],[Ort]]," - ",Orte[[#This Row],[Landkreis]])</f>
        <v xml:space="preserve">Buzău - </v>
      </c>
      <c r="L8249" s="3"/>
      <c r="N8249" t="str">
        <f>Orte[[#This Row],[Ort]]</f>
        <v>Buzău</v>
      </c>
    </row>
    <row r="8250" spans="1:14" x14ac:dyDescent="0.35">
      <c r="A8250" t="s">
        <v>15905</v>
      </c>
      <c r="B8250" s="3"/>
      <c r="C8250" s="4">
        <v>49.181399999999996</v>
      </c>
      <c r="D8250" s="4">
        <v>-0.36359999999999998</v>
      </c>
      <c r="E8250" s="4">
        <f>Orte[[#This Row],[Lat_dez]]*PI()/180</f>
        <v>0.85837736074033921</v>
      </c>
      <c r="F8250" s="4">
        <f>Orte[[#This Row],[Lon_dez]]*PI()/180</f>
        <v>-6.3460171602513814E-3</v>
      </c>
      <c r="G8250" t="s">
        <v>16180</v>
      </c>
      <c r="I8250" s="4" t="b">
        <v>0</v>
      </c>
      <c r="J8250" s="4" t="str">
        <f>CONCATENATE(Orte[[#This Row],[Ort]]," - ",Orte[[#This Row],[Landkreis]])</f>
        <v xml:space="preserve">Caen - </v>
      </c>
      <c r="L8250" s="3"/>
      <c r="N8250" t="str">
        <f>Orte[[#This Row],[Ort]]</f>
        <v>Caen</v>
      </c>
    </row>
    <row r="8251" spans="1:14" x14ac:dyDescent="0.35">
      <c r="A8251" t="s">
        <v>237</v>
      </c>
      <c r="B8251" s="3"/>
      <c r="C8251" s="4">
        <v>39.227800000000002</v>
      </c>
      <c r="D8251" s="4">
        <v>9.1111000000000004</v>
      </c>
      <c r="E8251" s="4">
        <f>Orte[[#This Row],[Lat_dez]]*PI()/180</f>
        <v>0.68465426831383158</v>
      </c>
      <c r="F8251" s="4">
        <f>Orte[[#This Row],[Lon_dez]]*PI()/180</f>
        <v>0.15901869347845535</v>
      </c>
      <c r="G8251" t="s">
        <v>16183</v>
      </c>
      <c r="I8251" s="4" t="b">
        <v>0</v>
      </c>
      <c r="J8251" s="4" t="str">
        <f>CONCATENATE(Orte[[#This Row],[Ort]]," - ",Orte[[#This Row],[Landkreis]])</f>
        <v xml:space="preserve">Cagliari - </v>
      </c>
      <c r="L8251" s="3"/>
      <c r="N8251" t="str">
        <f>Orte[[#This Row],[Ort]]</f>
        <v>Cagliari</v>
      </c>
    </row>
    <row r="8252" spans="1:14" x14ac:dyDescent="0.35">
      <c r="A8252" t="s">
        <v>15906</v>
      </c>
      <c r="B8252" s="3"/>
      <c r="C8252" s="4">
        <v>52.205300000000001</v>
      </c>
      <c r="D8252" s="4">
        <v>0.1192</v>
      </c>
      <c r="E8252" s="4">
        <f>Orte[[#This Row],[Lat_dez]]*PI()/180</f>
        <v>0.91115437199139571</v>
      </c>
      <c r="F8252" s="4">
        <f>Orte[[#This Row],[Lon_dez]]*PI()/180</f>
        <v>2.0804324683772408E-3</v>
      </c>
      <c r="G8252" t="s">
        <v>16178</v>
      </c>
      <c r="I8252" s="4" t="b">
        <v>0</v>
      </c>
      <c r="J8252" s="4" t="str">
        <f>CONCATENATE(Orte[[#This Row],[Ort]]," - ",Orte[[#This Row],[Landkreis]])</f>
        <v xml:space="preserve">Cambridge - </v>
      </c>
      <c r="L8252" s="3"/>
      <c r="N8252" t="str">
        <f>Orte[[#This Row],[Ort]]</f>
        <v>Cambridge</v>
      </c>
    </row>
    <row r="8253" spans="1:14" x14ac:dyDescent="0.35">
      <c r="A8253" t="s">
        <v>190</v>
      </c>
      <c r="B8253" s="3"/>
      <c r="C8253" s="4">
        <v>51.4833</v>
      </c>
      <c r="D8253" s="4">
        <v>-3.1833</v>
      </c>
      <c r="E8253" s="4">
        <f>Orte[[#This Row],[Lat_dez]]*PI()/180</f>
        <v>0.89855309479199663</v>
      </c>
      <c r="F8253" s="4">
        <f>Orte[[#This Row],[Lon_dez]]*PI()/180</f>
        <v>-5.5559066078735488E-2</v>
      </c>
      <c r="G8253" t="s">
        <v>16178</v>
      </c>
      <c r="I8253" s="4" t="b">
        <v>0</v>
      </c>
      <c r="J8253" s="4" t="str">
        <f>CONCATENATE(Orte[[#This Row],[Ort]]," - ",Orte[[#This Row],[Landkreis]])</f>
        <v xml:space="preserve">Cardiff - </v>
      </c>
      <c r="L8253" s="3"/>
      <c r="N8253" t="str">
        <f>Orte[[#This Row],[Ort]]</f>
        <v>Cardiff</v>
      </c>
    </row>
    <row r="8254" spans="1:14" x14ac:dyDescent="0.35">
      <c r="A8254" t="s">
        <v>15907</v>
      </c>
      <c r="B8254" s="3"/>
      <c r="C8254" s="4">
        <v>37.6</v>
      </c>
      <c r="D8254" s="4">
        <v>-0.98329999999999995</v>
      </c>
      <c r="E8254" s="4">
        <f>Orte[[#This Row],[Lat_dez]]*PI()/180</f>
        <v>0.65624379874986793</v>
      </c>
      <c r="F8254" s="4">
        <f>Orte[[#This Row],[Lon_dez]]*PI()/180</f>
        <v>-1.7161822534860243E-2</v>
      </c>
      <c r="G8254" t="s">
        <v>16176</v>
      </c>
      <c r="I8254" s="4" t="b">
        <v>0</v>
      </c>
      <c r="J8254" s="4" t="str">
        <f>CONCATENATE(Orte[[#This Row],[Ort]]," - ",Orte[[#This Row],[Landkreis]])</f>
        <v xml:space="preserve">Cartagena - </v>
      </c>
      <c r="L8254" s="3"/>
      <c r="N8254" t="str">
        <f>Orte[[#This Row],[Ort]]</f>
        <v>Cartagena</v>
      </c>
    </row>
    <row r="8255" spans="1:14" x14ac:dyDescent="0.35">
      <c r="A8255" t="s">
        <v>15908</v>
      </c>
      <c r="B8255" s="3"/>
      <c r="C8255" s="4">
        <v>39.9831</v>
      </c>
      <c r="D8255" s="4">
        <v>-3.3099999999999997E-2</v>
      </c>
      <c r="E8255" s="4">
        <f>Orte[[#This Row],[Lat_dez]]*PI()/180</f>
        <v>0.69783674015414476</v>
      </c>
      <c r="F8255" s="4">
        <f>Orte[[#This Row],[Lon_dez]]*PI()/180</f>
        <v>-5.7770398241012303E-4</v>
      </c>
      <c r="G8255" t="s">
        <v>16176</v>
      </c>
      <c r="I8255" s="4" t="b">
        <v>0</v>
      </c>
      <c r="J8255" s="4" t="str">
        <f>CONCATENATE(Orte[[#This Row],[Ort]]," - ",Orte[[#This Row],[Landkreis]])</f>
        <v xml:space="preserve">Castellón de la Plana - </v>
      </c>
      <c r="L8255" s="3"/>
      <c r="N8255" t="str">
        <f>Orte[[#This Row],[Ort]]</f>
        <v>Castellón de la Plana</v>
      </c>
    </row>
    <row r="8256" spans="1:14" x14ac:dyDescent="0.35">
      <c r="A8256" t="s">
        <v>240</v>
      </c>
      <c r="B8256" s="3"/>
      <c r="C8256" s="4">
        <v>37.5</v>
      </c>
      <c r="D8256" s="4">
        <v>15.090299999999999</v>
      </c>
      <c r="E8256" s="4">
        <f>Orte[[#This Row],[Lat_dez]]*PI()/180</f>
        <v>0.6544984694978736</v>
      </c>
      <c r="F8256" s="4">
        <f>Orte[[#This Row],[Lon_dez]]*PI()/180</f>
        <v>0.2633754201137003</v>
      </c>
      <c r="G8256" t="s">
        <v>16183</v>
      </c>
      <c r="I8256" s="4" t="b">
        <v>0</v>
      </c>
      <c r="J8256" s="4" t="str">
        <f>CONCATENATE(Orte[[#This Row],[Ort]]," - ",Orte[[#This Row],[Landkreis]])</f>
        <v xml:space="preserve">Catania - </v>
      </c>
      <c r="L8256" s="3"/>
      <c r="N8256" t="str">
        <f>Orte[[#This Row],[Ort]]</f>
        <v>Catania</v>
      </c>
    </row>
    <row r="8257" spans="1:14" x14ac:dyDescent="0.35">
      <c r="A8257" t="s">
        <v>15909</v>
      </c>
      <c r="B8257" s="3"/>
      <c r="C8257" s="4">
        <v>38.462499999999999</v>
      </c>
      <c r="D8257" s="4">
        <v>23.594999999999999</v>
      </c>
      <c r="E8257" s="4">
        <f>Orte[[#This Row],[Lat_dez]]*PI()/180</f>
        <v>0.67129726354831898</v>
      </c>
      <c r="F8257" s="4">
        <f>Orte[[#This Row],[Lon_dez]]*PI()/180</f>
        <v>0.41181043700806202</v>
      </c>
      <c r="G8257" t="s">
        <v>16179</v>
      </c>
      <c r="I8257" s="4" t="b">
        <v>0</v>
      </c>
      <c r="J8257" s="4" t="str">
        <f>CONCATENATE(Orte[[#This Row],[Ort]]," - ",Orte[[#This Row],[Landkreis]])</f>
        <v xml:space="preserve">Chalkida - </v>
      </c>
      <c r="L8257" s="3"/>
      <c r="N8257" t="str">
        <f>Orte[[#This Row],[Ort]]</f>
        <v>Chalkida</v>
      </c>
    </row>
    <row r="8258" spans="1:14" x14ac:dyDescent="0.35">
      <c r="A8258" t="s">
        <v>163</v>
      </c>
      <c r="B8258" s="3"/>
      <c r="C8258" s="4">
        <v>35.5167</v>
      </c>
      <c r="D8258" s="4">
        <v>24.0167</v>
      </c>
      <c r="E8258" s="4">
        <f>Orte[[#This Row],[Lat_dez]]*PI()/180</f>
        <v>0.61988335444307008</v>
      </c>
      <c r="F8258" s="4">
        <f>Orte[[#This Row],[Lon_dez]]*PI()/180</f>
        <v>0.41917049046372212</v>
      </c>
      <c r="G8258" t="s">
        <v>16179</v>
      </c>
      <c r="I8258" s="4" t="b">
        <v>0</v>
      </c>
      <c r="J8258" s="4" t="str">
        <f>CONCATENATE(Orte[[#This Row],[Ort]]," - ",Orte[[#This Row],[Landkreis]])</f>
        <v xml:space="preserve">Chania - </v>
      </c>
      <c r="L8258" s="3"/>
      <c r="N8258" t="str">
        <f>Orte[[#This Row],[Ort]]</f>
        <v>Chania</v>
      </c>
    </row>
    <row r="8259" spans="1:14" x14ac:dyDescent="0.35">
      <c r="A8259" t="s">
        <v>482</v>
      </c>
      <c r="B8259" s="3"/>
      <c r="C8259" s="4">
        <v>50.4</v>
      </c>
      <c r="D8259" s="4">
        <v>4.4333</v>
      </c>
      <c r="E8259" s="4">
        <f>Orte[[#This Row],[Lat_dez]]*PI()/180</f>
        <v>0.87964594300514198</v>
      </c>
      <c r="F8259" s="4">
        <f>Orte[[#This Row],[Lon_dez]]*PI()/180</f>
        <v>7.7375681728664616E-2</v>
      </c>
      <c r="G8259" t="s">
        <v>16184</v>
      </c>
      <c r="I8259" s="4" t="b">
        <v>0</v>
      </c>
      <c r="J8259" s="4" t="str">
        <f>CONCATENATE(Orte[[#This Row],[Ort]]," - ",Orte[[#This Row],[Landkreis]])</f>
        <v xml:space="preserve">Charleroi - </v>
      </c>
      <c r="L8259" s="3"/>
      <c r="N8259" t="str">
        <f>Orte[[#This Row],[Ort]]</f>
        <v>Charleroi</v>
      </c>
    </row>
    <row r="8260" spans="1:14" x14ac:dyDescent="0.35">
      <c r="A8260" t="s">
        <v>15910</v>
      </c>
      <c r="B8260" s="3"/>
      <c r="C8260" s="4">
        <v>51.73</v>
      </c>
      <c r="D8260" s="4">
        <v>0.48</v>
      </c>
      <c r="E8260" s="4">
        <f>Orte[[#This Row],[Lat_dez]]*PI()/180</f>
        <v>0.90285882205666657</v>
      </c>
      <c r="F8260" s="4">
        <f>Orte[[#This Row],[Lon_dez]]*PI()/180</f>
        <v>8.377580409572781E-3</v>
      </c>
      <c r="G8260" t="s">
        <v>16178</v>
      </c>
      <c r="I8260" s="4" t="b">
        <v>0</v>
      </c>
      <c r="J8260" s="4" t="str">
        <f>CONCATENATE(Orte[[#This Row],[Ort]]," - ",Orte[[#This Row],[Landkreis]])</f>
        <v xml:space="preserve">Chelmsford - </v>
      </c>
      <c r="L8260" s="3"/>
      <c r="N8260" t="str">
        <f>Orte[[#This Row],[Ort]]</f>
        <v>Chelmsford</v>
      </c>
    </row>
    <row r="8261" spans="1:14" x14ac:dyDescent="0.35">
      <c r="A8261" t="s">
        <v>15911</v>
      </c>
      <c r="B8261" s="3"/>
      <c r="C8261" s="4">
        <v>51.9</v>
      </c>
      <c r="D8261" s="4">
        <v>-2.0667</v>
      </c>
      <c r="E8261" s="4">
        <f>Orte[[#This Row],[Lat_dez]]*PI()/180</f>
        <v>0.90582588178505696</v>
      </c>
      <c r="F8261" s="4">
        <f>Orte[[#This Row],[Lon_dez]]*PI()/180</f>
        <v>-3.6070719650966802E-2</v>
      </c>
      <c r="G8261" t="s">
        <v>16178</v>
      </c>
      <c r="I8261" s="4" t="b">
        <v>0</v>
      </c>
      <c r="J8261" s="4" t="str">
        <f>CONCATENATE(Orte[[#This Row],[Ort]]," - ",Orte[[#This Row],[Landkreis]])</f>
        <v xml:space="preserve">Cheltenham - </v>
      </c>
      <c r="L8261" s="3"/>
      <c r="N8261" t="str">
        <f>Orte[[#This Row],[Ort]]</f>
        <v>Cheltenham</v>
      </c>
    </row>
    <row r="8262" spans="1:14" x14ac:dyDescent="0.35">
      <c r="A8262" t="s">
        <v>15912</v>
      </c>
      <c r="B8262" s="3"/>
      <c r="C8262" s="4">
        <v>47.022799999999997</v>
      </c>
      <c r="D8262" s="4">
        <v>28.8353</v>
      </c>
      <c r="E8262" s="4">
        <f>Orte[[#This Row],[Lat_dez]]*PI()/180</f>
        <v>0.82070268350678943</v>
      </c>
      <c r="F8262" s="4">
        <f>Orte[[#This Row],[Lon_dez]]*PI()/180</f>
        <v>0.50327092580032085</v>
      </c>
      <c r="G8262" t="s">
        <v>16192</v>
      </c>
      <c r="I8262" s="4" t="b">
        <v>0</v>
      </c>
      <c r="J8262" s="4" t="str">
        <f>CONCATENATE(Orte[[#This Row],[Ort]]," - ",Orte[[#This Row],[Landkreis]])</f>
        <v xml:space="preserve">Chișinău - </v>
      </c>
      <c r="L8262" s="3"/>
      <c r="N8262" t="str">
        <f>Orte[[#This Row],[Ort]]</f>
        <v>Chișinău</v>
      </c>
    </row>
    <row r="8263" spans="1:14" x14ac:dyDescent="0.35">
      <c r="A8263" t="s">
        <v>15913</v>
      </c>
      <c r="B8263" s="3"/>
      <c r="C8263" s="4">
        <v>50.3</v>
      </c>
      <c r="D8263" s="4">
        <v>18.95</v>
      </c>
      <c r="E8263" s="4">
        <f>Orte[[#This Row],[Lat_dez]]*PI()/180</f>
        <v>0.87790061375314776</v>
      </c>
      <c r="F8263" s="4">
        <f>Orte[[#This Row],[Lon_dez]]*PI()/180</f>
        <v>0.33073989325292541</v>
      </c>
      <c r="G8263" t="s">
        <v>16182</v>
      </c>
      <c r="I8263" s="4" t="b">
        <v>0</v>
      </c>
      <c r="J8263" s="4" t="str">
        <f>CONCATENATE(Orte[[#This Row],[Ort]]," - ",Orte[[#This Row],[Landkreis]])</f>
        <v xml:space="preserve">Chorzów - </v>
      </c>
      <c r="L8263" s="3"/>
      <c r="N8263" t="str">
        <f>Orte[[#This Row],[Ort]]</f>
        <v>Chorzów</v>
      </c>
    </row>
    <row r="8264" spans="1:14" x14ac:dyDescent="0.35">
      <c r="A8264" t="s">
        <v>15914</v>
      </c>
      <c r="B8264" s="3"/>
      <c r="C8264" s="4">
        <v>45.783099999999997</v>
      </c>
      <c r="D8264" s="4">
        <v>3.0823999999999998</v>
      </c>
      <c r="E8264" s="4">
        <f>Orte[[#This Row],[Lat_dez]]*PI()/180</f>
        <v>0.7990658367698158</v>
      </c>
      <c r="F8264" s="4">
        <f>Orte[[#This Row],[Lon_dez]]*PI()/180</f>
        <v>5.3798028863473214E-2</v>
      </c>
      <c r="G8264" t="s">
        <v>16180</v>
      </c>
      <c r="I8264" s="4" t="b">
        <v>0</v>
      </c>
      <c r="J8264" s="4" t="str">
        <f>CONCATENATE(Orte[[#This Row],[Ort]]," - ",Orte[[#This Row],[Landkreis]])</f>
        <v xml:space="preserve">Clermont-Ferrand - </v>
      </c>
      <c r="L8264" s="3"/>
      <c r="N8264" t="str">
        <f>Orte[[#This Row],[Ort]]</f>
        <v>Clermont-Ferrand</v>
      </c>
    </row>
    <row r="8265" spans="1:14" x14ac:dyDescent="0.35">
      <c r="A8265" t="s">
        <v>7568</v>
      </c>
      <c r="B8265" s="3"/>
      <c r="C8265" s="4">
        <v>46.7667</v>
      </c>
      <c r="D8265" s="4">
        <v>23.583300000000001</v>
      </c>
      <c r="E8265" s="4">
        <f>Orte[[#This Row],[Lat_dez]]*PI()/180</f>
        <v>0.81623289529243204</v>
      </c>
      <c r="F8265" s="4">
        <f>Orte[[#This Row],[Lon_dez]]*PI()/180</f>
        <v>0.41160623348557873</v>
      </c>
      <c r="G8265" t="s">
        <v>16185</v>
      </c>
      <c r="I8265" s="4" t="b">
        <v>0</v>
      </c>
      <c r="J8265" s="4" t="str">
        <f>CONCATENATE(Orte[[#This Row],[Ort]]," - ",Orte[[#This Row],[Landkreis]])</f>
        <v xml:space="preserve">Cluj-Napoca - </v>
      </c>
      <c r="L8265" s="3"/>
      <c r="N8265" t="str">
        <f>Orte[[#This Row],[Ort]]</f>
        <v>Cluj-Napoca</v>
      </c>
    </row>
    <row r="8266" spans="1:14" x14ac:dyDescent="0.35">
      <c r="A8266" t="s">
        <v>15915</v>
      </c>
      <c r="B8266" s="3"/>
      <c r="C8266" s="4">
        <v>40.202800000000003</v>
      </c>
      <c r="D8266" s="4">
        <v>-8.4138999999999999</v>
      </c>
      <c r="E8266" s="4">
        <f>Orte[[#This Row],[Lat_dez]]*PI()/180</f>
        <v>0.70167122852077635</v>
      </c>
      <c r="F8266" s="4">
        <f>Orte[[#This Row],[Lon_dez]]*PI()/180</f>
        <v>-0.14685025793355089</v>
      </c>
      <c r="G8266" t="s">
        <v>361</v>
      </c>
      <c r="I8266" s="4" t="b">
        <v>0</v>
      </c>
      <c r="J8266" s="4" t="str">
        <f>CONCATENATE(Orte[[#This Row],[Ort]]," - ",Orte[[#This Row],[Landkreis]])</f>
        <v xml:space="preserve">Coimbra - </v>
      </c>
      <c r="L8266" s="3"/>
      <c r="N8266" t="str">
        <f>Orte[[#This Row],[Ort]]</f>
        <v>Coimbra</v>
      </c>
    </row>
    <row r="8267" spans="1:14" x14ac:dyDescent="0.35">
      <c r="A8267" t="s">
        <v>15916</v>
      </c>
      <c r="B8267" s="3"/>
      <c r="C8267" s="4">
        <v>51.8917</v>
      </c>
      <c r="D8267" s="4">
        <v>0.90300000000000002</v>
      </c>
      <c r="E8267" s="4">
        <f>Orte[[#This Row],[Lat_dez]]*PI()/180</f>
        <v>0.90568101945714152</v>
      </c>
      <c r="F8267" s="4">
        <f>Orte[[#This Row],[Lon_dez]]*PI()/180</f>
        <v>1.5760323145508796E-2</v>
      </c>
      <c r="G8267" t="s">
        <v>16178</v>
      </c>
      <c r="I8267" s="4" t="b">
        <v>0</v>
      </c>
      <c r="J8267" s="4" t="str">
        <f>CONCATENATE(Orte[[#This Row],[Ort]]," - ",Orte[[#This Row],[Landkreis]])</f>
        <v xml:space="preserve">Colchester - </v>
      </c>
      <c r="L8267" s="3"/>
      <c r="N8267" t="str">
        <f>Orte[[#This Row],[Ort]]</f>
        <v>Colchester</v>
      </c>
    </row>
    <row r="8268" spans="1:14" x14ac:dyDescent="0.35">
      <c r="A8268" t="s">
        <v>222</v>
      </c>
      <c r="B8268" s="3"/>
      <c r="C8268" s="4">
        <v>51.897199999999998</v>
      </c>
      <c r="D8268" s="4">
        <v>-8.4700000000000006</v>
      </c>
      <c r="E8268" s="4">
        <f>Orte[[#This Row],[Lat_dez]]*PI()/180</f>
        <v>0.90577701256600118</v>
      </c>
      <c r="F8268" s="4">
        <f>Orte[[#This Row],[Lon_dez]]*PI()/180</f>
        <v>-0.1478293876439197</v>
      </c>
      <c r="G8268" t="s">
        <v>16193</v>
      </c>
      <c r="I8268" s="4" t="b">
        <v>0</v>
      </c>
      <c r="J8268" s="4" t="str">
        <f>CONCATENATE(Orte[[#This Row],[Ort]]," - ",Orte[[#This Row],[Landkreis]])</f>
        <v xml:space="preserve">Cork - </v>
      </c>
      <c r="L8268" s="3"/>
      <c r="N8268" t="str">
        <f>Orte[[#This Row],[Ort]]</f>
        <v>Cork</v>
      </c>
    </row>
    <row r="8269" spans="1:14" x14ac:dyDescent="0.35">
      <c r="A8269" t="s">
        <v>15917</v>
      </c>
      <c r="B8269" s="3"/>
      <c r="C8269" s="4">
        <v>52.408099999999997</v>
      </c>
      <c r="D8269" s="4">
        <v>-1.5105999999999999</v>
      </c>
      <c r="E8269" s="4">
        <f>Orte[[#This Row],[Lat_dez]]*PI()/180</f>
        <v>0.91469389971444015</v>
      </c>
      <c r="F8269" s="4">
        <f>Orte[[#This Row],[Lon_dez]]*PI()/180</f>
        <v>-2.6364943680626342E-2</v>
      </c>
      <c r="G8269" t="s">
        <v>16178</v>
      </c>
      <c r="I8269" s="4" t="b">
        <v>0</v>
      </c>
      <c r="J8269" s="4" t="str">
        <f>CONCATENATE(Orte[[#This Row],[Ort]]," - ",Orte[[#This Row],[Landkreis]])</f>
        <v xml:space="preserve">Coventry - </v>
      </c>
      <c r="L8269" s="3"/>
      <c r="N8269" t="str">
        <f>Orte[[#This Row],[Ort]]</f>
        <v>Coventry</v>
      </c>
    </row>
    <row r="8270" spans="1:14" x14ac:dyDescent="0.35">
      <c r="A8270" t="s">
        <v>15918</v>
      </c>
      <c r="B8270" s="3"/>
      <c r="C8270" s="4">
        <v>44.333300000000001</v>
      </c>
      <c r="D8270" s="4">
        <v>23.816700000000001</v>
      </c>
      <c r="E8270" s="4">
        <f>Orte[[#This Row],[Lat_dez]]*PI()/180</f>
        <v>0.77376205327440206</v>
      </c>
      <c r="F8270" s="4">
        <f>Orte[[#This Row],[Lon_dez]]*PI()/180</f>
        <v>0.41567983195973346</v>
      </c>
      <c r="G8270" t="s">
        <v>16185</v>
      </c>
      <c r="I8270" s="4" t="b">
        <v>0</v>
      </c>
      <c r="J8270" s="4" t="str">
        <f>CONCATENATE(Orte[[#This Row],[Ort]]," - ",Orte[[#This Row],[Landkreis]])</f>
        <v xml:space="preserve">Craiova - </v>
      </c>
      <c r="L8270" s="3"/>
      <c r="N8270" t="str">
        <f>Orte[[#This Row],[Ort]]</f>
        <v>Craiova</v>
      </c>
    </row>
    <row r="8271" spans="1:14" x14ac:dyDescent="0.35">
      <c r="A8271" t="s">
        <v>15919</v>
      </c>
      <c r="B8271" s="3"/>
      <c r="C8271" s="4">
        <v>51.109200000000001</v>
      </c>
      <c r="D8271" s="4">
        <v>-0.18720000000000001</v>
      </c>
      <c r="E8271" s="4">
        <f>Orte[[#This Row],[Lat_dez]]*PI()/180</f>
        <v>0.89202381806028597</v>
      </c>
      <c r="F8271" s="4">
        <f>Orte[[#This Row],[Lon_dez]]*PI()/180</f>
        <v>-3.2672563597333851E-3</v>
      </c>
      <c r="G8271" t="s">
        <v>16178</v>
      </c>
      <c r="I8271" s="4" t="b">
        <v>0</v>
      </c>
      <c r="J8271" s="4" t="str">
        <f>CONCATENATE(Orte[[#This Row],[Ort]]," - ",Orte[[#This Row],[Landkreis]])</f>
        <v xml:space="preserve">Crawley - </v>
      </c>
      <c r="L8271" s="3"/>
      <c r="N8271" t="str">
        <f>Orte[[#This Row],[Ort]]</f>
        <v>Crawley</v>
      </c>
    </row>
    <row r="8272" spans="1:14" x14ac:dyDescent="0.35">
      <c r="A8272" t="s">
        <v>15920</v>
      </c>
      <c r="B8272" s="3"/>
      <c r="C8272" s="4">
        <v>51.372700000000002</v>
      </c>
      <c r="D8272" s="4">
        <v>-0.1099</v>
      </c>
      <c r="E8272" s="4">
        <f>Orte[[#This Row],[Lat_dez]]*PI()/180</f>
        <v>0.89662276063929092</v>
      </c>
      <c r="F8272" s="4">
        <f>Orte[[#This Row],[Lon_dez]]*PI()/180</f>
        <v>-1.9181168479417679E-3</v>
      </c>
      <c r="G8272" t="s">
        <v>16178</v>
      </c>
      <c r="I8272" s="4" t="b">
        <v>0</v>
      </c>
      <c r="J8272" s="4" t="str">
        <f>CONCATENATE(Orte[[#This Row],[Ort]]," - ",Orte[[#This Row],[Landkreis]])</f>
        <v xml:space="preserve">Croydon - </v>
      </c>
      <c r="L8272" s="3"/>
      <c r="N8272" t="str">
        <f>Orte[[#This Row],[Ort]]</f>
        <v>Croydon</v>
      </c>
    </row>
    <row r="8273" spans="1:14" x14ac:dyDescent="0.35">
      <c r="A8273" t="s">
        <v>15921</v>
      </c>
      <c r="B8273" s="3"/>
      <c r="C8273" s="4">
        <v>36.534999999999997</v>
      </c>
      <c r="D8273" s="4">
        <v>-6.2975000000000003</v>
      </c>
      <c r="E8273" s="4">
        <f>Orte[[#This Row],[Lat_dez]]*PI()/180</f>
        <v>0.63765604221612826</v>
      </c>
      <c r="F8273" s="4">
        <f>Orte[[#This Row],[Lon_dez]]*PI()/180</f>
        <v>-0.10991210964434291</v>
      </c>
      <c r="G8273" t="s">
        <v>16176</v>
      </c>
      <c r="I8273" s="4" t="b">
        <v>0</v>
      </c>
      <c r="J8273" s="4" t="str">
        <f>CONCATENATE(Orte[[#This Row],[Ort]]," - ",Orte[[#This Row],[Landkreis]])</f>
        <v xml:space="preserve">Cádiz - </v>
      </c>
      <c r="L8273" s="3"/>
      <c r="N8273" t="str">
        <f>Orte[[#This Row],[Ort]]</f>
        <v>Cádiz</v>
      </c>
    </row>
    <row r="8274" spans="1:14" x14ac:dyDescent="0.35">
      <c r="A8274" t="s">
        <v>15922</v>
      </c>
      <c r="B8274" s="3"/>
      <c r="C8274" s="4">
        <v>37.884500000000003</v>
      </c>
      <c r="D8274" s="4">
        <v>-4.7796000000000003</v>
      </c>
      <c r="E8274" s="4">
        <f>Orte[[#This Row],[Lat_dez]]*PI()/180</f>
        <v>0.66120926047179174</v>
      </c>
      <c r="F8274" s="4">
        <f>Orte[[#This Row],[Lon_dez]]*PI()/180</f>
        <v>-8.3419756928320973E-2</v>
      </c>
      <c r="G8274" t="s">
        <v>16176</v>
      </c>
      <c r="I8274" s="4" t="b">
        <v>0</v>
      </c>
      <c r="J8274" s="4" t="str">
        <f>CONCATENATE(Orte[[#This Row],[Ort]]," - ",Orte[[#This Row],[Landkreis]])</f>
        <v xml:space="preserve">Córdoba - </v>
      </c>
      <c r="L8274" s="3"/>
      <c r="N8274" t="str">
        <f>Orte[[#This Row],[Ort]]</f>
        <v>Córdoba</v>
      </c>
    </row>
    <row r="8275" spans="1:14" x14ac:dyDescent="0.35">
      <c r="A8275" t="s">
        <v>7630</v>
      </c>
      <c r="B8275" s="3"/>
      <c r="C8275" s="4">
        <v>54.347499999999997</v>
      </c>
      <c r="D8275" s="4">
        <v>18.645299999999999</v>
      </c>
      <c r="E8275" s="4">
        <f>Orte[[#This Row],[Lat_dez]]*PI()/180</f>
        <v>0.94854281522761819</v>
      </c>
      <c r="F8275" s="4">
        <f>Orte[[#This Row],[Lon_dez]]*PI()/180</f>
        <v>0.32542187502209874</v>
      </c>
      <c r="G8275" t="s">
        <v>16182</v>
      </c>
      <c r="I8275" s="4" t="b">
        <v>0</v>
      </c>
      <c r="J8275" s="4" t="str">
        <f>CONCATENATE(Orte[[#This Row],[Ort]]," - ",Orte[[#This Row],[Landkreis]])</f>
        <v xml:space="preserve">Danzig - </v>
      </c>
      <c r="L8275" s="3"/>
      <c r="N8275" t="str">
        <f>Orte[[#This Row],[Ort]]</f>
        <v>Danzig</v>
      </c>
    </row>
    <row r="8276" spans="1:14" x14ac:dyDescent="0.35">
      <c r="A8276" t="s">
        <v>15923</v>
      </c>
      <c r="B8276" s="3"/>
      <c r="C8276" s="4">
        <v>55.875</v>
      </c>
      <c r="D8276" s="4">
        <v>26.535599999999999</v>
      </c>
      <c r="E8276" s="4">
        <f>Orte[[#This Row],[Lat_dez]]*PI()/180</f>
        <v>0.97520271955183158</v>
      </c>
      <c r="F8276" s="4">
        <f>Orte[[#This Row],[Lon_dez]]*PI()/180</f>
        <v>0.46313358899220725</v>
      </c>
      <c r="G8276" t="s">
        <v>16194</v>
      </c>
      <c r="I8276" s="4" t="b">
        <v>0</v>
      </c>
      <c r="J8276" s="4" t="str">
        <f>CONCATENATE(Orte[[#This Row],[Ort]]," - ",Orte[[#This Row],[Landkreis]])</f>
        <v xml:space="preserve">Daugavpils - </v>
      </c>
      <c r="L8276" s="3"/>
      <c r="N8276" t="str">
        <f>Orte[[#This Row],[Ort]]</f>
        <v>Daugavpils</v>
      </c>
    </row>
    <row r="8277" spans="1:14" x14ac:dyDescent="0.35">
      <c r="A8277" t="s">
        <v>7570</v>
      </c>
      <c r="B8277" s="3"/>
      <c r="C8277" s="4">
        <v>47.53</v>
      </c>
      <c r="D8277" s="4">
        <v>21.639199999999999</v>
      </c>
      <c r="E8277" s="4">
        <f>Orte[[#This Row],[Lat_dez]]*PI()/180</f>
        <v>0.82955499347290484</v>
      </c>
      <c r="F8277" s="4">
        <f>Orte[[#This Row],[Lon_dez]]*PI()/180</f>
        <v>0.37767528749755697</v>
      </c>
      <c r="G8277" t="s">
        <v>16190</v>
      </c>
      <c r="I8277" s="4" t="b">
        <v>0</v>
      </c>
      <c r="J8277" s="4" t="str">
        <f>CONCATENATE(Orte[[#This Row],[Ort]]," - ",Orte[[#This Row],[Landkreis]])</f>
        <v xml:space="preserve">Debrecen - </v>
      </c>
      <c r="L8277" s="3"/>
      <c r="N8277" t="str">
        <f>Orte[[#This Row],[Ort]]</f>
        <v>Debrecen</v>
      </c>
    </row>
    <row r="8278" spans="1:14" x14ac:dyDescent="0.35">
      <c r="A8278" t="s">
        <v>15924</v>
      </c>
      <c r="B8278" s="3"/>
      <c r="C8278" s="4">
        <v>42.05</v>
      </c>
      <c r="D8278" s="4">
        <v>48.3</v>
      </c>
      <c r="E8278" s="4">
        <f>Orte[[#This Row],[Lat_dez]]*PI()/180</f>
        <v>0.73391095046361554</v>
      </c>
      <c r="F8278" s="4">
        <f>Orte[[#This Row],[Lon_dez]]*PI()/180</f>
        <v>0.84299402871326112</v>
      </c>
      <c r="G8278" t="s">
        <v>16186</v>
      </c>
      <c r="I8278" s="4" t="b">
        <v>0</v>
      </c>
      <c r="J8278" s="4" t="str">
        <f>CONCATENATE(Orte[[#This Row],[Ort]]," - ",Orte[[#This Row],[Landkreis]])</f>
        <v xml:space="preserve">Derbent - </v>
      </c>
      <c r="L8278" s="3"/>
      <c r="N8278" t="str">
        <f>Orte[[#This Row],[Ort]]</f>
        <v>Derbent</v>
      </c>
    </row>
    <row r="8279" spans="1:14" x14ac:dyDescent="0.35">
      <c r="A8279" t="s">
        <v>7346</v>
      </c>
      <c r="B8279" s="3"/>
      <c r="C8279" s="4">
        <v>52.924700000000001</v>
      </c>
      <c r="D8279" s="4">
        <v>-1.478</v>
      </c>
      <c r="E8279" s="4">
        <f>Orte[[#This Row],[Lat_dez]]*PI()/180</f>
        <v>0.92371027063024291</v>
      </c>
      <c r="F8279" s="4">
        <f>Orte[[#This Row],[Lon_dez]]*PI()/180</f>
        <v>-2.5795966344476191E-2</v>
      </c>
      <c r="G8279" t="s">
        <v>16178</v>
      </c>
      <c r="I8279" s="4" t="b">
        <v>0</v>
      </c>
      <c r="J8279" s="4" t="str">
        <f>CONCATENATE(Orte[[#This Row],[Ort]]," - ",Orte[[#This Row],[Landkreis]])</f>
        <v xml:space="preserve">Derby - </v>
      </c>
      <c r="L8279" s="3"/>
      <c r="N8279" t="str">
        <f>Orte[[#This Row],[Ort]]</f>
        <v>Derby</v>
      </c>
    </row>
    <row r="8280" spans="1:14" x14ac:dyDescent="0.35">
      <c r="A8280" t="s">
        <v>15925</v>
      </c>
      <c r="B8280" s="3"/>
      <c r="C8280" s="4">
        <v>52.25</v>
      </c>
      <c r="D8280" s="4">
        <v>6.15</v>
      </c>
      <c r="E8280" s="4">
        <f>Orte[[#This Row],[Lat_dez]]*PI()/180</f>
        <v>0.91193453416703718</v>
      </c>
      <c r="F8280" s="4">
        <f>Orte[[#This Row],[Lon_dez]]*PI()/180</f>
        <v>0.10733774899765128</v>
      </c>
      <c r="G8280" t="s">
        <v>16181</v>
      </c>
      <c r="I8280" s="4" t="b">
        <v>0</v>
      </c>
      <c r="J8280" s="4" t="str">
        <f>CONCATENATE(Orte[[#This Row],[Ort]]," - ",Orte[[#This Row],[Landkreis]])</f>
        <v xml:space="preserve">Deventer - </v>
      </c>
      <c r="L8280" s="3"/>
      <c r="N8280" t="str">
        <f>Orte[[#This Row],[Ort]]</f>
        <v>Deventer</v>
      </c>
    </row>
    <row r="8281" spans="1:14" x14ac:dyDescent="0.35">
      <c r="A8281" t="s">
        <v>15926</v>
      </c>
      <c r="B8281" s="3"/>
      <c r="C8281" s="4">
        <v>52.011699999999998</v>
      </c>
      <c r="D8281" s="4">
        <v>4.3592000000000004</v>
      </c>
      <c r="E8281" s="4">
        <f>Orte[[#This Row],[Lat_dez]]*PI()/180</f>
        <v>0.9077754145595347</v>
      </c>
      <c r="F8281" s="4">
        <f>Orte[[#This Row],[Lon_dez]]*PI()/180</f>
        <v>7.6082392752936823E-2</v>
      </c>
      <c r="G8281" t="s">
        <v>16181</v>
      </c>
      <c r="I8281" s="4" t="b">
        <v>0</v>
      </c>
      <c r="J8281" s="4" t="str">
        <f>CONCATENATE(Orte[[#This Row],[Ort]]," - ",Orte[[#This Row],[Landkreis]])</f>
        <v xml:space="preserve">Delft - </v>
      </c>
      <c r="L8281" s="3"/>
      <c r="N8281" t="str">
        <f>Orte[[#This Row],[Ort]]</f>
        <v>Delft</v>
      </c>
    </row>
    <row r="8282" spans="1:14" x14ac:dyDescent="0.35">
      <c r="A8282" t="s">
        <v>7631</v>
      </c>
      <c r="B8282" s="3"/>
      <c r="C8282" s="4">
        <v>52.08</v>
      </c>
      <c r="D8282" s="4">
        <v>4.3099999999999996</v>
      </c>
      <c r="E8282" s="4">
        <f>Orte[[#This Row],[Lat_dez]]*PI()/180</f>
        <v>0.90896747443864678</v>
      </c>
      <c r="F8282" s="4">
        <f>Orte[[#This Row],[Lon_dez]]*PI()/180</f>
        <v>7.5223690760955586E-2</v>
      </c>
      <c r="G8282" t="s">
        <v>16181</v>
      </c>
      <c r="I8282" s="4" t="b">
        <v>0</v>
      </c>
      <c r="J8282" s="4" t="str">
        <f>CONCATENATE(Orte[[#This Row],[Ort]]," - ",Orte[[#This Row],[Landkreis]])</f>
        <v xml:space="preserve">Den Haag - </v>
      </c>
      <c r="L8282" s="3"/>
      <c r="N8282" t="str">
        <f>Orte[[#This Row],[Ort]]</f>
        <v>Den Haag</v>
      </c>
    </row>
    <row r="8283" spans="1:14" x14ac:dyDescent="0.35">
      <c r="A8283" t="s">
        <v>15927</v>
      </c>
      <c r="B8283" s="3"/>
      <c r="C8283" s="4">
        <v>47.316699999999997</v>
      </c>
      <c r="D8283" s="4">
        <v>5.0167000000000002</v>
      </c>
      <c r="E8283" s="4">
        <f>Orte[[#This Row],[Lat_dez]]*PI()/180</f>
        <v>0.82583220617840092</v>
      </c>
      <c r="F8283" s="4">
        <f>Orte[[#This Row],[Lon_dez]]*PI()/180</f>
        <v>8.7557932584799533E-2</v>
      </c>
      <c r="G8283" t="s">
        <v>16180</v>
      </c>
      <c r="I8283" s="4" t="b">
        <v>0</v>
      </c>
      <c r="J8283" s="4" t="str">
        <f>CONCATENATE(Orte[[#This Row],[Ort]]," - ",Orte[[#This Row],[Landkreis]])</f>
        <v xml:space="preserve">Dijon - </v>
      </c>
      <c r="L8283" s="3"/>
      <c r="N8283" t="str">
        <f>Orte[[#This Row],[Ort]]</f>
        <v>Dijon</v>
      </c>
    </row>
    <row r="8284" spans="1:14" x14ac:dyDescent="0.35">
      <c r="A8284" t="s">
        <v>15928</v>
      </c>
      <c r="B8284" s="3"/>
      <c r="C8284" s="4">
        <v>48.467500000000001</v>
      </c>
      <c r="D8284" s="4">
        <v>35.04</v>
      </c>
      <c r="E8284" s="4">
        <f>Orte[[#This Row],[Lat_dez]]*PI()/180</f>
        <v>0.84591745521035167</v>
      </c>
      <c r="F8284" s="4">
        <f>Orte[[#This Row],[Lon_dez]]*PI()/180</f>
        <v>0.6115633698988131</v>
      </c>
      <c r="G8284" t="s">
        <v>464</v>
      </c>
      <c r="I8284" s="4" t="b">
        <v>0</v>
      </c>
      <c r="J8284" s="4" t="str">
        <f>CONCATENATE(Orte[[#This Row],[Ort]]," - ",Orte[[#This Row],[Landkreis]])</f>
        <v xml:space="preserve">Dnipro - </v>
      </c>
      <c r="L8284" s="3"/>
      <c r="N8284" t="str">
        <f>Orte[[#This Row],[Ort]]</f>
        <v>Dnipro</v>
      </c>
    </row>
    <row r="8285" spans="1:14" x14ac:dyDescent="0.35">
      <c r="A8285" t="s">
        <v>15929</v>
      </c>
      <c r="B8285" s="3"/>
      <c r="C8285" s="4">
        <v>53.523099999999999</v>
      </c>
      <c r="D8285" s="4">
        <v>-1.1338999999999999</v>
      </c>
      <c r="E8285" s="4">
        <f>Orte[[#This Row],[Lat_dez]]*PI()/180</f>
        <v>0.93415432087417705</v>
      </c>
      <c r="F8285" s="4">
        <f>Orte[[#This Row],[Lon_dez]]*PI()/180</f>
        <v>-1.9790288388363698E-2</v>
      </c>
      <c r="G8285" t="s">
        <v>16178</v>
      </c>
      <c r="I8285" s="4" t="b">
        <v>0</v>
      </c>
      <c r="J8285" s="4" t="str">
        <f>CONCATENATE(Orte[[#This Row],[Ort]]," - ",Orte[[#This Row],[Landkreis]])</f>
        <v xml:space="preserve">Doncaster - </v>
      </c>
      <c r="L8285" s="3"/>
      <c r="N8285" t="str">
        <f>Orte[[#This Row],[Ort]]</f>
        <v>Doncaster</v>
      </c>
    </row>
    <row r="8286" spans="1:14" x14ac:dyDescent="0.35">
      <c r="A8286" t="s">
        <v>15930</v>
      </c>
      <c r="B8286" s="3"/>
      <c r="C8286" s="4">
        <v>48.333300000000001</v>
      </c>
      <c r="D8286" s="4">
        <v>39.933300000000003</v>
      </c>
      <c r="E8286" s="4">
        <f>Orte[[#This Row],[Lat_dez]]*PI()/180</f>
        <v>0.84357522335417534</v>
      </c>
      <c r="F8286" s="4">
        <f>Orte[[#This Row],[Lon_dez]]*PI()/180</f>
        <v>0.69696756618665157</v>
      </c>
      <c r="G8286" t="s">
        <v>16186</v>
      </c>
      <c r="I8286" s="4" t="b">
        <v>0</v>
      </c>
      <c r="J8286" s="4" t="str">
        <f>CONCATENATE(Orte[[#This Row],[Ort]]," - ",Orte[[#This Row],[Landkreis]])</f>
        <v xml:space="preserve">Donezk - </v>
      </c>
      <c r="L8286" s="3"/>
      <c r="N8286" t="str">
        <f>Orte[[#This Row],[Ort]]</f>
        <v>Donezk</v>
      </c>
    </row>
    <row r="8287" spans="1:14" x14ac:dyDescent="0.35">
      <c r="A8287" t="s">
        <v>15931</v>
      </c>
      <c r="B8287" s="3"/>
      <c r="C8287" s="4">
        <v>51.7958</v>
      </c>
      <c r="D8287" s="4">
        <v>4.6783000000000001</v>
      </c>
      <c r="E8287" s="4">
        <f>Orte[[#This Row],[Lat_dez]]*PI()/180</f>
        <v>0.90400724870447902</v>
      </c>
      <c r="F8287" s="4">
        <f>Orte[[#This Row],[Lon_dez]]*PI()/180</f>
        <v>8.1651738396050721E-2</v>
      </c>
      <c r="G8287" t="s">
        <v>16181</v>
      </c>
      <c r="I8287" s="4" t="b">
        <v>0</v>
      </c>
      <c r="J8287" s="4" t="str">
        <f>CONCATENATE(Orte[[#This Row],[Ort]]," - ",Orte[[#This Row],[Landkreis]])</f>
        <v xml:space="preserve">Dordrecht - </v>
      </c>
      <c r="L8287" s="3"/>
      <c r="N8287" t="str">
        <f>Orte[[#This Row],[Ort]]</f>
        <v>Dordrecht</v>
      </c>
    </row>
    <row r="8288" spans="1:14" x14ac:dyDescent="0.35">
      <c r="A8288" t="s">
        <v>15932</v>
      </c>
      <c r="B8288" s="3"/>
      <c r="C8288" s="4">
        <v>37.2836</v>
      </c>
      <c r="D8288" s="4">
        <v>-5.9222000000000001</v>
      </c>
      <c r="E8288" s="4">
        <f>Orte[[#This Row],[Lat_dez]]*PI()/180</f>
        <v>0.65072157699655786</v>
      </c>
      <c r="F8288" s="4">
        <f>Orte[[#This Row],[Lon_dez]]*PI()/180</f>
        <v>-0.10336188896160819</v>
      </c>
      <c r="G8288" t="s">
        <v>16176</v>
      </c>
      <c r="I8288" s="4" t="b">
        <v>0</v>
      </c>
      <c r="J8288" s="4" t="str">
        <f>CONCATENATE(Orte[[#This Row],[Ort]]," - ",Orte[[#This Row],[Landkreis]])</f>
        <v xml:space="preserve">Dos Hermanas - </v>
      </c>
      <c r="L8288" s="3"/>
      <c r="N8288" t="str">
        <f>Orte[[#This Row],[Ort]]</f>
        <v>Dos Hermanas</v>
      </c>
    </row>
    <row r="8289" spans="1:14" x14ac:dyDescent="0.35">
      <c r="A8289" t="s">
        <v>15933</v>
      </c>
      <c r="B8289" s="3"/>
      <c r="C8289" s="4">
        <v>59.7378</v>
      </c>
      <c r="D8289" s="4">
        <v>10.205</v>
      </c>
      <c r="E8289" s="4">
        <f>Orte[[#This Row],[Lat_dez]]*PI()/180</f>
        <v>1.0426212978978686</v>
      </c>
      <c r="F8289" s="4">
        <f>Orte[[#This Row],[Lon_dez]]*PI()/180</f>
        <v>0.17811085016602132</v>
      </c>
      <c r="G8289" t="s">
        <v>16195</v>
      </c>
      <c r="I8289" s="4" t="b">
        <v>0</v>
      </c>
      <c r="J8289" s="4" t="str">
        <f>CONCATENATE(Orte[[#This Row],[Ort]]," - ",Orte[[#This Row],[Landkreis]])</f>
        <v xml:space="preserve">Drammen - </v>
      </c>
      <c r="L8289" s="3"/>
      <c r="N8289" t="str">
        <f>Orte[[#This Row],[Ort]]</f>
        <v>Drammen</v>
      </c>
    </row>
    <row r="8290" spans="1:14" x14ac:dyDescent="0.35">
      <c r="A8290" t="s">
        <v>217</v>
      </c>
      <c r="B8290" s="3"/>
      <c r="C8290" s="4">
        <v>53.35</v>
      </c>
      <c r="D8290" s="4">
        <v>-6.2603</v>
      </c>
      <c r="E8290" s="4">
        <f>Orte[[#This Row],[Lat_dez]]*PI()/180</f>
        <v>0.93113315593897483</v>
      </c>
      <c r="F8290" s="4">
        <f>Orte[[#This Row],[Lon_dez]]*PI()/180</f>
        <v>-0.109262847162601</v>
      </c>
      <c r="G8290" t="s">
        <v>16193</v>
      </c>
      <c r="I8290" s="4" t="b">
        <v>0</v>
      </c>
      <c r="J8290" s="4" t="str">
        <f>CONCATENATE(Orte[[#This Row],[Ort]]," - ",Orte[[#This Row],[Landkreis]])</f>
        <v xml:space="preserve">Dublin - </v>
      </c>
      <c r="L8290" s="3"/>
      <c r="N8290" t="str">
        <f>Orte[[#This Row],[Ort]]</f>
        <v>Dublin</v>
      </c>
    </row>
    <row r="8291" spans="1:14" x14ac:dyDescent="0.35">
      <c r="A8291" t="s">
        <v>15934</v>
      </c>
      <c r="B8291" s="3"/>
      <c r="C8291" s="4">
        <v>56.462000000000003</v>
      </c>
      <c r="D8291" s="4">
        <v>-2.9706999999999999</v>
      </c>
      <c r="E8291" s="4">
        <f>Orte[[#This Row],[Lat_dez]]*PI()/180</f>
        <v>0.98544780226103845</v>
      </c>
      <c r="F8291" s="4">
        <f>Orte[[#This Row],[Lon_dez]]*PI()/180</f>
        <v>-5.1848496088995541E-2</v>
      </c>
      <c r="G8291" t="s">
        <v>16178</v>
      </c>
      <c r="I8291" s="4" t="b">
        <v>0</v>
      </c>
      <c r="J8291" s="4" t="str">
        <f>CONCATENATE(Orte[[#This Row],[Ort]]," - ",Orte[[#This Row],[Landkreis]])</f>
        <v xml:space="preserve">Dundee - </v>
      </c>
      <c r="L8291" s="3"/>
      <c r="N8291" t="str">
        <f>Orte[[#This Row],[Ort]]</f>
        <v>Dundee</v>
      </c>
    </row>
    <row r="8292" spans="1:14" x14ac:dyDescent="0.35">
      <c r="A8292" t="s">
        <v>15935</v>
      </c>
      <c r="B8292" s="3"/>
      <c r="C8292" s="4">
        <v>41.313299999999998</v>
      </c>
      <c r="D8292" s="4">
        <v>19.445799999999998</v>
      </c>
      <c r="E8292" s="4">
        <f>Orte[[#This Row],[Lat_dez]]*PI()/180</f>
        <v>0.72105310986417337</v>
      </c>
      <c r="F8292" s="4">
        <f>Orte[[#This Row],[Lon_dez]]*PI()/180</f>
        <v>0.33939323568431329</v>
      </c>
      <c r="G8292" t="s">
        <v>16196</v>
      </c>
      <c r="I8292" s="4" t="b">
        <v>0</v>
      </c>
      <c r="J8292" s="4" t="str">
        <f>CONCATENATE(Orte[[#This Row],[Ort]]," - ",Orte[[#This Row],[Landkreis]])</f>
        <v xml:space="preserve">Durrës - </v>
      </c>
      <c r="L8292" s="3"/>
      <c r="N8292" t="str">
        <f>Orte[[#This Row],[Ort]]</f>
        <v>Durrës</v>
      </c>
    </row>
    <row r="8293" spans="1:14" x14ac:dyDescent="0.35">
      <c r="A8293" t="s">
        <v>15936</v>
      </c>
      <c r="B8293" s="3"/>
      <c r="C8293" s="4">
        <v>50.321399999999997</v>
      </c>
      <c r="D8293" s="4">
        <v>19.187200000000001</v>
      </c>
      <c r="E8293" s="4">
        <f>Orte[[#This Row],[Lat_dez]]*PI()/180</f>
        <v>0.87827411421307444</v>
      </c>
      <c r="F8293" s="4">
        <f>Orte[[#This Row],[Lon_dez]]*PI()/180</f>
        <v>0.33487981423865604</v>
      </c>
      <c r="G8293" t="s">
        <v>16182</v>
      </c>
      <c r="I8293" s="4" t="b">
        <v>0</v>
      </c>
      <c r="J8293" s="4" t="str">
        <f>CONCATENATE(Orte[[#This Row],[Ort]]," - ",Orte[[#This Row],[Landkreis]])</f>
        <v xml:space="preserve">Dąbrowa Górnicza - </v>
      </c>
      <c r="L8293" s="3"/>
      <c r="N8293" t="str">
        <f>Orte[[#This Row],[Ort]]</f>
        <v>Dąbrowa Górnicza</v>
      </c>
    </row>
    <row r="8294" spans="1:14" x14ac:dyDescent="0.35">
      <c r="A8294" t="s">
        <v>15937</v>
      </c>
      <c r="B8294" s="3"/>
      <c r="C8294" s="4">
        <v>50.77</v>
      </c>
      <c r="D8294" s="4">
        <v>0.28000000000000003</v>
      </c>
      <c r="E8294" s="4">
        <f>Orte[[#This Row],[Lat_dez]]*PI()/180</f>
        <v>0.88610366123752116</v>
      </c>
      <c r="F8294" s="4">
        <f>Orte[[#This Row],[Lon_dez]]*PI()/180</f>
        <v>4.8869219055841231E-3</v>
      </c>
      <c r="G8294" t="s">
        <v>16178</v>
      </c>
      <c r="I8294" s="4" t="b">
        <v>0</v>
      </c>
      <c r="J8294" s="4" t="str">
        <f>CONCATENATE(Orte[[#This Row],[Ort]]," - ",Orte[[#This Row],[Landkreis]])</f>
        <v xml:space="preserve">Eastbourne - </v>
      </c>
      <c r="L8294" s="3"/>
      <c r="N8294" t="str">
        <f>Orte[[#This Row],[Ort]]</f>
        <v>Eastbourne</v>
      </c>
    </row>
    <row r="8295" spans="1:14" x14ac:dyDescent="0.35">
      <c r="A8295" t="s">
        <v>15938</v>
      </c>
      <c r="B8295" s="3"/>
      <c r="C8295" s="4">
        <v>52.05</v>
      </c>
      <c r="D8295" s="4">
        <v>5.6666999999999996</v>
      </c>
      <c r="E8295" s="4">
        <f>Orte[[#This Row],[Lat_dez]]*PI()/180</f>
        <v>0.90844387566304841</v>
      </c>
      <c r="F8295" s="4">
        <f>Orte[[#This Row],[Lon_dez]]*PI()/180</f>
        <v>9.8902572722762663E-2</v>
      </c>
      <c r="G8295" t="s">
        <v>16181</v>
      </c>
      <c r="I8295" s="4" t="b">
        <v>0</v>
      </c>
      <c r="J8295" s="4" t="str">
        <f>CONCATENATE(Orte[[#This Row],[Ort]]," - ",Orte[[#This Row],[Landkreis]])</f>
        <v xml:space="preserve">Ede - </v>
      </c>
      <c r="L8295" s="3"/>
      <c r="N8295" t="str">
        <f>Orte[[#This Row],[Ort]]</f>
        <v>Ede</v>
      </c>
    </row>
    <row r="8296" spans="1:14" x14ac:dyDescent="0.35">
      <c r="A8296" t="s">
        <v>192</v>
      </c>
      <c r="B8296" s="3"/>
      <c r="C8296" s="4">
        <v>55.953299999999999</v>
      </c>
      <c r="D8296" s="4">
        <v>-3.1892</v>
      </c>
      <c r="E8296" s="4">
        <f>Orte[[#This Row],[Lat_dez]]*PI()/180</f>
        <v>0.97656931235614319</v>
      </c>
      <c r="F8296" s="4">
        <f>Orte[[#This Row],[Lon_dez]]*PI()/180</f>
        <v>-5.5662040504603154E-2</v>
      </c>
      <c r="G8296" t="s">
        <v>16178</v>
      </c>
      <c r="I8296" s="4" t="b">
        <v>0</v>
      </c>
      <c r="J8296" s="4" t="str">
        <f>CONCATENATE(Orte[[#This Row],[Ort]]," - ",Orte[[#This Row],[Landkreis]])</f>
        <v xml:space="preserve">Edinburgh - </v>
      </c>
      <c r="L8296" s="3"/>
      <c r="N8296" t="str">
        <f>Orte[[#This Row],[Ort]]</f>
        <v>Edinburgh</v>
      </c>
    </row>
    <row r="8297" spans="1:14" x14ac:dyDescent="0.35">
      <c r="A8297" t="s">
        <v>312</v>
      </c>
      <c r="B8297" s="3"/>
      <c r="C8297" s="4">
        <v>51.433300000000003</v>
      </c>
      <c r="D8297" s="4">
        <v>5.4832999999999998</v>
      </c>
      <c r="E8297" s="4">
        <f>Orte[[#This Row],[Lat_dez]]*PI()/180</f>
        <v>0.89768043016599941</v>
      </c>
      <c r="F8297" s="4">
        <f>Orte[[#This Row],[Lon_dez]]*PI()/180</f>
        <v>9.5701638874605061E-2</v>
      </c>
      <c r="G8297" t="s">
        <v>16181</v>
      </c>
      <c r="I8297" s="4" t="b">
        <v>0</v>
      </c>
      <c r="J8297" s="4" t="str">
        <f>CONCATENATE(Orte[[#This Row],[Ort]]," - ",Orte[[#This Row],[Landkreis]])</f>
        <v xml:space="preserve">Eindhoven - </v>
      </c>
      <c r="L8297" s="3"/>
      <c r="N8297" t="str">
        <f>Orte[[#This Row],[Ort]]</f>
        <v>Eindhoven</v>
      </c>
    </row>
    <row r="8298" spans="1:14" x14ac:dyDescent="0.35">
      <c r="A8298" t="s">
        <v>15939</v>
      </c>
      <c r="B8298" s="3"/>
      <c r="C8298" s="4">
        <v>41.1111</v>
      </c>
      <c r="D8298" s="4">
        <v>20.0806</v>
      </c>
      <c r="E8298" s="4">
        <f>Orte[[#This Row],[Lat_dez]]*PI()/180</f>
        <v>0.71752405411664077</v>
      </c>
      <c r="F8298" s="4">
        <f>Orte[[#This Row],[Lon_dez]]*PI()/180</f>
        <v>0.35047258577597334</v>
      </c>
      <c r="G8298" t="s">
        <v>16196</v>
      </c>
      <c r="I8298" s="4" t="b">
        <v>0</v>
      </c>
      <c r="J8298" s="4" t="str">
        <f>CONCATENATE(Orte[[#This Row],[Ort]]," - ",Orte[[#This Row],[Landkreis]])</f>
        <v xml:space="preserve">Elbasan - </v>
      </c>
      <c r="L8298" s="3"/>
      <c r="N8298" t="str">
        <f>Orte[[#This Row],[Ort]]</f>
        <v>Elbasan</v>
      </c>
    </row>
    <row r="8299" spans="1:14" x14ac:dyDescent="0.35">
      <c r="A8299" t="s">
        <v>15940</v>
      </c>
      <c r="B8299" s="3"/>
      <c r="C8299" s="4">
        <v>54.166699999999999</v>
      </c>
      <c r="D8299" s="4">
        <v>19.399999999999999</v>
      </c>
      <c r="E8299" s="4">
        <f>Orte[[#This Row],[Lat_dez]]*PI()/180</f>
        <v>0.94538725994001249</v>
      </c>
      <c r="F8299" s="4">
        <f>Orte[[#This Row],[Lon_dez]]*PI()/180</f>
        <v>0.3385938748868999</v>
      </c>
      <c r="G8299" t="s">
        <v>16182</v>
      </c>
      <c r="I8299" s="4" t="b">
        <v>0</v>
      </c>
      <c r="J8299" s="4" t="str">
        <f>CONCATENATE(Orte[[#This Row],[Ort]]," - ",Orte[[#This Row],[Landkreis]])</f>
        <v xml:space="preserve">Elbląg - </v>
      </c>
      <c r="L8299" s="3"/>
      <c r="N8299" t="str">
        <f>Orte[[#This Row],[Ort]]</f>
        <v>Elbląg</v>
      </c>
    </row>
    <row r="8300" spans="1:14" x14ac:dyDescent="0.35">
      <c r="A8300" t="s">
        <v>15941</v>
      </c>
      <c r="B8300" s="3"/>
      <c r="C8300" s="4">
        <v>38.2669</v>
      </c>
      <c r="D8300" s="4">
        <v>-0.69830000000000003</v>
      </c>
      <c r="E8300" s="4">
        <f>Orte[[#This Row],[Lat_dez]]*PI()/180</f>
        <v>0.66788339953141806</v>
      </c>
      <c r="F8300" s="4">
        <f>Orte[[#This Row],[Lon_dez]]*PI()/180</f>
        <v>-1.2187634166676405E-2</v>
      </c>
      <c r="G8300" t="s">
        <v>16176</v>
      </c>
      <c r="I8300" s="4" t="b">
        <v>0</v>
      </c>
      <c r="J8300" s="4" t="str">
        <f>CONCATENATE(Orte[[#This Row],[Ort]]," - ",Orte[[#This Row],[Landkreis]])</f>
        <v xml:space="preserve">Elche - </v>
      </c>
      <c r="L8300" s="3"/>
      <c r="N8300" t="str">
        <f>Orte[[#This Row],[Ort]]</f>
        <v>Elche</v>
      </c>
    </row>
    <row r="8301" spans="1:14" x14ac:dyDescent="0.35">
      <c r="A8301" t="s">
        <v>15942</v>
      </c>
      <c r="B8301" s="3"/>
      <c r="C8301" s="4">
        <v>55.783299999999997</v>
      </c>
      <c r="D8301" s="4">
        <v>38.466700000000003</v>
      </c>
      <c r="E8301" s="4">
        <f>Orte[[#This Row],[Lat_dez]]*PI()/180</f>
        <v>0.9736022526277528</v>
      </c>
      <c r="F8301" s="4">
        <f>Orte[[#This Row],[Lon_dez]]*PI()/180</f>
        <v>0.67137056737690282</v>
      </c>
      <c r="G8301" t="s">
        <v>16186</v>
      </c>
      <c r="I8301" s="4" t="b">
        <v>0</v>
      </c>
      <c r="J8301" s="4" t="str">
        <f>CONCATENATE(Orte[[#This Row],[Ort]]," - ",Orte[[#This Row],[Landkreis]])</f>
        <v xml:space="preserve">Elektrostal - </v>
      </c>
      <c r="L8301" s="3"/>
      <c r="N8301" t="str">
        <f>Orte[[#This Row],[Ort]]</f>
        <v>Elektrostal</v>
      </c>
    </row>
    <row r="8302" spans="1:14" x14ac:dyDescent="0.35">
      <c r="A8302" t="s">
        <v>15943</v>
      </c>
      <c r="B8302" s="3"/>
      <c r="C8302" s="4">
        <v>46.316699999999997</v>
      </c>
      <c r="D8302" s="4">
        <v>44.2667</v>
      </c>
      <c r="E8302" s="4">
        <f>Orte[[#This Row],[Lat_dez]]*PI()/180</f>
        <v>0.80837891365845749</v>
      </c>
      <c r="F8302" s="4">
        <f>Orte[[#This Row],[Lon_dez]]*PI()/180</f>
        <v>0.77259966399257396</v>
      </c>
      <c r="G8302" t="s">
        <v>16186</v>
      </c>
      <c r="I8302" s="4" t="b">
        <v>0</v>
      </c>
      <c r="J8302" s="4" t="str">
        <f>CONCATENATE(Orte[[#This Row],[Ort]]," - ",Orte[[#This Row],[Landkreis]])</f>
        <v xml:space="preserve">Elista - </v>
      </c>
      <c r="L8302" s="3"/>
      <c r="N8302" t="str">
        <f>Orte[[#This Row],[Ort]]</f>
        <v>Elista</v>
      </c>
    </row>
    <row r="8303" spans="1:14" x14ac:dyDescent="0.35">
      <c r="A8303" t="s">
        <v>15944</v>
      </c>
      <c r="B8303" s="3"/>
      <c r="C8303" s="4">
        <v>52.783299999999997</v>
      </c>
      <c r="D8303" s="4">
        <v>6.9</v>
      </c>
      <c r="E8303" s="4">
        <f>Orte[[#This Row],[Lat_dez]]*PI()/180</f>
        <v>0.92124237506792295</v>
      </c>
      <c r="F8303" s="4">
        <f>Orte[[#This Row],[Lon_dez]]*PI()/180</f>
        <v>0.12042771838760874</v>
      </c>
      <c r="G8303" t="s">
        <v>16181</v>
      </c>
      <c r="I8303" s="4" t="b">
        <v>0</v>
      </c>
      <c r="J8303" s="4" t="str">
        <f>CONCATENATE(Orte[[#This Row],[Ort]]," - ",Orte[[#This Row],[Landkreis]])</f>
        <v xml:space="preserve">Emmen - </v>
      </c>
      <c r="L8303" s="3"/>
      <c r="N8303" t="str">
        <f>Orte[[#This Row],[Ort]]</f>
        <v>Emmen</v>
      </c>
    </row>
    <row r="8304" spans="1:14" x14ac:dyDescent="0.35">
      <c r="A8304" t="s">
        <v>15945</v>
      </c>
      <c r="B8304" s="3"/>
      <c r="C8304" s="4">
        <v>51.5017</v>
      </c>
      <c r="D8304" s="4">
        <v>46.122199999999999</v>
      </c>
      <c r="E8304" s="4">
        <f>Orte[[#This Row],[Lat_dez]]*PI()/180</f>
        <v>0.89887423537436362</v>
      </c>
      <c r="F8304" s="4">
        <f>Orte[[#This Row],[Lon_dez]]*PI()/180</f>
        <v>0.80498424826332859</v>
      </c>
      <c r="G8304" t="s">
        <v>16186</v>
      </c>
      <c r="I8304" s="4" t="b">
        <v>0</v>
      </c>
      <c r="J8304" s="4" t="str">
        <f>CONCATENATE(Orte[[#This Row],[Ort]]," - ",Orte[[#This Row],[Landkreis]])</f>
        <v xml:space="preserve">Engels - </v>
      </c>
      <c r="L8304" s="3"/>
      <c r="N8304" t="str">
        <f>Orte[[#This Row],[Ort]]</f>
        <v>Engels</v>
      </c>
    </row>
    <row r="8305" spans="1:14" x14ac:dyDescent="0.35">
      <c r="A8305" t="s">
        <v>15946</v>
      </c>
      <c r="B8305" s="3"/>
      <c r="C8305" s="4">
        <v>52.222499999999997</v>
      </c>
      <c r="D8305" s="4">
        <v>6.8925000000000001</v>
      </c>
      <c r="E8305" s="4">
        <f>Orte[[#This Row],[Lat_dez]]*PI()/180</f>
        <v>0.91145456862273855</v>
      </c>
      <c r="F8305" s="4">
        <f>Orte[[#This Row],[Lon_dez]]*PI()/180</f>
        <v>0.12029681869370916</v>
      </c>
      <c r="G8305" t="s">
        <v>16181</v>
      </c>
      <c r="I8305" s="4" t="b">
        <v>0</v>
      </c>
      <c r="J8305" s="4" t="str">
        <f>CONCATENATE(Orte[[#This Row],[Ort]]," - ",Orte[[#This Row],[Landkreis]])</f>
        <v xml:space="preserve">Enschede - </v>
      </c>
      <c r="L8305" s="3"/>
      <c r="N8305" t="str">
        <f>Orte[[#This Row],[Ort]]</f>
        <v>Enschede</v>
      </c>
    </row>
    <row r="8306" spans="1:14" x14ac:dyDescent="0.35">
      <c r="A8306" t="s">
        <v>15947</v>
      </c>
      <c r="B8306" s="3"/>
      <c r="C8306" s="4">
        <v>60.205599999999997</v>
      </c>
      <c r="D8306" s="4">
        <v>24.6556</v>
      </c>
      <c r="E8306" s="4">
        <f>Orte[[#This Row],[Lat_dez]]*PI()/180</f>
        <v>1.0507859481386981</v>
      </c>
      <c r="F8306" s="4">
        <f>Orte[[#This Row],[Lon_dez]]*PI()/180</f>
        <v>0.43032139905471395</v>
      </c>
      <c r="G8306" t="s">
        <v>16197</v>
      </c>
      <c r="I8306" s="4" t="b">
        <v>0</v>
      </c>
      <c r="J8306" s="4" t="str">
        <f>CONCATENATE(Orte[[#This Row],[Ort]]," - ",Orte[[#This Row],[Landkreis]])</f>
        <v xml:space="preserve">Espoo - </v>
      </c>
      <c r="L8306" s="3"/>
      <c r="N8306" t="str">
        <f>Orte[[#This Row],[Ort]]</f>
        <v>Espoo</v>
      </c>
    </row>
    <row r="8307" spans="1:14" x14ac:dyDescent="0.35">
      <c r="A8307" t="s">
        <v>1282</v>
      </c>
      <c r="B8307" s="3"/>
      <c r="C8307" s="4">
        <v>51.466700000000003</v>
      </c>
      <c r="D8307" s="4">
        <v>4.4667000000000003</v>
      </c>
      <c r="E8307" s="4">
        <f>Orte[[#This Row],[Lat_dez]]*PI()/180</f>
        <v>0.89826337013616553</v>
      </c>
      <c r="F8307" s="4">
        <f>Orte[[#This Row],[Lon_dez]]*PI()/180</f>
        <v>7.7958621698830721E-2</v>
      </c>
      <c r="G8307" t="s">
        <v>16184</v>
      </c>
      <c r="I8307" s="4" t="b">
        <v>0</v>
      </c>
      <c r="J8307" s="4" t="str">
        <f>CONCATENATE(Orte[[#This Row],[Ort]]," - ",Orte[[#This Row],[Landkreis]])</f>
        <v xml:space="preserve">Essen - </v>
      </c>
      <c r="L8307" s="3"/>
      <c r="N8307" t="str">
        <f>Orte[[#This Row],[Ort]]</f>
        <v>Essen</v>
      </c>
    </row>
    <row r="8308" spans="1:14" x14ac:dyDescent="0.35">
      <c r="A8308" t="s">
        <v>7571</v>
      </c>
      <c r="B8308" s="3"/>
      <c r="C8308" s="4">
        <v>50.7256</v>
      </c>
      <c r="D8308" s="4">
        <v>-3.5268999999999999</v>
      </c>
      <c r="E8308" s="4">
        <f>Orte[[#This Row],[Lat_dez]]*PI()/180</f>
        <v>0.88532873504963561</v>
      </c>
      <c r="F8308" s="4">
        <f>Orte[[#This Row],[Lon_dez]]*PI()/180</f>
        <v>-6.1556017388588007E-2</v>
      </c>
      <c r="G8308" t="s">
        <v>16178</v>
      </c>
      <c r="I8308" s="4" t="b">
        <v>0</v>
      </c>
      <c r="J8308" s="4" t="str">
        <f>CONCATENATE(Orte[[#This Row],[Ort]]," - ",Orte[[#This Row],[Landkreis]])</f>
        <v xml:space="preserve">Exeter - </v>
      </c>
      <c r="L8308" s="3"/>
      <c r="N8308" t="str">
        <f>Orte[[#This Row],[Ort]]</f>
        <v>Exeter</v>
      </c>
    </row>
    <row r="8309" spans="1:14" x14ac:dyDescent="0.35">
      <c r="A8309" t="s">
        <v>15948</v>
      </c>
      <c r="B8309" s="3"/>
      <c r="C8309" s="4">
        <v>44.833300000000001</v>
      </c>
      <c r="D8309" s="4">
        <v>11.6167</v>
      </c>
      <c r="E8309" s="4">
        <f>Orte[[#This Row],[Lat_dez]]*PI()/180</f>
        <v>0.78248869953437372</v>
      </c>
      <c r="F8309" s="4">
        <f>Orte[[#This Row],[Lon_dez]]*PI()/180</f>
        <v>0.20274966321642529</v>
      </c>
      <c r="G8309" t="s">
        <v>16183</v>
      </c>
      <c r="I8309" s="4" t="b">
        <v>0</v>
      </c>
      <c r="J8309" s="4" t="str">
        <f>CONCATENATE(Orte[[#This Row],[Ort]]," - ",Orte[[#This Row],[Landkreis]])</f>
        <v xml:space="preserve">Ferrara - </v>
      </c>
      <c r="L8309" s="3"/>
      <c r="N8309" t="str">
        <f>Orte[[#This Row],[Ort]]</f>
        <v>Ferrara</v>
      </c>
    </row>
    <row r="8310" spans="1:14" x14ac:dyDescent="0.35">
      <c r="A8310" t="s">
        <v>15949</v>
      </c>
      <c r="B8310" s="3"/>
      <c r="C8310" s="4">
        <v>40.725000000000001</v>
      </c>
      <c r="D8310" s="4">
        <v>19.557200000000002</v>
      </c>
      <c r="E8310" s="4">
        <f>Orte[[#This Row],[Lat_dez]]*PI()/180</f>
        <v>0.71078533787469078</v>
      </c>
      <c r="F8310" s="4">
        <f>Orte[[#This Row],[Lon_dez]]*PI()/180</f>
        <v>0.34133753247103504</v>
      </c>
      <c r="G8310" t="s">
        <v>16196</v>
      </c>
      <c r="I8310" s="4" t="b">
        <v>0</v>
      </c>
      <c r="J8310" s="4" t="str">
        <f>CONCATENATE(Orte[[#This Row],[Ort]]," - ",Orte[[#This Row],[Landkreis]])</f>
        <v xml:space="preserve">Fier - </v>
      </c>
      <c r="L8310" s="3"/>
      <c r="N8310" t="str">
        <f>Orte[[#This Row],[Ort]]</f>
        <v>Fier</v>
      </c>
    </row>
    <row r="8311" spans="1:14" x14ac:dyDescent="0.35">
      <c r="A8311" t="s">
        <v>243</v>
      </c>
      <c r="B8311" s="3"/>
      <c r="C8311" s="4">
        <v>43.7714</v>
      </c>
      <c r="D8311" s="4">
        <v>11.254200000000001</v>
      </c>
      <c r="E8311" s="4">
        <f>Orte[[#This Row],[Lat_dez]]*PI()/180</f>
        <v>0.76395504820744597</v>
      </c>
      <c r="F8311" s="4">
        <f>Orte[[#This Row],[Lon_dez]]*PI()/180</f>
        <v>0.19642284467794585</v>
      </c>
      <c r="G8311" t="s">
        <v>16183</v>
      </c>
      <c r="I8311" s="4" t="b">
        <v>0</v>
      </c>
      <c r="J8311" s="4" t="str">
        <f>CONCATENATE(Orte[[#This Row],[Ort]]," - ",Orte[[#This Row],[Landkreis]])</f>
        <v xml:space="preserve">Florenz - </v>
      </c>
      <c r="L8311" s="3"/>
      <c r="N8311" t="str">
        <f>Orte[[#This Row],[Ort]]</f>
        <v>Florenz</v>
      </c>
    </row>
    <row r="8312" spans="1:14" x14ac:dyDescent="0.35">
      <c r="A8312" t="s">
        <v>15950</v>
      </c>
      <c r="B8312" s="3"/>
      <c r="C8312" s="4">
        <v>41.464199999999998</v>
      </c>
      <c r="D8312" s="4">
        <v>15.546099999999999</v>
      </c>
      <c r="E8312" s="4">
        <f>Orte[[#This Row],[Lat_dez]]*PI()/180</f>
        <v>0.7236868117054327</v>
      </c>
      <c r="F8312" s="4">
        <f>Orte[[#This Row],[Lon_dez]]*PI()/180</f>
        <v>0.27133063084429043</v>
      </c>
      <c r="G8312" t="s">
        <v>16183</v>
      </c>
      <c r="I8312" s="4" t="b">
        <v>0</v>
      </c>
      <c r="J8312" s="4" t="str">
        <f>CONCATENATE(Orte[[#This Row],[Ort]]," - ",Orte[[#This Row],[Landkreis]])</f>
        <v xml:space="preserve">Foggia - </v>
      </c>
      <c r="L8312" s="3"/>
      <c r="N8312" t="str">
        <f>Orte[[#This Row],[Ort]]</f>
        <v>Foggia</v>
      </c>
    </row>
    <row r="8313" spans="1:14" x14ac:dyDescent="0.35">
      <c r="A8313" t="s">
        <v>15951</v>
      </c>
      <c r="B8313" s="3"/>
      <c r="C8313" s="4">
        <v>44.2333</v>
      </c>
      <c r="D8313" s="4">
        <v>12.05</v>
      </c>
      <c r="E8313" s="4">
        <f>Orte[[#This Row],[Lat_dez]]*PI()/180</f>
        <v>0.77201672402240784</v>
      </c>
      <c r="F8313" s="4">
        <f>Orte[[#This Row],[Lon_dez]]*PI()/180</f>
        <v>0.2103121748653167</v>
      </c>
      <c r="G8313" t="s">
        <v>16183</v>
      </c>
      <c r="I8313" s="4" t="b">
        <v>0</v>
      </c>
      <c r="J8313" s="4" t="str">
        <f>CONCATENATE(Orte[[#This Row],[Ort]]," - ",Orte[[#This Row],[Landkreis]])</f>
        <v xml:space="preserve">Forli - </v>
      </c>
      <c r="L8313" s="3"/>
      <c r="N8313" t="str">
        <f>Orte[[#This Row],[Ort]]</f>
        <v>Forli</v>
      </c>
    </row>
    <row r="8314" spans="1:14" x14ac:dyDescent="0.35">
      <c r="A8314" t="s">
        <v>15952</v>
      </c>
      <c r="B8314" s="3"/>
      <c r="C8314" s="4">
        <v>59.205300000000001</v>
      </c>
      <c r="D8314" s="4">
        <v>10.95</v>
      </c>
      <c r="E8314" s="4">
        <f>Orte[[#This Row],[Lat_dez]]*PI()/180</f>
        <v>1.0333274196309987</v>
      </c>
      <c r="F8314" s="4">
        <f>Orte[[#This Row],[Lon_dez]]*PI()/180</f>
        <v>0.19111355309337905</v>
      </c>
      <c r="G8314" t="s">
        <v>16195</v>
      </c>
      <c r="I8314" s="4" t="b">
        <v>0</v>
      </c>
      <c r="J8314" s="4" t="str">
        <f>CONCATENATE(Orte[[#This Row],[Ort]]," - ",Orte[[#This Row],[Landkreis]])</f>
        <v xml:space="preserve">Fredrikstad - </v>
      </c>
      <c r="L8314" s="3"/>
      <c r="N8314" t="str">
        <f>Orte[[#This Row],[Ort]]</f>
        <v>Fredrikstad</v>
      </c>
    </row>
    <row r="8315" spans="1:14" x14ac:dyDescent="0.35">
      <c r="A8315" t="s">
        <v>15953</v>
      </c>
      <c r="B8315" s="3"/>
      <c r="C8315" s="4">
        <v>40.283299999999997</v>
      </c>
      <c r="D8315" s="4">
        <v>-3.8</v>
      </c>
      <c r="E8315" s="4">
        <f>Orte[[#This Row],[Lat_dez]]*PI()/180</f>
        <v>0.70307621856863167</v>
      </c>
      <c r="F8315" s="4">
        <f>Orte[[#This Row],[Lon_dez]]*PI()/180</f>
        <v>-6.6322511575784518E-2</v>
      </c>
      <c r="G8315" t="s">
        <v>16176</v>
      </c>
      <c r="I8315" s="4" t="b">
        <v>0</v>
      </c>
      <c r="J8315" s="4" t="str">
        <f>CONCATENATE(Orte[[#This Row],[Ort]]," - ",Orte[[#This Row],[Landkreis]])</f>
        <v xml:space="preserve">Fuenlabrada - </v>
      </c>
      <c r="L8315" s="3"/>
      <c r="N8315" t="str">
        <f>Orte[[#This Row],[Ort]]</f>
        <v>Fuenlabrada</v>
      </c>
    </row>
    <row r="8316" spans="1:14" x14ac:dyDescent="0.35">
      <c r="A8316" t="s">
        <v>15954</v>
      </c>
      <c r="B8316" s="3"/>
      <c r="C8316" s="4">
        <v>32.65</v>
      </c>
      <c r="D8316" s="4">
        <v>-16.916699999999999</v>
      </c>
      <c r="E8316" s="4">
        <f>Orte[[#This Row],[Lat_dez]]*PI()/180</f>
        <v>0.56985000077614856</v>
      </c>
      <c r="F8316" s="4">
        <f>Orte[[#This Row],[Lon_dez]]*PI()/180</f>
        <v>-0.29525211357212472</v>
      </c>
      <c r="G8316" t="s">
        <v>361</v>
      </c>
      <c r="I8316" s="4" t="b">
        <v>0</v>
      </c>
      <c r="J8316" s="4" t="str">
        <f>CONCATENATE(Orte[[#This Row],[Ort]]," - ",Orte[[#This Row],[Landkreis]])</f>
        <v xml:space="preserve">Funchal - </v>
      </c>
      <c r="L8316" s="3"/>
      <c r="N8316" t="str">
        <f>Orte[[#This Row],[Ort]]</f>
        <v>Funchal</v>
      </c>
    </row>
    <row r="8317" spans="1:14" x14ac:dyDescent="0.35">
      <c r="A8317" t="s">
        <v>15955</v>
      </c>
      <c r="B8317" s="3"/>
      <c r="C8317" s="4">
        <v>54.955599999999997</v>
      </c>
      <c r="D8317" s="4">
        <v>-1.6</v>
      </c>
      <c r="E8317" s="4">
        <f>Orte[[#This Row],[Lat_dez]]*PI()/180</f>
        <v>0.95915616240899582</v>
      </c>
      <c r="F8317" s="4">
        <f>Orte[[#This Row],[Lon_dez]]*PI()/180</f>
        <v>-2.7925268031909273E-2</v>
      </c>
      <c r="G8317" t="s">
        <v>16178</v>
      </c>
      <c r="I8317" s="4" t="b">
        <v>0</v>
      </c>
      <c r="J8317" s="4" t="str">
        <f>CONCATENATE(Orte[[#This Row],[Ort]]," - ",Orte[[#This Row],[Landkreis]])</f>
        <v xml:space="preserve">Gateshead - </v>
      </c>
      <c r="L8317" s="3"/>
      <c r="N8317" t="str">
        <f>Orte[[#This Row],[Ort]]</f>
        <v>Gateshead</v>
      </c>
    </row>
    <row r="8318" spans="1:14" x14ac:dyDescent="0.35">
      <c r="A8318" t="s">
        <v>403</v>
      </c>
      <c r="B8318" s="3"/>
      <c r="C8318" s="4">
        <v>46.201700000000002</v>
      </c>
      <c r="D8318" s="4">
        <v>6.1468999999999996</v>
      </c>
      <c r="E8318" s="4">
        <f>Orte[[#This Row],[Lat_dez]]*PI()/180</f>
        <v>0.80637178501866424</v>
      </c>
      <c r="F8318" s="4">
        <f>Orte[[#This Row],[Lon_dez]]*PI()/180</f>
        <v>0.10728364379083943</v>
      </c>
      <c r="G8318" t="s">
        <v>16187</v>
      </c>
      <c r="I8318" s="4" t="b">
        <v>0</v>
      </c>
      <c r="J8318" s="4" t="str">
        <f>CONCATENATE(Orte[[#This Row],[Ort]]," - ",Orte[[#This Row],[Landkreis]])</f>
        <v xml:space="preserve">Genf - </v>
      </c>
      <c r="L8318" s="3"/>
      <c r="N8318" t="str">
        <f>Orte[[#This Row],[Ort]]</f>
        <v>Genf</v>
      </c>
    </row>
    <row r="8319" spans="1:14" x14ac:dyDescent="0.35">
      <c r="A8319" t="s">
        <v>15956</v>
      </c>
      <c r="B8319" s="3"/>
      <c r="C8319" s="4">
        <v>51.053600000000003</v>
      </c>
      <c r="D8319" s="4">
        <v>3.7252999999999998</v>
      </c>
      <c r="E8319" s="4">
        <f>Orte[[#This Row],[Lat_dez]]*PI()/180</f>
        <v>0.89105341499617707</v>
      </c>
      <c r="F8319" s="4">
        <f>Orte[[#This Row],[Lon_dez]]*PI()/180</f>
        <v>6.5018750624544763E-2</v>
      </c>
      <c r="G8319" t="s">
        <v>16184</v>
      </c>
      <c r="I8319" s="4" t="b">
        <v>0</v>
      </c>
      <c r="J8319" s="4" t="str">
        <f>CONCATENATE(Orte[[#This Row],[Ort]]," - ",Orte[[#This Row],[Landkreis]])</f>
        <v xml:space="preserve">Gent - </v>
      </c>
      <c r="L8319" s="3"/>
      <c r="N8319" t="str">
        <f>Orte[[#This Row],[Ort]]</f>
        <v>Gent</v>
      </c>
    </row>
    <row r="8320" spans="1:14" x14ac:dyDescent="0.35">
      <c r="A8320" t="s">
        <v>15957</v>
      </c>
      <c r="B8320" s="3"/>
      <c r="C8320" s="4">
        <v>40.304699999999997</v>
      </c>
      <c r="D8320" s="4">
        <v>-3.7311000000000001</v>
      </c>
      <c r="E8320" s="4">
        <f>Orte[[#This Row],[Lat_dez]]*PI()/180</f>
        <v>0.70344971902855846</v>
      </c>
      <c r="F8320" s="4">
        <f>Orte[[#This Row],[Lon_dez]]*PI()/180</f>
        <v>-6.5119979721160431E-2</v>
      </c>
      <c r="G8320" t="s">
        <v>16176</v>
      </c>
      <c r="I8320" s="4" t="b">
        <v>0</v>
      </c>
      <c r="J8320" s="4" t="str">
        <f>CONCATENATE(Orte[[#This Row],[Ort]]," - ",Orte[[#This Row],[Landkreis]])</f>
        <v xml:space="preserve">Getafe - </v>
      </c>
      <c r="L8320" s="3"/>
      <c r="N8320" t="str">
        <f>Orte[[#This Row],[Ort]]</f>
        <v>Getafe</v>
      </c>
    </row>
    <row r="8321" spans="1:14" x14ac:dyDescent="0.35">
      <c r="A8321" t="s">
        <v>245</v>
      </c>
      <c r="B8321" s="3"/>
      <c r="C8321" s="4">
        <v>44.411099999999998</v>
      </c>
      <c r="D8321" s="4">
        <v>8.9328000000000003</v>
      </c>
      <c r="E8321" s="4">
        <f>Orte[[#This Row],[Lat_dez]]*PI()/180</f>
        <v>0.77511991943245362</v>
      </c>
      <c r="F8321" s="4">
        <f>Orte[[#This Row],[Lon_dez]]*PI()/180</f>
        <v>0.15590677142214945</v>
      </c>
      <c r="G8321" t="s">
        <v>16183</v>
      </c>
      <c r="I8321" s="4" t="b">
        <v>0</v>
      </c>
      <c r="J8321" s="4" t="str">
        <f>CONCATENATE(Orte[[#This Row],[Ort]]," - ",Orte[[#This Row],[Landkreis]])</f>
        <v xml:space="preserve">Genua - </v>
      </c>
      <c r="L8321" s="3"/>
      <c r="N8321" t="str">
        <f>Orte[[#This Row],[Ort]]</f>
        <v>Genua</v>
      </c>
    </row>
    <row r="8322" spans="1:14" x14ac:dyDescent="0.35">
      <c r="A8322" t="s">
        <v>15958</v>
      </c>
      <c r="B8322" s="3"/>
      <c r="C8322" s="4">
        <v>43.533299999999997</v>
      </c>
      <c r="D8322" s="4">
        <v>-5.7</v>
      </c>
      <c r="E8322" s="4">
        <f>Orte[[#This Row],[Lat_dez]]*PI()/180</f>
        <v>0.75979941925844741</v>
      </c>
      <c r="F8322" s="4">
        <f>Orte[[#This Row],[Lon_dez]]*PI()/180</f>
        <v>-9.9483767363676798E-2</v>
      </c>
      <c r="G8322" t="s">
        <v>16176</v>
      </c>
      <c r="I8322" s="4" t="b">
        <v>0</v>
      </c>
      <c r="J8322" s="4" t="str">
        <f>CONCATENATE(Orte[[#This Row],[Ort]]," - ",Orte[[#This Row],[Landkreis]])</f>
        <v xml:space="preserve">Gijón - </v>
      </c>
      <c r="L8322" s="3"/>
      <c r="N8322" t="str">
        <f>Orte[[#This Row],[Ort]]</f>
        <v>Gijón</v>
      </c>
    </row>
    <row r="8323" spans="1:14" x14ac:dyDescent="0.35">
      <c r="A8323" t="s">
        <v>15959</v>
      </c>
      <c r="B8323" s="3"/>
      <c r="C8323" s="4">
        <v>51.384999999999998</v>
      </c>
      <c r="D8323" s="4">
        <v>0.55000000000000004</v>
      </c>
      <c r="E8323" s="4">
        <f>Orte[[#This Row],[Lat_dez]]*PI()/180</f>
        <v>0.89683743613728617</v>
      </c>
      <c r="F8323" s="4">
        <f>Orte[[#This Row],[Lon_dez]]*PI()/180</f>
        <v>9.5993108859688137E-3</v>
      </c>
      <c r="G8323" t="s">
        <v>16178</v>
      </c>
      <c r="I8323" s="4" t="b">
        <v>0</v>
      </c>
      <c r="J8323" s="4" t="str">
        <f>CONCATENATE(Orte[[#This Row],[Ort]]," - ",Orte[[#This Row],[Landkreis]])</f>
        <v xml:space="preserve">Gillingham - </v>
      </c>
      <c r="L8323" s="3"/>
      <c r="N8323" t="str">
        <f>Orte[[#This Row],[Ort]]</f>
        <v>Gillingham</v>
      </c>
    </row>
    <row r="8324" spans="1:14" x14ac:dyDescent="0.35">
      <c r="A8324" t="s">
        <v>15960</v>
      </c>
      <c r="B8324" s="3"/>
      <c r="C8324" s="4">
        <v>40.933300000000003</v>
      </c>
      <c r="D8324" s="4">
        <v>14.2</v>
      </c>
      <c r="E8324" s="4">
        <f>Orte[[#This Row],[Lat_dez]]*PI()/180</f>
        <v>0.714420858706595</v>
      </c>
      <c r="F8324" s="4">
        <f>Orte[[#This Row],[Lon_dez]]*PI()/180</f>
        <v>0.24783675378319478</v>
      </c>
      <c r="G8324" t="s">
        <v>16183</v>
      </c>
      <c r="I8324" s="4" t="b">
        <v>0</v>
      </c>
      <c r="J8324" s="4" t="str">
        <f>CONCATENATE(Orte[[#This Row],[Ort]]," - ",Orte[[#This Row],[Landkreis]])</f>
        <v xml:space="preserve">Giugliano in Campania - </v>
      </c>
      <c r="L8324" s="3"/>
      <c r="N8324" t="str">
        <f>Orte[[#This Row],[Ort]]</f>
        <v>Giugliano in Campania</v>
      </c>
    </row>
    <row r="8325" spans="1:14" x14ac:dyDescent="0.35">
      <c r="A8325" t="s">
        <v>196</v>
      </c>
      <c r="B8325" s="3"/>
      <c r="C8325" s="4">
        <v>55.8611</v>
      </c>
      <c r="D8325" s="4">
        <v>-4.25</v>
      </c>
      <c r="E8325" s="4">
        <f>Orte[[#This Row],[Lat_dez]]*PI()/180</f>
        <v>0.97496011878580446</v>
      </c>
      <c r="F8325" s="4">
        <f>Orte[[#This Row],[Lon_dez]]*PI()/180</f>
        <v>-7.4176493209759012E-2</v>
      </c>
      <c r="G8325" t="s">
        <v>16178</v>
      </c>
      <c r="I8325" s="4" t="b">
        <v>0</v>
      </c>
      <c r="J8325" s="4" t="str">
        <f>CONCATENATE(Orte[[#This Row],[Ort]]," - ",Orte[[#This Row],[Landkreis]])</f>
        <v xml:space="preserve">Glasgow - </v>
      </c>
      <c r="L8325" s="3"/>
      <c r="N8325" t="str">
        <f>Orte[[#This Row],[Ort]]</f>
        <v>Glasgow</v>
      </c>
    </row>
    <row r="8326" spans="1:14" x14ac:dyDescent="0.35">
      <c r="A8326" t="s">
        <v>15961</v>
      </c>
      <c r="B8326" s="3"/>
      <c r="C8326" s="4">
        <v>51.866700000000002</v>
      </c>
      <c r="D8326" s="4">
        <v>-2.25</v>
      </c>
      <c r="E8326" s="4">
        <f>Orte[[#This Row],[Lat_dez]]*PI()/180</f>
        <v>0.90524468714414297</v>
      </c>
      <c r="F8326" s="4">
        <f>Orte[[#This Row],[Lon_dez]]*PI()/180</f>
        <v>-3.9269908169872414E-2</v>
      </c>
      <c r="G8326" t="s">
        <v>16178</v>
      </c>
      <c r="I8326" s="4" t="b">
        <v>0</v>
      </c>
      <c r="J8326" s="4" t="str">
        <f>CONCATENATE(Orte[[#This Row],[Ort]]," - ",Orte[[#This Row],[Landkreis]])</f>
        <v xml:space="preserve">Gloucester - </v>
      </c>
      <c r="L8326" s="3"/>
      <c r="N8326" t="str">
        <f>Orte[[#This Row],[Ort]]</f>
        <v>Gloucester</v>
      </c>
    </row>
    <row r="8327" spans="1:14" x14ac:dyDescent="0.35">
      <c r="A8327" t="s">
        <v>15962</v>
      </c>
      <c r="B8327" s="3"/>
      <c r="C8327" s="4">
        <v>52.7333</v>
      </c>
      <c r="D8327" s="4">
        <v>15.25</v>
      </c>
      <c r="E8327" s="4">
        <f>Orte[[#This Row],[Lat_dez]]*PI()/180</f>
        <v>0.92036971044192584</v>
      </c>
      <c r="F8327" s="4">
        <f>Orte[[#This Row],[Lon_dez]]*PI()/180</f>
        <v>0.26616271092913524</v>
      </c>
      <c r="G8327" t="s">
        <v>16182</v>
      </c>
      <c r="I8327" s="4" t="b">
        <v>0</v>
      </c>
      <c r="J8327" s="4" t="str">
        <f>CONCATENATE(Orte[[#This Row],[Ort]]," - ",Orte[[#This Row],[Landkreis]])</f>
        <v xml:space="preserve">Gorzów Wielkopolski - </v>
      </c>
      <c r="L8327" s="3"/>
      <c r="N8327" t="str">
        <f>Orte[[#This Row],[Ort]]</f>
        <v>Gorzów Wielkopolski</v>
      </c>
    </row>
    <row r="8328" spans="1:14" x14ac:dyDescent="0.35">
      <c r="A8328" t="s">
        <v>15963</v>
      </c>
      <c r="B8328" s="3"/>
      <c r="C8328" s="4">
        <v>37.178100000000001</v>
      </c>
      <c r="D8328" s="4">
        <v>-3.6008</v>
      </c>
      <c r="E8328" s="4">
        <f>Orte[[#This Row],[Lat_dez]]*PI()/180</f>
        <v>0.64888025463570387</v>
      </c>
      <c r="F8328" s="4">
        <f>Orte[[#This Row],[Lon_dez]]*PI()/180</f>
        <v>-6.2845815705811825E-2</v>
      </c>
      <c r="G8328" t="s">
        <v>16176</v>
      </c>
      <c r="I8328" s="4" t="b">
        <v>0</v>
      </c>
      <c r="J8328" s="4" t="str">
        <f>CONCATENATE(Orte[[#This Row],[Ort]]," - ",Orte[[#This Row],[Landkreis]])</f>
        <v xml:space="preserve">Granada - </v>
      </c>
      <c r="L8328" s="3"/>
      <c r="N8328" t="str">
        <f>Orte[[#This Row],[Ort]]</f>
        <v>Granada</v>
      </c>
    </row>
    <row r="8329" spans="1:14" x14ac:dyDescent="0.35">
      <c r="A8329" t="s">
        <v>337</v>
      </c>
      <c r="B8329" s="3"/>
      <c r="C8329" s="4">
        <v>47.070799999999998</v>
      </c>
      <c r="D8329" s="4">
        <v>15.438599999999999</v>
      </c>
      <c r="E8329" s="4">
        <f>Orte[[#This Row],[Lat_dez]]*PI()/180</f>
        <v>0.82154044154774686</v>
      </c>
      <c r="F8329" s="4">
        <f>Orte[[#This Row],[Lon_dez]]*PI()/180</f>
        <v>0.26945440189839653</v>
      </c>
      <c r="G8329" t="s">
        <v>16198</v>
      </c>
      <c r="I8329" s="4" t="b">
        <v>0</v>
      </c>
      <c r="J8329" s="4" t="str">
        <f>CONCATENATE(Orte[[#This Row],[Ort]]," - ",Orte[[#This Row],[Landkreis]])</f>
        <v xml:space="preserve">Graz - </v>
      </c>
      <c r="L8329" s="3"/>
      <c r="N8329" t="str">
        <f>Orte[[#This Row],[Ort]]</f>
        <v>Graz</v>
      </c>
    </row>
    <row r="8330" spans="1:14" x14ac:dyDescent="0.35">
      <c r="A8330" t="s">
        <v>15964</v>
      </c>
      <c r="B8330" s="3"/>
      <c r="C8330" s="4">
        <v>45.171500000000002</v>
      </c>
      <c r="D8330" s="4">
        <v>5.7224000000000004</v>
      </c>
      <c r="E8330" s="4">
        <f>Orte[[#This Row],[Lat_dez]]*PI()/180</f>
        <v>0.78839140306461863</v>
      </c>
      <c r="F8330" s="4">
        <f>Orte[[#This Row],[Lon_dez]]*PI()/180</f>
        <v>9.9874721116123513E-2</v>
      </c>
      <c r="G8330" t="s">
        <v>16180</v>
      </c>
      <c r="I8330" s="4" t="b">
        <v>0</v>
      </c>
      <c r="J8330" s="4" t="str">
        <f>CONCATENATE(Orte[[#This Row],[Ort]]," - ",Orte[[#This Row],[Landkreis]])</f>
        <v xml:space="preserve">Grenoble - </v>
      </c>
      <c r="L8330" s="3"/>
      <c r="N8330" t="str">
        <f>Orte[[#This Row],[Ort]]</f>
        <v>Grenoble</v>
      </c>
    </row>
    <row r="8331" spans="1:14" x14ac:dyDescent="0.35">
      <c r="A8331" t="s">
        <v>15965</v>
      </c>
      <c r="B8331" s="3"/>
      <c r="C8331" s="4">
        <v>53.218899999999998</v>
      </c>
      <c r="D8331" s="4">
        <v>6.5674999999999999</v>
      </c>
      <c r="E8331" s="4">
        <f>Orte[[#This Row],[Lat_dez]]*PI()/180</f>
        <v>0.9288450292896101</v>
      </c>
      <c r="F8331" s="4">
        <f>Orte[[#This Row],[Lon_dez]]*PI()/180</f>
        <v>0.11462449862472758</v>
      </c>
      <c r="G8331" t="s">
        <v>16181</v>
      </c>
      <c r="I8331" s="4" t="b">
        <v>0</v>
      </c>
      <c r="J8331" s="4" t="str">
        <f>CONCATENATE(Orte[[#This Row],[Ort]]," - ",Orte[[#This Row],[Landkreis]])</f>
        <v xml:space="preserve">Groningen - </v>
      </c>
      <c r="L8331" s="3"/>
      <c r="N8331" t="str">
        <f>Orte[[#This Row],[Ort]]</f>
        <v>Groningen</v>
      </c>
    </row>
    <row r="8332" spans="1:14" x14ac:dyDescent="0.35">
      <c r="A8332" t="s">
        <v>15966</v>
      </c>
      <c r="B8332" s="3"/>
      <c r="C8332" s="4">
        <v>53.487499999999997</v>
      </c>
      <c r="D8332" s="4">
        <v>18.754999999999999</v>
      </c>
      <c r="E8332" s="4">
        <f>Orte[[#This Row],[Lat_dez]]*PI()/180</f>
        <v>0.933532983660467</v>
      </c>
      <c r="F8332" s="4">
        <f>Orte[[#This Row],[Lon_dez]]*PI()/180</f>
        <v>0.32733650121153651</v>
      </c>
      <c r="G8332" t="s">
        <v>16182</v>
      </c>
      <c r="I8332" s="4" t="b">
        <v>0</v>
      </c>
      <c r="J8332" s="4" t="str">
        <f>CONCATENATE(Orte[[#This Row],[Ort]]," - ",Orte[[#This Row],[Landkreis]])</f>
        <v xml:space="preserve">Grudziądz - </v>
      </c>
      <c r="L8332" s="3"/>
      <c r="N8332" t="str">
        <f>Orte[[#This Row],[Ort]]</f>
        <v>Grudziądz</v>
      </c>
    </row>
    <row r="8333" spans="1:14" x14ac:dyDescent="0.35">
      <c r="A8333" t="s">
        <v>15967</v>
      </c>
      <c r="B8333" s="3"/>
      <c r="C8333" s="4">
        <v>47.684199999999997</v>
      </c>
      <c r="D8333" s="4">
        <v>17.634399999999999</v>
      </c>
      <c r="E8333" s="4">
        <f>Orte[[#This Row],[Lat_dez]]*PI()/180</f>
        <v>0.83224629117948001</v>
      </c>
      <c r="F8333" s="4">
        <f>Orte[[#This Row],[Lon_dez]]*PI()/180</f>
        <v>0.30777834161368806</v>
      </c>
      <c r="G8333" t="s">
        <v>16190</v>
      </c>
      <c r="I8333" s="4" t="b">
        <v>0</v>
      </c>
      <c r="J8333" s="4" t="str">
        <f>CONCATENATE(Orte[[#This Row],[Ort]]," - ",Orte[[#This Row],[Landkreis]])</f>
        <v xml:space="preserve">Győr - </v>
      </c>
      <c r="L8333" s="3"/>
      <c r="N8333" t="str">
        <f>Orte[[#This Row],[Ort]]</f>
        <v>Győr</v>
      </c>
    </row>
    <row r="8334" spans="1:14" x14ac:dyDescent="0.35">
      <c r="A8334" t="s">
        <v>15968</v>
      </c>
      <c r="B8334" s="3"/>
      <c r="C8334" s="4">
        <v>52.383299999999998</v>
      </c>
      <c r="D8334" s="4">
        <v>4.6333000000000002</v>
      </c>
      <c r="E8334" s="4">
        <f>Orte[[#This Row],[Lat_dez]]*PI()/180</f>
        <v>0.91426105805994551</v>
      </c>
      <c r="F8334" s="4">
        <f>Orte[[#This Row],[Lon_dez]]*PI()/180</f>
        <v>8.0866340232653267E-2</v>
      </c>
      <c r="G8334" t="s">
        <v>16181</v>
      </c>
      <c r="I8334" s="4" t="b">
        <v>0</v>
      </c>
      <c r="J8334" s="4" t="str">
        <f>CONCATENATE(Orte[[#This Row],[Ort]]," - ",Orte[[#This Row],[Landkreis]])</f>
        <v xml:space="preserve">Haarlem - </v>
      </c>
      <c r="L8334" s="3"/>
      <c r="N8334" t="str">
        <f>Orte[[#This Row],[Ort]]</f>
        <v>Haarlem</v>
      </c>
    </row>
    <row r="8335" spans="1:14" x14ac:dyDescent="0.35">
      <c r="A8335" t="s">
        <v>15969</v>
      </c>
      <c r="B8335" s="3"/>
      <c r="C8335" s="4">
        <v>56.05</v>
      </c>
      <c r="D8335" s="4">
        <v>12.716699999999999</v>
      </c>
      <c r="E8335" s="4">
        <f>Orte[[#This Row],[Lat_dez]]*PI()/180</f>
        <v>0.97825704574282168</v>
      </c>
      <c r="F8335" s="4">
        <f>Orte[[#This Row],[Lon_dez]]*PI()/180</f>
        <v>0.22194828498836291</v>
      </c>
      <c r="G8335" t="s">
        <v>16199</v>
      </c>
      <c r="I8335" s="4" t="b">
        <v>0</v>
      </c>
      <c r="J8335" s="4" t="str">
        <f>CONCATENATE(Orte[[#This Row],[Ort]]," - ",Orte[[#This Row],[Landkreis]])</f>
        <v xml:space="preserve">Helsingborg - </v>
      </c>
      <c r="L8335" s="3"/>
      <c r="N8335" t="str">
        <f>Orte[[#This Row],[Ort]]</f>
        <v>Helsingborg</v>
      </c>
    </row>
    <row r="8336" spans="1:14" x14ac:dyDescent="0.35">
      <c r="A8336" t="s">
        <v>108</v>
      </c>
      <c r="B8336" s="3"/>
      <c r="C8336" s="4">
        <v>60.1708</v>
      </c>
      <c r="D8336" s="4">
        <v>24.9375</v>
      </c>
      <c r="E8336" s="4">
        <f>Orte[[#This Row],[Lat_dez]]*PI()/180</f>
        <v>1.0501785735590039</v>
      </c>
      <c r="F8336" s="4">
        <f>Orte[[#This Row],[Lon_dez]]*PI()/180</f>
        <v>0.43524148221608588</v>
      </c>
      <c r="G8336" t="s">
        <v>16197</v>
      </c>
      <c r="I8336" s="4" t="b">
        <v>0</v>
      </c>
      <c r="J8336" s="4" t="str">
        <f>CONCATENATE(Orte[[#This Row],[Ort]]," - ",Orte[[#This Row],[Landkreis]])</f>
        <v xml:space="preserve">Helsinki - </v>
      </c>
      <c r="L8336" s="3"/>
      <c r="N8336" t="str">
        <f>Orte[[#This Row],[Ort]]</f>
        <v>Helsinki</v>
      </c>
    </row>
    <row r="8337" spans="1:14" x14ac:dyDescent="0.35">
      <c r="A8337" t="s">
        <v>15970</v>
      </c>
      <c r="B8337" s="3"/>
      <c r="C8337" s="4">
        <v>51.752600000000001</v>
      </c>
      <c r="D8337" s="4">
        <v>-0.46920000000000001</v>
      </c>
      <c r="E8337" s="4">
        <f>Orte[[#This Row],[Lat_dez]]*PI()/180</f>
        <v>0.90325326646761739</v>
      </c>
      <c r="F8337" s="4">
        <f>Orte[[#This Row],[Lon_dez]]*PI()/180</f>
        <v>-8.1890848503573931E-3</v>
      </c>
      <c r="G8337" t="s">
        <v>16178</v>
      </c>
      <c r="I8337" s="4" t="b">
        <v>0</v>
      </c>
      <c r="J8337" s="4" t="str">
        <f>CONCATENATE(Orte[[#This Row],[Ort]]," - ",Orte[[#This Row],[Landkreis]])</f>
        <v xml:space="preserve">Hemel Hempstead - </v>
      </c>
      <c r="L8337" s="3"/>
      <c r="N8337" t="str">
        <f>Orte[[#This Row],[Ort]]</f>
        <v>Hemel Hempstead</v>
      </c>
    </row>
    <row r="8338" spans="1:14" x14ac:dyDescent="0.35">
      <c r="A8338" t="s">
        <v>15971</v>
      </c>
      <c r="B8338" s="3"/>
      <c r="C8338" s="4">
        <v>51.628700000000002</v>
      </c>
      <c r="D8338" s="4">
        <v>-0.74819999999999998</v>
      </c>
      <c r="E8338" s="4">
        <f>Orte[[#This Row],[Lat_dez]]*PI()/180</f>
        <v>0.90109080352439641</v>
      </c>
      <c r="F8338" s="4">
        <f>Orte[[#This Row],[Lon_dez]]*PI()/180</f>
        <v>-1.3058553463421574E-2</v>
      </c>
      <c r="G8338" t="s">
        <v>16178</v>
      </c>
      <c r="I8338" s="4" t="b">
        <v>0</v>
      </c>
      <c r="J8338" s="4" t="str">
        <f>CONCATENATE(Orte[[#This Row],[Ort]]," - ",Orte[[#This Row],[Landkreis]])</f>
        <v xml:space="preserve">High Wycombe - </v>
      </c>
      <c r="L8338" s="3"/>
      <c r="N8338" t="str">
        <f>Orte[[#This Row],[Ort]]</f>
        <v>High Wycombe</v>
      </c>
    </row>
    <row r="8339" spans="1:14" x14ac:dyDescent="0.35">
      <c r="A8339" t="s">
        <v>15972</v>
      </c>
      <c r="B8339" s="3"/>
      <c r="C8339" s="4">
        <v>53.645000000000003</v>
      </c>
      <c r="D8339" s="4">
        <v>-1.7798</v>
      </c>
      <c r="E8339" s="4">
        <f>Orte[[#This Row],[Lat_dez]]*PI()/180</f>
        <v>0.93628187723235812</v>
      </c>
      <c r="F8339" s="4">
        <f>Orte[[#This Row],[Lon_dez]]*PI()/180</f>
        <v>-3.1063370026995076E-2</v>
      </c>
      <c r="G8339" t="s">
        <v>16178</v>
      </c>
      <c r="I8339" s="4" t="b">
        <v>0</v>
      </c>
      <c r="J8339" s="4" t="str">
        <f>CONCATENATE(Orte[[#This Row],[Ort]]," - ",Orte[[#This Row],[Landkreis]])</f>
        <v xml:space="preserve">Huddersfield - </v>
      </c>
      <c r="L8339" s="3"/>
      <c r="N8339" t="str">
        <f>Orte[[#This Row],[Ort]]</f>
        <v>Huddersfield</v>
      </c>
    </row>
    <row r="8340" spans="1:14" x14ac:dyDescent="0.35">
      <c r="A8340" t="s">
        <v>15973</v>
      </c>
      <c r="B8340" s="3"/>
      <c r="C8340" s="4">
        <v>37.25</v>
      </c>
      <c r="D8340" s="4">
        <v>-6.95</v>
      </c>
      <c r="E8340" s="4">
        <f>Orte[[#This Row],[Lat_dez]]*PI()/180</f>
        <v>0.65013514636788772</v>
      </c>
      <c r="F8340" s="4">
        <f>Orte[[#This Row],[Lon_dez]]*PI()/180</f>
        <v>-0.12130038301360589</v>
      </c>
      <c r="G8340" t="s">
        <v>16176</v>
      </c>
      <c r="I8340" s="4" t="b">
        <v>0</v>
      </c>
      <c r="J8340" s="4" t="str">
        <f>CONCATENATE(Orte[[#This Row],[Ort]]," - ",Orte[[#This Row],[Landkreis]])</f>
        <v xml:space="preserve">Huelva - </v>
      </c>
      <c r="L8340" s="3"/>
      <c r="N8340" t="str">
        <f>Orte[[#This Row],[Ort]]</f>
        <v>Huelva</v>
      </c>
    </row>
    <row r="8341" spans="1:14" x14ac:dyDescent="0.35">
      <c r="A8341" t="s">
        <v>340</v>
      </c>
      <c r="B8341" s="3"/>
      <c r="C8341" s="4">
        <v>47.268300000000004</v>
      </c>
      <c r="D8341" s="4">
        <v>11.3933</v>
      </c>
      <c r="E8341" s="4">
        <f>Orte[[#This Row],[Lat_dez]]*PI()/180</f>
        <v>0.82498746682043578</v>
      </c>
      <c r="F8341" s="4">
        <f>Orte[[#This Row],[Lon_dez]]*PI()/180</f>
        <v>0.19885059766746996</v>
      </c>
      <c r="G8341" t="s">
        <v>16198</v>
      </c>
      <c r="I8341" s="4" t="b">
        <v>0</v>
      </c>
      <c r="J8341" s="4" t="str">
        <f>CONCATENATE(Orte[[#This Row],[Ort]]," - ",Orte[[#This Row],[Landkreis]])</f>
        <v xml:space="preserve">Innsbruck - </v>
      </c>
      <c r="L8341" s="3"/>
      <c r="N8341" t="str">
        <f>Orte[[#This Row],[Ort]]</f>
        <v>Innsbruck</v>
      </c>
    </row>
    <row r="8342" spans="1:14" x14ac:dyDescent="0.35">
      <c r="A8342" t="s">
        <v>15974</v>
      </c>
      <c r="B8342" s="3"/>
      <c r="C8342" s="4">
        <v>39.663600000000002</v>
      </c>
      <c r="D8342" s="4">
        <v>20.8522</v>
      </c>
      <c r="E8342" s="4">
        <f>Orte[[#This Row],[Lat_dez]]*PI()/180</f>
        <v>0.69226041319402298</v>
      </c>
      <c r="F8342" s="4">
        <f>Orte[[#This Row],[Lon_dez]]*PI()/180</f>
        <v>0.36393954628436154</v>
      </c>
      <c r="G8342" t="s">
        <v>16179</v>
      </c>
      <c r="I8342" s="4" t="b">
        <v>0</v>
      </c>
      <c r="J8342" s="4" t="str">
        <f>CONCATENATE(Orte[[#This Row],[Ort]]," - ",Orte[[#This Row],[Landkreis]])</f>
        <v xml:space="preserve">Ioannina - </v>
      </c>
      <c r="L8342" s="3"/>
      <c r="N8342" t="str">
        <f>Orte[[#This Row],[Ort]]</f>
        <v>Ioannina</v>
      </c>
    </row>
    <row r="8343" spans="1:14" x14ac:dyDescent="0.35">
      <c r="A8343" t="s">
        <v>15975</v>
      </c>
      <c r="B8343" s="3"/>
      <c r="C8343" s="4">
        <v>52.059399999999997</v>
      </c>
      <c r="D8343" s="4">
        <v>1.1556</v>
      </c>
      <c r="E8343" s="4">
        <f>Orte[[#This Row],[Lat_dez]]*PI()/180</f>
        <v>0.90860793661273598</v>
      </c>
      <c r="F8343" s="4">
        <f>Orte[[#This Row],[Lon_dez]]*PI()/180</f>
        <v>2.0169024836046472E-2</v>
      </c>
      <c r="G8343" t="s">
        <v>16178</v>
      </c>
      <c r="I8343" s="4" t="b">
        <v>0</v>
      </c>
      <c r="J8343" s="4" t="str">
        <f>CONCATENATE(Orte[[#This Row],[Ort]]," - ",Orte[[#This Row],[Landkreis]])</f>
        <v xml:space="preserve">Ipswich - </v>
      </c>
      <c r="L8343" s="3"/>
      <c r="N8343" t="str">
        <f>Orte[[#This Row],[Ort]]</f>
        <v>Ipswich</v>
      </c>
    </row>
    <row r="8344" spans="1:14" x14ac:dyDescent="0.35">
      <c r="A8344" t="s">
        <v>15976</v>
      </c>
      <c r="B8344" s="3"/>
      <c r="C8344" s="4">
        <v>37.7667</v>
      </c>
      <c r="D8344" s="4">
        <v>-3.7711000000000001</v>
      </c>
      <c r="E8344" s="4">
        <f>Orte[[#This Row],[Lat_dez]]*PI()/180</f>
        <v>0.65915326261294238</v>
      </c>
      <c r="F8344" s="4">
        <f>Orte[[#This Row],[Lon_dez]]*PI()/180</f>
        <v>-6.5818111421958161E-2</v>
      </c>
      <c r="G8344" t="s">
        <v>16176</v>
      </c>
      <c r="I8344" s="4" t="b">
        <v>0</v>
      </c>
      <c r="J8344" s="4" t="str">
        <f>CONCATENATE(Orte[[#This Row],[Ort]]," - ",Orte[[#This Row],[Landkreis]])</f>
        <v xml:space="preserve">Jaén - </v>
      </c>
      <c r="L8344" s="3"/>
      <c r="N8344" t="str">
        <f>Orte[[#This Row],[Ort]]</f>
        <v>Jaén</v>
      </c>
    </row>
    <row r="8345" spans="1:14" x14ac:dyDescent="0.35">
      <c r="A8345" t="s">
        <v>15977</v>
      </c>
      <c r="B8345" s="3"/>
      <c r="C8345" s="4">
        <v>36.681699999999999</v>
      </c>
      <c r="D8345" s="4">
        <v>-6.1378000000000004</v>
      </c>
      <c r="E8345" s="4">
        <f>Orte[[#This Row],[Lat_dez]]*PI()/180</f>
        <v>0.64021644022880397</v>
      </c>
      <c r="F8345" s="4">
        <f>Orte[[#This Row],[Lon_dez]]*PI()/180</f>
        <v>-0.10712481882890795</v>
      </c>
      <c r="G8345" t="s">
        <v>16176</v>
      </c>
      <c r="I8345" s="4" t="b">
        <v>0</v>
      </c>
      <c r="J8345" s="4" t="str">
        <f>CONCATENATE(Orte[[#This Row],[Ort]]," - ",Orte[[#This Row],[Landkreis]])</f>
        <v xml:space="preserve">Jerez de la Frontera - </v>
      </c>
      <c r="L8345" s="3"/>
      <c r="N8345" t="str">
        <f>Orte[[#This Row],[Ort]]</f>
        <v>Jerez de la Frontera</v>
      </c>
    </row>
    <row r="8346" spans="1:14" x14ac:dyDescent="0.35">
      <c r="A8346" t="s">
        <v>15978</v>
      </c>
      <c r="B8346" s="3"/>
      <c r="C8346" s="4">
        <v>62.241700000000002</v>
      </c>
      <c r="D8346" s="4">
        <v>25.741700000000002</v>
      </c>
      <c r="E8346" s="4">
        <f>Orte[[#This Row],[Lat_dez]]*PI()/180</f>
        <v>1.0863225970385546</v>
      </c>
      <c r="F8346" s="4">
        <f>Orte[[#This Row],[Lon_dez]]*PI()/180</f>
        <v>0.44927742006062432</v>
      </c>
      <c r="G8346" t="s">
        <v>16197</v>
      </c>
      <c r="I8346" s="4" t="b">
        <v>0</v>
      </c>
      <c r="J8346" s="4" t="str">
        <f>CONCATENATE(Orte[[#This Row],[Ort]]," - ",Orte[[#This Row],[Landkreis]])</f>
        <v xml:space="preserve">Jyväskylä - </v>
      </c>
      <c r="L8346" s="3"/>
      <c r="N8346" t="str">
        <f>Orte[[#This Row],[Ort]]</f>
        <v>Jyväskylä</v>
      </c>
    </row>
    <row r="8347" spans="1:14" x14ac:dyDescent="0.35">
      <c r="A8347" t="s">
        <v>15979</v>
      </c>
      <c r="B8347" s="3"/>
      <c r="C8347" s="4">
        <v>54.700299999999999</v>
      </c>
      <c r="D8347" s="4">
        <v>20.453099999999999</v>
      </c>
      <c r="E8347" s="4">
        <f>Orte[[#This Row],[Lat_dez]]*PI()/180</f>
        <v>0.95470033682865418</v>
      </c>
      <c r="F8347" s="4">
        <f>Orte[[#This Row],[Lon_dez]]*PI()/180</f>
        <v>0.35697393723965221</v>
      </c>
      <c r="G8347" t="s">
        <v>16186</v>
      </c>
      <c r="I8347" s="4" t="b">
        <v>0</v>
      </c>
      <c r="J8347" s="4" t="str">
        <f>CONCATENATE(Orte[[#This Row],[Ort]]," - ",Orte[[#This Row],[Landkreis]])</f>
        <v xml:space="preserve">Kaliningrad - </v>
      </c>
      <c r="L8347" s="3"/>
      <c r="N8347" t="str">
        <f>Orte[[#This Row],[Ort]]</f>
        <v>Kaliningrad</v>
      </c>
    </row>
    <row r="8348" spans="1:14" x14ac:dyDescent="0.35">
      <c r="A8348" t="s">
        <v>15980</v>
      </c>
      <c r="B8348" s="3"/>
      <c r="C8348" s="4">
        <v>51.7575</v>
      </c>
      <c r="D8348" s="4">
        <v>18.079999999999998</v>
      </c>
      <c r="E8348" s="4">
        <f>Orte[[#This Row],[Lat_dez]]*PI()/180</f>
        <v>0.90333878760096509</v>
      </c>
      <c r="F8348" s="4">
        <f>Orte[[#This Row],[Lon_dez]]*PI()/180</f>
        <v>0.31555552876057474</v>
      </c>
      <c r="G8348" t="s">
        <v>16182</v>
      </c>
      <c r="I8348" s="4" t="b">
        <v>0</v>
      </c>
      <c r="J8348" s="4" t="str">
        <f>CONCATENATE(Orte[[#This Row],[Ort]]," - ",Orte[[#This Row],[Landkreis]])</f>
        <v xml:space="preserve">Kalisz - </v>
      </c>
      <c r="L8348" s="3"/>
      <c r="N8348" t="str">
        <f>Orte[[#This Row],[Ort]]</f>
        <v>Kalisz</v>
      </c>
    </row>
    <row r="8349" spans="1:14" x14ac:dyDescent="0.35">
      <c r="A8349" t="s">
        <v>15981</v>
      </c>
      <c r="B8349" s="3"/>
      <c r="C8349" s="4">
        <v>37.950000000000003</v>
      </c>
      <c r="D8349" s="4">
        <v>23.7</v>
      </c>
      <c r="E8349" s="4">
        <f>Orte[[#This Row],[Lat_dez]]*PI()/180</f>
        <v>0.66235245113184815</v>
      </c>
      <c r="F8349" s="4">
        <f>Orte[[#This Row],[Lon_dez]]*PI()/180</f>
        <v>0.41364303272265607</v>
      </c>
      <c r="G8349" t="s">
        <v>16179</v>
      </c>
      <c r="I8349" s="4" t="b">
        <v>0</v>
      </c>
      <c r="J8349" s="4" t="str">
        <f>CONCATENATE(Orte[[#This Row],[Ort]]," - ",Orte[[#This Row],[Landkreis]])</f>
        <v xml:space="preserve">Kallithea - </v>
      </c>
      <c r="L8349" s="3"/>
      <c r="N8349" t="str">
        <f>Orte[[#This Row],[Ort]]</f>
        <v>Kallithea</v>
      </c>
    </row>
    <row r="8350" spans="1:14" x14ac:dyDescent="0.35">
      <c r="A8350" t="s">
        <v>15982</v>
      </c>
      <c r="B8350" s="3"/>
      <c r="C8350" s="4">
        <v>54.55</v>
      </c>
      <c r="D8350" s="4">
        <v>36.283299999999997</v>
      </c>
      <c r="E8350" s="4">
        <f>Orte[[#This Row],[Lat_dez]]*PI()/180</f>
        <v>0.95207710696290659</v>
      </c>
      <c r="F8350" s="4">
        <f>Orte[[#This Row],[Lon_dez]]*PI()/180</f>
        <v>0.6332630484888585</v>
      </c>
      <c r="G8350" t="s">
        <v>16186</v>
      </c>
      <c r="I8350" s="4" t="b">
        <v>0</v>
      </c>
      <c r="J8350" s="4" t="str">
        <f>CONCATENATE(Orte[[#This Row],[Ort]]," - ",Orte[[#This Row],[Landkreis]])</f>
        <v xml:space="preserve">Kaluga - </v>
      </c>
      <c r="L8350" s="3"/>
      <c r="N8350" t="str">
        <f>Orte[[#This Row],[Ort]]</f>
        <v>Kaluga</v>
      </c>
    </row>
    <row r="8351" spans="1:14" x14ac:dyDescent="0.35">
      <c r="A8351" t="s">
        <v>15983</v>
      </c>
      <c r="B8351" s="3"/>
      <c r="C8351" s="4">
        <v>55.796399999999998</v>
      </c>
      <c r="D8351" s="4">
        <v>49.108899999999998</v>
      </c>
      <c r="E8351" s="4">
        <f>Orte[[#This Row],[Lat_dez]]*PI()/180</f>
        <v>0.97383089075976403</v>
      </c>
      <c r="F8351" s="4">
        <f>Orte[[#This Row],[Lon_dez]]*PI()/180</f>
        <v>0.85711199703264329</v>
      </c>
      <c r="G8351" t="s">
        <v>16186</v>
      </c>
      <c r="I8351" s="4" t="b">
        <v>0</v>
      </c>
      <c r="J8351" s="4" t="str">
        <f>CONCATENATE(Orte[[#This Row],[Ort]]," - ",Orte[[#This Row],[Landkreis]])</f>
        <v xml:space="preserve">Kasan - </v>
      </c>
      <c r="L8351" s="3"/>
      <c r="N8351" t="str">
        <f>Orte[[#This Row],[Ort]]</f>
        <v>Kasan</v>
      </c>
    </row>
    <row r="8352" spans="1:14" x14ac:dyDescent="0.35">
      <c r="A8352" t="s">
        <v>15984</v>
      </c>
      <c r="B8352" s="3"/>
      <c r="C8352" s="4">
        <v>50.262500000000003</v>
      </c>
      <c r="D8352" s="4">
        <v>19.021699999999999</v>
      </c>
      <c r="E8352" s="4">
        <f>Orte[[#This Row],[Lat_dez]]*PI()/180</f>
        <v>0.87724611528364993</v>
      </c>
      <c r="F8352" s="4">
        <f>Orte[[#This Row],[Lon_dez]]*PI()/180</f>
        <v>0.33199129432660535</v>
      </c>
      <c r="G8352" t="s">
        <v>16182</v>
      </c>
      <c r="I8352" s="4" t="b">
        <v>0</v>
      </c>
      <c r="J8352" s="4" t="str">
        <f>CONCATENATE(Orte[[#This Row],[Ort]]," - ",Orte[[#This Row],[Landkreis]])</f>
        <v xml:space="preserve">Kattowitz - </v>
      </c>
      <c r="L8352" s="3"/>
      <c r="N8352" t="str">
        <f>Orte[[#This Row],[Ort]]</f>
        <v>Kattowitz</v>
      </c>
    </row>
    <row r="8353" spans="1:14" x14ac:dyDescent="0.35">
      <c r="A8353" t="s">
        <v>298</v>
      </c>
      <c r="B8353" s="3"/>
      <c r="C8353" s="4">
        <v>54.897199999999998</v>
      </c>
      <c r="D8353" s="4">
        <v>23.886099999999999</v>
      </c>
      <c r="E8353" s="4">
        <f>Orte[[#This Row],[Lat_dez]]*PI()/180</f>
        <v>0.95813689012583103</v>
      </c>
      <c r="F8353" s="4">
        <f>Orte[[#This Row],[Lon_dez]]*PI()/180</f>
        <v>0.41689109046061756</v>
      </c>
      <c r="G8353" t="s">
        <v>16200</v>
      </c>
      <c r="I8353" s="4" t="b">
        <v>0</v>
      </c>
      <c r="J8353" s="4" t="str">
        <f>CONCATENATE(Orte[[#This Row],[Ort]]," - ",Orte[[#This Row],[Landkreis]])</f>
        <v xml:space="preserve">Kaunas - </v>
      </c>
      <c r="L8353" s="3"/>
      <c r="N8353" t="str">
        <f>Orte[[#This Row],[Ort]]</f>
        <v>Kaunas</v>
      </c>
    </row>
    <row r="8354" spans="1:14" x14ac:dyDescent="0.35">
      <c r="A8354" t="s">
        <v>15985</v>
      </c>
      <c r="B8354" s="3"/>
      <c r="C8354" s="4">
        <v>46.906100000000002</v>
      </c>
      <c r="D8354" s="4">
        <v>19.689699999999998</v>
      </c>
      <c r="E8354" s="4">
        <f>Orte[[#This Row],[Lat_dez]]*PI()/180</f>
        <v>0.81866588426971232</v>
      </c>
      <c r="F8354" s="4">
        <f>Orte[[#This Row],[Lon_dez]]*PI()/180</f>
        <v>0.3436500937299275</v>
      </c>
      <c r="G8354" t="s">
        <v>16190</v>
      </c>
      <c r="I8354" s="4" t="b">
        <v>0</v>
      </c>
      <c r="J8354" s="4" t="str">
        <f>CONCATENATE(Orte[[#This Row],[Ort]]," - ",Orte[[#This Row],[Landkreis]])</f>
        <v xml:space="preserve">Kecskemét - </v>
      </c>
      <c r="L8354" s="3"/>
      <c r="N8354" t="str">
        <f>Orte[[#This Row],[Ort]]</f>
        <v>Kecskemét</v>
      </c>
    </row>
    <row r="8355" spans="1:14" x14ac:dyDescent="0.35">
      <c r="A8355" t="s">
        <v>7584</v>
      </c>
      <c r="B8355" s="3"/>
      <c r="C8355" s="4">
        <v>50.45</v>
      </c>
      <c r="D8355" s="4">
        <v>30.523299999999999</v>
      </c>
      <c r="E8355" s="4">
        <f>Orte[[#This Row],[Lat_dez]]*PI()/180</f>
        <v>0.88051860763113932</v>
      </c>
      <c r="F8355" s="4">
        <f>Orte[[#This Row],[Lon_dez]]*PI()/180</f>
        <v>0.53273208357398516</v>
      </c>
      <c r="G8355" t="s">
        <v>464</v>
      </c>
      <c r="I8355" s="4" t="b">
        <v>0</v>
      </c>
      <c r="J8355" s="4" t="str">
        <f>CONCATENATE(Orte[[#This Row],[Ort]]," - ",Orte[[#This Row],[Landkreis]])</f>
        <v xml:space="preserve">Kiew - </v>
      </c>
      <c r="L8355" s="3"/>
      <c r="N8355" t="str">
        <f>Orte[[#This Row],[Ort]]</f>
        <v>Kiew</v>
      </c>
    </row>
    <row r="8356" spans="1:14" x14ac:dyDescent="0.35">
      <c r="A8356" t="s">
        <v>15986</v>
      </c>
      <c r="B8356" s="3"/>
      <c r="C8356" s="4">
        <v>50.874200000000002</v>
      </c>
      <c r="D8356" s="4">
        <v>20.633299999999998</v>
      </c>
      <c r="E8356" s="4">
        <f>Orte[[#This Row],[Lat_dez]]*PI()/180</f>
        <v>0.8879222943180991</v>
      </c>
      <c r="F8356" s="4">
        <f>Orte[[#This Row],[Lon_dez]]*PI()/180</f>
        <v>0.36011902055174594</v>
      </c>
      <c r="G8356" t="s">
        <v>16182</v>
      </c>
      <c r="I8356" s="4" t="b">
        <v>0</v>
      </c>
      <c r="J8356" s="4" t="str">
        <f>CONCATENATE(Orte[[#This Row],[Ort]]," - ",Orte[[#This Row],[Landkreis]])</f>
        <v xml:space="preserve">Kielce - </v>
      </c>
      <c r="L8356" s="3"/>
      <c r="N8356" t="str">
        <f>Orte[[#This Row],[Ort]]</f>
        <v>Kielce</v>
      </c>
    </row>
    <row r="8357" spans="1:14" x14ac:dyDescent="0.35">
      <c r="A8357" t="s">
        <v>15987</v>
      </c>
      <c r="B8357" s="3"/>
      <c r="C8357" s="4">
        <v>53.744399999999999</v>
      </c>
      <c r="D8357" s="4">
        <v>-0.33250000000000002</v>
      </c>
      <c r="E8357" s="4">
        <f>Orte[[#This Row],[Lat_dez]]*PI()/180</f>
        <v>0.93801673450884049</v>
      </c>
      <c r="F8357" s="4">
        <f>Orte[[#This Row],[Lon_dez]]*PI()/180</f>
        <v>-5.8032197628811464E-3</v>
      </c>
      <c r="G8357" t="s">
        <v>16178</v>
      </c>
      <c r="I8357" s="4" t="b">
        <v>0</v>
      </c>
      <c r="J8357" s="4" t="str">
        <f>CONCATENATE(Orte[[#This Row],[Ort]]," - ",Orte[[#This Row],[Landkreis]])</f>
        <v xml:space="preserve">Kingston upon Hull - </v>
      </c>
      <c r="L8357" s="3"/>
      <c r="N8357" t="str">
        <f>Orte[[#This Row],[Ort]]</f>
        <v>Kingston upon Hull</v>
      </c>
    </row>
    <row r="8358" spans="1:14" x14ac:dyDescent="0.35">
      <c r="A8358" t="s">
        <v>15988</v>
      </c>
      <c r="B8358" s="3"/>
      <c r="C8358" s="4">
        <v>55.712499999999999</v>
      </c>
      <c r="D8358" s="4">
        <v>21.135000000000002</v>
      </c>
      <c r="E8358" s="4">
        <f>Orte[[#This Row],[Lat_dez]]*PI()/180</f>
        <v>0.97236655951734086</v>
      </c>
      <c r="F8358" s="4">
        <f>Orte[[#This Row],[Lon_dez]]*PI()/180</f>
        <v>0.36887533740900158</v>
      </c>
      <c r="G8358" t="s">
        <v>16200</v>
      </c>
      <c r="I8358" s="4" t="b">
        <v>0</v>
      </c>
      <c r="J8358" s="4" t="str">
        <f>CONCATENATE(Orte[[#This Row],[Ort]]," - ",Orte[[#This Row],[Landkreis]])</f>
        <v xml:space="preserve">Klaipėda - </v>
      </c>
      <c r="L8358" s="3"/>
      <c r="N8358" t="str">
        <f>Orte[[#This Row],[Ort]]</f>
        <v>Klaipėda</v>
      </c>
    </row>
    <row r="8359" spans="1:14" x14ac:dyDescent="0.35">
      <c r="A8359" t="s">
        <v>15989</v>
      </c>
      <c r="B8359" s="3"/>
      <c r="C8359" s="4">
        <v>55.083300000000001</v>
      </c>
      <c r="D8359" s="4">
        <v>38.783299999999997</v>
      </c>
      <c r="E8359" s="4">
        <f>Orte[[#This Row],[Lat_dez]]*PI()/180</f>
        <v>0.96138494786379247</v>
      </c>
      <c r="F8359" s="4">
        <f>Orte[[#This Row],[Lon_dez]]*PI()/180</f>
        <v>0.67689627978871669</v>
      </c>
      <c r="G8359" t="s">
        <v>16186</v>
      </c>
      <c r="I8359" s="4" t="b">
        <v>0</v>
      </c>
      <c r="J8359" s="4" t="str">
        <f>CONCATENATE(Orte[[#This Row],[Ort]]," - ",Orte[[#This Row],[Landkreis]])</f>
        <v xml:space="preserve">Kolomna - </v>
      </c>
      <c r="L8359" s="3"/>
      <c r="N8359" t="str">
        <f>Orte[[#This Row],[Ort]]</f>
        <v>Kolomna</v>
      </c>
    </row>
    <row r="8360" spans="1:14" x14ac:dyDescent="0.35">
      <c r="A8360" t="s">
        <v>15990</v>
      </c>
      <c r="B8360" s="3"/>
      <c r="C8360" s="4">
        <v>57.768099999999997</v>
      </c>
      <c r="D8360" s="4">
        <v>40.926900000000003</v>
      </c>
      <c r="E8360" s="4">
        <f>Orte[[#This Row],[Lat_dez]]*PI()/180</f>
        <v>1.0082435476213363</v>
      </c>
      <c r="F8360" s="4">
        <f>Orte[[#This Row],[Lon_dez]]*PI()/180</f>
        <v>0.71430915763446734</v>
      </c>
      <c r="G8360" t="s">
        <v>16186</v>
      </c>
      <c r="I8360" s="4" t="b">
        <v>0</v>
      </c>
      <c r="J8360" s="4" t="str">
        <f>CONCATENATE(Orte[[#This Row],[Ort]]," - ",Orte[[#This Row],[Landkreis]])</f>
        <v xml:space="preserve">Kostroma - </v>
      </c>
      <c r="L8360" s="3"/>
      <c r="N8360" t="str">
        <f>Orte[[#This Row],[Ort]]</f>
        <v>Kostroma</v>
      </c>
    </row>
    <row r="8361" spans="1:14" x14ac:dyDescent="0.35">
      <c r="A8361" t="s">
        <v>15991</v>
      </c>
      <c r="B8361" s="3"/>
      <c r="C8361" s="4">
        <v>54.2</v>
      </c>
      <c r="D8361" s="4">
        <v>16.183299999999999</v>
      </c>
      <c r="E8361" s="4">
        <f>Orte[[#This Row],[Lat_dez]]*PI()/180</f>
        <v>0.9459684545809266</v>
      </c>
      <c r="F8361" s="4">
        <f>Orte[[#This Row],[Lon_dez]]*PI()/180</f>
        <v>0.28245186883799828</v>
      </c>
      <c r="G8361" t="s">
        <v>16182</v>
      </c>
      <c r="I8361" s="4" t="b">
        <v>0</v>
      </c>
      <c r="J8361" s="4" t="str">
        <f>CONCATENATE(Orte[[#This Row],[Ort]]," - ",Orte[[#This Row],[Landkreis]])</f>
        <v xml:space="preserve">Koszalin - </v>
      </c>
      <c r="L8361" s="3"/>
      <c r="N8361" t="str">
        <f>Orte[[#This Row],[Ort]]</f>
        <v>Koszalin</v>
      </c>
    </row>
    <row r="8362" spans="1:14" x14ac:dyDescent="0.35">
      <c r="A8362" t="s">
        <v>7587</v>
      </c>
      <c r="B8362" s="3"/>
      <c r="C8362" s="4">
        <v>48.716700000000003</v>
      </c>
      <c r="D8362" s="4">
        <v>21.25</v>
      </c>
      <c r="E8362" s="4">
        <f>Orte[[#This Row],[Lat_dez]]*PI()/180</f>
        <v>0.85026681570632157</v>
      </c>
      <c r="F8362" s="4">
        <f>Orte[[#This Row],[Lon_dez]]*PI()/180</f>
        <v>0.37088246604879505</v>
      </c>
      <c r="G8362" t="s">
        <v>16189</v>
      </c>
      <c r="I8362" s="4" t="b">
        <v>0</v>
      </c>
      <c r="J8362" s="4" t="str">
        <f>CONCATENATE(Orte[[#This Row],[Ort]]," - ",Orte[[#This Row],[Landkreis]])</f>
        <v xml:space="preserve">Košice - </v>
      </c>
      <c r="L8362" s="3"/>
      <c r="N8362" t="str">
        <f>Orte[[#This Row],[Ort]]</f>
        <v>Košice</v>
      </c>
    </row>
    <row r="8363" spans="1:14" x14ac:dyDescent="0.35">
      <c r="A8363" t="s">
        <v>15992</v>
      </c>
      <c r="B8363" s="3"/>
      <c r="C8363" s="4">
        <v>44.010100000000001</v>
      </c>
      <c r="D8363" s="4">
        <v>20.917200000000001</v>
      </c>
      <c r="E8363" s="4">
        <f>Orte[[#This Row],[Lat_dez]]*PI()/180</f>
        <v>0.7681211491319565</v>
      </c>
      <c r="F8363" s="4">
        <f>Orte[[#This Row],[Lon_dez]]*PI()/180</f>
        <v>0.36507401029815789</v>
      </c>
      <c r="G8363" t="s">
        <v>16188</v>
      </c>
      <c r="I8363" s="4" t="b">
        <v>0</v>
      </c>
      <c r="J8363" s="4" t="str">
        <f>CONCATENATE(Orte[[#This Row],[Ort]]," - ",Orte[[#This Row],[Landkreis]])</f>
        <v xml:space="preserve">Kragujevac - </v>
      </c>
      <c r="L8363" s="3"/>
      <c r="N8363" t="str">
        <f>Orte[[#This Row],[Ort]]</f>
        <v>Kragujevac</v>
      </c>
    </row>
    <row r="8364" spans="1:14" x14ac:dyDescent="0.35">
      <c r="A8364" t="s">
        <v>352</v>
      </c>
      <c r="B8364" s="3"/>
      <c r="C8364" s="4">
        <v>50.061399999999999</v>
      </c>
      <c r="D8364" s="4">
        <v>19.937200000000001</v>
      </c>
      <c r="E8364" s="4">
        <f>Orte[[#This Row],[Lat_dez]]*PI()/180</f>
        <v>0.87373625815788925</v>
      </c>
      <c r="F8364" s="4">
        <f>Orte[[#This Row],[Lon_dez]]*PI()/180</f>
        <v>0.34796978362861347</v>
      </c>
      <c r="G8364" t="s">
        <v>16182</v>
      </c>
      <c r="I8364" s="4" t="b">
        <v>0</v>
      </c>
      <c r="J8364" s="4" t="str">
        <f>CONCATENATE(Orte[[#This Row],[Ort]]," - ",Orte[[#This Row],[Landkreis]])</f>
        <v xml:space="preserve">Krakau - </v>
      </c>
      <c r="L8364" s="3"/>
      <c r="N8364" t="str">
        <f>Orte[[#This Row],[Ort]]</f>
        <v>Krakau</v>
      </c>
    </row>
    <row r="8365" spans="1:14" x14ac:dyDescent="0.35">
      <c r="A8365" t="s">
        <v>15993</v>
      </c>
      <c r="B8365" s="3"/>
      <c r="C8365" s="4">
        <v>48.739199999999997</v>
      </c>
      <c r="D8365" s="4">
        <v>37.5839</v>
      </c>
      <c r="E8365" s="4">
        <f>Orte[[#This Row],[Lat_dez]]*PI()/180</f>
        <v>0.85065951478802015</v>
      </c>
      <c r="F8365" s="4">
        <f>Orte[[#This Row],[Lon_dez]]*PI()/180</f>
        <v>0.65596280074029678</v>
      </c>
      <c r="G8365" t="s">
        <v>464</v>
      </c>
      <c r="I8365" s="4" t="b">
        <v>0</v>
      </c>
      <c r="J8365" s="4" t="str">
        <f>CONCATENATE(Orte[[#This Row],[Ort]]," - ",Orte[[#This Row],[Landkreis]])</f>
        <v xml:space="preserve">Kramatorsk - </v>
      </c>
      <c r="L8365" s="3"/>
      <c r="N8365" t="str">
        <f>Orte[[#This Row],[Ort]]</f>
        <v>Kramatorsk</v>
      </c>
    </row>
    <row r="8366" spans="1:14" x14ac:dyDescent="0.35">
      <c r="A8366" t="s">
        <v>383</v>
      </c>
      <c r="B8366" s="3"/>
      <c r="C8366" s="4">
        <v>45.033299999999997</v>
      </c>
      <c r="D8366" s="4">
        <v>38.966700000000003</v>
      </c>
      <c r="E8366" s="4">
        <f>Orte[[#This Row],[Lat_dez]]*PI()/180</f>
        <v>0.78597935803836239</v>
      </c>
      <c r="F8366" s="4">
        <f>Orte[[#This Row],[Lon_dez]]*PI()/180</f>
        <v>0.68009721363687448</v>
      </c>
      <c r="G8366" t="s">
        <v>16186</v>
      </c>
      <c r="I8366" s="4" t="b">
        <v>0</v>
      </c>
      <c r="J8366" s="4" t="str">
        <f>CONCATENATE(Orte[[#This Row],[Ort]]," - ",Orte[[#This Row],[Landkreis]])</f>
        <v xml:space="preserve">Krasnodar - </v>
      </c>
      <c r="L8366" s="3"/>
      <c r="N8366" t="str">
        <f>Orte[[#This Row],[Ort]]</f>
        <v>Krasnodar</v>
      </c>
    </row>
    <row r="8367" spans="1:14" x14ac:dyDescent="0.35">
      <c r="A8367" t="s">
        <v>15994</v>
      </c>
      <c r="B8367" s="3"/>
      <c r="C8367" s="4">
        <v>55.8217</v>
      </c>
      <c r="D8367" s="4">
        <v>37.3386</v>
      </c>
      <c r="E8367" s="4">
        <f>Orte[[#This Row],[Lat_dez]]*PI()/180</f>
        <v>0.97427245906051863</v>
      </c>
      <c r="F8367" s="4">
        <f>Orte[[#This Row],[Lon_dez]]*PI()/180</f>
        <v>0.65168150808515479</v>
      </c>
      <c r="G8367" t="s">
        <v>16186</v>
      </c>
      <c r="I8367" s="4" t="b">
        <v>0</v>
      </c>
      <c r="J8367" s="4" t="str">
        <f>CONCATENATE(Orte[[#This Row],[Ort]]," - ",Orte[[#This Row],[Landkreis]])</f>
        <v xml:space="preserve">Krasnogorsk - </v>
      </c>
      <c r="L8367" s="3"/>
      <c r="N8367" t="str">
        <f>Orte[[#This Row],[Ort]]</f>
        <v>Krasnogorsk</v>
      </c>
    </row>
    <row r="8368" spans="1:14" x14ac:dyDescent="0.35">
      <c r="A8368" t="s">
        <v>28</v>
      </c>
      <c r="B8368" s="3"/>
      <c r="C8368" s="4">
        <v>55.676099999999998</v>
      </c>
      <c r="D8368" s="4">
        <v>12.568300000000001</v>
      </c>
      <c r="E8368" s="4">
        <f>Orte[[#This Row],[Lat_dez]]*PI()/180</f>
        <v>0.97173125966961482</v>
      </c>
      <c r="F8368" s="4">
        <f>Orte[[#This Row],[Lon_dez]]*PI()/180</f>
        <v>0.2193582163784033</v>
      </c>
      <c r="G8368" t="s">
        <v>16177</v>
      </c>
      <c r="I8368" s="4" t="b">
        <v>0</v>
      </c>
      <c r="J8368" s="4" t="str">
        <f>CONCATENATE(Orte[[#This Row],[Ort]]," - ",Orte[[#This Row],[Landkreis]])</f>
        <v xml:space="preserve">Kopenhagen - </v>
      </c>
      <c r="L8368" s="3"/>
      <c r="N8368" t="str">
        <f>Orte[[#This Row],[Ort]]</f>
        <v>Kopenhagen</v>
      </c>
    </row>
    <row r="8369" spans="1:14" x14ac:dyDescent="0.35">
      <c r="A8369" t="s">
        <v>15995</v>
      </c>
      <c r="B8369" s="3"/>
      <c r="C8369" s="4">
        <v>62.892499999999998</v>
      </c>
      <c r="D8369" s="4">
        <v>27.6783</v>
      </c>
      <c r="E8369" s="4">
        <f>Orte[[#This Row],[Lat_dez]]*PI()/180</f>
        <v>1.0976811998105336</v>
      </c>
      <c r="F8369" s="4">
        <f>Orte[[#This Row],[Lon_dez]]*PI()/180</f>
        <v>0.48307746635474652</v>
      </c>
      <c r="G8369" t="s">
        <v>16197</v>
      </c>
      <c r="I8369" s="4" t="b">
        <v>0</v>
      </c>
      <c r="J8369" s="4" t="str">
        <f>CONCATENATE(Orte[[#This Row],[Ort]]," - ",Orte[[#This Row],[Landkreis]])</f>
        <v xml:space="preserve">Kuopio - </v>
      </c>
      <c r="L8369" s="3"/>
      <c r="N8369" t="str">
        <f>Orte[[#This Row],[Ort]]</f>
        <v>Kuopio</v>
      </c>
    </row>
    <row r="8370" spans="1:14" x14ac:dyDescent="0.35">
      <c r="A8370" t="s">
        <v>15996</v>
      </c>
      <c r="B8370" s="3"/>
      <c r="C8370" s="4">
        <v>51.716700000000003</v>
      </c>
      <c r="D8370" s="4">
        <v>36.183300000000003</v>
      </c>
      <c r="E8370" s="4">
        <f>Orte[[#This Row],[Lat_dez]]*PI()/180</f>
        <v>0.90262669326615141</v>
      </c>
      <c r="F8370" s="4">
        <f>Orte[[#This Row],[Lon_dez]]*PI()/180</f>
        <v>0.63151771923686428</v>
      </c>
      <c r="G8370" t="s">
        <v>16186</v>
      </c>
      <c r="I8370" s="4" t="b">
        <v>0</v>
      </c>
      <c r="J8370" s="4" t="str">
        <f>CONCATENATE(Orte[[#This Row],[Ort]]," - ",Orte[[#This Row],[Landkreis]])</f>
        <v xml:space="preserve">Kursk - </v>
      </c>
      <c r="L8370" s="3"/>
      <c r="N8370" t="str">
        <f>Orte[[#This Row],[Ort]]</f>
        <v>Kursk</v>
      </c>
    </row>
    <row r="8371" spans="1:14" x14ac:dyDescent="0.35">
      <c r="A8371" t="s">
        <v>15997</v>
      </c>
      <c r="B8371" s="3"/>
      <c r="C8371" s="4">
        <v>60.9833</v>
      </c>
      <c r="D8371" s="4">
        <v>25.65</v>
      </c>
      <c r="E8371" s="4">
        <f>Orte[[#This Row],[Lat_dez]]*PI()/180</f>
        <v>1.0643593737314581</v>
      </c>
      <c r="F8371" s="4">
        <f>Orte[[#This Row],[Lon_dez]]*PI()/180</f>
        <v>0.44767695313654549</v>
      </c>
      <c r="G8371" t="s">
        <v>16197</v>
      </c>
      <c r="I8371" s="4" t="b">
        <v>0</v>
      </c>
      <c r="J8371" s="4" t="str">
        <f>CONCATENATE(Orte[[#This Row],[Ort]]," - ",Orte[[#This Row],[Landkreis]])</f>
        <v xml:space="preserve">Lahti - </v>
      </c>
      <c r="L8371" s="3"/>
      <c r="N8371" t="str">
        <f>Orte[[#This Row],[Ort]]</f>
        <v>Lahti</v>
      </c>
    </row>
    <row r="8372" spans="1:14" x14ac:dyDescent="0.35">
      <c r="A8372" t="s">
        <v>15998</v>
      </c>
      <c r="B8372" s="3"/>
      <c r="C8372" s="4">
        <v>39.6417</v>
      </c>
      <c r="D8372" s="4">
        <v>22.416699999999999</v>
      </c>
      <c r="E8372" s="4">
        <f>Orte[[#This Row],[Lat_dez]]*PI()/180</f>
        <v>0.69187818608783613</v>
      </c>
      <c r="F8372" s="4">
        <f>Orte[[#This Row],[Lon_dez]]*PI()/180</f>
        <v>0.39124522243181287</v>
      </c>
      <c r="G8372" t="s">
        <v>16179</v>
      </c>
      <c r="I8372" s="4" t="b">
        <v>0</v>
      </c>
      <c r="J8372" s="4" t="str">
        <f>CONCATENATE(Orte[[#This Row],[Ort]]," - ",Orte[[#This Row],[Landkreis]])</f>
        <v xml:space="preserve">Larisa - </v>
      </c>
      <c r="L8372" s="3"/>
      <c r="N8372" t="str">
        <f>Orte[[#This Row],[Ort]]</f>
        <v>Larisa</v>
      </c>
    </row>
    <row r="8373" spans="1:14" x14ac:dyDescent="0.35">
      <c r="A8373" t="s">
        <v>15999</v>
      </c>
      <c r="B8373" s="3"/>
      <c r="C8373" s="4">
        <v>41.467199999999998</v>
      </c>
      <c r="D8373" s="4">
        <v>12.903600000000001</v>
      </c>
      <c r="E8373" s="4">
        <f>Orte[[#This Row],[Lat_dez]]*PI()/180</f>
        <v>0.72373917158299261</v>
      </c>
      <c r="F8373" s="4">
        <f>Orte[[#This Row],[Lon_dez]]*PI()/180</f>
        <v>0.22521030536034034</v>
      </c>
      <c r="G8373" t="s">
        <v>16183</v>
      </c>
      <c r="I8373" s="4" t="b">
        <v>0</v>
      </c>
      <c r="J8373" s="4" t="str">
        <f>CONCATENATE(Orte[[#This Row],[Ort]]," - ",Orte[[#This Row],[Landkreis]])</f>
        <v xml:space="preserve">Latina - </v>
      </c>
      <c r="L8373" s="3"/>
      <c r="N8373" t="str">
        <f>Orte[[#This Row],[Ort]]</f>
        <v>Latina</v>
      </c>
    </row>
    <row r="8374" spans="1:14" x14ac:dyDescent="0.35">
      <c r="A8374" t="s">
        <v>16000</v>
      </c>
      <c r="B8374" s="3"/>
      <c r="C8374" s="4">
        <v>46.519799999999996</v>
      </c>
      <c r="D8374" s="4">
        <v>6.6334999999999997</v>
      </c>
      <c r="E8374" s="4">
        <f>Orte[[#This Row],[Lat_dez]]*PI()/180</f>
        <v>0.81192367736925808</v>
      </c>
      <c r="F8374" s="4">
        <f>Orte[[#This Row],[Lon_dez]]*PI()/180</f>
        <v>0.11577641593104385</v>
      </c>
      <c r="G8374" t="s">
        <v>16187</v>
      </c>
      <c r="I8374" s="4" t="b">
        <v>0</v>
      </c>
      <c r="J8374" s="4" t="str">
        <f>CONCATENATE(Orte[[#This Row],[Ort]]," - ",Orte[[#This Row],[Landkreis]])</f>
        <v xml:space="preserve">Lausanne - </v>
      </c>
      <c r="L8374" s="3"/>
      <c r="N8374" t="str">
        <f>Orte[[#This Row],[Ort]]</f>
        <v>Lausanne</v>
      </c>
    </row>
    <row r="8375" spans="1:14" x14ac:dyDescent="0.35">
      <c r="A8375" t="s">
        <v>7592</v>
      </c>
      <c r="B8375" s="3"/>
      <c r="C8375" s="4">
        <v>53.797499999999999</v>
      </c>
      <c r="D8375" s="4">
        <v>-1.5436000000000001</v>
      </c>
      <c r="E8375" s="4">
        <f>Orte[[#This Row],[Lat_dez]]*PI()/180</f>
        <v>0.93894350434164942</v>
      </c>
      <c r="F8375" s="4">
        <f>Orte[[#This Row],[Lon_dez]]*PI()/180</f>
        <v>-2.6940902333784471E-2</v>
      </c>
      <c r="G8375" t="s">
        <v>16178</v>
      </c>
      <c r="I8375" s="4" t="b">
        <v>0</v>
      </c>
      <c r="J8375" s="4" t="str">
        <f>CONCATENATE(Orte[[#This Row],[Ort]]," - ",Orte[[#This Row],[Landkreis]])</f>
        <v xml:space="preserve">Leeds - </v>
      </c>
      <c r="L8375" s="3"/>
      <c r="N8375" t="str">
        <f>Orte[[#This Row],[Ort]]</f>
        <v>Leeds</v>
      </c>
    </row>
    <row r="8376" spans="1:14" x14ac:dyDescent="0.35">
      <c r="A8376" t="s">
        <v>16001</v>
      </c>
      <c r="B8376" s="3"/>
      <c r="C8376" s="4">
        <v>40.328099999999999</v>
      </c>
      <c r="D8376" s="4">
        <v>-3.7644000000000002</v>
      </c>
      <c r="E8376" s="4">
        <f>Orte[[#This Row],[Lat_dez]]*PI()/180</f>
        <v>0.70385812607352516</v>
      </c>
      <c r="F8376" s="4">
        <f>Orte[[#This Row],[Lon_dez]]*PI()/180</f>
        <v>-6.5701174362074538E-2</v>
      </c>
      <c r="G8376" t="s">
        <v>16176</v>
      </c>
      <c r="I8376" s="4" t="b">
        <v>0</v>
      </c>
      <c r="J8376" s="4" t="str">
        <f>CONCATENATE(Orte[[#This Row],[Ort]]," - ",Orte[[#This Row],[Landkreis]])</f>
        <v xml:space="preserve">Leganés - </v>
      </c>
      <c r="L8376" s="3"/>
      <c r="N8376" t="str">
        <f>Orte[[#This Row],[Ort]]</f>
        <v>Leganés</v>
      </c>
    </row>
    <row r="8377" spans="1:14" x14ac:dyDescent="0.35">
      <c r="A8377" t="s">
        <v>16002</v>
      </c>
      <c r="B8377" s="3"/>
      <c r="C8377" s="4">
        <v>53.2</v>
      </c>
      <c r="D8377" s="4">
        <v>5.7832999999999997</v>
      </c>
      <c r="E8377" s="4">
        <f>Orte[[#This Row],[Lat_dez]]*PI()/180</f>
        <v>0.92851516206098339</v>
      </c>
      <c r="F8377" s="4">
        <f>Orte[[#This Row],[Lon_dez]]*PI()/180</f>
        <v>0.10093762663058804</v>
      </c>
      <c r="G8377" t="s">
        <v>16181</v>
      </c>
      <c r="I8377" s="4" t="b">
        <v>0</v>
      </c>
      <c r="J8377" s="4" t="str">
        <f>CONCATENATE(Orte[[#This Row],[Ort]]," - ",Orte[[#This Row],[Landkreis]])</f>
        <v xml:space="preserve">Leeuwarden - </v>
      </c>
      <c r="L8377" s="3"/>
      <c r="N8377" t="str">
        <f>Orte[[#This Row],[Ort]]</f>
        <v>Leeuwarden</v>
      </c>
    </row>
    <row r="8378" spans="1:14" x14ac:dyDescent="0.35">
      <c r="A8378" t="s">
        <v>16003</v>
      </c>
      <c r="B8378" s="3"/>
      <c r="C8378" s="4">
        <v>49.49</v>
      </c>
      <c r="D8378" s="4">
        <v>0.1</v>
      </c>
      <c r="E8378" s="4">
        <f>Orte[[#This Row],[Lat_dez]]*PI()/180</f>
        <v>0.86376344681199368</v>
      </c>
      <c r="F8378" s="4">
        <f>Orte[[#This Row],[Lon_dez]]*PI()/180</f>
        <v>1.7453292519943296E-3</v>
      </c>
      <c r="G8378" t="s">
        <v>16180</v>
      </c>
      <c r="I8378" s="4" t="b">
        <v>0</v>
      </c>
      <c r="J8378" s="4" t="str">
        <f>CONCATENATE(Orte[[#This Row],[Ort]]," - ",Orte[[#This Row],[Landkreis]])</f>
        <v xml:space="preserve">Le Havre - </v>
      </c>
      <c r="L8378" s="3"/>
      <c r="N8378" t="str">
        <f>Orte[[#This Row],[Ort]]</f>
        <v>Le Havre</v>
      </c>
    </row>
    <row r="8379" spans="1:14" x14ac:dyDescent="0.35">
      <c r="A8379" t="s">
        <v>16004</v>
      </c>
      <c r="B8379" s="3"/>
      <c r="C8379" s="4">
        <v>51.208300000000001</v>
      </c>
      <c r="D8379" s="4">
        <v>16.160299999999999</v>
      </c>
      <c r="E8379" s="4">
        <f>Orte[[#This Row],[Lat_dez]]*PI()/180</f>
        <v>0.89375343934901219</v>
      </c>
      <c r="F8379" s="4">
        <f>Orte[[#This Row],[Lon_dez]]*PI()/180</f>
        <v>0.28205044311003963</v>
      </c>
      <c r="G8379" t="s">
        <v>16182</v>
      </c>
      <c r="I8379" s="4" t="b">
        <v>0</v>
      </c>
      <c r="J8379" s="4" t="str">
        <f>CONCATENATE(Orte[[#This Row],[Ort]]," - ",Orte[[#This Row],[Landkreis]])</f>
        <v xml:space="preserve">Legnica - </v>
      </c>
      <c r="L8379" s="3"/>
      <c r="N8379" t="str">
        <f>Orte[[#This Row],[Ort]]</f>
        <v>Legnica</v>
      </c>
    </row>
    <row r="8380" spans="1:14" x14ac:dyDescent="0.35">
      <c r="A8380" t="s">
        <v>7414</v>
      </c>
      <c r="B8380" s="3"/>
      <c r="C8380" s="4">
        <v>52.634399999999999</v>
      </c>
      <c r="D8380" s="4">
        <v>-1.1318999999999999</v>
      </c>
      <c r="E8380" s="4">
        <f>Orte[[#This Row],[Lat_dez]]*PI()/180</f>
        <v>0.9186435798117033</v>
      </c>
      <c r="F8380" s="4">
        <f>Orte[[#This Row],[Lon_dez]]*PI()/180</f>
        <v>-1.9755381803323816E-2</v>
      </c>
      <c r="G8380" t="s">
        <v>16178</v>
      </c>
      <c r="I8380" s="4" t="b">
        <v>0</v>
      </c>
      <c r="J8380" s="4" t="str">
        <f>CONCATENATE(Orte[[#This Row],[Ort]]," - ",Orte[[#This Row],[Landkreis]])</f>
        <v xml:space="preserve">Leicester - </v>
      </c>
      <c r="L8380" s="3"/>
      <c r="N8380" t="str">
        <f>Orte[[#This Row],[Ort]]</f>
        <v>Leicester</v>
      </c>
    </row>
    <row r="8381" spans="1:14" x14ac:dyDescent="0.35">
      <c r="A8381" t="s">
        <v>16005</v>
      </c>
      <c r="B8381" s="3"/>
      <c r="C8381" s="4">
        <v>52.16</v>
      </c>
      <c r="D8381" s="4">
        <v>4.49</v>
      </c>
      <c r="E8381" s="4">
        <f>Orte[[#This Row],[Lat_dez]]*PI()/180</f>
        <v>0.91036373784024216</v>
      </c>
      <c r="F8381" s="4">
        <f>Orte[[#This Row],[Lon_dez]]*PI()/180</f>
        <v>7.8365283414545392E-2</v>
      </c>
      <c r="G8381" t="s">
        <v>16181</v>
      </c>
      <c r="I8381" s="4" t="b">
        <v>0</v>
      </c>
      <c r="J8381" s="4" t="str">
        <f>CONCATENATE(Orte[[#This Row],[Ort]]," - ",Orte[[#This Row],[Landkreis]])</f>
        <v xml:space="preserve">Leiden - </v>
      </c>
      <c r="L8381" s="3"/>
      <c r="N8381" t="str">
        <f>Orte[[#This Row],[Ort]]</f>
        <v>Leiden</v>
      </c>
    </row>
    <row r="8382" spans="1:14" x14ac:dyDescent="0.35">
      <c r="A8382" t="s">
        <v>16006</v>
      </c>
      <c r="B8382" s="3"/>
      <c r="C8382" s="4">
        <v>48.0077</v>
      </c>
      <c r="D8382" s="4">
        <v>0.19839999999999999</v>
      </c>
      <c r="E8382" s="4">
        <f>Orte[[#This Row],[Lat_dez]]*PI()/180</f>
        <v>0.83789243130968172</v>
      </c>
      <c r="F8382" s="4">
        <f>Orte[[#This Row],[Lon_dez]]*PI()/180</f>
        <v>3.4627332359567498E-3</v>
      </c>
      <c r="G8382" t="s">
        <v>16180</v>
      </c>
      <c r="I8382" s="4" t="b">
        <v>0</v>
      </c>
      <c r="J8382" s="4" t="str">
        <f>CONCATENATE(Orte[[#This Row],[Ort]]," - ",Orte[[#This Row],[Landkreis]])</f>
        <v xml:space="preserve">Le Mans - </v>
      </c>
      <c r="L8382" s="3"/>
      <c r="N8382" t="str">
        <f>Orte[[#This Row],[Ort]]</f>
        <v>Le Mans</v>
      </c>
    </row>
    <row r="8383" spans="1:14" x14ac:dyDescent="0.35">
      <c r="A8383" t="s">
        <v>16007</v>
      </c>
      <c r="B8383" s="3"/>
      <c r="C8383" s="4">
        <v>43</v>
      </c>
      <c r="D8383" s="4">
        <v>21.95</v>
      </c>
      <c r="E8383" s="4">
        <f>Orte[[#This Row],[Lat_dez]]*PI()/180</f>
        <v>0.75049157835756164</v>
      </c>
      <c r="F8383" s="4">
        <f>Orte[[#This Row],[Lon_dez]]*PI()/180</f>
        <v>0.38309977081275531</v>
      </c>
      <c r="G8383" t="s">
        <v>16188</v>
      </c>
      <c r="I8383" s="4" t="b">
        <v>0</v>
      </c>
      <c r="J8383" s="4" t="str">
        <f>CONCATENATE(Orte[[#This Row],[Ort]]," - ",Orte[[#This Row],[Landkreis]])</f>
        <v xml:space="preserve">Leskovac - </v>
      </c>
      <c r="L8383" s="3"/>
      <c r="N8383" t="str">
        <f>Orte[[#This Row],[Ort]]</f>
        <v>Leskovac</v>
      </c>
    </row>
    <row r="8384" spans="1:14" x14ac:dyDescent="0.35">
      <c r="A8384" t="s">
        <v>16008</v>
      </c>
      <c r="B8384" s="3"/>
      <c r="C8384" s="4">
        <v>42.605600000000003</v>
      </c>
      <c r="D8384" s="4">
        <v>-5.57</v>
      </c>
      <c r="E8384" s="4">
        <f>Orte[[#This Row],[Lat_dez]]*PI()/180</f>
        <v>0.74360799978769609</v>
      </c>
      <c r="F8384" s="4">
        <f>Orte[[#This Row],[Lon_dez]]*PI()/180</f>
        <v>-9.7214839336084172E-2</v>
      </c>
      <c r="G8384" t="s">
        <v>16176</v>
      </c>
      <c r="I8384" s="4" t="b">
        <v>0</v>
      </c>
      <c r="J8384" s="4" t="str">
        <f>CONCATENATE(Orte[[#This Row],[Ort]]," - ",Orte[[#This Row],[Landkreis]])</f>
        <v xml:space="preserve">León - </v>
      </c>
      <c r="L8384" s="3"/>
      <c r="N8384" t="str">
        <f>Orte[[#This Row],[Ort]]</f>
        <v>León</v>
      </c>
    </row>
    <row r="8385" spans="1:14" x14ac:dyDescent="0.35">
      <c r="A8385" t="s">
        <v>16009</v>
      </c>
      <c r="B8385" s="3"/>
      <c r="C8385" s="4">
        <v>50.7667</v>
      </c>
      <c r="D8385" s="4">
        <v>15.066700000000001</v>
      </c>
      <c r="E8385" s="4">
        <f>Orte[[#This Row],[Lat_dez]]*PI()/180</f>
        <v>0.88604606537220532</v>
      </c>
      <c r="F8385" s="4">
        <f>Orte[[#This Row],[Lon_dez]]*PI()/180</f>
        <v>0.26296352241022963</v>
      </c>
      <c r="G8385" t="s">
        <v>16201</v>
      </c>
      <c r="I8385" s="4" t="b">
        <v>0</v>
      </c>
      <c r="J8385" s="4" t="str">
        <f>CONCATENATE(Orte[[#This Row],[Ort]]," - ",Orte[[#This Row],[Landkreis]])</f>
        <v xml:space="preserve">Liberec - </v>
      </c>
      <c r="L8385" s="3"/>
      <c r="N8385" t="str">
        <f>Orte[[#This Row],[Ort]]</f>
        <v>Liberec</v>
      </c>
    </row>
    <row r="8386" spans="1:14" x14ac:dyDescent="0.35">
      <c r="A8386" t="s">
        <v>16010</v>
      </c>
      <c r="B8386" s="3"/>
      <c r="C8386" s="4">
        <v>53.228299999999997</v>
      </c>
      <c r="D8386" s="4">
        <v>-0.53890000000000005</v>
      </c>
      <c r="E8386" s="4">
        <f>Orte[[#This Row],[Lat_dez]]*PI()/180</f>
        <v>0.92900909023929767</v>
      </c>
      <c r="F8386" s="4">
        <f>Orte[[#This Row],[Lon_dez]]*PI()/180</f>
        <v>-9.4055793389974419E-3</v>
      </c>
      <c r="G8386" t="s">
        <v>16178</v>
      </c>
      <c r="I8386" s="4" t="b">
        <v>0</v>
      </c>
      <c r="J8386" s="4" t="str">
        <f>CONCATENATE(Orte[[#This Row],[Ort]]," - ",Orte[[#This Row],[Landkreis]])</f>
        <v xml:space="preserve">Lincoln - </v>
      </c>
      <c r="L8386" s="3"/>
      <c r="N8386" t="str">
        <f>Orte[[#This Row],[Ort]]</f>
        <v>Lincoln</v>
      </c>
    </row>
    <row r="8387" spans="1:14" x14ac:dyDescent="0.35">
      <c r="A8387" t="s">
        <v>16011</v>
      </c>
      <c r="B8387" s="3"/>
      <c r="C8387" s="4">
        <v>58.415799999999997</v>
      </c>
      <c r="D8387" s="4">
        <v>15.625299999999999</v>
      </c>
      <c r="E8387" s="4">
        <f>Orte[[#This Row],[Lat_dez]]*PI()/180</f>
        <v>1.0195480451865035</v>
      </c>
      <c r="F8387" s="4">
        <f>Orte[[#This Row],[Lon_dez]]*PI()/180</f>
        <v>0.27271293161186999</v>
      </c>
      <c r="G8387" t="s">
        <v>16199</v>
      </c>
      <c r="I8387" s="4" t="b">
        <v>0</v>
      </c>
      <c r="J8387" s="4" t="str">
        <f>CONCATENATE(Orte[[#This Row],[Ort]]," - ",Orte[[#This Row],[Landkreis]])</f>
        <v xml:space="preserve">Linköping - </v>
      </c>
      <c r="L8387" s="3"/>
      <c r="N8387" t="str">
        <f>Orte[[#This Row],[Ort]]</f>
        <v>Linköping</v>
      </c>
    </row>
    <row r="8388" spans="1:14" x14ac:dyDescent="0.35">
      <c r="A8388" t="s">
        <v>7594</v>
      </c>
      <c r="B8388" s="3"/>
      <c r="C8388" s="4">
        <v>53.409399999999998</v>
      </c>
      <c r="D8388" s="4">
        <v>-2.9784999999999999</v>
      </c>
      <c r="E8388" s="4">
        <f>Orte[[#This Row],[Lat_dez]]*PI()/180</f>
        <v>0.9321698815146594</v>
      </c>
      <c r="F8388" s="4">
        <f>Orte[[#This Row],[Lon_dez]]*PI()/180</f>
        <v>-5.1984631770651102E-2</v>
      </c>
      <c r="G8388" t="s">
        <v>16178</v>
      </c>
      <c r="I8388" s="4" t="b">
        <v>0</v>
      </c>
      <c r="J8388" s="4" t="str">
        <f>CONCATENATE(Orte[[#This Row],[Ort]]," - ",Orte[[#This Row],[Landkreis]])</f>
        <v xml:space="preserve">Liverpool - </v>
      </c>
      <c r="L8388" s="3"/>
      <c r="N8388" t="str">
        <f>Orte[[#This Row],[Ort]]</f>
        <v>Liverpool</v>
      </c>
    </row>
    <row r="8389" spans="1:14" x14ac:dyDescent="0.35">
      <c r="A8389" t="s">
        <v>16012</v>
      </c>
      <c r="B8389" s="3"/>
      <c r="C8389" s="4">
        <v>43.551900000000003</v>
      </c>
      <c r="D8389" s="4">
        <v>10.308299999999999</v>
      </c>
      <c r="E8389" s="4">
        <f>Orte[[#This Row],[Lat_dez]]*PI()/180</f>
        <v>0.76012405049931842</v>
      </c>
      <c r="F8389" s="4">
        <f>Orte[[#This Row],[Lon_dez]]*PI()/180</f>
        <v>0.17991377528333147</v>
      </c>
      <c r="G8389" t="s">
        <v>16183</v>
      </c>
      <c r="I8389" s="4" t="b">
        <v>0</v>
      </c>
      <c r="J8389" s="4" t="str">
        <f>CONCATENATE(Orte[[#This Row],[Ort]]," - ",Orte[[#This Row],[Landkreis]])</f>
        <v xml:space="preserve">Livorno - </v>
      </c>
      <c r="L8389" s="3"/>
      <c r="N8389" t="str">
        <f>Orte[[#This Row],[Ort]]</f>
        <v>Livorno</v>
      </c>
    </row>
    <row r="8390" spans="1:14" x14ac:dyDescent="0.35">
      <c r="A8390" t="s">
        <v>413</v>
      </c>
      <c r="B8390" s="3"/>
      <c r="C8390" s="4">
        <v>46.051400000000001</v>
      </c>
      <c r="D8390" s="4">
        <v>14.5061</v>
      </c>
      <c r="E8390" s="4">
        <f>Orte[[#This Row],[Lat_dez]]*PI()/180</f>
        <v>0.80374855515291665</v>
      </c>
      <c r="F8390" s="4">
        <f>Orte[[#This Row],[Lon_dez]]*PI()/180</f>
        <v>0.25317920662354942</v>
      </c>
      <c r="G8390" t="s">
        <v>16202</v>
      </c>
      <c r="I8390" s="4" t="b">
        <v>0</v>
      </c>
      <c r="J8390" s="4" t="str">
        <f>CONCATENATE(Orte[[#This Row],[Ort]]," - ",Orte[[#This Row],[Landkreis]])</f>
        <v xml:space="preserve">Ljubljana - </v>
      </c>
      <c r="L8390" s="3"/>
      <c r="N8390" t="str">
        <f>Orte[[#This Row],[Ort]]</f>
        <v>Ljubljana</v>
      </c>
    </row>
    <row r="8391" spans="1:14" x14ac:dyDescent="0.35">
      <c r="A8391" t="s">
        <v>16013</v>
      </c>
      <c r="B8391" s="3"/>
      <c r="C8391" s="4">
        <v>48.567799999999998</v>
      </c>
      <c r="D8391" s="4">
        <v>39.303100000000001</v>
      </c>
      <c r="E8391" s="4">
        <f>Orte[[#This Row],[Lat_dez]]*PI()/180</f>
        <v>0.84766802045010192</v>
      </c>
      <c r="F8391" s="4">
        <f>Orte[[#This Row],[Lon_dez]]*PI()/180</f>
        <v>0.68596850124058339</v>
      </c>
      <c r="G8391" t="s">
        <v>464</v>
      </c>
      <c r="I8391" s="4" t="b">
        <v>0</v>
      </c>
      <c r="J8391" s="4" t="str">
        <f>CONCATENATE(Orte[[#This Row],[Ort]]," - ",Orte[[#This Row],[Landkreis]])</f>
        <v xml:space="preserve">Luhansk - </v>
      </c>
      <c r="L8391" s="3"/>
      <c r="N8391" t="str">
        <f>Orte[[#This Row],[Ort]]</f>
        <v>Luhansk</v>
      </c>
    </row>
    <row r="8392" spans="1:14" x14ac:dyDescent="0.35">
      <c r="A8392" t="s">
        <v>16014</v>
      </c>
      <c r="B8392" s="3"/>
      <c r="C8392" s="4">
        <v>51.878300000000003</v>
      </c>
      <c r="D8392" s="4">
        <v>-0.41470000000000001</v>
      </c>
      <c r="E8392" s="4">
        <f>Orte[[#This Row],[Lat_dez]]*PI()/180</f>
        <v>0.90544714533737425</v>
      </c>
      <c r="F8392" s="4">
        <f>Orte[[#This Row],[Lon_dez]]*PI()/180</f>
        <v>-7.2378804080204841E-3</v>
      </c>
      <c r="G8392" t="s">
        <v>16178</v>
      </c>
      <c r="I8392" s="4" t="b">
        <v>0</v>
      </c>
      <c r="J8392" s="4" t="str">
        <f>CONCATENATE(Orte[[#This Row],[Ort]]," - ",Orte[[#This Row],[Landkreis]])</f>
        <v xml:space="preserve">Luton - </v>
      </c>
      <c r="L8392" s="3"/>
      <c r="N8392" t="str">
        <f>Orte[[#This Row],[Ort]]</f>
        <v>Luton</v>
      </c>
    </row>
    <row r="8393" spans="1:14" x14ac:dyDescent="0.35">
      <c r="A8393" t="s">
        <v>138</v>
      </c>
      <c r="B8393" s="3"/>
      <c r="C8393" s="4">
        <v>51.2333</v>
      </c>
      <c r="D8393" s="4">
        <v>4.8333000000000004</v>
      </c>
      <c r="E8393" s="4">
        <f>Orte[[#This Row],[Lat_dez]]*PI()/180</f>
        <v>0.89418977166201075</v>
      </c>
      <c r="F8393" s="4">
        <f>Orte[[#This Row],[Lon_dez]]*PI()/180</f>
        <v>8.435699873664193E-2</v>
      </c>
      <c r="G8393" t="s">
        <v>16184</v>
      </c>
      <c r="I8393" s="4" t="b">
        <v>0</v>
      </c>
      <c r="J8393" s="4" t="str">
        <f>CONCATENATE(Orte[[#This Row],[Ort]]," - ",Orte[[#This Row],[Landkreis]])</f>
        <v xml:space="preserve">Lille - </v>
      </c>
      <c r="L8393" s="3"/>
      <c r="N8393" t="str">
        <f>Orte[[#This Row],[Ort]]</f>
        <v>Lille</v>
      </c>
    </row>
    <row r="8394" spans="1:14" x14ac:dyDescent="0.35">
      <c r="A8394" t="s">
        <v>16015</v>
      </c>
      <c r="B8394" s="3"/>
      <c r="C8394" s="4">
        <v>45.835299999999997</v>
      </c>
      <c r="D8394" s="4">
        <v>1.2625</v>
      </c>
      <c r="E8394" s="4">
        <f>Orte[[#This Row],[Lat_dez]]*PI()/180</f>
        <v>0.79997689863935684</v>
      </c>
      <c r="F8394" s="4">
        <f>Orte[[#This Row],[Lon_dez]]*PI()/180</f>
        <v>2.203478180642841E-2</v>
      </c>
      <c r="G8394" t="s">
        <v>16180</v>
      </c>
      <c r="I8394" s="4" t="b">
        <v>0</v>
      </c>
      <c r="J8394" s="4" t="str">
        <f>CONCATENATE(Orte[[#This Row],[Ort]]," - ",Orte[[#This Row],[Landkreis]])</f>
        <v xml:space="preserve">Limoges - </v>
      </c>
      <c r="L8394" s="3"/>
      <c r="N8394" t="str">
        <f>Orte[[#This Row],[Ort]]</f>
        <v>Limoges</v>
      </c>
    </row>
    <row r="8395" spans="1:14" x14ac:dyDescent="0.35">
      <c r="A8395" t="s">
        <v>344</v>
      </c>
      <c r="B8395" s="3"/>
      <c r="C8395" s="4">
        <v>48.305799999999998</v>
      </c>
      <c r="D8395" s="4">
        <v>14.2864</v>
      </c>
      <c r="E8395" s="4">
        <f>Orte[[#This Row],[Lat_dez]]*PI()/180</f>
        <v>0.84309525780987682</v>
      </c>
      <c r="F8395" s="4">
        <f>Orte[[#This Row],[Lon_dez]]*PI()/180</f>
        <v>0.2493447182569179</v>
      </c>
      <c r="G8395" t="s">
        <v>16198</v>
      </c>
      <c r="I8395" s="4" t="b">
        <v>0</v>
      </c>
      <c r="J8395" s="4" t="str">
        <f>CONCATENATE(Orte[[#This Row],[Ort]]," - ",Orte[[#This Row],[Landkreis]])</f>
        <v xml:space="preserve">Linz - </v>
      </c>
      <c r="L8395" s="3"/>
      <c r="N8395" t="str">
        <f>Orte[[#This Row],[Ort]]</f>
        <v>Linz</v>
      </c>
    </row>
    <row r="8396" spans="1:14" x14ac:dyDescent="0.35">
      <c r="A8396" t="s">
        <v>366</v>
      </c>
      <c r="B8396" s="3"/>
      <c r="C8396" s="4">
        <v>38.725299999999997</v>
      </c>
      <c r="D8396" s="4">
        <v>-9.15</v>
      </c>
      <c r="E8396" s="4">
        <f>Orte[[#This Row],[Lat_dez]]*PI()/180</f>
        <v>0.67588398882255996</v>
      </c>
      <c r="F8396" s="4">
        <f>Orte[[#This Row],[Lon_dez]]*PI()/180</f>
        <v>-0.15969762655748115</v>
      </c>
      <c r="G8396" t="s">
        <v>361</v>
      </c>
      <c r="I8396" s="4" t="b">
        <v>0</v>
      </c>
      <c r="J8396" s="4" t="str">
        <f>CONCATENATE(Orte[[#This Row],[Ort]]," - ",Orte[[#This Row],[Landkreis]])</f>
        <v xml:space="preserve">Lissabon - </v>
      </c>
      <c r="L8396" s="3"/>
      <c r="N8396" t="str">
        <f>Orte[[#This Row],[Ort]]</f>
        <v>Lissabon</v>
      </c>
    </row>
    <row r="8397" spans="1:14" x14ac:dyDescent="0.35">
      <c r="A8397" t="s">
        <v>16016</v>
      </c>
      <c r="B8397" s="3"/>
      <c r="C8397" s="4">
        <v>41.616700000000002</v>
      </c>
      <c r="D8397" s="4">
        <v>0.63329999999999997</v>
      </c>
      <c r="E8397" s="4">
        <f>Orte[[#This Row],[Lat_dez]]*PI()/180</f>
        <v>0.72634843881472411</v>
      </c>
      <c r="F8397" s="4">
        <f>Orte[[#This Row],[Lon_dez]]*PI()/180</f>
        <v>1.1053170152880088E-2</v>
      </c>
      <c r="G8397" t="s">
        <v>16176</v>
      </c>
      <c r="I8397" s="4" t="b">
        <v>0</v>
      </c>
      <c r="J8397" s="4" t="str">
        <f>CONCATENATE(Orte[[#This Row],[Ort]]," - ",Orte[[#This Row],[Landkreis]])</f>
        <v xml:space="preserve">Lleida - </v>
      </c>
      <c r="L8397" s="3"/>
      <c r="N8397" t="str">
        <f>Orte[[#This Row],[Ort]]</f>
        <v>Lleida</v>
      </c>
    </row>
    <row r="8398" spans="1:14" x14ac:dyDescent="0.35">
      <c r="A8398" t="s">
        <v>7595</v>
      </c>
      <c r="B8398" s="3"/>
      <c r="C8398" s="4">
        <v>51.507199999999997</v>
      </c>
      <c r="D8398" s="4">
        <v>-0.1275</v>
      </c>
      <c r="E8398" s="4">
        <f>Orte[[#This Row],[Lat_dez]]*PI()/180</f>
        <v>0.89897022848322317</v>
      </c>
      <c r="F8398" s="4">
        <f>Orte[[#This Row],[Lon_dez]]*PI()/180</f>
        <v>-2.2252947962927701E-3</v>
      </c>
      <c r="G8398" t="s">
        <v>16178</v>
      </c>
      <c r="I8398" s="4" t="b">
        <v>0</v>
      </c>
      <c r="J8398" s="4" t="str">
        <f>CONCATENATE(Orte[[#This Row],[Ort]]," - ",Orte[[#This Row],[Landkreis]])</f>
        <v xml:space="preserve">London - </v>
      </c>
      <c r="L8398" s="3"/>
      <c r="N8398" t="str">
        <f>Orte[[#This Row],[Ort]]</f>
        <v>London</v>
      </c>
    </row>
    <row r="8399" spans="1:14" x14ac:dyDescent="0.35">
      <c r="A8399" t="s">
        <v>16017</v>
      </c>
      <c r="B8399" s="3"/>
      <c r="C8399" s="4">
        <v>42.465000000000003</v>
      </c>
      <c r="D8399" s="4">
        <v>-2.4456000000000002</v>
      </c>
      <c r="E8399" s="4">
        <f>Orte[[#This Row],[Lat_dez]]*PI()/180</f>
        <v>0.74115406685939211</v>
      </c>
      <c r="F8399" s="4">
        <f>Orte[[#This Row],[Lon_dez]]*PI()/180</f>
        <v>-4.2683772186773328E-2</v>
      </c>
      <c r="G8399" t="s">
        <v>16176</v>
      </c>
      <c r="I8399" s="4" t="b">
        <v>0</v>
      </c>
      <c r="J8399" s="4" t="str">
        <f>CONCATENATE(Orte[[#This Row],[Ort]]," - ",Orte[[#This Row],[Landkreis]])</f>
        <v xml:space="preserve">Logroño - </v>
      </c>
      <c r="L8399" s="3"/>
      <c r="N8399" t="str">
        <f>Orte[[#This Row],[Ort]]</f>
        <v>Logroño</v>
      </c>
    </row>
    <row r="8400" spans="1:14" x14ac:dyDescent="0.35">
      <c r="A8400" t="s">
        <v>16018</v>
      </c>
      <c r="B8400" s="3"/>
      <c r="C8400" s="4">
        <v>50.666699999999999</v>
      </c>
      <c r="D8400" s="4">
        <v>4.5</v>
      </c>
      <c r="E8400" s="4">
        <f>Orte[[#This Row],[Lat_dez]]*PI()/180</f>
        <v>0.88430073612021087</v>
      </c>
      <c r="F8400" s="4">
        <f>Orte[[#This Row],[Lon_dez]]*PI()/180</f>
        <v>7.8539816339744828E-2</v>
      </c>
      <c r="G8400" t="s">
        <v>16184</v>
      </c>
      <c r="I8400" s="4" t="b">
        <v>0</v>
      </c>
      <c r="J8400" s="4" t="str">
        <f>CONCATENATE(Orte[[#This Row],[Ort]]," - ",Orte[[#This Row],[Landkreis]])</f>
        <v xml:space="preserve">Löwen - </v>
      </c>
      <c r="L8400" s="3"/>
      <c r="N8400" t="str">
        <f>Orte[[#This Row],[Ort]]</f>
        <v>Löwen</v>
      </c>
    </row>
    <row r="8401" spans="1:14" x14ac:dyDescent="0.35">
      <c r="A8401" t="s">
        <v>16019</v>
      </c>
      <c r="B8401" s="3"/>
      <c r="C8401" s="4">
        <v>51.25</v>
      </c>
      <c r="D8401" s="4">
        <v>22.566700000000001</v>
      </c>
      <c r="E8401" s="4">
        <f>Orte[[#This Row],[Lat_dez]]*PI()/180</f>
        <v>0.89448124164709386</v>
      </c>
      <c r="F8401" s="4">
        <f>Orte[[#This Row],[Lon_dez]]*PI()/180</f>
        <v>0.39386321630980436</v>
      </c>
      <c r="G8401" t="s">
        <v>16182</v>
      </c>
      <c r="I8401" s="4" t="b">
        <v>0</v>
      </c>
      <c r="J8401" s="4" t="str">
        <f>CONCATENATE(Orte[[#This Row],[Ort]]," - ",Orte[[#This Row],[Landkreis]])</f>
        <v xml:space="preserve">Lublin - </v>
      </c>
      <c r="L8401" s="3"/>
      <c r="N8401" t="str">
        <f>Orte[[#This Row],[Ort]]</f>
        <v>Lublin</v>
      </c>
    </row>
    <row r="8402" spans="1:14" x14ac:dyDescent="0.35">
      <c r="A8402" t="s">
        <v>16020</v>
      </c>
      <c r="B8402" s="3"/>
      <c r="C8402" s="4">
        <v>50.639699999999998</v>
      </c>
      <c r="D8402" s="4">
        <v>5.5705999999999998</v>
      </c>
      <c r="E8402" s="4">
        <f>Orte[[#This Row],[Lat_dez]]*PI()/180</f>
        <v>0.88382949722217241</v>
      </c>
      <c r="F8402" s="4">
        <f>Orte[[#This Row],[Lon_dez]]*PI()/180</f>
        <v>9.7225311311596105E-2</v>
      </c>
      <c r="G8402" t="s">
        <v>16184</v>
      </c>
      <c r="I8402" s="4" t="b">
        <v>0</v>
      </c>
      <c r="J8402" s="4" t="str">
        <f>CONCATENATE(Orte[[#This Row],[Ort]]," - ",Orte[[#This Row],[Landkreis]])</f>
        <v xml:space="preserve">Lüttich - </v>
      </c>
      <c r="L8402" s="3"/>
      <c r="N8402" t="str">
        <f>Orte[[#This Row],[Ort]]</f>
        <v>Lüttich</v>
      </c>
    </row>
    <row r="8403" spans="1:14" x14ac:dyDescent="0.35">
      <c r="A8403" t="s">
        <v>140</v>
      </c>
      <c r="B8403" s="3"/>
      <c r="C8403" s="4">
        <v>45.76</v>
      </c>
      <c r="D8403" s="4">
        <v>4.84</v>
      </c>
      <c r="E8403" s="4">
        <f>Orte[[#This Row],[Lat_dez]]*PI()/180</f>
        <v>0.79866266571260514</v>
      </c>
      <c r="F8403" s="4">
        <f>Orte[[#This Row],[Lon_dez]]*PI()/180</f>
        <v>8.447393579652554E-2</v>
      </c>
      <c r="G8403" t="s">
        <v>16180</v>
      </c>
      <c r="I8403" s="4" t="b">
        <v>0</v>
      </c>
      <c r="J8403" s="4" t="str">
        <f>CONCATENATE(Orte[[#This Row],[Ort]]," - ",Orte[[#This Row],[Landkreis]])</f>
        <v xml:space="preserve">Lyon - </v>
      </c>
      <c r="L8403" s="3"/>
      <c r="N8403" t="str">
        <f>Orte[[#This Row],[Ort]]</f>
        <v>Lyon</v>
      </c>
    </row>
    <row r="8404" spans="1:14" x14ac:dyDescent="0.35">
      <c r="A8404" t="s">
        <v>16021</v>
      </c>
      <c r="B8404" s="3"/>
      <c r="C8404" s="4">
        <v>51.776899999999998</v>
      </c>
      <c r="D8404" s="4">
        <v>19.454699999999999</v>
      </c>
      <c r="E8404" s="4">
        <f>Orte[[#This Row],[Lat_dez]]*PI()/180</f>
        <v>0.90367738147585197</v>
      </c>
      <c r="F8404" s="4">
        <f>Orte[[#This Row],[Lon_dez]]*PI()/180</f>
        <v>0.3395485699877408</v>
      </c>
      <c r="G8404" t="s">
        <v>16182</v>
      </c>
      <c r="I8404" s="4" t="b">
        <v>0</v>
      </c>
      <c r="J8404" s="4" t="str">
        <f>CONCATENATE(Orte[[#This Row],[Ort]]," - ",Orte[[#This Row],[Landkreis]])</f>
        <v xml:space="preserve">Łódź - </v>
      </c>
      <c r="L8404" s="3"/>
      <c r="N8404" t="str">
        <f>Orte[[#This Row],[Ort]]</f>
        <v>Łódź</v>
      </c>
    </row>
    <row r="8405" spans="1:14" x14ac:dyDescent="0.35">
      <c r="A8405" t="s">
        <v>314</v>
      </c>
      <c r="B8405" s="3"/>
      <c r="C8405" s="4">
        <v>50.85</v>
      </c>
      <c r="D8405" s="4">
        <v>5.6833</v>
      </c>
      <c r="E8405" s="4">
        <f>Orte[[#This Row],[Lat_dez]]*PI()/180</f>
        <v>0.88749992463911664</v>
      </c>
      <c r="F8405" s="4">
        <f>Orte[[#This Row],[Lon_dez]]*PI()/180</f>
        <v>9.9192297378593725E-2</v>
      </c>
      <c r="G8405" t="s">
        <v>16181</v>
      </c>
      <c r="I8405" s="4" t="b">
        <v>0</v>
      </c>
      <c r="J8405" s="4" t="str">
        <f>CONCATENATE(Orte[[#This Row],[Ort]]," - ",Orte[[#This Row],[Landkreis]])</f>
        <v xml:space="preserve">Maastricht - </v>
      </c>
      <c r="L8405" s="3"/>
      <c r="N8405" t="str">
        <f>Orte[[#This Row],[Ort]]</f>
        <v>Maastricht</v>
      </c>
    </row>
    <row r="8406" spans="1:14" x14ac:dyDescent="0.35">
      <c r="A8406" t="s">
        <v>430</v>
      </c>
      <c r="B8406" s="3"/>
      <c r="C8406" s="4">
        <v>40.416899999999998</v>
      </c>
      <c r="D8406" s="4">
        <v>-3.7033</v>
      </c>
      <c r="E8406" s="4">
        <f>Orte[[#This Row],[Lat_dez]]*PI()/180</f>
        <v>0.70540797844929615</v>
      </c>
      <c r="F8406" s="4">
        <f>Orte[[#This Row],[Lon_dez]]*PI()/180</f>
        <v>-6.4634778189106012E-2</v>
      </c>
      <c r="G8406" t="s">
        <v>16176</v>
      </c>
      <c r="I8406" s="4" t="b">
        <v>0</v>
      </c>
      <c r="J8406" s="4" t="str">
        <f>CONCATENATE(Orte[[#This Row],[Ort]]," - ",Orte[[#This Row],[Landkreis]])</f>
        <v xml:space="preserve">Madrid - </v>
      </c>
      <c r="L8406" s="3"/>
      <c r="N8406" t="str">
        <f>Orte[[#This Row],[Ort]]</f>
        <v>Madrid</v>
      </c>
    </row>
    <row r="8407" spans="1:14" x14ac:dyDescent="0.35">
      <c r="A8407" t="s">
        <v>16022</v>
      </c>
      <c r="B8407" s="3"/>
      <c r="C8407" s="4">
        <v>51.271999999999998</v>
      </c>
      <c r="D8407" s="4">
        <v>0.52900000000000003</v>
      </c>
      <c r="E8407" s="4">
        <f>Orte[[#This Row],[Lat_dez]]*PI()/180</f>
        <v>0.89486521408253261</v>
      </c>
      <c r="F8407" s="4">
        <f>Orte[[#This Row],[Lon_dez]]*PI()/180</f>
        <v>9.2327917430500041E-3</v>
      </c>
      <c r="G8407" t="s">
        <v>16178</v>
      </c>
      <c r="I8407" s="4" t="b">
        <v>0</v>
      </c>
      <c r="J8407" s="4" t="str">
        <f>CONCATENATE(Orte[[#This Row],[Ort]]," - ",Orte[[#This Row],[Landkreis]])</f>
        <v xml:space="preserve">Maidstone - </v>
      </c>
      <c r="L8407" s="3"/>
      <c r="N8407" t="str">
        <f>Orte[[#This Row],[Ort]]</f>
        <v>Maidstone</v>
      </c>
    </row>
    <row r="8408" spans="1:14" x14ac:dyDescent="0.35">
      <c r="A8408" t="s">
        <v>7434</v>
      </c>
      <c r="B8408" s="3"/>
      <c r="C8408" s="4">
        <v>45.466900000000003</v>
      </c>
      <c r="D8408" s="4">
        <v>9.19</v>
      </c>
      <c r="E8408" s="4">
        <f>Orte[[#This Row],[Lat_dez]]*PI()/180</f>
        <v>0.79354710567500986</v>
      </c>
      <c r="F8408" s="4">
        <f>Orte[[#This Row],[Lon_dez]]*PI()/180</f>
        <v>0.16039575825827887</v>
      </c>
      <c r="G8408" t="s">
        <v>16183</v>
      </c>
      <c r="I8408" s="4" t="b">
        <v>0</v>
      </c>
      <c r="J8408" s="4" t="str">
        <f>CONCATENATE(Orte[[#This Row],[Ort]]," - ",Orte[[#This Row],[Landkreis]])</f>
        <v xml:space="preserve">Mailand - </v>
      </c>
      <c r="L8408" s="3"/>
      <c r="N8408" t="str">
        <f>Orte[[#This Row],[Ort]]</f>
        <v>Mailand</v>
      </c>
    </row>
    <row r="8409" spans="1:14" x14ac:dyDescent="0.35">
      <c r="A8409" t="s">
        <v>7598</v>
      </c>
      <c r="B8409" s="3"/>
      <c r="C8409" s="4">
        <v>55.605800000000002</v>
      </c>
      <c r="D8409" s="4">
        <v>13.0358</v>
      </c>
      <c r="E8409" s="4">
        <f>Orte[[#This Row],[Lat_dez]]*PI()/180</f>
        <v>0.97050429320546294</v>
      </c>
      <c r="F8409" s="4">
        <f>Orte[[#This Row],[Lon_dez]]*PI()/180</f>
        <v>0.22751763063147681</v>
      </c>
      <c r="G8409" t="s">
        <v>16199</v>
      </c>
      <c r="I8409" s="4" t="b">
        <v>0</v>
      </c>
      <c r="J8409" s="4" t="str">
        <f>CONCATENATE(Orte[[#This Row],[Ort]]," - ",Orte[[#This Row],[Landkreis]])</f>
        <v xml:space="preserve">Malmö - </v>
      </c>
      <c r="L8409" s="3"/>
      <c r="N8409" t="str">
        <f>Orte[[#This Row],[Ort]]</f>
        <v>Malmö</v>
      </c>
    </row>
    <row r="8410" spans="1:14" x14ac:dyDescent="0.35">
      <c r="A8410" t="s">
        <v>206</v>
      </c>
      <c r="B8410" s="3"/>
      <c r="C8410" s="4">
        <v>53.478999999999999</v>
      </c>
      <c r="D8410" s="4">
        <v>-2.2452000000000001</v>
      </c>
      <c r="E8410" s="4">
        <f>Orte[[#This Row],[Lat_dez]]*PI()/180</f>
        <v>0.93338463067404753</v>
      </c>
      <c r="F8410" s="4">
        <f>Orte[[#This Row],[Lon_dez]]*PI()/180</f>
        <v>-3.9186132365776685E-2</v>
      </c>
      <c r="G8410" t="s">
        <v>16178</v>
      </c>
      <c r="I8410" s="4" t="b">
        <v>0</v>
      </c>
      <c r="J8410" s="4" t="str">
        <f>CONCATENATE(Orte[[#This Row],[Ort]]," - ",Orte[[#This Row],[Landkreis]])</f>
        <v xml:space="preserve">Manchester - </v>
      </c>
      <c r="L8410" s="3"/>
      <c r="N8410" t="str">
        <f>Orte[[#This Row],[Ort]]</f>
        <v>Manchester</v>
      </c>
    </row>
    <row r="8411" spans="1:14" x14ac:dyDescent="0.35">
      <c r="A8411" t="s">
        <v>16023</v>
      </c>
      <c r="B8411" s="3"/>
      <c r="C8411" s="4">
        <v>46.557499999999997</v>
      </c>
      <c r="D8411" s="4">
        <v>15.6456</v>
      </c>
      <c r="E8411" s="4">
        <f>Orte[[#This Row],[Lat_dez]]*PI()/180</f>
        <v>0.81258166649725994</v>
      </c>
      <c r="F8411" s="4">
        <f>Orte[[#This Row],[Lon_dez]]*PI()/180</f>
        <v>0.27306723345002482</v>
      </c>
      <c r="G8411" t="s">
        <v>16202</v>
      </c>
      <c r="I8411" s="4" t="b">
        <v>0</v>
      </c>
      <c r="J8411" s="4" t="str">
        <f>CONCATENATE(Orte[[#This Row],[Ort]]," - ",Orte[[#This Row],[Landkreis]])</f>
        <v xml:space="preserve">Maribor - </v>
      </c>
      <c r="L8411" s="3"/>
      <c r="N8411" t="str">
        <f>Orte[[#This Row],[Ort]]</f>
        <v>Maribor</v>
      </c>
    </row>
    <row r="8412" spans="1:14" x14ac:dyDescent="0.35">
      <c r="A8412" t="s">
        <v>16024</v>
      </c>
      <c r="B8412" s="3"/>
      <c r="C8412" s="4">
        <v>47.095799999999997</v>
      </c>
      <c r="D8412" s="4">
        <v>37.549399999999999</v>
      </c>
      <c r="E8412" s="4">
        <f>Orte[[#This Row],[Lat_dez]]*PI()/180</f>
        <v>0.82197677386074541</v>
      </c>
      <c r="F8412" s="4">
        <f>Orte[[#This Row],[Lon_dez]]*PI()/180</f>
        <v>0.65536066214835875</v>
      </c>
      <c r="G8412" t="s">
        <v>464</v>
      </c>
      <c r="I8412" s="4" t="b">
        <v>0</v>
      </c>
      <c r="J8412" s="4" t="str">
        <f>CONCATENATE(Orte[[#This Row],[Ort]]," - ",Orte[[#This Row],[Landkreis]])</f>
        <v xml:space="preserve">Mariupol - </v>
      </c>
      <c r="L8412" s="3"/>
      <c r="N8412" t="str">
        <f>Orte[[#This Row],[Ort]]</f>
        <v>Mariupol</v>
      </c>
    </row>
    <row r="8413" spans="1:14" x14ac:dyDescent="0.35">
      <c r="A8413" t="s">
        <v>16025</v>
      </c>
      <c r="B8413" s="3"/>
      <c r="C8413" s="4">
        <v>46.8489</v>
      </c>
      <c r="D8413" s="4">
        <v>35.3675</v>
      </c>
      <c r="E8413" s="4">
        <f>Orte[[#This Row],[Lat_dez]]*PI()/180</f>
        <v>0.81766755593757146</v>
      </c>
      <c r="F8413" s="4">
        <f>Orte[[#This Row],[Lon_dez]]*PI()/180</f>
        <v>0.61727932319909451</v>
      </c>
      <c r="G8413" t="s">
        <v>464</v>
      </c>
      <c r="I8413" s="4" t="b">
        <v>0</v>
      </c>
      <c r="J8413" s="4" t="str">
        <f>CONCATENATE(Orte[[#This Row],[Ort]]," - ",Orte[[#This Row],[Landkreis]])</f>
        <v xml:space="preserve">Melitopol - </v>
      </c>
      <c r="L8413" s="3"/>
      <c r="N8413" t="str">
        <f>Orte[[#This Row],[Ort]]</f>
        <v>Melitopol</v>
      </c>
    </row>
    <row r="8414" spans="1:14" x14ac:dyDescent="0.35">
      <c r="A8414" t="s">
        <v>16026</v>
      </c>
      <c r="B8414" s="3"/>
      <c r="C8414" s="4">
        <v>38.193600000000004</v>
      </c>
      <c r="D8414" s="4">
        <v>15.5542</v>
      </c>
      <c r="E8414" s="4">
        <f>Orte[[#This Row],[Lat_dez]]*PI()/180</f>
        <v>0.66660407318970627</v>
      </c>
      <c r="F8414" s="4">
        <f>Orte[[#This Row],[Lon_dez]]*PI()/180</f>
        <v>0.27147200251370202</v>
      </c>
      <c r="G8414" t="s">
        <v>16183</v>
      </c>
      <c r="I8414" s="4" t="b">
        <v>0</v>
      </c>
      <c r="J8414" s="4" t="str">
        <f>CONCATENATE(Orte[[#This Row],[Ort]]," - ",Orte[[#This Row],[Landkreis]])</f>
        <v xml:space="preserve">Messina - </v>
      </c>
      <c r="L8414" s="3"/>
      <c r="N8414" t="str">
        <f>Orte[[#This Row],[Ort]]</f>
        <v>Messina</v>
      </c>
    </row>
    <row r="8415" spans="1:14" x14ac:dyDescent="0.35">
      <c r="A8415" t="s">
        <v>16027</v>
      </c>
      <c r="B8415" s="3"/>
      <c r="C8415" s="4">
        <v>54.576700000000002</v>
      </c>
      <c r="D8415" s="4">
        <v>-1.2355</v>
      </c>
      <c r="E8415" s="4">
        <f>Orte[[#This Row],[Lat_dez]]*PI()/180</f>
        <v>0.95254310987318924</v>
      </c>
      <c r="F8415" s="4">
        <f>Orte[[#This Row],[Lon_dez]]*PI()/180</f>
        <v>-2.1563542908389941E-2</v>
      </c>
      <c r="G8415" t="s">
        <v>16178</v>
      </c>
      <c r="I8415" s="4" t="b">
        <v>0</v>
      </c>
      <c r="J8415" s="4" t="str">
        <f>CONCATENATE(Orte[[#This Row],[Ort]]," - ",Orte[[#This Row],[Landkreis]])</f>
        <v xml:space="preserve">Middlesbrough - </v>
      </c>
      <c r="L8415" s="3"/>
      <c r="N8415" t="str">
        <f>Orte[[#This Row],[Ort]]</f>
        <v>Middlesbrough</v>
      </c>
    </row>
    <row r="8416" spans="1:14" x14ac:dyDescent="0.35">
      <c r="A8416" t="s">
        <v>16028</v>
      </c>
      <c r="B8416" s="3"/>
      <c r="C8416" s="4">
        <v>52.04</v>
      </c>
      <c r="D8416" s="4">
        <v>-0.76</v>
      </c>
      <c r="E8416" s="4">
        <f>Orte[[#This Row],[Lat_dez]]*PI()/180</f>
        <v>0.90826934273784898</v>
      </c>
      <c r="F8416" s="4">
        <f>Orte[[#This Row],[Lon_dez]]*PI()/180</f>
        <v>-1.3264502315156903E-2</v>
      </c>
      <c r="G8416" t="s">
        <v>16178</v>
      </c>
      <c r="I8416" s="4" t="b">
        <v>0</v>
      </c>
      <c r="J8416" s="4" t="str">
        <f>CONCATENATE(Orte[[#This Row],[Ort]]," - ",Orte[[#This Row],[Landkreis]])</f>
        <v xml:space="preserve">Milton Keynes - </v>
      </c>
      <c r="L8416" s="3"/>
      <c r="N8416" t="str">
        <f>Orte[[#This Row],[Ort]]</f>
        <v>Milton Keynes</v>
      </c>
    </row>
    <row r="8417" spans="1:14" x14ac:dyDescent="0.35">
      <c r="A8417" t="s">
        <v>16029</v>
      </c>
      <c r="B8417" s="3"/>
      <c r="C8417" s="4">
        <v>48.083300000000001</v>
      </c>
      <c r="D8417" s="4">
        <v>20.666699999999999</v>
      </c>
      <c r="E8417" s="4">
        <f>Orte[[#This Row],[Lat_dez]]*PI()/180</f>
        <v>0.83921190022418957</v>
      </c>
      <c r="F8417" s="4">
        <f>Orte[[#This Row],[Lon_dez]]*PI()/180</f>
        <v>0.36070196052191206</v>
      </c>
      <c r="G8417" t="s">
        <v>16190</v>
      </c>
      <c r="I8417" s="4" t="b">
        <v>0</v>
      </c>
      <c r="J8417" s="4" t="str">
        <f>CONCATENATE(Orte[[#This Row],[Ort]]," - ",Orte[[#This Row],[Landkreis]])</f>
        <v xml:space="preserve">Miskolc - </v>
      </c>
      <c r="L8417" s="3"/>
      <c r="N8417" t="str">
        <f>Orte[[#This Row],[Ort]]</f>
        <v>Miskolc</v>
      </c>
    </row>
    <row r="8418" spans="1:14" x14ac:dyDescent="0.35">
      <c r="A8418" t="s">
        <v>16030</v>
      </c>
      <c r="B8418" s="3"/>
      <c r="C8418" s="4">
        <v>44.646900000000002</v>
      </c>
      <c r="D8418" s="4">
        <v>10.925599999999999</v>
      </c>
      <c r="E8418" s="4">
        <f>Orte[[#This Row],[Lat_dez]]*PI()/180</f>
        <v>0.77923540580865636</v>
      </c>
      <c r="F8418" s="4">
        <f>Orte[[#This Row],[Lon_dez]]*PI()/180</f>
        <v>0.19068769275589245</v>
      </c>
      <c r="G8418" t="s">
        <v>16183</v>
      </c>
      <c r="I8418" s="4" t="b">
        <v>0</v>
      </c>
      <c r="J8418" s="4" t="str">
        <f>CONCATENATE(Orte[[#This Row],[Ort]]," - ",Orte[[#This Row],[Landkreis]])</f>
        <v xml:space="preserve">Modena - </v>
      </c>
      <c r="L8418" s="3"/>
      <c r="N8418" t="str">
        <f>Orte[[#This Row],[Ort]]</f>
        <v>Modena</v>
      </c>
    </row>
    <row r="8419" spans="1:14" x14ac:dyDescent="0.35">
      <c r="A8419" t="s">
        <v>142</v>
      </c>
      <c r="B8419" s="3"/>
      <c r="C8419" s="4">
        <v>43.611899999999999</v>
      </c>
      <c r="D8419" s="4">
        <v>3.8772000000000002</v>
      </c>
      <c r="E8419" s="4">
        <f>Orte[[#This Row],[Lat_dez]]*PI()/180</f>
        <v>0.76117124805051495</v>
      </c>
      <c r="F8419" s="4">
        <f>Orte[[#This Row],[Lon_dez]]*PI()/180</f>
        <v>6.7669905758324142E-2</v>
      </c>
      <c r="G8419" t="s">
        <v>16180</v>
      </c>
      <c r="I8419" s="4" t="b">
        <v>0</v>
      </c>
      <c r="J8419" s="4" t="str">
        <f>CONCATENATE(Orte[[#This Row],[Ort]]," - ",Orte[[#This Row],[Landkreis]])</f>
        <v xml:space="preserve">Montpellier - </v>
      </c>
      <c r="L8419" s="3"/>
      <c r="N8419" t="str">
        <f>Orte[[#This Row],[Ort]]</f>
        <v>Montpellier</v>
      </c>
    </row>
    <row r="8420" spans="1:14" x14ac:dyDescent="0.35">
      <c r="A8420" t="s">
        <v>16031</v>
      </c>
      <c r="B8420" s="3"/>
      <c r="C8420" s="4">
        <v>45.583599999999997</v>
      </c>
      <c r="D8420" s="4">
        <v>9.2736000000000001</v>
      </c>
      <c r="E8420" s="4">
        <f>Orte[[#This Row],[Lat_dez]]*PI()/180</f>
        <v>0.79558390491208719</v>
      </c>
      <c r="F8420" s="4">
        <f>Orte[[#This Row],[Lon_dez]]*PI()/180</f>
        <v>0.16185485351294615</v>
      </c>
      <c r="G8420" t="s">
        <v>16183</v>
      </c>
      <c r="I8420" s="4" t="b">
        <v>0</v>
      </c>
      <c r="J8420" s="4" t="str">
        <f>CONCATENATE(Orte[[#This Row],[Ort]]," - ",Orte[[#This Row],[Landkreis]])</f>
        <v xml:space="preserve">Monza - </v>
      </c>
      <c r="L8420" s="3"/>
      <c r="N8420" t="str">
        <f>Orte[[#This Row],[Ort]]</f>
        <v>Monza</v>
      </c>
    </row>
    <row r="8421" spans="1:14" x14ac:dyDescent="0.35">
      <c r="A8421" t="s">
        <v>16032</v>
      </c>
      <c r="B8421" s="3"/>
      <c r="C8421" s="4">
        <v>68.970600000000005</v>
      </c>
      <c r="D8421" s="4">
        <v>33.075000000000003</v>
      </c>
      <c r="E8421" s="4">
        <f>Orte[[#This Row],[Lat_dez]]*PI()/180</f>
        <v>1.2037640570760011</v>
      </c>
      <c r="F8421" s="4">
        <f>Orte[[#This Row],[Lon_dez]]*PI()/180</f>
        <v>0.57726765009712455</v>
      </c>
      <c r="G8421" t="s">
        <v>16186</v>
      </c>
      <c r="I8421" s="4" t="b">
        <v>0</v>
      </c>
      <c r="J8421" s="4" t="str">
        <f>CONCATENATE(Orte[[#This Row],[Ort]]," - ",Orte[[#This Row],[Landkreis]])</f>
        <v xml:space="preserve">Murmansk - </v>
      </c>
      <c r="L8421" s="3"/>
      <c r="N8421" t="str">
        <f>Orte[[#This Row],[Ort]]</f>
        <v>Murmansk</v>
      </c>
    </row>
    <row r="8422" spans="1:14" x14ac:dyDescent="0.35">
      <c r="A8422" t="s">
        <v>16033</v>
      </c>
      <c r="B8422" s="3"/>
      <c r="C8422" s="4">
        <v>55.566699999999997</v>
      </c>
      <c r="D8422" s="4">
        <v>42.033299999999997</v>
      </c>
      <c r="E8422" s="4">
        <f>Orte[[#This Row],[Lat_dez]]*PI()/180</f>
        <v>0.96982186946793314</v>
      </c>
      <c r="F8422" s="4">
        <f>Orte[[#This Row],[Lon_dez]]*PI()/180</f>
        <v>0.73361948047853254</v>
      </c>
      <c r="G8422" t="s">
        <v>16186</v>
      </c>
      <c r="I8422" s="4" t="b">
        <v>0</v>
      </c>
      <c r="J8422" s="4" t="str">
        <f>CONCATENATE(Orte[[#This Row],[Ort]]," - ",Orte[[#This Row],[Landkreis]])</f>
        <v xml:space="preserve">Murom - </v>
      </c>
      <c r="L8422" s="3"/>
      <c r="N8422" t="str">
        <f>Orte[[#This Row],[Ort]]</f>
        <v>Murom</v>
      </c>
    </row>
    <row r="8423" spans="1:14" x14ac:dyDescent="0.35">
      <c r="A8423" t="s">
        <v>7597</v>
      </c>
      <c r="B8423" s="3"/>
      <c r="C8423" s="4">
        <v>36.7194</v>
      </c>
      <c r="D8423" s="4">
        <v>-4.42</v>
      </c>
      <c r="E8423" s="4">
        <f>Orte[[#This Row],[Lat_dez]]*PI()/180</f>
        <v>0.64087442935680583</v>
      </c>
      <c r="F8423" s="4">
        <f>Orte[[#This Row],[Lon_dez]]*PI()/180</f>
        <v>-7.7143552938149368E-2</v>
      </c>
      <c r="G8423" t="s">
        <v>16176</v>
      </c>
      <c r="I8423" s="4" t="b">
        <v>0</v>
      </c>
      <c r="J8423" s="4" t="str">
        <f>CONCATENATE(Orte[[#This Row],[Ort]]," - ",Orte[[#This Row],[Landkreis]])</f>
        <v xml:space="preserve">Málaga - </v>
      </c>
      <c r="L8423" s="3"/>
      <c r="N8423" t="str">
        <f>Orte[[#This Row],[Ort]]</f>
        <v>Málaga</v>
      </c>
    </row>
    <row r="8424" spans="1:14" x14ac:dyDescent="0.35">
      <c r="A8424" t="s">
        <v>16034</v>
      </c>
      <c r="B8424" s="3"/>
      <c r="C8424" s="4">
        <v>36.5167</v>
      </c>
      <c r="D8424" s="4">
        <v>-4.8833000000000002</v>
      </c>
      <c r="E8424" s="4">
        <f>Orte[[#This Row],[Lat_dez]]*PI()/180</f>
        <v>0.63733664696301329</v>
      </c>
      <c r="F8424" s="4">
        <f>Orte[[#This Row],[Lon_dez]]*PI()/180</f>
        <v>-8.5229663362639096E-2</v>
      </c>
      <c r="G8424" t="s">
        <v>16176</v>
      </c>
      <c r="I8424" s="4" t="b">
        <v>0</v>
      </c>
      <c r="J8424" s="4" t="str">
        <f>CONCATENATE(Orte[[#This Row],[Ort]]," - ",Orte[[#This Row],[Landkreis]])</f>
        <v xml:space="preserve">Marbella - </v>
      </c>
      <c r="L8424" s="3"/>
      <c r="N8424" t="str">
        <f>Orte[[#This Row],[Ort]]</f>
        <v>Marbella</v>
      </c>
    </row>
    <row r="8425" spans="1:14" x14ac:dyDescent="0.35">
      <c r="A8425" t="s">
        <v>144</v>
      </c>
      <c r="B8425" s="3"/>
      <c r="C8425" s="4">
        <v>43.296399999999998</v>
      </c>
      <c r="D8425" s="4">
        <v>5.37</v>
      </c>
      <c r="E8425" s="4">
        <f>Orte[[#This Row],[Lat_dez]]*PI()/180</f>
        <v>0.75566473426047287</v>
      </c>
      <c r="F8425" s="4">
        <f>Orte[[#This Row],[Lon_dez]]*PI()/180</f>
        <v>9.3724180832095494E-2</v>
      </c>
      <c r="G8425" t="s">
        <v>16180</v>
      </c>
      <c r="I8425" s="4" t="b">
        <v>0</v>
      </c>
      <c r="J8425" s="4" t="str">
        <f>CONCATENATE(Orte[[#This Row],[Ort]]," - ",Orte[[#This Row],[Landkreis]])</f>
        <v xml:space="preserve">Marseille - </v>
      </c>
      <c r="L8425" s="3"/>
      <c r="N8425" t="str">
        <f>Orte[[#This Row],[Ort]]</f>
        <v>Marseille</v>
      </c>
    </row>
    <row r="8426" spans="1:14" x14ac:dyDescent="0.35">
      <c r="A8426" t="s">
        <v>16035</v>
      </c>
      <c r="B8426" s="3"/>
      <c r="C8426" s="4">
        <v>41.533299999999997</v>
      </c>
      <c r="D8426" s="4">
        <v>2.4500000000000002</v>
      </c>
      <c r="E8426" s="4">
        <f>Orte[[#This Row],[Lat_dez]]*PI()/180</f>
        <v>0.72489283421856088</v>
      </c>
      <c r="F8426" s="4">
        <f>Orte[[#This Row],[Lon_dez]]*PI()/180</f>
        <v>4.2760566673861078E-2</v>
      </c>
      <c r="G8426" t="s">
        <v>16176</v>
      </c>
      <c r="I8426" s="4" t="b">
        <v>0</v>
      </c>
      <c r="J8426" s="4" t="str">
        <f>CONCATENATE(Orte[[#This Row],[Ort]]," - ",Orte[[#This Row],[Landkreis]])</f>
        <v xml:space="preserve">Mataró - </v>
      </c>
      <c r="L8426" s="3"/>
      <c r="N8426" t="str">
        <f>Orte[[#This Row],[Ort]]</f>
        <v>Mataró</v>
      </c>
    </row>
    <row r="8427" spans="1:14" x14ac:dyDescent="0.35">
      <c r="A8427" t="s">
        <v>16036</v>
      </c>
      <c r="B8427" s="3"/>
      <c r="C8427" s="4">
        <v>49.1203</v>
      </c>
      <c r="D8427" s="4">
        <v>6.1778000000000004</v>
      </c>
      <c r="E8427" s="4">
        <f>Orte[[#This Row],[Lat_dez]]*PI()/180</f>
        <v>0.85731096456737055</v>
      </c>
      <c r="F8427" s="4">
        <f>Orte[[#This Row],[Lon_dez]]*PI()/180</f>
        <v>0.10782295052970568</v>
      </c>
      <c r="G8427" t="s">
        <v>16180</v>
      </c>
      <c r="I8427" s="4" t="b">
        <v>0</v>
      </c>
      <c r="J8427" s="4" t="str">
        <f>CONCATENATE(Orte[[#This Row],[Ort]]," - ",Orte[[#This Row],[Landkreis]])</f>
        <v xml:space="preserve">Metz - </v>
      </c>
      <c r="L8427" s="3"/>
      <c r="N8427" t="str">
        <f>Orte[[#This Row],[Ort]]</f>
        <v>Metz</v>
      </c>
    </row>
    <row r="8428" spans="1:14" x14ac:dyDescent="0.35">
      <c r="A8428" t="s">
        <v>391</v>
      </c>
      <c r="B8428" s="3"/>
      <c r="C8428" s="4">
        <v>55.755800000000001</v>
      </c>
      <c r="D8428" s="4">
        <v>37.617199999999997</v>
      </c>
      <c r="E8428" s="4">
        <f>Orte[[#This Row],[Lat_dez]]*PI()/180</f>
        <v>0.9731222870834545</v>
      </c>
      <c r="F8428" s="4">
        <f>Orte[[#This Row],[Lon_dez]]*PI()/180</f>
        <v>0.65654399538121089</v>
      </c>
      <c r="G8428" t="s">
        <v>16186</v>
      </c>
      <c r="I8428" s="4" t="b">
        <v>0</v>
      </c>
      <c r="J8428" s="4" t="str">
        <f>CONCATENATE(Orte[[#This Row],[Ort]]," - ",Orte[[#This Row],[Landkreis]])</f>
        <v xml:space="preserve">Moskau - </v>
      </c>
      <c r="L8428" s="3"/>
      <c r="N8428" t="str">
        <f>Orte[[#This Row],[Ort]]</f>
        <v>Moskau</v>
      </c>
    </row>
    <row r="8429" spans="1:14" x14ac:dyDescent="0.35">
      <c r="A8429" t="s">
        <v>142</v>
      </c>
      <c r="B8429" s="3"/>
      <c r="C8429" s="4">
        <v>43.611899999999999</v>
      </c>
      <c r="D8429" s="4">
        <v>3.8772000000000002</v>
      </c>
      <c r="E8429" s="4">
        <f>Orte[[#This Row],[Lat_dez]]*PI()/180</f>
        <v>0.76117124805051495</v>
      </c>
      <c r="F8429" s="4">
        <f>Orte[[#This Row],[Lon_dez]]*PI()/180</f>
        <v>6.7669905758324142E-2</v>
      </c>
      <c r="G8429" t="s">
        <v>16180</v>
      </c>
      <c r="I8429" s="4" t="b">
        <v>0</v>
      </c>
      <c r="J8429" s="4" t="str">
        <f>CONCATENATE(Orte[[#This Row],[Ort]]," - ",Orte[[#This Row],[Landkreis]])</f>
        <v xml:space="preserve">Montpellier - </v>
      </c>
      <c r="L8429" s="3"/>
      <c r="N8429" t="str">
        <f>Orte[[#This Row],[Ort]]</f>
        <v>Montpellier</v>
      </c>
    </row>
    <row r="8430" spans="1:14" x14ac:dyDescent="0.35">
      <c r="A8430" t="s">
        <v>16037</v>
      </c>
      <c r="B8430" s="3"/>
      <c r="C8430" s="4">
        <v>48.8611</v>
      </c>
      <c r="D8430" s="4">
        <v>2.4436</v>
      </c>
      <c r="E8430" s="4">
        <f>Orte[[#This Row],[Lat_dez]]*PI()/180</f>
        <v>0.85278707114620134</v>
      </c>
      <c r="F8430" s="4">
        <f>Orte[[#This Row],[Lon_dez]]*PI()/180</f>
        <v>4.2648865601733435E-2</v>
      </c>
      <c r="G8430" t="s">
        <v>16180</v>
      </c>
      <c r="I8430" s="4" t="b">
        <v>0</v>
      </c>
      <c r="J8430" s="4" t="str">
        <f>CONCATENATE(Orte[[#This Row],[Ort]]," - ",Orte[[#This Row],[Landkreis]])</f>
        <v xml:space="preserve">Montreuil - </v>
      </c>
      <c r="L8430" s="3"/>
      <c r="N8430" t="str">
        <f>Orte[[#This Row],[Ort]]</f>
        <v>Montreuil</v>
      </c>
    </row>
    <row r="8431" spans="1:14" x14ac:dyDescent="0.35">
      <c r="A8431" t="s">
        <v>16038</v>
      </c>
      <c r="B8431" s="3"/>
      <c r="C8431" s="4">
        <v>40.333300000000001</v>
      </c>
      <c r="D8431" s="4">
        <v>-3.8666999999999998</v>
      </c>
      <c r="E8431" s="4">
        <f>Orte[[#This Row],[Lat_dez]]*PI()/180</f>
        <v>0.70394888319462889</v>
      </c>
      <c r="F8431" s="4">
        <f>Orte[[#This Row],[Lon_dez]]*PI()/180</f>
        <v>-6.7486646186864743E-2</v>
      </c>
      <c r="G8431" t="s">
        <v>16176</v>
      </c>
      <c r="I8431" s="4" t="b">
        <v>0</v>
      </c>
      <c r="J8431" s="4" t="str">
        <f>CONCATENATE(Orte[[#This Row],[Ort]]," - ",Orte[[#This Row],[Landkreis]])</f>
        <v xml:space="preserve">Móstoles - </v>
      </c>
      <c r="L8431" s="3"/>
      <c r="N8431" t="str">
        <f>Orte[[#This Row],[Ort]]</f>
        <v>Móstoles</v>
      </c>
    </row>
    <row r="8432" spans="1:14" x14ac:dyDescent="0.35">
      <c r="A8432" t="s">
        <v>16039</v>
      </c>
      <c r="B8432" s="3"/>
      <c r="C8432" s="4">
        <v>47.75</v>
      </c>
      <c r="D8432" s="4">
        <v>7.34</v>
      </c>
      <c r="E8432" s="4">
        <f>Orte[[#This Row],[Lat_dez]]*PI()/180</f>
        <v>0.83339471782729235</v>
      </c>
      <c r="F8432" s="4">
        <f>Orte[[#This Row],[Lon_dez]]*PI()/180</f>
        <v>0.12810716709638378</v>
      </c>
      <c r="G8432" t="s">
        <v>16180</v>
      </c>
      <c r="I8432" s="4" t="b">
        <v>0</v>
      </c>
      <c r="J8432" s="4" t="str">
        <f>CONCATENATE(Orte[[#This Row],[Ort]]," - ",Orte[[#This Row],[Landkreis]])</f>
        <v xml:space="preserve">Mülhausen - </v>
      </c>
      <c r="L8432" s="3"/>
      <c r="N8432" t="str">
        <f>Orte[[#This Row],[Ort]]</f>
        <v>Mülhausen</v>
      </c>
    </row>
    <row r="8433" spans="1:14" x14ac:dyDescent="0.35">
      <c r="A8433" t="s">
        <v>16040</v>
      </c>
      <c r="B8433" s="3"/>
      <c r="C8433" s="4">
        <v>37.9861</v>
      </c>
      <c r="D8433" s="4">
        <v>-1.1303000000000001</v>
      </c>
      <c r="E8433" s="4">
        <f>Orte[[#This Row],[Lat_dez]]*PI()/180</f>
        <v>0.66298251499181804</v>
      </c>
      <c r="F8433" s="4">
        <f>Orte[[#This Row],[Lon_dez]]*PI()/180</f>
        <v>-1.9727456535291905E-2</v>
      </c>
      <c r="G8433" t="s">
        <v>16176</v>
      </c>
      <c r="I8433" s="4" t="b">
        <v>0</v>
      </c>
      <c r="J8433" s="4" t="str">
        <f>CONCATENATE(Orte[[#This Row],[Ort]]," - ",Orte[[#This Row],[Landkreis]])</f>
        <v xml:space="preserve">Murcia - </v>
      </c>
      <c r="L8433" s="3"/>
      <c r="N8433" t="str">
        <f>Orte[[#This Row],[Ort]]</f>
        <v>Murcia</v>
      </c>
    </row>
    <row r="8434" spans="1:14" x14ac:dyDescent="0.35">
      <c r="A8434" t="s">
        <v>16041</v>
      </c>
      <c r="B8434" s="3"/>
      <c r="C8434" s="4">
        <v>50.466700000000003</v>
      </c>
      <c r="D8434" s="4">
        <v>4.8666999999999998</v>
      </c>
      <c r="E8434" s="4">
        <f>Orte[[#This Row],[Lat_dez]]*PI()/180</f>
        <v>0.88081007761622232</v>
      </c>
      <c r="F8434" s="4">
        <f>Orte[[#This Row],[Lon_dez]]*PI()/180</f>
        <v>8.4939938706808035E-2</v>
      </c>
      <c r="G8434" t="s">
        <v>16184</v>
      </c>
      <c r="I8434" s="4" t="b">
        <v>0</v>
      </c>
      <c r="J8434" s="4" t="str">
        <f>CONCATENATE(Orte[[#This Row],[Ort]]," - ",Orte[[#This Row],[Landkreis]])</f>
        <v xml:space="preserve">Namur - </v>
      </c>
      <c r="L8434" s="3"/>
      <c r="N8434" t="str">
        <f>Orte[[#This Row],[Ort]]</f>
        <v>Namur</v>
      </c>
    </row>
    <row r="8435" spans="1:14" x14ac:dyDescent="0.35">
      <c r="A8435" t="s">
        <v>16042</v>
      </c>
      <c r="B8435" s="3"/>
      <c r="C8435" s="4">
        <v>48.693600000000004</v>
      </c>
      <c r="D8435" s="4">
        <v>6.1845999999999997</v>
      </c>
      <c r="E8435" s="4">
        <f>Orte[[#This Row],[Lat_dez]]*PI()/180</f>
        <v>0.84986364464911091</v>
      </c>
      <c r="F8435" s="4">
        <f>Orte[[#This Row],[Lon_dez]]*PI()/180</f>
        <v>0.1079416329188413</v>
      </c>
      <c r="G8435" t="s">
        <v>16180</v>
      </c>
      <c r="I8435" s="4" t="b">
        <v>0</v>
      </c>
      <c r="J8435" s="4" t="str">
        <f>CONCATENATE(Orte[[#This Row],[Ort]]," - ",Orte[[#This Row],[Landkreis]])</f>
        <v xml:space="preserve">Nancy - </v>
      </c>
      <c r="L8435" s="3"/>
      <c r="N8435" t="str">
        <f>Orte[[#This Row],[Ort]]</f>
        <v>Nancy</v>
      </c>
    </row>
    <row r="8436" spans="1:14" x14ac:dyDescent="0.35">
      <c r="A8436" t="s">
        <v>148</v>
      </c>
      <c r="B8436" s="3"/>
      <c r="C8436" s="4">
        <v>47.2181</v>
      </c>
      <c r="D8436" s="4">
        <v>-1.5528</v>
      </c>
      <c r="E8436" s="4">
        <f>Orte[[#This Row],[Lat_dez]]*PI()/180</f>
        <v>0.82411131153593453</v>
      </c>
      <c r="F8436" s="4">
        <f>Orte[[#This Row],[Lon_dez]]*PI()/180</f>
        <v>-2.710147262496795E-2</v>
      </c>
      <c r="G8436" t="s">
        <v>16180</v>
      </c>
      <c r="I8436" s="4" t="b">
        <v>0</v>
      </c>
      <c r="J8436" s="4" t="str">
        <f>CONCATENATE(Orte[[#This Row],[Ort]]," - ",Orte[[#This Row],[Landkreis]])</f>
        <v xml:space="preserve">Nantes - </v>
      </c>
      <c r="L8436" s="3"/>
      <c r="N8436" t="str">
        <f>Orte[[#This Row],[Ort]]</f>
        <v>Nantes</v>
      </c>
    </row>
    <row r="8437" spans="1:14" x14ac:dyDescent="0.35">
      <c r="A8437" t="s">
        <v>249</v>
      </c>
      <c r="B8437" s="3"/>
      <c r="C8437" s="4">
        <v>40.833300000000001</v>
      </c>
      <c r="D8437" s="4">
        <v>14.25</v>
      </c>
      <c r="E8437" s="4">
        <f>Orte[[#This Row],[Lat_dez]]*PI()/180</f>
        <v>0.71267552945460055</v>
      </c>
      <c r="F8437" s="4">
        <f>Orte[[#This Row],[Lon_dez]]*PI()/180</f>
        <v>0.24870941840919195</v>
      </c>
      <c r="G8437" t="s">
        <v>16183</v>
      </c>
      <c r="I8437" s="4" t="b">
        <v>0</v>
      </c>
      <c r="J8437" s="4" t="str">
        <f>CONCATENATE(Orte[[#This Row],[Ort]]," - ",Orte[[#This Row],[Landkreis]])</f>
        <v xml:space="preserve">Neapel - </v>
      </c>
      <c r="L8437" s="3"/>
      <c r="N8437" t="str">
        <f>Orte[[#This Row],[Ort]]</f>
        <v>Neapel</v>
      </c>
    </row>
    <row r="8438" spans="1:14" x14ac:dyDescent="0.35">
      <c r="A8438" t="s">
        <v>16043</v>
      </c>
      <c r="B8438" s="3"/>
      <c r="C8438" s="4">
        <v>56.1417</v>
      </c>
      <c r="D8438" s="4">
        <v>54.466700000000003</v>
      </c>
      <c r="E8438" s="4">
        <f>Orte[[#This Row],[Lat_dez]]*PI()/180</f>
        <v>0.97985751266690047</v>
      </c>
      <c r="F8438" s="4">
        <f>Orte[[#This Row],[Lon_dez]]*PI()/180</f>
        <v>0.95062324769599549</v>
      </c>
      <c r="G8438" t="s">
        <v>16186</v>
      </c>
      <c r="I8438" s="4" t="b">
        <v>0</v>
      </c>
      <c r="J8438" s="4" t="str">
        <f>CONCATENATE(Orte[[#This Row],[Ort]]," - ",Orte[[#This Row],[Landkreis]])</f>
        <v xml:space="preserve">Neftekamsk - </v>
      </c>
      <c r="L8438" s="3"/>
      <c r="N8438" t="str">
        <f>Orte[[#This Row],[Ort]]</f>
        <v>Neftekamsk</v>
      </c>
    </row>
    <row r="8439" spans="1:14" x14ac:dyDescent="0.35">
      <c r="A8439" t="s">
        <v>16044</v>
      </c>
      <c r="B8439" s="3"/>
      <c r="C8439" s="4">
        <v>51.5886</v>
      </c>
      <c r="D8439" s="4">
        <v>-2.9977999999999998</v>
      </c>
      <c r="E8439" s="4">
        <f>Orte[[#This Row],[Lat_dez]]*PI()/180</f>
        <v>0.90039092649434671</v>
      </c>
      <c r="F8439" s="4">
        <f>Orte[[#This Row],[Lon_dez]]*PI()/180</f>
        <v>-5.2321480316286008E-2</v>
      </c>
      <c r="G8439" t="s">
        <v>16178</v>
      </c>
      <c r="I8439" s="4" t="b">
        <v>0</v>
      </c>
      <c r="J8439" s="4" t="str">
        <f>CONCATENATE(Orte[[#This Row],[Ort]]," - ",Orte[[#This Row],[Landkreis]])</f>
        <v xml:space="preserve">Newport - </v>
      </c>
      <c r="L8439" s="3"/>
      <c r="N8439" t="str">
        <f>Orte[[#This Row],[Ort]]</f>
        <v>Newport</v>
      </c>
    </row>
    <row r="8440" spans="1:14" x14ac:dyDescent="0.35">
      <c r="A8440" t="s">
        <v>16045</v>
      </c>
      <c r="B8440" s="3"/>
      <c r="C8440" s="4">
        <v>47.566699999999997</v>
      </c>
      <c r="D8440" s="4">
        <v>34.4</v>
      </c>
      <c r="E8440" s="4">
        <f>Orte[[#This Row],[Lat_dez]]*PI()/180</f>
        <v>0.83019552930838669</v>
      </c>
      <c r="F8440" s="4">
        <f>Orte[[#This Row],[Lon_dez]]*PI()/180</f>
        <v>0.60039326268604931</v>
      </c>
      <c r="G8440" t="s">
        <v>464</v>
      </c>
      <c r="I8440" s="4" t="b">
        <v>0</v>
      </c>
      <c r="J8440" s="4" t="str">
        <f>CONCATENATE(Orte[[#This Row],[Ort]]," - ",Orte[[#This Row],[Landkreis]])</f>
        <v xml:space="preserve">Nikopol - </v>
      </c>
      <c r="L8440" s="3"/>
      <c r="N8440" t="str">
        <f>Orte[[#This Row],[Ort]]</f>
        <v>Nikopol</v>
      </c>
    </row>
    <row r="8441" spans="1:14" x14ac:dyDescent="0.35">
      <c r="A8441" t="s">
        <v>16046</v>
      </c>
      <c r="B8441" s="3"/>
      <c r="C8441" s="4">
        <v>35.172499999999999</v>
      </c>
      <c r="D8441" s="4">
        <v>33.365000000000002</v>
      </c>
      <c r="E8441" s="4">
        <f>Orte[[#This Row],[Lat_dez]]*PI()/180</f>
        <v>0.61387593115770556</v>
      </c>
      <c r="F8441" s="4">
        <f>Orte[[#This Row],[Lon_dez]]*PI()/180</f>
        <v>0.58232910492790813</v>
      </c>
      <c r="G8441" t="s">
        <v>16203</v>
      </c>
      <c r="I8441" s="4" t="b">
        <v>0</v>
      </c>
      <c r="J8441" s="4" t="str">
        <f>CONCATENATE(Orte[[#This Row],[Ort]]," - ",Orte[[#This Row],[Landkreis]])</f>
        <v xml:space="preserve">Nikosia - </v>
      </c>
      <c r="L8441" s="3"/>
      <c r="N8441" t="str">
        <f>Orte[[#This Row],[Ort]]</f>
        <v>Nikosia</v>
      </c>
    </row>
    <row r="8442" spans="1:14" x14ac:dyDescent="0.35">
      <c r="A8442" t="s">
        <v>7602</v>
      </c>
      <c r="B8442" s="3"/>
      <c r="C8442" s="4">
        <v>43.320799999999998</v>
      </c>
      <c r="D8442" s="4">
        <v>21.895800000000001</v>
      </c>
      <c r="E8442" s="4">
        <f>Orte[[#This Row],[Lat_dez]]*PI()/180</f>
        <v>0.75609059459795958</v>
      </c>
      <c r="F8442" s="4">
        <f>Orte[[#This Row],[Lon_dez]]*PI()/180</f>
        <v>0.38215380235817442</v>
      </c>
      <c r="G8442" t="s">
        <v>16188</v>
      </c>
      <c r="I8442" s="4" t="b">
        <v>0</v>
      </c>
      <c r="J8442" s="4" t="str">
        <f>CONCATENATE(Orte[[#This Row],[Ort]]," - ",Orte[[#This Row],[Landkreis]])</f>
        <v xml:space="preserve">Niš - </v>
      </c>
      <c r="L8442" s="3"/>
      <c r="N8442" t="str">
        <f>Orte[[#This Row],[Ort]]</f>
        <v>Niš</v>
      </c>
    </row>
    <row r="8443" spans="1:14" x14ac:dyDescent="0.35">
      <c r="A8443" t="s">
        <v>16047</v>
      </c>
      <c r="B8443" s="3"/>
      <c r="C8443" s="4">
        <v>64.4833</v>
      </c>
      <c r="D8443" s="4">
        <v>91.2333</v>
      </c>
      <c r="E8443" s="4">
        <f>Orte[[#This Row],[Lat_dez]]*PI()/180</f>
        <v>1.1254458975512593</v>
      </c>
      <c r="F8443" s="4">
        <f>Orte[[#This Row],[Lon_dez]]*PI()/180</f>
        <v>1.5923214724597428</v>
      </c>
      <c r="G8443" t="s">
        <v>16186</v>
      </c>
      <c r="I8443" s="4" t="b">
        <v>0</v>
      </c>
      <c r="J8443" s="4" t="str">
        <f>CONCATENATE(Orte[[#This Row],[Ort]]," - ",Orte[[#This Row],[Landkreis]])</f>
        <v xml:space="preserve">Noginsk - </v>
      </c>
      <c r="L8443" s="3"/>
      <c r="N8443" t="str">
        <f>Orte[[#This Row],[Ort]]</f>
        <v>Noginsk</v>
      </c>
    </row>
    <row r="8444" spans="1:14" x14ac:dyDescent="0.35">
      <c r="A8444" t="s">
        <v>16048</v>
      </c>
      <c r="B8444" s="3"/>
      <c r="C8444" s="4">
        <v>52.230400000000003</v>
      </c>
      <c r="D8444" s="4">
        <v>-0.89380000000000004</v>
      </c>
      <c r="E8444" s="4">
        <f>Orte[[#This Row],[Lat_dez]]*PI()/180</f>
        <v>0.91159244963364627</v>
      </c>
      <c r="F8444" s="4">
        <f>Orte[[#This Row],[Lon_dez]]*PI()/180</f>
        <v>-1.5599752854325319E-2</v>
      </c>
      <c r="G8444" t="s">
        <v>16178</v>
      </c>
      <c r="I8444" s="4" t="b">
        <v>0</v>
      </c>
      <c r="J8444" s="4" t="str">
        <f>CONCATENATE(Orte[[#This Row],[Ort]]," - ",Orte[[#This Row],[Landkreis]])</f>
        <v xml:space="preserve">Northampton - </v>
      </c>
      <c r="L8444" s="3"/>
      <c r="N8444" t="str">
        <f>Orte[[#This Row],[Ort]]</f>
        <v>Northampton</v>
      </c>
    </row>
    <row r="8445" spans="1:14" x14ac:dyDescent="0.35">
      <c r="A8445" t="s">
        <v>16049</v>
      </c>
      <c r="B8445" s="3"/>
      <c r="C8445" s="4">
        <v>52.628599999999999</v>
      </c>
      <c r="D8445" s="4">
        <v>1.2927999999999999</v>
      </c>
      <c r="E8445" s="4">
        <f>Orte[[#This Row],[Lat_dez]]*PI()/180</f>
        <v>0.91854235071508772</v>
      </c>
      <c r="F8445" s="4">
        <f>Orte[[#This Row],[Lon_dez]]*PI()/180</f>
        <v>2.2563616569782688E-2</v>
      </c>
      <c r="G8445" t="s">
        <v>16178</v>
      </c>
      <c r="I8445" s="4" t="b">
        <v>0</v>
      </c>
      <c r="J8445" s="4" t="str">
        <f>CONCATENATE(Orte[[#This Row],[Ort]]," - ",Orte[[#This Row],[Landkreis]])</f>
        <v xml:space="preserve">Norwich - </v>
      </c>
      <c r="L8445" s="3"/>
      <c r="N8445" t="str">
        <f>Orte[[#This Row],[Ort]]</f>
        <v>Norwich</v>
      </c>
    </row>
    <row r="8446" spans="1:14" x14ac:dyDescent="0.35">
      <c r="A8446" t="s">
        <v>215</v>
      </c>
      <c r="B8446" s="3"/>
      <c r="C8446" s="4">
        <v>52.956099999999999</v>
      </c>
      <c r="D8446" s="4">
        <v>-1.1512</v>
      </c>
      <c r="E8446" s="4">
        <f>Orte[[#This Row],[Lat_dez]]*PI()/180</f>
        <v>0.92425830401536913</v>
      </c>
      <c r="F8446" s="4">
        <f>Orte[[#This Row],[Lon_dez]]*PI()/180</f>
        <v>-2.0092230348958722E-2</v>
      </c>
      <c r="G8446" t="s">
        <v>16178</v>
      </c>
      <c r="I8446" s="4" t="b">
        <v>0</v>
      </c>
      <c r="J8446" s="4" t="str">
        <f>CONCATENATE(Orte[[#This Row],[Ort]]," - ",Orte[[#This Row],[Landkreis]])</f>
        <v xml:space="preserve">Nottingham - </v>
      </c>
      <c r="L8446" s="3"/>
      <c r="N8446" t="str">
        <f>Orte[[#This Row],[Ort]]</f>
        <v>Nottingham</v>
      </c>
    </row>
    <row r="8447" spans="1:14" x14ac:dyDescent="0.35">
      <c r="A8447" t="s">
        <v>16050</v>
      </c>
      <c r="B8447" s="3"/>
      <c r="C8447" s="4">
        <v>45.45</v>
      </c>
      <c r="D8447" s="4">
        <v>8.6199999999999992</v>
      </c>
      <c r="E8447" s="4">
        <f>Orte[[#This Row],[Lat_dez]]*PI()/180</f>
        <v>0.79325214503142283</v>
      </c>
      <c r="F8447" s="4">
        <f>Orte[[#This Row],[Lon_dez]]*PI()/180</f>
        <v>0.15044738152191117</v>
      </c>
      <c r="G8447" t="s">
        <v>16183</v>
      </c>
      <c r="I8447" s="4" t="b">
        <v>0</v>
      </c>
      <c r="J8447" s="4" t="str">
        <f>CONCATENATE(Orte[[#This Row],[Ort]]," - ",Orte[[#This Row],[Landkreis]])</f>
        <v xml:space="preserve">Novara - </v>
      </c>
      <c r="L8447" s="3"/>
      <c r="N8447" t="str">
        <f>Orte[[#This Row],[Ort]]</f>
        <v>Novara</v>
      </c>
    </row>
    <row r="8448" spans="1:14" x14ac:dyDescent="0.35">
      <c r="A8448" t="s">
        <v>16051</v>
      </c>
      <c r="B8448" s="3"/>
      <c r="C8448" s="4">
        <v>45.254199999999997</v>
      </c>
      <c r="D8448" s="4">
        <v>19.842500000000001</v>
      </c>
      <c r="E8448" s="4">
        <f>Orte[[#This Row],[Lat_dez]]*PI()/180</f>
        <v>0.78983479035601789</v>
      </c>
      <c r="F8448" s="4">
        <f>Orte[[#This Row],[Lon_dez]]*PI()/180</f>
        <v>0.34631695682697489</v>
      </c>
      <c r="G8448" t="s">
        <v>16188</v>
      </c>
      <c r="I8448" s="4" t="b">
        <v>0</v>
      </c>
      <c r="J8448" s="4" t="str">
        <f>CONCATENATE(Orte[[#This Row],[Ort]]," - ",Orte[[#This Row],[Landkreis]])</f>
        <v xml:space="preserve">Novi Sad - </v>
      </c>
      <c r="L8448" s="3"/>
      <c r="N8448" t="str">
        <f>Orte[[#This Row],[Ort]]</f>
        <v>Novi Sad</v>
      </c>
    </row>
    <row r="8449" spans="1:14" x14ac:dyDescent="0.35">
      <c r="A8449" t="s">
        <v>16052</v>
      </c>
      <c r="B8449" s="3"/>
      <c r="C8449" s="4">
        <v>47.953099999999999</v>
      </c>
      <c r="D8449" s="4">
        <v>21.7271</v>
      </c>
      <c r="E8449" s="4">
        <f>Orte[[#This Row],[Lat_dez]]*PI()/180</f>
        <v>0.83693948153809283</v>
      </c>
      <c r="F8449" s="4">
        <f>Orte[[#This Row],[Lon_dez]]*PI()/180</f>
        <v>0.37920943191005996</v>
      </c>
      <c r="G8449" t="s">
        <v>16190</v>
      </c>
      <c r="I8449" s="4" t="b">
        <v>0</v>
      </c>
      <c r="J8449" s="4" t="str">
        <f>CONCATENATE(Orte[[#This Row],[Ort]]," - ",Orte[[#This Row],[Landkreis]])</f>
        <v xml:space="preserve">Nyíregyháza - </v>
      </c>
      <c r="L8449" s="3"/>
      <c r="N8449" t="str">
        <f>Orte[[#This Row],[Ort]]</f>
        <v>Nyíregyháza</v>
      </c>
    </row>
    <row r="8450" spans="1:14" x14ac:dyDescent="0.35">
      <c r="A8450" t="s">
        <v>16053</v>
      </c>
      <c r="B8450" s="3"/>
      <c r="C8450" s="4">
        <v>43.838299999999997</v>
      </c>
      <c r="D8450" s="4">
        <v>4.3597000000000001</v>
      </c>
      <c r="E8450" s="4">
        <f>Orte[[#This Row],[Lat_dez]]*PI()/180</f>
        <v>0.76512267347703011</v>
      </c>
      <c r="F8450" s="4">
        <f>Orte[[#This Row],[Lon_dez]]*PI()/180</f>
        <v>7.6091119399196785E-2</v>
      </c>
      <c r="G8450" t="s">
        <v>16180</v>
      </c>
      <c r="I8450" s="4" t="b">
        <v>0</v>
      </c>
      <c r="J8450" s="4" t="str">
        <f>CONCATENATE(Orte[[#This Row],[Ort]]," - ",Orte[[#This Row],[Landkreis]])</f>
        <v xml:space="preserve">Nîmes - </v>
      </c>
      <c r="L8450" s="3"/>
      <c r="N8450" t="str">
        <f>Orte[[#This Row],[Ort]]</f>
        <v>Nîmes</v>
      </c>
    </row>
    <row r="8451" spans="1:14" x14ac:dyDescent="0.35">
      <c r="A8451" t="s">
        <v>146</v>
      </c>
      <c r="B8451" s="3"/>
      <c r="C8451" s="4">
        <v>43.703400000000002</v>
      </c>
      <c r="D8451" s="4">
        <v>7.2663000000000002</v>
      </c>
      <c r="E8451" s="4">
        <f>Orte[[#This Row],[Lat_dez]]*PI()/180</f>
        <v>0.76276822431608982</v>
      </c>
      <c r="F8451" s="4">
        <f>Orte[[#This Row],[Lon_dez]]*PI()/180</f>
        <v>0.12682085943766397</v>
      </c>
      <c r="G8451" t="s">
        <v>16180</v>
      </c>
      <c r="I8451" s="4" t="b">
        <v>0</v>
      </c>
      <c r="J8451" s="4" t="str">
        <f>CONCATENATE(Orte[[#This Row],[Ort]]," - ",Orte[[#This Row],[Landkreis]])</f>
        <v xml:space="preserve">Nizza - </v>
      </c>
      <c r="L8451" s="3"/>
      <c r="N8451" t="str">
        <f>Orte[[#This Row],[Ort]]</f>
        <v>Nizza</v>
      </c>
    </row>
    <row r="8452" spans="1:14" x14ac:dyDescent="0.35">
      <c r="A8452" t="s">
        <v>16054</v>
      </c>
      <c r="B8452" s="3"/>
      <c r="C8452" s="4">
        <v>55.0931</v>
      </c>
      <c r="D8452" s="4">
        <v>36.610599999999998</v>
      </c>
      <c r="E8452" s="4">
        <f>Orte[[#This Row],[Lat_dez]]*PI()/180</f>
        <v>0.96155599013048787</v>
      </c>
      <c r="F8452" s="4">
        <f>Orte[[#This Row],[Lon_dez]]*PI()/180</f>
        <v>0.638975511130636</v>
      </c>
      <c r="G8452" t="s">
        <v>16186</v>
      </c>
      <c r="I8452" s="4" t="b">
        <v>0</v>
      </c>
      <c r="J8452" s="4" t="str">
        <f>CONCATENATE(Orte[[#This Row],[Ort]]," - ",Orte[[#This Row],[Landkreis]])</f>
        <v xml:space="preserve">Obninsk - </v>
      </c>
      <c r="L8452" s="3"/>
      <c r="N8452" t="str">
        <f>Orte[[#This Row],[Ort]]</f>
        <v>Obninsk</v>
      </c>
    </row>
    <row r="8453" spans="1:14" x14ac:dyDescent="0.35">
      <c r="A8453" t="s">
        <v>16055</v>
      </c>
      <c r="B8453" s="3"/>
      <c r="C8453" s="4">
        <v>55.395800000000001</v>
      </c>
      <c r="D8453" s="4">
        <v>10.3886</v>
      </c>
      <c r="E8453" s="4">
        <f>Orte[[#This Row],[Lat_dez]]*PI()/180</f>
        <v>0.96683910177627486</v>
      </c>
      <c r="F8453" s="4">
        <f>Orte[[#This Row],[Lon_dez]]*PI()/180</f>
        <v>0.18131527467268294</v>
      </c>
      <c r="G8453" t="s">
        <v>16177</v>
      </c>
      <c r="I8453" s="4" t="b">
        <v>0</v>
      </c>
      <c r="J8453" s="4" t="str">
        <f>CONCATENATE(Orte[[#This Row],[Ort]]," - ",Orte[[#This Row],[Landkreis]])</f>
        <v xml:space="preserve">Odense - </v>
      </c>
      <c r="L8453" s="3"/>
      <c r="N8453" t="str">
        <f>Orte[[#This Row],[Ort]]</f>
        <v>Odense</v>
      </c>
    </row>
    <row r="8454" spans="1:14" x14ac:dyDescent="0.35">
      <c r="A8454" t="s">
        <v>16056</v>
      </c>
      <c r="B8454" s="3"/>
      <c r="C8454" s="4">
        <v>53.544400000000003</v>
      </c>
      <c r="D8454" s="4">
        <v>-2.1168999999999998</v>
      </c>
      <c r="E8454" s="4">
        <f>Orte[[#This Row],[Lat_dez]]*PI()/180</f>
        <v>0.93452607600485182</v>
      </c>
      <c r="F8454" s="4">
        <f>Orte[[#This Row],[Lon_dez]]*PI()/180</f>
        <v>-3.6946874935467958E-2</v>
      </c>
      <c r="G8454" t="s">
        <v>16178</v>
      </c>
      <c r="I8454" s="4" t="b">
        <v>0</v>
      </c>
      <c r="J8454" s="4" t="str">
        <f>CONCATENATE(Orte[[#This Row],[Ort]]," - ",Orte[[#This Row],[Landkreis]])</f>
        <v xml:space="preserve">Oldham - </v>
      </c>
      <c r="L8454" s="3"/>
      <c r="N8454" t="str">
        <f>Orte[[#This Row],[Ort]]</f>
        <v>Oldham</v>
      </c>
    </row>
    <row r="8455" spans="1:14" x14ac:dyDescent="0.35">
      <c r="A8455" t="s">
        <v>16057</v>
      </c>
      <c r="B8455" s="3"/>
      <c r="C8455" s="4">
        <v>50.666699999999999</v>
      </c>
      <c r="D8455" s="4">
        <v>17.933299999999999</v>
      </c>
      <c r="E8455" s="4">
        <f>Orte[[#This Row],[Lat_dez]]*PI()/180</f>
        <v>0.88430073612021087</v>
      </c>
      <c r="F8455" s="4">
        <f>Orte[[#This Row],[Lon_dez]]*PI()/180</f>
        <v>0.31299513074789909</v>
      </c>
      <c r="G8455" t="s">
        <v>16182</v>
      </c>
      <c r="I8455" s="4" t="b">
        <v>0</v>
      </c>
      <c r="J8455" s="4" t="str">
        <f>CONCATENATE(Orte[[#This Row],[Ort]]," - ",Orte[[#This Row],[Landkreis]])</f>
        <v xml:space="preserve">Opole - </v>
      </c>
      <c r="L8455" s="3"/>
      <c r="N8455" t="str">
        <f>Orte[[#This Row],[Ort]]</f>
        <v>Opole</v>
      </c>
    </row>
    <row r="8456" spans="1:14" x14ac:dyDescent="0.35">
      <c r="A8456" t="s">
        <v>16058</v>
      </c>
      <c r="B8456" s="3"/>
      <c r="C8456" s="4">
        <v>47.072200000000002</v>
      </c>
      <c r="D8456" s="4">
        <v>21.921099999999999</v>
      </c>
      <c r="E8456" s="4">
        <f>Orte[[#This Row],[Lat_dez]]*PI()/180</f>
        <v>0.8215648761572748</v>
      </c>
      <c r="F8456" s="4">
        <f>Orte[[#This Row],[Lon_dez]]*PI()/180</f>
        <v>0.38259537065892896</v>
      </c>
      <c r="G8456" t="s">
        <v>16185</v>
      </c>
      <c r="I8456" s="4" t="b">
        <v>0</v>
      </c>
      <c r="J8456" s="4" t="str">
        <f>CONCATENATE(Orte[[#This Row],[Ort]]," - ",Orte[[#This Row],[Landkreis]])</f>
        <v xml:space="preserve">Oradea - </v>
      </c>
      <c r="L8456" s="3"/>
      <c r="N8456" t="str">
        <f>Orte[[#This Row],[Ort]]</f>
        <v>Oradea</v>
      </c>
    </row>
    <row r="8457" spans="1:14" x14ac:dyDescent="0.35">
      <c r="A8457" t="s">
        <v>16059</v>
      </c>
      <c r="B8457" s="3"/>
      <c r="C8457" s="4">
        <v>51.783299999999997</v>
      </c>
      <c r="D8457" s="4">
        <v>55.1</v>
      </c>
      <c r="E8457" s="4">
        <f>Orte[[#This Row],[Lat_dez]]*PI()/180</f>
        <v>0.90378908254797952</v>
      </c>
      <c r="F8457" s="4">
        <f>Orte[[#This Row],[Lon_dez]]*PI()/180</f>
        <v>0.96167641784887559</v>
      </c>
      <c r="G8457" t="s">
        <v>16186</v>
      </c>
      <c r="I8457" s="4" t="b">
        <v>0</v>
      </c>
      <c r="J8457" s="4" t="str">
        <f>CONCATENATE(Orte[[#This Row],[Ort]]," - ",Orte[[#This Row],[Landkreis]])</f>
        <v xml:space="preserve">Orenburg - </v>
      </c>
      <c r="L8457" s="3"/>
      <c r="N8457" t="str">
        <f>Orte[[#This Row],[Ort]]</f>
        <v>Orenburg</v>
      </c>
    </row>
    <row r="8458" spans="1:14" x14ac:dyDescent="0.35">
      <c r="A8458" t="s">
        <v>16060</v>
      </c>
      <c r="B8458" s="3"/>
      <c r="C8458" s="4">
        <v>47.902500000000003</v>
      </c>
      <c r="D8458" s="4">
        <v>1.909</v>
      </c>
      <c r="E8458" s="4">
        <f>Orte[[#This Row],[Lat_dez]]*PI()/180</f>
        <v>0.83605634493658387</v>
      </c>
      <c r="F8458" s="4">
        <f>Orte[[#This Row],[Lon_dez]]*PI()/180</f>
        <v>3.3318335420571749E-2</v>
      </c>
      <c r="G8458" t="s">
        <v>16180</v>
      </c>
      <c r="I8458" s="4" t="b">
        <v>0</v>
      </c>
      <c r="J8458" s="4" t="str">
        <f>CONCATENATE(Orte[[#This Row],[Ort]]," - ",Orte[[#This Row],[Landkreis]])</f>
        <v xml:space="preserve">Orléans - </v>
      </c>
      <c r="L8458" s="3"/>
      <c r="N8458" t="str">
        <f>Orte[[#This Row],[Ort]]</f>
        <v>Orléans</v>
      </c>
    </row>
    <row r="8459" spans="1:14" x14ac:dyDescent="0.35">
      <c r="A8459" t="s">
        <v>16061</v>
      </c>
      <c r="B8459" s="3"/>
      <c r="C8459" s="4">
        <v>51.2</v>
      </c>
      <c r="D8459" s="4">
        <v>58.566699999999997</v>
      </c>
      <c r="E8459" s="4">
        <f>Orte[[#This Row],[Lat_dez]]*PI()/180</f>
        <v>0.89360857702109675</v>
      </c>
      <c r="F8459" s="4">
        <f>Orte[[#This Row],[Lon_dez]]*PI()/180</f>
        <v>1.022181747027763</v>
      </c>
      <c r="G8459" t="s">
        <v>16186</v>
      </c>
      <c r="I8459" s="4" t="b">
        <v>0</v>
      </c>
      <c r="J8459" s="4" t="str">
        <f>CONCATENATE(Orte[[#This Row],[Ort]]," - ",Orte[[#This Row],[Landkreis]])</f>
        <v xml:space="preserve">Orsk - </v>
      </c>
      <c r="L8459" s="3"/>
      <c r="N8459" t="str">
        <f>Orte[[#This Row],[Ort]]</f>
        <v>Orsk</v>
      </c>
    </row>
    <row r="8460" spans="1:14" x14ac:dyDescent="0.35">
      <c r="A8460" t="s">
        <v>325</v>
      </c>
      <c r="B8460" s="3"/>
      <c r="C8460" s="4">
        <v>59.9133</v>
      </c>
      <c r="D8460" s="4">
        <v>10.738899999999999</v>
      </c>
      <c r="E8460" s="4">
        <f>Orte[[#This Row],[Lat_dez]]*PI()/180</f>
        <v>1.0456843507351186</v>
      </c>
      <c r="F8460" s="4">
        <f>Orte[[#This Row],[Lon_dez]]*PI()/180</f>
        <v>0.18742916304241902</v>
      </c>
      <c r="G8460" t="s">
        <v>16195</v>
      </c>
      <c r="I8460" s="4" t="b">
        <v>0</v>
      </c>
      <c r="J8460" s="4" t="str">
        <f>CONCATENATE(Orte[[#This Row],[Ort]]," - ",Orte[[#This Row],[Landkreis]])</f>
        <v xml:space="preserve">Oslo - </v>
      </c>
      <c r="L8460" s="3"/>
      <c r="N8460" t="str">
        <f>Orte[[#This Row],[Ort]]</f>
        <v>Oslo</v>
      </c>
    </row>
    <row r="8461" spans="1:14" x14ac:dyDescent="0.35">
      <c r="A8461" t="s">
        <v>16062</v>
      </c>
      <c r="B8461" s="3"/>
      <c r="C8461" s="4">
        <v>49.835599999999999</v>
      </c>
      <c r="D8461" s="4">
        <v>18.2925</v>
      </c>
      <c r="E8461" s="4">
        <f>Orte[[#This Row],[Lat_dez]]*PI()/180</f>
        <v>0.86979530470688615</v>
      </c>
      <c r="F8461" s="4">
        <f>Orte[[#This Row],[Lon_dez]]*PI()/180</f>
        <v>0.31926435342106274</v>
      </c>
      <c r="G8461" t="s">
        <v>16201</v>
      </c>
      <c r="I8461" s="4" t="b">
        <v>0</v>
      </c>
      <c r="J8461" s="4" t="str">
        <f>CONCATENATE(Orte[[#This Row],[Ort]]," - ",Orte[[#This Row],[Landkreis]])</f>
        <v xml:space="preserve">Ostrava - </v>
      </c>
      <c r="L8461" s="3"/>
      <c r="N8461" t="str">
        <f>Orte[[#This Row],[Ort]]</f>
        <v>Ostrava</v>
      </c>
    </row>
    <row r="8462" spans="1:14" x14ac:dyDescent="0.35">
      <c r="A8462" t="s">
        <v>111</v>
      </c>
      <c r="B8462" s="3"/>
      <c r="C8462" s="4">
        <v>65.014200000000002</v>
      </c>
      <c r="D8462" s="4">
        <v>25.471900000000002</v>
      </c>
      <c r="E8462" s="4">
        <f>Orte[[#This Row],[Lat_dez]]*PI()/180</f>
        <v>1.1347118505500975</v>
      </c>
      <c r="F8462" s="4">
        <f>Orte[[#This Row],[Lon_dez]]*PI()/180</f>
        <v>0.44456852173874362</v>
      </c>
      <c r="G8462" t="s">
        <v>16197</v>
      </c>
      <c r="I8462" s="4" t="b">
        <v>0</v>
      </c>
      <c r="J8462" s="4" t="str">
        <f>CONCATENATE(Orte[[#This Row],[Ort]]," - ",Orte[[#This Row],[Landkreis]])</f>
        <v xml:space="preserve">Oulu - </v>
      </c>
      <c r="L8462" s="3"/>
      <c r="N8462" t="str">
        <f>Orte[[#This Row],[Ort]]</f>
        <v>Oulu</v>
      </c>
    </row>
    <row r="8463" spans="1:14" x14ac:dyDescent="0.35">
      <c r="A8463" t="s">
        <v>16063</v>
      </c>
      <c r="B8463" s="3"/>
      <c r="C8463" s="4">
        <v>42.336399999999998</v>
      </c>
      <c r="D8463" s="4">
        <v>-7.8632999999999997</v>
      </c>
      <c r="E8463" s="4">
        <f>Orte[[#This Row],[Lat_dez]]*PI()/180</f>
        <v>0.73890957344132724</v>
      </c>
      <c r="F8463" s="4">
        <f>Orte[[#This Row],[Lon_dez]]*PI()/180</f>
        <v>-0.1372404750720701</v>
      </c>
      <c r="G8463" t="s">
        <v>16176</v>
      </c>
      <c r="I8463" s="4" t="b">
        <v>0</v>
      </c>
      <c r="J8463" s="4" t="str">
        <f>CONCATENATE(Orte[[#This Row],[Ort]]," - ",Orte[[#This Row],[Landkreis]])</f>
        <v xml:space="preserve">Ourense - </v>
      </c>
      <c r="L8463" s="3"/>
      <c r="N8463" t="str">
        <f>Orte[[#This Row],[Ort]]</f>
        <v>Ourense</v>
      </c>
    </row>
    <row r="8464" spans="1:14" x14ac:dyDescent="0.35">
      <c r="A8464" t="s">
        <v>16064</v>
      </c>
      <c r="B8464" s="3"/>
      <c r="C8464" s="4">
        <v>43.36</v>
      </c>
      <c r="D8464" s="4">
        <v>-5.8449999999999998</v>
      </c>
      <c r="E8464" s="4">
        <f>Orte[[#This Row],[Lat_dez]]*PI()/180</f>
        <v>0.75677476366474128</v>
      </c>
      <c r="F8464" s="4">
        <f>Orte[[#This Row],[Lon_dez]]*PI()/180</f>
        <v>-0.10201449477906856</v>
      </c>
      <c r="G8464" t="s">
        <v>16176</v>
      </c>
      <c r="I8464" s="4" t="b">
        <v>0</v>
      </c>
      <c r="J8464" s="4" t="str">
        <f>CONCATENATE(Orte[[#This Row],[Ort]]," - ",Orte[[#This Row],[Landkreis]])</f>
        <v xml:space="preserve">Oviedo - </v>
      </c>
      <c r="L8464" s="3"/>
      <c r="N8464" t="str">
        <f>Orte[[#This Row],[Ort]]</f>
        <v>Oviedo</v>
      </c>
    </row>
    <row r="8465" spans="1:14" x14ac:dyDescent="0.35">
      <c r="A8465" t="s">
        <v>16065</v>
      </c>
      <c r="B8465" s="3"/>
      <c r="C8465" s="4">
        <v>51.75</v>
      </c>
      <c r="D8465" s="4">
        <v>-1.25</v>
      </c>
      <c r="E8465" s="4">
        <f>Orte[[#This Row],[Lat_dez]]*PI()/180</f>
        <v>0.90320788790706541</v>
      </c>
      <c r="F8465" s="4">
        <f>Orte[[#This Row],[Lon_dez]]*PI()/180</f>
        <v>-2.1816615649929118E-2</v>
      </c>
      <c r="G8465" t="s">
        <v>16178</v>
      </c>
      <c r="I8465" s="4" t="b">
        <v>0</v>
      </c>
      <c r="J8465" s="4" t="str">
        <f>CONCATENATE(Orte[[#This Row],[Ort]]," - ",Orte[[#This Row],[Landkreis]])</f>
        <v xml:space="preserve">Oxford - </v>
      </c>
      <c r="L8465" s="3"/>
      <c r="N8465" t="str">
        <f>Orte[[#This Row],[Ort]]</f>
        <v>Oxford</v>
      </c>
    </row>
    <row r="8466" spans="1:14" x14ac:dyDescent="0.35">
      <c r="A8466" t="s">
        <v>16066</v>
      </c>
      <c r="B8466" s="3"/>
      <c r="C8466" s="4">
        <v>45.416699999999999</v>
      </c>
      <c r="D8466" s="4">
        <v>11.8667</v>
      </c>
      <c r="E8466" s="4">
        <f>Orte[[#This Row],[Lat_dez]]*PI()/180</f>
        <v>0.79267095039050861</v>
      </c>
      <c r="F8466" s="4">
        <f>Orte[[#This Row],[Lon_dez]]*PI()/180</f>
        <v>0.20711298634641109</v>
      </c>
      <c r="G8466" t="s">
        <v>16183</v>
      </c>
      <c r="I8466" s="4" t="b">
        <v>0</v>
      </c>
      <c r="J8466" s="4" t="str">
        <f>CONCATENATE(Orte[[#This Row],[Ort]]," - ",Orte[[#This Row],[Landkreis]])</f>
        <v xml:space="preserve">Padua - </v>
      </c>
      <c r="L8466" s="3"/>
      <c r="N8466" t="str">
        <f>Orte[[#This Row],[Ort]]</f>
        <v>Padua</v>
      </c>
    </row>
    <row r="8467" spans="1:14" x14ac:dyDescent="0.35">
      <c r="A8467" t="s">
        <v>255</v>
      </c>
      <c r="B8467" s="3"/>
      <c r="C8467" s="4">
        <v>38.1111</v>
      </c>
      <c r="D8467" s="4">
        <v>13.351699999999999</v>
      </c>
      <c r="E8467" s="4">
        <f>Orte[[#This Row],[Lat_dez]]*PI()/180</f>
        <v>0.66516417655681093</v>
      </c>
      <c r="F8467" s="4">
        <f>Orte[[#This Row],[Lon_dez]]*PI()/180</f>
        <v>0.23303112573852686</v>
      </c>
      <c r="G8467" t="s">
        <v>16183</v>
      </c>
      <c r="I8467" s="4" t="b">
        <v>0</v>
      </c>
      <c r="J8467" s="4" t="str">
        <f>CONCATENATE(Orte[[#This Row],[Ort]]," - ",Orte[[#This Row],[Landkreis]])</f>
        <v xml:space="preserve">Palermo - </v>
      </c>
      <c r="L8467" s="3"/>
      <c r="N8467" t="str">
        <f>Orte[[#This Row],[Ort]]</f>
        <v>Palermo</v>
      </c>
    </row>
    <row r="8468" spans="1:14" x14ac:dyDescent="0.35">
      <c r="A8468" t="s">
        <v>16067</v>
      </c>
      <c r="B8468" s="3"/>
      <c r="C8468" s="4">
        <v>42.816699999999997</v>
      </c>
      <c r="D8468" s="4">
        <v>-1.65</v>
      </c>
      <c r="E8468" s="4">
        <f>Orte[[#This Row],[Lat_dez]]*PI()/180</f>
        <v>0.74729238983865609</v>
      </c>
      <c r="F8468" s="4">
        <f>Orte[[#This Row],[Lon_dez]]*PI()/180</f>
        <v>-2.8797932657906436E-2</v>
      </c>
      <c r="G8468" t="s">
        <v>16176</v>
      </c>
      <c r="I8468" s="4" t="b">
        <v>0</v>
      </c>
      <c r="J8468" s="4" t="str">
        <f>CONCATENATE(Orte[[#This Row],[Ort]]," - ",Orte[[#This Row],[Landkreis]])</f>
        <v xml:space="preserve">Pamplona - </v>
      </c>
      <c r="L8468" s="3"/>
      <c r="N8468" t="str">
        <f>Orte[[#This Row],[Ort]]</f>
        <v>Pamplona</v>
      </c>
    </row>
    <row r="8469" spans="1:14" x14ac:dyDescent="0.35">
      <c r="A8469" t="s">
        <v>16068</v>
      </c>
      <c r="B8469" s="3"/>
      <c r="C8469" s="4">
        <v>55.7333</v>
      </c>
      <c r="D8469" s="4">
        <v>24.35</v>
      </c>
      <c r="E8469" s="4">
        <f>Orte[[#This Row],[Lat_dez]]*PI()/180</f>
        <v>0.97272958800175569</v>
      </c>
      <c r="F8469" s="4">
        <f>Orte[[#This Row],[Lon_dez]]*PI()/180</f>
        <v>0.42498767286061923</v>
      </c>
      <c r="G8469" t="s">
        <v>16200</v>
      </c>
      <c r="I8469" s="4" t="b">
        <v>0</v>
      </c>
      <c r="J8469" s="4" t="str">
        <f>CONCATENATE(Orte[[#This Row],[Ort]]," - ",Orte[[#This Row],[Landkreis]])</f>
        <v xml:space="preserve">Panevėžys - </v>
      </c>
      <c r="L8469" s="3"/>
      <c r="N8469" t="str">
        <f>Orte[[#This Row],[Ort]]</f>
        <v>Panevėžys</v>
      </c>
    </row>
    <row r="8470" spans="1:14" x14ac:dyDescent="0.35">
      <c r="A8470" t="s">
        <v>16069</v>
      </c>
      <c r="B8470" s="3"/>
      <c r="C8470" s="4">
        <v>40.237200000000001</v>
      </c>
      <c r="D8470" s="4">
        <v>-3.7742</v>
      </c>
      <c r="E8470" s="4">
        <f>Orte[[#This Row],[Lat_dez]]*PI()/180</f>
        <v>0.70227162178346236</v>
      </c>
      <c r="F8470" s="4">
        <f>Orte[[#This Row],[Lon_dez]]*PI()/180</f>
        <v>-6.5872216628769992E-2</v>
      </c>
      <c r="G8470" t="s">
        <v>16176</v>
      </c>
      <c r="I8470" s="4" t="b">
        <v>0</v>
      </c>
      <c r="J8470" s="4" t="str">
        <f>CONCATENATE(Orte[[#This Row],[Ort]]," - ",Orte[[#This Row],[Landkreis]])</f>
        <v xml:space="preserve">Parla - </v>
      </c>
      <c r="L8470" s="3"/>
      <c r="N8470" t="str">
        <f>Orte[[#This Row],[Ort]]</f>
        <v>Parla</v>
      </c>
    </row>
    <row r="8471" spans="1:14" x14ac:dyDescent="0.35">
      <c r="A8471" t="s">
        <v>7604</v>
      </c>
      <c r="B8471" s="3"/>
      <c r="C8471" s="4">
        <v>48.856699999999996</v>
      </c>
      <c r="D8471" s="4">
        <v>2.3521999999999998</v>
      </c>
      <c r="E8471" s="4">
        <f>Orte[[#This Row],[Lat_dez]]*PI()/180</f>
        <v>0.85271027665911359</v>
      </c>
      <c r="F8471" s="4">
        <f>Orte[[#This Row],[Lon_dez]]*PI()/180</f>
        <v>4.1053634665410614E-2</v>
      </c>
      <c r="G8471" t="s">
        <v>16180</v>
      </c>
      <c r="I8471" s="4" t="b">
        <v>0</v>
      </c>
      <c r="J8471" s="4" t="str">
        <f>CONCATENATE(Orte[[#This Row],[Ort]]," - ",Orte[[#This Row],[Landkreis]])</f>
        <v xml:space="preserve">Paris - </v>
      </c>
      <c r="L8471" s="3"/>
      <c r="N8471" t="str">
        <f>Orte[[#This Row],[Ort]]</f>
        <v>Paris</v>
      </c>
    </row>
    <row r="8472" spans="1:14" x14ac:dyDescent="0.35">
      <c r="A8472" t="s">
        <v>16070</v>
      </c>
      <c r="B8472" s="3"/>
      <c r="C8472" s="4">
        <v>44.801499999999997</v>
      </c>
      <c r="D8472" s="4">
        <v>10.327999999999999</v>
      </c>
      <c r="E8472" s="4">
        <f>Orte[[#This Row],[Lat_dez]]*PI()/180</f>
        <v>0.78193368483223946</v>
      </c>
      <c r="F8472" s="4">
        <f>Orte[[#This Row],[Lon_dez]]*PI()/180</f>
        <v>0.18025760514597436</v>
      </c>
      <c r="G8472" t="s">
        <v>16183</v>
      </c>
      <c r="I8472" s="4" t="b">
        <v>0</v>
      </c>
      <c r="J8472" s="4" t="str">
        <f>CONCATENATE(Orte[[#This Row],[Ort]]," - ",Orte[[#This Row],[Landkreis]])</f>
        <v xml:space="preserve">Parma - </v>
      </c>
      <c r="L8472" s="3"/>
      <c r="N8472" t="str">
        <f>Orte[[#This Row],[Ort]]</f>
        <v>Parma</v>
      </c>
    </row>
    <row r="8473" spans="1:14" x14ac:dyDescent="0.35">
      <c r="A8473" t="s">
        <v>16071</v>
      </c>
      <c r="B8473" s="3"/>
      <c r="C8473" s="4">
        <v>38.0167</v>
      </c>
      <c r="D8473" s="4">
        <v>23.683299999999999</v>
      </c>
      <c r="E8473" s="4">
        <f>Orte[[#This Row],[Lat_dez]]*PI()/180</f>
        <v>0.66351658574292827</v>
      </c>
      <c r="F8473" s="4">
        <f>Orte[[#This Row],[Lon_dez]]*PI()/180</f>
        <v>0.41335156273757301</v>
      </c>
      <c r="G8473" t="s">
        <v>16179</v>
      </c>
      <c r="I8473" s="4" t="b">
        <v>0</v>
      </c>
      <c r="J8473" s="4" t="str">
        <f>CONCATENATE(Orte[[#This Row],[Ort]]," - ",Orte[[#This Row],[Landkreis]])</f>
        <v xml:space="preserve">Peristeri - </v>
      </c>
      <c r="L8473" s="3"/>
      <c r="N8473" t="str">
        <f>Orte[[#This Row],[Ort]]</f>
        <v>Peristeri</v>
      </c>
    </row>
    <row r="8474" spans="1:14" x14ac:dyDescent="0.35">
      <c r="A8474" t="s">
        <v>16072</v>
      </c>
      <c r="B8474" s="3"/>
      <c r="C8474" s="4">
        <v>58</v>
      </c>
      <c r="D8474" s="4">
        <v>56.316699999999997</v>
      </c>
      <c r="E8474" s="4">
        <f>Orte[[#This Row],[Lat_dez]]*PI()/180</f>
        <v>1.0122909661567112</v>
      </c>
      <c r="F8474" s="4">
        <f>Orte[[#This Row],[Lon_dez]]*PI()/180</f>
        <v>0.98291183885789057</v>
      </c>
      <c r="G8474" t="s">
        <v>16186</v>
      </c>
      <c r="I8474" s="4" t="b">
        <v>0</v>
      </c>
      <c r="J8474" s="4" t="str">
        <f>CONCATENATE(Orte[[#This Row],[Ort]]," - ",Orte[[#This Row],[Landkreis]])</f>
        <v xml:space="preserve">Perm - </v>
      </c>
      <c r="L8474" s="3"/>
      <c r="N8474" t="str">
        <f>Orte[[#This Row],[Ort]]</f>
        <v>Perm</v>
      </c>
    </row>
    <row r="8475" spans="1:14" x14ac:dyDescent="0.35">
      <c r="A8475" t="s">
        <v>16073</v>
      </c>
      <c r="B8475" s="3"/>
      <c r="C8475" s="4">
        <v>42.698599999999999</v>
      </c>
      <c r="D8475" s="4">
        <v>2.8956</v>
      </c>
      <c r="E8475" s="4">
        <f>Orte[[#This Row],[Lat_dez]]*PI()/180</f>
        <v>0.7452311559920507</v>
      </c>
      <c r="F8475" s="4">
        <f>Orte[[#This Row],[Lon_dez]]*PI()/180</f>
        <v>5.0537753820747808E-2</v>
      </c>
      <c r="G8475" t="s">
        <v>16180</v>
      </c>
      <c r="I8475" s="4" t="b">
        <v>0</v>
      </c>
      <c r="J8475" s="4" t="str">
        <f>CONCATENATE(Orte[[#This Row],[Ort]]," - ",Orte[[#This Row],[Landkreis]])</f>
        <v xml:space="preserve">Perpignan - </v>
      </c>
      <c r="L8475" s="3"/>
      <c r="N8475" t="str">
        <f>Orte[[#This Row],[Ort]]</f>
        <v>Perpignan</v>
      </c>
    </row>
    <row r="8476" spans="1:14" x14ac:dyDescent="0.35">
      <c r="A8476" t="s">
        <v>253</v>
      </c>
      <c r="B8476" s="3"/>
      <c r="C8476" s="4">
        <v>43.112200000000001</v>
      </c>
      <c r="D8476" s="4">
        <v>12.3889</v>
      </c>
      <c r="E8476" s="4">
        <f>Orte[[#This Row],[Lat_dez]]*PI()/180</f>
        <v>0.75244983777829932</v>
      </c>
      <c r="F8476" s="4">
        <f>Orte[[#This Row],[Lon_dez]]*PI()/180</f>
        <v>0.21622709570032547</v>
      </c>
      <c r="G8476" t="s">
        <v>16183</v>
      </c>
      <c r="I8476" s="4" t="b">
        <v>0</v>
      </c>
      <c r="J8476" s="4" t="str">
        <f>CONCATENATE(Orte[[#This Row],[Ort]]," - ",Orte[[#This Row],[Landkreis]])</f>
        <v xml:space="preserve">Perugia - </v>
      </c>
      <c r="L8476" s="3"/>
      <c r="N8476" t="str">
        <f>Orte[[#This Row],[Ort]]</f>
        <v>Perugia</v>
      </c>
    </row>
    <row r="8477" spans="1:14" x14ac:dyDescent="0.35">
      <c r="A8477" t="s">
        <v>259</v>
      </c>
      <c r="B8477" s="3"/>
      <c r="C8477" s="4">
        <v>42.463900000000002</v>
      </c>
      <c r="D8477" s="4">
        <v>14.2142</v>
      </c>
      <c r="E8477" s="4">
        <f>Orte[[#This Row],[Lat_dez]]*PI()/180</f>
        <v>0.7411348682376202</v>
      </c>
      <c r="F8477" s="4">
        <f>Orte[[#This Row],[Lon_dez]]*PI()/180</f>
        <v>0.24808459053697798</v>
      </c>
      <c r="G8477" t="s">
        <v>16183</v>
      </c>
      <c r="I8477" s="4" t="b">
        <v>0</v>
      </c>
      <c r="J8477" s="4" t="str">
        <f>CONCATENATE(Orte[[#This Row],[Ort]]," - ",Orte[[#This Row],[Landkreis]])</f>
        <v xml:space="preserve">Pescara - </v>
      </c>
      <c r="L8477" s="3"/>
      <c r="N8477" t="str">
        <f>Orte[[#This Row],[Ort]]</f>
        <v>Pescara</v>
      </c>
    </row>
    <row r="8478" spans="1:14" x14ac:dyDescent="0.35">
      <c r="A8478" t="s">
        <v>16074</v>
      </c>
      <c r="B8478" s="3"/>
      <c r="C8478" s="4">
        <v>52.566099999999999</v>
      </c>
      <c r="D8478" s="4">
        <v>-0.2364</v>
      </c>
      <c r="E8478" s="4">
        <f>Orte[[#This Row],[Lat_dez]]*PI()/180</f>
        <v>0.91745151993259111</v>
      </c>
      <c r="F8478" s="4">
        <f>Orte[[#This Row],[Lon_dez]]*PI()/180</f>
        <v>-4.1259583517145948E-3</v>
      </c>
      <c r="G8478" t="s">
        <v>16178</v>
      </c>
      <c r="I8478" s="4" t="b">
        <v>0</v>
      </c>
      <c r="J8478" s="4" t="str">
        <f>CONCATENATE(Orte[[#This Row],[Ort]]," - ",Orte[[#This Row],[Landkreis]])</f>
        <v xml:space="preserve">Peterborough - </v>
      </c>
      <c r="L8478" s="3"/>
      <c r="N8478" t="str">
        <f>Orte[[#This Row],[Ort]]</f>
        <v>Peterborough</v>
      </c>
    </row>
    <row r="8479" spans="1:14" x14ac:dyDescent="0.35">
      <c r="A8479" t="s">
        <v>16075</v>
      </c>
      <c r="B8479" s="3"/>
      <c r="C8479" s="4">
        <v>45.047800000000002</v>
      </c>
      <c r="D8479" s="4">
        <v>9.7005999999999997</v>
      </c>
      <c r="E8479" s="4">
        <f>Orte[[#This Row],[Lat_dez]]*PI()/180</f>
        <v>0.78623243077990157</v>
      </c>
      <c r="F8479" s="4">
        <f>Orte[[#This Row],[Lon_dez]]*PI()/180</f>
        <v>0.16930740941896191</v>
      </c>
      <c r="G8479" t="s">
        <v>16183</v>
      </c>
      <c r="I8479" s="4" t="b">
        <v>0</v>
      </c>
      <c r="J8479" s="4" t="str">
        <f>CONCATENATE(Orte[[#This Row],[Ort]]," - ",Orte[[#This Row],[Landkreis]])</f>
        <v xml:space="preserve">Piacenza - </v>
      </c>
      <c r="L8479" s="3"/>
      <c r="N8479" t="str">
        <f>Orte[[#This Row],[Ort]]</f>
        <v>Piacenza</v>
      </c>
    </row>
    <row r="8480" spans="1:14" x14ac:dyDescent="0.35">
      <c r="A8480" t="s">
        <v>16076</v>
      </c>
      <c r="B8480" s="3"/>
      <c r="C8480" s="4">
        <v>49.747500000000002</v>
      </c>
      <c r="D8480" s="4">
        <v>13.3775</v>
      </c>
      <c r="E8480" s="4">
        <f>Orte[[#This Row],[Lat_dez]]*PI()/180</f>
        <v>0.86825766963587903</v>
      </c>
      <c r="F8480" s="4">
        <f>Orte[[#This Row],[Lon_dez]]*PI()/180</f>
        <v>0.2334814206855414</v>
      </c>
      <c r="G8480" t="s">
        <v>16201</v>
      </c>
      <c r="I8480" s="4" t="b">
        <v>0</v>
      </c>
      <c r="J8480" s="4" t="str">
        <f>CONCATENATE(Orte[[#This Row],[Ort]]," - ",Orte[[#This Row],[Landkreis]])</f>
        <v xml:space="preserve">Pilsen - </v>
      </c>
      <c r="L8480" s="3"/>
      <c r="N8480" t="str">
        <f>Orte[[#This Row],[Ort]]</f>
        <v>Pilsen</v>
      </c>
    </row>
    <row r="8481" spans="1:14" x14ac:dyDescent="0.35">
      <c r="A8481" t="s">
        <v>16077</v>
      </c>
      <c r="B8481" s="3"/>
      <c r="C8481" s="4">
        <v>50.371400000000001</v>
      </c>
      <c r="D8481" s="4">
        <v>-4.1421999999999999</v>
      </c>
      <c r="E8481" s="4">
        <f>Orte[[#This Row],[Lat_dez]]*PI()/180</f>
        <v>0.87914677883907177</v>
      </c>
      <c r="F8481" s="4">
        <f>Orte[[#This Row],[Lon_dez]]*PI()/180</f>
        <v>-7.2295028276109119E-2</v>
      </c>
      <c r="G8481" t="s">
        <v>16178</v>
      </c>
      <c r="I8481" s="4" t="b">
        <v>0</v>
      </c>
      <c r="J8481" s="4" t="str">
        <f>CONCATENATE(Orte[[#This Row],[Ort]]," - ",Orte[[#This Row],[Landkreis]])</f>
        <v xml:space="preserve">Plymouth - </v>
      </c>
      <c r="L8481" s="3"/>
      <c r="N8481" t="str">
        <f>Orte[[#This Row],[Ort]]</f>
        <v>Plymouth</v>
      </c>
    </row>
    <row r="8482" spans="1:14" x14ac:dyDescent="0.35">
      <c r="A8482" t="s">
        <v>7605</v>
      </c>
      <c r="B8482" s="3"/>
      <c r="C8482" s="4">
        <v>42.441400000000002</v>
      </c>
      <c r="D8482" s="4">
        <v>19.262799999999999</v>
      </c>
      <c r="E8482" s="4">
        <f>Orte[[#This Row],[Lat_dez]]*PI()/180</f>
        <v>0.74074216915592139</v>
      </c>
      <c r="F8482" s="4">
        <f>Orte[[#This Row],[Lon_dez]]*PI()/180</f>
        <v>0.33619928315316366</v>
      </c>
      <c r="G8482" t="s">
        <v>308</v>
      </c>
      <c r="I8482" s="4" t="b">
        <v>0</v>
      </c>
      <c r="J8482" s="4" t="str">
        <f>CONCATENATE(Orte[[#This Row],[Ort]]," - ",Orte[[#This Row],[Landkreis]])</f>
        <v xml:space="preserve">Podgorica - </v>
      </c>
      <c r="L8482" s="3"/>
      <c r="N8482" t="str">
        <f>Orte[[#This Row],[Ort]]</f>
        <v>Podgorica</v>
      </c>
    </row>
    <row r="8483" spans="1:14" x14ac:dyDescent="0.35">
      <c r="A8483" t="s">
        <v>16078</v>
      </c>
      <c r="B8483" s="3"/>
      <c r="C8483" s="4">
        <v>55.431100000000001</v>
      </c>
      <c r="D8483" s="4">
        <v>37.5456</v>
      </c>
      <c r="E8483" s="4">
        <f>Orte[[#This Row],[Lat_dez]]*PI()/180</f>
        <v>0.96745520300222887</v>
      </c>
      <c r="F8483" s="4">
        <f>Orte[[#This Row],[Lon_dez]]*PI()/180</f>
        <v>0.65529433963678296</v>
      </c>
      <c r="G8483" t="s">
        <v>16186</v>
      </c>
      <c r="I8483" s="4" t="b">
        <v>0</v>
      </c>
      <c r="J8483" s="4" t="str">
        <f>CONCATENATE(Orte[[#This Row],[Ort]]," - ",Orte[[#This Row],[Landkreis]])</f>
        <v xml:space="preserve">Podolsk - </v>
      </c>
      <c r="L8483" s="3"/>
      <c r="N8483" t="str">
        <f>Orte[[#This Row],[Ort]]</f>
        <v>Podolsk</v>
      </c>
    </row>
    <row r="8484" spans="1:14" x14ac:dyDescent="0.35">
      <c r="A8484" t="s">
        <v>16079</v>
      </c>
      <c r="B8484" s="3"/>
      <c r="C8484" s="4">
        <v>50.716700000000003</v>
      </c>
      <c r="D8484" s="4">
        <v>-1.9833000000000001</v>
      </c>
      <c r="E8484" s="4">
        <f>Orte[[#This Row],[Lat_dez]]*PI()/180</f>
        <v>0.88517340074620821</v>
      </c>
      <c r="F8484" s="4">
        <f>Orte[[#This Row],[Lon_dez]]*PI()/180</f>
        <v>-3.4615115054803539E-2</v>
      </c>
      <c r="G8484" t="s">
        <v>16178</v>
      </c>
      <c r="I8484" s="4" t="b">
        <v>0</v>
      </c>
      <c r="J8484" s="4" t="str">
        <f>CONCATENATE(Orte[[#This Row],[Ort]]," - ",Orte[[#This Row],[Landkreis]])</f>
        <v xml:space="preserve">Poole - </v>
      </c>
      <c r="L8484" s="3"/>
      <c r="N8484" t="str">
        <f>Orte[[#This Row],[Ort]]</f>
        <v>Poole</v>
      </c>
    </row>
    <row r="8485" spans="1:14" x14ac:dyDescent="0.35">
      <c r="A8485" t="s">
        <v>7607</v>
      </c>
      <c r="B8485" s="3"/>
      <c r="C8485" s="4">
        <v>41.162100000000002</v>
      </c>
      <c r="D8485" s="4">
        <v>-8.6219999999999999</v>
      </c>
      <c r="E8485" s="4">
        <f>Orte[[#This Row],[Lat_dez]]*PI()/180</f>
        <v>0.71841417203515789</v>
      </c>
      <c r="F8485" s="4">
        <f>Orte[[#This Row],[Lon_dez]]*PI()/180</f>
        <v>-0.15048228810695108</v>
      </c>
      <c r="G8485" t="s">
        <v>361</v>
      </c>
      <c r="I8485" s="4" t="b">
        <v>0</v>
      </c>
      <c r="J8485" s="4" t="str">
        <f>CONCATENATE(Orte[[#This Row],[Ort]]," - ",Orte[[#This Row],[Landkreis]])</f>
        <v xml:space="preserve">Porto - </v>
      </c>
      <c r="L8485" s="3"/>
      <c r="N8485" t="str">
        <f>Orte[[#This Row],[Ort]]</f>
        <v>Porto</v>
      </c>
    </row>
    <row r="8486" spans="1:14" x14ac:dyDescent="0.35">
      <c r="A8486" t="s">
        <v>16080</v>
      </c>
      <c r="B8486" s="3"/>
      <c r="C8486" s="4">
        <v>50.805799999999998</v>
      </c>
      <c r="D8486" s="4">
        <v>-1.0871999999999999</v>
      </c>
      <c r="E8486" s="4">
        <f>Orte[[#This Row],[Lat_dez]]*PI()/180</f>
        <v>0.88672848910973512</v>
      </c>
      <c r="F8486" s="4">
        <f>Orte[[#This Row],[Lon_dez]]*PI()/180</f>
        <v>-1.8975219627682352E-2</v>
      </c>
      <c r="G8486" t="s">
        <v>16178</v>
      </c>
      <c r="I8486" s="4" t="b">
        <v>0</v>
      </c>
      <c r="J8486" s="4" t="str">
        <f>CONCATENATE(Orte[[#This Row],[Ort]]," - ",Orte[[#This Row],[Landkreis]])</f>
        <v xml:space="preserve">Portsmouth - </v>
      </c>
      <c r="L8486" s="3"/>
      <c r="N8486" t="str">
        <f>Orte[[#This Row],[Ort]]</f>
        <v>Portsmouth</v>
      </c>
    </row>
    <row r="8487" spans="1:14" x14ac:dyDescent="0.35">
      <c r="A8487" t="s">
        <v>7608</v>
      </c>
      <c r="B8487" s="3"/>
      <c r="C8487" s="4">
        <v>52.408299999999997</v>
      </c>
      <c r="D8487" s="4">
        <v>16.933599999999998</v>
      </c>
      <c r="E8487" s="4">
        <f>Orte[[#This Row],[Lat_dez]]*PI()/180</f>
        <v>0.91469739037294417</v>
      </c>
      <c r="F8487" s="4">
        <f>Orte[[#This Row],[Lon_dez]]*PI()/180</f>
        <v>0.29554707421571175</v>
      </c>
      <c r="G8487" t="s">
        <v>16182</v>
      </c>
      <c r="I8487" s="4" t="b">
        <v>0</v>
      </c>
      <c r="J8487" s="4" t="str">
        <f>CONCATENATE(Orte[[#This Row],[Ort]]," - ",Orte[[#This Row],[Landkreis]])</f>
        <v xml:space="preserve">Posen - </v>
      </c>
      <c r="L8487" s="3"/>
      <c r="N8487" t="str">
        <f>Orte[[#This Row],[Ort]]</f>
        <v>Posen</v>
      </c>
    </row>
    <row r="8488" spans="1:14" x14ac:dyDescent="0.35">
      <c r="A8488" t="s">
        <v>448</v>
      </c>
      <c r="B8488" s="3"/>
      <c r="C8488" s="4">
        <v>50.087499999999999</v>
      </c>
      <c r="D8488" s="4">
        <v>14.4214</v>
      </c>
      <c r="E8488" s="4">
        <f>Orte[[#This Row],[Lat_dez]]*PI()/180</f>
        <v>0.87419178909265982</v>
      </c>
      <c r="F8488" s="4">
        <f>Orte[[#This Row],[Lon_dez]]*PI()/180</f>
        <v>0.25170091274711026</v>
      </c>
      <c r="G8488" t="s">
        <v>16201</v>
      </c>
      <c r="I8488" s="4" t="b">
        <v>0</v>
      </c>
      <c r="J8488" s="4" t="str">
        <f>CONCATENATE(Orte[[#This Row],[Ort]]," - ",Orte[[#This Row],[Landkreis]])</f>
        <v xml:space="preserve">Prag - </v>
      </c>
      <c r="L8488" s="3"/>
      <c r="N8488" t="str">
        <f>Orte[[#This Row],[Ort]]</f>
        <v>Prag</v>
      </c>
    </row>
    <row r="8489" spans="1:14" x14ac:dyDescent="0.35">
      <c r="A8489" t="s">
        <v>16081</v>
      </c>
      <c r="B8489" s="3"/>
      <c r="C8489" s="4">
        <v>43.88</v>
      </c>
      <c r="D8489" s="4">
        <v>11.0983</v>
      </c>
      <c r="E8489" s="4">
        <f>Orte[[#This Row],[Lat_dez]]*PI()/180</f>
        <v>0.76585047577511178</v>
      </c>
      <c r="F8489" s="4">
        <f>Orte[[#This Row],[Lon_dez]]*PI()/180</f>
        <v>0.19370187637408667</v>
      </c>
      <c r="G8489" t="s">
        <v>16183</v>
      </c>
      <c r="I8489" s="4" t="b">
        <v>0</v>
      </c>
      <c r="J8489" s="4" t="str">
        <f>CONCATENATE(Orte[[#This Row],[Ort]]," - ",Orte[[#This Row],[Landkreis]])</f>
        <v xml:space="preserve">Prato - </v>
      </c>
      <c r="L8489" s="3"/>
      <c r="N8489" t="str">
        <f>Orte[[#This Row],[Ort]]</f>
        <v>Prato</v>
      </c>
    </row>
    <row r="8490" spans="1:14" x14ac:dyDescent="0.35">
      <c r="A8490" t="s">
        <v>280</v>
      </c>
      <c r="B8490" s="3"/>
      <c r="C8490" s="4">
        <v>42.6633</v>
      </c>
      <c r="D8490" s="4">
        <v>21.162199999999999</v>
      </c>
      <c r="E8490" s="4">
        <f>Orte[[#This Row],[Lat_dez]]*PI()/180</f>
        <v>0.7446150547660968</v>
      </c>
      <c r="F8490" s="4">
        <f>Orte[[#This Row],[Lon_dez]]*PI()/180</f>
        <v>0.36935006696554401</v>
      </c>
      <c r="G8490" t="s">
        <v>282</v>
      </c>
      <c r="I8490" s="4" t="b">
        <v>0</v>
      </c>
      <c r="J8490" s="4" t="str">
        <f>CONCATENATE(Orte[[#This Row],[Ort]]," - ",Orte[[#This Row],[Landkreis]])</f>
        <v xml:space="preserve">Pristina - </v>
      </c>
      <c r="L8490" s="3"/>
      <c r="N8490" t="str">
        <f>Orte[[#This Row],[Ort]]</f>
        <v>Pristina</v>
      </c>
    </row>
    <row r="8491" spans="1:14" x14ac:dyDescent="0.35">
      <c r="A8491" t="s">
        <v>16082</v>
      </c>
      <c r="B8491" s="3"/>
      <c r="C8491" s="4">
        <v>46.071100000000001</v>
      </c>
      <c r="D8491" s="4">
        <v>18.2331</v>
      </c>
      <c r="E8491" s="4">
        <f>Orte[[#This Row],[Lat_dez]]*PI()/180</f>
        <v>0.80409238501555946</v>
      </c>
      <c r="F8491" s="4">
        <f>Orte[[#This Row],[Lon_dez]]*PI()/180</f>
        <v>0.31822762784537806</v>
      </c>
      <c r="G8491" t="s">
        <v>16190</v>
      </c>
      <c r="I8491" s="4" t="b">
        <v>0</v>
      </c>
      <c r="J8491" s="4" t="str">
        <f>CONCATENATE(Orte[[#This Row],[Ort]]," - ",Orte[[#This Row],[Landkreis]])</f>
        <v xml:space="preserve">Pécs - </v>
      </c>
      <c r="L8491" s="3"/>
      <c r="N8491" t="str">
        <f>Orte[[#This Row],[Ort]]</f>
        <v>Pécs</v>
      </c>
    </row>
    <row r="8492" spans="1:14" x14ac:dyDescent="0.35">
      <c r="A8492" t="s">
        <v>16083</v>
      </c>
      <c r="B8492" s="3"/>
      <c r="C8492" s="4">
        <v>52.55</v>
      </c>
      <c r="D8492" s="4">
        <v>19.7</v>
      </c>
      <c r="E8492" s="4">
        <f>Orte[[#This Row],[Lat_dez]]*PI()/180</f>
        <v>0.91717052192302018</v>
      </c>
      <c r="F8492" s="4">
        <f>Orte[[#This Row],[Lon_dez]]*PI()/180</f>
        <v>0.3438298626428829</v>
      </c>
      <c r="G8492" t="s">
        <v>16182</v>
      </c>
      <c r="I8492" s="4" t="b">
        <v>0</v>
      </c>
      <c r="J8492" s="4" t="str">
        <f>CONCATENATE(Orte[[#This Row],[Ort]]," - ",Orte[[#This Row],[Landkreis]])</f>
        <v xml:space="preserve">Płock - </v>
      </c>
      <c r="L8492" s="3"/>
      <c r="N8492" t="str">
        <f>Orte[[#This Row],[Ort]]</f>
        <v>Płock</v>
      </c>
    </row>
    <row r="8493" spans="1:14" x14ac:dyDescent="0.35">
      <c r="A8493" t="s">
        <v>16084</v>
      </c>
      <c r="B8493" s="3"/>
      <c r="C8493" s="4">
        <v>51.403599999999997</v>
      </c>
      <c r="D8493" s="4">
        <v>21.156700000000001</v>
      </c>
      <c r="E8493" s="4">
        <f>Orte[[#This Row],[Lat_dez]]*PI()/180</f>
        <v>0.89716206737815707</v>
      </c>
      <c r="F8493" s="4">
        <f>Orte[[#This Row],[Lon_dez]]*PI()/180</f>
        <v>0.3692540738566843</v>
      </c>
      <c r="G8493" t="s">
        <v>16182</v>
      </c>
      <c r="I8493" s="4" t="b">
        <v>0</v>
      </c>
      <c r="J8493" s="4" t="str">
        <f>CONCATENATE(Orte[[#This Row],[Ort]]," - ",Orte[[#This Row],[Landkreis]])</f>
        <v xml:space="preserve">Radom - </v>
      </c>
      <c r="L8493" s="3"/>
      <c r="N8493" t="str">
        <f>Orte[[#This Row],[Ort]]</f>
        <v>Radom</v>
      </c>
    </row>
    <row r="8494" spans="1:14" x14ac:dyDescent="0.35">
      <c r="A8494" t="s">
        <v>16085</v>
      </c>
      <c r="B8494" s="3"/>
      <c r="C8494" s="4">
        <v>44.4161</v>
      </c>
      <c r="D8494" s="4">
        <v>12.201700000000001</v>
      </c>
      <c r="E8494" s="4">
        <f>Orte[[#This Row],[Lat_dez]]*PI()/180</f>
        <v>0.77520718589505344</v>
      </c>
      <c r="F8494" s="4">
        <f>Orte[[#This Row],[Lon_dez]]*PI()/180</f>
        <v>0.21295983934059212</v>
      </c>
      <c r="G8494" t="s">
        <v>16183</v>
      </c>
      <c r="I8494" s="4" t="b">
        <v>0</v>
      </c>
      <c r="J8494" s="4" t="str">
        <f>CONCATENATE(Orte[[#This Row],[Ort]]," - ",Orte[[#This Row],[Landkreis]])</f>
        <v xml:space="preserve">Ravenna - </v>
      </c>
      <c r="L8494" s="3"/>
      <c r="N8494" t="str">
        <f>Orte[[#This Row],[Ort]]</f>
        <v>Ravenna</v>
      </c>
    </row>
    <row r="8495" spans="1:14" x14ac:dyDescent="0.35">
      <c r="A8495" t="s">
        <v>16086</v>
      </c>
      <c r="B8495" s="3"/>
      <c r="C8495" s="4">
        <v>51.4542</v>
      </c>
      <c r="D8495" s="4">
        <v>-0.97309999999999997</v>
      </c>
      <c r="E8495" s="4">
        <f>Orte[[#This Row],[Lat_dez]]*PI()/180</f>
        <v>0.89804520397966625</v>
      </c>
      <c r="F8495" s="4">
        <f>Orte[[#This Row],[Lon_dez]]*PI()/180</f>
        <v>-1.6983798951156821E-2</v>
      </c>
      <c r="G8495" t="s">
        <v>16178</v>
      </c>
      <c r="I8495" s="4" t="b">
        <v>0</v>
      </c>
      <c r="J8495" s="4" t="str">
        <f>CONCATENATE(Orte[[#This Row],[Ort]]," - ",Orte[[#This Row],[Landkreis]])</f>
        <v xml:space="preserve">Reading - </v>
      </c>
      <c r="L8495" s="3"/>
      <c r="N8495" t="str">
        <f>Orte[[#This Row],[Ort]]</f>
        <v>Reading</v>
      </c>
    </row>
    <row r="8496" spans="1:14" x14ac:dyDescent="0.35">
      <c r="A8496" t="s">
        <v>16087</v>
      </c>
      <c r="B8496" s="3"/>
      <c r="C8496" s="4">
        <v>38.111400000000003</v>
      </c>
      <c r="D8496" s="4">
        <v>15.661899999999999</v>
      </c>
      <c r="E8496" s="4">
        <f>Orte[[#This Row],[Lat_dez]]*PI()/180</f>
        <v>0.66516941254456696</v>
      </c>
      <c r="F8496" s="4">
        <f>Orte[[#This Row],[Lon_dez]]*PI()/180</f>
        <v>0.27335172211809988</v>
      </c>
      <c r="G8496" t="s">
        <v>16183</v>
      </c>
      <c r="I8496" s="4" t="b">
        <v>0</v>
      </c>
      <c r="J8496" s="4" t="str">
        <f>CONCATENATE(Orte[[#This Row],[Ort]]," - ",Orte[[#This Row],[Landkreis]])</f>
        <v xml:space="preserve">Reggio Calabria - </v>
      </c>
      <c r="L8496" s="3"/>
      <c r="N8496" t="str">
        <f>Orte[[#This Row],[Ort]]</f>
        <v>Reggio Calabria</v>
      </c>
    </row>
    <row r="8497" spans="1:14" x14ac:dyDescent="0.35">
      <c r="A8497" t="s">
        <v>16088</v>
      </c>
      <c r="B8497" s="3"/>
      <c r="C8497" s="4">
        <v>44.7</v>
      </c>
      <c r="D8497" s="4">
        <v>10.6333</v>
      </c>
      <c r="E8497" s="4">
        <f>Orte[[#This Row],[Lat_dez]]*PI()/180</f>
        <v>0.78016217564146539</v>
      </c>
      <c r="F8497" s="4">
        <f>Orte[[#This Row],[Lon_dez]]*PI()/180</f>
        <v>0.18558609535231305</v>
      </c>
      <c r="G8497" t="s">
        <v>16183</v>
      </c>
      <c r="I8497" s="4" t="b">
        <v>0</v>
      </c>
      <c r="J8497" s="4" t="str">
        <f>CONCATENATE(Orte[[#This Row],[Ort]]," - ",Orte[[#This Row],[Landkreis]])</f>
        <v xml:space="preserve">Reggio nell’Emilia - </v>
      </c>
      <c r="L8497" s="3"/>
      <c r="N8497" t="str">
        <f>Orte[[#This Row],[Ort]]</f>
        <v>Reggio nell’Emilia</v>
      </c>
    </row>
    <row r="8498" spans="1:14" x14ac:dyDescent="0.35">
      <c r="A8498" t="s">
        <v>16089</v>
      </c>
      <c r="B8498" s="3"/>
      <c r="C8498" s="4">
        <v>49.262799999999999</v>
      </c>
      <c r="D8498" s="4">
        <v>4.0347</v>
      </c>
      <c r="E8498" s="4">
        <f>Orte[[#This Row],[Lat_dez]]*PI()/180</f>
        <v>0.85979805875146254</v>
      </c>
      <c r="F8498" s="4">
        <f>Orte[[#This Row],[Lon_dez]]*PI()/180</f>
        <v>7.041879933021522E-2</v>
      </c>
      <c r="G8498" t="s">
        <v>16180</v>
      </c>
      <c r="I8498" s="4" t="b">
        <v>0</v>
      </c>
      <c r="J8498" s="4" t="str">
        <f>CONCATENATE(Orte[[#This Row],[Ort]]," - ",Orte[[#This Row],[Landkreis]])</f>
        <v xml:space="preserve">Reims - </v>
      </c>
      <c r="L8498" s="3"/>
      <c r="N8498" t="str">
        <f>Orte[[#This Row],[Ort]]</f>
        <v>Reims</v>
      </c>
    </row>
    <row r="8499" spans="1:14" x14ac:dyDescent="0.35">
      <c r="A8499" t="s">
        <v>151</v>
      </c>
      <c r="B8499" s="3"/>
      <c r="C8499" s="4">
        <v>48.114699999999999</v>
      </c>
      <c r="D8499" s="4">
        <v>-1.6794</v>
      </c>
      <c r="E8499" s="4">
        <f>Orte[[#This Row],[Lat_dez]]*PI()/180</f>
        <v>0.83975993360931556</v>
      </c>
      <c r="F8499" s="4">
        <f>Orte[[#This Row],[Lon_dez]]*PI()/180</f>
        <v>-2.9311059457992769E-2</v>
      </c>
      <c r="G8499" t="s">
        <v>16180</v>
      </c>
      <c r="I8499" s="4" t="b">
        <v>0</v>
      </c>
      <c r="J8499" s="4" t="str">
        <f>CONCATENATE(Orte[[#This Row],[Ort]]," - ",Orte[[#This Row],[Landkreis]])</f>
        <v xml:space="preserve">Rennes - </v>
      </c>
      <c r="L8499" s="3"/>
      <c r="N8499" t="str">
        <f>Orte[[#This Row],[Ort]]</f>
        <v>Rennes</v>
      </c>
    </row>
    <row r="8500" spans="1:14" x14ac:dyDescent="0.35">
      <c r="A8500" t="s">
        <v>7610</v>
      </c>
      <c r="B8500" s="3"/>
      <c r="C8500" s="4">
        <v>41.155999999999999</v>
      </c>
      <c r="D8500" s="4">
        <v>1.1080000000000001</v>
      </c>
      <c r="E8500" s="4">
        <f>Orte[[#This Row],[Lat_dez]]*PI()/180</f>
        <v>0.71830770695078627</v>
      </c>
      <c r="F8500" s="4">
        <f>Orte[[#This Row],[Lon_dez]]*PI()/180</f>
        <v>1.9338248112097171E-2</v>
      </c>
      <c r="G8500" t="s">
        <v>16176</v>
      </c>
      <c r="I8500" s="4" t="b">
        <v>0</v>
      </c>
      <c r="J8500" s="4" t="str">
        <f>CONCATENATE(Orte[[#This Row],[Ort]]," - ",Orte[[#This Row],[Landkreis]])</f>
        <v xml:space="preserve">Reus - </v>
      </c>
      <c r="L8500" s="3"/>
      <c r="N8500" t="str">
        <f>Orte[[#This Row],[Ort]]</f>
        <v>Reus</v>
      </c>
    </row>
    <row r="8501" spans="1:14" x14ac:dyDescent="0.35">
      <c r="A8501" t="s">
        <v>296</v>
      </c>
      <c r="B8501" s="3"/>
      <c r="C8501" s="4">
        <v>56.948900000000002</v>
      </c>
      <c r="D8501" s="4">
        <v>24.106400000000001</v>
      </c>
      <c r="E8501" s="4">
        <f>Orte[[#This Row],[Lat_dez]]*PI()/180</f>
        <v>0.99394581038899865</v>
      </c>
      <c r="F8501" s="4">
        <f>Orte[[#This Row],[Lon_dez]]*PI()/180</f>
        <v>0.42073605080276111</v>
      </c>
      <c r="G8501" t="s">
        <v>16194</v>
      </c>
      <c r="I8501" s="4" t="b">
        <v>0</v>
      </c>
      <c r="J8501" s="4" t="str">
        <f>CONCATENATE(Orte[[#This Row],[Ort]]," - ",Orte[[#This Row],[Landkreis]])</f>
        <v xml:space="preserve">Riga - </v>
      </c>
      <c r="L8501" s="3"/>
      <c r="N8501" t="str">
        <f>Orte[[#This Row],[Ort]]</f>
        <v>Riga</v>
      </c>
    </row>
    <row r="8502" spans="1:14" x14ac:dyDescent="0.35">
      <c r="A8502" t="s">
        <v>16090</v>
      </c>
      <c r="B8502" s="3"/>
      <c r="C8502" s="4">
        <v>44.059399999999997</v>
      </c>
      <c r="D8502" s="4">
        <v>12.568300000000001</v>
      </c>
      <c r="E8502" s="4">
        <f>Orte[[#This Row],[Lat_dez]]*PI()/180</f>
        <v>0.76898159645318964</v>
      </c>
      <c r="F8502" s="4">
        <f>Orte[[#This Row],[Lon_dez]]*PI()/180</f>
        <v>0.2193582163784033</v>
      </c>
      <c r="G8502" t="s">
        <v>16183</v>
      </c>
      <c r="I8502" s="4" t="b">
        <v>0</v>
      </c>
      <c r="J8502" s="4" t="str">
        <f>CONCATENATE(Orte[[#This Row],[Ort]]," - ",Orte[[#This Row],[Landkreis]])</f>
        <v xml:space="preserve">Rimini - </v>
      </c>
      <c r="L8502" s="3"/>
      <c r="N8502" t="str">
        <f>Orte[[#This Row],[Ort]]</f>
        <v>Rimini</v>
      </c>
    </row>
    <row r="8503" spans="1:14" x14ac:dyDescent="0.35">
      <c r="A8503" t="s">
        <v>16091</v>
      </c>
      <c r="B8503" s="3"/>
      <c r="C8503" s="4">
        <v>53.61</v>
      </c>
      <c r="D8503" s="4">
        <v>-2.16</v>
      </c>
      <c r="E8503" s="4">
        <f>Orte[[#This Row],[Lat_dez]]*PI()/180</f>
        <v>0.93567101199416003</v>
      </c>
      <c r="F8503" s="4">
        <f>Orte[[#This Row],[Lon_dez]]*PI()/180</f>
        <v>-3.7699111843077518E-2</v>
      </c>
      <c r="G8503" t="s">
        <v>16178</v>
      </c>
      <c r="I8503" s="4" t="b">
        <v>0</v>
      </c>
      <c r="J8503" s="4" t="str">
        <f>CONCATENATE(Orte[[#This Row],[Ort]]," - ",Orte[[#This Row],[Landkreis]])</f>
        <v xml:space="preserve">Rochdale - </v>
      </c>
      <c r="L8503" s="3"/>
      <c r="N8503" t="str">
        <f>Orte[[#This Row],[Ort]]</f>
        <v>Rochdale</v>
      </c>
    </row>
    <row r="8504" spans="1:14" x14ac:dyDescent="0.35">
      <c r="A8504" t="s">
        <v>7612</v>
      </c>
      <c r="B8504" s="3"/>
      <c r="C8504" s="4">
        <v>41.893300000000004</v>
      </c>
      <c r="D8504" s="4">
        <v>12.482799999999999</v>
      </c>
      <c r="E8504" s="4">
        <f>Orte[[#This Row],[Lat_dez]]*PI()/180</f>
        <v>0.73117601952574052</v>
      </c>
      <c r="F8504" s="4">
        <f>Orte[[#This Row],[Lon_dez]]*PI()/180</f>
        <v>0.21786595986794816</v>
      </c>
      <c r="G8504" t="s">
        <v>16183</v>
      </c>
      <c r="I8504" s="4" t="b">
        <v>0</v>
      </c>
      <c r="J8504" s="4" t="str">
        <f>CONCATENATE(Orte[[#This Row],[Ort]]," - ",Orte[[#This Row],[Landkreis]])</f>
        <v xml:space="preserve">Rom - </v>
      </c>
      <c r="L8504" s="3"/>
      <c r="N8504" t="str">
        <f>Orte[[#This Row],[Ort]]</f>
        <v>Rom</v>
      </c>
    </row>
    <row r="8505" spans="1:14" x14ac:dyDescent="0.35">
      <c r="A8505" t="s">
        <v>16092</v>
      </c>
      <c r="B8505" s="3"/>
      <c r="C8505" s="4">
        <v>53.43</v>
      </c>
      <c r="D8505" s="4">
        <v>-1.357</v>
      </c>
      <c r="E8505" s="4">
        <f>Orte[[#This Row],[Lat_dez]]*PI()/180</f>
        <v>0.93252941934057021</v>
      </c>
      <c r="F8505" s="4">
        <f>Orte[[#This Row],[Lon_dez]]*PI()/180</f>
        <v>-2.3684117949563047E-2</v>
      </c>
      <c r="G8505" t="s">
        <v>16178</v>
      </c>
      <c r="I8505" s="4" t="b">
        <v>0</v>
      </c>
      <c r="J8505" s="4" t="str">
        <f>CONCATENATE(Orte[[#This Row],[Ort]]," - ",Orte[[#This Row],[Landkreis]])</f>
        <v xml:space="preserve">Rotherham - </v>
      </c>
      <c r="L8505" s="3"/>
      <c r="N8505" t="str">
        <f>Orte[[#This Row],[Ort]]</f>
        <v>Rotherham</v>
      </c>
    </row>
    <row r="8506" spans="1:14" x14ac:dyDescent="0.35">
      <c r="A8506" t="s">
        <v>7613</v>
      </c>
      <c r="B8506" s="3"/>
      <c r="C8506" s="4">
        <v>51.92</v>
      </c>
      <c r="D8506" s="4">
        <v>4.4800000000000004</v>
      </c>
      <c r="E8506" s="4">
        <f>Orte[[#This Row],[Lat_dez]]*PI()/180</f>
        <v>0.90617494763545592</v>
      </c>
      <c r="F8506" s="4">
        <f>Orte[[#This Row],[Lon_dez]]*PI()/180</f>
        <v>7.819075048934597E-2</v>
      </c>
      <c r="G8506" t="s">
        <v>16181</v>
      </c>
      <c r="I8506" s="4" t="b">
        <v>0</v>
      </c>
      <c r="J8506" s="4" t="str">
        <f>CONCATENATE(Orte[[#This Row],[Ort]]," - ",Orte[[#This Row],[Landkreis]])</f>
        <v xml:space="preserve">Rotterdam - </v>
      </c>
      <c r="L8506" s="3"/>
      <c r="N8506" t="str">
        <f>Orte[[#This Row],[Ort]]</f>
        <v>Rotterdam</v>
      </c>
    </row>
    <row r="8507" spans="1:14" x14ac:dyDescent="0.35">
      <c r="A8507" t="s">
        <v>16093</v>
      </c>
      <c r="B8507" s="3"/>
      <c r="C8507" s="4">
        <v>49.442799999999998</v>
      </c>
      <c r="D8507" s="4">
        <v>1.0886</v>
      </c>
      <c r="E8507" s="4">
        <f>Orte[[#This Row],[Lat_dez]]*PI()/180</f>
        <v>0.86293965140505235</v>
      </c>
      <c r="F8507" s="4">
        <f>Orte[[#This Row],[Lon_dez]]*PI()/180</f>
        <v>1.899965423721027E-2</v>
      </c>
      <c r="G8507" t="s">
        <v>16180</v>
      </c>
      <c r="I8507" s="4" t="b">
        <v>0</v>
      </c>
      <c r="J8507" s="4" t="str">
        <f>CONCATENATE(Orte[[#This Row],[Ort]]," - ",Orte[[#This Row],[Landkreis]])</f>
        <v xml:space="preserve">Rouen - </v>
      </c>
      <c r="L8507" s="3"/>
      <c r="N8507" t="str">
        <f>Orte[[#This Row],[Ort]]</f>
        <v>Rouen</v>
      </c>
    </row>
    <row r="8508" spans="1:14" x14ac:dyDescent="0.35">
      <c r="A8508" t="s">
        <v>16094</v>
      </c>
      <c r="B8508" s="3"/>
      <c r="C8508" s="4">
        <v>50.262799999999999</v>
      </c>
      <c r="D8508" s="4">
        <v>18.8536</v>
      </c>
      <c r="E8508" s="4">
        <f>Orte[[#This Row],[Lat_dez]]*PI()/180</f>
        <v>0.87725135127140574</v>
      </c>
      <c r="F8508" s="4">
        <f>Orte[[#This Row],[Lon_dez]]*PI()/180</f>
        <v>0.3290573958540029</v>
      </c>
      <c r="G8508" t="s">
        <v>16182</v>
      </c>
      <c r="I8508" s="4" t="b">
        <v>0</v>
      </c>
      <c r="J8508" s="4" t="str">
        <f>CONCATENATE(Orte[[#This Row],[Ort]]," - ",Orte[[#This Row],[Landkreis]])</f>
        <v xml:space="preserve">Ruda Śląska - </v>
      </c>
      <c r="L8508" s="3"/>
      <c r="N8508" t="str">
        <f>Orte[[#This Row],[Ort]]</f>
        <v>Ruda Śląska</v>
      </c>
    </row>
    <row r="8509" spans="1:14" x14ac:dyDescent="0.35">
      <c r="A8509" t="s">
        <v>16095</v>
      </c>
      <c r="B8509" s="3"/>
      <c r="C8509" s="4">
        <v>58.05</v>
      </c>
      <c r="D8509" s="4">
        <v>38.833300000000001</v>
      </c>
      <c r="E8509" s="4">
        <f>Orte[[#This Row],[Lat_dez]]*PI()/180</f>
        <v>1.0131636307827083</v>
      </c>
      <c r="F8509" s="4">
        <f>Orte[[#This Row],[Lon_dez]]*PI()/180</f>
        <v>0.67776894441471391</v>
      </c>
      <c r="G8509" t="s">
        <v>16186</v>
      </c>
      <c r="I8509" s="4" t="b">
        <v>0</v>
      </c>
      <c r="J8509" s="4" t="str">
        <f>CONCATENATE(Orte[[#This Row],[Ort]]," - ",Orte[[#This Row],[Landkreis]])</f>
        <v xml:space="preserve">Rybinsk - </v>
      </c>
      <c r="L8509" s="3"/>
      <c r="N8509" t="str">
        <f>Orte[[#This Row],[Ort]]</f>
        <v>Rybinsk</v>
      </c>
    </row>
    <row r="8510" spans="1:14" x14ac:dyDescent="0.35">
      <c r="A8510" t="s">
        <v>16096</v>
      </c>
      <c r="B8510" s="3"/>
      <c r="C8510" s="4">
        <v>50.083300000000001</v>
      </c>
      <c r="D8510" s="4">
        <v>18.55</v>
      </c>
      <c r="E8510" s="4">
        <f>Orte[[#This Row],[Lat_dez]]*PI()/180</f>
        <v>0.87411848526407598</v>
      </c>
      <c r="F8510" s="4">
        <f>Orte[[#This Row],[Lon_dez]]*PI()/180</f>
        <v>0.32375857624494814</v>
      </c>
      <c r="G8510" t="s">
        <v>16182</v>
      </c>
      <c r="I8510" s="4" t="b">
        <v>0</v>
      </c>
      <c r="J8510" s="4" t="str">
        <f>CONCATENATE(Orte[[#This Row],[Ort]]," - ",Orte[[#This Row],[Landkreis]])</f>
        <v xml:space="preserve">Rybnik - </v>
      </c>
      <c r="L8510" s="3"/>
      <c r="N8510" t="str">
        <f>Orte[[#This Row],[Ort]]</f>
        <v>Rybnik</v>
      </c>
    </row>
    <row r="8511" spans="1:14" x14ac:dyDescent="0.35">
      <c r="A8511" t="s">
        <v>16097</v>
      </c>
      <c r="B8511" s="3"/>
      <c r="C8511" s="4">
        <v>50.033299999999997</v>
      </c>
      <c r="D8511" s="4">
        <v>22</v>
      </c>
      <c r="E8511" s="4">
        <f>Orte[[#This Row],[Lat_dez]]*PI()/180</f>
        <v>0.87324582063807887</v>
      </c>
      <c r="F8511" s="4">
        <f>Orte[[#This Row],[Lon_dez]]*PI()/180</f>
        <v>0.38397243543875248</v>
      </c>
      <c r="G8511" t="s">
        <v>16182</v>
      </c>
      <c r="I8511" s="4" t="b">
        <v>0</v>
      </c>
      <c r="J8511" s="4" t="str">
        <f>CONCATENATE(Orte[[#This Row],[Ort]]," - ",Orte[[#This Row],[Landkreis]])</f>
        <v xml:space="preserve">Rzeszów - </v>
      </c>
      <c r="L8511" s="3"/>
      <c r="N8511" t="str">
        <f>Orte[[#This Row],[Ort]]</f>
        <v>Rzeszów</v>
      </c>
    </row>
    <row r="8512" spans="1:14" x14ac:dyDescent="0.35">
      <c r="A8512" t="s">
        <v>16098</v>
      </c>
      <c r="B8512" s="3"/>
      <c r="C8512" s="4">
        <v>45.104700000000001</v>
      </c>
      <c r="D8512" s="4">
        <v>24.375599999999999</v>
      </c>
      <c r="E8512" s="4">
        <f>Orte[[#This Row],[Lat_dez]]*PI()/180</f>
        <v>0.7872255231242864</v>
      </c>
      <c r="F8512" s="4">
        <f>Orte[[#This Row],[Lon_dez]]*PI()/180</f>
        <v>0.4254344771491298</v>
      </c>
      <c r="G8512" t="s">
        <v>16185</v>
      </c>
      <c r="I8512" s="4" t="b">
        <v>0</v>
      </c>
      <c r="J8512" s="4" t="str">
        <f>CONCATENATE(Orte[[#This Row],[Ort]]," - ",Orte[[#This Row],[Landkreis]])</f>
        <v xml:space="preserve">Râmnicu Vâlcea - </v>
      </c>
      <c r="L8512" s="3"/>
      <c r="N8512" t="str">
        <f>Orte[[#This Row],[Ort]]</f>
        <v>Râmnicu Vâlcea</v>
      </c>
    </row>
    <row r="8513" spans="1:14" x14ac:dyDescent="0.35">
      <c r="A8513" t="s">
        <v>16099</v>
      </c>
      <c r="B8513" s="3"/>
      <c r="C8513" s="4">
        <v>41.5486</v>
      </c>
      <c r="D8513" s="4">
        <v>2.1074999999999999</v>
      </c>
      <c r="E8513" s="4">
        <f>Orte[[#This Row],[Lat_dez]]*PI()/180</f>
        <v>0.72515986959411594</v>
      </c>
      <c r="F8513" s="4">
        <f>Orte[[#This Row],[Lon_dez]]*PI()/180</f>
        <v>3.6782813985780489E-2</v>
      </c>
      <c r="G8513" t="s">
        <v>16176</v>
      </c>
      <c r="I8513" s="4" t="b">
        <v>0</v>
      </c>
      <c r="J8513" s="4" t="str">
        <f>CONCATENATE(Orte[[#This Row],[Ort]]," - ",Orte[[#This Row],[Landkreis]])</f>
        <v xml:space="preserve">Sabadell - </v>
      </c>
      <c r="L8513" s="3"/>
      <c r="N8513" t="str">
        <f>Orte[[#This Row],[Ort]]</f>
        <v>Sabadell</v>
      </c>
    </row>
    <row r="8514" spans="1:14" x14ac:dyDescent="0.35">
      <c r="A8514" t="s">
        <v>16100</v>
      </c>
      <c r="B8514" s="3"/>
      <c r="C8514" s="4">
        <v>53.4542</v>
      </c>
      <c r="D8514" s="4">
        <v>-2.7361</v>
      </c>
      <c r="E8514" s="4">
        <f>Orte[[#This Row],[Lat_dez]]*PI()/180</f>
        <v>0.93295178901955289</v>
      </c>
      <c r="F8514" s="4">
        <f>Orte[[#This Row],[Lon_dez]]*PI()/180</f>
        <v>-4.775395366381685E-2</v>
      </c>
      <c r="G8514" t="s">
        <v>16178</v>
      </c>
      <c r="I8514" s="4" t="b">
        <v>0</v>
      </c>
      <c r="J8514" s="4" t="str">
        <f>CONCATENATE(Orte[[#This Row],[Ort]]," - ",Orte[[#This Row],[Landkreis]])</f>
        <v xml:space="preserve">Saint Helens - </v>
      </c>
      <c r="L8514" s="3"/>
      <c r="N8514" t="str">
        <f>Orte[[#This Row],[Ort]]</f>
        <v>Saint Helens</v>
      </c>
    </row>
    <row r="8515" spans="1:14" x14ac:dyDescent="0.35">
      <c r="A8515" t="s">
        <v>16101</v>
      </c>
      <c r="B8515" s="3"/>
      <c r="C8515" s="4">
        <v>53.423999999999999</v>
      </c>
      <c r="D8515" s="4">
        <v>-2.3220000000000001</v>
      </c>
      <c r="E8515" s="4">
        <f>Orte[[#This Row],[Lat_dez]]*PI()/180</f>
        <v>0.9324246995854506</v>
      </c>
      <c r="F8515" s="4">
        <f>Orte[[#This Row],[Lon_dez]]*PI()/180</f>
        <v>-4.0526545231308331E-2</v>
      </c>
      <c r="G8515" t="s">
        <v>16178</v>
      </c>
      <c r="I8515" s="4" t="b">
        <v>0</v>
      </c>
      <c r="J8515" s="4" t="str">
        <f>CONCATENATE(Orte[[#This Row],[Ort]]," - ",Orte[[#This Row],[Landkreis]])</f>
        <v xml:space="preserve">Sale - </v>
      </c>
      <c r="L8515" s="3"/>
      <c r="N8515" t="str">
        <f>Orte[[#This Row],[Ort]]</f>
        <v>Sale</v>
      </c>
    </row>
    <row r="8516" spans="1:14" x14ac:dyDescent="0.35">
      <c r="A8516" t="s">
        <v>16102</v>
      </c>
      <c r="B8516" s="3"/>
      <c r="C8516" s="4">
        <v>53.482999999999997</v>
      </c>
      <c r="D8516" s="4">
        <v>-2.2930999999999999</v>
      </c>
      <c r="E8516" s="4">
        <f>Orte[[#This Row],[Lat_dez]]*PI()/180</f>
        <v>0.93345444384412712</v>
      </c>
      <c r="F8516" s="4">
        <f>Orte[[#This Row],[Lon_dez]]*PI()/180</f>
        <v>-4.0022145077481967E-2</v>
      </c>
      <c r="G8516" t="s">
        <v>16178</v>
      </c>
      <c r="I8516" s="4" t="b">
        <v>0</v>
      </c>
      <c r="J8516" s="4" t="str">
        <f>CONCATENATE(Orte[[#This Row],[Ort]]," - ",Orte[[#This Row],[Landkreis]])</f>
        <v xml:space="preserve">Salford - </v>
      </c>
      <c r="L8516" s="3"/>
      <c r="N8516" t="str">
        <f>Orte[[#This Row],[Ort]]</f>
        <v>Salford</v>
      </c>
    </row>
    <row r="8517" spans="1:14" x14ac:dyDescent="0.35">
      <c r="A8517" t="s">
        <v>16103</v>
      </c>
      <c r="B8517" s="3"/>
      <c r="C8517" s="4">
        <v>48.935600000000001</v>
      </c>
      <c r="D8517" s="4">
        <v>2.3538999999999999</v>
      </c>
      <c r="E8517" s="4">
        <f>Orte[[#This Row],[Lat_dez]]*PI()/180</f>
        <v>0.85408734143893716</v>
      </c>
      <c r="F8517" s="4">
        <f>Orte[[#This Row],[Lon_dez]]*PI()/180</f>
        <v>4.1083305262694519E-2</v>
      </c>
      <c r="G8517" t="s">
        <v>16180</v>
      </c>
      <c r="I8517" s="4" t="b">
        <v>0</v>
      </c>
      <c r="J8517" s="4" t="str">
        <f>CONCATENATE(Orte[[#This Row],[Ort]]," - ",Orte[[#This Row],[Landkreis]])</f>
        <v xml:space="preserve">Saint-Denis - </v>
      </c>
      <c r="L8517" s="3"/>
      <c r="N8517" t="str">
        <f>Orte[[#This Row],[Ort]]</f>
        <v>Saint-Denis</v>
      </c>
    </row>
    <row r="8518" spans="1:14" x14ac:dyDescent="0.35">
      <c r="A8518" t="s">
        <v>16104</v>
      </c>
      <c r="B8518" s="3"/>
      <c r="C8518" s="4">
        <v>45.434699999999999</v>
      </c>
      <c r="D8518" s="4">
        <v>4.3902999999999999</v>
      </c>
      <c r="E8518" s="4">
        <f>Orte[[#This Row],[Lat_dez]]*PI()/180</f>
        <v>0.79298510965586755</v>
      </c>
      <c r="F8518" s="4">
        <f>Orte[[#This Row],[Lon_dez]]*PI()/180</f>
        <v>7.6625190150307054E-2</v>
      </c>
      <c r="G8518" t="s">
        <v>16180</v>
      </c>
      <c r="I8518" s="4" t="b">
        <v>0</v>
      </c>
      <c r="J8518" s="4" t="str">
        <f>CONCATENATE(Orte[[#This Row],[Ort]]," - ",Orte[[#This Row],[Landkreis]])</f>
        <v xml:space="preserve">Saint-Étienne - </v>
      </c>
      <c r="L8518" s="3"/>
      <c r="N8518" t="str">
        <f>Orte[[#This Row],[Ort]]</f>
        <v>Saint-Étienne</v>
      </c>
    </row>
    <row r="8519" spans="1:14" x14ac:dyDescent="0.35">
      <c r="A8519" t="s">
        <v>16105</v>
      </c>
      <c r="B8519" s="3"/>
      <c r="C8519" s="4">
        <v>40.965000000000003</v>
      </c>
      <c r="D8519" s="4">
        <v>-5.6642000000000001</v>
      </c>
      <c r="E8519" s="4">
        <f>Orte[[#This Row],[Lat_dez]]*PI()/180</f>
        <v>0.71497412807947713</v>
      </c>
      <c r="F8519" s="4">
        <f>Orte[[#This Row],[Lon_dez]]*PI()/180</f>
        <v>-9.8858939491462808E-2</v>
      </c>
      <c r="G8519" t="s">
        <v>16176</v>
      </c>
      <c r="I8519" s="4" t="b">
        <v>0</v>
      </c>
      <c r="J8519" s="4" t="str">
        <f>CONCATENATE(Orte[[#This Row],[Ort]]," - ",Orte[[#This Row],[Landkreis]])</f>
        <v xml:space="preserve">Salamanca - </v>
      </c>
      <c r="L8519" s="3"/>
      <c r="N8519" t="str">
        <f>Orte[[#This Row],[Ort]]</f>
        <v>Salamanca</v>
      </c>
    </row>
    <row r="8520" spans="1:14" x14ac:dyDescent="0.35">
      <c r="A8520" t="s">
        <v>16106</v>
      </c>
      <c r="B8520" s="3"/>
      <c r="C8520" s="4">
        <v>40.680599999999998</v>
      </c>
      <c r="D8520" s="4">
        <v>14.759399999999999</v>
      </c>
      <c r="E8520" s="4">
        <f>Orte[[#This Row],[Lat_dez]]*PI()/180</f>
        <v>0.71001041168680523</v>
      </c>
      <c r="F8520" s="4">
        <f>Orte[[#This Row],[Lon_dez]]*PI()/180</f>
        <v>0.25760012561885109</v>
      </c>
      <c r="G8520" t="s">
        <v>16183</v>
      </c>
      <c r="I8520" s="4" t="b">
        <v>0</v>
      </c>
      <c r="J8520" s="4" t="str">
        <f>CONCATENATE(Orte[[#This Row],[Ort]]," - ",Orte[[#This Row],[Landkreis]])</f>
        <v xml:space="preserve">Salerno - </v>
      </c>
      <c r="L8520" s="3"/>
      <c r="N8520" t="str">
        <f>Orte[[#This Row],[Ort]]</f>
        <v>Salerno</v>
      </c>
    </row>
    <row r="8521" spans="1:14" x14ac:dyDescent="0.35">
      <c r="A8521" t="s">
        <v>346</v>
      </c>
      <c r="B8521" s="3"/>
      <c r="C8521" s="4">
        <v>47.8</v>
      </c>
      <c r="D8521" s="4">
        <v>13.045</v>
      </c>
      <c r="E8521" s="4">
        <f>Orte[[#This Row],[Lat_dez]]*PI()/180</f>
        <v>0.83426738245328946</v>
      </c>
      <c r="F8521" s="4">
        <f>Orte[[#This Row],[Lon_dez]]*PI()/180</f>
        <v>0.22767820092266028</v>
      </c>
      <c r="G8521" t="s">
        <v>16198</v>
      </c>
      <c r="I8521" s="4" t="b">
        <v>0</v>
      </c>
      <c r="J8521" s="4" t="str">
        <f>CONCATENATE(Orte[[#This Row],[Ort]]," - ",Orte[[#This Row],[Landkreis]])</f>
        <v xml:space="preserve">Salzburg - </v>
      </c>
      <c r="L8521" s="3"/>
      <c r="N8521" t="str">
        <f>Orte[[#This Row],[Ort]]</f>
        <v>Salzburg</v>
      </c>
    </row>
    <row r="8522" spans="1:14" x14ac:dyDescent="0.35">
      <c r="A8522" t="s">
        <v>16107</v>
      </c>
      <c r="B8522" s="3"/>
      <c r="C8522" s="4">
        <v>53.202800000000003</v>
      </c>
      <c r="D8522" s="4">
        <v>50.140799999999999</v>
      </c>
      <c r="E8522" s="4">
        <f>Orte[[#This Row],[Lat_dez]]*PI()/180</f>
        <v>0.92856403128003917</v>
      </c>
      <c r="F8522" s="4">
        <f>Orte[[#This Row],[Lon_dez]]*PI()/180</f>
        <v>0.87512204958397277</v>
      </c>
      <c r="G8522" t="s">
        <v>16186</v>
      </c>
      <c r="I8522" s="4" t="b">
        <v>0</v>
      </c>
      <c r="J8522" s="4" t="str">
        <f>CONCATENATE(Orte[[#This Row],[Ort]]," - ",Orte[[#This Row],[Landkreis]])</f>
        <v xml:space="preserve">Samara - </v>
      </c>
      <c r="L8522" s="3"/>
      <c r="N8522" t="str">
        <f>Orte[[#This Row],[Ort]]</f>
        <v>Samara</v>
      </c>
    </row>
    <row r="8523" spans="1:14" x14ac:dyDescent="0.35">
      <c r="A8523" t="s">
        <v>16108</v>
      </c>
      <c r="B8523" s="3"/>
      <c r="C8523" s="4">
        <v>59.9375</v>
      </c>
      <c r="D8523" s="4">
        <v>30.308599999999998</v>
      </c>
      <c r="E8523" s="4">
        <f>Orte[[#This Row],[Lat_dez]]*PI()/180</f>
        <v>1.0461067204141012</v>
      </c>
      <c r="F8523" s="4">
        <f>Orte[[#This Row],[Lon_dez]]*PI()/180</f>
        <v>0.52898486166995329</v>
      </c>
      <c r="G8523" t="s">
        <v>16186</v>
      </c>
      <c r="I8523" s="4" t="b">
        <v>0</v>
      </c>
      <c r="J8523" s="4" t="str">
        <f>CONCATENATE(Orte[[#This Row],[Ort]]," - ",Orte[[#This Row],[Landkreis]])</f>
        <v xml:space="preserve">Sankt Petersburg - </v>
      </c>
      <c r="L8523" s="3"/>
      <c r="N8523" t="str">
        <f>Orte[[#This Row],[Ort]]</f>
        <v>Sankt Petersburg</v>
      </c>
    </row>
    <row r="8524" spans="1:14" x14ac:dyDescent="0.35">
      <c r="A8524" t="s">
        <v>439</v>
      </c>
      <c r="B8524" s="3"/>
      <c r="C8524" s="4">
        <v>43.462800000000001</v>
      </c>
      <c r="D8524" s="4">
        <v>-3.8050000000000002</v>
      </c>
      <c r="E8524" s="4">
        <f>Orte[[#This Row],[Lat_dez]]*PI()/180</f>
        <v>0.7585689621357915</v>
      </c>
      <c r="F8524" s="4">
        <f>Orte[[#This Row],[Lon_dez]]*PI()/180</f>
        <v>-6.6409778038384243E-2</v>
      </c>
      <c r="G8524" t="s">
        <v>16176</v>
      </c>
      <c r="I8524" s="4" t="b">
        <v>0</v>
      </c>
      <c r="J8524" s="4" t="str">
        <f>CONCATENATE(Orte[[#This Row],[Ort]]," - ",Orte[[#This Row],[Landkreis]])</f>
        <v xml:space="preserve">Santander - </v>
      </c>
      <c r="L8524" s="3"/>
      <c r="N8524" t="str">
        <f>Orte[[#This Row],[Ort]]</f>
        <v>Santander</v>
      </c>
    </row>
    <row r="8525" spans="1:14" x14ac:dyDescent="0.35">
      <c r="A8525" t="s">
        <v>16109</v>
      </c>
      <c r="B8525" s="3"/>
      <c r="C8525" s="4">
        <v>54.183300000000003</v>
      </c>
      <c r="D8525" s="4">
        <v>45.183300000000003</v>
      </c>
      <c r="E8525" s="4">
        <f>Orte[[#This Row],[Lat_dez]]*PI()/180</f>
        <v>0.94567698459584371</v>
      </c>
      <c r="F8525" s="4">
        <f>Orte[[#This Row],[Lon_dez]]*PI()/180</f>
        <v>0.78859735191635394</v>
      </c>
      <c r="G8525" t="s">
        <v>16186</v>
      </c>
      <c r="I8525" s="4" t="b">
        <v>0</v>
      </c>
      <c r="J8525" s="4" t="str">
        <f>CONCATENATE(Orte[[#This Row],[Ort]]," - ",Orte[[#This Row],[Landkreis]])</f>
        <v xml:space="preserve">Saransk - </v>
      </c>
      <c r="L8525" s="3"/>
      <c r="N8525" t="str">
        <f>Orte[[#This Row],[Ort]]</f>
        <v>Saransk</v>
      </c>
    </row>
    <row r="8526" spans="1:14" x14ac:dyDescent="0.35">
      <c r="A8526" t="s">
        <v>16110</v>
      </c>
      <c r="B8526" s="3"/>
      <c r="C8526" s="4">
        <v>59.285800000000002</v>
      </c>
      <c r="D8526" s="4">
        <v>11.1119</v>
      </c>
      <c r="E8526" s="4">
        <f>Orte[[#This Row],[Lat_dez]]*PI()/180</f>
        <v>1.0347324096788542</v>
      </c>
      <c r="F8526" s="4">
        <f>Orte[[#This Row],[Lon_dez]]*PI()/180</f>
        <v>0.19393924115235792</v>
      </c>
      <c r="G8526" t="s">
        <v>16195</v>
      </c>
      <c r="I8526" s="4" t="b">
        <v>0</v>
      </c>
      <c r="J8526" s="4" t="str">
        <f>CONCATENATE(Orte[[#This Row],[Ort]]," - ",Orte[[#This Row],[Landkreis]])</f>
        <v xml:space="preserve">Sarpsborg - </v>
      </c>
      <c r="L8526" s="3"/>
      <c r="N8526" t="str">
        <f>Orte[[#This Row],[Ort]]</f>
        <v>Sarpsborg</v>
      </c>
    </row>
    <row r="8527" spans="1:14" x14ac:dyDescent="0.35">
      <c r="A8527" t="s">
        <v>16111</v>
      </c>
      <c r="B8527" s="3"/>
      <c r="C8527" s="4">
        <v>40.725000000000001</v>
      </c>
      <c r="D8527" s="4">
        <v>8.5586000000000002</v>
      </c>
      <c r="E8527" s="4">
        <f>Orte[[#This Row],[Lat_dez]]*PI()/180</f>
        <v>0.71078533787469078</v>
      </c>
      <c r="F8527" s="4">
        <f>Orte[[#This Row],[Lon_dez]]*PI()/180</f>
        <v>0.14937574936118669</v>
      </c>
      <c r="G8527" t="s">
        <v>16183</v>
      </c>
      <c r="I8527" s="4" t="b">
        <v>0</v>
      </c>
      <c r="J8527" s="4" t="str">
        <f>CONCATENATE(Orte[[#This Row],[Ort]]," - ",Orte[[#This Row],[Landkreis]])</f>
        <v xml:space="preserve">Sassari - </v>
      </c>
      <c r="L8527" s="3"/>
      <c r="N8527" t="str">
        <f>Orte[[#This Row],[Ort]]</f>
        <v>Sassari</v>
      </c>
    </row>
    <row r="8528" spans="1:14" x14ac:dyDescent="0.35">
      <c r="A8528" t="s">
        <v>16112</v>
      </c>
      <c r="B8528" s="3"/>
      <c r="C8528" s="4">
        <v>47.79</v>
      </c>
      <c r="D8528" s="4">
        <v>22.89</v>
      </c>
      <c r="E8528" s="4">
        <f>Orte[[#This Row],[Lat_dez]]*PI()/180</f>
        <v>0.83409284952809015</v>
      </c>
      <c r="F8528" s="4">
        <f>Orte[[#This Row],[Lon_dez]]*PI()/180</f>
        <v>0.39950586578150205</v>
      </c>
      <c r="G8528" t="s">
        <v>16185</v>
      </c>
      <c r="I8528" s="4" t="b">
        <v>0</v>
      </c>
      <c r="J8528" s="4" t="str">
        <f>CONCATENATE(Orte[[#This Row],[Ort]]," - ",Orte[[#This Row],[Landkreis]])</f>
        <v xml:space="preserve">Satu Mare - </v>
      </c>
      <c r="L8528" s="3"/>
      <c r="N8528" t="str">
        <f>Orte[[#This Row],[Ort]]</f>
        <v>Satu Mare</v>
      </c>
    </row>
    <row r="8529" spans="1:14" x14ac:dyDescent="0.35">
      <c r="A8529" t="s">
        <v>441</v>
      </c>
      <c r="B8529" s="3"/>
      <c r="C8529" s="4">
        <v>37.39</v>
      </c>
      <c r="D8529" s="4">
        <v>-5.99</v>
      </c>
      <c r="E8529" s="4">
        <f>Orte[[#This Row],[Lat_dez]]*PI()/180</f>
        <v>0.65257860732067974</v>
      </c>
      <c r="F8529" s="4">
        <f>Orte[[#This Row],[Lon_dez]]*PI()/180</f>
        <v>-0.10454522219446034</v>
      </c>
      <c r="G8529" t="s">
        <v>16176</v>
      </c>
      <c r="I8529" s="4" t="b">
        <v>0</v>
      </c>
      <c r="J8529" s="4" t="str">
        <f>CONCATENATE(Orte[[#This Row],[Ort]]," - ",Orte[[#This Row],[Landkreis]])</f>
        <v xml:space="preserve">Sevilla - </v>
      </c>
      <c r="L8529" s="3"/>
      <c r="N8529" t="str">
        <f>Orte[[#This Row],[Ort]]</f>
        <v>Sevilla</v>
      </c>
    </row>
    <row r="8530" spans="1:14" x14ac:dyDescent="0.35">
      <c r="A8530" t="s">
        <v>16113</v>
      </c>
      <c r="B8530" s="3"/>
      <c r="C8530" s="4">
        <v>53.380800000000001</v>
      </c>
      <c r="D8530" s="4">
        <v>-1.4702999999999999</v>
      </c>
      <c r="E8530" s="4">
        <f>Orte[[#This Row],[Lat_dez]]*PI()/180</f>
        <v>0.93167071734858908</v>
      </c>
      <c r="F8530" s="4">
        <f>Orte[[#This Row],[Lon_dez]]*PI()/180</f>
        <v>-2.5661575992072624E-2</v>
      </c>
      <c r="G8530" t="s">
        <v>16178</v>
      </c>
      <c r="I8530" s="4" t="b">
        <v>0</v>
      </c>
      <c r="J8530" s="4" t="str">
        <f>CONCATENATE(Orte[[#This Row],[Ort]]," - ",Orte[[#This Row],[Landkreis]])</f>
        <v xml:space="preserve">Sheffield - </v>
      </c>
      <c r="L8530" s="3"/>
      <c r="N8530" t="str">
        <f>Orte[[#This Row],[Ort]]</f>
        <v>Sheffield</v>
      </c>
    </row>
    <row r="8531" spans="1:14" x14ac:dyDescent="0.35">
      <c r="A8531" t="s">
        <v>375</v>
      </c>
      <c r="B8531" s="3"/>
      <c r="C8531" s="4">
        <v>45.7928</v>
      </c>
      <c r="D8531" s="4">
        <v>24.151900000000001</v>
      </c>
      <c r="E8531" s="4">
        <f>Orte[[#This Row],[Lat_dez]]*PI()/180</f>
        <v>0.79923513370725929</v>
      </c>
      <c r="F8531" s="4">
        <f>Orte[[#This Row],[Lon_dez]]*PI()/180</f>
        <v>0.42153017561241846</v>
      </c>
      <c r="G8531" t="s">
        <v>16185</v>
      </c>
      <c r="I8531" s="4" t="b">
        <v>0</v>
      </c>
      <c r="J8531" s="4" t="str">
        <f>CONCATENATE(Orte[[#This Row],[Ort]]," - ",Orte[[#This Row],[Landkreis]])</f>
        <v xml:space="preserve">Sibiu - </v>
      </c>
      <c r="L8531" s="3"/>
      <c r="N8531" t="str">
        <f>Orte[[#This Row],[Ort]]</f>
        <v>Sibiu</v>
      </c>
    </row>
    <row r="8532" spans="1:14" x14ac:dyDescent="0.35">
      <c r="A8532" t="s">
        <v>16114</v>
      </c>
      <c r="B8532" s="3"/>
      <c r="C8532" s="4">
        <v>44.951900000000002</v>
      </c>
      <c r="D8532" s="4">
        <v>34.102200000000003</v>
      </c>
      <c r="E8532" s="4">
        <f>Orte[[#This Row],[Lat_dez]]*PI()/180</f>
        <v>0.78455866002723895</v>
      </c>
      <c r="F8532" s="4">
        <f>Orte[[#This Row],[Lon_dez]]*PI()/180</f>
        <v>0.59519567217361025</v>
      </c>
      <c r="G8532" t="s">
        <v>464</v>
      </c>
      <c r="I8532" s="4" t="b">
        <v>0</v>
      </c>
      <c r="J8532" s="4" t="str">
        <f>CONCATENATE(Orte[[#This Row],[Ort]]," - ",Orte[[#This Row],[Landkreis]])</f>
        <v xml:space="preserve">Simferopol - </v>
      </c>
      <c r="L8532" s="3"/>
      <c r="N8532" t="str">
        <f>Orte[[#This Row],[Ort]]</f>
        <v>Simferopol</v>
      </c>
    </row>
    <row r="8533" spans="1:14" x14ac:dyDescent="0.35">
      <c r="A8533" t="s">
        <v>16115</v>
      </c>
      <c r="B8533" s="3"/>
      <c r="C8533" s="4">
        <v>51.508400000000002</v>
      </c>
      <c r="D8533" s="4">
        <v>-0.58809999999999996</v>
      </c>
      <c r="E8533" s="4">
        <f>Orte[[#This Row],[Lat_dez]]*PI()/180</f>
        <v>0.8989911724342472</v>
      </c>
      <c r="F8533" s="4">
        <f>Orte[[#This Row],[Lon_dez]]*PI()/180</f>
        <v>-1.0264281330978651E-2</v>
      </c>
      <c r="G8533" t="s">
        <v>16178</v>
      </c>
      <c r="I8533" s="4" t="b">
        <v>0</v>
      </c>
      <c r="J8533" s="4" t="str">
        <f>CONCATENATE(Orte[[#This Row],[Ort]]," - ",Orte[[#This Row],[Landkreis]])</f>
        <v xml:space="preserve">Slough - </v>
      </c>
      <c r="L8533" s="3"/>
      <c r="N8533" t="str">
        <f>Orte[[#This Row],[Ort]]</f>
        <v>Slough</v>
      </c>
    </row>
    <row r="8534" spans="1:14" x14ac:dyDescent="0.35">
      <c r="A8534" t="s">
        <v>16116</v>
      </c>
      <c r="B8534" s="3"/>
      <c r="C8534" s="4">
        <v>54.782800000000002</v>
      </c>
      <c r="D8534" s="4">
        <v>32.045299999999997</v>
      </c>
      <c r="E8534" s="4">
        <f>Orte[[#This Row],[Lat_dez]]*PI()/180</f>
        <v>0.95614023346154953</v>
      </c>
      <c r="F8534" s="4">
        <f>Orte[[#This Row],[Lon_dez]]*PI()/180</f>
        <v>0.55929599478933889</v>
      </c>
      <c r="G8534" t="s">
        <v>16186</v>
      </c>
      <c r="I8534" s="4" t="b">
        <v>0</v>
      </c>
      <c r="J8534" s="4" t="str">
        <f>CONCATENATE(Orte[[#This Row],[Ort]]," - ",Orte[[#This Row],[Landkreis]])</f>
        <v xml:space="preserve">Smolensk - </v>
      </c>
      <c r="L8534" s="3"/>
      <c r="N8534" t="str">
        <f>Orte[[#This Row],[Ort]]</f>
        <v>Smolensk</v>
      </c>
    </row>
    <row r="8535" spans="1:14" x14ac:dyDescent="0.35">
      <c r="A8535" t="s">
        <v>18</v>
      </c>
      <c r="B8535" s="3"/>
      <c r="C8535" s="4">
        <v>42.7</v>
      </c>
      <c r="D8535" s="4">
        <v>23.33</v>
      </c>
      <c r="E8535" s="4">
        <f>Orte[[#This Row],[Lat_dez]]*PI()/180</f>
        <v>0.74525559060157875</v>
      </c>
      <c r="F8535" s="4">
        <f>Orte[[#This Row],[Lon_dez]]*PI()/180</f>
        <v>0.40718531449027701</v>
      </c>
      <c r="G8535" t="s">
        <v>16191</v>
      </c>
      <c r="I8535" s="4" t="b">
        <v>0</v>
      </c>
      <c r="J8535" s="4" t="str">
        <f>CONCATENATE(Orte[[#This Row],[Ort]]," - ",Orte[[#This Row],[Landkreis]])</f>
        <v xml:space="preserve">Sofia - </v>
      </c>
      <c r="L8535" s="3"/>
      <c r="N8535" t="str">
        <f>Orte[[#This Row],[Ort]]</f>
        <v>Sofia</v>
      </c>
    </row>
    <row r="8536" spans="1:14" x14ac:dyDescent="0.35">
      <c r="A8536" t="s">
        <v>16117</v>
      </c>
      <c r="B8536" s="3"/>
      <c r="C8536" s="4">
        <v>52.412999999999997</v>
      </c>
      <c r="D8536" s="4">
        <v>-1.778</v>
      </c>
      <c r="E8536" s="4">
        <f>Orte[[#This Row],[Lat_dez]]*PI()/180</f>
        <v>0.91477942084778796</v>
      </c>
      <c r="F8536" s="4">
        <f>Orte[[#This Row],[Lon_dez]]*PI()/180</f>
        <v>-3.1031954100459176E-2</v>
      </c>
      <c r="G8536" t="s">
        <v>16178</v>
      </c>
      <c r="I8536" s="4" t="b">
        <v>0</v>
      </c>
      <c r="J8536" s="4" t="str">
        <f>CONCATENATE(Orte[[#This Row],[Ort]]," - ",Orte[[#This Row],[Landkreis]])</f>
        <v xml:space="preserve">Solihull - </v>
      </c>
      <c r="L8536" s="3"/>
      <c r="N8536" t="str">
        <f>Orte[[#This Row],[Ort]]</f>
        <v>Solihull</v>
      </c>
    </row>
    <row r="8537" spans="1:14" x14ac:dyDescent="0.35">
      <c r="A8537" t="s">
        <v>7617</v>
      </c>
      <c r="B8537" s="3"/>
      <c r="C8537" s="4">
        <v>43.585299999999997</v>
      </c>
      <c r="D8537" s="4">
        <v>39.720300000000002</v>
      </c>
      <c r="E8537" s="4">
        <f>Orte[[#This Row],[Lat_dez]]*PI()/180</f>
        <v>0.76070699046948442</v>
      </c>
      <c r="F8537" s="4">
        <f>Orte[[#This Row],[Lon_dez]]*PI()/180</f>
        <v>0.69325001487990368</v>
      </c>
      <c r="G8537" t="s">
        <v>16186</v>
      </c>
      <c r="I8537" s="4" t="b">
        <v>0</v>
      </c>
      <c r="J8537" s="4" t="str">
        <f>CONCATENATE(Orte[[#This Row],[Ort]]," - ",Orte[[#This Row],[Landkreis]])</f>
        <v xml:space="preserve">Sotschi - </v>
      </c>
      <c r="L8537" s="3"/>
      <c r="N8537" t="str">
        <f>Orte[[#This Row],[Ort]]</f>
        <v>Sotschi</v>
      </c>
    </row>
    <row r="8538" spans="1:14" x14ac:dyDescent="0.35">
      <c r="A8538" t="s">
        <v>212</v>
      </c>
      <c r="B8538" s="3"/>
      <c r="C8538" s="4">
        <v>50.902500000000003</v>
      </c>
      <c r="D8538" s="4">
        <v>-1.4041999999999999</v>
      </c>
      <c r="E8538" s="4">
        <f>Orte[[#This Row],[Lat_dez]]*PI()/180</f>
        <v>0.88841622249641372</v>
      </c>
      <c r="F8538" s="4">
        <f>Orte[[#This Row],[Lon_dez]]*PI()/180</f>
        <v>-2.450791335650437E-2</v>
      </c>
      <c r="G8538" t="s">
        <v>16178</v>
      </c>
      <c r="I8538" s="4" t="b">
        <v>0</v>
      </c>
      <c r="J8538" s="4" t="str">
        <f>CONCATENATE(Orte[[#This Row],[Ort]]," - ",Orte[[#This Row],[Landkreis]])</f>
        <v xml:space="preserve">Southampton - </v>
      </c>
      <c r="L8538" s="3"/>
      <c r="N8538" t="str">
        <f>Orte[[#This Row],[Ort]]</f>
        <v>Southampton</v>
      </c>
    </row>
    <row r="8539" spans="1:14" x14ac:dyDescent="0.35">
      <c r="A8539" t="s">
        <v>331</v>
      </c>
      <c r="B8539" s="3"/>
      <c r="C8539" s="4">
        <v>58.97</v>
      </c>
      <c r="D8539" s="4">
        <v>5.7313999999999998</v>
      </c>
      <c r="E8539" s="4">
        <f>Orte[[#This Row],[Lat_dez]]*PI()/180</f>
        <v>1.029220659901056</v>
      </c>
      <c r="F8539" s="4">
        <f>Orte[[#This Row],[Lon_dez]]*PI()/180</f>
        <v>0.100031800748803</v>
      </c>
      <c r="G8539" t="s">
        <v>16195</v>
      </c>
      <c r="I8539" s="4" t="b">
        <v>0</v>
      </c>
      <c r="J8539" s="4" t="str">
        <f>CONCATENATE(Orte[[#This Row],[Ort]]," - ",Orte[[#This Row],[Landkreis]])</f>
        <v xml:space="preserve">Stavanger - </v>
      </c>
      <c r="L8539" s="3"/>
      <c r="N8539" t="str">
        <f>Orte[[#This Row],[Ort]]</f>
        <v>Stavanger</v>
      </c>
    </row>
    <row r="8540" spans="1:14" x14ac:dyDescent="0.35">
      <c r="A8540" t="s">
        <v>16118</v>
      </c>
      <c r="B8540" s="3"/>
      <c r="C8540" s="4">
        <v>53.633299999999998</v>
      </c>
      <c r="D8540" s="4">
        <v>55.95</v>
      </c>
      <c r="E8540" s="4">
        <f>Orte[[#This Row],[Lat_dez]]*PI()/180</f>
        <v>0.93607767370987471</v>
      </c>
      <c r="F8540" s="4">
        <f>Orte[[#This Row],[Lon_dez]]*PI()/180</f>
        <v>0.97651171649082735</v>
      </c>
      <c r="G8540" t="s">
        <v>16186</v>
      </c>
      <c r="I8540" s="4" t="b">
        <v>0</v>
      </c>
      <c r="J8540" s="4" t="str">
        <f>CONCATENATE(Orte[[#This Row],[Ort]]," - ",Orte[[#This Row],[Landkreis]])</f>
        <v xml:space="preserve">Sterlitamak - </v>
      </c>
      <c r="L8540" s="3"/>
      <c r="N8540" t="str">
        <f>Orte[[#This Row],[Ort]]</f>
        <v>Sterlitamak</v>
      </c>
    </row>
    <row r="8541" spans="1:14" x14ac:dyDescent="0.35">
      <c r="A8541" t="s">
        <v>7620</v>
      </c>
      <c r="B8541" s="3"/>
      <c r="C8541" s="4">
        <v>59.3294</v>
      </c>
      <c r="D8541" s="4">
        <v>18.0686</v>
      </c>
      <c r="E8541" s="4">
        <f>Orte[[#This Row],[Lat_dez]]*PI()/180</f>
        <v>1.0354933732327236</v>
      </c>
      <c r="F8541" s="4">
        <f>Orte[[#This Row],[Lon_dez]]*PI()/180</f>
        <v>0.31535656122584743</v>
      </c>
      <c r="G8541" t="s">
        <v>16199</v>
      </c>
      <c r="I8541" s="4" t="b">
        <v>0</v>
      </c>
      <c r="J8541" s="4" t="str">
        <f>CONCATENATE(Orte[[#This Row],[Ort]]," - ",Orte[[#This Row],[Landkreis]])</f>
        <v xml:space="preserve">Stockholm - </v>
      </c>
      <c r="L8541" s="3"/>
      <c r="N8541" t="str">
        <f>Orte[[#This Row],[Ort]]</f>
        <v>Stockholm</v>
      </c>
    </row>
    <row r="8542" spans="1:14" x14ac:dyDescent="0.35">
      <c r="A8542" t="s">
        <v>16119</v>
      </c>
      <c r="B8542" s="3"/>
      <c r="C8542" s="4">
        <v>53.408299999999997</v>
      </c>
      <c r="D8542" s="4">
        <v>-2.1494</v>
      </c>
      <c r="E8542" s="4">
        <f>Orte[[#This Row],[Lat_dez]]*PI()/180</f>
        <v>0.93215068289288738</v>
      </c>
      <c r="F8542" s="4">
        <f>Orte[[#This Row],[Lon_dez]]*PI()/180</f>
        <v>-3.7514106942366114E-2</v>
      </c>
      <c r="G8542" t="s">
        <v>16178</v>
      </c>
      <c r="I8542" s="4" t="b">
        <v>0</v>
      </c>
      <c r="J8542" s="4" t="str">
        <f>CONCATENATE(Orte[[#This Row],[Ort]]," - ",Orte[[#This Row],[Landkreis]])</f>
        <v xml:space="preserve">Stockport - </v>
      </c>
      <c r="L8542" s="3"/>
      <c r="N8542" t="str">
        <f>Orte[[#This Row],[Ort]]</f>
        <v>Stockport</v>
      </c>
    </row>
    <row r="8543" spans="1:14" x14ac:dyDescent="0.35">
      <c r="A8543" t="s">
        <v>16120</v>
      </c>
      <c r="B8543" s="3"/>
      <c r="C8543" s="4">
        <v>53</v>
      </c>
      <c r="D8543" s="4">
        <v>-2.1833</v>
      </c>
      <c r="E8543" s="4">
        <f>Orte[[#This Row],[Lat_dez]]*PI()/180</f>
        <v>0.92502450355699462</v>
      </c>
      <c r="F8543" s="4">
        <f>Orte[[#This Row],[Lon_dez]]*PI()/180</f>
        <v>-3.8105773558792196E-2</v>
      </c>
      <c r="G8543" t="s">
        <v>16178</v>
      </c>
      <c r="I8543" s="4" t="b">
        <v>0</v>
      </c>
      <c r="J8543" s="4" t="str">
        <f>CONCATENATE(Orte[[#This Row],[Ort]]," - ",Orte[[#This Row],[Landkreis]])</f>
        <v xml:space="preserve">Stoke-on-Trent - </v>
      </c>
      <c r="L8543" s="3"/>
      <c r="N8543" t="str">
        <f>Orte[[#This Row],[Ort]]</f>
        <v>Stoke-on-Trent</v>
      </c>
    </row>
    <row r="8544" spans="1:14" x14ac:dyDescent="0.35">
      <c r="A8544" t="s">
        <v>7621</v>
      </c>
      <c r="B8544" s="3"/>
      <c r="C8544" s="4">
        <v>48.583300000000001</v>
      </c>
      <c r="D8544" s="4">
        <v>7.7458</v>
      </c>
      <c r="E8544" s="4">
        <f>Orte[[#This Row],[Lat_dez]]*PI()/180</f>
        <v>0.84793854648416112</v>
      </c>
      <c r="F8544" s="4">
        <f>Orte[[#This Row],[Lon_dez]]*PI()/180</f>
        <v>0.13518971320097678</v>
      </c>
      <c r="G8544" t="s">
        <v>16180</v>
      </c>
      <c r="I8544" s="4" t="b">
        <v>0</v>
      </c>
      <c r="J8544" s="4" t="str">
        <f>CONCATENATE(Orte[[#This Row],[Ort]]," - ",Orte[[#This Row],[Landkreis]])</f>
        <v xml:space="preserve">Straßburg - </v>
      </c>
      <c r="L8544" s="3"/>
      <c r="N8544" t="str">
        <f>Orte[[#This Row],[Ort]]</f>
        <v>Straßburg</v>
      </c>
    </row>
    <row r="8545" spans="1:14" x14ac:dyDescent="0.35">
      <c r="A8545" t="s">
        <v>16121</v>
      </c>
      <c r="B8545" s="3"/>
      <c r="C8545" s="4">
        <v>46.100299999999997</v>
      </c>
      <c r="D8545" s="4">
        <v>19.665600000000001</v>
      </c>
      <c r="E8545" s="4">
        <f>Orte[[#This Row],[Lat_dez]]*PI()/180</f>
        <v>0.80460202115714186</v>
      </c>
      <c r="F8545" s="4">
        <f>Orte[[#This Row],[Lon_dez]]*PI()/180</f>
        <v>0.34322946938019688</v>
      </c>
      <c r="G8545" t="s">
        <v>16188</v>
      </c>
      <c r="I8545" s="4" t="b">
        <v>0</v>
      </c>
      <c r="J8545" s="4" t="str">
        <f>CONCATENATE(Orte[[#This Row],[Ort]]," - ",Orte[[#This Row],[Landkreis]])</f>
        <v xml:space="preserve">Subotica - </v>
      </c>
      <c r="L8545" s="3"/>
      <c r="N8545" t="str">
        <f>Orte[[#This Row],[Ort]]</f>
        <v>Subotica</v>
      </c>
    </row>
    <row r="8546" spans="1:14" x14ac:dyDescent="0.35">
      <c r="A8546" t="s">
        <v>16122</v>
      </c>
      <c r="B8546" s="3"/>
      <c r="C8546" s="4">
        <v>47.651400000000002</v>
      </c>
      <c r="D8546" s="4">
        <v>26.255600000000001</v>
      </c>
      <c r="E8546" s="4">
        <f>Orte[[#This Row],[Lat_dez]]*PI()/180</f>
        <v>0.83167382318482597</v>
      </c>
      <c r="F8546" s="4">
        <f>Orte[[#This Row],[Lon_dez]]*PI()/180</f>
        <v>0.45824666708662321</v>
      </c>
      <c r="G8546" t="s">
        <v>16185</v>
      </c>
      <c r="I8546" s="4" t="b">
        <v>0</v>
      </c>
      <c r="J8546" s="4" t="str">
        <f>CONCATENATE(Orte[[#This Row],[Ort]]," - ",Orte[[#This Row],[Landkreis]])</f>
        <v xml:space="preserve">Suceava - </v>
      </c>
      <c r="L8546" s="3"/>
      <c r="N8546" t="str">
        <f>Orte[[#This Row],[Ort]]</f>
        <v>Suceava</v>
      </c>
    </row>
    <row r="8547" spans="1:14" x14ac:dyDescent="0.35">
      <c r="A8547" t="s">
        <v>16123</v>
      </c>
      <c r="B8547" s="3"/>
      <c r="C8547" s="4">
        <v>54.905999999999999</v>
      </c>
      <c r="D8547" s="4">
        <v>-1.381</v>
      </c>
      <c r="E8547" s="4">
        <f>Orte[[#This Row],[Lat_dez]]*PI()/180</f>
        <v>0.95829047910000653</v>
      </c>
      <c r="F8547" s="4">
        <f>Orte[[#This Row],[Lon_dez]]*PI()/180</f>
        <v>-2.4102996970041691E-2</v>
      </c>
      <c r="G8547" t="s">
        <v>16178</v>
      </c>
      <c r="I8547" s="4" t="b">
        <v>0</v>
      </c>
      <c r="J8547" s="4" t="str">
        <f>CONCATENATE(Orte[[#This Row],[Ort]]," - ",Orte[[#This Row],[Landkreis]])</f>
        <v xml:space="preserve">Sunderland - </v>
      </c>
      <c r="L8547" s="3"/>
      <c r="N8547" t="str">
        <f>Orte[[#This Row],[Ort]]</f>
        <v>Sunderland</v>
      </c>
    </row>
    <row r="8548" spans="1:14" x14ac:dyDescent="0.35">
      <c r="A8548" t="s">
        <v>16124</v>
      </c>
      <c r="B8548" s="3"/>
      <c r="C8548" s="4">
        <v>50.911900000000003</v>
      </c>
      <c r="D8548" s="4">
        <v>34.802799999999998</v>
      </c>
      <c r="E8548" s="4">
        <f>Orte[[#This Row],[Lat_dez]]*PI()/180</f>
        <v>0.88858028344610118</v>
      </c>
      <c r="F8548" s="4">
        <f>Orte[[#This Row],[Lon_dez]]*PI()/180</f>
        <v>0.60742344891308242</v>
      </c>
      <c r="G8548" t="s">
        <v>464</v>
      </c>
      <c r="I8548" s="4" t="b">
        <v>0</v>
      </c>
      <c r="J8548" s="4" t="str">
        <f>CONCATENATE(Orte[[#This Row],[Ort]]," - ",Orte[[#This Row],[Landkreis]])</f>
        <v xml:space="preserve">Sumy - </v>
      </c>
      <c r="L8548" s="3"/>
      <c r="N8548" t="str">
        <f>Orte[[#This Row],[Ort]]</f>
        <v>Sumy</v>
      </c>
    </row>
    <row r="8549" spans="1:14" x14ac:dyDescent="0.35">
      <c r="A8549" t="s">
        <v>16125</v>
      </c>
      <c r="B8549" s="3"/>
      <c r="C8549" s="4">
        <v>51.56</v>
      </c>
      <c r="D8549" s="4">
        <v>-1.78</v>
      </c>
      <c r="E8549" s="4">
        <f>Orte[[#This Row],[Lat_dez]]*PI()/180</f>
        <v>0.89989176232827628</v>
      </c>
      <c r="F8549" s="4">
        <f>Orte[[#This Row],[Lon_dez]]*PI()/180</f>
        <v>-3.1066860685499069E-2</v>
      </c>
      <c r="G8549" t="s">
        <v>16178</v>
      </c>
      <c r="I8549" s="4" t="b">
        <v>0</v>
      </c>
      <c r="J8549" s="4" t="str">
        <f>CONCATENATE(Orte[[#This Row],[Ort]]," - ",Orte[[#This Row],[Landkreis]])</f>
        <v xml:space="preserve">Swindon - </v>
      </c>
      <c r="L8549" s="3"/>
      <c r="N8549" t="str">
        <f>Orte[[#This Row],[Ort]]</f>
        <v>Swindon</v>
      </c>
    </row>
    <row r="8550" spans="1:14" x14ac:dyDescent="0.35">
      <c r="A8550" t="s">
        <v>16126</v>
      </c>
      <c r="B8550" s="3"/>
      <c r="C8550" s="4">
        <v>46.255000000000003</v>
      </c>
      <c r="D8550" s="4">
        <v>20.145</v>
      </c>
      <c r="E8550" s="4">
        <f>Orte[[#This Row],[Lat_dez]]*PI()/180</f>
        <v>0.8073020455099772</v>
      </c>
      <c r="F8550" s="4">
        <f>Orte[[#This Row],[Lon_dez]]*PI()/180</f>
        <v>0.35159657781425768</v>
      </c>
      <c r="G8550" t="s">
        <v>16190</v>
      </c>
      <c r="I8550" s="4" t="b">
        <v>0</v>
      </c>
      <c r="J8550" s="4" t="str">
        <f>CONCATENATE(Orte[[#This Row],[Ort]]," - ",Orte[[#This Row],[Landkreis]])</f>
        <v xml:space="preserve">Szeged - </v>
      </c>
      <c r="L8550" s="3"/>
      <c r="N8550" t="str">
        <f>Orte[[#This Row],[Ort]]</f>
        <v>Szeged</v>
      </c>
    </row>
    <row r="8551" spans="1:14" x14ac:dyDescent="0.35">
      <c r="A8551" t="s">
        <v>16127</v>
      </c>
      <c r="B8551" s="3"/>
      <c r="C8551" s="4">
        <v>47.195599999999999</v>
      </c>
      <c r="D8551" s="4">
        <v>18.408899999999999</v>
      </c>
      <c r="E8551" s="4">
        <f>Orte[[#This Row],[Lat_dez]]*PI()/180</f>
        <v>0.82371861245423572</v>
      </c>
      <c r="F8551" s="4">
        <f>Orte[[#This Row],[Lon_dez]]*PI()/180</f>
        <v>0.3212959166703841</v>
      </c>
      <c r="G8551" t="s">
        <v>16190</v>
      </c>
      <c r="I8551" s="4" t="b">
        <v>0</v>
      </c>
      <c r="J8551" s="4" t="str">
        <f>CONCATENATE(Orte[[#This Row],[Ort]]," - ",Orte[[#This Row],[Landkreis]])</f>
        <v xml:space="preserve">Székesfehérvár - </v>
      </c>
      <c r="L8551" s="3"/>
      <c r="N8551" t="str">
        <f>Orte[[#This Row],[Ort]]</f>
        <v>Székesfehérvár</v>
      </c>
    </row>
    <row r="8552" spans="1:14" x14ac:dyDescent="0.35">
      <c r="A8552" t="s">
        <v>16128</v>
      </c>
      <c r="B8552" s="3"/>
      <c r="C8552" s="4">
        <v>51.683300000000003</v>
      </c>
      <c r="D8552" s="4">
        <v>5.3</v>
      </c>
      <c r="E8552" s="4">
        <f>Orte[[#This Row],[Lat_dez]]*PI()/180</f>
        <v>0.90204375329598541</v>
      </c>
      <c r="F8552" s="4">
        <f>Orte[[#This Row],[Lon_dez]]*PI()/180</f>
        <v>9.2502450355699456E-2</v>
      </c>
      <c r="G8552" t="s">
        <v>16181</v>
      </c>
      <c r="I8552" s="4" t="b">
        <v>0</v>
      </c>
      <c r="J8552" s="4" t="str">
        <f>CONCATENATE(Orte[[#This Row],[Ort]]," - ",Orte[[#This Row],[Landkreis]])</f>
        <v xml:space="preserve">’s-Hertogenbosch - </v>
      </c>
      <c r="L8552" s="3"/>
      <c r="N8552" t="str">
        <f>Orte[[#This Row],[Ort]]</f>
        <v>’s-Hertogenbosch</v>
      </c>
    </row>
    <row r="8553" spans="1:14" x14ac:dyDescent="0.35">
      <c r="A8553" t="s">
        <v>16129</v>
      </c>
      <c r="B8553" s="3"/>
      <c r="C8553" s="4">
        <v>47.216700000000003</v>
      </c>
      <c r="D8553" s="4">
        <v>38.916699999999999</v>
      </c>
      <c r="E8553" s="4">
        <f>Orte[[#This Row],[Lat_dez]]*PI()/180</f>
        <v>0.8240868769264067</v>
      </c>
      <c r="F8553" s="4">
        <f>Orte[[#This Row],[Lon_dez]]*PI()/180</f>
        <v>0.67922454901087725</v>
      </c>
      <c r="G8553" t="s">
        <v>16186</v>
      </c>
      <c r="I8553" s="4" t="b">
        <v>0</v>
      </c>
      <c r="J8553" s="4" t="str">
        <f>CONCATENATE(Orte[[#This Row],[Ort]]," - ",Orte[[#This Row],[Landkreis]])</f>
        <v xml:space="preserve">Taganrog - </v>
      </c>
      <c r="L8553" s="3"/>
      <c r="N8553" t="str">
        <f>Orte[[#This Row],[Ort]]</f>
        <v>Taganrog</v>
      </c>
    </row>
    <row r="8554" spans="1:14" x14ac:dyDescent="0.35">
      <c r="A8554" t="s">
        <v>103</v>
      </c>
      <c r="B8554" s="3"/>
      <c r="C8554" s="4">
        <v>59.437199999999997</v>
      </c>
      <c r="D8554" s="4">
        <v>24.7453</v>
      </c>
      <c r="E8554" s="4">
        <f>Orte[[#This Row],[Lat_dez]]*PI()/180</f>
        <v>1.0373748381663737</v>
      </c>
      <c r="F8554" s="4">
        <f>Orte[[#This Row],[Lon_dez]]*PI()/180</f>
        <v>0.43188695939375277</v>
      </c>
      <c r="G8554" t="s">
        <v>16204</v>
      </c>
      <c r="I8554" s="4" t="b">
        <v>0</v>
      </c>
      <c r="J8554" s="4" t="str">
        <f>CONCATENATE(Orte[[#This Row],[Ort]]," - ",Orte[[#This Row],[Landkreis]])</f>
        <v xml:space="preserve">Tallinn - </v>
      </c>
      <c r="L8554" s="3"/>
      <c r="N8554" t="str">
        <f>Orte[[#This Row],[Ort]]</f>
        <v>Tallinn</v>
      </c>
    </row>
    <row r="8555" spans="1:14" x14ac:dyDescent="0.35">
      <c r="A8555" t="s">
        <v>117</v>
      </c>
      <c r="B8555" s="3"/>
      <c r="C8555" s="4">
        <v>61.498100000000001</v>
      </c>
      <c r="D8555" s="4">
        <v>23.76</v>
      </c>
      <c r="E8555" s="4">
        <f>Orte[[#This Row],[Lat_dez]]*PI()/180</f>
        <v>1.0733443287207247</v>
      </c>
      <c r="F8555" s="4">
        <f>Orte[[#This Row],[Lon_dez]]*PI()/180</f>
        <v>0.41469023027385271</v>
      </c>
      <c r="G8555" t="s">
        <v>16197</v>
      </c>
      <c r="I8555" s="4" t="b">
        <v>0</v>
      </c>
      <c r="J8555" s="4" t="str">
        <f>CONCATENATE(Orte[[#This Row],[Ort]]," - ",Orte[[#This Row],[Landkreis]])</f>
        <v xml:space="preserve">Tampere - </v>
      </c>
      <c r="L8555" s="3"/>
      <c r="N8555" t="str">
        <f>Orte[[#This Row],[Ort]]</f>
        <v>Tampere</v>
      </c>
    </row>
    <row r="8556" spans="1:14" x14ac:dyDescent="0.35">
      <c r="A8556" t="s">
        <v>16130</v>
      </c>
      <c r="B8556" s="3"/>
      <c r="C8556" s="4">
        <v>50.012500000000003</v>
      </c>
      <c r="D8556" s="4">
        <v>20.988600000000002</v>
      </c>
      <c r="E8556" s="4">
        <f>Orte[[#This Row],[Lat_dez]]*PI()/180</f>
        <v>0.87288279215366404</v>
      </c>
      <c r="F8556" s="4">
        <f>Orte[[#This Row],[Lon_dez]]*PI()/180</f>
        <v>0.36632017538408185</v>
      </c>
      <c r="G8556" t="s">
        <v>16182</v>
      </c>
      <c r="I8556" s="4" t="b">
        <v>0</v>
      </c>
      <c r="J8556" s="4" t="str">
        <f>CONCATENATE(Orte[[#This Row],[Ort]]," - ",Orte[[#This Row],[Landkreis]])</f>
        <v xml:space="preserve">Tarnów - </v>
      </c>
      <c r="L8556" s="3"/>
      <c r="N8556" t="str">
        <f>Orte[[#This Row],[Ort]]</f>
        <v>Tarnów</v>
      </c>
    </row>
    <row r="8557" spans="1:14" x14ac:dyDescent="0.35">
      <c r="A8557" t="s">
        <v>16131</v>
      </c>
      <c r="B8557" s="3"/>
      <c r="C8557" s="4">
        <v>41.1175</v>
      </c>
      <c r="D8557" s="4">
        <v>1.2527999999999999</v>
      </c>
      <c r="E8557" s="4">
        <f>Orte[[#This Row],[Lat_dez]]*PI()/180</f>
        <v>0.71763575518876843</v>
      </c>
      <c r="F8557" s="4">
        <f>Orte[[#This Row],[Lon_dez]]*PI()/180</f>
        <v>2.1865484868984958E-2</v>
      </c>
      <c r="G8557" t="s">
        <v>16176</v>
      </c>
      <c r="I8557" s="4" t="b">
        <v>0</v>
      </c>
      <c r="J8557" s="4" t="str">
        <f>CONCATENATE(Orte[[#This Row],[Ort]]," - ",Orte[[#This Row],[Landkreis]])</f>
        <v xml:space="preserve">Tarragona - </v>
      </c>
      <c r="L8557" s="3"/>
      <c r="N8557" t="str">
        <f>Orte[[#This Row],[Ort]]</f>
        <v>Tarragona</v>
      </c>
    </row>
    <row r="8558" spans="1:14" x14ac:dyDescent="0.35">
      <c r="A8558" t="s">
        <v>16132</v>
      </c>
      <c r="B8558" s="3"/>
      <c r="C8558" s="4">
        <v>58.383299999999998</v>
      </c>
      <c r="D8558" s="4">
        <v>26.716699999999999</v>
      </c>
      <c r="E8558" s="4">
        <f>Orte[[#This Row],[Lat_dez]]*PI()/180</f>
        <v>1.0189808131796052</v>
      </c>
      <c r="F8558" s="4">
        <f>Orte[[#This Row],[Lon_dez]]*PI()/180</f>
        <v>0.46629438026756898</v>
      </c>
      <c r="G8558" t="s">
        <v>16204</v>
      </c>
      <c r="I8558" s="4" t="b">
        <v>0</v>
      </c>
      <c r="J8558" s="4" t="str">
        <f>CONCATENATE(Orte[[#This Row],[Ort]]," - ",Orte[[#This Row],[Landkreis]])</f>
        <v xml:space="preserve">Tartu - </v>
      </c>
      <c r="L8558" s="3"/>
      <c r="N8558" t="str">
        <f>Orte[[#This Row],[Ort]]</f>
        <v>Tartu</v>
      </c>
    </row>
    <row r="8559" spans="1:14" x14ac:dyDescent="0.35">
      <c r="A8559" t="s">
        <v>16133</v>
      </c>
      <c r="B8559" s="3"/>
      <c r="C8559" s="4">
        <v>27.9833</v>
      </c>
      <c r="D8559" s="4">
        <v>-15.416700000000001</v>
      </c>
      <c r="E8559" s="4">
        <f>Orte[[#This Row],[Lat_dez]]*PI()/180</f>
        <v>0.48840072057332917</v>
      </c>
      <c r="F8559" s="4">
        <f>Orte[[#This Row],[Lon_dez]]*PI()/180</f>
        <v>-0.2690721747922098</v>
      </c>
      <c r="G8559" t="s">
        <v>16176</v>
      </c>
      <c r="I8559" s="4" t="b">
        <v>0</v>
      </c>
      <c r="J8559" s="4" t="str">
        <f>CONCATENATE(Orte[[#This Row],[Ort]]," - ",Orte[[#This Row],[Landkreis]])</f>
        <v xml:space="preserve">Telde - </v>
      </c>
      <c r="L8559" s="3"/>
      <c r="N8559" t="str">
        <f>Orte[[#This Row],[Ort]]</f>
        <v>Telde</v>
      </c>
    </row>
    <row r="8560" spans="1:14" x14ac:dyDescent="0.35">
      <c r="A8560" t="s">
        <v>16134</v>
      </c>
      <c r="B8560" s="3"/>
      <c r="C8560" s="4">
        <v>52.676600000000001</v>
      </c>
      <c r="D8560" s="4">
        <v>-2.4468999999999999</v>
      </c>
      <c r="E8560" s="4">
        <f>Orte[[#This Row],[Lat_dez]]*PI()/180</f>
        <v>0.91938010875604492</v>
      </c>
      <c r="F8560" s="4">
        <f>Orte[[#This Row],[Lon_dez]]*PI()/180</f>
        <v>-4.2706461467049248E-2</v>
      </c>
      <c r="G8560" t="s">
        <v>16178</v>
      </c>
      <c r="I8560" s="4" t="b">
        <v>0</v>
      </c>
      <c r="J8560" s="4" t="str">
        <f>CONCATENATE(Orte[[#This Row],[Ort]]," - ",Orte[[#This Row],[Landkreis]])</f>
        <v xml:space="preserve">Telford - </v>
      </c>
      <c r="L8560" s="3"/>
      <c r="N8560" t="str">
        <f>Orte[[#This Row],[Ort]]</f>
        <v>Telford</v>
      </c>
    </row>
    <row r="8561" spans="1:14" x14ac:dyDescent="0.35">
      <c r="A8561" t="s">
        <v>16135</v>
      </c>
      <c r="B8561" s="3"/>
      <c r="C8561" s="4">
        <v>42.561900000000001</v>
      </c>
      <c r="D8561" s="4">
        <v>12.641400000000001</v>
      </c>
      <c r="E8561" s="4">
        <f>Orte[[#This Row],[Lat_dez]]*PI()/180</f>
        <v>0.74284529090457452</v>
      </c>
      <c r="F8561" s="4">
        <f>Orte[[#This Row],[Lon_dez]]*PI()/180</f>
        <v>0.22063405206161116</v>
      </c>
      <c r="G8561" t="s">
        <v>16183</v>
      </c>
      <c r="I8561" s="4" t="b">
        <v>0</v>
      </c>
      <c r="J8561" s="4" t="str">
        <f>CONCATENATE(Orte[[#This Row],[Ort]]," - ",Orte[[#This Row],[Landkreis]])</f>
        <v xml:space="preserve">Terni - </v>
      </c>
      <c r="L8561" s="3"/>
      <c r="N8561" t="str">
        <f>Orte[[#This Row],[Ort]]</f>
        <v>Terni</v>
      </c>
    </row>
    <row r="8562" spans="1:14" x14ac:dyDescent="0.35">
      <c r="A8562" t="s">
        <v>16136</v>
      </c>
      <c r="B8562" s="3"/>
      <c r="C8562" s="4">
        <v>49.566699999999997</v>
      </c>
      <c r="D8562" s="4">
        <v>25.6</v>
      </c>
      <c r="E8562" s="4">
        <f>Orte[[#This Row],[Lat_dez]]*PI()/180</f>
        <v>0.86510211434827322</v>
      </c>
      <c r="F8562" s="4">
        <f>Orte[[#This Row],[Lon_dez]]*PI()/180</f>
        <v>0.44680428851054838</v>
      </c>
      <c r="G8562" t="s">
        <v>464</v>
      </c>
      <c r="I8562" s="4" t="b">
        <v>0</v>
      </c>
      <c r="J8562" s="4" t="str">
        <f>CONCATENATE(Orte[[#This Row],[Ort]]," - ",Orte[[#This Row],[Landkreis]])</f>
        <v xml:space="preserve">Ternopil - </v>
      </c>
      <c r="L8562" s="3"/>
      <c r="N8562" t="str">
        <f>Orte[[#This Row],[Ort]]</f>
        <v>Ternopil</v>
      </c>
    </row>
    <row r="8563" spans="1:14" x14ac:dyDescent="0.35">
      <c r="A8563" t="s">
        <v>178</v>
      </c>
      <c r="B8563" s="3"/>
      <c r="C8563" s="4">
        <v>40.640300000000003</v>
      </c>
      <c r="D8563" s="4">
        <v>22.934699999999999</v>
      </c>
      <c r="E8563" s="4">
        <f>Orte[[#This Row],[Lat_dez]]*PI()/180</f>
        <v>0.70930704399825162</v>
      </c>
      <c r="F8563" s="4">
        <f>Orte[[#This Row],[Lon_dez]]*PI()/180</f>
        <v>0.40028602795714346</v>
      </c>
      <c r="G8563" t="s">
        <v>16179</v>
      </c>
      <c r="I8563" s="4" t="b">
        <v>0</v>
      </c>
      <c r="J8563" s="4" t="str">
        <f>CONCATENATE(Orte[[#This Row],[Ort]]," - ",Orte[[#This Row],[Landkreis]])</f>
        <v xml:space="preserve">Thessaloniki - </v>
      </c>
      <c r="L8563" s="3"/>
      <c r="N8563" t="str">
        <f>Orte[[#This Row],[Ort]]</f>
        <v>Thessaloniki</v>
      </c>
    </row>
    <row r="8564" spans="1:14" x14ac:dyDescent="0.35">
      <c r="A8564" t="s">
        <v>16137</v>
      </c>
      <c r="B8564" s="3"/>
      <c r="C8564" s="4">
        <v>51.55</v>
      </c>
      <c r="D8564" s="4">
        <v>5.0833000000000004</v>
      </c>
      <c r="E8564" s="4">
        <f>Orte[[#This Row],[Lat_dez]]*PI()/180</f>
        <v>0.89971722940307675</v>
      </c>
      <c r="F8564" s="4">
        <f>Orte[[#This Row],[Lon_dez]]*PI()/180</f>
        <v>8.872032186662776E-2</v>
      </c>
      <c r="G8564" t="s">
        <v>16181</v>
      </c>
      <c r="I8564" s="4" t="b">
        <v>0</v>
      </c>
      <c r="J8564" s="4" t="str">
        <f>CONCATENATE(Orte[[#This Row],[Ort]]," - ",Orte[[#This Row],[Landkreis]])</f>
        <v xml:space="preserve">Tilburg - </v>
      </c>
      <c r="L8564" s="3"/>
      <c r="N8564" t="str">
        <f>Orte[[#This Row],[Ort]]</f>
        <v>Tilburg</v>
      </c>
    </row>
    <row r="8565" spans="1:14" x14ac:dyDescent="0.35">
      <c r="A8565" t="s">
        <v>0</v>
      </c>
      <c r="B8565" s="3"/>
      <c r="C8565" s="4">
        <v>41.328899999999997</v>
      </c>
      <c r="D8565" s="4">
        <v>19.817799999999998</v>
      </c>
      <c r="E8565" s="4">
        <f>Orte[[#This Row],[Lat_dez]]*PI()/180</f>
        <v>0.72132538122748446</v>
      </c>
      <c r="F8565" s="4">
        <f>Orte[[#This Row],[Lon_dez]]*PI()/180</f>
        <v>0.3458858605017322</v>
      </c>
      <c r="G8565" t="s">
        <v>16196</v>
      </c>
      <c r="I8565" s="4" t="b">
        <v>0</v>
      </c>
      <c r="J8565" s="4" t="str">
        <f>CONCATENATE(Orte[[#This Row],[Ort]]," - ",Orte[[#This Row],[Landkreis]])</f>
        <v xml:space="preserve">Tirana - </v>
      </c>
      <c r="L8565" s="3"/>
      <c r="N8565" t="str">
        <f>Orte[[#This Row],[Ort]]</f>
        <v>Tirana</v>
      </c>
    </row>
    <row r="8566" spans="1:14" x14ac:dyDescent="0.35">
      <c r="A8566" t="s">
        <v>16138</v>
      </c>
      <c r="B8566" s="3"/>
      <c r="C8566" s="4">
        <v>46.840299999999999</v>
      </c>
      <c r="D8566" s="4">
        <v>29.6433</v>
      </c>
      <c r="E8566" s="4">
        <f>Orte[[#This Row],[Lat_dez]]*PI()/180</f>
        <v>0.81751745762189987</v>
      </c>
      <c r="F8566" s="4">
        <f>Orte[[#This Row],[Lon_dez]]*PI()/180</f>
        <v>0.51737318615643502</v>
      </c>
      <c r="G8566" t="s">
        <v>16192</v>
      </c>
      <c r="I8566" s="4" t="b">
        <v>0</v>
      </c>
      <c r="J8566" s="4" t="str">
        <f>CONCATENATE(Orte[[#This Row],[Ort]]," - ",Orte[[#This Row],[Landkreis]])</f>
        <v xml:space="preserve">Tiraspol - </v>
      </c>
      <c r="L8566" s="3"/>
      <c r="N8566" t="str">
        <f>Orte[[#This Row],[Ort]]</f>
        <v>Tiraspol</v>
      </c>
    </row>
    <row r="8567" spans="1:14" x14ac:dyDescent="0.35">
      <c r="A8567" t="s">
        <v>16139</v>
      </c>
      <c r="B8567" s="3"/>
      <c r="C8567" s="4">
        <v>40.461399999999998</v>
      </c>
      <c r="D8567" s="4">
        <v>-3.4977999999999998</v>
      </c>
      <c r="E8567" s="4">
        <f>Orte[[#This Row],[Lat_dez]]*PI()/180</f>
        <v>0.7061846499664336</v>
      </c>
      <c r="F8567" s="4">
        <f>Orte[[#This Row],[Lon_dez]]*PI()/180</f>
        <v>-6.1048126576257654E-2</v>
      </c>
      <c r="G8567" t="s">
        <v>16176</v>
      </c>
      <c r="I8567" s="4" t="b">
        <v>0</v>
      </c>
      <c r="J8567" s="4" t="str">
        <f>CONCATENATE(Orte[[#This Row],[Ort]]," - ",Orte[[#This Row],[Landkreis]])</f>
        <v xml:space="preserve">Torrejón de Ardoz - </v>
      </c>
      <c r="L8567" s="3"/>
      <c r="N8567" t="str">
        <f>Orte[[#This Row],[Ort]]</f>
        <v>Torrejón de Ardoz</v>
      </c>
    </row>
    <row r="8568" spans="1:14" x14ac:dyDescent="0.35">
      <c r="A8568" t="s">
        <v>16140</v>
      </c>
      <c r="B8568" s="3"/>
      <c r="C8568" s="4">
        <v>43.125799999999998</v>
      </c>
      <c r="D8568" s="4">
        <v>5.9306000000000001</v>
      </c>
      <c r="E8568" s="4">
        <f>Orte[[#This Row],[Lat_dez]]*PI()/180</f>
        <v>0.75268720255657051</v>
      </c>
      <c r="F8568" s="4">
        <f>Orte[[#This Row],[Lon_dez]]*PI()/180</f>
        <v>0.1035084966187757</v>
      </c>
      <c r="G8568" t="s">
        <v>16180</v>
      </c>
      <c r="I8568" s="4" t="b">
        <v>0</v>
      </c>
      <c r="J8568" s="4" t="str">
        <f>CONCATENATE(Orte[[#This Row],[Ort]]," - ",Orte[[#This Row],[Landkreis]])</f>
        <v xml:space="preserve">Toulon - </v>
      </c>
      <c r="L8568" s="3"/>
      <c r="N8568" t="str">
        <f>Orte[[#This Row],[Ort]]</f>
        <v>Toulon</v>
      </c>
    </row>
    <row r="8569" spans="1:14" x14ac:dyDescent="0.35">
      <c r="A8569" t="s">
        <v>155</v>
      </c>
      <c r="B8569" s="3"/>
      <c r="C8569" s="4">
        <v>43.604500000000002</v>
      </c>
      <c r="D8569" s="4">
        <v>1.444</v>
      </c>
      <c r="E8569" s="4">
        <f>Orte[[#This Row],[Lat_dez]]*PI()/180</f>
        <v>0.76104209368586739</v>
      </c>
      <c r="F8569" s="4">
        <f>Orte[[#This Row],[Lon_dez]]*PI()/180</f>
        <v>2.5202554398798118E-2</v>
      </c>
      <c r="G8569" t="s">
        <v>16180</v>
      </c>
      <c r="I8569" s="4" t="b">
        <v>0</v>
      </c>
      <c r="J8569" s="4" t="str">
        <f>CONCATENATE(Orte[[#This Row],[Ort]]," - ",Orte[[#This Row],[Landkreis]])</f>
        <v xml:space="preserve">Toulouse - </v>
      </c>
      <c r="L8569" s="3"/>
      <c r="N8569" t="str">
        <f>Orte[[#This Row],[Ort]]</f>
        <v>Toulouse</v>
      </c>
    </row>
    <row r="8570" spans="1:14" x14ac:dyDescent="0.35">
      <c r="A8570" t="s">
        <v>16141</v>
      </c>
      <c r="B8570" s="3"/>
      <c r="C8570" s="4">
        <v>47.393599999999999</v>
      </c>
      <c r="D8570" s="4">
        <v>0.68920000000000003</v>
      </c>
      <c r="E8570" s="4">
        <f>Orte[[#This Row],[Lat_dez]]*PI()/180</f>
        <v>0.82717436437318448</v>
      </c>
      <c r="F8570" s="4">
        <f>Orte[[#This Row],[Lon_dez]]*PI()/180</f>
        <v>1.2028809204744919E-2</v>
      </c>
      <c r="G8570" t="s">
        <v>16180</v>
      </c>
      <c r="I8570" s="4" t="b">
        <v>0</v>
      </c>
      <c r="J8570" s="4" t="str">
        <f>CONCATENATE(Orte[[#This Row],[Ort]]," - ",Orte[[#This Row],[Landkreis]])</f>
        <v xml:space="preserve">Tours - </v>
      </c>
      <c r="L8570" s="3"/>
      <c r="N8570" t="str">
        <f>Orte[[#This Row],[Ort]]</f>
        <v>Tours</v>
      </c>
    </row>
    <row r="8571" spans="1:14" x14ac:dyDescent="0.35">
      <c r="A8571" t="s">
        <v>16142</v>
      </c>
      <c r="B8571" s="3"/>
      <c r="C8571" s="4">
        <v>46.066699999999997</v>
      </c>
      <c r="D8571" s="4">
        <v>11.1167</v>
      </c>
      <c r="E8571" s="4">
        <f>Orte[[#This Row],[Lat_dez]]*PI()/180</f>
        <v>0.80401559052847171</v>
      </c>
      <c r="F8571" s="4">
        <f>Orte[[#This Row],[Lon_dez]]*PI()/180</f>
        <v>0.19402301695645363</v>
      </c>
      <c r="G8571" t="s">
        <v>16183</v>
      </c>
      <c r="I8571" s="4" t="b">
        <v>0</v>
      </c>
      <c r="J8571" s="4" t="str">
        <f>CONCATENATE(Orte[[#This Row],[Ort]]," - ",Orte[[#This Row],[Landkreis]])</f>
        <v xml:space="preserve">Trient - </v>
      </c>
      <c r="L8571" s="3"/>
      <c r="N8571" t="str">
        <f>Orte[[#This Row],[Ort]]</f>
        <v>Trient</v>
      </c>
    </row>
    <row r="8572" spans="1:14" x14ac:dyDescent="0.35">
      <c r="A8572" t="s">
        <v>265</v>
      </c>
      <c r="B8572" s="3"/>
      <c r="C8572" s="4">
        <v>45.650300000000001</v>
      </c>
      <c r="D8572" s="4">
        <v>13.770300000000001</v>
      </c>
      <c r="E8572" s="4">
        <f>Orte[[#This Row],[Lat_dez]]*PI()/180</f>
        <v>0.79674803952316753</v>
      </c>
      <c r="F8572" s="4">
        <f>Orte[[#This Row],[Lon_dez]]*PI()/180</f>
        <v>0.24033707398737517</v>
      </c>
      <c r="G8572" t="s">
        <v>16183</v>
      </c>
      <c r="I8572" s="4" t="b">
        <v>0</v>
      </c>
      <c r="J8572" s="4" t="str">
        <f>CONCATENATE(Orte[[#This Row],[Ort]]," - ",Orte[[#This Row],[Landkreis]])</f>
        <v xml:space="preserve">Triest - </v>
      </c>
      <c r="L8572" s="3"/>
      <c r="N8572" t="str">
        <f>Orte[[#This Row],[Ort]]</f>
        <v>Triest</v>
      </c>
    </row>
    <row r="8573" spans="1:14" x14ac:dyDescent="0.35">
      <c r="A8573" t="s">
        <v>334</v>
      </c>
      <c r="B8573" s="3"/>
      <c r="C8573" s="4">
        <v>63.429699999999997</v>
      </c>
      <c r="D8573" s="4">
        <v>10.3933</v>
      </c>
      <c r="E8573" s="4">
        <f>Orte[[#This Row],[Lat_dez]]*PI()/180</f>
        <v>1.1070571085522471</v>
      </c>
      <c r="F8573" s="4">
        <f>Orte[[#This Row],[Lon_dez]]*PI()/180</f>
        <v>0.18139730514752664</v>
      </c>
      <c r="G8573" t="s">
        <v>16195</v>
      </c>
      <c r="I8573" s="4" t="b">
        <v>0</v>
      </c>
      <c r="J8573" s="4" t="str">
        <f>CONCATENATE(Orte[[#This Row],[Ort]]," - ",Orte[[#This Row],[Landkreis]])</f>
        <v xml:space="preserve">Trondheim - </v>
      </c>
      <c r="L8573" s="3"/>
      <c r="N8573" t="str">
        <f>Orte[[#This Row],[Ort]]</f>
        <v>Trondheim</v>
      </c>
    </row>
    <row r="8574" spans="1:14" x14ac:dyDescent="0.35">
      <c r="A8574" t="s">
        <v>16143</v>
      </c>
      <c r="B8574" s="3"/>
      <c r="C8574" s="4">
        <v>54.2</v>
      </c>
      <c r="D8574" s="4">
        <v>37.616700000000002</v>
      </c>
      <c r="E8574" s="4">
        <f>Orte[[#This Row],[Lat_dez]]*PI()/180</f>
        <v>0.9459684545809266</v>
      </c>
      <c r="F8574" s="4">
        <f>Orte[[#This Row],[Lon_dez]]*PI()/180</f>
        <v>0.65653526873495094</v>
      </c>
      <c r="G8574" t="s">
        <v>16186</v>
      </c>
      <c r="I8574" s="4" t="b">
        <v>0</v>
      </c>
      <c r="J8574" s="4" t="str">
        <f>CONCATENATE(Orte[[#This Row],[Ort]]," - ",Orte[[#This Row],[Landkreis]])</f>
        <v xml:space="preserve">Tula - </v>
      </c>
      <c r="L8574" s="3"/>
      <c r="N8574" t="str">
        <f>Orte[[#This Row],[Ort]]</f>
        <v>Tula</v>
      </c>
    </row>
    <row r="8575" spans="1:14" x14ac:dyDescent="0.35">
      <c r="A8575" t="s">
        <v>263</v>
      </c>
      <c r="B8575" s="3"/>
      <c r="C8575" s="4">
        <v>45.0792</v>
      </c>
      <c r="D8575" s="4">
        <v>7.6760999999999999</v>
      </c>
      <c r="E8575" s="4">
        <f>Orte[[#This Row],[Lat_dez]]*PI()/180</f>
        <v>0.78678046416502778</v>
      </c>
      <c r="F8575" s="4">
        <f>Orte[[#This Row],[Lon_dez]]*PI()/180</f>
        <v>0.13397321871233672</v>
      </c>
      <c r="G8575" t="s">
        <v>16183</v>
      </c>
      <c r="I8575" s="4" t="b">
        <v>0</v>
      </c>
      <c r="J8575" s="4" t="str">
        <f>CONCATENATE(Orte[[#This Row],[Ort]]," - ",Orte[[#This Row],[Landkreis]])</f>
        <v xml:space="preserve">Turin - </v>
      </c>
      <c r="L8575" s="3"/>
      <c r="N8575" t="str">
        <f>Orte[[#This Row],[Ort]]</f>
        <v>Turin</v>
      </c>
    </row>
    <row r="8576" spans="1:14" x14ac:dyDescent="0.35">
      <c r="A8576" t="s">
        <v>115</v>
      </c>
      <c r="B8576" s="3"/>
      <c r="C8576" s="4">
        <v>60.45</v>
      </c>
      <c r="D8576" s="4">
        <v>22.2667</v>
      </c>
      <c r="E8576" s="4">
        <f>Orte[[#This Row],[Lat_dez]]*PI()/180</f>
        <v>1.0550515328305723</v>
      </c>
      <c r="F8576" s="4">
        <f>Orte[[#This Row],[Lon_dez]]*PI()/180</f>
        <v>0.38862722855382142</v>
      </c>
      <c r="G8576" t="s">
        <v>16197</v>
      </c>
      <c r="I8576" s="4" t="b">
        <v>0</v>
      </c>
      <c r="J8576" s="4" t="str">
        <f>CONCATENATE(Orte[[#This Row],[Ort]]," - ",Orte[[#This Row],[Landkreis]])</f>
        <v xml:space="preserve">Turku - </v>
      </c>
      <c r="L8576" s="3"/>
      <c r="N8576" t="str">
        <f>Orte[[#This Row],[Ort]]</f>
        <v>Turku</v>
      </c>
    </row>
    <row r="8577" spans="1:14" x14ac:dyDescent="0.35">
      <c r="A8577" t="s">
        <v>16144</v>
      </c>
      <c r="B8577" s="3"/>
      <c r="C8577" s="4">
        <v>50.123600000000003</v>
      </c>
      <c r="D8577" s="4">
        <v>18.986699999999999</v>
      </c>
      <c r="E8577" s="4">
        <f>Orte[[#This Row],[Lat_dez]]*PI()/180</f>
        <v>0.87482185295262982</v>
      </c>
      <c r="F8577" s="4">
        <f>Orte[[#This Row],[Lon_dez]]*PI()/180</f>
        <v>0.33138042908840731</v>
      </c>
      <c r="G8577" t="s">
        <v>16182</v>
      </c>
      <c r="I8577" s="4" t="b">
        <v>0</v>
      </c>
      <c r="J8577" s="4" t="str">
        <f>CONCATENATE(Orte[[#This Row],[Ort]]," - ",Orte[[#This Row],[Landkreis]])</f>
        <v xml:space="preserve">Tychy - </v>
      </c>
      <c r="L8577" s="3"/>
      <c r="N8577" t="str">
        <f>Orte[[#This Row],[Ort]]</f>
        <v>Tychy</v>
      </c>
    </row>
    <row r="8578" spans="1:14" x14ac:dyDescent="0.35">
      <c r="A8578" t="s">
        <v>16145</v>
      </c>
      <c r="B8578" s="3"/>
      <c r="C8578" s="4">
        <v>54.726100000000002</v>
      </c>
      <c r="D8578" s="4">
        <v>55.947499999999998</v>
      </c>
      <c r="E8578" s="4">
        <f>Orte[[#This Row],[Lat_dez]]*PI()/180</f>
        <v>0.95515063177566883</v>
      </c>
      <c r="F8578" s="4">
        <f>Orte[[#This Row],[Lon_dez]]*PI()/180</f>
        <v>0.9764680832595275</v>
      </c>
      <c r="G8578" t="s">
        <v>16186</v>
      </c>
      <c r="I8578" s="4" t="b">
        <v>0</v>
      </c>
      <c r="J8578" s="4" t="str">
        <f>CONCATENATE(Orte[[#This Row],[Ort]]," - ",Orte[[#This Row],[Landkreis]])</f>
        <v xml:space="preserve">Ufa - </v>
      </c>
      <c r="L8578" s="3"/>
      <c r="N8578" t="str">
        <f>Orte[[#This Row],[Ort]]</f>
        <v>Ufa</v>
      </c>
    </row>
    <row r="8579" spans="1:14" x14ac:dyDescent="0.35">
      <c r="A8579" t="s">
        <v>16146</v>
      </c>
      <c r="B8579" s="3"/>
      <c r="C8579" s="4">
        <v>59.8581</v>
      </c>
      <c r="D8579" s="4">
        <v>17.6447</v>
      </c>
      <c r="E8579" s="4">
        <f>Orte[[#This Row],[Lat_dez]]*PI()/180</f>
        <v>1.0447209289880177</v>
      </c>
      <c r="F8579" s="4">
        <f>Orte[[#This Row],[Lon_dez]]*PI()/180</f>
        <v>0.30795811052664346</v>
      </c>
      <c r="G8579" t="s">
        <v>16199</v>
      </c>
      <c r="I8579" s="4" t="b">
        <v>0</v>
      </c>
      <c r="J8579" s="4" t="str">
        <f>CONCATENATE(Orte[[#This Row],[Ort]]," - ",Orte[[#This Row],[Landkreis]])</f>
        <v xml:space="preserve">Uppsala - </v>
      </c>
      <c r="L8579" s="3"/>
      <c r="N8579" t="str">
        <f>Orte[[#This Row],[Ort]]</f>
        <v>Uppsala</v>
      </c>
    </row>
    <row r="8580" spans="1:14" x14ac:dyDescent="0.35">
      <c r="A8580" t="s">
        <v>16147</v>
      </c>
      <c r="B8580" s="3"/>
      <c r="C8580" s="4">
        <v>52.090800000000002</v>
      </c>
      <c r="D8580" s="4">
        <v>5.1216999999999997</v>
      </c>
      <c r="E8580" s="4">
        <f>Orte[[#This Row],[Lat_dez]]*PI()/180</f>
        <v>0.90915596999786219</v>
      </c>
      <c r="F8580" s="4">
        <f>Orte[[#This Row],[Lon_dez]]*PI()/180</f>
        <v>8.9390528299393562E-2</v>
      </c>
      <c r="G8580" t="s">
        <v>16181</v>
      </c>
      <c r="I8580" s="4" t="b">
        <v>0</v>
      </c>
      <c r="J8580" s="4" t="str">
        <f>CONCATENATE(Orte[[#This Row],[Ort]]," - ",Orte[[#This Row],[Landkreis]])</f>
        <v xml:space="preserve">Utrecht - </v>
      </c>
      <c r="L8580" s="3"/>
      <c r="N8580" t="str">
        <f>Orte[[#This Row],[Ort]]</f>
        <v>Utrecht</v>
      </c>
    </row>
    <row r="8581" spans="1:14" x14ac:dyDescent="0.35">
      <c r="A8581" t="s">
        <v>16148</v>
      </c>
      <c r="B8581" s="3"/>
      <c r="C8581" s="4">
        <v>41.652799999999999</v>
      </c>
      <c r="D8581" s="4">
        <v>-4.7236000000000002</v>
      </c>
      <c r="E8581" s="4">
        <f>Orte[[#This Row],[Lat_dez]]*PI()/180</f>
        <v>0.72697850267469399</v>
      </c>
      <c r="F8581" s="4">
        <f>Orte[[#This Row],[Lon_dez]]*PI()/180</f>
        <v>-8.2442372547204157E-2</v>
      </c>
      <c r="G8581" t="s">
        <v>16176</v>
      </c>
      <c r="I8581" s="4" t="b">
        <v>0</v>
      </c>
      <c r="J8581" s="4" t="str">
        <f>CONCATENATE(Orte[[#This Row],[Ort]]," - ",Orte[[#This Row],[Landkreis]])</f>
        <v xml:space="preserve">Valladolid - </v>
      </c>
      <c r="L8581" s="3"/>
      <c r="N8581" t="str">
        <f>Orte[[#This Row],[Ort]]</f>
        <v>Valladolid</v>
      </c>
    </row>
    <row r="8582" spans="1:14" x14ac:dyDescent="0.35">
      <c r="A8582" t="s">
        <v>443</v>
      </c>
      <c r="B8582" s="3"/>
      <c r="C8582" s="4">
        <v>39.47</v>
      </c>
      <c r="D8582" s="4">
        <v>-0.37640000000000001</v>
      </c>
      <c r="E8582" s="4">
        <f>Orte[[#This Row],[Lat_dez]]*PI()/180</f>
        <v>0.68888145576216187</v>
      </c>
      <c r="F8582" s="4">
        <f>Orte[[#This Row],[Lon_dez]]*PI()/180</f>
        <v>-6.5694193045066568E-3</v>
      </c>
      <c r="G8582" t="s">
        <v>16176</v>
      </c>
      <c r="I8582" s="4" t="b">
        <v>0</v>
      </c>
      <c r="J8582" s="4" t="str">
        <f>CONCATENATE(Orte[[#This Row],[Ort]]," - ",Orte[[#This Row],[Landkreis]])</f>
        <v xml:space="preserve">Valencia - </v>
      </c>
      <c r="L8582" s="3"/>
      <c r="N8582" t="str">
        <f>Orte[[#This Row],[Ort]]</f>
        <v>Valencia</v>
      </c>
    </row>
    <row r="8583" spans="1:14" x14ac:dyDescent="0.35">
      <c r="A8583" t="s">
        <v>16149</v>
      </c>
      <c r="B8583" s="3"/>
      <c r="C8583" s="4">
        <v>60.294400000000003</v>
      </c>
      <c r="D8583" s="4">
        <v>25.040299999999998</v>
      </c>
      <c r="E8583" s="4">
        <f>Orte[[#This Row],[Lat_dez]]*PI()/180</f>
        <v>1.0523358005144692</v>
      </c>
      <c r="F8583" s="4">
        <f>Orte[[#This Row],[Lon_dez]]*PI()/180</f>
        <v>0.43703568068713605</v>
      </c>
      <c r="G8583" t="s">
        <v>16197</v>
      </c>
      <c r="I8583" s="4" t="b">
        <v>0</v>
      </c>
      <c r="J8583" s="4" t="str">
        <f>CONCATENATE(Orte[[#This Row],[Ort]]," - ",Orte[[#This Row],[Landkreis]])</f>
        <v xml:space="preserve">Vantaa - </v>
      </c>
      <c r="L8583" s="3"/>
      <c r="N8583" t="str">
        <f>Orte[[#This Row],[Ort]]</f>
        <v>Vantaa</v>
      </c>
    </row>
    <row r="8584" spans="1:14" x14ac:dyDescent="0.35">
      <c r="A8584" t="s">
        <v>16150</v>
      </c>
      <c r="B8584" s="3"/>
      <c r="C8584" s="4">
        <v>59.616100000000003</v>
      </c>
      <c r="D8584" s="4">
        <v>16.552800000000001</v>
      </c>
      <c r="E8584" s="4">
        <f>Orte[[#This Row],[Lat_dez]]*PI()/180</f>
        <v>1.0404972321981916</v>
      </c>
      <c r="F8584" s="4">
        <f>Orte[[#This Row],[Lon_dez]]*PI()/180</f>
        <v>0.28890086042411739</v>
      </c>
      <c r="G8584" t="s">
        <v>16199</v>
      </c>
      <c r="I8584" s="4" t="b">
        <v>0</v>
      </c>
      <c r="J8584" s="4" t="str">
        <f>CONCATENATE(Orte[[#This Row],[Ort]]," - ",Orte[[#This Row],[Landkreis]])</f>
        <v xml:space="preserve">Västerås - </v>
      </c>
      <c r="L8584" s="3"/>
      <c r="N8584" t="str">
        <f>Orte[[#This Row],[Ort]]</f>
        <v>Västerås</v>
      </c>
    </row>
    <row r="8585" spans="1:14" x14ac:dyDescent="0.35">
      <c r="A8585" t="s">
        <v>268</v>
      </c>
      <c r="B8585" s="3"/>
      <c r="C8585" s="4">
        <v>45.4375</v>
      </c>
      <c r="D8585" s="4">
        <v>12.335800000000001</v>
      </c>
      <c r="E8585" s="4">
        <f>Orte[[#This Row],[Lat_dez]]*PI()/180</f>
        <v>0.79303397887492355</v>
      </c>
      <c r="F8585" s="4">
        <f>Orte[[#This Row],[Lon_dez]]*PI()/180</f>
        <v>0.21530032586751652</v>
      </c>
      <c r="G8585" t="s">
        <v>16183</v>
      </c>
      <c r="I8585" s="4" t="b">
        <v>0</v>
      </c>
      <c r="J8585" s="4" t="str">
        <f>CONCATENATE(Orte[[#This Row],[Ort]]," - ",Orte[[#This Row],[Landkreis]])</f>
        <v xml:space="preserve">Venedig - </v>
      </c>
      <c r="L8585" s="3"/>
      <c r="N8585" t="str">
        <f>Orte[[#This Row],[Ort]]</f>
        <v>Venedig</v>
      </c>
    </row>
    <row r="8586" spans="1:14" x14ac:dyDescent="0.35">
      <c r="A8586" t="s">
        <v>16151</v>
      </c>
      <c r="B8586" s="3"/>
      <c r="C8586" s="4">
        <v>51.366700000000002</v>
      </c>
      <c r="D8586" s="4">
        <v>6.1666999999999996</v>
      </c>
      <c r="E8586" s="4">
        <f>Orte[[#This Row],[Lat_dez]]*PI()/180</f>
        <v>0.89651804088417131</v>
      </c>
      <c r="F8586" s="4">
        <f>Orte[[#This Row],[Lon_dez]]*PI()/180</f>
        <v>0.10762921898273431</v>
      </c>
      <c r="G8586" t="s">
        <v>16181</v>
      </c>
      <c r="I8586" s="4" t="b">
        <v>0</v>
      </c>
      <c r="J8586" s="4" t="str">
        <f>CONCATENATE(Orte[[#This Row],[Ort]]," - ",Orte[[#This Row],[Landkreis]])</f>
        <v xml:space="preserve">Venlo - </v>
      </c>
      <c r="L8586" s="3"/>
      <c r="N8586" t="str">
        <f>Orte[[#This Row],[Ort]]</f>
        <v>Venlo</v>
      </c>
    </row>
    <row r="8587" spans="1:14" x14ac:dyDescent="0.35">
      <c r="A8587" t="s">
        <v>270</v>
      </c>
      <c r="B8587" s="3"/>
      <c r="C8587" s="4">
        <v>45.438600000000001</v>
      </c>
      <c r="D8587" s="4">
        <v>10.992800000000001</v>
      </c>
      <c r="E8587" s="4">
        <f>Orte[[#This Row],[Lat_dez]]*PI()/180</f>
        <v>0.79305317749669546</v>
      </c>
      <c r="F8587" s="4">
        <f>Orte[[#This Row],[Lon_dez]]*PI()/180</f>
        <v>0.19186055401323265</v>
      </c>
      <c r="G8587" t="s">
        <v>16183</v>
      </c>
      <c r="I8587" s="4" t="b">
        <v>0</v>
      </c>
      <c r="J8587" s="4" t="str">
        <f>CONCATENATE(Orte[[#This Row],[Ort]]," - ",Orte[[#This Row],[Landkreis]])</f>
        <v xml:space="preserve">Verona - </v>
      </c>
      <c r="L8587" s="3"/>
      <c r="N8587" t="str">
        <f>Orte[[#This Row],[Ort]]</f>
        <v>Verona</v>
      </c>
    </row>
    <row r="8588" spans="1:14" x14ac:dyDescent="0.35">
      <c r="A8588" t="s">
        <v>16152</v>
      </c>
      <c r="B8588" s="3"/>
      <c r="C8588" s="4">
        <v>45.55</v>
      </c>
      <c r="D8588" s="4">
        <v>11.55</v>
      </c>
      <c r="E8588" s="4">
        <f>Orte[[#This Row],[Lat_dez]]*PI()/180</f>
        <v>0.79499747428341705</v>
      </c>
      <c r="F8588" s="4">
        <f>Orte[[#This Row],[Lon_dez]]*PI()/180</f>
        <v>0.20158552860534507</v>
      </c>
      <c r="G8588" t="s">
        <v>16183</v>
      </c>
      <c r="I8588" s="4" t="b">
        <v>0</v>
      </c>
      <c r="J8588" s="4" t="str">
        <f>CONCATENATE(Orte[[#This Row],[Ort]]," - ",Orte[[#This Row],[Landkreis]])</f>
        <v xml:space="preserve">Vicenza - </v>
      </c>
      <c r="L8588" s="3"/>
      <c r="N8588" t="str">
        <f>Orte[[#This Row],[Ort]]</f>
        <v>Vicenza</v>
      </c>
    </row>
    <row r="8589" spans="1:14" x14ac:dyDescent="0.35">
      <c r="A8589" t="s">
        <v>16153</v>
      </c>
      <c r="B8589" s="3"/>
      <c r="C8589" s="4">
        <v>42.231400000000001</v>
      </c>
      <c r="D8589" s="4">
        <v>-8.7124000000000006</v>
      </c>
      <c r="E8589" s="4">
        <f>Orte[[#This Row],[Lat_dez]]*PI()/180</f>
        <v>0.73707697772673331</v>
      </c>
      <c r="F8589" s="4">
        <f>Orte[[#This Row],[Lon_dez]]*PI()/180</f>
        <v>-0.15206006575075398</v>
      </c>
      <c r="G8589" t="s">
        <v>16176</v>
      </c>
      <c r="I8589" s="4" t="b">
        <v>0</v>
      </c>
      <c r="J8589" s="4" t="str">
        <f>CONCATENATE(Orte[[#This Row],[Ort]]," - ",Orte[[#This Row],[Landkreis]])</f>
        <v xml:space="preserve">Vigo - </v>
      </c>
      <c r="L8589" s="3"/>
      <c r="N8589" t="str">
        <f>Orte[[#This Row],[Ort]]</f>
        <v>Vigo</v>
      </c>
    </row>
    <row r="8590" spans="1:14" x14ac:dyDescent="0.35">
      <c r="A8590" t="s">
        <v>16154</v>
      </c>
      <c r="B8590" s="3"/>
      <c r="C8590" s="4">
        <v>41.133299999999998</v>
      </c>
      <c r="D8590" s="4">
        <v>-8.6166999999999998</v>
      </c>
      <c r="E8590" s="4">
        <f>Orte[[#This Row],[Lat_dez]]*PI()/180</f>
        <v>0.71791151721058355</v>
      </c>
      <c r="F8590" s="4">
        <f>Orte[[#This Row],[Lon_dez]]*PI()/180</f>
        <v>-0.15038978565659539</v>
      </c>
      <c r="G8590" t="s">
        <v>361</v>
      </c>
      <c r="I8590" s="4" t="b">
        <v>0</v>
      </c>
      <c r="J8590" s="4" t="str">
        <f>CONCATENATE(Orte[[#This Row],[Ort]]," - ",Orte[[#This Row],[Landkreis]])</f>
        <v xml:space="preserve">Vila Nova de Gaia - </v>
      </c>
      <c r="L8590" s="3"/>
      <c r="N8590" t="str">
        <f>Orte[[#This Row],[Ort]]</f>
        <v>Vila Nova de Gaia</v>
      </c>
    </row>
    <row r="8591" spans="1:14" x14ac:dyDescent="0.35">
      <c r="A8591" t="s">
        <v>16155</v>
      </c>
      <c r="B8591" s="3"/>
      <c r="C8591" s="4">
        <v>45.7667</v>
      </c>
      <c r="D8591" s="4">
        <v>4.8803000000000001</v>
      </c>
      <c r="E8591" s="4">
        <f>Orte[[#This Row],[Lat_dez]]*PI()/180</f>
        <v>0.79877960277248883</v>
      </c>
      <c r="F8591" s="4">
        <f>Orte[[#This Row],[Lon_dez]]*PI()/180</f>
        <v>8.5177303485079264E-2</v>
      </c>
      <c r="G8591" t="s">
        <v>16180</v>
      </c>
      <c r="I8591" s="4" t="b">
        <v>0</v>
      </c>
      <c r="J8591" s="4" t="str">
        <f>CONCATENATE(Orte[[#This Row],[Ort]]," - ",Orte[[#This Row],[Landkreis]])</f>
        <v xml:space="preserve">Villeurbanne - </v>
      </c>
      <c r="L8591" s="3"/>
      <c r="N8591" t="str">
        <f>Orte[[#This Row],[Ort]]</f>
        <v>Villeurbanne</v>
      </c>
    </row>
    <row r="8592" spans="1:14" x14ac:dyDescent="0.35">
      <c r="A8592" t="s">
        <v>301</v>
      </c>
      <c r="B8592" s="3"/>
      <c r="C8592" s="4">
        <v>54.687199999999997</v>
      </c>
      <c r="D8592" s="4">
        <v>25.28</v>
      </c>
      <c r="E8592" s="4">
        <f>Orte[[#This Row],[Lat_dez]]*PI()/180</f>
        <v>0.95447169869664283</v>
      </c>
      <c r="F8592" s="4">
        <f>Orte[[#This Row],[Lon_dez]]*PI()/180</f>
        <v>0.44121923490416654</v>
      </c>
      <c r="G8592" t="s">
        <v>16200</v>
      </c>
      <c r="I8592" s="4" t="b">
        <v>0</v>
      </c>
      <c r="J8592" s="4" t="str">
        <f>CONCATENATE(Orte[[#This Row],[Ort]]," - ",Orte[[#This Row],[Landkreis]])</f>
        <v xml:space="preserve">Vilnius - </v>
      </c>
      <c r="L8592" s="3"/>
      <c r="N8592" t="str">
        <f>Orte[[#This Row],[Ort]]</f>
        <v>Vilnius</v>
      </c>
    </row>
    <row r="8593" spans="1:14" x14ac:dyDescent="0.35">
      <c r="A8593" t="s">
        <v>16156</v>
      </c>
      <c r="B8593" s="3"/>
      <c r="C8593" s="4">
        <v>42.85</v>
      </c>
      <c r="D8593" s="4">
        <v>-2.6833</v>
      </c>
      <c r="E8593" s="4">
        <f>Orte[[#This Row],[Lat_dez]]*PI()/180</f>
        <v>0.74787358447957031</v>
      </c>
      <c r="F8593" s="4">
        <f>Orte[[#This Row],[Lon_dez]]*PI()/180</f>
        <v>-4.6832419818763842E-2</v>
      </c>
      <c r="G8593" t="s">
        <v>16176</v>
      </c>
      <c r="I8593" s="4" t="b">
        <v>0</v>
      </c>
      <c r="J8593" s="4" t="str">
        <f>CONCATENATE(Orte[[#This Row],[Ort]]," - ",Orte[[#This Row],[Landkreis]])</f>
        <v xml:space="preserve">Vitoria-Gasteiz - </v>
      </c>
      <c r="L8593" s="3"/>
      <c r="N8593" t="str">
        <f>Orte[[#This Row],[Ort]]</f>
        <v>Vitoria-Gasteiz</v>
      </c>
    </row>
    <row r="8594" spans="1:14" x14ac:dyDescent="0.35">
      <c r="A8594" t="s">
        <v>16157</v>
      </c>
      <c r="B8594" s="3"/>
      <c r="C8594" s="4">
        <v>39.366700000000002</v>
      </c>
      <c r="D8594" s="4">
        <v>22.933299999999999</v>
      </c>
      <c r="E8594" s="4">
        <f>Orte[[#This Row],[Lat_dez]]*PI()/180</f>
        <v>0.6870785306448518</v>
      </c>
      <c r="F8594" s="4">
        <f>Orte[[#This Row],[Lon_dez]]*PI()/180</f>
        <v>0.40026159334761557</v>
      </c>
      <c r="G8594" t="s">
        <v>16179</v>
      </c>
      <c r="I8594" s="4" t="b">
        <v>0</v>
      </c>
      <c r="J8594" s="4" t="str">
        <f>CONCATENATE(Orte[[#This Row],[Ort]]," - ",Orte[[#This Row],[Landkreis]])</f>
        <v xml:space="preserve">Volos - </v>
      </c>
      <c r="L8594" s="3"/>
      <c r="N8594" t="str">
        <f>Orte[[#This Row],[Ort]]</f>
        <v>Volos</v>
      </c>
    </row>
    <row r="8595" spans="1:14" x14ac:dyDescent="0.35">
      <c r="A8595" t="s">
        <v>16158</v>
      </c>
      <c r="B8595" s="3"/>
      <c r="C8595" s="4">
        <v>53.682499999999997</v>
      </c>
      <c r="D8595" s="4">
        <v>-1.4975000000000001</v>
      </c>
      <c r="E8595" s="4">
        <f>Orte[[#This Row],[Lat_dez]]*PI()/180</f>
        <v>0.93693637570185584</v>
      </c>
      <c r="F8595" s="4">
        <f>Orte[[#This Row],[Lon_dez]]*PI()/180</f>
        <v>-2.6136305548615086E-2</v>
      </c>
      <c r="G8595" t="s">
        <v>16178</v>
      </c>
      <c r="I8595" s="4" t="b">
        <v>0</v>
      </c>
      <c r="J8595" s="4" t="str">
        <f>CONCATENATE(Orte[[#This Row],[Ort]]," - ",Orte[[#This Row],[Landkreis]])</f>
        <v xml:space="preserve">Wakefield - </v>
      </c>
      <c r="L8595" s="3"/>
      <c r="N8595" t="str">
        <f>Orte[[#This Row],[Ort]]</f>
        <v>Wakefield</v>
      </c>
    </row>
    <row r="8596" spans="1:14" x14ac:dyDescent="0.35">
      <c r="A8596" t="s">
        <v>16159</v>
      </c>
      <c r="B8596" s="3"/>
      <c r="C8596" s="4">
        <v>53.39</v>
      </c>
      <c r="D8596" s="4">
        <v>-2.59</v>
      </c>
      <c r="E8596" s="4">
        <f>Orte[[#This Row],[Lat_dez]]*PI()/180</f>
        <v>0.93183128763977252</v>
      </c>
      <c r="F8596" s="4">
        <f>Orte[[#This Row],[Lon_dez]]*PI()/180</f>
        <v>-4.5204027626653133E-2</v>
      </c>
      <c r="G8596" t="s">
        <v>16178</v>
      </c>
      <c r="I8596" s="4" t="b">
        <v>0</v>
      </c>
      <c r="J8596" s="4" t="str">
        <f>CONCATENATE(Orte[[#This Row],[Ort]]," - ",Orte[[#This Row],[Landkreis]])</f>
        <v xml:space="preserve">Warrington - </v>
      </c>
      <c r="L8596" s="3"/>
      <c r="N8596" t="str">
        <f>Orte[[#This Row],[Ort]]</f>
        <v>Warrington</v>
      </c>
    </row>
    <row r="8597" spans="1:14" x14ac:dyDescent="0.35">
      <c r="A8597" t="s">
        <v>358</v>
      </c>
      <c r="B8597" s="3"/>
      <c r="C8597" s="4">
        <v>52.23</v>
      </c>
      <c r="D8597" s="4">
        <v>21.011099999999999</v>
      </c>
      <c r="E8597" s="4">
        <f>Orte[[#This Row],[Lat_dez]]*PI()/180</f>
        <v>0.91158546831663823</v>
      </c>
      <c r="F8597" s="4">
        <f>Orte[[#This Row],[Lon_dez]]*PI()/180</f>
        <v>0.36671287446578049</v>
      </c>
      <c r="G8597" t="s">
        <v>16182</v>
      </c>
      <c r="I8597" s="4" t="b">
        <v>0</v>
      </c>
      <c r="J8597" s="4" t="str">
        <f>CONCATENATE(Orte[[#This Row],[Ort]]," - ",Orte[[#This Row],[Landkreis]])</f>
        <v xml:space="preserve">Warschau - </v>
      </c>
      <c r="L8597" s="3"/>
      <c r="N8597" t="str">
        <f>Orte[[#This Row],[Ort]]</f>
        <v>Warschau</v>
      </c>
    </row>
    <row r="8598" spans="1:14" x14ac:dyDescent="0.35">
      <c r="A8598" t="s">
        <v>16160</v>
      </c>
      <c r="B8598" s="3"/>
      <c r="C8598" s="4">
        <v>51.655000000000001</v>
      </c>
      <c r="D8598" s="4">
        <v>-0.3957</v>
      </c>
      <c r="E8598" s="4">
        <f>Orte[[#This Row],[Lat_dez]]*PI()/180</f>
        <v>0.9015498251176709</v>
      </c>
      <c r="F8598" s="4">
        <f>Orte[[#This Row],[Lon_dez]]*PI()/180</f>
        <v>-6.9062678501415611E-3</v>
      </c>
      <c r="G8598" t="s">
        <v>16178</v>
      </c>
      <c r="I8598" s="4" t="b">
        <v>0</v>
      </c>
      <c r="J8598" s="4" t="str">
        <f>CONCATENATE(Orte[[#This Row],[Ort]]," - ",Orte[[#This Row],[Landkreis]])</f>
        <v xml:space="preserve">Watford - </v>
      </c>
      <c r="L8598" s="3"/>
      <c r="N8598" t="str">
        <f>Orte[[#This Row],[Ort]]</f>
        <v>Watford</v>
      </c>
    </row>
    <row r="8599" spans="1:14" x14ac:dyDescent="0.35">
      <c r="A8599" t="s">
        <v>16161</v>
      </c>
      <c r="B8599" s="3"/>
      <c r="C8599" s="4">
        <v>50.7667</v>
      </c>
      <c r="D8599" s="4">
        <v>16.283300000000001</v>
      </c>
      <c r="E8599" s="4">
        <f>Orte[[#This Row],[Lat_dez]]*PI()/180</f>
        <v>0.88604606537220532</v>
      </c>
      <c r="F8599" s="4">
        <f>Orte[[#This Row],[Lon_dez]]*PI()/180</f>
        <v>0.28419719808999266</v>
      </c>
      <c r="G8599" t="s">
        <v>16182</v>
      </c>
      <c r="I8599" s="4" t="b">
        <v>0</v>
      </c>
      <c r="J8599" s="4" t="str">
        <f>CONCATENATE(Orte[[#This Row],[Ort]]," - ",Orte[[#This Row],[Landkreis]])</f>
        <v xml:space="preserve">Wałbrzych - </v>
      </c>
      <c r="L8599" s="3"/>
      <c r="N8599" t="str">
        <f>Orte[[#This Row],[Ort]]</f>
        <v>Wałbrzych</v>
      </c>
    </row>
    <row r="8600" spans="1:14" x14ac:dyDescent="0.35">
      <c r="A8600" t="s">
        <v>348</v>
      </c>
      <c r="B8600" s="3"/>
      <c r="C8600" s="4">
        <v>48.208300000000001</v>
      </c>
      <c r="D8600" s="4">
        <v>16.372499999999999</v>
      </c>
      <c r="E8600" s="4">
        <f>Orte[[#This Row],[Lat_dez]]*PI()/180</f>
        <v>0.84139356178918234</v>
      </c>
      <c r="F8600" s="4">
        <f>Orte[[#This Row],[Lon_dez]]*PI()/180</f>
        <v>0.28575403178277159</v>
      </c>
      <c r="G8600" t="s">
        <v>16198</v>
      </c>
      <c r="I8600" s="4" t="b">
        <v>0</v>
      </c>
      <c r="J8600" s="4" t="str">
        <f>CONCATENATE(Orte[[#This Row],[Ort]]," - ",Orte[[#This Row],[Landkreis]])</f>
        <v xml:space="preserve">Wien - </v>
      </c>
      <c r="L8600" s="3"/>
      <c r="N8600" t="str">
        <f>Orte[[#This Row],[Ort]]</f>
        <v>Wien</v>
      </c>
    </row>
    <row r="8601" spans="1:14" x14ac:dyDescent="0.35">
      <c r="A8601" t="s">
        <v>16162</v>
      </c>
      <c r="B8601" s="3"/>
      <c r="C8601" s="4">
        <v>53.544800000000002</v>
      </c>
      <c r="D8601" s="4">
        <v>-2.6318000000000001</v>
      </c>
      <c r="E8601" s="4">
        <f>Orte[[#This Row],[Lat_dez]]*PI()/180</f>
        <v>0.93453305732185976</v>
      </c>
      <c r="F8601" s="4">
        <f>Orte[[#This Row],[Lon_dez]]*PI()/180</f>
        <v>-4.5933575253986766E-2</v>
      </c>
      <c r="G8601" t="s">
        <v>16178</v>
      </c>
      <c r="I8601" s="4" t="b">
        <v>0</v>
      </c>
      <c r="J8601" s="4" t="str">
        <f>CONCATENATE(Orte[[#This Row],[Ort]]," - ",Orte[[#This Row],[Landkreis]])</f>
        <v xml:space="preserve">Wigan - </v>
      </c>
      <c r="L8601" s="3"/>
      <c r="N8601" t="str">
        <f>Orte[[#This Row],[Ort]]</f>
        <v>Wigan</v>
      </c>
    </row>
    <row r="8602" spans="1:14" x14ac:dyDescent="0.35">
      <c r="A8602" t="s">
        <v>16163</v>
      </c>
      <c r="B8602" s="3"/>
      <c r="C8602" s="4">
        <v>47.498899999999999</v>
      </c>
      <c r="D8602" s="4">
        <v>8.7286000000000001</v>
      </c>
      <c r="E8602" s="4">
        <f>Orte[[#This Row],[Lat_dez]]*PI()/180</f>
        <v>0.82901219607553456</v>
      </c>
      <c r="F8602" s="4">
        <f>Orte[[#This Row],[Lon_dez]]*PI()/180</f>
        <v>0.15234280908957704</v>
      </c>
      <c r="G8602" t="s">
        <v>16187</v>
      </c>
      <c r="I8602" s="4" t="b">
        <v>0</v>
      </c>
      <c r="J8602" s="4" t="str">
        <f>CONCATENATE(Orte[[#This Row],[Ort]]," - ",Orte[[#This Row],[Landkreis]])</f>
        <v xml:space="preserve">Winterthur - </v>
      </c>
      <c r="L8602" s="3"/>
      <c r="N8602" t="str">
        <f>Orte[[#This Row],[Ort]]</f>
        <v>Winterthur</v>
      </c>
    </row>
    <row r="8603" spans="1:14" x14ac:dyDescent="0.35">
      <c r="A8603" t="s">
        <v>16164</v>
      </c>
      <c r="B8603" s="3"/>
      <c r="C8603" s="4">
        <v>52.583300000000001</v>
      </c>
      <c r="D8603" s="4">
        <v>-2.1333000000000002</v>
      </c>
      <c r="E8603" s="4">
        <f>Orte[[#This Row],[Lat_dez]]*PI()/180</f>
        <v>0.91775171656393428</v>
      </c>
      <c r="F8603" s="4">
        <f>Orte[[#This Row],[Lon_dez]]*PI()/180</f>
        <v>-3.7233108932795037E-2</v>
      </c>
      <c r="G8603" t="s">
        <v>16178</v>
      </c>
      <c r="I8603" s="4" t="b">
        <v>0</v>
      </c>
      <c r="J8603" s="4" t="str">
        <f>CONCATENATE(Orte[[#This Row],[Ort]]," - ",Orte[[#This Row],[Landkreis]])</f>
        <v xml:space="preserve">Wolverhampton - </v>
      </c>
      <c r="L8603" s="3"/>
      <c r="N8603" t="str">
        <f>Orte[[#This Row],[Ort]]</f>
        <v>Wolverhampton</v>
      </c>
    </row>
    <row r="8604" spans="1:14" x14ac:dyDescent="0.35">
      <c r="A8604" t="s">
        <v>16165</v>
      </c>
      <c r="B8604" s="3"/>
      <c r="C8604" s="4">
        <v>52.191099999999999</v>
      </c>
      <c r="D8604" s="4">
        <v>-2.2206000000000001</v>
      </c>
      <c r="E8604" s="4">
        <f>Orte[[#This Row],[Lat_dez]]*PI()/180</f>
        <v>0.91090653523761256</v>
      </c>
      <c r="F8604" s="4">
        <f>Orte[[#This Row],[Lon_dez]]*PI()/180</f>
        <v>-3.8756781369786081E-2</v>
      </c>
      <c r="G8604" t="s">
        <v>16178</v>
      </c>
      <c r="I8604" s="4" t="b">
        <v>0</v>
      </c>
      <c r="J8604" s="4" t="str">
        <f>CONCATENATE(Orte[[#This Row],[Ort]]," - ",Orte[[#This Row],[Landkreis]])</f>
        <v xml:space="preserve">Worcester - </v>
      </c>
      <c r="L8604" s="3"/>
      <c r="N8604" t="str">
        <f>Orte[[#This Row],[Ort]]</f>
        <v>Worcester</v>
      </c>
    </row>
    <row r="8605" spans="1:14" x14ac:dyDescent="0.35">
      <c r="A8605" t="s">
        <v>16166</v>
      </c>
      <c r="B8605" s="3"/>
      <c r="C8605" s="4">
        <v>50.814700000000002</v>
      </c>
      <c r="D8605" s="4">
        <v>-0.37140000000000001</v>
      </c>
      <c r="E8605" s="4">
        <f>Orte[[#This Row],[Lat_dez]]*PI()/180</f>
        <v>0.88688382341316263</v>
      </c>
      <c r="F8605" s="4">
        <f>Orte[[#This Row],[Lon_dez]]*PI()/180</f>
        <v>-6.4821528419069397E-3</v>
      </c>
      <c r="G8605" t="s">
        <v>16178</v>
      </c>
      <c r="I8605" s="4" t="b">
        <v>0</v>
      </c>
      <c r="J8605" s="4" t="str">
        <f>CONCATENATE(Orte[[#This Row],[Ort]]," - ",Orte[[#This Row],[Landkreis]])</f>
        <v xml:space="preserve">Worthing - </v>
      </c>
      <c r="L8605" s="3"/>
      <c r="N8605" t="str">
        <f>Orte[[#This Row],[Ort]]</f>
        <v>Worthing</v>
      </c>
    </row>
    <row r="8606" spans="1:14" x14ac:dyDescent="0.35">
      <c r="A8606" t="s">
        <v>16167</v>
      </c>
      <c r="B8606" s="3"/>
      <c r="C8606" s="4">
        <v>52.659199999999998</v>
      </c>
      <c r="D8606" s="4">
        <v>19.068100000000001</v>
      </c>
      <c r="E8606" s="4">
        <f>Orte[[#This Row],[Lat_dez]]*PI()/180</f>
        <v>0.91907642146619795</v>
      </c>
      <c r="F8606" s="4">
        <f>Orte[[#This Row],[Lon_dez]]*PI()/180</f>
        <v>0.33280112709953075</v>
      </c>
      <c r="G8606" t="s">
        <v>16182</v>
      </c>
      <c r="I8606" s="4" t="b">
        <v>0</v>
      </c>
      <c r="J8606" s="4" t="str">
        <f>CONCATENATE(Orte[[#This Row],[Ort]]," - ",Orte[[#This Row],[Landkreis]])</f>
        <v xml:space="preserve">Włocławek - </v>
      </c>
      <c r="L8606" s="3"/>
      <c r="N8606" t="str">
        <f>Orte[[#This Row],[Ort]]</f>
        <v>Włocławek</v>
      </c>
    </row>
    <row r="8607" spans="1:14" x14ac:dyDescent="0.35">
      <c r="A8607" t="s">
        <v>16168</v>
      </c>
      <c r="B8607" s="3"/>
      <c r="C8607" s="4">
        <v>53.96</v>
      </c>
      <c r="D8607" s="4">
        <v>-1.08</v>
      </c>
      <c r="E8607" s="4">
        <f>Orte[[#This Row],[Lat_dez]]*PI()/180</f>
        <v>0.94177966437614025</v>
      </c>
      <c r="F8607" s="4">
        <f>Orte[[#This Row],[Lon_dez]]*PI()/180</f>
        <v>-1.8849555921538759E-2</v>
      </c>
      <c r="G8607" t="s">
        <v>16178</v>
      </c>
      <c r="I8607" s="4" t="b">
        <v>0</v>
      </c>
      <c r="J8607" s="4" t="str">
        <f>CONCATENATE(Orte[[#This Row],[Ort]]," - ",Orte[[#This Row],[Landkreis]])</f>
        <v xml:space="preserve">York - </v>
      </c>
      <c r="L8607" s="3"/>
      <c r="N8607" t="str">
        <f>Orte[[#This Row],[Ort]]</f>
        <v>York</v>
      </c>
    </row>
    <row r="8608" spans="1:14" x14ac:dyDescent="0.35">
      <c r="A8608" t="s">
        <v>16169</v>
      </c>
      <c r="B8608" s="3"/>
      <c r="C8608" s="4">
        <v>52.433300000000003</v>
      </c>
      <c r="D8608" s="4">
        <v>4.8167</v>
      </c>
      <c r="E8608" s="4">
        <f>Orte[[#This Row],[Lat_dez]]*PI()/180</f>
        <v>0.91513372268594284</v>
      </c>
      <c r="F8608" s="4">
        <f>Orte[[#This Row],[Lon_dez]]*PI()/180</f>
        <v>8.4067274080810869E-2</v>
      </c>
      <c r="G8608" t="s">
        <v>16181</v>
      </c>
      <c r="I8608" s="4" t="b">
        <v>0</v>
      </c>
      <c r="J8608" s="4" t="str">
        <f>CONCATENATE(Orte[[#This Row],[Ort]]," - ",Orte[[#This Row],[Landkreis]])</f>
        <v xml:space="preserve">Zaanstad - </v>
      </c>
      <c r="L8608" s="3"/>
      <c r="N8608" t="str">
        <f>Orte[[#This Row],[Ort]]</f>
        <v>Zaanstad</v>
      </c>
    </row>
    <row r="8609" spans="1:14" x14ac:dyDescent="0.35">
      <c r="A8609" t="s">
        <v>16170</v>
      </c>
      <c r="B8609" s="3"/>
      <c r="C8609" s="4">
        <v>50.302500000000002</v>
      </c>
      <c r="D8609" s="4">
        <v>18.778099999999998</v>
      </c>
      <c r="E8609" s="4">
        <f>Orte[[#This Row],[Lat_dez]]*PI()/180</f>
        <v>0.87794424698444762</v>
      </c>
      <c r="F8609" s="4">
        <f>Orte[[#This Row],[Lon_dez]]*PI()/180</f>
        <v>0.32773967226874717</v>
      </c>
      <c r="G8609" t="s">
        <v>16182</v>
      </c>
      <c r="I8609" s="4" t="b">
        <v>0</v>
      </c>
      <c r="J8609" s="4" t="str">
        <f>CONCATENATE(Orte[[#This Row],[Ort]]," - ",Orte[[#This Row],[Landkreis]])</f>
        <v xml:space="preserve">Zabrze - </v>
      </c>
      <c r="L8609" s="3"/>
      <c r="N8609" t="str">
        <f>Orte[[#This Row],[Ort]]</f>
        <v>Zabrze</v>
      </c>
    </row>
    <row r="8610" spans="1:14" x14ac:dyDescent="0.35">
      <c r="A8610" t="s">
        <v>293</v>
      </c>
      <c r="B8610" s="3"/>
      <c r="C8610" s="4">
        <v>45.813099999999999</v>
      </c>
      <c r="D8610" s="4">
        <v>15.977499999999999</v>
      </c>
      <c r="E8610" s="4">
        <f>Orte[[#This Row],[Lat_dez]]*PI()/180</f>
        <v>0.79958943554541417</v>
      </c>
      <c r="F8610" s="4">
        <f>Orte[[#This Row],[Lon_dez]]*PI()/180</f>
        <v>0.27885998123739397</v>
      </c>
      <c r="G8610" t="s">
        <v>16205</v>
      </c>
      <c r="I8610" s="4" t="b">
        <v>0</v>
      </c>
      <c r="J8610" s="4" t="str">
        <f>CONCATENATE(Orte[[#This Row],[Ort]]," - ",Orte[[#This Row],[Landkreis]])</f>
        <v xml:space="preserve">Zagreb - </v>
      </c>
      <c r="L8610" s="3"/>
      <c r="N8610" t="str">
        <f>Orte[[#This Row],[Ort]]</f>
        <v>Zagreb</v>
      </c>
    </row>
    <row r="8611" spans="1:14" x14ac:dyDescent="0.35">
      <c r="A8611" t="s">
        <v>16171</v>
      </c>
      <c r="B8611" s="3"/>
      <c r="C8611" s="4">
        <v>51.933300000000003</v>
      </c>
      <c r="D8611" s="4">
        <v>15.5</v>
      </c>
      <c r="E8611" s="4">
        <f>Orte[[#This Row],[Lat_dez]]*PI()/180</f>
        <v>0.90640707642597118</v>
      </c>
      <c r="F8611" s="4">
        <f>Orte[[#This Row],[Lon_dez]]*PI()/180</f>
        <v>0.27052603405912107</v>
      </c>
      <c r="G8611" t="s">
        <v>16182</v>
      </c>
      <c r="I8611" s="4" t="b">
        <v>0</v>
      </c>
      <c r="J8611" s="4" t="str">
        <f>CONCATENATE(Orte[[#This Row],[Ort]]," - ",Orte[[#This Row],[Landkreis]])</f>
        <v xml:space="preserve">Zielona Góra - </v>
      </c>
      <c r="L8611" s="3"/>
      <c r="N8611" t="str">
        <f>Orte[[#This Row],[Ort]]</f>
        <v>Zielona Góra</v>
      </c>
    </row>
    <row r="8612" spans="1:14" x14ac:dyDescent="0.35">
      <c r="A8612" t="s">
        <v>16172</v>
      </c>
      <c r="B8612" s="3"/>
      <c r="C8612" s="4">
        <v>52.066699999999997</v>
      </c>
      <c r="D8612" s="4">
        <v>4.5</v>
      </c>
      <c r="E8612" s="4">
        <f>Orte[[#This Row],[Lat_dez]]*PI()/180</f>
        <v>0.90873534564813141</v>
      </c>
      <c r="F8612" s="4">
        <f>Orte[[#This Row],[Lon_dez]]*PI()/180</f>
        <v>7.8539816339744828E-2</v>
      </c>
      <c r="G8612" t="s">
        <v>16181</v>
      </c>
      <c r="I8612" s="4" t="b">
        <v>0</v>
      </c>
      <c r="J8612" s="4" t="str">
        <f>CONCATENATE(Orte[[#This Row],[Ort]]," - ",Orte[[#This Row],[Landkreis]])</f>
        <v xml:space="preserve">Zoetermeer - </v>
      </c>
      <c r="L8612" s="3"/>
      <c r="N8612" t="str">
        <f>Orte[[#This Row],[Ort]]</f>
        <v>Zoetermeer</v>
      </c>
    </row>
    <row r="8613" spans="1:14" x14ac:dyDescent="0.35">
      <c r="A8613" t="s">
        <v>405</v>
      </c>
      <c r="B8613" s="3"/>
      <c r="C8613" s="4">
        <v>47.374400000000001</v>
      </c>
      <c r="D8613" s="4">
        <v>8.5411000000000001</v>
      </c>
      <c r="E8613" s="4">
        <f>Orte[[#This Row],[Lat_dez]]*PI()/180</f>
        <v>0.82683926115680162</v>
      </c>
      <c r="F8613" s="4">
        <f>Orte[[#This Row],[Lon_dez]]*PI()/180</f>
        <v>0.14907031674208768</v>
      </c>
      <c r="G8613" t="s">
        <v>16187</v>
      </c>
      <c r="I8613" s="4" t="b">
        <v>0</v>
      </c>
      <c r="J8613" s="4" t="str">
        <f>CONCATENATE(Orte[[#This Row],[Ort]]," - ",Orte[[#This Row],[Landkreis]])</f>
        <v xml:space="preserve">Zürich - </v>
      </c>
      <c r="L8613" s="3"/>
      <c r="N8613" t="str">
        <f>Orte[[#This Row],[Ort]]</f>
        <v>Zürich</v>
      </c>
    </row>
    <row r="8614" spans="1:14" x14ac:dyDescent="0.35">
      <c r="A8614" t="s">
        <v>16173</v>
      </c>
      <c r="B8614" s="3"/>
      <c r="C8614" s="4">
        <v>52.5167</v>
      </c>
      <c r="D8614" s="4">
        <v>6.1</v>
      </c>
      <c r="E8614" s="4">
        <f>Orte[[#This Row],[Lat_dez]]*PI()/180</f>
        <v>0.91658932728210607</v>
      </c>
      <c r="F8614" s="4">
        <f>Orte[[#This Row],[Lon_dez]]*PI()/180</f>
        <v>0.10646508437165408</v>
      </c>
      <c r="G8614" t="s">
        <v>16181</v>
      </c>
      <c r="I8614" s="4" t="b">
        <v>0</v>
      </c>
      <c r="J8614" s="4" t="str">
        <f>CONCATENATE(Orte[[#This Row],[Ort]]," - ",Orte[[#This Row],[Landkreis]])</f>
        <v xml:space="preserve">Zwolle - </v>
      </c>
      <c r="L8614" s="3"/>
      <c r="N8614" t="str">
        <f>Orte[[#This Row],[Ort]]</f>
        <v>Zwolle</v>
      </c>
    </row>
    <row r="8615" spans="1:14" x14ac:dyDescent="0.35">
      <c r="A8615" t="s">
        <v>16021</v>
      </c>
      <c r="B8615" s="3"/>
      <c r="C8615" s="4">
        <v>51.776899999999998</v>
      </c>
      <c r="D8615" s="4">
        <v>19.454699999999999</v>
      </c>
      <c r="E8615" s="4">
        <f>Orte[[#This Row],[Lat_dez]]*PI()/180</f>
        <v>0.90367738147585197</v>
      </c>
      <c r="F8615" s="4">
        <f>Orte[[#This Row],[Lon_dez]]*PI()/180</f>
        <v>0.3395485699877408</v>
      </c>
      <c r="G8615" t="s">
        <v>16182</v>
      </c>
      <c r="I8615" s="4" t="b">
        <v>0</v>
      </c>
      <c r="J8615" s="4" t="str">
        <f>CONCATENATE(Orte[[#This Row],[Ort]]," - ",Orte[[#This Row],[Landkreis]])</f>
        <v xml:space="preserve">Łódź - </v>
      </c>
      <c r="L8615" s="3"/>
      <c r="N8615" t="str">
        <f>Orte[[#This Row],[Ort]]</f>
        <v>Łódź</v>
      </c>
    </row>
    <row r="8616" spans="1:14" x14ac:dyDescent="0.35">
      <c r="A8616" t="s">
        <v>16174</v>
      </c>
      <c r="B8616" s="3"/>
      <c r="C8616" s="4">
        <v>59.273899999999998</v>
      </c>
      <c r="D8616" s="4">
        <v>15.2075</v>
      </c>
      <c r="E8616" s="4">
        <f>Orte[[#This Row],[Lat_dez]]*PI()/180</f>
        <v>1.0345247154978667</v>
      </c>
      <c r="F8616" s="4">
        <f>Orte[[#This Row],[Lon_dez]]*PI()/180</f>
        <v>0.26542094599703764</v>
      </c>
      <c r="G8616" t="s">
        <v>16199</v>
      </c>
      <c r="I8616" s="4" t="b">
        <v>0</v>
      </c>
      <c r="J8616" s="4" t="str">
        <f>CONCATENATE(Orte[[#This Row],[Ort]]," - ",Orte[[#This Row],[Landkreis]])</f>
        <v xml:space="preserve">Örebro - </v>
      </c>
      <c r="L8616" s="3"/>
      <c r="N8616" t="str">
        <f>Orte[[#This Row],[Ort]]</f>
        <v>Örebro</v>
      </c>
    </row>
    <row r="8617" spans="1:14" x14ac:dyDescent="0.35">
      <c r="A8617" t="s">
        <v>16175</v>
      </c>
      <c r="B8617" s="3"/>
      <c r="C8617" s="4">
        <v>55.933300000000003</v>
      </c>
      <c r="D8617" s="4">
        <v>23.316700000000001</v>
      </c>
      <c r="E8617" s="4">
        <f>Orte[[#This Row],[Lat_dez]]*PI()/180</f>
        <v>0.97622024650574435</v>
      </c>
      <c r="F8617" s="4">
        <f>Orte[[#This Row],[Lon_dez]]*PI()/180</f>
        <v>0.40695318569976185</v>
      </c>
      <c r="G8617" t="s">
        <v>16200</v>
      </c>
      <c r="I8617" s="4" t="b">
        <v>0</v>
      </c>
      <c r="J8617" s="4" t="str">
        <f>CONCATENATE(Orte[[#This Row],[Ort]]," - ",Orte[[#This Row],[Landkreis]])</f>
        <v xml:space="preserve">Šiauliai - </v>
      </c>
      <c r="L8617" s="3"/>
      <c r="N8617" t="str">
        <f>Orte[[#This Row],[Ort]]</f>
        <v>Šiauliai</v>
      </c>
    </row>
    <row r="8618" spans="1:14" x14ac:dyDescent="0.35">
      <c r="A8618" t="str">
        <f>IF(ISBLANK(POIs!B10),"",POIs!B10)</f>
        <v/>
      </c>
      <c r="B8618" s="3"/>
      <c r="C8618" s="4" t="str">
        <f>IF(ISBLANK(POIs!C10),"",POIs!C10)</f>
        <v/>
      </c>
      <c r="D8618" t="str">
        <f>IF(ISBLANK(POIs!D10),"",POIs!D10)</f>
        <v/>
      </c>
      <c r="E8618" s="4" t="e">
        <f>Orte[[#This Row],[Lat_dez]]*PI()/180</f>
        <v>#VALUE!</v>
      </c>
      <c r="F8618" s="4" t="e">
        <f>Orte[[#This Row],[Lon_dez]]*PI()/180</f>
        <v>#VALUE!</v>
      </c>
      <c r="I8618" s="4" t="b">
        <v>1</v>
      </c>
      <c r="J8618" s="4" t="str">
        <f>CONCATENATE(Orte[[#This Row],[Ort]]," - ",Orte[[#This Row],[Landkreis]])</f>
        <v xml:space="preserve"> - </v>
      </c>
      <c r="L8618" s="3"/>
      <c r="N8618" t="str">
        <f>Orte[[#This Row],[Ort]]</f>
        <v/>
      </c>
    </row>
    <row r="8619" spans="1:14" x14ac:dyDescent="0.35">
      <c r="A8619" t="str">
        <f>IF(ISBLANK(POIs!B11),"",POIs!B11)</f>
        <v/>
      </c>
      <c r="B8619" s="3"/>
      <c r="C8619" s="4" t="str">
        <f>IF(ISBLANK(POIs!C11),"",POIs!C11)</f>
        <v/>
      </c>
      <c r="D8619" t="str">
        <f>IF(ISBLANK(POIs!D11),"",POIs!D11)</f>
        <v/>
      </c>
      <c r="E8619" s="4" t="e">
        <f>Orte[[#This Row],[Lat_dez]]*PI()/180</f>
        <v>#VALUE!</v>
      </c>
      <c r="F8619" s="4" t="e">
        <f>Orte[[#This Row],[Lon_dez]]*PI()/180</f>
        <v>#VALUE!</v>
      </c>
      <c r="I8619" s="4" t="b">
        <v>1</v>
      </c>
      <c r="J8619" s="4" t="str">
        <f>CONCATENATE(Orte[[#This Row],[Ort]]," - ",Orte[[#This Row],[Landkreis]])</f>
        <v xml:space="preserve"> - </v>
      </c>
      <c r="L8619" s="3"/>
      <c r="N8619" t="str">
        <f>Orte[[#This Row],[Ort]]</f>
        <v/>
      </c>
    </row>
    <row r="8620" spans="1:14" x14ac:dyDescent="0.35">
      <c r="A8620" t="str">
        <f>IF(ISBLANK(POIs!B12),"",POIs!B12)</f>
        <v/>
      </c>
      <c r="B8620" s="3"/>
      <c r="C8620" s="4" t="str">
        <f>IF(ISBLANK(POIs!C12),"",POIs!C12)</f>
        <v/>
      </c>
      <c r="D8620" t="str">
        <f>IF(ISBLANK(POIs!D12),"",POIs!D12)</f>
        <v/>
      </c>
      <c r="E8620" s="4" t="e">
        <f>Orte[[#This Row],[Lat_dez]]*PI()/180</f>
        <v>#VALUE!</v>
      </c>
      <c r="F8620" s="4" t="e">
        <f>Orte[[#This Row],[Lon_dez]]*PI()/180</f>
        <v>#VALUE!</v>
      </c>
      <c r="I8620" s="4" t="b">
        <v>1</v>
      </c>
      <c r="J8620" s="4" t="str">
        <f>CONCATENATE(Orte[[#This Row],[Ort]]," - ",Orte[[#This Row],[Landkreis]])</f>
        <v xml:space="preserve"> - </v>
      </c>
      <c r="L8620" s="3"/>
      <c r="N8620" t="str">
        <f>Orte[[#This Row],[Ort]]</f>
        <v/>
      </c>
    </row>
    <row r="8621" spans="1:14" x14ac:dyDescent="0.35">
      <c r="A8621" t="str">
        <f>IF(ISBLANK(POIs!B13),"",POIs!B13)</f>
        <v/>
      </c>
      <c r="B8621" s="3"/>
      <c r="C8621" s="4" t="str">
        <f>IF(ISBLANK(POIs!C13),"",POIs!C13)</f>
        <v/>
      </c>
      <c r="D8621" t="str">
        <f>IF(ISBLANK(POIs!D13),"",POIs!D13)</f>
        <v/>
      </c>
      <c r="E8621" s="4" t="e">
        <f>Orte[[#This Row],[Lat_dez]]*PI()/180</f>
        <v>#VALUE!</v>
      </c>
      <c r="F8621" s="4" t="e">
        <f>Orte[[#This Row],[Lon_dez]]*PI()/180</f>
        <v>#VALUE!</v>
      </c>
      <c r="I8621" s="4" t="b">
        <v>1</v>
      </c>
      <c r="J8621" s="4" t="str">
        <f>CONCATENATE(Orte[[#This Row],[Ort]]," - ",Orte[[#This Row],[Landkreis]])</f>
        <v xml:space="preserve"> - </v>
      </c>
      <c r="L8621" s="3"/>
      <c r="N8621" t="str">
        <f>Orte[[#This Row],[Ort]]</f>
        <v/>
      </c>
    </row>
    <row r="8622" spans="1:14" x14ac:dyDescent="0.35">
      <c r="A8622" t="str">
        <f>IF(ISBLANK(POIs!B14),"",POIs!B14)</f>
        <v/>
      </c>
      <c r="B8622" s="3"/>
      <c r="C8622" s="4" t="str">
        <f>IF(ISBLANK(POIs!C14),"",POIs!C14)</f>
        <v/>
      </c>
      <c r="D8622" t="str">
        <f>IF(ISBLANK(POIs!D14),"",POIs!D14)</f>
        <v/>
      </c>
      <c r="E8622" s="4" t="e">
        <f>Orte[[#This Row],[Lat_dez]]*PI()/180</f>
        <v>#VALUE!</v>
      </c>
      <c r="F8622" s="4" t="e">
        <f>Orte[[#This Row],[Lon_dez]]*PI()/180</f>
        <v>#VALUE!</v>
      </c>
      <c r="I8622" s="4" t="b">
        <v>1</v>
      </c>
      <c r="J8622" s="4" t="str">
        <f>CONCATENATE(Orte[[#This Row],[Ort]]," - ",Orte[[#This Row],[Landkreis]])</f>
        <v xml:space="preserve"> - </v>
      </c>
      <c r="L8622" s="3"/>
      <c r="N8622" t="str">
        <f>Orte[[#This Row],[Ort]]</f>
        <v/>
      </c>
    </row>
    <row r="8623" spans="1:14" x14ac:dyDescent="0.35">
      <c r="A8623" t="str">
        <f>IF(ISBLANK(POIs!B15),"",POIs!B15)</f>
        <v/>
      </c>
      <c r="B8623" s="3"/>
      <c r="C8623" s="4" t="str">
        <f>IF(ISBLANK(POIs!C15),"",POIs!C15)</f>
        <v/>
      </c>
      <c r="D8623" t="str">
        <f>IF(ISBLANK(POIs!D15),"",POIs!D15)</f>
        <v/>
      </c>
      <c r="E8623" s="4" t="e">
        <f>Orte[[#This Row],[Lat_dez]]*PI()/180</f>
        <v>#VALUE!</v>
      </c>
      <c r="F8623" s="4" t="e">
        <f>Orte[[#This Row],[Lon_dez]]*PI()/180</f>
        <v>#VALUE!</v>
      </c>
      <c r="I8623" s="4" t="b">
        <v>1</v>
      </c>
      <c r="J8623" s="4" t="str">
        <f>CONCATENATE(Orte[[#This Row],[Ort]]," - ",Orte[[#This Row],[Landkreis]])</f>
        <v xml:space="preserve"> - </v>
      </c>
      <c r="L8623" s="3"/>
      <c r="N8623" t="str">
        <f>Orte[[#This Row],[Ort]]</f>
        <v/>
      </c>
    </row>
    <row r="8624" spans="1:14" x14ac:dyDescent="0.35">
      <c r="A8624" t="str">
        <f>IF(ISBLANK(POIs!B16),"",POIs!B16)</f>
        <v/>
      </c>
      <c r="B8624" s="3"/>
      <c r="C8624" s="4" t="str">
        <f>IF(ISBLANK(POIs!C16),"",POIs!C16)</f>
        <v/>
      </c>
      <c r="D8624" t="str">
        <f>IF(ISBLANK(POIs!D16),"",POIs!D16)</f>
        <v/>
      </c>
      <c r="E8624" s="4" t="e">
        <f>Orte[[#This Row],[Lat_dez]]*PI()/180</f>
        <v>#VALUE!</v>
      </c>
      <c r="F8624" s="4" t="e">
        <f>Orte[[#This Row],[Lon_dez]]*PI()/180</f>
        <v>#VALUE!</v>
      </c>
      <c r="I8624" s="4" t="b">
        <v>1</v>
      </c>
      <c r="J8624" s="4" t="str">
        <f>CONCATENATE(Orte[[#This Row],[Ort]]," - ",Orte[[#This Row],[Landkreis]])</f>
        <v xml:space="preserve"> - </v>
      </c>
      <c r="L8624" s="3"/>
      <c r="N8624" t="str">
        <f>Orte[[#This Row],[Ort]]</f>
        <v/>
      </c>
    </row>
    <row r="8625" spans="1:14" x14ac:dyDescent="0.35">
      <c r="A8625" t="str">
        <f>IF(ISBLANK(POIs!B17),"",POIs!B17)</f>
        <v/>
      </c>
      <c r="B8625" s="3"/>
      <c r="C8625" s="4" t="str">
        <f>IF(ISBLANK(POIs!C17),"",POIs!C17)</f>
        <v/>
      </c>
      <c r="D8625" t="str">
        <f>IF(ISBLANK(POIs!D17),"",POIs!D17)</f>
        <v/>
      </c>
      <c r="E8625" s="4" t="e">
        <f>Orte[[#This Row],[Lat_dez]]*PI()/180</f>
        <v>#VALUE!</v>
      </c>
      <c r="F8625" s="4" t="e">
        <f>Orte[[#This Row],[Lon_dez]]*PI()/180</f>
        <v>#VALUE!</v>
      </c>
      <c r="I8625" s="4" t="b">
        <v>1</v>
      </c>
      <c r="J8625" s="4" t="str">
        <f>CONCATENATE(Orte[[#This Row],[Ort]]," - ",Orte[[#This Row],[Landkreis]])</f>
        <v xml:space="preserve"> - </v>
      </c>
      <c r="L8625" s="3"/>
      <c r="N8625" t="str">
        <f>Orte[[#This Row],[Ort]]</f>
        <v/>
      </c>
    </row>
    <row r="8626" spans="1:14" x14ac:dyDescent="0.35">
      <c r="A8626" t="str">
        <f>IF(ISBLANK(POIs!B18),"",POIs!B18)</f>
        <v/>
      </c>
      <c r="B8626" s="3"/>
      <c r="C8626" s="4" t="str">
        <f>IF(ISBLANK(POIs!C18),"",POIs!C18)</f>
        <v/>
      </c>
      <c r="D8626" t="str">
        <f>IF(ISBLANK(POIs!D18),"",POIs!D18)</f>
        <v/>
      </c>
      <c r="E8626" s="4" t="e">
        <f>Orte[[#This Row],[Lat_dez]]*PI()/180</f>
        <v>#VALUE!</v>
      </c>
      <c r="F8626" s="4" t="e">
        <f>Orte[[#This Row],[Lon_dez]]*PI()/180</f>
        <v>#VALUE!</v>
      </c>
      <c r="I8626" s="4" t="b">
        <v>1</v>
      </c>
      <c r="J8626" s="4" t="str">
        <f>CONCATENATE(Orte[[#This Row],[Ort]]," - ",Orte[[#This Row],[Landkreis]])</f>
        <v xml:space="preserve"> - </v>
      </c>
      <c r="L8626" s="3"/>
      <c r="N8626" t="str">
        <f>Orte[[#This Row],[Ort]]</f>
        <v/>
      </c>
    </row>
    <row r="8627" spans="1:14" x14ac:dyDescent="0.35">
      <c r="A8627" t="str">
        <f>IF(ISBLANK(POIs!B19),"",POIs!B19)</f>
        <v/>
      </c>
      <c r="B8627" s="3"/>
      <c r="C8627" s="4" t="str">
        <f>IF(ISBLANK(POIs!C19),"",POIs!C19)</f>
        <v/>
      </c>
      <c r="D8627" t="str">
        <f>IF(ISBLANK(POIs!D19),"",POIs!D19)</f>
        <v/>
      </c>
      <c r="E8627" s="4" t="e">
        <f>Orte[[#This Row],[Lat_dez]]*PI()/180</f>
        <v>#VALUE!</v>
      </c>
      <c r="F8627" s="4" t="e">
        <f>Orte[[#This Row],[Lon_dez]]*PI()/180</f>
        <v>#VALUE!</v>
      </c>
      <c r="I8627" s="4" t="b">
        <v>1</v>
      </c>
      <c r="J8627" s="4" t="str">
        <f>CONCATENATE(Orte[[#This Row],[Ort]]," - ",Orte[[#This Row],[Landkreis]])</f>
        <v xml:space="preserve"> - </v>
      </c>
      <c r="L8627" s="3"/>
      <c r="N8627" t="str">
        <f>Orte[[#This Row],[Ort]]</f>
        <v/>
      </c>
    </row>
    <row r="8628" spans="1:14" x14ac:dyDescent="0.35">
      <c r="A8628" t="str">
        <f>IF(ISBLANK(POIs!B20),"",POIs!B20)</f>
        <v/>
      </c>
      <c r="B8628" s="3"/>
      <c r="C8628" s="4" t="str">
        <f>IF(ISBLANK(POIs!C20),"",POIs!C20)</f>
        <v/>
      </c>
      <c r="D8628" t="str">
        <f>IF(ISBLANK(POIs!D20),"",POIs!D20)</f>
        <v/>
      </c>
      <c r="E8628" s="4" t="e">
        <f>Orte[[#This Row],[Lat_dez]]*PI()/180</f>
        <v>#VALUE!</v>
      </c>
      <c r="F8628" s="4" t="e">
        <f>Orte[[#This Row],[Lon_dez]]*PI()/180</f>
        <v>#VALUE!</v>
      </c>
      <c r="I8628" s="4" t="b">
        <v>1</v>
      </c>
      <c r="J8628" s="4" t="str">
        <f>CONCATENATE(Orte[[#This Row],[Ort]]," - ",Orte[[#This Row],[Landkreis]])</f>
        <v xml:space="preserve"> - </v>
      </c>
      <c r="L8628" s="3"/>
      <c r="N8628" t="str">
        <f>Orte[[#This Row],[Ort]]</f>
        <v/>
      </c>
    </row>
    <row r="8629" spans="1:14" x14ac:dyDescent="0.35">
      <c r="A8629" t="str">
        <f>IF(ISBLANK(POIs!B21),"",POIs!B21)</f>
        <v/>
      </c>
      <c r="B8629" s="3"/>
      <c r="C8629" s="4" t="str">
        <f>IF(ISBLANK(POIs!C21),"",POIs!C21)</f>
        <v/>
      </c>
      <c r="D8629" t="str">
        <f>IF(ISBLANK(POIs!D21),"",POIs!D21)</f>
        <v/>
      </c>
      <c r="E8629" s="4" t="e">
        <f>Orte[[#This Row],[Lat_dez]]*PI()/180</f>
        <v>#VALUE!</v>
      </c>
      <c r="F8629" s="4" t="e">
        <f>Orte[[#This Row],[Lon_dez]]*PI()/180</f>
        <v>#VALUE!</v>
      </c>
      <c r="I8629" s="4" t="b">
        <v>1</v>
      </c>
      <c r="J8629" s="4" t="str">
        <f>CONCATENATE(Orte[[#This Row],[Ort]]," - ",Orte[[#This Row],[Landkreis]])</f>
        <v xml:space="preserve"> - </v>
      </c>
      <c r="L8629" s="3"/>
      <c r="N8629" t="str">
        <f>Orte[[#This Row],[Ort]]</f>
        <v/>
      </c>
    </row>
    <row r="8630" spans="1:14" x14ac:dyDescent="0.35">
      <c r="A8630" t="str">
        <f>IF(ISBLANK(POIs!B22),"",POIs!B22)</f>
        <v/>
      </c>
      <c r="B8630" s="3"/>
      <c r="C8630" s="4" t="str">
        <f>IF(ISBLANK(POIs!C22),"",POIs!C22)</f>
        <v/>
      </c>
      <c r="D8630" t="str">
        <f>IF(ISBLANK(POIs!D22),"",POIs!D22)</f>
        <v/>
      </c>
      <c r="E8630" s="4" t="e">
        <f>Orte[[#This Row],[Lat_dez]]*PI()/180</f>
        <v>#VALUE!</v>
      </c>
      <c r="F8630" s="4" t="e">
        <f>Orte[[#This Row],[Lon_dez]]*PI()/180</f>
        <v>#VALUE!</v>
      </c>
      <c r="I8630" s="4" t="b">
        <v>1</v>
      </c>
      <c r="J8630" s="4" t="str">
        <f>CONCATENATE(Orte[[#This Row],[Ort]]," - ",Orte[[#This Row],[Landkreis]])</f>
        <v xml:space="preserve"> - </v>
      </c>
      <c r="L8630" s="3"/>
      <c r="N8630" t="str">
        <f>Orte[[#This Row],[Ort]]</f>
        <v/>
      </c>
    </row>
    <row r="8631" spans="1:14" x14ac:dyDescent="0.35">
      <c r="A8631" t="str">
        <f>IF(ISBLANK(POIs!B23),"",POIs!B23)</f>
        <v/>
      </c>
      <c r="B8631" s="3"/>
      <c r="C8631" s="4" t="str">
        <f>IF(ISBLANK(POIs!C23),"",POIs!C23)</f>
        <v/>
      </c>
      <c r="D8631" t="str">
        <f>IF(ISBLANK(POIs!D23),"",POIs!D23)</f>
        <v/>
      </c>
      <c r="E8631" s="4" t="e">
        <f>Orte[[#This Row],[Lat_dez]]*PI()/180</f>
        <v>#VALUE!</v>
      </c>
      <c r="F8631" s="4" t="e">
        <f>Orte[[#This Row],[Lon_dez]]*PI()/180</f>
        <v>#VALUE!</v>
      </c>
      <c r="I8631" s="4" t="b">
        <v>1</v>
      </c>
      <c r="J8631" s="4" t="str">
        <f>CONCATENATE(Orte[[#This Row],[Ort]]," - ",Orte[[#This Row],[Landkreis]])</f>
        <v xml:space="preserve"> - </v>
      </c>
      <c r="L8631" s="3"/>
      <c r="N8631" t="str">
        <f>Orte[[#This Row],[Ort]]</f>
        <v/>
      </c>
    </row>
    <row r="8632" spans="1:14" x14ac:dyDescent="0.35">
      <c r="A8632" t="str">
        <f>IF(ISBLANK(POIs!B24),"",POIs!B24)</f>
        <v/>
      </c>
      <c r="B8632" s="3"/>
      <c r="C8632" s="4" t="str">
        <f>IF(ISBLANK(POIs!C24),"",POIs!C24)</f>
        <v/>
      </c>
      <c r="D8632" t="str">
        <f>IF(ISBLANK(POIs!D24),"",POIs!D24)</f>
        <v/>
      </c>
      <c r="E8632" s="4" t="e">
        <f>Orte[[#This Row],[Lat_dez]]*PI()/180</f>
        <v>#VALUE!</v>
      </c>
      <c r="F8632" s="4" t="e">
        <f>Orte[[#This Row],[Lon_dez]]*PI()/180</f>
        <v>#VALUE!</v>
      </c>
      <c r="I8632" s="4" t="b">
        <v>1</v>
      </c>
      <c r="J8632" s="4" t="str">
        <f>CONCATENATE(Orte[[#This Row],[Ort]]," - ",Orte[[#This Row],[Landkreis]])</f>
        <v xml:space="preserve"> - </v>
      </c>
      <c r="L8632" s="3"/>
      <c r="N8632" t="str">
        <f>Orte[[#This Row],[Ort]]</f>
        <v/>
      </c>
    </row>
    <row r="8633" spans="1:14" x14ac:dyDescent="0.35">
      <c r="A8633" t="str">
        <f>IF(ISBLANK(POIs!B25),"",POIs!B25)</f>
        <v/>
      </c>
      <c r="B8633" s="3"/>
      <c r="C8633" s="4" t="str">
        <f>IF(ISBLANK(POIs!C25),"",POIs!C25)</f>
        <v/>
      </c>
      <c r="D8633" t="str">
        <f>IF(ISBLANK(POIs!D25),"",POIs!D25)</f>
        <v/>
      </c>
      <c r="E8633" s="4" t="e">
        <f>Orte[[#This Row],[Lat_dez]]*PI()/180</f>
        <v>#VALUE!</v>
      </c>
      <c r="F8633" s="4" t="e">
        <f>Orte[[#This Row],[Lon_dez]]*PI()/180</f>
        <v>#VALUE!</v>
      </c>
      <c r="I8633" s="4" t="b">
        <v>1</v>
      </c>
      <c r="J8633" s="4" t="str">
        <f>CONCATENATE(Orte[[#This Row],[Ort]]," - ",Orte[[#This Row],[Landkreis]])</f>
        <v xml:space="preserve"> - </v>
      </c>
      <c r="L8633" s="3"/>
      <c r="N8633" t="str">
        <f>Orte[[#This Row],[Ort]]</f>
        <v/>
      </c>
    </row>
    <row r="8634" spans="1:14" x14ac:dyDescent="0.35">
      <c r="A8634" t="str">
        <f>IF(ISBLANK(POIs!B26),"",POIs!B26)</f>
        <v/>
      </c>
      <c r="B8634" s="3"/>
      <c r="C8634" s="4" t="str">
        <f>IF(ISBLANK(POIs!C26),"",POIs!C26)</f>
        <v/>
      </c>
      <c r="D8634" t="str">
        <f>IF(ISBLANK(POIs!D26),"",POIs!D26)</f>
        <v/>
      </c>
      <c r="E8634" s="4" t="e">
        <f>Orte[[#This Row],[Lat_dez]]*PI()/180</f>
        <v>#VALUE!</v>
      </c>
      <c r="F8634" s="4" t="e">
        <f>Orte[[#This Row],[Lon_dez]]*PI()/180</f>
        <v>#VALUE!</v>
      </c>
      <c r="I8634" s="4" t="b">
        <v>1</v>
      </c>
      <c r="J8634" s="4" t="str">
        <f>CONCATENATE(Orte[[#This Row],[Ort]]," - ",Orte[[#This Row],[Landkreis]])</f>
        <v xml:space="preserve"> - </v>
      </c>
      <c r="L8634" s="3"/>
      <c r="N8634" t="str">
        <f>Orte[[#This Row],[Ort]]</f>
        <v/>
      </c>
    </row>
    <row r="8635" spans="1:14" x14ac:dyDescent="0.35">
      <c r="A8635" t="str">
        <f>IF(ISBLANK(POIs!B27),"",POIs!B27)</f>
        <v/>
      </c>
      <c r="B8635" s="3"/>
      <c r="C8635" s="4" t="str">
        <f>IF(ISBLANK(POIs!C27),"",POIs!C27)</f>
        <v/>
      </c>
      <c r="D8635" t="str">
        <f>IF(ISBLANK(POIs!D27),"",POIs!D27)</f>
        <v/>
      </c>
      <c r="E8635" s="4" t="e">
        <f>Orte[[#This Row],[Lat_dez]]*PI()/180</f>
        <v>#VALUE!</v>
      </c>
      <c r="F8635" s="4" t="e">
        <f>Orte[[#This Row],[Lon_dez]]*PI()/180</f>
        <v>#VALUE!</v>
      </c>
      <c r="I8635" s="4" t="b">
        <v>1</v>
      </c>
      <c r="J8635" s="4" t="str">
        <f>CONCATENATE(Orte[[#This Row],[Ort]]," - ",Orte[[#This Row],[Landkreis]])</f>
        <v xml:space="preserve"> - </v>
      </c>
      <c r="L8635" s="3"/>
      <c r="N8635" t="str">
        <f>Orte[[#This Row],[Ort]]</f>
        <v/>
      </c>
    </row>
    <row r="8636" spans="1:14" x14ac:dyDescent="0.35">
      <c r="A8636" t="str">
        <f>IF(ISBLANK(POIs!B28),"",POIs!B28)</f>
        <v/>
      </c>
      <c r="B8636" s="3"/>
      <c r="C8636" s="4" t="str">
        <f>IF(ISBLANK(POIs!C28),"",POIs!C28)</f>
        <v/>
      </c>
      <c r="D8636" t="str">
        <f>IF(ISBLANK(POIs!D28),"",POIs!D28)</f>
        <v/>
      </c>
      <c r="E8636" s="4" t="e">
        <f>Orte[[#This Row],[Lat_dez]]*PI()/180</f>
        <v>#VALUE!</v>
      </c>
      <c r="F8636" s="4" t="e">
        <f>Orte[[#This Row],[Lon_dez]]*PI()/180</f>
        <v>#VALUE!</v>
      </c>
      <c r="I8636" s="4" t="b">
        <v>1</v>
      </c>
      <c r="J8636" s="4" t="str">
        <f>CONCATENATE(Orte[[#This Row],[Ort]]," - ",Orte[[#This Row],[Landkreis]])</f>
        <v xml:space="preserve"> - </v>
      </c>
      <c r="L8636" s="3"/>
      <c r="N8636" t="str">
        <f>Orte[[#This Row],[Ort]]</f>
        <v/>
      </c>
    </row>
    <row r="8637" spans="1:14" x14ac:dyDescent="0.35">
      <c r="A8637" t="str">
        <f>IF(ISBLANK(POIs!B29),"",POIs!B29)</f>
        <v/>
      </c>
      <c r="B8637" s="3"/>
      <c r="C8637" s="4" t="str">
        <f>IF(ISBLANK(POIs!C29),"",POIs!C29)</f>
        <v/>
      </c>
      <c r="D8637" t="str">
        <f>IF(ISBLANK(POIs!D29),"",POIs!D29)</f>
        <v/>
      </c>
      <c r="E8637" s="4" t="e">
        <f>Orte[[#This Row],[Lat_dez]]*PI()/180</f>
        <v>#VALUE!</v>
      </c>
      <c r="F8637" s="4" t="e">
        <f>Orte[[#This Row],[Lon_dez]]*PI()/180</f>
        <v>#VALUE!</v>
      </c>
      <c r="I8637" s="4" t="b">
        <v>1</v>
      </c>
      <c r="J8637" s="4" t="str">
        <f>CONCATENATE(Orte[[#This Row],[Ort]]," - ",Orte[[#This Row],[Landkreis]])</f>
        <v xml:space="preserve"> - </v>
      </c>
      <c r="L8637" s="3"/>
      <c r="N8637" t="str">
        <f>Orte[[#This Row],[Ort]]</f>
        <v/>
      </c>
    </row>
    <row r="8638" spans="1:14" x14ac:dyDescent="0.35">
      <c r="A8638" t="str">
        <f>IF(ISBLANK(POIs!B30),"",POIs!B30)</f>
        <v/>
      </c>
      <c r="B8638" s="3"/>
      <c r="C8638" s="4" t="str">
        <f>IF(ISBLANK(POIs!C30),"",POIs!C30)</f>
        <v/>
      </c>
      <c r="D8638" t="str">
        <f>IF(ISBLANK(POIs!D30),"",POIs!D30)</f>
        <v/>
      </c>
      <c r="E8638" s="4" t="e">
        <f>Orte[[#This Row],[Lat_dez]]*PI()/180</f>
        <v>#VALUE!</v>
      </c>
      <c r="F8638" s="4" t="e">
        <f>Orte[[#This Row],[Lon_dez]]*PI()/180</f>
        <v>#VALUE!</v>
      </c>
      <c r="I8638" s="4" t="b">
        <v>1</v>
      </c>
      <c r="J8638" s="4" t="str">
        <f>CONCATENATE(Orte[[#This Row],[Ort]]," - ",Orte[[#This Row],[Landkreis]])</f>
        <v xml:space="preserve"> - </v>
      </c>
      <c r="L8638" s="3"/>
      <c r="N8638" t="str">
        <f>Orte[[#This Row],[Ort]]</f>
        <v/>
      </c>
    </row>
    <row r="8639" spans="1:14" x14ac:dyDescent="0.35">
      <c r="A8639" t="str">
        <f>IF(ISBLANK(POIs!B31),"",POIs!B31)</f>
        <v/>
      </c>
      <c r="B8639" s="3"/>
      <c r="C8639" s="4" t="str">
        <f>IF(ISBLANK(POIs!C31),"",POIs!C31)</f>
        <v/>
      </c>
      <c r="D8639" t="str">
        <f>IF(ISBLANK(POIs!D31),"",POIs!D31)</f>
        <v/>
      </c>
      <c r="E8639" s="4" t="e">
        <f>Orte[[#This Row],[Lat_dez]]*PI()/180</f>
        <v>#VALUE!</v>
      </c>
      <c r="F8639" s="4" t="e">
        <f>Orte[[#This Row],[Lon_dez]]*PI()/180</f>
        <v>#VALUE!</v>
      </c>
      <c r="I8639" s="4" t="b">
        <v>1</v>
      </c>
      <c r="J8639" s="4" t="str">
        <f>CONCATENATE(Orte[[#This Row],[Ort]]," - ",Orte[[#This Row],[Landkreis]])</f>
        <v xml:space="preserve"> - </v>
      </c>
      <c r="L8639" s="3"/>
      <c r="N8639" t="str">
        <f>Orte[[#This Row],[Ort]]</f>
        <v/>
      </c>
    </row>
    <row r="8640" spans="1:14" x14ac:dyDescent="0.35">
      <c r="A8640" t="str">
        <f>IF(ISBLANK(POIs!B32),"",POIs!B32)</f>
        <v/>
      </c>
      <c r="B8640" s="3"/>
      <c r="C8640" s="4" t="str">
        <f>IF(ISBLANK(POIs!C32),"",POIs!C32)</f>
        <v/>
      </c>
      <c r="D8640" t="str">
        <f>IF(ISBLANK(POIs!D32),"",POIs!D32)</f>
        <v/>
      </c>
      <c r="E8640" s="4" t="e">
        <f>Orte[[#This Row],[Lat_dez]]*PI()/180</f>
        <v>#VALUE!</v>
      </c>
      <c r="F8640" s="4" t="e">
        <f>Orte[[#This Row],[Lon_dez]]*PI()/180</f>
        <v>#VALUE!</v>
      </c>
      <c r="I8640" s="4" t="b">
        <v>1</v>
      </c>
      <c r="J8640" s="4" t="str">
        <f>CONCATENATE(Orte[[#This Row],[Ort]]," - ",Orte[[#This Row],[Landkreis]])</f>
        <v xml:space="preserve"> - </v>
      </c>
      <c r="L8640" s="3"/>
      <c r="N8640" t="str">
        <f>Orte[[#This Row],[Ort]]</f>
        <v/>
      </c>
    </row>
    <row r="8641" spans="1:14" x14ac:dyDescent="0.35">
      <c r="A8641" t="str">
        <f>IF(ISBLANK(POIs!B33),"",POIs!B33)</f>
        <v/>
      </c>
      <c r="B8641" s="3"/>
      <c r="C8641" s="4" t="str">
        <f>IF(ISBLANK(POIs!C33),"",POIs!C33)</f>
        <v/>
      </c>
      <c r="D8641" t="str">
        <f>IF(ISBLANK(POIs!D33),"",POIs!D33)</f>
        <v/>
      </c>
      <c r="E8641" s="4" t="e">
        <f>Orte[[#This Row],[Lat_dez]]*PI()/180</f>
        <v>#VALUE!</v>
      </c>
      <c r="F8641" s="4" t="e">
        <f>Orte[[#This Row],[Lon_dez]]*PI()/180</f>
        <v>#VALUE!</v>
      </c>
      <c r="I8641" s="4" t="b">
        <v>1</v>
      </c>
      <c r="J8641" s="4" t="str">
        <f>CONCATENATE(Orte[[#This Row],[Ort]]," - ",Orte[[#This Row],[Landkreis]])</f>
        <v xml:space="preserve"> - </v>
      </c>
      <c r="L8641" s="3"/>
      <c r="N8641" t="str">
        <f>Orte[[#This Row],[Ort]]</f>
        <v/>
      </c>
    </row>
    <row r="8642" spans="1:14" x14ac:dyDescent="0.35">
      <c r="A8642" t="str">
        <f>IF(ISBLANK(POIs!B34),"",POIs!B34)</f>
        <v/>
      </c>
      <c r="B8642" s="3"/>
      <c r="C8642" s="4" t="str">
        <f>IF(ISBLANK(POIs!C34),"",POIs!C34)</f>
        <v/>
      </c>
      <c r="D8642" t="str">
        <f>IF(ISBLANK(POIs!D34),"",POIs!D34)</f>
        <v/>
      </c>
      <c r="E8642" s="4" t="e">
        <f>Orte[[#This Row],[Lat_dez]]*PI()/180</f>
        <v>#VALUE!</v>
      </c>
      <c r="F8642" s="4" t="e">
        <f>Orte[[#This Row],[Lon_dez]]*PI()/180</f>
        <v>#VALUE!</v>
      </c>
      <c r="I8642" s="4" t="b">
        <v>1</v>
      </c>
      <c r="J8642" s="4" t="str">
        <f>CONCATENATE(Orte[[#This Row],[Ort]]," - ",Orte[[#This Row],[Landkreis]])</f>
        <v xml:space="preserve"> - </v>
      </c>
      <c r="L8642" s="3"/>
      <c r="N8642" t="str">
        <f>Orte[[#This Row],[Ort]]</f>
        <v/>
      </c>
    </row>
    <row r="8643" spans="1:14" x14ac:dyDescent="0.35">
      <c r="A8643" t="str">
        <f>IF(ISBLANK(POIs!B35),"",POIs!B35)</f>
        <v/>
      </c>
      <c r="B8643" s="3"/>
      <c r="C8643" s="4" t="str">
        <f>IF(ISBLANK(POIs!C35),"",POIs!C35)</f>
        <v/>
      </c>
      <c r="D8643" t="str">
        <f>IF(ISBLANK(POIs!D35),"",POIs!D35)</f>
        <v/>
      </c>
      <c r="E8643" s="4" t="e">
        <f>Orte[[#This Row],[Lat_dez]]*PI()/180</f>
        <v>#VALUE!</v>
      </c>
      <c r="F8643" s="4" t="e">
        <f>Orte[[#This Row],[Lon_dez]]*PI()/180</f>
        <v>#VALUE!</v>
      </c>
      <c r="I8643" s="4" t="b">
        <v>1</v>
      </c>
      <c r="J8643" s="4" t="str">
        <f>CONCATENATE(Orte[[#This Row],[Ort]]," - ",Orte[[#This Row],[Landkreis]])</f>
        <v xml:space="preserve"> - </v>
      </c>
      <c r="L8643" s="3"/>
      <c r="N8643" t="str">
        <f>Orte[[#This Row],[Ort]]</f>
        <v/>
      </c>
    </row>
    <row r="8644" spans="1:14" x14ac:dyDescent="0.35">
      <c r="A8644" t="str">
        <f>IF(ISBLANK(POIs!B36),"",POIs!B36)</f>
        <v/>
      </c>
      <c r="B8644" s="3"/>
      <c r="C8644" s="4" t="str">
        <f>IF(ISBLANK(POIs!C36),"",POIs!C36)</f>
        <v/>
      </c>
      <c r="D8644" t="str">
        <f>IF(ISBLANK(POIs!D36),"",POIs!D36)</f>
        <v/>
      </c>
      <c r="E8644" s="4" t="e">
        <f>Orte[[#This Row],[Lat_dez]]*PI()/180</f>
        <v>#VALUE!</v>
      </c>
      <c r="F8644" s="4" t="e">
        <f>Orte[[#This Row],[Lon_dez]]*PI()/180</f>
        <v>#VALUE!</v>
      </c>
      <c r="I8644" s="4" t="b">
        <v>1</v>
      </c>
      <c r="J8644" s="4" t="str">
        <f>CONCATENATE(Orte[[#This Row],[Ort]]," - ",Orte[[#This Row],[Landkreis]])</f>
        <v xml:space="preserve"> - </v>
      </c>
      <c r="L8644" s="3"/>
      <c r="N8644" t="str">
        <f>Orte[[#This Row],[Ort]]</f>
        <v/>
      </c>
    </row>
    <row r="8645" spans="1:14" x14ac:dyDescent="0.35">
      <c r="A8645" t="str">
        <f>IF(ISBLANK(POIs!B37),"",POIs!B37)</f>
        <v/>
      </c>
      <c r="B8645" s="3"/>
      <c r="C8645" s="4" t="str">
        <f>IF(ISBLANK(POIs!C37),"",POIs!C37)</f>
        <v/>
      </c>
      <c r="D8645" t="str">
        <f>IF(ISBLANK(POIs!D37),"",POIs!D37)</f>
        <v/>
      </c>
      <c r="E8645" s="4" t="e">
        <f>Orte[[#This Row],[Lat_dez]]*PI()/180</f>
        <v>#VALUE!</v>
      </c>
      <c r="F8645" s="4" t="e">
        <f>Orte[[#This Row],[Lon_dez]]*PI()/180</f>
        <v>#VALUE!</v>
      </c>
      <c r="I8645" s="4" t="b">
        <v>1</v>
      </c>
      <c r="J8645" s="4" t="str">
        <f>CONCATENATE(Orte[[#This Row],[Ort]]," - ",Orte[[#This Row],[Landkreis]])</f>
        <v xml:space="preserve"> - </v>
      </c>
      <c r="L8645" s="3"/>
      <c r="N8645" t="str">
        <f>Orte[[#This Row],[Ort]]</f>
        <v/>
      </c>
    </row>
    <row r="8646" spans="1:14" x14ac:dyDescent="0.35">
      <c r="A8646" t="str">
        <f>IF(ISBLANK(POIs!B38),"",POIs!B38)</f>
        <v/>
      </c>
      <c r="B8646" s="3"/>
      <c r="C8646" s="4" t="str">
        <f>IF(ISBLANK(POIs!C38),"",POIs!C38)</f>
        <v/>
      </c>
      <c r="D8646" t="str">
        <f>IF(ISBLANK(POIs!D38),"",POIs!D38)</f>
        <v/>
      </c>
      <c r="E8646" s="4" t="e">
        <f>Orte[[#This Row],[Lat_dez]]*PI()/180</f>
        <v>#VALUE!</v>
      </c>
      <c r="F8646" s="4" t="e">
        <f>Orte[[#This Row],[Lon_dez]]*PI()/180</f>
        <v>#VALUE!</v>
      </c>
      <c r="I8646" s="4" t="b">
        <v>1</v>
      </c>
      <c r="J8646" s="4" t="str">
        <f>CONCATENATE(Orte[[#This Row],[Ort]]," - ",Orte[[#This Row],[Landkreis]])</f>
        <v xml:space="preserve"> - </v>
      </c>
      <c r="L8646" s="3"/>
      <c r="N8646" t="str">
        <f>Orte[[#This Row],[Ort]]</f>
        <v/>
      </c>
    </row>
    <row r="8647" spans="1:14" x14ac:dyDescent="0.35">
      <c r="A8647" t="str">
        <f>IF(ISBLANK(POIs!B39),"",POIs!B39)</f>
        <v/>
      </c>
      <c r="B8647" s="3"/>
      <c r="C8647" s="4" t="str">
        <f>IF(ISBLANK(POIs!C39),"",POIs!C39)</f>
        <v/>
      </c>
      <c r="D8647" t="str">
        <f>IF(ISBLANK(POIs!D39),"",POIs!D39)</f>
        <v/>
      </c>
      <c r="E8647" s="4" t="e">
        <f>Orte[[#This Row],[Lat_dez]]*PI()/180</f>
        <v>#VALUE!</v>
      </c>
      <c r="F8647" s="4" t="e">
        <f>Orte[[#This Row],[Lon_dez]]*PI()/180</f>
        <v>#VALUE!</v>
      </c>
      <c r="I8647" s="4" t="b">
        <v>1</v>
      </c>
      <c r="J8647" s="4" t="str">
        <f>CONCATENATE(Orte[[#This Row],[Ort]]," - ",Orte[[#This Row],[Landkreis]])</f>
        <v xml:space="preserve"> - </v>
      </c>
      <c r="L8647" s="3"/>
      <c r="N8647" t="str">
        <f>Orte[[#This Row],[Ort]]</f>
        <v/>
      </c>
    </row>
    <row r="8648" spans="1:14" x14ac:dyDescent="0.35">
      <c r="C8648" s="3"/>
      <c r="D8648" s="4"/>
      <c r="E8648" s="4"/>
      <c r="F8648" s="4"/>
      <c r="G8648" s="4"/>
      <c r="J8648" s="4"/>
      <c r="L8648" s="3"/>
      <c r="N8648" t="e">
        <f>Orte[[#This Row],[Ort]]</f>
        <v>#VALUE!</v>
      </c>
    </row>
    <row r="8649" spans="1:14" x14ac:dyDescent="0.35">
      <c r="C8649" s="3"/>
      <c r="D8649" s="4"/>
      <c r="E8649" s="4"/>
      <c r="F8649" s="4"/>
      <c r="G8649" s="4"/>
      <c r="J8649" s="4"/>
      <c r="L8649" s="3"/>
      <c r="N8649" t="e">
        <f>Orte[[#This Row],[Ort]]</f>
        <v>#VALUE!</v>
      </c>
    </row>
    <row r="8650" spans="1:14" x14ac:dyDescent="0.35">
      <c r="C8650" s="3"/>
      <c r="D8650" s="4"/>
      <c r="E8650" s="4"/>
      <c r="F8650" s="4"/>
      <c r="G8650" s="4"/>
      <c r="J8650" s="4"/>
      <c r="L8650" s="3"/>
      <c r="N8650" t="e">
        <f>Orte[[#This Row],[Ort]]</f>
        <v>#VALUE!</v>
      </c>
    </row>
    <row r="8651" spans="1:14" x14ac:dyDescent="0.35">
      <c r="C8651" s="3"/>
      <c r="D8651" s="4"/>
      <c r="E8651" s="4"/>
      <c r="F8651" s="4"/>
      <c r="G8651" s="4"/>
      <c r="J8651" s="4"/>
      <c r="L8651" s="3"/>
      <c r="N8651" t="e">
        <f>Orte[[#This Row],[Ort]]</f>
        <v>#VALUE!</v>
      </c>
    </row>
    <row r="8652" spans="1:14" x14ac:dyDescent="0.35">
      <c r="C8652" s="3"/>
      <c r="D8652" s="4"/>
      <c r="E8652" s="4"/>
      <c r="F8652" s="4"/>
      <c r="G8652" s="4"/>
      <c r="J8652" s="4"/>
      <c r="L8652" s="3"/>
      <c r="N8652" t="e">
        <f>Orte[[#This Row],[Ort]]</f>
        <v>#VALUE!</v>
      </c>
    </row>
    <row r="8653" spans="1:14" x14ac:dyDescent="0.35">
      <c r="C8653" s="3"/>
      <c r="D8653" s="4"/>
      <c r="E8653" s="4"/>
      <c r="F8653" s="4"/>
      <c r="G8653" s="4"/>
      <c r="J8653" s="4"/>
      <c r="L8653" s="3"/>
      <c r="N8653" t="e">
        <f>Orte[[#This Row],[Ort]]</f>
        <v>#VALUE!</v>
      </c>
    </row>
    <row r="8654" spans="1:14" x14ac:dyDescent="0.35">
      <c r="C8654" s="3"/>
      <c r="D8654" s="4"/>
      <c r="E8654" s="4"/>
      <c r="F8654" s="4"/>
      <c r="G8654" s="4"/>
      <c r="J8654" s="4"/>
      <c r="L8654" s="3"/>
      <c r="N8654" t="e">
        <f>Orte[[#This Row],[Ort]]</f>
        <v>#VALUE!</v>
      </c>
    </row>
    <row r="8655" spans="1:14" x14ac:dyDescent="0.35">
      <c r="C8655" s="3"/>
      <c r="D8655" s="4"/>
      <c r="E8655" s="4"/>
      <c r="F8655" s="4"/>
      <c r="G8655" s="4"/>
      <c r="J8655" s="4"/>
      <c r="L8655" s="3"/>
      <c r="N8655" t="e">
        <f>Orte[[#This Row],[Ort]]</f>
        <v>#VALUE!</v>
      </c>
    </row>
    <row r="8656" spans="1:14" x14ac:dyDescent="0.35">
      <c r="C8656" s="3"/>
      <c r="D8656" s="4"/>
      <c r="E8656" s="4"/>
      <c r="F8656" s="4"/>
      <c r="G8656" s="4"/>
      <c r="J8656" s="4"/>
      <c r="L8656" s="3"/>
      <c r="N8656" t="e">
        <f>Orte[[#This Row],[Ort]]</f>
        <v>#VALUE!</v>
      </c>
    </row>
    <row r="8657" spans="3:14" x14ac:dyDescent="0.35">
      <c r="C8657" s="3"/>
      <c r="D8657" s="4"/>
      <c r="E8657" s="4"/>
      <c r="F8657" s="4"/>
      <c r="G8657" s="4"/>
      <c r="J8657" s="4"/>
      <c r="L8657" s="3"/>
      <c r="N8657" t="e">
        <f>Orte[[#This Row],[Ort]]</f>
        <v>#VALUE!</v>
      </c>
    </row>
    <row r="8658" spans="3:14" x14ac:dyDescent="0.35">
      <c r="C8658" s="3"/>
      <c r="D8658" s="4"/>
      <c r="E8658" s="4"/>
      <c r="F8658" s="4"/>
      <c r="G8658" s="4"/>
      <c r="J8658" s="4"/>
      <c r="L8658" s="3"/>
      <c r="N8658" t="e">
        <f>Orte[[#This Row],[Ort]]</f>
        <v>#VALUE!</v>
      </c>
    </row>
    <row r="8659" spans="3:14" x14ac:dyDescent="0.35">
      <c r="C8659" s="3"/>
      <c r="D8659" s="4"/>
      <c r="E8659" s="4"/>
      <c r="F8659" s="4"/>
      <c r="G8659" s="4"/>
      <c r="J8659" s="4"/>
      <c r="L8659" s="3"/>
      <c r="N8659" t="e">
        <f>Orte[[#This Row],[Ort]]</f>
        <v>#VALUE!</v>
      </c>
    </row>
    <row r="8660" spans="3:14" x14ac:dyDescent="0.35">
      <c r="C8660" s="3"/>
      <c r="D8660" s="4"/>
      <c r="E8660" s="4"/>
      <c r="F8660" s="4"/>
      <c r="G8660" s="4"/>
      <c r="J8660" s="4"/>
      <c r="L8660" s="3"/>
      <c r="N8660" t="e">
        <f>Orte[[#This Row],[Ort]]</f>
        <v>#VALUE!</v>
      </c>
    </row>
    <row r="8661" spans="3:14" x14ac:dyDescent="0.35">
      <c r="C8661" s="3"/>
      <c r="D8661" s="4"/>
      <c r="E8661" s="4"/>
      <c r="F8661" s="4"/>
      <c r="G8661" s="4"/>
      <c r="J8661" s="4"/>
      <c r="L8661" s="3"/>
      <c r="N8661" t="e">
        <f>Orte[[#This Row],[Ort]]</f>
        <v>#VALUE!</v>
      </c>
    </row>
    <row r="8662" spans="3:14" x14ac:dyDescent="0.35">
      <c r="C8662" s="3"/>
      <c r="D8662" s="4"/>
      <c r="E8662" s="4"/>
      <c r="F8662" s="4"/>
      <c r="G8662" s="4"/>
      <c r="J8662" s="4"/>
      <c r="L8662" s="3"/>
      <c r="N8662" t="e">
        <f>Orte[[#This Row],[Ort]]</f>
        <v>#VALUE!</v>
      </c>
    </row>
    <row r="8663" spans="3:14" x14ac:dyDescent="0.35">
      <c r="C8663" s="3"/>
      <c r="D8663" s="4"/>
      <c r="E8663" s="4"/>
      <c r="F8663" s="4"/>
      <c r="G8663" s="4"/>
      <c r="J8663" s="4"/>
      <c r="L8663" s="3"/>
      <c r="N8663" t="e">
        <f>Orte[[#This Row],[Ort]]</f>
        <v>#VALUE!</v>
      </c>
    </row>
    <row r="8664" spans="3:14" x14ac:dyDescent="0.35">
      <c r="C8664" s="3"/>
      <c r="D8664" s="4"/>
      <c r="E8664" s="4"/>
      <c r="F8664" s="4"/>
      <c r="G8664" s="4"/>
      <c r="J8664" s="4"/>
      <c r="L8664" s="3"/>
      <c r="N8664" t="e">
        <f>Orte[[#This Row],[Ort]]</f>
        <v>#VALUE!</v>
      </c>
    </row>
    <row r="8665" spans="3:14" x14ac:dyDescent="0.35">
      <c r="C8665" s="3"/>
      <c r="D8665" s="4"/>
      <c r="E8665" s="4"/>
      <c r="F8665" s="4"/>
      <c r="G8665" s="4"/>
      <c r="J8665" s="4"/>
      <c r="L8665" s="3"/>
      <c r="N8665" t="e">
        <f>Orte[[#This Row],[Ort]]</f>
        <v>#VALUE!</v>
      </c>
    </row>
    <row r="8666" spans="3:14" x14ac:dyDescent="0.35">
      <c r="C8666" s="3"/>
      <c r="D8666" s="4"/>
      <c r="E8666" s="4"/>
      <c r="F8666" s="4"/>
      <c r="G8666" s="4"/>
      <c r="J8666" s="4"/>
      <c r="L8666" s="3"/>
      <c r="N8666" t="e">
        <f>Orte[[#This Row],[Ort]]</f>
        <v>#VALUE!</v>
      </c>
    </row>
    <row r="8667" spans="3:14" x14ac:dyDescent="0.35">
      <c r="C8667" s="3"/>
      <c r="D8667" s="4"/>
      <c r="E8667" s="4"/>
      <c r="F8667" s="4"/>
      <c r="G8667" s="4"/>
      <c r="L8667" s="3"/>
      <c r="N8667" t="e">
        <f>Orte[[#This Row],[Ort]]</f>
        <v>#VALUE!</v>
      </c>
    </row>
    <row r="8668" spans="3:14" x14ac:dyDescent="0.35">
      <c r="L8668" s="3"/>
      <c r="N8668" t="e">
        <f>Orte[[#This Row],[Ort]]</f>
        <v>#VALUE!</v>
      </c>
    </row>
    <row r="8669" spans="3:14" x14ac:dyDescent="0.35">
      <c r="L8669" s="3"/>
      <c r="N8669" t="e">
        <f>Orte[[#This Row],[Ort]]</f>
        <v>#VALUE!</v>
      </c>
    </row>
    <row r="8670" spans="3:14" x14ac:dyDescent="0.35">
      <c r="L8670" s="3"/>
      <c r="N8670" t="e">
        <f>Orte[[#This Row],[Ort]]</f>
        <v>#VALUE!</v>
      </c>
    </row>
    <row r="8671" spans="3:14" x14ac:dyDescent="0.35">
      <c r="L8671" s="3"/>
      <c r="N8671" t="e">
        <f>Orte[[#This Row],[Ort]]</f>
        <v>#VALUE!</v>
      </c>
    </row>
    <row r="8672" spans="3:14" x14ac:dyDescent="0.35">
      <c r="L8672" s="3"/>
      <c r="N8672" t="e">
        <f>Orte[[#This Row],[Ort]]</f>
        <v>#VALUE!</v>
      </c>
    </row>
    <row r="8673" spans="12:14" x14ac:dyDescent="0.35">
      <c r="L8673" s="3"/>
      <c r="N8673" t="e">
        <f>Orte[[#This Row],[Ort]]</f>
        <v>#VALUE!</v>
      </c>
    </row>
    <row r="8674" spans="12:14" x14ac:dyDescent="0.35">
      <c r="L8674" s="3"/>
      <c r="N8674" t="e">
        <f>Orte[[#This Row],[Ort]]</f>
        <v>#VALUE!</v>
      </c>
    </row>
    <row r="8675" spans="12:14" x14ac:dyDescent="0.35">
      <c r="L8675" s="3"/>
      <c r="N8675" t="e">
        <f>Orte[[#This Row],[Ort]]</f>
        <v>#VALUE!</v>
      </c>
    </row>
    <row r="8676" spans="12:14" x14ac:dyDescent="0.35">
      <c r="L8676" s="3"/>
      <c r="N8676" t="e">
        <f>Orte[[#This Row],[Ort]]</f>
        <v>#VALUE!</v>
      </c>
    </row>
    <row r="8677" spans="12:14" x14ac:dyDescent="0.35">
      <c r="L8677" s="3"/>
      <c r="N8677" t="e">
        <f>Orte[[#This Row],[Ort]]</f>
        <v>#VALUE!</v>
      </c>
    </row>
    <row r="8678" spans="12:14" x14ac:dyDescent="0.35">
      <c r="L8678" s="3"/>
      <c r="N8678" t="e">
        <f>Orte[[#This Row],[Ort]]</f>
        <v>#VALUE!</v>
      </c>
    </row>
    <row r="8679" spans="12:14" x14ac:dyDescent="0.35">
      <c r="L8679" s="3"/>
      <c r="N8679" t="e">
        <f>Orte[[#This Row],[Ort]]</f>
        <v>#VALUE!</v>
      </c>
    </row>
    <row r="8680" spans="12:14" x14ac:dyDescent="0.35">
      <c r="L8680" s="3"/>
      <c r="N8680" t="e">
        <f>Orte[[#This Row],[Ort]]</f>
        <v>#VALUE!</v>
      </c>
    </row>
    <row r="8681" spans="12:14" x14ac:dyDescent="0.35">
      <c r="L8681" s="3"/>
      <c r="N8681" t="e">
        <f>Orte[[#This Row],[Ort]]</f>
        <v>#VALUE!</v>
      </c>
    </row>
    <row r="8682" spans="12:14" x14ac:dyDescent="0.35">
      <c r="L8682" s="3"/>
      <c r="N8682" t="e">
        <f>Orte[[#This Row],[Ort]]</f>
        <v>#VALUE!</v>
      </c>
    </row>
    <row r="8683" spans="12:14" x14ac:dyDescent="0.35">
      <c r="L8683" s="3"/>
      <c r="N8683" t="e">
        <f>Orte[[#This Row],[Ort]]</f>
        <v>#VALUE!</v>
      </c>
    </row>
    <row r="8684" spans="12:14" x14ac:dyDescent="0.35">
      <c r="L8684" s="3"/>
      <c r="N8684" t="e">
        <f>Orte[[#This Row],[Ort]]</f>
        <v>#VALUE!</v>
      </c>
    </row>
    <row r="8685" spans="12:14" x14ac:dyDescent="0.35">
      <c r="L8685" s="3"/>
      <c r="N8685" t="e">
        <f>Orte[[#This Row],[Ort]]</f>
        <v>#VALUE!</v>
      </c>
    </row>
    <row r="8686" spans="12:14" x14ac:dyDescent="0.35">
      <c r="L8686" s="3"/>
      <c r="N8686" t="e">
        <f>Orte[[#This Row],[Ort]]</f>
        <v>#VALUE!</v>
      </c>
    </row>
    <row r="8687" spans="12:14" x14ac:dyDescent="0.35">
      <c r="L8687" s="3"/>
      <c r="N8687" t="e">
        <f>Orte[[#This Row],[Ort]]</f>
        <v>#VALUE!</v>
      </c>
    </row>
    <row r="8688" spans="12:14" x14ac:dyDescent="0.35">
      <c r="L8688" s="3"/>
      <c r="N8688" t="e">
        <f>Orte[[#This Row],[Ort]]</f>
        <v>#VALUE!</v>
      </c>
    </row>
    <row r="8689" spans="12:14" x14ac:dyDescent="0.35">
      <c r="L8689" s="3"/>
      <c r="N8689" t="e">
        <f>Orte[[#This Row],[Ort]]</f>
        <v>#VALUE!</v>
      </c>
    </row>
    <row r="8690" spans="12:14" x14ac:dyDescent="0.35">
      <c r="L8690" s="3"/>
      <c r="N8690" t="e">
        <f>Orte[[#This Row],[Ort]]</f>
        <v>#VALUE!</v>
      </c>
    </row>
    <row r="8691" spans="12:14" x14ac:dyDescent="0.35">
      <c r="L8691" s="3"/>
      <c r="N8691" t="e">
        <f>Orte[[#This Row],[Ort]]</f>
        <v>#VALUE!</v>
      </c>
    </row>
    <row r="8692" spans="12:14" x14ac:dyDescent="0.35">
      <c r="L8692" s="3"/>
      <c r="N8692" t="e">
        <f>Orte[[#This Row],[Ort]]</f>
        <v>#VALUE!</v>
      </c>
    </row>
    <row r="8693" spans="12:14" x14ac:dyDescent="0.35">
      <c r="L8693" s="3"/>
      <c r="N8693" t="e">
        <f>Orte[[#This Row],[Ort]]</f>
        <v>#VALUE!</v>
      </c>
    </row>
    <row r="8694" spans="12:14" x14ac:dyDescent="0.35">
      <c r="L8694" s="3"/>
      <c r="N8694" t="e">
        <f>Orte[[#This Row],[Ort]]</f>
        <v>#VALUE!</v>
      </c>
    </row>
    <row r="8695" spans="12:14" x14ac:dyDescent="0.35">
      <c r="L8695" s="3"/>
      <c r="N8695" t="e">
        <f>Orte[[#This Row],[Ort]]</f>
        <v>#VALUE!</v>
      </c>
    </row>
    <row r="8696" spans="12:14" x14ac:dyDescent="0.35">
      <c r="L8696" s="3"/>
      <c r="N8696" t="e">
        <f>Orte[[#This Row],[Ort]]</f>
        <v>#VALUE!</v>
      </c>
    </row>
    <row r="8697" spans="12:14" x14ac:dyDescent="0.35">
      <c r="L8697" s="3"/>
      <c r="N8697" t="e">
        <f>Orte[[#This Row],[Ort]]</f>
        <v>#VALUE!</v>
      </c>
    </row>
    <row r="8698" spans="12:14" x14ac:dyDescent="0.35">
      <c r="L8698" s="3"/>
      <c r="N8698" t="e">
        <f>Orte[[#This Row],[Ort]]</f>
        <v>#VALUE!</v>
      </c>
    </row>
    <row r="8699" spans="12:14" x14ac:dyDescent="0.35">
      <c r="L8699" s="3"/>
      <c r="N8699" t="e">
        <f>Orte[[#This Row],[Ort]]</f>
        <v>#VALUE!</v>
      </c>
    </row>
    <row r="8700" spans="12:14" x14ac:dyDescent="0.35">
      <c r="L8700" s="3"/>
      <c r="N8700" t="e">
        <f>Orte[[#This Row],[Ort]]</f>
        <v>#VALUE!</v>
      </c>
    </row>
    <row r="8701" spans="12:14" x14ac:dyDescent="0.35">
      <c r="L8701" s="3"/>
      <c r="N8701" t="e">
        <f>Orte[[#This Row],[Ort]]</f>
        <v>#VALUE!</v>
      </c>
    </row>
    <row r="8702" spans="12:14" x14ac:dyDescent="0.35">
      <c r="L8702" s="3"/>
      <c r="N8702" t="e">
        <f>Orte[[#This Row],[Ort]]</f>
        <v>#VALUE!</v>
      </c>
    </row>
    <row r="8703" spans="12:14" x14ac:dyDescent="0.35">
      <c r="L8703" s="3"/>
      <c r="N8703" t="e">
        <f>Orte[[#This Row],[Ort]]</f>
        <v>#VALUE!</v>
      </c>
    </row>
    <row r="8704" spans="12:14" x14ac:dyDescent="0.35">
      <c r="L8704" s="3"/>
      <c r="N8704" t="e">
        <f>Orte[[#This Row],[Ort]]</f>
        <v>#VALUE!</v>
      </c>
    </row>
    <row r="8705" spans="12:14" x14ac:dyDescent="0.35">
      <c r="L8705" s="3"/>
      <c r="N8705" t="e">
        <f>Orte[[#This Row],[Ort]]</f>
        <v>#VALUE!</v>
      </c>
    </row>
    <row r="8706" spans="12:14" x14ac:dyDescent="0.35">
      <c r="L8706" s="3"/>
      <c r="N8706" t="e">
        <f>Orte[[#This Row],[Ort]]</f>
        <v>#VALUE!</v>
      </c>
    </row>
    <row r="8707" spans="12:14" x14ac:dyDescent="0.35">
      <c r="L8707" s="3"/>
      <c r="N8707" t="e">
        <f>Orte[[#This Row],[Ort]]</f>
        <v>#VALUE!</v>
      </c>
    </row>
    <row r="8708" spans="12:14" x14ac:dyDescent="0.35">
      <c r="L8708" s="3"/>
      <c r="N8708" t="e">
        <f>Orte[[#This Row],[Ort]]</f>
        <v>#VALUE!</v>
      </c>
    </row>
    <row r="8709" spans="12:14" x14ac:dyDescent="0.35">
      <c r="L8709" s="3"/>
      <c r="N8709" t="e">
        <f>Orte[[#This Row],[Ort]]</f>
        <v>#VALUE!</v>
      </c>
    </row>
    <row r="8710" spans="12:14" x14ac:dyDescent="0.35">
      <c r="L8710" s="3"/>
      <c r="N8710" t="e">
        <f>Orte[[#This Row],[Ort]]</f>
        <v>#VALUE!</v>
      </c>
    </row>
    <row r="8711" spans="12:14" x14ac:dyDescent="0.35">
      <c r="L8711" s="3"/>
      <c r="N8711" t="e">
        <f>Orte[[#This Row],[Ort]]</f>
        <v>#VALUE!</v>
      </c>
    </row>
    <row r="8712" spans="12:14" x14ac:dyDescent="0.35">
      <c r="L8712" s="3"/>
      <c r="N8712" t="e">
        <f>Orte[[#This Row],[Ort]]</f>
        <v>#VALUE!</v>
      </c>
    </row>
    <row r="8713" spans="12:14" x14ac:dyDescent="0.35">
      <c r="L8713" s="3"/>
      <c r="N8713" t="e">
        <f>Orte[[#This Row],[Ort]]</f>
        <v>#VALUE!</v>
      </c>
    </row>
    <row r="8714" spans="12:14" x14ac:dyDescent="0.35">
      <c r="L8714" s="3"/>
      <c r="N8714" t="e">
        <f>Orte[[#This Row],[Ort]]</f>
        <v>#VALUE!</v>
      </c>
    </row>
    <row r="8715" spans="12:14" x14ac:dyDescent="0.35">
      <c r="L8715" s="3"/>
      <c r="N8715" t="e">
        <f>Orte[[#This Row],[Ort]]</f>
        <v>#VALUE!</v>
      </c>
    </row>
    <row r="8716" spans="12:14" x14ac:dyDescent="0.35">
      <c r="L8716" s="3"/>
      <c r="N8716" t="e">
        <f>Orte[[#This Row],[Ort]]</f>
        <v>#VALUE!</v>
      </c>
    </row>
    <row r="8717" spans="12:14" x14ac:dyDescent="0.35">
      <c r="L8717" s="3"/>
      <c r="N8717" t="e">
        <f>Orte[[#This Row],[Ort]]</f>
        <v>#VALUE!</v>
      </c>
    </row>
    <row r="8718" spans="12:14" x14ac:dyDescent="0.35">
      <c r="L8718" s="3"/>
      <c r="N8718" t="e">
        <f>Orte[[#This Row],[Ort]]</f>
        <v>#VALUE!</v>
      </c>
    </row>
    <row r="8719" spans="12:14" x14ac:dyDescent="0.35">
      <c r="L8719" s="3"/>
      <c r="N8719" t="e">
        <f>Orte[[#This Row],[Ort]]</f>
        <v>#VALUE!</v>
      </c>
    </row>
    <row r="8720" spans="12:14" x14ac:dyDescent="0.35">
      <c r="L8720" s="3"/>
      <c r="N8720" t="e">
        <f>Orte[[#This Row],[Ort]]</f>
        <v>#VALUE!</v>
      </c>
    </row>
    <row r="8721" spans="12:14" x14ac:dyDescent="0.35">
      <c r="L8721" s="3"/>
      <c r="N8721" t="e">
        <f>Orte[[#This Row],[Ort]]</f>
        <v>#VALUE!</v>
      </c>
    </row>
    <row r="8722" spans="12:14" x14ac:dyDescent="0.35">
      <c r="L8722" s="3"/>
      <c r="N8722" t="e">
        <f>Orte[[#This Row],[Ort]]</f>
        <v>#VALUE!</v>
      </c>
    </row>
    <row r="8723" spans="12:14" x14ac:dyDescent="0.35">
      <c r="L8723" s="3"/>
      <c r="N8723" t="e">
        <f>Orte[[#This Row],[Ort]]</f>
        <v>#VALUE!</v>
      </c>
    </row>
    <row r="8724" spans="12:14" x14ac:dyDescent="0.35">
      <c r="L8724" s="3"/>
      <c r="N8724" t="e">
        <f>Orte[[#This Row],[Ort]]</f>
        <v>#VALUE!</v>
      </c>
    </row>
    <row r="8725" spans="12:14" x14ac:dyDescent="0.35">
      <c r="L8725" s="3"/>
      <c r="N8725" t="e">
        <f>Orte[[#This Row],[Ort]]</f>
        <v>#VALUE!</v>
      </c>
    </row>
    <row r="8726" spans="12:14" x14ac:dyDescent="0.35">
      <c r="L8726" s="3"/>
      <c r="N8726" t="e">
        <f>Orte[[#This Row],[Ort]]</f>
        <v>#VALUE!</v>
      </c>
    </row>
    <row r="8727" spans="12:14" x14ac:dyDescent="0.35">
      <c r="L8727" s="3"/>
      <c r="N8727" t="e">
        <f>Orte[[#This Row],[Ort]]</f>
        <v>#VALUE!</v>
      </c>
    </row>
    <row r="8728" spans="12:14" x14ac:dyDescent="0.35">
      <c r="L8728" s="3"/>
      <c r="N8728" t="e">
        <f>Orte[[#This Row],[Ort]]</f>
        <v>#VALUE!</v>
      </c>
    </row>
    <row r="8729" spans="12:14" x14ac:dyDescent="0.35">
      <c r="L8729" s="3"/>
      <c r="N8729" t="e">
        <f>Orte[[#This Row],[Ort]]</f>
        <v>#VALUE!</v>
      </c>
    </row>
    <row r="8730" spans="12:14" x14ac:dyDescent="0.35">
      <c r="L8730" s="3"/>
      <c r="N8730" t="e">
        <f>Orte[[#This Row],[Ort]]</f>
        <v>#VALUE!</v>
      </c>
    </row>
    <row r="8731" spans="12:14" x14ac:dyDescent="0.35">
      <c r="L8731" s="3"/>
      <c r="N8731" t="e">
        <f>Orte[[#This Row],[Ort]]</f>
        <v>#VALUE!</v>
      </c>
    </row>
    <row r="8732" spans="12:14" x14ac:dyDescent="0.35">
      <c r="L8732" s="3"/>
      <c r="N8732" t="e">
        <f>Orte[[#This Row],[Ort]]</f>
        <v>#VALUE!</v>
      </c>
    </row>
    <row r="8733" spans="12:14" x14ac:dyDescent="0.35">
      <c r="L8733" s="3"/>
      <c r="N8733" t="e">
        <f>Orte[[#This Row],[Ort]]</f>
        <v>#VALUE!</v>
      </c>
    </row>
    <row r="8734" spans="12:14" x14ac:dyDescent="0.35">
      <c r="L8734" s="3"/>
      <c r="N8734" t="e">
        <f>Orte[[#This Row],[Ort]]</f>
        <v>#VALUE!</v>
      </c>
    </row>
    <row r="8735" spans="12:14" x14ac:dyDescent="0.35">
      <c r="L8735" s="3"/>
      <c r="N8735" t="e">
        <f>Orte[[#This Row],[Ort]]</f>
        <v>#VALUE!</v>
      </c>
    </row>
    <row r="8736" spans="12:14" x14ac:dyDescent="0.35">
      <c r="L8736" s="3"/>
      <c r="N8736" t="e">
        <f>Orte[[#This Row],[Ort]]</f>
        <v>#VALUE!</v>
      </c>
    </row>
    <row r="8737" spans="12:14" x14ac:dyDescent="0.35">
      <c r="L8737" s="3"/>
      <c r="N8737" t="e">
        <f>Orte[[#This Row],[Ort]]</f>
        <v>#VALUE!</v>
      </c>
    </row>
    <row r="8738" spans="12:14" x14ac:dyDescent="0.35">
      <c r="L8738" s="3"/>
      <c r="N8738" t="e">
        <f>Orte[[#This Row],[Ort]]</f>
        <v>#VALUE!</v>
      </c>
    </row>
    <row r="8739" spans="12:14" x14ac:dyDescent="0.35">
      <c r="L8739" s="3"/>
      <c r="N8739" t="e">
        <f>Orte[[#This Row],[Ort]]</f>
        <v>#VALUE!</v>
      </c>
    </row>
    <row r="8740" spans="12:14" x14ac:dyDescent="0.35">
      <c r="L8740" s="3"/>
      <c r="N8740" t="e">
        <f>Orte[[#This Row],[Ort]]</f>
        <v>#VALUE!</v>
      </c>
    </row>
    <row r="8741" spans="12:14" x14ac:dyDescent="0.35">
      <c r="L8741" s="3"/>
      <c r="N8741" t="e">
        <f>Orte[[#This Row],[Ort]]</f>
        <v>#VALUE!</v>
      </c>
    </row>
    <row r="8742" spans="12:14" x14ac:dyDescent="0.35">
      <c r="L8742" s="3"/>
      <c r="N8742" t="e">
        <f>Orte[[#This Row],[Ort]]</f>
        <v>#VALUE!</v>
      </c>
    </row>
    <row r="8743" spans="12:14" x14ac:dyDescent="0.35">
      <c r="L8743" s="3"/>
      <c r="N8743" t="e">
        <f>Orte[[#This Row],[Ort]]</f>
        <v>#VALUE!</v>
      </c>
    </row>
    <row r="8744" spans="12:14" x14ac:dyDescent="0.35">
      <c r="L8744" s="3"/>
      <c r="N8744" t="e">
        <f>Orte[[#This Row],[Ort]]</f>
        <v>#VALUE!</v>
      </c>
    </row>
    <row r="8745" spans="12:14" x14ac:dyDescent="0.35">
      <c r="L8745" s="3"/>
      <c r="N8745" t="e">
        <f>Orte[[#This Row],[Ort]]</f>
        <v>#VALUE!</v>
      </c>
    </row>
    <row r="8746" spans="12:14" x14ac:dyDescent="0.35">
      <c r="L8746" s="3"/>
      <c r="N8746" t="e">
        <f>Orte[[#This Row],[Ort]]</f>
        <v>#VALUE!</v>
      </c>
    </row>
    <row r="8747" spans="12:14" x14ac:dyDescent="0.35">
      <c r="L8747" s="3"/>
      <c r="N8747" t="e">
        <f>Orte[[#This Row],[Ort]]</f>
        <v>#VALUE!</v>
      </c>
    </row>
    <row r="8748" spans="12:14" x14ac:dyDescent="0.35">
      <c r="L8748" s="3"/>
      <c r="N8748" t="e">
        <f>Orte[[#This Row],[Ort]]</f>
        <v>#VALUE!</v>
      </c>
    </row>
    <row r="8749" spans="12:14" x14ac:dyDescent="0.35">
      <c r="L8749" s="3"/>
      <c r="N8749" t="e">
        <f>Orte[[#This Row],[Ort]]</f>
        <v>#VALUE!</v>
      </c>
    </row>
    <row r="8750" spans="12:14" x14ac:dyDescent="0.35">
      <c r="L8750" s="3"/>
      <c r="N8750" t="e">
        <f>Orte[[#This Row],[Ort]]</f>
        <v>#VALUE!</v>
      </c>
    </row>
    <row r="8751" spans="12:14" x14ac:dyDescent="0.35">
      <c r="L8751" s="3"/>
      <c r="N8751" t="e">
        <f>Orte[[#This Row],[Ort]]</f>
        <v>#VALUE!</v>
      </c>
    </row>
    <row r="8752" spans="12:14" x14ac:dyDescent="0.35">
      <c r="L8752" s="3"/>
      <c r="N8752" t="e">
        <f>Orte[[#This Row],[Ort]]</f>
        <v>#VALUE!</v>
      </c>
    </row>
    <row r="8753" spans="12:14" x14ac:dyDescent="0.35">
      <c r="L8753" s="3"/>
      <c r="N8753" t="e">
        <f>Orte[[#This Row],[Ort]]</f>
        <v>#VALUE!</v>
      </c>
    </row>
    <row r="8754" spans="12:14" x14ac:dyDescent="0.35">
      <c r="L8754" s="3"/>
      <c r="N8754" t="e">
        <f>Orte[[#This Row],[Ort]]</f>
        <v>#VALUE!</v>
      </c>
    </row>
    <row r="8755" spans="12:14" x14ac:dyDescent="0.35">
      <c r="L8755" s="3"/>
      <c r="N8755" t="e">
        <f>Orte[[#This Row],[Ort]]</f>
        <v>#VALUE!</v>
      </c>
    </row>
    <row r="8756" spans="12:14" x14ac:dyDescent="0.35">
      <c r="L8756" s="3"/>
      <c r="N8756" t="e">
        <f>Orte[[#This Row],[Ort]]</f>
        <v>#VALUE!</v>
      </c>
    </row>
    <row r="8757" spans="12:14" x14ac:dyDescent="0.35">
      <c r="L8757" s="3"/>
      <c r="N8757" t="e">
        <f>Orte[[#This Row],[Ort]]</f>
        <v>#VALUE!</v>
      </c>
    </row>
    <row r="8758" spans="12:14" x14ac:dyDescent="0.35">
      <c r="L8758" s="3"/>
      <c r="N8758" t="e">
        <f>Orte[[#This Row],[Ort]]</f>
        <v>#VALUE!</v>
      </c>
    </row>
    <row r="8759" spans="12:14" x14ac:dyDescent="0.35">
      <c r="L8759" s="3"/>
      <c r="N8759" t="e">
        <f>Orte[[#This Row],[Ort]]</f>
        <v>#VALUE!</v>
      </c>
    </row>
    <row r="8760" spans="12:14" x14ac:dyDescent="0.35">
      <c r="L8760" s="3"/>
      <c r="N8760" t="e">
        <f>Orte[[#This Row],[Ort]]</f>
        <v>#VALUE!</v>
      </c>
    </row>
    <row r="8761" spans="12:14" x14ac:dyDescent="0.35">
      <c r="L8761" s="3"/>
      <c r="N8761" t="e">
        <f>Orte[[#This Row],[Ort]]</f>
        <v>#VALUE!</v>
      </c>
    </row>
    <row r="8762" spans="12:14" x14ac:dyDescent="0.35">
      <c r="L8762" s="3"/>
      <c r="N8762" t="e">
        <f>Orte[[#This Row],[Ort]]</f>
        <v>#VALUE!</v>
      </c>
    </row>
    <row r="8763" spans="12:14" x14ac:dyDescent="0.35">
      <c r="L8763" s="3"/>
      <c r="N8763" t="e">
        <f>Orte[[#This Row],[Ort]]</f>
        <v>#VALUE!</v>
      </c>
    </row>
    <row r="8764" spans="12:14" x14ac:dyDescent="0.35">
      <c r="L8764" s="3"/>
      <c r="N8764" t="e">
        <f>Orte[[#This Row],[Ort]]</f>
        <v>#VALUE!</v>
      </c>
    </row>
    <row r="8765" spans="12:14" x14ac:dyDescent="0.35">
      <c r="L8765" s="3"/>
      <c r="N8765" t="e">
        <f>Orte[[#This Row],[Ort]]</f>
        <v>#VALUE!</v>
      </c>
    </row>
    <row r="8766" spans="12:14" x14ac:dyDescent="0.35">
      <c r="L8766" s="3"/>
      <c r="N8766" t="e">
        <f>Orte[[#This Row],[Ort]]</f>
        <v>#VALUE!</v>
      </c>
    </row>
    <row r="8767" spans="12:14" x14ac:dyDescent="0.35">
      <c r="L8767" s="3"/>
      <c r="N8767" t="e">
        <f>Orte[[#This Row],[Ort]]</f>
        <v>#VALUE!</v>
      </c>
    </row>
    <row r="8768" spans="12:14" x14ac:dyDescent="0.35">
      <c r="L8768" s="3"/>
      <c r="N8768" t="e">
        <f>Orte[[#This Row],[Ort]]</f>
        <v>#VALUE!</v>
      </c>
    </row>
    <row r="8769" spans="12:14" x14ac:dyDescent="0.35">
      <c r="L8769" s="3"/>
      <c r="N8769" t="e">
        <f>Orte[[#This Row],[Ort]]</f>
        <v>#VALUE!</v>
      </c>
    </row>
    <row r="8770" spans="12:14" x14ac:dyDescent="0.35">
      <c r="L8770" s="3"/>
      <c r="N8770" t="e">
        <f>Orte[[#This Row],[Ort]]</f>
        <v>#VALUE!</v>
      </c>
    </row>
    <row r="8771" spans="12:14" x14ac:dyDescent="0.35">
      <c r="L8771" s="3"/>
      <c r="N8771" t="e">
        <f>Orte[[#This Row],[Ort]]</f>
        <v>#VALUE!</v>
      </c>
    </row>
    <row r="8772" spans="12:14" x14ac:dyDescent="0.35">
      <c r="L8772" s="3"/>
      <c r="N8772" t="e">
        <f>Orte[[#This Row],[Ort]]</f>
        <v>#VALUE!</v>
      </c>
    </row>
    <row r="8773" spans="12:14" x14ac:dyDescent="0.35">
      <c r="L8773" s="3"/>
      <c r="N8773" t="e">
        <f>Orte[[#This Row],[Ort]]</f>
        <v>#VALUE!</v>
      </c>
    </row>
    <row r="8774" spans="12:14" x14ac:dyDescent="0.35">
      <c r="L8774" s="3"/>
      <c r="N8774" t="e">
        <f>Orte[[#This Row],[Ort]]</f>
        <v>#VALUE!</v>
      </c>
    </row>
    <row r="8775" spans="12:14" x14ac:dyDescent="0.35">
      <c r="L8775" s="3"/>
      <c r="N8775" t="e">
        <f>Orte[[#This Row],[Ort]]</f>
        <v>#VALUE!</v>
      </c>
    </row>
    <row r="8776" spans="12:14" x14ac:dyDescent="0.35">
      <c r="L8776" s="3"/>
      <c r="N8776" t="e">
        <f>Orte[[#This Row],[Ort]]</f>
        <v>#VALUE!</v>
      </c>
    </row>
    <row r="8777" spans="12:14" x14ac:dyDescent="0.35">
      <c r="L8777" s="3"/>
      <c r="N8777" t="e">
        <f>Orte[[#This Row],[Ort]]</f>
        <v>#VALUE!</v>
      </c>
    </row>
    <row r="8778" spans="12:14" x14ac:dyDescent="0.35">
      <c r="L8778" s="3"/>
      <c r="N8778" t="e">
        <f>Orte[[#This Row],[Ort]]</f>
        <v>#VALUE!</v>
      </c>
    </row>
    <row r="8779" spans="12:14" x14ac:dyDescent="0.35">
      <c r="L8779" s="3"/>
      <c r="N8779" t="e">
        <f>Orte[[#This Row],[Ort]]</f>
        <v>#VALUE!</v>
      </c>
    </row>
    <row r="8780" spans="12:14" x14ac:dyDescent="0.35">
      <c r="L8780" s="3"/>
      <c r="N8780" t="e">
        <f>Orte[[#This Row],[Ort]]</f>
        <v>#VALUE!</v>
      </c>
    </row>
    <row r="8781" spans="12:14" x14ac:dyDescent="0.35">
      <c r="L8781" s="3"/>
      <c r="N8781" t="e">
        <f>Orte[[#This Row],[Ort]]</f>
        <v>#VALUE!</v>
      </c>
    </row>
    <row r="8782" spans="12:14" x14ac:dyDescent="0.35">
      <c r="L8782" s="3"/>
      <c r="N8782" t="e">
        <f>Orte[[#This Row],[Ort]]</f>
        <v>#VALUE!</v>
      </c>
    </row>
    <row r="8783" spans="12:14" x14ac:dyDescent="0.35">
      <c r="L8783" s="3"/>
      <c r="N8783" t="e">
        <f>Orte[[#This Row],[Ort]]</f>
        <v>#VALUE!</v>
      </c>
    </row>
    <row r="8784" spans="12:14" x14ac:dyDescent="0.35">
      <c r="L8784" s="3"/>
      <c r="N8784" t="e">
        <f>Orte[[#This Row],[Ort]]</f>
        <v>#VALUE!</v>
      </c>
    </row>
    <row r="8785" spans="12:14" x14ac:dyDescent="0.35">
      <c r="L8785" s="3"/>
      <c r="N8785" t="e">
        <f>Orte[[#This Row],[Ort]]</f>
        <v>#VALUE!</v>
      </c>
    </row>
    <row r="8786" spans="12:14" x14ac:dyDescent="0.35">
      <c r="L8786" s="3"/>
      <c r="N8786" t="e">
        <f>Orte[[#This Row],[Ort]]</f>
        <v>#VALUE!</v>
      </c>
    </row>
    <row r="8787" spans="12:14" x14ac:dyDescent="0.35">
      <c r="L8787" s="3"/>
      <c r="N8787" t="e">
        <f>Orte[[#This Row],[Ort]]</f>
        <v>#VALUE!</v>
      </c>
    </row>
    <row r="8788" spans="12:14" x14ac:dyDescent="0.35">
      <c r="L8788" s="3"/>
      <c r="N8788" t="e">
        <f>Orte[[#This Row],[Ort]]</f>
        <v>#VALUE!</v>
      </c>
    </row>
    <row r="8789" spans="12:14" x14ac:dyDescent="0.35">
      <c r="L8789" s="3"/>
      <c r="N8789" t="e">
        <f>Orte[[#This Row],[Ort]]</f>
        <v>#VALUE!</v>
      </c>
    </row>
    <row r="8790" spans="12:14" x14ac:dyDescent="0.35">
      <c r="L8790" s="3"/>
      <c r="N8790" t="e">
        <f>Orte[[#This Row],[Ort]]</f>
        <v>#VALUE!</v>
      </c>
    </row>
    <row r="8791" spans="12:14" x14ac:dyDescent="0.35">
      <c r="L8791" s="3"/>
      <c r="N8791" t="e">
        <f>Orte[[#This Row],[Ort]]</f>
        <v>#VALUE!</v>
      </c>
    </row>
    <row r="8792" spans="12:14" x14ac:dyDescent="0.35">
      <c r="L8792" s="3"/>
      <c r="N8792" t="e">
        <f>Orte[[#This Row],[Ort]]</f>
        <v>#VALUE!</v>
      </c>
    </row>
    <row r="8793" spans="12:14" x14ac:dyDescent="0.35">
      <c r="L8793" s="3"/>
      <c r="N8793" t="e">
        <f>Orte[[#This Row],[Ort]]</f>
        <v>#VALUE!</v>
      </c>
    </row>
    <row r="8794" spans="12:14" x14ac:dyDescent="0.35">
      <c r="L8794" s="3"/>
      <c r="N8794" t="e">
        <f>Orte[[#This Row],[Ort]]</f>
        <v>#VALUE!</v>
      </c>
    </row>
    <row r="8795" spans="12:14" x14ac:dyDescent="0.35">
      <c r="L8795" s="3"/>
      <c r="N8795" t="e">
        <f>Orte[[#This Row],[Ort]]</f>
        <v>#VALUE!</v>
      </c>
    </row>
    <row r="8796" spans="12:14" x14ac:dyDescent="0.35">
      <c r="L8796" s="3"/>
      <c r="N8796" t="e">
        <f>Orte[[#This Row],[Ort]]</f>
        <v>#VALUE!</v>
      </c>
    </row>
    <row r="8797" spans="12:14" x14ac:dyDescent="0.35">
      <c r="L8797" s="3"/>
      <c r="N8797" t="e">
        <f>Orte[[#This Row],[Ort]]</f>
        <v>#VALUE!</v>
      </c>
    </row>
    <row r="8798" spans="12:14" x14ac:dyDescent="0.35">
      <c r="L8798" s="3"/>
      <c r="N8798" t="e">
        <f>Orte[[#This Row],[Ort]]</f>
        <v>#VALUE!</v>
      </c>
    </row>
    <row r="8799" spans="12:14" x14ac:dyDescent="0.35">
      <c r="L8799" s="3"/>
      <c r="N8799" t="e">
        <f>Orte[[#This Row],[Ort]]</f>
        <v>#VALUE!</v>
      </c>
    </row>
    <row r="8800" spans="12:14" x14ac:dyDescent="0.35">
      <c r="L8800" s="3"/>
      <c r="N8800" t="e">
        <f>Orte[[#This Row],[Ort]]</f>
        <v>#VALUE!</v>
      </c>
    </row>
    <row r="8801" spans="12:14" x14ac:dyDescent="0.35">
      <c r="L8801" s="3"/>
      <c r="N8801" t="e">
        <f>Orte[[#This Row],[Ort]]</f>
        <v>#VALUE!</v>
      </c>
    </row>
    <row r="8802" spans="12:14" x14ac:dyDescent="0.35">
      <c r="L8802" s="3"/>
      <c r="N8802" t="e">
        <f>Orte[[#This Row],[Ort]]</f>
        <v>#VALUE!</v>
      </c>
    </row>
    <row r="8803" spans="12:14" x14ac:dyDescent="0.35">
      <c r="L8803" s="3"/>
      <c r="N8803" t="e">
        <f>Orte[[#This Row],[Ort]]</f>
        <v>#VALUE!</v>
      </c>
    </row>
    <row r="8804" spans="12:14" x14ac:dyDescent="0.35">
      <c r="L8804" s="3"/>
      <c r="N8804" t="e">
        <f>Orte[[#This Row],[Ort]]</f>
        <v>#VALUE!</v>
      </c>
    </row>
    <row r="8805" spans="12:14" x14ac:dyDescent="0.35">
      <c r="L8805" s="3"/>
      <c r="N8805" t="e">
        <f>Orte[[#This Row],[Ort]]</f>
        <v>#VALUE!</v>
      </c>
    </row>
    <row r="8806" spans="12:14" x14ac:dyDescent="0.35">
      <c r="L8806" s="3"/>
      <c r="N8806" t="e">
        <f>Orte[[#This Row],[Ort]]</f>
        <v>#VALUE!</v>
      </c>
    </row>
    <row r="8807" spans="12:14" x14ac:dyDescent="0.35">
      <c r="L8807" s="3"/>
      <c r="N8807" t="e">
        <f>Orte[[#This Row],[Ort]]</f>
        <v>#VALUE!</v>
      </c>
    </row>
    <row r="8808" spans="12:14" x14ac:dyDescent="0.35">
      <c r="L8808" s="3"/>
      <c r="N8808" t="e">
        <f>Orte[[#This Row],[Ort]]</f>
        <v>#VALUE!</v>
      </c>
    </row>
    <row r="8809" spans="12:14" x14ac:dyDescent="0.35">
      <c r="L8809" s="3"/>
      <c r="N8809" t="e">
        <f>Orte[[#This Row],[Ort]]</f>
        <v>#VALUE!</v>
      </c>
    </row>
    <row r="8810" spans="12:14" x14ac:dyDescent="0.35">
      <c r="L8810" s="3"/>
      <c r="N8810" t="e">
        <f>Orte[[#This Row],[Ort]]</f>
        <v>#VALUE!</v>
      </c>
    </row>
    <row r="8811" spans="12:14" x14ac:dyDescent="0.35">
      <c r="L8811" s="3"/>
      <c r="N8811" t="e">
        <f>Orte[[#This Row],[Ort]]</f>
        <v>#VALUE!</v>
      </c>
    </row>
    <row r="8812" spans="12:14" x14ac:dyDescent="0.35">
      <c r="L8812" s="3"/>
      <c r="N8812" t="e">
        <f>Orte[[#This Row],[Ort]]</f>
        <v>#VALUE!</v>
      </c>
    </row>
    <row r="8813" spans="12:14" x14ac:dyDescent="0.35">
      <c r="L8813" s="3"/>
      <c r="N8813" t="e">
        <f>Orte[[#This Row],[Ort]]</f>
        <v>#VALUE!</v>
      </c>
    </row>
    <row r="8814" spans="12:14" x14ac:dyDescent="0.35">
      <c r="L8814" s="3"/>
      <c r="N8814" t="e">
        <f>Orte[[#This Row],[Ort]]</f>
        <v>#VALUE!</v>
      </c>
    </row>
    <row r="8815" spans="12:14" x14ac:dyDescent="0.35">
      <c r="L8815" s="3"/>
      <c r="N8815" t="e">
        <f>Orte[[#This Row],[Ort]]</f>
        <v>#VALUE!</v>
      </c>
    </row>
    <row r="8816" spans="12:14" x14ac:dyDescent="0.35">
      <c r="L8816" s="3"/>
      <c r="N8816" t="e">
        <f>Orte[[#This Row],[Ort]]</f>
        <v>#VALUE!</v>
      </c>
    </row>
    <row r="8817" spans="12:14" x14ac:dyDescent="0.35">
      <c r="L8817" s="3"/>
      <c r="N8817" t="e">
        <f>Orte[[#This Row],[Ort]]</f>
        <v>#VALUE!</v>
      </c>
    </row>
    <row r="8818" spans="12:14" x14ac:dyDescent="0.35">
      <c r="L8818" s="3"/>
      <c r="N8818" t="e">
        <f>Orte[[#This Row],[Ort]]</f>
        <v>#VALUE!</v>
      </c>
    </row>
    <row r="8819" spans="12:14" x14ac:dyDescent="0.35">
      <c r="L8819" s="3"/>
      <c r="N8819" t="e">
        <f>Orte[[#This Row],[Ort]]</f>
        <v>#VALUE!</v>
      </c>
    </row>
    <row r="8820" spans="12:14" x14ac:dyDescent="0.35">
      <c r="L8820" s="3"/>
      <c r="N8820" t="e">
        <f>Orte[[#This Row],[Ort]]</f>
        <v>#VALUE!</v>
      </c>
    </row>
    <row r="8821" spans="12:14" x14ac:dyDescent="0.35">
      <c r="L8821" s="3"/>
      <c r="N8821" t="e">
        <f>Orte[[#This Row],[Ort]]</f>
        <v>#VALUE!</v>
      </c>
    </row>
    <row r="8822" spans="12:14" x14ac:dyDescent="0.35">
      <c r="L8822" s="3"/>
      <c r="N8822" t="e">
        <f>Orte[[#This Row],[Ort]]</f>
        <v>#VALUE!</v>
      </c>
    </row>
    <row r="8823" spans="12:14" x14ac:dyDescent="0.35">
      <c r="L8823" s="3"/>
      <c r="N8823" t="e">
        <f>Orte[[#This Row],[Ort]]</f>
        <v>#VALUE!</v>
      </c>
    </row>
    <row r="8824" spans="12:14" x14ac:dyDescent="0.35">
      <c r="L8824" s="3"/>
      <c r="N8824" t="e">
        <f>Orte[[#This Row],[Ort]]</f>
        <v>#VALUE!</v>
      </c>
    </row>
    <row r="8825" spans="12:14" x14ac:dyDescent="0.35">
      <c r="L8825" s="3"/>
      <c r="N8825" t="e">
        <f>Orte[[#This Row],[Ort]]</f>
        <v>#VALUE!</v>
      </c>
    </row>
    <row r="8826" spans="12:14" x14ac:dyDescent="0.35">
      <c r="L8826" s="3"/>
      <c r="N8826" t="e">
        <f>Orte[[#This Row],[Ort]]</f>
        <v>#VALUE!</v>
      </c>
    </row>
    <row r="8827" spans="12:14" x14ac:dyDescent="0.35">
      <c r="L8827" s="3"/>
      <c r="N8827" t="e">
        <f>Orte[[#This Row],[Ort]]</f>
        <v>#VALUE!</v>
      </c>
    </row>
    <row r="8828" spans="12:14" x14ac:dyDescent="0.35">
      <c r="L8828" s="3"/>
      <c r="N8828" t="e">
        <f>Orte[[#This Row],[Ort]]</f>
        <v>#VALUE!</v>
      </c>
    </row>
    <row r="8829" spans="12:14" x14ac:dyDescent="0.35">
      <c r="L8829" s="3"/>
      <c r="N8829" t="e">
        <f>Orte[[#This Row],[Ort]]</f>
        <v>#VALUE!</v>
      </c>
    </row>
    <row r="8830" spans="12:14" x14ac:dyDescent="0.35">
      <c r="L8830" s="3"/>
      <c r="N8830" t="e">
        <f>Orte[[#This Row],[Ort]]</f>
        <v>#VALUE!</v>
      </c>
    </row>
    <row r="8831" spans="12:14" x14ac:dyDescent="0.35">
      <c r="L8831" s="3"/>
      <c r="N8831" t="e">
        <f>Orte[[#This Row],[Ort]]</f>
        <v>#VALUE!</v>
      </c>
    </row>
    <row r="8832" spans="12:14" x14ac:dyDescent="0.35">
      <c r="L8832" s="3"/>
      <c r="N8832" t="e">
        <f>Orte[[#This Row],[Ort]]</f>
        <v>#VALUE!</v>
      </c>
    </row>
    <row r="8833" spans="12:14" x14ac:dyDescent="0.35">
      <c r="L8833" s="3"/>
      <c r="N8833" t="e">
        <f>Orte[[#This Row],[Ort]]</f>
        <v>#VALUE!</v>
      </c>
    </row>
    <row r="8834" spans="12:14" x14ac:dyDescent="0.35">
      <c r="L8834" s="3"/>
      <c r="N8834" t="e">
        <f>Orte[[#This Row],[Ort]]</f>
        <v>#VALUE!</v>
      </c>
    </row>
    <row r="8835" spans="12:14" x14ac:dyDescent="0.35">
      <c r="L8835" s="3"/>
      <c r="N8835" t="e">
        <f>Orte[[#This Row],[Ort]]</f>
        <v>#VALUE!</v>
      </c>
    </row>
    <row r="8836" spans="12:14" x14ac:dyDescent="0.35">
      <c r="L8836" s="3"/>
      <c r="N8836" t="e">
        <f>Orte[[#This Row],[Ort]]</f>
        <v>#VALUE!</v>
      </c>
    </row>
    <row r="8837" spans="12:14" x14ac:dyDescent="0.35">
      <c r="L8837" s="3"/>
      <c r="N8837" t="e">
        <f>Orte[[#This Row],[Ort]]</f>
        <v>#VALUE!</v>
      </c>
    </row>
    <row r="8838" spans="12:14" x14ac:dyDescent="0.35">
      <c r="L8838" s="3"/>
      <c r="N8838" t="e">
        <f>Orte[[#This Row],[Ort]]</f>
        <v>#VALUE!</v>
      </c>
    </row>
    <row r="8839" spans="12:14" x14ac:dyDescent="0.35">
      <c r="L8839" s="3"/>
      <c r="N8839" t="e">
        <f>Orte[[#This Row],[Ort]]</f>
        <v>#VALUE!</v>
      </c>
    </row>
    <row r="8840" spans="12:14" x14ac:dyDescent="0.35">
      <c r="L8840" s="3"/>
      <c r="N8840" t="e">
        <f>Orte[[#This Row],[Ort]]</f>
        <v>#VALUE!</v>
      </c>
    </row>
    <row r="8841" spans="12:14" x14ac:dyDescent="0.35">
      <c r="L8841" s="3"/>
      <c r="N8841" t="e">
        <f>Orte[[#This Row],[Ort]]</f>
        <v>#VALUE!</v>
      </c>
    </row>
    <row r="8842" spans="12:14" x14ac:dyDescent="0.35">
      <c r="L8842" s="3"/>
      <c r="N8842" t="e">
        <f>Orte[[#This Row],[Ort]]</f>
        <v>#VALUE!</v>
      </c>
    </row>
    <row r="8843" spans="12:14" x14ac:dyDescent="0.35">
      <c r="L8843" s="3"/>
      <c r="N8843" t="e">
        <f>Orte[[#This Row],[Ort]]</f>
        <v>#VALUE!</v>
      </c>
    </row>
    <row r="8844" spans="12:14" x14ac:dyDescent="0.35">
      <c r="L8844" s="3"/>
      <c r="N8844" t="e">
        <f>Orte[[#This Row],[Ort]]</f>
        <v>#VALUE!</v>
      </c>
    </row>
    <row r="8845" spans="12:14" x14ac:dyDescent="0.35">
      <c r="L8845" s="3"/>
      <c r="N8845" t="e">
        <f>Orte[[#This Row],[Ort]]</f>
        <v>#VALUE!</v>
      </c>
    </row>
    <row r="8846" spans="12:14" x14ac:dyDescent="0.35">
      <c r="L8846" s="3"/>
      <c r="N8846" t="e">
        <f>Orte[[#This Row],[Ort]]</f>
        <v>#VALUE!</v>
      </c>
    </row>
    <row r="8847" spans="12:14" x14ac:dyDescent="0.35">
      <c r="L8847" s="3"/>
      <c r="N8847" t="e">
        <f>Orte[[#This Row],[Ort]]</f>
        <v>#VALUE!</v>
      </c>
    </row>
    <row r="8848" spans="12:14" x14ac:dyDescent="0.35">
      <c r="L8848" s="3"/>
      <c r="N8848" t="e">
        <f>Orte[[#This Row],[Ort]]</f>
        <v>#VALUE!</v>
      </c>
    </row>
    <row r="8849" spans="12:14" x14ac:dyDescent="0.35">
      <c r="L8849" s="3"/>
      <c r="N8849" t="e">
        <f>Orte[[#This Row],[Ort]]</f>
        <v>#VALUE!</v>
      </c>
    </row>
    <row r="8850" spans="12:14" x14ac:dyDescent="0.35">
      <c r="L8850" s="3"/>
      <c r="N8850" t="e">
        <f>Orte[[#This Row],[Ort]]</f>
        <v>#VALUE!</v>
      </c>
    </row>
    <row r="8851" spans="12:14" x14ac:dyDescent="0.35">
      <c r="L8851" s="3"/>
      <c r="N8851" t="e">
        <f>Orte[[#This Row],[Ort]]</f>
        <v>#VALUE!</v>
      </c>
    </row>
    <row r="8852" spans="12:14" x14ac:dyDescent="0.35">
      <c r="L8852" s="3"/>
      <c r="N8852" t="e">
        <f>Orte[[#This Row],[Ort]]</f>
        <v>#VALUE!</v>
      </c>
    </row>
    <row r="8853" spans="12:14" x14ac:dyDescent="0.35">
      <c r="L8853" s="3"/>
      <c r="N8853" t="e">
        <f>Orte[[#This Row],[Ort]]</f>
        <v>#VALUE!</v>
      </c>
    </row>
    <row r="8854" spans="12:14" x14ac:dyDescent="0.35">
      <c r="L8854" s="3"/>
      <c r="N8854" t="e">
        <f>Orte[[#This Row],[Ort]]</f>
        <v>#VALUE!</v>
      </c>
    </row>
    <row r="8855" spans="12:14" x14ac:dyDescent="0.35">
      <c r="L8855" s="3"/>
      <c r="N8855" t="e">
        <f>Orte[[#This Row],[Ort]]</f>
        <v>#VALUE!</v>
      </c>
    </row>
    <row r="8856" spans="12:14" x14ac:dyDescent="0.35">
      <c r="L8856" s="3"/>
      <c r="N8856" t="e">
        <f>Orte[[#This Row],[Ort]]</f>
        <v>#VALUE!</v>
      </c>
    </row>
    <row r="8857" spans="12:14" x14ac:dyDescent="0.35">
      <c r="L8857" s="3"/>
      <c r="N8857" t="e">
        <f>Orte[[#This Row],[Ort]]</f>
        <v>#VALUE!</v>
      </c>
    </row>
    <row r="8858" spans="12:14" x14ac:dyDescent="0.35">
      <c r="L8858" s="3"/>
      <c r="N8858" t="e">
        <f>Orte[[#This Row],[Ort]]</f>
        <v>#VALUE!</v>
      </c>
    </row>
    <row r="8859" spans="12:14" x14ac:dyDescent="0.35">
      <c r="L8859" s="3"/>
      <c r="N8859" t="e">
        <f>Orte[[#This Row],[Ort]]</f>
        <v>#VALUE!</v>
      </c>
    </row>
    <row r="8860" spans="12:14" x14ac:dyDescent="0.35">
      <c r="L8860" s="3"/>
      <c r="N8860" t="e">
        <f>Orte[[#This Row],[Ort]]</f>
        <v>#VALUE!</v>
      </c>
    </row>
    <row r="8861" spans="12:14" x14ac:dyDescent="0.35">
      <c r="L8861" s="3"/>
      <c r="N8861" t="e">
        <f>Orte[[#This Row],[Ort]]</f>
        <v>#VALUE!</v>
      </c>
    </row>
    <row r="8862" spans="12:14" x14ac:dyDescent="0.35">
      <c r="L8862" s="3"/>
      <c r="N8862" t="e">
        <f>Orte[[#This Row],[Ort]]</f>
        <v>#VALUE!</v>
      </c>
    </row>
    <row r="8863" spans="12:14" x14ac:dyDescent="0.35">
      <c r="L8863" s="3"/>
      <c r="N8863" t="e">
        <f>Orte[[#This Row],[Ort]]</f>
        <v>#VALUE!</v>
      </c>
    </row>
    <row r="8864" spans="12:14" x14ac:dyDescent="0.35">
      <c r="L8864" s="3"/>
      <c r="N8864" t="e">
        <f>Orte[[#This Row],[Ort]]</f>
        <v>#VALUE!</v>
      </c>
    </row>
    <row r="8865" spans="12:14" x14ac:dyDescent="0.35">
      <c r="L8865" s="3"/>
      <c r="N8865" t="e">
        <f>Orte[[#This Row],[Ort]]</f>
        <v>#VALUE!</v>
      </c>
    </row>
    <row r="8866" spans="12:14" x14ac:dyDescent="0.35">
      <c r="L8866" s="3"/>
      <c r="N8866" t="e">
        <f>Orte[[#This Row],[Ort]]</f>
        <v>#VALUE!</v>
      </c>
    </row>
    <row r="8867" spans="12:14" x14ac:dyDescent="0.35">
      <c r="L8867" s="3"/>
      <c r="N8867" t="e">
        <f>Orte[[#This Row],[Ort]]</f>
        <v>#VALUE!</v>
      </c>
    </row>
    <row r="8868" spans="12:14" x14ac:dyDescent="0.35">
      <c r="L8868" s="3"/>
      <c r="N8868" t="e">
        <f>Orte[[#This Row],[Ort]]</f>
        <v>#VALUE!</v>
      </c>
    </row>
    <row r="8869" spans="12:14" x14ac:dyDescent="0.35">
      <c r="L8869" s="3"/>
      <c r="N8869" t="e">
        <f>Orte[[#This Row],[Ort]]</f>
        <v>#VALUE!</v>
      </c>
    </row>
    <row r="8870" spans="12:14" x14ac:dyDescent="0.35">
      <c r="L8870" s="3"/>
      <c r="N8870" t="e">
        <f>Orte[[#This Row],[Ort]]</f>
        <v>#VALUE!</v>
      </c>
    </row>
    <row r="8871" spans="12:14" x14ac:dyDescent="0.35">
      <c r="L8871" s="3"/>
      <c r="N8871" t="e">
        <f>Orte[[#This Row],[Ort]]</f>
        <v>#VALUE!</v>
      </c>
    </row>
    <row r="8872" spans="12:14" x14ac:dyDescent="0.35">
      <c r="L8872" s="3"/>
      <c r="N8872" t="e">
        <f>Orte[[#This Row],[Ort]]</f>
        <v>#VALUE!</v>
      </c>
    </row>
    <row r="8873" spans="12:14" x14ac:dyDescent="0.35">
      <c r="L8873" s="3"/>
      <c r="N8873" t="e">
        <f>Orte[[#This Row],[Ort]]</f>
        <v>#VALUE!</v>
      </c>
    </row>
    <row r="8874" spans="12:14" x14ac:dyDescent="0.35">
      <c r="L8874" s="3"/>
      <c r="N8874" t="e">
        <f>Orte[[#This Row],[Ort]]</f>
        <v>#VALUE!</v>
      </c>
    </row>
    <row r="8875" spans="12:14" x14ac:dyDescent="0.35">
      <c r="L8875" s="3"/>
      <c r="N8875" t="e">
        <f>Orte[[#This Row],[Ort]]</f>
        <v>#VALUE!</v>
      </c>
    </row>
    <row r="8876" spans="12:14" x14ac:dyDescent="0.35">
      <c r="L8876" s="3"/>
      <c r="N8876" t="e">
        <f>Orte[[#This Row],[Ort]]</f>
        <v>#VALUE!</v>
      </c>
    </row>
    <row r="8877" spans="12:14" x14ac:dyDescent="0.35">
      <c r="L8877" s="3"/>
      <c r="N8877" t="e">
        <f>Orte[[#This Row],[Ort]]</f>
        <v>#VALUE!</v>
      </c>
    </row>
    <row r="8878" spans="12:14" x14ac:dyDescent="0.35">
      <c r="L8878" s="3"/>
      <c r="N8878" t="e">
        <f>Orte[[#This Row],[Ort]]</f>
        <v>#VALUE!</v>
      </c>
    </row>
    <row r="8879" spans="12:14" x14ac:dyDescent="0.35">
      <c r="L8879" s="3"/>
      <c r="N8879" t="e">
        <f>Orte[[#This Row],[Ort]]</f>
        <v>#VALUE!</v>
      </c>
    </row>
    <row r="8880" spans="12:14" x14ac:dyDescent="0.35">
      <c r="L8880" s="3"/>
      <c r="N8880" t="e">
        <f>Orte[[#This Row],[Ort]]</f>
        <v>#VALUE!</v>
      </c>
    </row>
    <row r="8881" spans="12:14" x14ac:dyDescent="0.35">
      <c r="L8881" s="3"/>
      <c r="N8881" t="e">
        <f>Orte[[#This Row],[Ort]]</f>
        <v>#VALUE!</v>
      </c>
    </row>
    <row r="8882" spans="12:14" x14ac:dyDescent="0.35">
      <c r="L8882" s="3"/>
      <c r="N8882" t="e">
        <f>Orte[[#This Row],[Ort]]</f>
        <v>#VALUE!</v>
      </c>
    </row>
    <row r="8883" spans="12:14" x14ac:dyDescent="0.35">
      <c r="L8883" s="3"/>
      <c r="N8883" t="e">
        <f>Orte[[#This Row],[Ort]]</f>
        <v>#VALUE!</v>
      </c>
    </row>
    <row r="8884" spans="12:14" x14ac:dyDescent="0.35">
      <c r="L8884" s="3"/>
      <c r="N8884" t="e">
        <f>Orte[[#This Row],[Ort]]</f>
        <v>#VALUE!</v>
      </c>
    </row>
    <row r="8885" spans="12:14" x14ac:dyDescent="0.35">
      <c r="L8885" s="3"/>
      <c r="N8885" t="e">
        <f>Orte[[#This Row],[Ort]]</f>
        <v>#VALUE!</v>
      </c>
    </row>
    <row r="8886" spans="12:14" x14ac:dyDescent="0.35">
      <c r="L8886" s="3"/>
      <c r="N8886" t="e">
        <f>Orte[[#This Row],[Ort]]</f>
        <v>#VALUE!</v>
      </c>
    </row>
    <row r="8887" spans="12:14" x14ac:dyDescent="0.35">
      <c r="L8887" s="3"/>
      <c r="N8887" t="e">
        <f>Orte[[#This Row],[Ort]]</f>
        <v>#VALUE!</v>
      </c>
    </row>
    <row r="8888" spans="12:14" x14ac:dyDescent="0.35">
      <c r="L8888" s="3"/>
      <c r="N8888" t="e">
        <f>Orte[[#This Row],[Ort]]</f>
        <v>#VALUE!</v>
      </c>
    </row>
    <row r="8889" spans="12:14" x14ac:dyDescent="0.35">
      <c r="L8889" s="3"/>
      <c r="N8889" t="e">
        <f>Orte[[#This Row],[Ort]]</f>
        <v>#VALUE!</v>
      </c>
    </row>
    <row r="8890" spans="12:14" x14ac:dyDescent="0.35">
      <c r="L8890" s="3"/>
      <c r="N8890" t="e">
        <f>Orte[[#This Row],[Ort]]</f>
        <v>#VALUE!</v>
      </c>
    </row>
    <row r="8891" spans="12:14" x14ac:dyDescent="0.35">
      <c r="L8891" s="3"/>
      <c r="N8891" t="e">
        <f>Orte[[#This Row],[Ort]]</f>
        <v>#VALUE!</v>
      </c>
    </row>
    <row r="8892" spans="12:14" x14ac:dyDescent="0.35">
      <c r="L8892" s="3"/>
      <c r="N8892" t="e">
        <f>Orte[[#This Row],[Ort]]</f>
        <v>#VALUE!</v>
      </c>
    </row>
    <row r="8893" spans="12:14" x14ac:dyDescent="0.35">
      <c r="L8893" s="3"/>
      <c r="N8893" t="e">
        <f>Orte[[#This Row],[Ort]]</f>
        <v>#VALUE!</v>
      </c>
    </row>
    <row r="8894" spans="12:14" x14ac:dyDescent="0.35">
      <c r="L8894" s="3"/>
      <c r="N8894" t="e">
        <f>Orte[[#This Row],[Ort]]</f>
        <v>#VALUE!</v>
      </c>
    </row>
    <row r="8895" spans="12:14" x14ac:dyDescent="0.35">
      <c r="L8895" s="3"/>
      <c r="N8895" t="e">
        <f>Orte[[#This Row],[Ort]]</f>
        <v>#VALUE!</v>
      </c>
    </row>
    <row r="8896" spans="12:14" x14ac:dyDescent="0.35">
      <c r="L8896" s="3"/>
      <c r="N8896" t="e">
        <f>Orte[[#This Row],[Ort]]</f>
        <v>#VALUE!</v>
      </c>
    </row>
    <row r="8897" spans="12:14" x14ac:dyDescent="0.35">
      <c r="L8897" s="3"/>
      <c r="N8897" t="e">
        <f>Orte[[#This Row],[Ort]]</f>
        <v>#VALUE!</v>
      </c>
    </row>
    <row r="8898" spans="12:14" x14ac:dyDescent="0.35">
      <c r="L8898" s="3"/>
      <c r="N8898" t="e">
        <f>Orte[[#This Row],[Ort]]</f>
        <v>#VALUE!</v>
      </c>
    </row>
    <row r="8899" spans="12:14" x14ac:dyDescent="0.35">
      <c r="L8899" s="3"/>
      <c r="N8899" t="e">
        <f>Orte[[#This Row],[Ort]]</f>
        <v>#VALUE!</v>
      </c>
    </row>
    <row r="8900" spans="12:14" x14ac:dyDescent="0.35">
      <c r="L8900" s="3"/>
      <c r="N8900" t="e">
        <f>Orte[[#This Row],[Ort]]</f>
        <v>#VALUE!</v>
      </c>
    </row>
    <row r="8901" spans="12:14" x14ac:dyDescent="0.35">
      <c r="L8901" s="3"/>
      <c r="N8901" t="e">
        <f>Orte[[#This Row],[Ort]]</f>
        <v>#VALUE!</v>
      </c>
    </row>
    <row r="8902" spans="12:14" x14ac:dyDescent="0.35">
      <c r="L8902" s="3"/>
      <c r="N8902" t="e">
        <f>Orte[[#This Row],[Ort]]</f>
        <v>#VALUE!</v>
      </c>
    </row>
    <row r="8903" spans="12:14" x14ac:dyDescent="0.35">
      <c r="L8903" s="3"/>
      <c r="N8903" t="e">
        <f>Orte[[#This Row],[Ort]]</f>
        <v>#VALUE!</v>
      </c>
    </row>
    <row r="8904" spans="12:14" x14ac:dyDescent="0.35">
      <c r="L8904" s="3"/>
      <c r="N8904" t="e">
        <f>Orte[[#This Row],[Ort]]</f>
        <v>#VALUE!</v>
      </c>
    </row>
    <row r="8905" spans="12:14" x14ac:dyDescent="0.35">
      <c r="L8905" s="3"/>
      <c r="N8905" t="e">
        <f>Orte[[#This Row],[Ort]]</f>
        <v>#VALUE!</v>
      </c>
    </row>
    <row r="8906" spans="12:14" x14ac:dyDescent="0.35">
      <c r="L8906" s="3"/>
      <c r="N8906" t="e">
        <f>Orte[[#This Row],[Ort]]</f>
        <v>#VALUE!</v>
      </c>
    </row>
    <row r="8907" spans="12:14" x14ac:dyDescent="0.35">
      <c r="L8907" s="3"/>
      <c r="N8907" t="e">
        <f>Orte[[#This Row],[Ort]]</f>
        <v>#VALUE!</v>
      </c>
    </row>
    <row r="8908" spans="12:14" x14ac:dyDescent="0.35">
      <c r="L8908" s="3"/>
      <c r="N8908" t="e">
        <f>Orte[[#This Row],[Ort]]</f>
        <v>#VALUE!</v>
      </c>
    </row>
    <row r="8909" spans="12:14" x14ac:dyDescent="0.35">
      <c r="L8909" s="3"/>
      <c r="N8909" t="e">
        <f>Orte[[#This Row],[Ort]]</f>
        <v>#VALUE!</v>
      </c>
    </row>
    <row r="8910" spans="12:14" x14ac:dyDescent="0.35">
      <c r="L8910" s="3"/>
      <c r="N8910" t="e">
        <f>Orte[[#This Row],[Ort]]</f>
        <v>#VALUE!</v>
      </c>
    </row>
    <row r="8911" spans="12:14" x14ac:dyDescent="0.35">
      <c r="L8911" s="3"/>
      <c r="N8911" t="e">
        <f>Orte[[#This Row],[Ort]]</f>
        <v>#VALUE!</v>
      </c>
    </row>
    <row r="8912" spans="12:14" x14ac:dyDescent="0.35">
      <c r="L8912" s="3"/>
      <c r="N8912" t="e">
        <f>Orte[[#This Row],[Ort]]</f>
        <v>#VALUE!</v>
      </c>
    </row>
    <row r="8913" spans="12:14" x14ac:dyDescent="0.35">
      <c r="L8913" s="3"/>
      <c r="N8913" t="e">
        <f>Orte[[#This Row],[Ort]]</f>
        <v>#VALUE!</v>
      </c>
    </row>
    <row r="8914" spans="12:14" x14ac:dyDescent="0.35">
      <c r="L8914" s="3"/>
      <c r="N8914" t="e">
        <f>Orte[[#This Row],[Ort]]</f>
        <v>#VALUE!</v>
      </c>
    </row>
    <row r="8915" spans="12:14" x14ac:dyDescent="0.35">
      <c r="L8915" s="3"/>
      <c r="N8915" t="e">
        <f>Orte[[#This Row],[Ort]]</f>
        <v>#VALUE!</v>
      </c>
    </row>
    <row r="8916" spans="12:14" x14ac:dyDescent="0.35">
      <c r="L8916" s="3"/>
      <c r="N8916" t="e">
        <f>Orte[[#This Row],[Ort]]</f>
        <v>#VALUE!</v>
      </c>
    </row>
    <row r="8917" spans="12:14" x14ac:dyDescent="0.35">
      <c r="L8917" s="3"/>
      <c r="N8917" t="e">
        <f>Orte[[#This Row],[Ort]]</f>
        <v>#VALUE!</v>
      </c>
    </row>
    <row r="8918" spans="12:14" x14ac:dyDescent="0.35">
      <c r="L8918" s="3"/>
      <c r="N8918" t="e">
        <f>Orte[[#This Row],[Ort]]</f>
        <v>#VALUE!</v>
      </c>
    </row>
    <row r="8919" spans="12:14" x14ac:dyDescent="0.35">
      <c r="L8919" s="3"/>
      <c r="N8919" t="e">
        <f>Orte[[#This Row],[Ort]]</f>
        <v>#VALUE!</v>
      </c>
    </row>
    <row r="8920" spans="12:14" x14ac:dyDescent="0.35">
      <c r="L8920" s="3"/>
      <c r="N8920" t="e">
        <f>Orte[[#This Row],[Ort]]</f>
        <v>#VALUE!</v>
      </c>
    </row>
    <row r="8921" spans="12:14" x14ac:dyDescent="0.35">
      <c r="L8921" s="3"/>
      <c r="N8921" t="e">
        <f>Orte[[#This Row],[Ort]]</f>
        <v>#VALUE!</v>
      </c>
    </row>
    <row r="8922" spans="12:14" x14ac:dyDescent="0.35">
      <c r="L8922" s="3"/>
      <c r="N8922" t="e">
        <f>Orte[[#This Row],[Ort]]</f>
        <v>#VALUE!</v>
      </c>
    </row>
    <row r="8923" spans="12:14" x14ac:dyDescent="0.35">
      <c r="L8923" s="3"/>
      <c r="N8923" t="e">
        <f>Orte[[#This Row],[Ort]]</f>
        <v>#VALUE!</v>
      </c>
    </row>
    <row r="8924" spans="12:14" x14ac:dyDescent="0.35">
      <c r="L8924" s="3"/>
      <c r="N8924" t="e">
        <f>Orte[[#This Row],[Ort]]</f>
        <v>#VALUE!</v>
      </c>
    </row>
    <row r="8925" spans="12:14" x14ac:dyDescent="0.35">
      <c r="L8925" s="3"/>
      <c r="N8925" t="e">
        <f>Orte[[#This Row],[Ort]]</f>
        <v>#VALUE!</v>
      </c>
    </row>
    <row r="8926" spans="12:14" x14ac:dyDescent="0.35">
      <c r="L8926" s="3"/>
      <c r="N8926" t="e">
        <f>Orte[[#This Row],[Ort]]</f>
        <v>#VALUE!</v>
      </c>
    </row>
    <row r="8927" spans="12:14" x14ac:dyDescent="0.35">
      <c r="L8927" s="3"/>
      <c r="N8927" t="e">
        <f>Orte[[#This Row],[Ort]]</f>
        <v>#VALUE!</v>
      </c>
    </row>
    <row r="8928" spans="12:14" x14ac:dyDescent="0.35">
      <c r="L8928" s="3"/>
      <c r="N8928" t="e">
        <f>Orte[[#This Row],[Ort]]</f>
        <v>#VALUE!</v>
      </c>
    </row>
    <row r="8929" spans="12:14" x14ac:dyDescent="0.35">
      <c r="L8929" s="3"/>
      <c r="N8929" t="e">
        <f>Orte[[#This Row],[Ort]]</f>
        <v>#VALUE!</v>
      </c>
    </row>
    <row r="8930" spans="12:14" x14ac:dyDescent="0.35">
      <c r="L8930" s="3"/>
      <c r="N8930" t="e">
        <f>Orte[[#This Row],[Ort]]</f>
        <v>#VALUE!</v>
      </c>
    </row>
    <row r="8931" spans="12:14" x14ac:dyDescent="0.35">
      <c r="L8931" s="3"/>
      <c r="N8931" t="e">
        <f>Orte[[#This Row],[Ort]]</f>
        <v>#VALUE!</v>
      </c>
    </row>
    <row r="8932" spans="12:14" x14ac:dyDescent="0.35">
      <c r="L8932" s="3"/>
      <c r="N8932" t="e">
        <f>Orte[[#This Row],[Ort]]</f>
        <v>#VALUE!</v>
      </c>
    </row>
    <row r="8933" spans="12:14" x14ac:dyDescent="0.35">
      <c r="L8933" s="3"/>
      <c r="N8933" t="e">
        <f>Orte[[#This Row],[Ort]]</f>
        <v>#VALUE!</v>
      </c>
    </row>
    <row r="8934" spans="12:14" x14ac:dyDescent="0.35">
      <c r="L8934" s="3"/>
      <c r="N8934" t="e">
        <f>Orte[[#This Row],[Ort]]</f>
        <v>#VALUE!</v>
      </c>
    </row>
    <row r="8935" spans="12:14" x14ac:dyDescent="0.35">
      <c r="L8935" s="3"/>
      <c r="N8935" t="e">
        <f>Orte[[#This Row],[Ort]]</f>
        <v>#VALUE!</v>
      </c>
    </row>
    <row r="8936" spans="12:14" x14ac:dyDescent="0.35">
      <c r="L8936" s="3"/>
      <c r="N8936" t="e">
        <f>Orte[[#This Row],[Ort]]</f>
        <v>#VALUE!</v>
      </c>
    </row>
    <row r="8937" spans="12:14" x14ac:dyDescent="0.35">
      <c r="L8937" s="3"/>
      <c r="N8937" t="e">
        <f>Orte[[#This Row],[Ort]]</f>
        <v>#VALUE!</v>
      </c>
    </row>
    <row r="8938" spans="12:14" x14ac:dyDescent="0.35">
      <c r="L8938" s="3"/>
      <c r="N8938" t="e">
        <f>Orte[[#This Row],[Ort]]</f>
        <v>#VALUE!</v>
      </c>
    </row>
    <row r="8939" spans="12:14" x14ac:dyDescent="0.35">
      <c r="L8939" s="3"/>
      <c r="N8939" t="e">
        <f>Orte[[#This Row],[Ort]]</f>
        <v>#VALUE!</v>
      </c>
    </row>
    <row r="8940" spans="12:14" x14ac:dyDescent="0.35">
      <c r="L8940" s="3"/>
      <c r="N8940" t="e">
        <f>Orte[[#This Row],[Ort]]</f>
        <v>#VALUE!</v>
      </c>
    </row>
    <row r="8941" spans="12:14" x14ac:dyDescent="0.35">
      <c r="L8941" s="3"/>
      <c r="N8941" t="e">
        <f>Orte[[#This Row],[Ort]]</f>
        <v>#VALUE!</v>
      </c>
    </row>
    <row r="8942" spans="12:14" x14ac:dyDescent="0.35">
      <c r="L8942" s="3"/>
      <c r="N8942" t="e">
        <f>Orte[[#This Row],[Ort]]</f>
        <v>#VALUE!</v>
      </c>
    </row>
    <row r="8943" spans="12:14" x14ac:dyDescent="0.35">
      <c r="L8943" s="3"/>
      <c r="N8943" t="e">
        <f>Orte[[#This Row],[Ort]]</f>
        <v>#VALUE!</v>
      </c>
    </row>
    <row r="8944" spans="12:14" x14ac:dyDescent="0.35">
      <c r="L8944" s="3"/>
      <c r="N8944" t="e">
        <f>Orte[[#This Row],[Ort]]</f>
        <v>#VALUE!</v>
      </c>
    </row>
    <row r="8945" spans="12:14" x14ac:dyDescent="0.35">
      <c r="L8945" s="3"/>
      <c r="N8945" t="e">
        <f>Orte[[#This Row],[Ort]]</f>
        <v>#VALUE!</v>
      </c>
    </row>
    <row r="8946" spans="12:14" x14ac:dyDescent="0.35">
      <c r="L8946" s="3"/>
      <c r="N8946" t="e">
        <f>Orte[[#This Row],[Ort]]</f>
        <v>#VALUE!</v>
      </c>
    </row>
    <row r="8947" spans="12:14" x14ac:dyDescent="0.35">
      <c r="L8947" s="3"/>
      <c r="N8947" t="e">
        <f>Orte[[#This Row],[Ort]]</f>
        <v>#VALUE!</v>
      </c>
    </row>
    <row r="8948" spans="12:14" x14ac:dyDescent="0.35">
      <c r="L8948" s="3"/>
      <c r="N8948" t="e">
        <f>Orte[[#This Row],[Ort]]</f>
        <v>#VALUE!</v>
      </c>
    </row>
    <row r="8949" spans="12:14" x14ac:dyDescent="0.35">
      <c r="L8949" s="3"/>
      <c r="N8949" t="e">
        <f>Orte[[#This Row],[Ort]]</f>
        <v>#VALUE!</v>
      </c>
    </row>
    <row r="8950" spans="12:14" x14ac:dyDescent="0.35">
      <c r="L8950" s="3"/>
      <c r="N8950" t="e">
        <f>Orte[[#This Row],[Ort]]</f>
        <v>#VALUE!</v>
      </c>
    </row>
    <row r="8951" spans="12:14" x14ac:dyDescent="0.35">
      <c r="L8951" s="3"/>
      <c r="N8951" t="e">
        <f>Orte[[#This Row],[Ort]]</f>
        <v>#VALUE!</v>
      </c>
    </row>
    <row r="8952" spans="12:14" x14ac:dyDescent="0.35">
      <c r="L8952" s="3"/>
      <c r="N8952" t="e">
        <f>Orte[[#This Row],[Ort]]</f>
        <v>#VALUE!</v>
      </c>
    </row>
    <row r="8953" spans="12:14" x14ac:dyDescent="0.35">
      <c r="L8953" s="3"/>
      <c r="N8953" t="e">
        <f>Orte[[#This Row],[Ort]]</f>
        <v>#VALUE!</v>
      </c>
    </row>
    <row r="8954" spans="12:14" x14ac:dyDescent="0.35">
      <c r="L8954" s="3"/>
      <c r="N8954" t="e">
        <f>Orte[[#This Row],[Ort]]</f>
        <v>#VALUE!</v>
      </c>
    </row>
    <row r="8955" spans="12:14" x14ac:dyDescent="0.35">
      <c r="L8955" s="3"/>
      <c r="N8955" t="e">
        <f>Orte[[#This Row],[Ort]]</f>
        <v>#VALUE!</v>
      </c>
    </row>
    <row r="8956" spans="12:14" x14ac:dyDescent="0.35">
      <c r="L8956" s="3"/>
      <c r="N8956" t="e">
        <f>Orte[[#This Row],[Ort]]</f>
        <v>#VALUE!</v>
      </c>
    </row>
    <row r="8957" spans="12:14" x14ac:dyDescent="0.35">
      <c r="L8957" s="3"/>
      <c r="N8957" t="e">
        <f>Orte[[#This Row],[Ort]]</f>
        <v>#VALUE!</v>
      </c>
    </row>
    <row r="8958" spans="12:14" x14ac:dyDescent="0.35">
      <c r="L8958" s="3"/>
      <c r="N8958" t="e">
        <f>Orte[[#This Row],[Ort]]</f>
        <v>#VALUE!</v>
      </c>
    </row>
    <row r="8959" spans="12:14" x14ac:dyDescent="0.35">
      <c r="L8959" s="3"/>
      <c r="N8959" t="e">
        <f>Orte[[#This Row],[Ort]]</f>
        <v>#VALUE!</v>
      </c>
    </row>
    <row r="8960" spans="12:14" x14ac:dyDescent="0.35">
      <c r="L8960" s="3"/>
      <c r="N8960" t="e">
        <f>Orte[[#This Row],[Ort]]</f>
        <v>#VALUE!</v>
      </c>
    </row>
    <row r="8961" spans="12:14" x14ac:dyDescent="0.35">
      <c r="L8961" s="3"/>
      <c r="N8961" t="e">
        <f>Orte[[#This Row],[Ort]]</f>
        <v>#VALUE!</v>
      </c>
    </row>
    <row r="8962" spans="12:14" x14ac:dyDescent="0.35">
      <c r="L8962" s="3"/>
      <c r="N8962" t="e">
        <f>Orte[[#This Row],[Ort]]</f>
        <v>#VALUE!</v>
      </c>
    </row>
    <row r="8963" spans="12:14" x14ac:dyDescent="0.35">
      <c r="L8963" s="3"/>
      <c r="N8963" t="e">
        <f>Orte[[#This Row],[Ort]]</f>
        <v>#VALUE!</v>
      </c>
    </row>
    <row r="8964" spans="12:14" x14ac:dyDescent="0.35">
      <c r="L8964" s="3"/>
      <c r="N8964" t="e">
        <f>Orte[[#This Row],[Ort]]</f>
        <v>#VALUE!</v>
      </c>
    </row>
    <row r="8965" spans="12:14" x14ac:dyDescent="0.35">
      <c r="L8965" s="3"/>
      <c r="N8965" t="e">
        <f>Orte[[#This Row],[Ort]]</f>
        <v>#VALUE!</v>
      </c>
    </row>
    <row r="8966" spans="12:14" x14ac:dyDescent="0.35">
      <c r="L8966" s="3"/>
      <c r="N8966" t="e">
        <f>Orte[[#This Row],[Ort]]</f>
        <v>#VALUE!</v>
      </c>
    </row>
    <row r="8967" spans="12:14" x14ac:dyDescent="0.35">
      <c r="L8967" s="3"/>
      <c r="N8967" t="e">
        <f>Orte[[#This Row],[Ort]]</f>
        <v>#VALUE!</v>
      </c>
    </row>
    <row r="8968" spans="12:14" x14ac:dyDescent="0.35">
      <c r="L8968" s="3"/>
      <c r="N8968" t="e">
        <f>Orte[[#This Row],[Ort]]</f>
        <v>#VALUE!</v>
      </c>
    </row>
    <row r="8969" spans="12:14" x14ac:dyDescent="0.35">
      <c r="L8969" s="3"/>
      <c r="N8969" t="e">
        <f>Orte[[#This Row],[Ort]]</f>
        <v>#VALUE!</v>
      </c>
    </row>
    <row r="8970" spans="12:14" x14ac:dyDescent="0.35">
      <c r="L8970" s="3"/>
      <c r="N8970" t="e">
        <f>Orte[[#This Row],[Ort]]</f>
        <v>#VALUE!</v>
      </c>
    </row>
    <row r="8971" spans="12:14" x14ac:dyDescent="0.35">
      <c r="L8971" s="3"/>
      <c r="N8971" t="e">
        <f>Orte[[#This Row],[Ort]]</f>
        <v>#VALUE!</v>
      </c>
    </row>
    <row r="8972" spans="12:14" x14ac:dyDescent="0.35">
      <c r="L8972" s="3"/>
      <c r="N8972" t="e">
        <f>Orte[[#This Row],[Ort]]</f>
        <v>#VALUE!</v>
      </c>
    </row>
    <row r="8973" spans="12:14" x14ac:dyDescent="0.35">
      <c r="L8973" s="3"/>
      <c r="N8973" t="e">
        <f>Orte[[#This Row],[Ort]]</f>
        <v>#VALUE!</v>
      </c>
    </row>
    <row r="8974" spans="12:14" x14ac:dyDescent="0.35">
      <c r="L8974" s="3"/>
      <c r="N8974" t="e">
        <f>Orte[[#This Row],[Ort]]</f>
        <v>#VALUE!</v>
      </c>
    </row>
    <row r="8975" spans="12:14" x14ac:dyDescent="0.35">
      <c r="L8975" s="3"/>
      <c r="N8975" t="e">
        <f>Orte[[#This Row],[Ort]]</f>
        <v>#VALUE!</v>
      </c>
    </row>
    <row r="8976" spans="12:14" x14ac:dyDescent="0.35">
      <c r="L8976" s="3"/>
      <c r="N8976" t="e">
        <f>Orte[[#This Row],[Ort]]</f>
        <v>#VALUE!</v>
      </c>
    </row>
    <row r="8977" spans="12:14" x14ac:dyDescent="0.35">
      <c r="L8977" s="3"/>
      <c r="N8977" t="e">
        <f>Orte[[#This Row],[Ort]]</f>
        <v>#VALUE!</v>
      </c>
    </row>
    <row r="8978" spans="12:14" x14ac:dyDescent="0.35">
      <c r="L8978" s="3"/>
      <c r="N8978" t="e">
        <f>Orte[[#This Row],[Ort]]</f>
        <v>#VALUE!</v>
      </c>
    </row>
    <row r="8979" spans="12:14" x14ac:dyDescent="0.35">
      <c r="L8979" s="3"/>
      <c r="N8979" t="e">
        <f>Orte[[#This Row],[Ort]]</f>
        <v>#VALUE!</v>
      </c>
    </row>
    <row r="8980" spans="12:14" x14ac:dyDescent="0.35">
      <c r="L8980" s="3"/>
      <c r="N8980" t="e">
        <f>Orte[[#This Row],[Ort]]</f>
        <v>#VALUE!</v>
      </c>
    </row>
    <row r="8981" spans="12:14" x14ac:dyDescent="0.35">
      <c r="L8981" s="3"/>
      <c r="N8981" t="e">
        <f>Orte[[#This Row],[Ort]]</f>
        <v>#VALUE!</v>
      </c>
    </row>
    <row r="8982" spans="12:14" x14ac:dyDescent="0.35">
      <c r="L8982" s="3"/>
      <c r="N8982" t="e">
        <f>Orte[[#This Row],[Ort]]</f>
        <v>#VALUE!</v>
      </c>
    </row>
    <row r="8983" spans="12:14" x14ac:dyDescent="0.35">
      <c r="L8983" s="3"/>
      <c r="N8983" t="e">
        <f>Orte[[#This Row],[Ort]]</f>
        <v>#VALUE!</v>
      </c>
    </row>
    <row r="8984" spans="12:14" x14ac:dyDescent="0.35">
      <c r="L8984" s="3"/>
      <c r="N8984" t="e">
        <f>Orte[[#This Row],[Ort]]</f>
        <v>#VALUE!</v>
      </c>
    </row>
    <row r="8985" spans="12:14" x14ac:dyDescent="0.35">
      <c r="L8985" s="3"/>
      <c r="N8985" t="e">
        <f>Orte[[#This Row],[Ort]]</f>
        <v>#VALUE!</v>
      </c>
    </row>
    <row r="8986" spans="12:14" x14ac:dyDescent="0.35">
      <c r="L8986" s="3"/>
      <c r="N8986" t="e">
        <f>Orte[[#This Row],[Ort]]</f>
        <v>#VALUE!</v>
      </c>
    </row>
    <row r="8987" spans="12:14" x14ac:dyDescent="0.35">
      <c r="L8987" s="3"/>
      <c r="N8987" t="e">
        <f>Orte[[#This Row],[Ort]]</f>
        <v>#VALUE!</v>
      </c>
    </row>
    <row r="8988" spans="12:14" x14ac:dyDescent="0.35">
      <c r="L8988" s="3"/>
      <c r="N8988" t="e">
        <f>Orte[[#This Row],[Ort]]</f>
        <v>#VALUE!</v>
      </c>
    </row>
    <row r="8989" spans="12:14" x14ac:dyDescent="0.35">
      <c r="L8989" s="3"/>
      <c r="N8989" t="e">
        <f>Orte[[#This Row],[Ort]]</f>
        <v>#VALUE!</v>
      </c>
    </row>
    <row r="8990" spans="12:14" x14ac:dyDescent="0.35">
      <c r="L8990" s="3"/>
      <c r="N8990" t="e">
        <f>Orte[[#This Row],[Ort]]</f>
        <v>#VALUE!</v>
      </c>
    </row>
    <row r="8991" spans="12:14" x14ac:dyDescent="0.35">
      <c r="L8991" s="3"/>
      <c r="N8991" t="e">
        <f>Orte[[#This Row],[Ort]]</f>
        <v>#VALUE!</v>
      </c>
    </row>
    <row r="8992" spans="12:14" x14ac:dyDescent="0.35">
      <c r="L8992" s="3"/>
      <c r="N8992" t="e">
        <f>Orte[[#This Row],[Ort]]</f>
        <v>#VALUE!</v>
      </c>
    </row>
    <row r="8993" spans="12:14" x14ac:dyDescent="0.35">
      <c r="L8993" s="3"/>
      <c r="N8993" t="e">
        <f>Orte[[#This Row],[Ort]]</f>
        <v>#VALUE!</v>
      </c>
    </row>
    <row r="8994" spans="12:14" x14ac:dyDescent="0.35">
      <c r="L8994" s="3"/>
      <c r="N8994" t="e">
        <f>Orte[[#This Row],[Ort]]</f>
        <v>#VALUE!</v>
      </c>
    </row>
    <row r="8995" spans="12:14" x14ac:dyDescent="0.35">
      <c r="L8995" s="3"/>
      <c r="N8995" t="e">
        <f>Orte[[#This Row],[Ort]]</f>
        <v>#VALUE!</v>
      </c>
    </row>
    <row r="8996" spans="12:14" x14ac:dyDescent="0.35">
      <c r="L8996" s="3"/>
      <c r="N8996" t="e">
        <f>Orte[[#This Row],[Ort]]</f>
        <v>#VALUE!</v>
      </c>
    </row>
    <row r="8997" spans="12:14" x14ac:dyDescent="0.35">
      <c r="L8997" s="3"/>
      <c r="N8997" t="e">
        <f>Orte[[#This Row],[Ort]]</f>
        <v>#VALUE!</v>
      </c>
    </row>
    <row r="8998" spans="12:14" x14ac:dyDescent="0.35">
      <c r="L8998" s="3"/>
      <c r="N8998" t="e">
        <f>Orte[[#This Row],[Ort]]</f>
        <v>#VALUE!</v>
      </c>
    </row>
    <row r="8999" spans="12:14" x14ac:dyDescent="0.35">
      <c r="L8999" s="3"/>
      <c r="N8999" t="e">
        <f>Orte[[#This Row],[Ort]]</f>
        <v>#VALUE!</v>
      </c>
    </row>
    <row r="9000" spans="12:14" x14ac:dyDescent="0.35">
      <c r="L9000" s="3"/>
      <c r="N9000" t="e">
        <f>Orte[[#This Row],[Ort]]</f>
        <v>#VALUE!</v>
      </c>
    </row>
    <row r="9001" spans="12:14" x14ac:dyDescent="0.35">
      <c r="L9001" s="3"/>
      <c r="N9001" t="e">
        <f>Orte[[#This Row],[Ort]]</f>
        <v>#VALUE!</v>
      </c>
    </row>
    <row r="9002" spans="12:14" x14ac:dyDescent="0.35">
      <c r="L9002" s="3"/>
      <c r="N9002" t="e">
        <f>Orte[[#This Row],[Ort]]</f>
        <v>#VALUE!</v>
      </c>
    </row>
    <row r="9003" spans="12:14" x14ac:dyDescent="0.35">
      <c r="L9003" s="3"/>
      <c r="N9003" t="e">
        <f>Orte[[#This Row],[Ort]]</f>
        <v>#VALUE!</v>
      </c>
    </row>
    <row r="9004" spans="12:14" x14ac:dyDescent="0.35">
      <c r="L9004" s="3"/>
      <c r="N9004" t="e">
        <f>Orte[[#This Row],[Ort]]</f>
        <v>#VALUE!</v>
      </c>
    </row>
    <row r="9005" spans="12:14" x14ac:dyDescent="0.35">
      <c r="L9005" s="3"/>
      <c r="N9005" t="e">
        <f>Orte[[#This Row],[Ort]]</f>
        <v>#VALUE!</v>
      </c>
    </row>
    <row r="9006" spans="12:14" x14ac:dyDescent="0.35">
      <c r="L9006" s="3"/>
      <c r="N9006" t="e">
        <f>Orte[[#This Row],[Ort]]</f>
        <v>#VALUE!</v>
      </c>
    </row>
    <row r="9007" spans="12:14" x14ac:dyDescent="0.35">
      <c r="L9007" s="3"/>
      <c r="N9007" t="e">
        <f>Orte[[#This Row],[Ort]]</f>
        <v>#VALUE!</v>
      </c>
    </row>
    <row r="9008" spans="12:14" x14ac:dyDescent="0.35">
      <c r="L9008" s="3"/>
      <c r="N9008" t="e">
        <f>Orte[[#This Row],[Ort]]</f>
        <v>#VALUE!</v>
      </c>
    </row>
    <row r="9009" spans="12:14" x14ac:dyDescent="0.35">
      <c r="L9009" s="3"/>
      <c r="N9009" t="e">
        <f>Orte[[#This Row],[Ort]]</f>
        <v>#VALUE!</v>
      </c>
    </row>
    <row r="9010" spans="12:14" x14ac:dyDescent="0.35">
      <c r="L9010" s="3"/>
      <c r="N9010" t="e">
        <f>Orte[[#This Row],[Ort]]</f>
        <v>#VALUE!</v>
      </c>
    </row>
    <row r="9011" spans="12:14" x14ac:dyDescent="0.35">
      <c r="L9011" s="3"/>
      <c r="N9011" t="e">
        <f>Orte[[#This Row],[Ort]]</f>
        <v>#VALUE!</v>
      </c>
    </row>
    <row r="9012" spans="12:14" x14ac:dyDescent="0.35">
      <c r="L9012" s="3"/>
      <c r="N9012" t="e">
        <f>Orte[[#This Row],[Ort]]</f>
        <v>#VALUE!</v>
      </c>
    </row>
    <row r="9013" spans="12:14" x14ac:dyDescent="0.35">
      <c r="L9013" s="3"/>
      <c r="N9013" t="e">
        <f>Orte[[#This Row],[Ort]]</f>
        <v>#VALUE!</v>
      </c>
    </row>
    <row r="9014" spans="12:14" x14ac:dyDescent="0.35">
      <c r="L9014" s="3"/>
      <c r="N9014" t="e">
        <f>Orte[[#This Row],[Ort]]</f>
        <v>#VALUE!</v>
      </c>
    </row>
    <row r="9015" spans="12:14" x14ac:dyDescent="0.35">
      <c r="L9015" s="3"/>
      <c r="N9015" t="e">
        <f>Orte[[#This Row],[Ort]]</f>
        <v>#VALUE!</v>
      </c>
    </row>
    <row r="9016" spans="12:14" x14ac:dyDescent="0.35">
      <c r="L9016" s="3"/>
      <c r="N9016" t="e">
        <f>Orte[[#This Row],[Ort]]</f>
        <v>#VALUE!</v>
      </c>
    </row>
    <row r="9017" spans="12:14" x14ac:dyDescent="0.35">
      <c r="L9017" s="3"/>
      <c r="N9017" t="e">
        <f>Orte[[#This Row],[Ort]]</f>
        <v>#VALUE!</v>
      </c>
    </row>
    <row r="9018" spans="12:14" x14ac:dyDescent="0.35">
      <c r="L9018" s="3"/>
      <c r="N9018" t="e">
        <f>Orte[[#This Row],[Ort]]</f>
        <v>#VALUE!</v>
      </c>
    </row>
    <row r="9019" spans="12:14" x14ac:dyDescent="0.35">
      <c r="L9019" s="3"/>
      <c r="N9019" t="e">
        <f>Orte[[#This Row],[Ort]]</f>
        <v>#VALUE!</v>
      </c>
    </row>
    <row r="9020" spans="12:14" x14ac:dyDescent="0.35">
      <c r="L9020" s="3"/>
      <c r="N9020" t="e">
        <f>Orte[[#This Row],[Ort]]</f>
        <v>#VALUE!</v>
      </c>
    </row>
    <row r="9021" spans="12:14" x14ac:dyDescent="0.35">
      <c r="L9021" s="3"/>
      <c r="N9021" t="e">
        <f>Orte[[#This Row],[Ort]]</f>
        <v>#VALUE!</v>
      </c>
    </row>
    <row r="9022" spans="12:14" x14ac:dyDescent="0.35">
      <c r="L9022" s="3"/>
      <c r="N9022" t="e">
        <f>Orte[[#This Row],[Ort]]</f>
        <v>#VALUE!</v>
      </c>
    </row>
    <row r="9023" spans="12:14" x14ac:dyDescent="0.35">
      <c r="L9023" s="3"/>
      <c r="N9023" t="e">
        <f>Orte[[#This Row],[Ort]]</f>
        <v>#VALUE!</v>
      </c>
    </row>
    <row r="9024" spans="12:14" x14ac:dyDescent="0.35">
      <c r="L9024" s="3"/>
      <c r="N9024" t="e">
        <f>Orte[[#This Row],[Ort]]</f>
        <v>#VALUE!</v>
      </c>
    </row>
    <row r="9025" spans="12:14" x14ac:dyDescent="0.35">
      <c r="L9025" s="3"/>
      <c r="N9025" t="e">
        <f>Orte[[#This Row],[Ort]]</f>
        <v>#VALUE!</v>
      </c>
    </row>
    <row r="9026" spans="12:14" x14ac:dyDescent="0.35">
      <c r="L9026" s="3"/>
      <c r="N9026" t="e">
        <f>Orte[[#This Row],[Ort]]</f>
        <v>#VALUE!</v>
      </c>
    </row>
    <row r="9027" spans="12:14" x14ac:dyDescent="0.35">
      <c r="L9027" s="3"/>
      <c r="N9027" t="e">
        <f>Orte[[#This Row],[Ort]]</f>
        <v>#VALUE!</v>
      </c>
    </row>
    <row r="9028" spans="12:14" x14ac:dyDescent="0.35">
      <c r="L9028" s="3"/>
      <c r="N9028" t="e">
        <f>Orte[[#This Row],[Ort]]</f>
        <v>#VALUE!</v>
      </c>
    </row>
    <row r="9029" spans="12:14" x14ac:dyDescent="0.35">
      <c r="L9029" s="3"/>
      <c r="N9029" t="e">
        <f>Orte[[#This Row],[Ort]]</f>
        <v>#VALUE!</v>
      </c>
    </row>
    <row r="9030" spans="12:14" x14ac:dyDescent="0.35">
      <c r="L9030" s="3"/>
      <c r="N9030" t="e">
        <f>Orte[[#This Row],[Ort]]</f>
        <v>#VALUE!</v>
      </c>
    </row>
    <row r="9031" spans="12:14" x14ac:dyDescent="0.35">
      <c r="L9031" s="3"/>
      <c r="N9031" t="e">
        <f>Orte[[#This Row],[Ort]]</f>
        <v>#VALUE!</v>
      </c>
    </row>
    <row r="9032" spans="12:14" x14ac:dyDescent="0.35">
      <c r="L9032" s="3"/>
      <c r="N9032" t="e">
        <f>Orte[[#This Row],[Ort]]</f>
        <v>#VALUE!</v>
      </c>
    </row>
    <row r="9033" spans="12:14" x14ac:dyDescent="0.35">
      <c r="L9033" s="3"/>
      <c r="N9033" t="e">
        <f>Orte[[#This Row],[Ort]]</f>
        <v>#VALUE!</v>
      </c>
    </row>
    <row r="9034" spans="12:14" x14ac:dyDescent="0.35">
      <c r="L9034" s="3"/>
      <c r="N9034" t="e">
        <f>Orte[[#This Row],[Ort]]</f>
        <v>#VALUE!</v>
      </c>
    </row>
    <row r="9035" spans="12:14" x14ac:dyDescent="0.35">
      <c r="L9035" s="3"/>
      <c r="N9035" t="e">
        <f>Orte[[#This Row],[Ort]]</f>
        <v>#VALUE!</v>
      </c>
    </row>
    <row r="9036" spans="12:14" x14ac:dyDescent="0.35">
      <c r="L9036" s="3"/>
      <c r="N9036" t="e">
        <f>Orte[[#This Row],[Ort]]</f>
        <v>#VALUE!</v>
      </c>
    </row>
    <row r="9037" spans="12:14" x14ac:dyDescent="0.35">
      <c r="L9037" s="3"/>
      <c r="N9037" t="e">
        <f>Orte[[#This Row],[Ort]]</f>
        <v>#VALUE!</v>
      </c>
    </row>
    <row r="9038" spans="12:14" x14ac:dyDescent="0.35">
      <c r="L9038" s="3"/>
      <c r="N9038" t="e">
        <f>Orte[[#This Row],[Ort]]</f>
        <v>#VALUE!</v>
      </c>
    </row>
    <row r="9039" spans="12:14" x14ac:dyDescent="0.35">
      <c r="L9039" s="3"/>
      <c r="N9039" t="e">
        <f>Orte[[#This Row],[Ort]]</f>
        <v>#VALUE!</v>
      </c>
    </row>
    <row r="9040" spans="12:14" x14ac:dyDescent="0.35">
      <c r="L9040" s="3"/>
      <c r="N9040" t="e">
        <f>Orte[[#This Row],[Ort]]</f>
        <v>#VALUE!</v>
      </c>
    </row>
    <row r="9041" spans="12:14" x14ac:dyDescent="0.35">
      <c r="L9041" s="3"/>
      <c r="N9041" t="e">
        <f>Orte[[#This Row],[Ort]]</f>
        <v>#VALUE!</v>
      </c>
    </row>
    <row r="9042" spans="12:14" x14ac:dyDescent="0.35">
      <c r="L9042" s="3"/>
      <c r="N9042" t="e">
        <f>Orte[[#This Row],[Ort]]</f>
        <v>#VALUE!</v>
      </c>
    </row>
    <row r="9043" spans="12:14" x14ac:dyDescent="0.35">
      <c r="L9043" s="3"/>
      <c r="N9043" t="e">
        <f>Orte[[#This Row],[Ort]]</f>
        <v>#VALUE!</v>
      </c>
    </row>
    <row r="9044" spans="12:14" x14ac:dyDescent="0.35">
      <c r="L9044" s="3"/>
      <c r="N9044" t="e">
        <f>Orte[[#This Row],[Ort]]</f>
        <v>#VALUE!</v>
      </c>
    </row>
    <row r="9045" spans="12:14" x14ac:dyDescent="0.35">
      <c r="L9045" s="3"/>
      <c r="N9045" t="e">
        <f>Orte[[#This Row],[Ort]]</f>
        <v>#VALUE!</v>
      </c>
    </row>
    <row r="9046" spans="12:14" x14ac:dyDescent="0.35">
      <c r="L9046" s="3"/>
      <c r="N9046" t="e">
        <f>Orte[[#This Row],[Ort]]</f>
        <v>#VALUE!</v>
      </c>
    </row>
    <row r="9047" spans="12:14" x14ac:dyDescent="0.35">
      <c r="L9047" s="3"/>
      <c r="N9047" t="e">
        <f>Orte[[#This Row],[Ort]]</f>
        <v>#VALUE!</v>
      </c>
    </row>
    <row r="9048" spans="12:14" x14ac:dyDescent="0.35">
      <c r="L9048" s="3"/>
      <c r="N9048" t="e">
        <f>Orte[[#This Row],[Ort]]</f>
        <v>#VALUE!</v>
      </c>
    </row>
    <row r="9049" spans="12:14" x14ac:dyDescent="0.35">
      <c r="L9049" s="3"/>
      <c r="N9049" t="e">
        <f>Orte[[#This Row],[Ort]]</f>
        <v>#VALUE!</v>
      </c>
    </row>
    <row r="9050" spans="12:14" x14ac:dyDescent="0.35">
      <c r="L9050" s="3"/>
      <c r="N9050" t="e">
        <f>Orte[[#This Row],[Ort]]</f>
        <v>#VALUE!</v>
      </c>
    </row>
    <row r="9051" spans="12:14" x14ac:dyDescent="0.35">
      <c r="L9051" s="3"/>
      <c r="N9051" t="e">
        <f>Orte[[#This Row],[Ort]]</f>
        <v>#VALUE!</v>
      </c>
    </row>
    <row r="9052" spans="12:14" x14ac:dyDescent="0.35">
      <c r="L9052" s="3"/>
      <c r="N9052" t="e">
        <f>Orte[[#This Row],[Ort]]</f>
        <v>#VALUE!</v>
      </c>
    </row>
    <row r="9053" spans="12:14" x14ac:dyDescent="0.35">
      <c r="L9053" s="3"/>
      <c r="N9053" t="e">
        <f>Orte[[#This Row],[Ort]]</f>
        <v>#VALUE!</v>
      </c>
    </row>
    <row r="9054" spans="12:14" x14ac:dyDescent="0.35">
      <c r="L9054" s="3"/>
      <c r="N9054" t="e">
        <f>Orte[[#This Row],[Ort]]</f>
        <v>#VALUE!</v>
      </c>
    </row>
    <row r="9055" spans="12:14" x14ac:dyDescent="0.35">
      <c r="L9055" s="3"/>
      <c r="N9055" t="e">
        <f>Orte[[#This Row],[Ort]]</f>
        <v>#VALUE!</v>
      </c>
    </row>
    <row r="9056" spans="12:14" x14ac:dyDescent="0.35">
      <c r="L9056" s="3"/>
      <c r="N9056" t="e">
        <f>Orte[[#This Row],[Ort]]</f>
        <v>#VALUE!</v>
      </c>
    </row>
    <row r="9057" spans="12:14" x14ac:dyDescent="0.35">
      <c r="L9057" s="3"/>
      <c r="N9057" t="e">
        <f>Orte[[#This Row],[Ort]]</f>
        <v>#VALUE!</v>
      </c>
    </row>
    <row r="9058" spans="12:14" x14ac:dyDescent="0.35">
      <c r="L9058" s="3"/>
      <c r="N9058" t="e">
        <f>Orte[[#This Row],[Ort]]</f>
        <v>#VALUE!</v>
      </c>
    </row>
    <row r="9059" spans="12:14" x14ac:dyDescent="0.35">
      <c r="L9059" s="3"/>
      <c r="N9059" t="e">
        <f>Orte[[#This Row],[Ort]]</f>
        <v>#VALUE!</v>
      </c>
    </row>
    <row r="9060" spans="12:14" x14ac:dyDescent="0.35">
      <c r="L9060" s="3"/>
      <c r="N9060" t="e">
        <f>Orte[[#This Row],[Ort]]</f>
        <v>#VALUE!</v>
      </c>
    </row>
    <row r="9061" spans="12:14" x14ac:dyDescent="0.35">
      <c r="L9061" s="3"/>
      <c r="N9061" t="e">
        <f>Orte[[#This Row],[Ort]]</f>
        <v>#VALUE!</v>
      </c>
    </row>
    <row r="9062" spans="12:14" x14ac:dyDescent="0.35">
      <c r="L9062" s="3"/>
      <c r="N9062" t="e">
        <f>Orte[[#This Row],[Ort]]</f>
        <v>#VALUE!</v>
      </c>
    </row>
    <row r="9063" spans="12:14" x14ac:dyDescent="0.35">
      <c r="L9063" s="3"/>
      <c r="N9063" t="e">
        <f>Orte[[#This Row],[Ort]]</f>
        <v>#VALUE!</v>
      </c>
    </row>
    <row r="9064" spans="12:14" x14ac:dyDescent="0.35">
      <c r="L9064" s="3"/>
      <c r="N9064" t="e">
        <f>Orte[[#This Row],[Ort]]</f>
        <v>#VALUE!</v>
      </c>
    </row>
    <row r="9065" spans="12:14" x14ac:dyDescent="0.35">
      <c r="L9065" s="3"/>
      <c r="N9065" t="e">
        <f>Orte[[#This Row],[Ort]]</f>
        <v>#VALUE!</v>
      </c>
    </row>
    <row r="9066" spans="12:14" x14ac:dyDescent="0.35">
      <c r="L9066" s="3"/>
      <c r="N9066" t="e">
        <f>Orte[[#This Row],[Ort]]</f>
        <v>#VALUE!</v>
      </c>
    </row>
    <row r="9067" spans="12:14" x14ac:dyDescent="0.35">
      <c r="L9067" s="3"/>
      <c r="N9067" t="e">
        <f>Orte[[#This Row],[Ort]]</f>
        <v>#VALUE!</v>
      </c>
    </row>
    <row r="9068" spans="12:14" x14ac:dyDescent="0.35">
      <c r="L9068" s="3"/>
      <c r="N9068" t="e">
        <f>Orte[[#This Row],[Ort]]</f>
        <v>#VALUE!</v>
      </c>
    </row>
    <row r="9069" spans="12:14" x14ac:dyDescent="0.35">
      <c r="L9069" s="3"/>
      <c r="N9069" t="e">
        <f>Orte[[#This Row],[Ort]]</f>
        <v>#VALUE!</v>
      </c>
    </row>
    <row r="9070" spans="12:14" x14ac:dyDescent="0.35">
      <c r="L9070" s="3"/>
      <c r="N9070" t="e">
        <f>Orte[[#This Row],[Ort]]</f>
        <v>#VALUE!</v>
      </c>
    </row>
    <row r="9071" spans="12:14" x14ac:dyDescent="0.35">
      <c r="L9071" s="3"/>
      <c r="N9071" t="e">
        <f>Orte[[#This Row],[Ort]]</f>
        <v>#VALUE!</v>
      </c>
    </row>
    <row r="9072" spans="12:14" x14ac:dyDescent="0.35">
      <c r="L9072" s="3"/>
      <c r="N9072" t="e">
        <f>Orte[[#This Row],[Ort]]</f>
        <v>#VALUE!</v>
      </c>
    </row>
    <row r="9073" spans="12:14" x14ac:dyDescent="0.35">
      <c r="L9073" s="3"/>
      <c r="N9073" t="e">
        <f>Orte[[#This Row],[Ort]]</f>
        <v>#VALUE!</v>
      </c>
    </row>
    <row r="9074" spans="12:14" x14ac:dyDescent="0.35">
      <c r="L9074" s="3"/>
      <c r="N9074" t="e">
        <f>Orte[[#This Row],[Ort]]</f>
        <v>#VALUE!</v>
      </c>
    </row>
    <row r="9075" spans="12:14" x14ac:dyDescent="0.35">
      <c r="L9075" s="3"/>
      <c r="N9075" t="e">
        <f>Orte[[#This Row],[Ort]]</f>
        <v>#VALUE!</v>
      </c>
    </row>
    <row r="9076" spans="12:14" x14ac:dyDescent="0.35">
      <c r="L9076" s="3"/>
      <c r="N9076" t="e">
        <f>Orte[[#This Row],[Ort]]</f>
        <v>#VALUE!</v>
      </c>
    </row>
    <row r="9077" spans="12:14" x14ac:dyDescent="0.35">
      <c r="L9077" s="3"/>
      <c r="N9077" t="e">
        <f>Orte[[#This Row],[Ort]]</f>
        <v>#VALUE!</v>
      </c>
    </row>
    <row r="9078" spans="12:14" x14ac:dyDescent="0.35">
      <c r="L9078" s="3"/>
      <c r="N9078" t="e">
        <f>Orte[[#This Row],[Ort]]</f>
        <v>#VALUE!</v>
      </c>
    </row>
    <row r="9079" spans="12:14" x14ac:dyDescent="0.35">
      <c r="L9079" s="3"/>
      <c r="N9079" t="e">
        <f>Orte[[#This Row],[Ort]]</f>
        <v>#VALUE!</v>
      </c>
    </row>
    <row r="9080" spans="12:14" x14ac:dyDescent="0.35">
      <c r="L9080" s="3"/>
      <c r="N9080" t="e">
        <f>Orte[[#This Row],[Ort]]</f>
        <v>#VALUE!</v>
      </c>
    </row>
    <row r="9081" spans="12:14" x14ac:dyDescent="0.35">
      <c r="L9081" s="3"/>
      <c r="N9081" t="e">
        <f>Orte[[#This Row],[Ort]]</f>
        <v>#VALUE!</v>
      </c>
    </row>
    <row r="9082" spans="12:14" x14ac:dyDescent="0.35">
      <c r="L9082" s="3"/>
      <c r="N9082" t="e">
        <f>Orte[[#This Row],[Ort]]</f>
        <v>#VALUE!</v>
      </c>
    </row>
    <row r="9083" spans="12:14" x14ac:dyDescent="0.35">
      <c r="L9083" s="3"/>
      <c r="N9083" t="e">
        <f>Orte[[#This Row],[Ort]]</f>
        <v>#VALUE!</v>
      </c>
    </row>
    <row r="9084" spans="12:14" x14ac:dyDescent="0.35">
      <c r="L9084" s="3"/>
      <c r="N9084" t="e">
        <f>Orte[[#This Row],[Ort]]</f>
        <v>#VALUE!</v>
      </c>
    </row>
    <row r="9085" spans="12:14" x14ac:dyDescent="0.35">
      <c r="L9085" s="3"/>
      <c r="N9085" t="e">
        <f>Orte[[#This Row],[Ort]]</f>
        <v>#VALUE!</v>
      </c>
    </row>
    <row r="9086" spans="12:14" x14ac:dyDescent="0.35">
      <c r="L9086" s="3"/>
      <c r="N9086" t="e">
        <f>Orte[[#This Row],[Ort]]</f>
        <v>#VALUE!</v>
      </c>
    </row>
    <row r="9087" spans="12:14" x14ac:dyDescent="0.35">
      <c r="L9087" s="3"/>
      <c r="N9087" t="e">
        <f>Orte[[#This Row],[Ort]]</f>
        <v>#VALUE!</v>
      </c>
    </row>
    <row r="9088" spans="12:14" x14ac:dyDescent="0.35">
      <c r="L9088" s="3"/>
      <c r="N9088" t="e">
        <f>Orte[[#This Row],[Ort]]</f>
        <v>#VALUE!</v>
      </c>
    </row>
    <row r="9089" spans="12:14" x14ac:dyDescent="0.35">
      <c r="L9089" s="3"/>
      <c r="N9089" t="e">
        <f>Orte[[#This Row],[Ort]]</f>
        <v>#VALUE!</v>
      </c>
    </row>
    <row r="9090" spans="12:14" x14ac:dyDescent="0.35">
      <c r="L9090" s="3"/>
      <c r="N9090" t="e">
        <f>Orte[[#This Row],[Ort]]</f>
        <v>#VALUE!</v>
      </c>
    </row>
    <row r="9091" spans="12:14" x14ac:dyDescent="0.35">
      <c r="L9091" s="3"/>
      <c r="N9091" t="e">
        <f>Orte[[#This Row],[Ort]]</f>
        <v>#VALUE!</v>
      </c>
    </row>
    <row r="9092" spans="12:14" x14ac:dyDescent="0.35">
      <c r="L9092" s="3"/>
      <c r="N9092" t="e">
        <f>Orte[[#This Row],[Ort]]</f>
        <v>#VALUE!</v>
      </c>
    </row>
    <row r="9093" spans="12:14" x14ac:dyDescent="0.35">
      <c r="L9093" s="3"/>
      <c r="N9093" t="e">
        <f>Orte[[#This Row],[Ort]]</f>
        <v>#VALUE!</v>
      </c>
    </row>
    <row r="9094" spans="12:14" x14ac:dyDescent="0.35">
      <c r="L9094" s="3"/>
      <c r="N9094" t="e">
        <f>Orte[[#This Row],[Ort]]</f>
        <v>#VALUE!</v>
      </c>
    </row>
    <row r="9095" spans="12:14" x14ac:dyDescent="0.35">
      <c r="L9095" s="3"/>
      <c r="N9095" t="e">
        <f>Orte[[#This Row],[Ort]]</f>
        <v>#VALUE!</v>
      </c>
    </row>
    <row r="9096" spans="12:14" x14ac:dyDescent="0.35">
      <c r="L9096" s="3"/>
      <c r="N9096" t="e">
        <f>Orte[[#This Row],[Ort]]</f>
        <v>#VALUE!</v>
      </c>
    </row>
    <row r="9097" spans="12:14" x14ac:dyDescent="0.35">
      <c r="L9097" s="3"/>
      <c r="N9097" t="e">
        <f>Orte[[#This Row],[Ort]]</f>
        <v>#VALUE!</v>
      </c>
    </row>
    <row r="9098" spans="12:14" x14ac:dyDescent="0.35">
      <c r="L9098" s="3"/>
      <c r="N9098" t="e">
        <f>Orte[[#This Row],[Ort]]</f>
        <v>#VALUE!</v>
      </c>
    </row>
    <row r="9099" spans="12:14" x14ac:dyDescent="0.35">
      <c r="L9099" s="3"/>
      <c r="N9099" t="e">
        <f>Orte[[#This Row],[Ort]]</f>
        <v>#VALUE!</v>
      </c>
    </row>
    <row r="9100" spans="12:14" x14ac:dyDescent="0.35">
      <c r="L9100" s="3"/>
      <c r="N9100" t="e">
        <f>Orte[[#This Row],[Ort]]</f>
        <v>#VALUE!</v>
      </c>
    </row>
    <row r="9101" spans="12:14" x14ac:dyDescent="0.35">
      <c r="L9101" s="3"/>
      <c r="N9101" t="e">
        <f>Orte[[#This Row],[Ort]]</f>
        <v>#VALUE!</v>
      </c>
    </row>
    <row r="9102" spans="12:14" x14ac:dyDescent="0.35">
      <c r="L9102" s="3"/>
      <c r="N9102" t="e">
        <f>Orte[[#This Row],[Ort]]</f>
        <v>#VALUE!</v>
      </c>
    </row>
    <row r="9103" spans="12:14" x14ac:dyDescent="0.35">
      <c r="L9103" s="3"/>
      <c r="N9103" t="e">
        <f>Orte[[#This Row],[Ort]]</f>
        <v>#VALUE!</v>
      </c>
    </row>
    <row r="9104" spans="12:14" x14ac:dyDescent="0.35">
      <c r="L9104" s="3"/>
      <c r="N9104" t="e">
        <f>Orte[[#This Row],[Ort]]</f>
        <v>#VALUE!</v>
      </c>
    </row>
    <row r="9105" spans="12:14" x14ac:dyDescent="0.35">
      <c r="L9105" s="3"/>
      <c r="N9105" t="e">
        <f>Orte[[#This Row],[Ort]]</f>
        <v>#VALUE!</v>
      </c>
    </row>
    <row r="9106" spans="12:14" x14ac:dyDescent="0.35">
      <c r="L9106" s="3"/>
      <c r="N9106" t="e">
        <f>Orte[[#This Row],[Ort]]</f>
        <v>#VALUE!</v>
      </c>
    </row>
    <row r="9107" spans="12:14" x14ac:dyDescent="0.35">
      <c r="L9107" s="3"/>
      <c r="N9107" t="e">
        <f>Orte[[#This Row],[Ort]]</f>
        <v>#VALUE!</v>
      </c>
    </row>
    <row r="9108" spans="12:14" x14ac:dyDescent="0.35">
      <c r="L9108" s="3"/>
      <c r="N9108" t="e">
        <f>Orte[[#This Row],[Ort]]</f>
        <v>#VALUE!</v>
      </c>
    </row>
    <row r="9109" spans="12:14" x14ac:dyDescent="0.35">
      <c r="L9109" s="3"/>
      <c r="N9109" t="e">
        <f>Orte[[#This Row],[Ort]]</f>
        <v>#VALUE!</v>
      </c>
    </row>
    <row r="9110" spans="12:14" x14ac:dyDescent="0.35">
      <c r="L9110" s="3"/>
      <c r="N9110" t="e">
        <f>Orte[[#This Row],[Ort]]</f>
        <v>#VALUE!</v>
      </c>
    </row>
    <row r="9111" spans="12:14" x14ac:dyDescent="0.35">
      <c r="L9111" s="3"/>
      <c r="N9111" t="e">
        <f>Orte[[#This Row],[Ort]]</f>
        <v>#VALUE!</v>
      </c>
    </row>
    <row r="9112" spans="12:14" x14ac:dyDescent="0.35">
      <c r="L9112" s="3"/>
      <c r="N9112" t="e">
        <f>Orte[[#This Row],[Ort]]</f>
        <v>#VALUE!</v>
      </c>
    </row>
    <row r="9113" spans="12:14" x14ac:dyDescent="0.35">
      <c r="L9113" s="3"/>
      <c r="N9113" t="e">
        <f>Orte[[#This Row],[Ort]]</f>
        <v>#VALUE!</v>
      </c>
    </row>
    <row r="9114" spans="12:14" x14ac:dyDescent="0.35">
      <c r="L9114" s="3"/>
      <c r="N9114" t="e">
        <f>Orte[[#This Row],[Ort]]</f>
        <v>#VALUE!</v>
      </c>
    </row>
    <row r="9115" spans="12:14" x14ac:dyDescent="0.35">
      <c r="L9115" s="3"/>
      <c r="N9115" t="e">
        <f>Orte[[#This Row],[Ort]]</f>
        <v>#VALUE!</v>
      </c>
    </row>
    <row r="9116" spans="12:14" x14ac:dyDescent="0.35">
      <c r="L9116" s="3"/>
      <c r="N9116" t="e">
        <f>Orte[[#This Row],[Ort]]</f>
        <v>#VALUE!</v>
      </c>
    </row>
    <row r="9117" spans="12:14" x14ac:dyDescent="0.35">
      <c r="L9117" s="3"/>
      <c r="N9117" t="e">
        <f>Orte[[#This Row],[Ort]]</f>
        <v>#VALUE!</v>
      </c>
    </row>
    <row r="9118" spans="12:14" x14ac:dyDescent="0.35">
      <c r="L9118" s="3"/>
      <c r="N9118" t="e">
        <f>Orte[[#This Row],[Ort]]</f>
        <v>#VALUE!</v>
      </c>
    </row>
    <row r="9119" spans="12:14" x14ac:dyDescent="0.35">
      <c r="L9119" s="3"/>
      <c r="N9119" t="e">
        <f>Orte[[#This Row],[Ort]]</f>
        <v>#VALUE!</v>
      </c>
    </row>
    <row r="9120" spans="12:14" x14ac:dyDescent="0.35">
      <c r="L9120" s="3"/>
      <c r="N9120" t="e">
        <f>Orte[[#This Row],[Ort]]</f>
        <v>#VALUE!</v>
      </c>
    </row>
    <row r="9121" spans="12:14" x14ac:dyDescent="0.35">
      <c r="L9121" s="3"/>
      <c r="N9121" t="e">
        <f>Orte[[#This Row],[Ort]]</f>
        <v>#VALUE!</v>
      </c>
    </row>
    <row r="9122" spans="12:14" x14ac:dyDescent="0.35">
      <c r="L9122" s="3"/>
      <c r="N9122" t="e">
        <f>Orte[[#This Row],[Ort]]</f>
        <v>#VALUE!</v>
      </c>
    </row>
    <row r="9123" spans="12:14" x14ac:dyDescent="0.35">
      <c r="L9123" s="3"/>
      <c r="N9123" t="e">
        <f>Orte[[#This Row],[Ort]]</f>
        <v>#VALUE!</v>
      </c>
    </row>
    <row r="9124" spans="12:14" x14ac:dyDescent="0.35">
      <c r="L9124" s="3"/>
      <c r="N9124" t="e">
        <f>Orte[[#This Row],[Ort]]</f>
        <v>#VALUE!</v>
      </c>
    </row>
    <row r="9125" spans="12:14" x14ac:dyDescent="0.35">
      <c r="L9125" s="3"/>
      <c r="N9125" t="e">
        <f>Orte[[#This Row],[Ort]]</f>
        <v>#VALUE!</v>
      </c>
    </row>
    <row r="9126" spans="12:14" x14ac:dyDescent="0.35">
      <c r="L9126" s="3"/>
      <c r="N9126" t="e">
        <f>Orte[[#This Row],[Ort]]</f>
        <v>#VALUE!</v>
      </c>
    </row>
    <row r="9127" spans="12:14" x14ac:dyDescent="0.35">
      <c r="L9127" s="3"/>
      <c r="N9127" t="e">
        <f>Orte[[#This Row],[Ort]]</f>
        <v>#VALUE!</v>
      </c>
    </row>
    <row r="9128" spans="12:14" x14ac:dyDescent="0.35">
      <c r="L9128" s="3"/>
      <c r="N9128" t="e">
        <f>Orte[[#This Row],[Ort]]</f>
        <v>#VALUE!</v>
      </c>
    </row>
    <row r="9129" spans="12:14" x14ac:dyDescent="0.35">
      <c r="L9129" s="3"/>
      <c r="N9129" t="e">
        <f>Orte[[#This Row],[Ort]]</f>
        <v>#VALUE!</v>
      </c>
    </row>
    <row r="9130" spans="12:14" x14ac:dyDescent="0.35">
      <c r="L9130" s="3"/>
      <c r="N9130" t="e">
        <f>Orte[[#This Row],[Ort]]</f>
        <v>#VALUE!</v>
      </c>
    </row>
    <row r="9131" spans="12:14" x14ac:dyDescent="0.35">
      <c r="L9131" s="3"/>
      <c r="N9131" t="e">
        <f>Orte[[#This Row],[Ort]]</f>
        <v>#VALUE!</v>
      </c>
    </row>
    <row r="9132" spans="12:14" x14ac:dyDescent="0.35">
      <c r="L9132" s="3"/>
      <c r="N9132" t="e">
        <f>Orte[[#This Row],[Ort]]</f>
        <v>#VALUE!</v>
      </c>
    </row>
    <row r="9133" spans="12:14" x14ac:dyDescent="0.35">
      <c r="L9133" s="3"/>
      <c r="N9133" t="e">
        <f>Orte[[#This Row],[Ort]]</f>
        <v>#VALUE!</v>
      </c>
    </row>
    <row r="9134" spans="12:14" x14ac:dyDescent="0.35">
      <c r="L9134" s="3"/>
      <c r="N9134" t="e">
        <f>Orte[[#This Row],[Ort]]</f>
        <v>#VALUE!</v>
      </c>
    </row>
    <row r="9135" spans="12:14" x14ac:dyDescent="0.35">
      <c r="L9135" s="3"/>
      <c r="N9135" t="e">
        <f>Orte[[#This Row],[Ort]]</f>
        <v>#VALUE!</v>
      </c>
    </row>
    <row r="9136" spans="12:14" x14ac:dyDescent="0.35">
      <c r="L9136" s="3"/>
      <c r="N9136" t="e">
        <f>Orte[[#This Row],[Ort]]</f>
        <v>#VALUE!</v>
      </c>
    </row>
    <row r="9137" spans="12:14" x14ac:dyDescent="0.35">
      <c r="L9137" s="3"/>
      <c r="N9137" t="e">
        <f>Orte[[#This Row],[Ort]]</f>
        <v>#VALUE!</v>
      </c>
    </row>
    <row r="9138" spans="12:14" x14ac:dyDescent="0.35">
      <c r="L9138" s="3"/>
      <c r="N9138" t="e">
        <f>Orte[[#This Row],[Ort]]</f>
        <v>#VALUE!</v>
      </c>
    </row>
    <row r="9139" spans="12:14" x14ac:dyDescent="0.35">
      <c r="L9139" s="3"/>
      <c r="N9139" t="e">
        <f>Orte[[#This Row],[Ort]]</f>
        <v>#VALUE!</v>
      </c>
    </row>
    <row r="9140" spans="12:14" x14ac:dyDescent="0.35">
      <c r="L9140" s="3"/>
      <c r="N9140" t="e">
        <f>Orte[[#This Row],[Ort]]</f>
        <v>#VALUE!</v>
      </c>
    </row>
    <row r="9141" spans="12:14" x14ac:dyDescent="0.35">
      <c r="L9141" s="3"/>
      <c r="N9141" t="e">
        <f>Orte[[#This Row],[Ort]]</f>
        <v>#VALUE!</v>
      </c>
    </row>
    <row r="9142" spans="12:14" x14ac:dyDescent="0.35">
      <c r="L9142" s="3"/>
      <c r="N9142" t="e">
        <f>Orte[[#This Row],[Ort]]</f>
        <v>#VALUE!</v>
      </c>
    </row>
    <row r="9143" spans="12:14" x14ac:dyDescent="0.35">
      <c r="L9143" s="3"/>
      <c r="N9143" t="e">
        <f>Orte[[#This Row],[Ort]]</f>
        <v>#VALUE!</v>
      </c>
    </row>
    <row r="9144" spans="12:14" x14ac:dyDescent="0.35">
      <c r="L9144" s="3"/>
      <c r="N9144" t="e">
        <f>Orte[[#This Row],[Ort]]</f>
        <v>#VALUE!</v>
      </c>
    </row>
    <row r="9145" spans="12:14" x14ac:dyDescent="0.35">
      <c r="L9145" s="3"/>
      <c r="N9145" t="e">
        <f>Orte[[#This Row],[Ort]]</f>
        <v>#VALUE!</v>
      </c>
    </row>
    <row r="9146" spans="12:14" x14ac:dyDescent="0.35">
      <c r="L9146" s="3"/>
      <c r="N9146" t="e">
        <f>Orte[[#This Row],[Ort]]</f>
        <v>#VALUE!</v>
      </c>
    </row>
    <row r="9147" spans="12:14" x14ac:dyDescent="0.35">
      <c r="L9147" s="3"/>
      <c r="N9147" t="e">
        <f>Orte[[#This Row],[Ort]]</f>
        <v>#VALUE!</v>
      </c>
    </row>
    <row r="9148" spans="12:14" x14ac:dyDescent="0.35">
      <c r="L9148" s="3"/>
      <c r="N9148" t="e">
        <f>Orte[[#This Row],[Ort]]</f>
        <v>#VALUE!</v>
      </c>
    </row>
    <row r="9149" spans="12:14" x14ac:dyDescent="0.35">
      <c r="L9149" s="3"/>
      <c r="N9149" t="e">
        <f>Orte[[#This Row],[Ort]]</f>
        <v>#VALUE!</v>
      </c>
    </row>
    <row r="9150" spans="12:14" x14ac:dyDescent="0.35">
      <c r="L9150" s="3"/>
      <c r="N9150" t="e">
        <f>Orte[[#This Row],[Ort]]</f>
        <v>#VALUE!</v>
      </c>
    </row>
    <row r="9151" spans="12:14" x14ac:dyDescent="0.35">
      <c r="L9151" s="3"/>
      <c r="N9151" t="e">
        <f>Orte[[#This Row],[Ort]]</f>
        <v>#VALUE!</v>
      </c>
    </row>
    <row r="9152" spans="12:14" x14ac:dyDescent="0.35">
      <c r="L9152" s="3"/>
      <c r="N9152" t="e">
        <f>Orte[[#This Row],[Ort]]</f>
        <v>#VALUE!</v>
      </c>
    </row>
    <row r="9153" spans="12:14" x14ac:dyDescent="0.35">
      <c r="L9153" s="3"/>
      <c r="N9153" t="e">
        <f>Orte[[#This Row],[Ort]]</f>
        <v>#VALUE!</v>
      </c>
    </row>
    <row r="9154" spans="12:14" x14ac:dyDescent="0.35">
      <c r="L9154" s="3"/>
      <c r="N9154" t="e">
        <f>Orte[[#This Row],[Ort]]</f>
        <v>#VALUE!</v>
      </c>
    </row>
    <row r="9155" spans="12:14" x14ac:dyDescent="0.35">
      <c r="L9155" s="3"/>
      <c r="N9155" t="e">
        <f>Orte[[#This Row],[Ort]]</f>
        <v>#VALUE!</v>
      </c>
    </row>
    <row r="9156" spans="12:14" x14ac:dyDescent="0.35">
      <c r="L9156" s="3"/>
      <c r="N9156" t="e">
        <f>Orte[[#This Row],[Ort]]</f>
        <v>#VALUE!</v>
      </c>
    </row>
    <row r="9157" spans="12:14" x14ac:dyDescent="0.35">
      <c r="L9157" s="3"/>
      <c r="N9157" t="e">
        <f>Orte[[#This Row],[Ort]]</f>
        <v>#VALUE!</v>
      </c>
    </row>
    <row r="9158" spans="12:14" x14ac:dyDescent="0.35">
      <c r="L9158" s="3"/>
      <c r="N9158" t="e">
        <f>Orte[[#This Row],[Ort]]</f>
        <v>#VALUE!</v>
      </c>
    </row>
    <row r="9159" spans="12:14" x14ac:dyDescent="0.35">
      <c r="L9159" s="3"/>
      <c r="N9159" t="e">
        <f>Orte[[#This Row],[Ort]]</f>
        <v>#VALUE!</v>
      </c>
    </row>
    <row r="9160" spans="12:14" x14ac:dyDescent="0.35">
      <c r="L9160" s="3"/>
      <c r="N9160" t="e">
        <f>Orte[[#This Row],[Ort]]</f>
        <v>#VALUE!</v>
      </c>
    </row>
    <row r="9161" spans="12:14" x14ac:dyDescent="0.35">
      <c r="L9161" s="3"/>
      <c r="N9161" t="e">
        <f>Orte[[#This Row],[Ort]]</f>
        <v>#VALUE!</v>
      </c>
    </row>
    <row r="9162" spans="12:14" x14ac:dyDescent="0.35">
      <c r="L9162" s="3"/>
      <c r="N9162" t="e">
        <f>Orte[[#This Row],[Ort]]</f>
        <v>#VALUE!</v>
      </c>
    </row>
    <row r="9163" spans="12:14" x14ac:dyDescent="0.35">
      <c r="L9163" s="3"/>
      <c r="N9163" t="e">
        <f>Orte[[#This Row],[Ort]]</f>
        <v>#VALUE!</v>
      </c>
    </row>
    <row r="9164" spans="12:14" x14ac:dyDescent="0.35">
      <c r="L9164" s="3"/>
      <c r="N9164" t="e">
        <f>Orte[[#This Row],[Ort]]</f>
        <v>#VALUE!</v>
      </c>
    </row>
    <row r="9165" spans="12:14" x14ac:dyDescent="0.35">
      <c r="L9165" s="3"/>
      <c r="N9165" t="e">
        <f>Orte[[#This Row],[Ort]]</f>
        <v>#VALUE!</v>
      </c>
    </row>
    <row r="9166" spans="12:14" x14ac:dyDescent="0.35">
      <c r="L9166" s="3"/>
      <c r="N9166" t="e">
        <f>Orte[[#This Row],[Ort]]</f>
        <v>#VALUE!</v>
      </c>
    </row>
    <row r="9167" spans="12:14" x14ac:dyDescent="0.35">
      <c r="L9167" s="3"/>
      <c r="N9167" t="e">
        <f>Orte[[#This Row],[Ort]]</f>
        <v>#VALUE!</v>
      </c>
    </row>
    <row r="9168" spans="12:14" x14ac:dyDescent="0.35">
      <c r="L9168" s="3"/>
      <c r="N9168" t="e">
        <f>Orte[[#This Row],[Ort]]</f>
        <v>#VALUE!</v>
      </c>
    </row>
    <row r="9169" spans="12:14" x14ac:dyDescent="0.35">
      <c r="L9169" s="3"/>
      <c r="N9169" t="e">
        <f>Orte[[#This Row],[Ort]]</f>
        <v>#VALUE!</v>
      </c>
    </row>
    <row r="9170" spans="12:14" x14ac:dyDescent="0.35">
      <c r="L9170" s="3"/>
      <c r="N9170" t="e">
        <f>Orte[[#This Row],[Ort]]</f>
        <v>#VALUE!</v>
      </c>
    </row>
    <row r="9171" spans="12:14" x14ac:dyDescent="0.35">
      <c r="L9171" s="3"/>
      <c r="N9171" t="e">
        <f>Orte[[#This Row],[Ort]]</f>
        <v>#VALUE!</v>
      </c>
    </row>
    <row r="9172" spans="12:14" x14ac:dyDescent="0.35">
      <c r="L9172" s="3"/>
      <c r="N9172" t="e">
        <f>Orte[[#This Row],[Ort]]</f>
        <v>#VALUE!</v>
      </c>
    </row>
    <row r="9173" spans="12:14" x14ac:dyDescent="0.35">
      <c r="L9173" s="3"/>
      <c r="N9173" t="e">
        <f>Orte[[#This Row],[Ort]]</f>
        <v>#VALUE!</v>
      </c>
    </row>
    <row r="9174" spans="12:14" x14ac:dyDescent="0.35">
      <c r="L9174" s="3"/>
      <c r="N9174" t="e">
        <f>Orte[[#This Row],[Ort]]</f>
        <v>#VALUE!</v>
      </c>
    </row>
    <row r="9175" spans="12:14" x14ac:dyDescent="0.35">
      <c r="L9175" s="3"/>
      <c r="N9175" t="e">
        <f>Orte[[#This Row],[Ort]]</f>
        <v>#VALUE!</v>
      </c>
    </row>
    <row r="9176" spans="12:14" x14ac:dyDescent="0.35">
      <c r="L9176" s="3"/>
      <c r="N9176" t="e">
        <f>Orte[[#This Row],[Ort]]</f>
        <v>#VALUE!</v>
      </c>
    </row>
    <row r="9177" spans="12:14" x14ac:dyDescent="0.35">
      <c r="L9177" s="3"/>
      <c r="N9177" t="e">
        <f>Orte[[#This Row],[Ort]]</f>
        <v>#VALUE!</v>
      </c>
    </row>
    <row r="9178" spans="12:14" x14ac:dyDescent="0.35">
      <c r="L9178" s="3"/>
      <c r="N9178" t="e">
        <f>Orte[[#This Row],[Ort]]</f>
        <v>#VALUE!</v>
      </c>
    </row>
    <row r="9179" spans="12:14" x14ac:dyDescent="0.35">
      <c r="L9179" s="3"/>
      <c r="N9179" t="e">
        <f>Orte[[#This Row],[Ort]]</f>
        <v>#VALUE!</v>
      </c>
    </row>
    <row r="9180" spans="12:14" x14ac:dyDescent="0.35">
      <c r="L9180" s="3"/>
      <c r="N9180" t="e">
        <f>Orte[[#This Row],[Ort]]</f>
        <v>#VALUE!</v>
      </c>
    </row>
    <row r="9181" spans="12:14" x14ac:dyDescent="0.35">
      <c r="L9181" s="3"/>
      <c r="N9181" t="e">
        <f>Orte[[#This Row],[Ort]]</f>
        <v>#VALUE!</v>
      </c>
    </row>
    <row r="9182" spans="12:14" x14ac:dyDescent="0.35">
      <c r="L9182" s="3"/>
      <c r="N9182" t="e">
        <f>Orte[[#This Row],[Ort]]</f>
        <v>#VALUE!</v>
      </c>
    </row>
    <row r="9183" spans="12:14" x14ac:dyDescent="0.35">
      <c r="L9183" s="3"/>
      <c r="N9183" t="e">
        <f>Orte[[#This Row],[Ort]]</f>
        <v>#VALUE!</v>
      </c>
    </row>
    <row r="9184" spans="12:14" x14ac:dyDescent="0.35">
      <c r="L9184" s="3"/>
      <c r="N9184" t="e">
        <f>Orte[[#This Row],[Ort]]</f>
        <v>#VALUE!</v>
      </c>
    </row>
    <row r="9185" spans="12:14" x14ac:dyDescent="0.35">
      <c r="L9185" s="3"/>
      <c r="N9185" t="e">
        <f>Orte[[#This Row],[Ort]]</f>
        <v>#VALUE!</v>
      </c>
    </row>
    <row r="9186" spans="12:14" x14ac:dyDescent="0.35">
      <c r="L9186" s="3"/>
      <c r="N9186" t="e">
        <f>Orte[[#This Row],[Ort]]</f>
        <v>#VALUE!</v>
      </c>
    </row>
    <row r="9187" spans="12:14" x14ac:dyDescent="0.35">
      <c r="L9187" s="3"/>
      <c r="N9187" t="e">
        <f>Orte[[#This Row],[Ort]]</f>
        <v>#VALUE!</v>
      </c>
    </row>
    <row r="9188" spans="12:14" x14ac:dyDescent="0.35">
      <c r="L9188" s="3"/>
      <c r="N9188" t="e">
        <f>Orte[[#This Row],[Ort]]</f>
        <v>#VALUE!</v>
      </c>
    </row>
    <row r="9189" spans="12:14" x14ac:dyDescent="0.35">
      <c r="L9189" s="3"/>
      <c r="N9189" t="e">
        <f>Orte[[#This Row],[Ort]]</f>
        <v>#VALUE!</v>
      </c>
    </row>
    <row r="9190" spans="12:14" x14ac:dyDescent="0.35">
      <c r="L9190" s="3"/>
      <c r="N9190" t="e">
        <f>Orte[[#This Row],[Ort]]</f>
        <v>#VALUE!</v>
      </c>
    </row>
    <row r="9191" spans="12:14" x14ac:dyDescent="0.35">
      <c r="L9191" s="3"/>
      <c r="N9191" t="e">
        <f>Orte[[#This Row],[Ort]]</f>
        <v>#VALUE!</v>
      </c>
    </row>
    <row r="9192" spans="12:14" x14ac:dyDescent="0.35">
      <c r="L9192" s="3"/>
      <c r="N9192" t="e">
        <f>Orte[[#This Row],[Ort]]</f>
        <v>#VALUE!</v>
      </c>
    </row>
    <row r="9193" spans="12:14" x14ac:dyDescent="0.35">
      <c r="L9193" s="3"/>
      <c r="N9193" t="e">
        <f>Orte[[#This Row],[Ort]]</f>
        <v>#VALUE!</v>
      </c>
    </row>
    <row r="9194" spans="12:14" x14ac:dyDescent="0.35">
      <c r="L9194" s="3"/>
      <c r="N9194" t="e">
        <f>Orte[[#This Row],[Ort]]</f>
        <v>#VALUE!</v>
      </c>
    </row>
    <row r="9195" spans="12:14" x14ac:dyDescent="0.35">
      <c r="L9195" s="3"/>
      <c r="N9195" t="e">
        <f>Orte[[#This Row],[Ort]]</f>
        <v>#VALUE!</v>
      </c>
    </row>
    <row r="9196" spans="12:14" x14ac:dyDescent="0.35">
      <c r="L9196" s="3"/>
      <c r="N9196" t="e">
        <f>Orte[[#This Row],[Ort]]</f>
        <v>#VALUE!</v>
      </c>
    </row>
    <row r="9197" spans="12:14" x14ac:dyDescent="0.35">
      <c r="L9197" s="3"/>
      <c r="N9197" t="e">
        <f>Orte[[#This Row],[Ort]]</f>
        <v>#VALUE!</v>
      </c>
    </row>
    <row r="9198" spans="12:14" x14ac:dyDescent="0.35">
      <c r="L9198" s="3"/>
      <c r="N9198" t="e">
        <f>Orte[[#This Row],[Ort]]</f>
        <v>#VALUE!</v>
      </c>
    </row>
    <row r="9199" spans="12:14" x14ac:dyDescent="0.35">
      <c r="L9199" s="3"/>
      <c r="N9199" t="e">
        <f>Orte[[#This Row],[Ort]]</f>
        <v>#VALUE!</v>
      </c>
    </row>
    <row r="9200" spans="12:14" x14ac:dyDescent="0.35">
      <c r="L9200" s="3"/>
      <c r="N9200" t="e">
        <f>Orte[[#This Row],[Ort]]</f>
        <v>#VALUE!</v>
      </c>
    </row>
    <row r="9201" spans="12:14" x14ac:dyDescent="0.35">
      <c r="L9201" s="3"/>
      <c r="N9201" t="e">
        <f>Orte[[#This Row],[Ort]]</f>
        <v>#VALUE!</v>
      </c>
    </row>
    <row r="9202" spans="12:14" x14ac:dyDescent="0.35">
      <c r="L9202" s="3"/>
      <c r="N9202" t="e">
        <f>Orte[[#This Row],[Ort]]</f>
        <v>#VALUE!</v>
      </c>
    </row>
    <row r="9203" spans="12:14" x14ac:dyDescent="0.35">
      <c r="L9203" s="3"/>
      <c r="N9203" t="e">
        <f>Orte[[#This Row],[Ort]]</f>
        <v>#VALUE!</v>
      </c>
    </row>
    <row r="9204" spans="12:14" x14ac:dyDescent="0.35">
      <c r="L9204" s="3"/>
      <c r="N9204" t="e">
        <f>Orte[[#This Row],[Ort]]</f>
        <v>#VALUE!</v>
      </c>
    </row>
    <row r="9205" spans="12:14" x14ac:dyDescent="0.35">
      <c r="L9205" s="3"/>
      <c r="N9205" t="e">
        <f>Orte[[#This Row],[Ort]]</f>
        <v>#VALUE!</v>
      </c>
    </row>
    <row r="9206" spans="12:14" x14ac:dyDescent="0.35">
      <c r="L9206" s="3"/>
      <c r="N9206" t="e">
        <f>Orte[[#This Row],[Ort]]</f>
        <v>#VALUE!</v>
      </c>
    </row>
    <row r="9207" spans="12:14" x14ac:dyDescent="0.35">
      <c r="L9207" s="3"/>
      <c r="N9207" t="e">
        <f>Orte[[#This Row],[Ort]]</f>
        <v>#VALUE!</v>
      </c>
    </row>
    <row r="9208" spans="12:14" x14ac:dyDescent="0.35">
      <c r="L9208" s="3"/>
      <c r="N9208" t="e">
        <f>Orte[[#This Row],[Ort]]</f>
        <v>#VALUE!</v>
      </c>
    </row>
    <row r="9209" spans="12:14" x14ac:dyDescent="0.35">
      <c r="L9209" s="3"/>
      <c r="N9209" t="e">
        <f>Orte[[#This Row],[Ort]]</f>
        <v>#VALUE!</v>
      </c>
    </row>
    <row r="9210" spans="12:14" x14ac:dyDescent="0.35">
      <c r="L9210" s="3"/>
      <c r="N9210" t="e">
        <f>Orte[[#This Row],[Ort]]</f>
        <v>#VALUE!</v>
      </c>
    </row>
    <row r="9211" spans="12:14" x14ac:dyDescent="0.35">
      <c r="L9211" s="3"/>
      <c r="N9211" t="e">
        <f>Orte[[#This Row],[Ort]]</f>
        <v>#VALUE!</v>
      </c>
    </row>
    <row r="9212" spans="12:14" x14ac:dyDescent="0.35">
      <c r="L9212" s="3"/>
      <c r="N9212" t="e">
        <f>Orte[[#This Row],[Ort]]</f>
        <v>#VALUE!</v>
      </c>
    </row>
    <row r="9213" spans="12:14" x14ac:dyDescent="0.35">
      <c r="L9213" s="3"/>
      <c r="N9213" t="e">
        <f>Orte[[#This Row],[Ort]]</f>
        <v>#VALUE!</v>
      </c>
    </row>
    <row r="9214" spans="12:14" x14ac:dyDescent="0.35">
      <c r="L9214" s="3"/>
      <c r="N9214" t="e">
        <f>Orte[[#This Row],[Ort]]</f>
        <v>#VALUE!</v>
      </c>
    </row>
    <row r="9215" spans="12:14" x14ac:dyDescent="0.35">
      <c r="L9215" s="3"/>
      <c r="N9215" t="e">
        <f>Orte[[#This Row],[Ort]]</f>
        <v>#VALUE!</v>
      </c>
    </row>
    <row r="9216" spans="12:14" x14ac:dyDescent="0.35">
      <c r="L9216" s="3"/>
      <c r="N9216" t="e">
        <f>Orte[[#This Row],[Ort]]</f>
        <v>#VALUE!</v>
      </c>
    </row>
    <row r="9217" spans="12:14" x14ac:dyDescent="0.35">
      <c r="L9217" s="3"/>
      <c r="N9217" t="e">
        <f>Orte[[#This Row],[Ort]]</f>
        <v>#VALUE!</v>
      </c>
    </row>
    <row r="9218" spans="12:14" x14ac:dyDescent="0.35">
      <c r="L9218" s="3"/>
      <c r="N9218" t="e">
        <f>Orte[[#This Row],[Ort]]</f>
        <v>#VALUE!</v>
      </c>
    </row>
    <row r="9219" spans="12:14" x14ac:dyDescent="0.35">
      <c r="L9219" s="3"/>
      <c r="N9219" t="e">
        <f>Orte[[#This Row],[Ort]]</f>
        <v>#VALUE!</v>
      </c>
    </row>
    <row r="9220" spans="12:14" x14ac:dyDescent="0.35">
      <c r="L9220" s="3"/>
      <c r="N9220" t="e">
        <f>Orte[[#This Row],[Ort]]</f>
        <v>#VALUE!</v>
      </c>
    </row>
    <row r="9221" spans="12:14" x14ac:dyDescent="0.35">
      <c r="L9221" s="3"/>
      <c r="N9221" t="e">
        <f>Orte[[#This Row],[Ort]]</f>
        <v>#VALUE!</v>
      </c>
    </row>
    <row r="9222" spans="12:14" x14ac:dyDescent="0.35">
      <c r="L9222" s="3"/>
      <c r="N9222" t="e">
        <f>Orte[[#This Row],[Ort]]</f>
        <v>#VALUE!</v>
      </c>
    </row>
    <row r="9223" spans="12:14" x14ac:dyDescent="0.35">
      <c r="L9223" s="3"/>
      <c r="N9223" t="e">
        <f>Orte[[#This Row],[Ort]]</f>
        <v>#VALUE!</v>
      </c>
    </row>
    <row r="9224" spans="12:14" x14ac:dyDescent="0.35">
      <c r="L9224" s="3"/>
      <c r="N9224" t="e">
        <f>Orte[[#This Row],[Ort]]</f>
        <v>#VALUE!</v>
      </c>
    </row>
    <row r="9225" spans="12:14" x14ac:dyDescent="0.35">
      <c r="L9225" s="3"/>
      <c r="N9225" t="e">
        <f>Orte[[#This Row],[Ort]]</f>
        <v>#VALUE!</v>
      </c>
    </row>
    <row r="9226" spans="12:14" x14ac:dyDescent="0.35">
      <c r="L9226" s="3"/>
      <c r="N9226" t="e">
        <f>Orte[[#This Row],[Ort]]</f>
        <v>#VALUE!</v>
      </c>
    </row>
    <row r="9227" spans="12:14" x14ac:dyDescent="0.35">
      <c r="L9227" s="3"/>
      <c r="N9227" t="e">
        <f>Orte[[#This Row],[Ort]]</f>
        <v>#VALUE!</v>
      </c>
    </row>
    <row r="9228" spans="12:14" x14ac:dyDescent="0.35">
      <c r="L9228" s="3"/>
      <c r="N9228" t="e">
        <f>Orte[[#This Row],[Ort]]</f>
        <v>#VALUE!</v>
      </c>
    </row>
    <row r="9229" spans="12:14" x14ac:dyDescent="0.35">
      <c r="L9229" s="3"/>
      <c r="N9229" t="e">
        <f>Orte[[#This Row],[Ort]]</f>
        <v>#VALUE!</v>
      </c>
    </row>
    <row r="9230" spans="12:14" x14ac:dyDescent="0.35">
      <c r="L9230" s="3"/>
      <c r="N9230" t="e">
        <f>Orte[[#This Row],[Ort]]</f>
        <v>#VALUE!</v>
      </c>
    </row>
    <row r="9231" spans="12:14" x14ac:dyDescent="0.35">
      <c r="L9231" s="3"/>
      <c r="N9231" t="e">
        <f>Orte[[#This Row],[Ort]]</f>
        <v>#VALUE!</v>
      </c>
    </row>
    <row r="9232" spans="12:14" x14ac:dyDescent="0.35">
      <c r="L9232" s="3"/>
      <c r="N9232" t="e">
        <f>Orte[[#This Row],[Ort]]</f>
        <v>#VALUE!</v>
      </c>
    </row>
    <row r="9233" spans="12:14" x14ac:dyDescent="0.35">
      <c r="L9233" s="3"/>
      <c r="N9233" t="e">
        <f>Orte[[#This Row],[Ort]]</f>
        <v>#VALUE!</v>
      </c>
    </row>
    <row r="9234" spans="12:14" x14ac:dyDescent="0.35">
      <c r="L9234" s="3"/>
      <c r="N9234" t="e">
        <f>Orte[[#This Row],[Ort]]</f>
        <v>#VALUE!</v>
      </c>
    </row>
    <row r="9235" spans="12:14" x14ac:dyDescent="0.35">
      <c r="L9235" s="3"/>
      <c r="N9235" t="e">
        <f>Orte[[#This Row],[Ort]]</f>
        <v>#VALUE!</v>
      </c>
    </row>
    <row r="9236" spans="12:14" x14ac:dyDescent="0.35">
      <c r="L9236" s="3"/>
      <c r="N9236" t="e">
        <f>Orte[[#This Row],[Ort]]</f>
        <v>#VALUE!</v>
      </c>
    </row>
    <row r="9237" spans="12:14" x14ac:dyDescent="0.35">
      <c r="L9237" s="3"/>
      <c r="N9237" t="e">
        <f>Orte[[#This Row],[Ort]]</f>
        <v>#VALUE!</v>
      </c>
    </row>
    <row r="9238" spans="12:14" x14ac:dyDescent="0.35">
      <c r="L9238" s="3"/>
      <c r="N9238" t="e">
        <f>Orte[[#This Row],[Ort]]</f>
        <v>#VALUE!</v>
      </c>
    </row>
    <row r="9239" spans="12:14" x14ac:dyDescent="0.35">
      <c r="L9239" s="3"/>
      <c r="N9239" t="e">
        <f>Orte[[#This Row],[Ort]]</f>
        <v>#VALUE!</v>
      </c>
    </row>
    <row r="9240" spans="12:14" x14ac:dyDescent="0.35">
      <c r="L9240" s="3"/>
      <c r="N9240" t="e">
        <f>Orte[[#This Row],[Ort]]</f>
        <v>#VALUE!</v>
      </c>
    </row>
    <row r="9241" spans="12:14" x14ac:dyDescent="0.35">
      <c r="L9241" s="3"/>
      <c r="N9241" t="e">
        <f>Orte[[#This Row],[Ort]]</f>
        <v>#VALUE!</v>
      </c>
    </row>
    <row r="9242" spans="12:14" x14ac:dyDescent="0.35">
      <c r="L9242" s="3"/>
      <c r="N9242" t="e">
        <f>Orte[[#This Row],[Ort]]</f>
        <v>#VALUE!</v>
      </c>
    </row>
    <row r="9243" spans="12:14" x14ac:dyDescent="0.35">
      <c r="L9243" s="3"/>
      <c r="N9243" t="e">
        <f>Orte[[#This Row],[Ort]]</f>
        <v>#VALUE!</v>
      </c>
    </row>
    <row r="9244" spans="12:14" x14ac:dyDescent="0.35">
      <c r="L9244" s="3"/>
      <c r="N9244" t="e">
        <f>Orte[[#This Row],[Ort]]</f>
        <v>#VALUE!</v>
      </c>
    </row>
    <row r="9245" spans="12:14" x14ac:dyDescent="0.35">
      <c r="L9245" s="3"/>
      <c r="N9245" t="e">
        <f>Orte[[#This Row],[Ort]]</f>
        <v>#VALUE!</v>
      </c>
    </row>
    <row r="9246" spans="12:14" x14ac:dyDescent="0.35">
      <c r="L9246" s="3"/>
      <c r="N9246" t="e">
        <f>Orte[[#This Row],[Ort]]</f>
        <v>#VALUE!</v>
      </c>
    </row>
    <row r="9247" spans="12:14" x14ac:dyDescent="0.35">
      <c r="L9247" s="3"/>
      <c r="N9247" t="e">
        <f>Orte[[#This Row],[Ort]]</f>
        <v>#VALUE!</v>
      </c>
    </row>
    <row r="9248" spans="12:14" x14ac:dyDescent="0.35">
      <c r="L9248" s="3"/>
      <c r="N9248" t="e">
        <f>Orte[[#This Row],[Ort]]</f>
        <v>#VALUE!</v>
      </c>
    </row>
    <row r="9249" spans="12:14" x14ac:dyDescent="0.35">
      <c r="L9249" s="3"/>
      <c r="N9249" t="e">
        <f>Orte[[#This Row],[Ort]]</f>
        <v>#VALUE!</v>
      </c>
    </row>
    <row r="9250" spans="12:14" x14ac:dyDescent="0.35">
      <c r="L9250" s="3"/>
      <c r="N9250" t="e">
        <f>Orte[[#This Row],[Ort]]</f>
        <v>#VALUE!</v>
      </c>
    </row>
    <row r="9251" spans="12:14" x14ac:dyDescent="0.35">
      <c r="L9251" s="3"/>
      <c r="N9251" t="e">
        <f>Orte[[#This Row],[Ort]]</f>
        <v>#VALUE!</v>
      </c>
    </row>
    <row r="9252" spans="12:14" x14ac:dyDescent="0.35">
      <c r="L9252" s="3"/>
      <c r="N9252" t="e">
        <f>Orte[[#This Row],[Ort]]</f>
        <v>#VALUE!</v>
      </c>
    </row>
    <row r="9253" spans="12:14" x14ac:dyDescent="0.35">
      <c r="L9253" s="3"/>
      <c r="N9253" t="e">
        <f>Orte[[#This Row],[Ort]]</f>
        <v>#VALUE!</v>
      </c>
    </row>
    <row r="9254" spans="12:14" x14ac:dyDescent="0.35">
      <c r="L9254" s="3"/>
      <c r="N9254" t="e">
        <f>Orte[[#This Row],[Ort]]</f>
        <v>#VALUE!</v>
      </c>
    </row>
    <row r="9255" spans="12:14" x14ac:dyDescent="0.35">
      <c r="L9255" s="3"/>
      <c r="N9255" t="e">
        <f>Orte[[#This Row],[Ort]]</f>
        <v>#VALUE!</v>
      </c>
    </row>
    <row r="9256" spans="12:14" x14ac:dyDescent="0.35">
      <c r="L9256" s="3"/>
      <c r="N9256" t="e">
        <f>Orte[[#This Row],[Ort]]</f>
        <v>#VALUE!</v>
      </c>
    </row>
    <row r="9257" spans="12:14" x14ac:dyDescent="0.35">
      <c r="L9257" s="3"/>
      <c r="N9257" t="e">
        <f>Orte[[#This Row],[Ort]]</f>
        <v>#VALUE!</v>
      </c>
    </row>
    <row r="9258" spans="12:14" x14ac:dyDescent="0.35">
      <c r="L9258" s="3"/>
      <c r="N9258" t="e">
        <f>Orte[[#This Row],[Ort]]</f>
        <v>#VALUE!</v>
      </c>
    </row>
    <row r="9259" spans="12:14" x14ac:dyDescent="0.35">
      <c r="L9259" s="3"/>
      <c r="N9259" t="e">
        <f>Orte[[#This Row],[Ort]]</f>
        <v>#VALUE!</v>
      </c>
    </row>
    <row r="9260" spans="12:14" x14ac:dyDescent="0.35">
      <c r="L9260" s="3"/>
      <c r="N9260" t="e">
        <f>Orte[[#This Row],[Ort]]</f>
        <v>#VALUE!</v>
      </c>
    </row>
    <row r="9261" spans="12:14" x14ac:dyDescent="0.35">
      <c r="L9261" s="3"/>
      <c r="N9261" t="e">
        <f>Orte[[#This Row],[Ort]]</f>
        <v>#VALUE!</v>
      </c>
    </row>
    <row r="9262" spans="12:14" x14ac:dyDescent="0.35">
      <c r="L9262" s="3"/>
      <c r="N9262" t="e">
        <f>Orte[[#This Row],[Ort]]</f>
        <v>#VALUE!</v>
      </c>
    </row>
    <row r="9263" spans="12:14" x14ac:dyDescent="0.35">
      <c r="L9263" s="3"/>
      <c r="N9263" t="e">
        <f>Orte[[#This Row],[Ort]]</f>
        <v>#VALUE!</v>
      </c>
    </row>
    <row r="9264" spans="12:14" x14ac:dyDescent="0.35">
      <c r="L9264" s="3"/>
      <c r="N9264" t="e">
        <f>Orte[[#This Row],[Ort]]</f>
        <v>#VALUE!</v>
      </c>
    </row>
    <row r="9265" spans="12:14" x14ac:dyDescent="0.35">
      <c r="L9265" s="3"/>
      <c r="N9265" t="e">
        <f>Orte[[#This Row],[Ort]]</f>
        <v>#VALUE!</v>
      </c>
    </row>
    <row r="9266" spans="12:14" x14ac:dyDescent="0.35">
      <c r="L9266" s="3"/>
      <c r="N9266" t="e">
        <f>Orte[[#This Row],[Ort]]</f>
        <v>#VALUE!</v>
      </c>
    </row>
    <row r="9267" spans="12:14" x14ac:dyDescent="0.35">
      <c r="L9267" s="3"/>
      <c r="N9267" t="e">
        <f>Orte[[#This Row],[Ort]]</f>
        <v>#VALUE!</v>
      </c>
    </row>
    <row r="9268" spans="12:14" x14ac:dyDescent="0.35">
      <c r="L9268" s="3"/>
      <c r="N9268" t="e">
        <f>Orte[[#This Row],[Ort]]</f>
        <v>#VALUE!</v>
      </c>
    </row>
    <row r="9269" spans="12:14" x14ac:dyDescent="0.35">
      <c r="L9269" s="3"/>
      <c r="N9269" t="e">
        <f>Orte[[#This Row],[Ort]]</f>
        <v>#VALUE!</v>
      </c>
    </row>
    <row r="9270" spans="12:14" x14ac:dyDescent="0.35">
      <c r="L9270" s="3"/>
      <c r="N9270" t="e">
        <f>Orte[[#This Row],[Ort]]</f>
        <v>#VALUE!</v>
      </c>
    </row>
    <row r="9271" spans="12:14" x14ac:dyDescent="0.35">
      <c r="L9271" s="3"/>
      <c r="N9271" t="e">
        <f>Orte[[#This Row],[Ort]]</f>
        <v>#VALUE!</v>
      </c>
    </row>
    <row r="9272" spans="12:14" x14ac:dyDescent="0.35">
      <c r="L9272" s="3"/>
      <c r="N9272" t="e">
        <f>Orte[[#This Row],[Ort]]</f>
        <v>#VALUE!</v>
      </c>
    </row>
    <row r="9273" spans="12:14" x14ac:dyDescent="0.35">
      <c r="L9273" s="3"/>
      <c r="N9273" t="e">
        <f>Orte[[#This Row],[Ort]]</f>
        <v>#VALUE!</v>
      </c>
    </row>
    <row r="9274" spans="12:14" x14ac:dyDescent="0.35">
      <c r="L9274" s="3"/>
      <c r="N9274" t="e">
        <f>Orte[[#This Row],[Ort]]</f>
        <v>#VALUE!</v>
      </c>
    </row>
    <row r="9275" spans="12:14" x14ac:dyDescent="0.35">
      <c r="L9275" s="3"/>
      <c r="N9275" t="e">
        <f>Orte[[#This Row],[Ort]]</f>
        <v>#VALUE!</v>
      </c>
    </row>
    <row r="9276" spans="12:14" x14ac:dyDescent="0.35">
      <c r="L9276" s="3"/>
      <c r="N9276" t="e">
        <f>Orte[[#This Row],[Ort]]</f>
        <v>#VALUE!</v>
      </c>
    </row>
    <row r="9277" spans="12:14" x14ac:dyDescent="0.35">
      <c r="L9277" s="3"/>
      <c r="N9277" t="e">
        <f>Orte[[#This Row],[Ort]]</f>
        <v>#VALUE!</v>
      </c>
    </row>
    <row r="9278" spans="12:14" x14ac:dyDescent="0.35">
      <c r="L9278" s="3"/>
      <c r="N9278" t="e">
        <f>Orte[[#This Row],[Ort]]</f>
        <v>#VALUE!</v>
      </c>
    </row>
    <row r="9279" spans="12:14" x14ac:dyDescent="0.35">
      <c r="L9279" s="3"/>
      <c r="N9279" t="e">
        <f>Orte[[#This Row],[Ort]]</f>
        <v>#VALUE!</v>
      </c>
    </row>
    <row r="9280" spans="12:14" x14ac:dyDescent="0.35">
      <c r="L9280" s="3"/>
      <c r="N9280" t="e">
        <f>Orte[[#This Row],[Ort]]</f>
        <v>#VALUE!</v>
      </c>
    </row>
    <row r="9281" spans="12:14" x14ac:dyDescent="0.35">
      <c r="L9281" s="3"/>
      <c r="N9281" t="e">
        <f>Orte[[#This Row],[Ort]]</f>
        <v>#VALUE!</v>
      </c>
    </row>
    <row r="9282" spans="12:14" x14ac:dyDescent="0.35">
      <c r="L9282" s="3"/>
      <c r="N9282" t="e">
        <f>Orte[[#This Row],[Ort]]</f>
        <v>#VALUE!</v>
      </c>
    </row>
    <row r="9283" spans="12:14" x14ac:dyDescent="0.35">
      <c r="L9283" s="3"/>
      <c r="N9283" t="e">
        <f>Orte[[#This Row],[Ort]]</f>
        <v>#VALUE!</v>
      </c>
    </row>
    <row r="9284" spans="12:14" x14ac:dyDescent="0.35">
      <c r="L9284" s="3"/>
      <c r="N9284" t="e">
        <f>Orte[[#This Row],[Ort]]</f>
        <v>#VALUE!</v>
      </c>
    </row>
    <row r="9285" spans="12:14" x14ac:dyDescent="0.35">
      <c r="L9285" s="3"/>
      <c r="N9285" t="e">
        <f>Orte[[#This Row],[Ort]]</f>
        <v>#VALUE!</v>
      </c>
    </row>
    <row r="9286" spans="12:14" x14ac:dyDescent="0.35">
      <c r="L9286" s="3"/>
      <c r="N9286" t="e">
        <f>Orte[[#This Row],[Ort]]</f>
        <v>#VALUE!</v>
      </c>
    </row>
    <row r="9287" spans="12:14" x14ac:dyDescent="0.35">
      <c r="L9287" s="3"/>
      <c r="N9287" t="e">
        <f>Orte[[#This Row],[Ort]]</f>
        <v>#VALUE!</v>
      </c>
    </row>
    <row r="9288" spans="12:14" x14ac:dyDescent="0.35">
      <c r="L9288" s="3"/>
      <c r="N9288" t="e">
        <f>Orte[[#This Row],[Ort]]</f>
        <v>#VALUE!</v>
      </c>
    </row>
    <row r="9289" spans="12:14" x14ac:dyDescent="0.35">
      <c r="L9289" s="3"/>
      <c r="N9289" t="e">
        <f>Orte[[#This Row],[Ort]]</f>
        <v>#VALUE!</v>
      </c>
    </row>
    <row r="9290" spans="12:14" x14ac:dyDescent="0.35">
      <c r="L9290" s="3"/>
      <c r="N9290" t="e">
        <f>Orte[[#This Row],[Ort]]</f>
        <v>#VALUE!</v>
      </c>
    </row>
    <row r="9291" spans="12:14" x14ac:dyDescent="0.35">
      <c r="L9291" s="3"/>
      <c r="N9291" t="e">
        <f>Orte[[#This Row],[Ort]]</f>
        <v>#VALUE!</v>
      </c>
    </row>
    <row r="9292" spans="12:14" x14ac:dyDescent="0.35">
      <c r="L9292" s="3"/>
      <c r="N9292" t="e">
        <f>Orte[[#This Row],[Ort]]</f>
        <v>#VALUE!</v>
      </c>
    </row>
    <row r="9293" spans="12:14" x14ac:dyDescent="0.35">
      <c r="L9293" s="3"/>
      <c r="N9293" t="e">
        <f>Orte[[#This Row],[Ort]]</f>
        <v>#VALUE!</v>
      </c>
    </row>
    <row r="9294" spans="12:14" x14ac:dyDescent="0.35">
      <c r="L9294" s="3"/>
      <c r="N9294" t="e">
        <f>Orte[[#This Row],[Ort]]</f>
        <v>#VALUE!</v>
      </c>
    </row>
    <row r="9295" spans="12:14" x14ac:dyDescent="0.35">
      <c r="L9295" s="3"/>
      <c r="N9295" t="e">
        <f>Orte[[#This Row],[Ort]]</f>
        <v>#VALUE!</v>
      </c>
    </row>
    <row r="9296" spans="12:14" x14ac:dyDescent="0.35">
      <c r="L9296" s="3"/>
      <c r="N9296" t="e">
        <f>Orte[[#This Row],[Ort]]</f>
        <v>#VALUE!</v>
      </c>
    </row>
    <row r="9297" spans="12:14" x14ac:dyDescent="0.35">
      <c r="L9297" s="3"/>
      <c r="N9297" t="e">
        <f>Orte[[#This Row],[Ort]]</f>
        <v>#VALUE!</v>
      </c>
    </row>
    <row r="9298" spans="12:14" x14ac:dyDescent="0.35">
      <c r="L9298" s="3"/>
      <c r="N9298" t="e">
        <f>Orte[[#This Row],[Ort]]</f>
        <v>#VALUE!</v>
      </c>
    </row>
    <row r="9299" spans="12:14" x14ac:dyDescent="0.35">
      <c r="L9299" s="3"/>
      <c r="N9299" t="e">
        <f>Orte[[#This Row],[Ort]]</f>
        <v>#VALUE!</v>
      </c>
    </row>
    <row r="9300" spans="12:14" x14ac:dyDescent="0.35">
      <c r="L9300" s="3"/>
      <c r="N9300" t="e">
        <f>Orte[[#This Row],[Ort]]</f>
        <v>#VALUE!</v>
      </c>
    </row>
    <row r="9301" spans="12:14" x14ac:dyDescent="0.35">
      <c r="L9301" s="3"/>
      <c r="N9301" t="e">
        <f>Orte[[#This Row],[Ort]]</f>
        <v>#VALUE!</v>
      </c>
    </row>
    <row r="9302" spans="12:14" x14ac:dyDescent="0.35">
      <c r="L9302" s="3"/>
      <c r="N9302" t="e">
        <f>Orte[[#This Row],[Ort]]</f>
        <v>#VALUE!</v>
      </c>
    </row>
    <row r="9303" spans="12:14" x14ac:dyDescent="0.35">
      <c r="L9303" s="3"/>
      <c r="N9303" t="e">
        <f>Orte[[#This Row],[Ort]]</f>
        <v>#VALUE!</v>
      </c>
    </row>
    <row r="9304" spans="12:14" x14ac:dyDescent="0.35">
      <c r="L9304" s="3"/>
      <c r="N9304" t="e">
        <f>Orte[[#This Row],[Ort]]</f>
        <v>#VALUE!</v>
      </c>
    </row>
    <row r="9305" spans="12:14" x14ac:dyDescent="0.35">
      <c r="L9305" s="3"/>
      <c r="N9305" t="e">
        <f>Orte[[#This Row],[Ort]]</f>
        <v>#VALUE!</v>
      </c>
    </row>
    <row r="9306" spans="12:14" x14ac:dyDescent="0.35">
      <c r="L9306" s="3"/>
      <c r="N9306" t="e">
        <f>Orte[[#This Row],[Ort]]</f>
        <v>#VALUE!</v>
      </c>
    </row>
    <row r="9307" spans="12:14" x14ac:dyDescent="0.35">
      <c r="L9307" s="3"/>
      <c r="N9307" t="e">
        <f>Orte[[#This Row],[Ort]]</f>
        <v>#VALUE!</v>
      </c>
    </row>
    <row r="9308" spans="12:14" x14ac:dyDescent="0.35">
      <c r="L9308" s="3"/>
      <c r="N9308" t="e">
        <f>Orte[[#This Row],[Ort]]</f>
        <v>#VALUE!</v>
      </c>
    </row>
    <row r="9309" spans="12:14" x14ac:dyDescent="0.35">
      <c r="L9309" s="3"/>
      <c r="N9309" t="e">
        <f>Orte[[#This Row],[Ort]]</f>
        <v>#VALUE!</v>
      </c>
    </row>
    <row r="9310" spans="12:14" x14ac:dyDescent="0.35">
      <c r="L9310" s="3"/>
      <c r="N9310" t="e">
        <f>Orte[[#This Row],[Ort]]</f>
        <v>#VALUE!</v>
      </c>
    </row>
    <row r="9311" spans="12:14" x14ac:dyDescent="0.35">
      <c r="L9311" s="3"/>
      <c r="N9311" t="e">
        <f>Orte[[#This Row],[Ort]]</f>
        <v>#VALUE!</v>
      </c>
    </row>
    <row r="9312" spans="12:14" x14ac:dyDescent="0.35">
      <c r="L9312" s="3"/>
      <c r="N9312" t="e">
        <f>Orte[[#This Row],[Ort]]</f>
        <v>#VALUE!</v>
      </c>
    </row>
    <row r="9313" spans="12:14" x14ac:dyDescent="0.35">
      <c r="L9313" s="3"/>
      <c r="N9313" t="e">
        <f>Orte[[#This Row],[Ort]]</f>
        <v>#VALUE!</v>
      </c>
    </row>
    <row r="9314" spans="12:14" x14ac:dyDescent="0.35">
      <c r="L9314" s="3"/>
      <c r="N9314" t="e">
        <f>Orte[[#This Row],[Ort]]</f>
        <v>#VALUE!</v>
      </c>
    </row>
    <row r="9315" spans="12:14" x14ac:dyDescent="0.35">
      <c r="L9315" s="3"/>
      <c r="N9315" t="e">
        <f>Orte[[#This Row],[Ort]]</f>
        <v>#VALUE!</v>
      </c>
    </row>
    <row r="9316" spans="12:14" x14ac:dyDescent="0.35">
      <c r="L9316" s="3"/>
      <c r="N9316" t="e">
        <f>Orte[[#This Row],[Ort]]</f>
        <v>#VALUE!</v>
      </c>
    </row>
    <row r="9317" spans="12:14" x14ac:dyDescent="0.35">
      <c r="L9317" s="3"/>
      <c r="N9317" t="e">
        <f>Orte[[#This Row],[Ort]]</f>
        <v>#VALUE!</v>
      </c>
    </row>
    <row r="9318" spans="12:14" x14ac:dyDescent="0.35">
      <c r="L9318" s="3"/>
      <c r="N9318" t="e">
        <f>Orte[[#This Row],[Ort]]</f>
        <v>#VALUE!</v>
      </c>
    </row>
    <row r="9319" spans="12:14" x14ac:dyDescent="0.35">
      <c r="L9319" s="3"/>
      <c r="N9319" t="e">
        <f>Orte[[#This Row],[Ort]]</f>
        <v>#VALUE!</v>
      </c>
    </row>
    <row r="9320" spans="12:14" x14ac:dyDescent="0.35">
      <c r="L9320" s="3"/>
      <c r="N9320" t="e">
        <f>Orte[[#This Row],[Ort]]</f>
        <v>#VALUE!</v>
      </c>
    </row>
    <row r="9321" spans="12:14" x14ac:dyDescent="0.35">
      <c r="L9321" s="3"/>
      <c r="N9321" t="e">
        <f>Orte[[#This Row],[Ort]]</f>
        <v>#VALUE!</v>
      </c>
    </row>
    <row r="9322" spans="12:14" x14ac:dyDescent="0.35">
      <c r="L9322" s="3"/>
      <c r="N9322" t="e">
        <f>Orte[[#This Row],[Ort]]</f>
        <v>#VALUE!</v>
      </c>
    </row>
    <row r="9323" spans="12:14" x14ac:dyDescent="0.35">
      <c r="L9323" s="3"/>
      <c r="N9323" t="e">
        <f>Orte[[#This Row],[Ort]]</f>
        <v>#VALUE!</v>
      </c>
    </row>
    <row r="9324" spans="12:14" x14ac:dyDescent="0.35">
      <c r="L9324" s="3"/>
      <c r="N9324" t="e">
        <f>Orte[[#This Row],[Ort]]</f>
        <v>#VALUE!</v>
      </c>
    </row>
    <row r="9325" spans="12:14" x14ac:dyDescent="0.35">
      <c r="L9325" s="3"/>
      <c r="N9325" t="e">
        <f>Orte[[#This Row],[Ort]]</f>
        <v>#VALUE!</v>
      </c>
    </row>
    <row r="9326" spans="12:14" x14ac:dyDescent="0.35">
      <c r="L9326" s="3"/>
      <c r="N9326" t="e">
        <f>Orte[[#This Row],[Ort]]</f>
        <v>#VALUE!</v>
      </c>
    </row>
    <row r="9327" spans="12:14" x14ac:dyDescent="0.35">
      <c r="L9327" s="3"/>
      <c r="N9327" t="e">
        <f>Orte[[#This Row],[Ort]]</f>
        <v>#VALUE!</v>
      </c>
    </row>
    <row r="9328" spans="12:14" x14ac:dyDescent="0.35">
      <c r="L9328" s="3"/>
      <c r="N9328" t="e">
        <f>Orte[[#This Row],[Ort]]</f>
        <v>#VALUE!</v>
      </c>
    </row>
    <row r="9329" spans="12:14" x14ac:dyDescent="0.35">
      <c r="L9329" s="3"/>
      <c r="N9329" t="e">
        <f>Orte[[#This Row],[Ort]]</f>
        <v>#VALUE!</v>
      </c>
    </row>
    <row r="9330" spans="12:14" x14ac:dyDescent="0.35">
      <c r="L9330" s="3"/>
      <c r="N9330" t="e">
        <f>Orte[[#This Row],[Ort]]</f>
        <v>#VALUE!</v>
      </c>
    </row>
    <row r="9331" spans="12:14" x14ac:dyDescent="0.35">
      <c r="L9331" s="3"/>
      <c r="N9331" t="e">
        <f>Orte[[#This Row],[Ort]]</f>
        <v>#VALUE!</v>
      </c>
    </row>
    <row r="9332" spans="12:14" x14ac:dyDescent="0.35">
      <c r="L9332" s="3"/>
      <c r="N9332" t="e">
        <f>Orte[[#This Row],[Ort]]</f>
        <v>#VALUE!</v>
      </c>
    </row>
    <row r="9333" spans="12:14" x14ac:dyDescent="0.35">
      <c r="L9333" s="3"/>
      <c r="N9333" t="e">
        <f>Orte[[#This Row],[Ort]]</f>
        <v>#VALUE!</v>
      </c>
    </row>
    <row r="9334" spans="12:14" x14ac:dyDescent="0.35">
      <c r="L9334" s="3"/>
      <c r="N9334" t="e">
        <f>Orte[[#This Row],[Ort]]</f>
        <v>#VALUE!</v>
      </c>
    </row>
    <row r="9335" spans="12:14" x14ac:dyDescent="0.35">
      <c r="L9335" s="3"/>
      <c r="N9335" t="e">
        <f>Orte[[#This Row],[Ort]]</f>
        <v>#VALUE!</v>
      </c>
    </row>
    <row r="9336" spans="12:14" x14ac:dyDescent="0.35">
      <c r="L9336" s="3"/>
      <c r="N9336" t="e">
        <f>Orte[[#This Row],[Ort]]</f>
        <v>#VALUE!</v>
      </c>
    </row>
    <row r="9337" spans="12:14" x14ac:dyDescent="0.35">
      <c r="L9337" s="3"/>
      <c r="N9337" t="e">
        <f>Orte[[#This Row],[Ort]]</f>
        <v>#VALUE!</v>
      </c>
    </row>
    <row r="9338" spans="12:14" x14ac:dyDescent="0.35">
      <c r="L9338" s="3"/>
      <c r="N9338" t="e">
        <f>Orte[[#This Row],[Ort]]</f>
        <v>#VALUE!</v>
      </c>
    </row>
    <row r="9339" spans="12:14" x14ac:dyDescent="0.35">
      <c r="L9339" s="3"/>
      <c r="N9339" t="e">
        <f>Orte[[#This Row],[Ort]]</f>
        <v>#VALUE!</v>
      </c>
    </row>
    <row r="9340" spans="12:14" x14ac:dyDescent="0.35">
      <c r="L9340" s="3"/>
      <c r="N9340" t="e">
        <f>Orte[[#This Row],[Ort]]</f>
        <v>#VALUE!</v>
      </c>
    </row>
    <row r="9341" spans="12:14" x14ac:dyDescent="0.35">
      <c r="L9341" s="3"/>
      <c r="N9341" t="e">
        <f>Orte[[#This Row],[Ort]]</f>
        <v>#VALUE!</v>
      </c>
    </row>
    <row r="9342" spans="12:14" x14ac:dyDescent="0.35">
      <c r="L9342" s="3"/>
      <c r="N9342" t="e">
        <f>Orte[[#This Row],[Ort]]</f>
        <v>#VALUE!</v>
      </c>
    </row>
    <row r="9343" spans="12:14" x14ac:dyDescent="0.35">
      <c r="L9343" s="3"/>
      <c r="N9343" t="e">
        <f>Orte[[#This Row],[Ort]]</f>
        <v>#VALUE!</v>
      </c>
    </row>
    <row r="9344" spans="12:14" x14ac:dyDescent="0.35">
      <c r="L9344" s="3"/>
      <c r="N9344" t="e">
        <f>Orte[[#This Row],[Ort]]</f>
        <v>#VALUE!</v>
      </c>
    </row>
    <row r="9345" spans="12:14" x14ac:dyDescent="0.35">
      <c r="L9345" s="3"/>
      <c r="N9345" t="e">
        <f>Orte[[#This Row],[Ort]]</f>
        <v>#VALUE!</v>
      </c>
    </row>
    <row r="9346" spans="12:14" x14ac:dyDescent="0.35">
      <c r="L9346" s="3"/>
      <c r="N9346" t="e">
        <f>Orte[[#This Row],[Ort]]</f>
        <v>#VALUE!</v>
      </c>
    </row>
    <row r="9347" spans="12:14" x14ac:dyDescent="0.35">
      <c r="L9347" s="3"/>
      <c r="N9347" t="e">
        <f>Orte[[#This Row],[Ort]]</f>
        <v>#VALUE!</v>
      </c>
    </row>
    <row r="9348" spans="12:14" x14ac:dyDescent="0.35">
      <c r="L9348" s="3"/>
      <c r="N9348" t="e">
        <f>Orte[[#This Row],[Ort]]</f>
        <v>#VALUE!</v>
      </c>
    </row>
    <row r="9349" spans="12:14" x14ac:dyDescent="0.35">
      <c r="L9349" s="3"/>
      <c r="N9349" t="e">
        <f>Orte[[#This Row],[Ort]]</f>
        <v>#VALUE!</v>
      </c>
    </row>
    <row r="9350" spans="12:14" x14ac:dyDescent="0.35">
      <c r="L9350" s="3"/>
      <c r="N9350" t="e">
        <f>Orte[[#This Row],[Ort]]</f>
        <v>#VALUE!</v>
      </c>
    </row>
    <row r="9351" spans="12:14" x14ac:dyDescent="0.35">
      <c r="L9351" s="3"/>
      <c r="N9351" t="e">
        <f>Orte[[#This Row],[Ort]]</f>
        <v>#VALUE!</v>
      </c>
    </row>
    <row r="9352" spans="12:14" x14ac:dyDescent="0.35">
      <c r="L9352" s="3"/>
      <c r="N9352" t="e">
        <f>Orte[[#This Row],[Ort]]</f>
        <v>#VALUE!</v>
      </c>
    </row>
    <row r="9353" spans="12:14" x14ac:dyDescent="0.35">
      <c r="L9353" s="3"/>
      <c r="N9353" t="e">
        <f>Orte[[#This Row],[Ort]]</f>
        <v>#VALUE!</v>
      </c>
    </row>
    <row r="9354" spans="12:14" x14ac:dyDescent="0.35">
      <c r="L9354" s="3"/>
      <c r="N9354" t="e">
        <f>Orte[[#This Row],[Ort]]</f>
        <v>#VALUE!</v>
      </c>
    </row>
    <row r="9355" spans="12:14" x14ac:dyDescent="0.35">
      <c r="L9355" s="3"/>
      <c r="N9355" t="e">
        <f>Orte[[#This Row],[Ort]]</f>
        <v>#VALUE!</v>
      </c>
    </row>
    <row r="9356" spans="12:14" x14ac:dyDescent="0.35">
      <c r="L9356" s="3"/>
      <c r="N9356" t="e">
        <f>Orte[[#This Row],[Ort]]</f>
        <v>#VALUE!</v>
      </c>
    </row>
    <row r="9357" spans="12:14" x14ac:dyDescent="0.35">
      <c r="L9357" s="3"/>
      <c r="N9357" t="e">
        <f>Orte[[#This Row],[Ort]]</f>
        <v>#VALUE!</v>
      </c>
    </row>
    <row r="9358" spans="12:14" x14ac:dyDescent="0.35">
      <c r="L9358" s="3"/>
      <c r="N9358" t="e">
        <f>Orte[[#This Row],[Ort]]</f>
        <v>#VALUE!</v>
      </c>
    </row>
    <row r="9359" spans="12:14" x14ac:dyDescent="0.35">
      <c r="L9359" s="3"/>
      <c r="N9359" t="e">
        <f>Orte[[#This Row],[Ort]]</f>
        <v>#VALUE!</v>
      </c>
    </row>
    <row r="9360" spans="12:14" x14ac:dyDescent="0.35">
      <c r="L9360" s="3"/>
      <c r="N9360" t="e">
        <f>Orte[[#This Row],[Ort]]</f>
        <v>#VALUE!</v>
      </c>
    </row>
    <row r="9361" spans="12:14" x14ac:dyDescent="0.35">
      <c r="L9361" s="3"/>
      <c r="N9361" t="e">
        <f>Orte[[#This Row],[Ort]]</f>
        <v>#VALUE!</v>
      </c>
    </row>
    <row r="9362" spans="12:14" x14ac:dyDescent="0.35">
      <c r="L9362" s="3"/>
      <c r="N9362" t="e">
        <f>Orte[[#This Row],[Ort]]</f>
        <v>#VALUE!</v>
      </c>
    </row>
    <row r="9363" spans="12:14" x14ac:dyDescent="0.35">
      <c r="L9363" s="3"/>
      <c r="N9363" t="e">
        <f>Orte[[#This Row],[Ort]]</f>
        <v>#VALUE!</v>
      </c>
    </row>
    <row r="9364" spans="12:14" x14ac:dyDescent="0.35">
      <c r="L9364" s="3"/>
      <c r="N9364" t="e">
        <f>Orte[[#This Row],[Ort]]</f>
        <v>#VALUE!</v>
      </c>
    </row>
    <row r="9365" spans="12:14" x14ac:dyDescent="0.35">
      <c r="L9365" s="3"/>
      <c r="N9365" t="e">
        <f>Orte[[#This Row],[Ort]]</f>
        <v>#VALUE!</v>
      </c>
    </row>
    <row r="9366" spans="12:14" x14ac:dyDescent="0.35">
      <c r="L9366" s="3"/>
      <c r="N9366" t="e">
        <f>Orte[[#This Row],[Ort]]</f>
        <v>#VALUE!</v>
      </c>
    </row>
    <row r="9367" spans="12:14" x14ac:dyDescent="0.35">
      <c r="L9367" s="3"/>
      <c r="N9367" t="e">
        <f>Orte[[#This Row],[Ort]]</f>
        <v>#VALUE!</v>
      </c>
    </row>
    <row r="9368" spans="12:14" x14ac:dyDescent="0.35">
      <c r="L9368" s="3"/>
      <c r="N9368" t="e">
        <f>Orte[[#This Row],[Ort]]</f>
        <v>#VALUE!</v>
      </c>
    </row>
    <row r="9369" spans="12:14" x14ac:dyDescent="0.35">
      <c r="L9369" s="3"/>
      <c r="N9369" t="e">
        <f>Orte[[#This Row],[Ort]]</f>
        <v>#VALUE!</v>
      </c>
    </row>
    <row r="9370" spans="12:14" x14ac:dyDescent="0.35">
      <c r="L9370" s="3"/>
      <c r="N9370" t="e">
        <f>Orte[[#This Row],[Ort]]</f>
        <v>#VALUE!</v>
      </c>
    </row>
    <row r="9371" spans="12:14" x14ac:dyDescent="0.35">
      <c r="L9371" s="3"/>
      <c r="N9371" t="e">
        <f>Orte[[#This Row],[Ort]]</f>
        <v>#VALUE!</v>
      </c>
    </row>
    <row r="9372" spans="12:14" x14ac:dyDescent="0.35">
      <c r="L9372" s="3"/>
      <c r="N9372" t="e">
        <f>Orte[[#This Row],[Ort]]</f>
        <v>#VALUE!</v>
      </c>
    </row>
    <row r="9373" spans="12:14" x14ac:dyDescent="0.35">
      <c r="L9373" s="3"/>
      <c r="N9373" t="e">
        <f>Orte[[#This Row],[Ort]]</f>
        <v>#VALUE!</v>
      </c>
    </row>
    <row r="9374" spans="12:14" x14ac:dyDescent="0.35">
      <c r="L9374" s="3"/>
      <c r="N9374" t="e">
        <f>Orte[[#This Row],[Ort]]</f>
        <v>#VALUE!</v>
      </c>
    </row>
    <row r="9375" spans="12:14" x14ac:dyDescent="0.35">
      <c r="L9375" s="3"/>
      <c r="N9375" t="e">
        <f>Orte[[#This Row],[Ort]]</f>
        <v>#VALUE!</v>
      </c>
    </row>
    <row r="9376" spans="12:14" x14ac:dyDescent="0.35">
      <c r="L9376" s="3"/>
      <c r="N9376" t="e">
        <f>Orte[[#This Row],[Ort]]</f>
        <v>#VALUE!</v>
      </c>
    </row>
    <row r="9377" spans="12:14" x14ac:dyDescent="0.35">
      <c r="L9377" s="3"/>
      <c r="N9377" t="e">
        <f>Orte[[#This Row],[Ort]]</f>
        <v>#VALUE!</v>
      </c>
    </row>
    <row r="9378" spans="12:14" x14ac:dyDescent="0.35">
      <c r="L9378" s="3"/>
      <c r="N9378" t="e">
        <f>Orte[[#This Row],[Ort]]</f>
        <v>#VALUE!</v>
      </c>
    </row>
    <row r="9379" spans="12:14" x14ac:dyDescent="0.35">
      <c r="L9379" s="3"/>
      <c r="N9379" t="e">
        <f>Orte[[#This Row],[Ort]]</f>
        <v>#VALUE!</v>
      </c>
    </row>
    <row r="9380" spans="12:14" x14ac:dyDescent="0.35">
      <c r="L9380" s="3"/>
      <c r="N9380" t="e">
        <f>Orte[[#This Row],[Ort]]</f>
        <v>#VALUE!</v>
      </c>
    </row>
    <row r="9381" spans="12:14" x14ac:dyDescent="0.35">
      <c r="L9381" s="3"/>
      <c r="N9381" t="e">
        <f>Orte[[#This Row],[Ort]]</f>
        <v>#VALUE!</v>
      </c>
    </row>
    <row r="9382" spans="12:14" x14ac:dyDescent="0.35">
      <c r="L9382" s="3"/>
      <c r="N9382" t="e">
        <f>Orte[[#This Row],[Ort]]</f>
        <v>#VALUE!</v>
      </c>
    </row>
  </sheetData>
  <sheetProtection algorithmName="SHA-512" hashValue="8OCYUaLvlzDsg9s9gDT6KU4zmqE/dG5UTAIo1bbTwfLQ7+JBSoDT2Js99GwSGMXCNkQHFvW8l7Z0dlj1a9CFHA==" saltValue="ljrH+84ROPlByefXprfEdA==" spinCount="100000" sheet="1" objects="1" scenarios="1"/>
  <sortState xmlns:xlrd2="http://schemas.microsoft.com/office/spreadsheetml/2017/richdata2" ref="P2:P6858">
    <sortCondition ref="P6858"/>
  </sortState>
  <phoneticPr fontId="3" type="noConversion"/>
  <pageMargins left="0.7" right="0.7" top="0.78740157499999996" bottom="0.78740157499999996" header="0.3" footer="0.3"/>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4CF2-7885-4F1C-8A12-8B446FD5FF56}">
  <sheetPr>
    <tabColor rgb="FFD6DCE4"/>
  </sheetPr>
  <dimension ref="A1:I299"/>
  <sheetViews>
    <sheetView workbookViewId="0"/>
  </sheetViews>
  <sheetFormatPr baseColWidth="10" defaultRowHeight="14.5" x14ac:dyDescent="0.35"/>
  <cols>
    <col min="1" max="1" width="21.54296875" bestFit="1" customWidth="1"/>
    <col min="2" max="2" width="29.26953125" bestFit="1" customWidth="1"/>
    <col min="3" max="3" width="6.90625" bestFit="1" customWidth="1"/>
    <col min="4" max="4" width="22.90625" bestFit="1" customWidth="1"/>
    <col min="5" max="6" width="11.81640625" bestFit="1" customWidth="1"/>
    <col min="7" max="7" width="9.81640625" bestFit="1" customWidth="1"/>
    <col min="8" max="8" width="10.36328125" bestFit="1" customWidth="1"/>
    <col min="9" max="9" width="8.36328125" customWidth="1"/>
  </cols>
  <sheetData>
    <row r="1" spans="1:9" x14ac:dyDescent="0.35">
      <c r="A1" s="1" t="s">
        <v>477</v>
      </c>
      <c r="B1" s="1" t="s">
        <v>478</v>
      </c>
      <c r="C1" s="1" t="s">
        <v>479</v>
      </c>
      <c r="D1" s="1" t="s">
        <v>480</v>
      </c>
      <c r="E1" s="2" t="s">
        <v>493</v>
      </c>
      <c r="F1" s="2" t="s">
        <v>494</v>
      </c>
      <c r="G1" s="2" t="s">
        <v>495</v>
      </c>
      <c r="H1" s="2" t="s">
        <v>496</v>
      </c>
      <c r="I1" t="s">
        <v>15824</v>
      </c>
    </row>
    <row r="2" spans="1:9" x14ac:dyDescent="0.35">
      <c r="A2" t="s">
        <v>21</v>
      </c>
      <c r="B2" t="s">
        <v>7277</v>
      </c>
      <c r="C2" t="s">
        <v>22</v>
      </c>
      <c r="D2" t="s">
        <v>23</v>
      </c>
      <c r="E2" s="4">
        <v>57.092777777777783</v>
      </c>
      <c r="F2" s="4">
        <v>9.8488888888888901</v>
      </c>
      <c r="G2" s="4">
        <f>Airports[[#This Row],[Lat_dez]]*PI()/180</f>
        <v>0.99645695133167367</v>
      </c>
      <c r="H2" s="4">
        <f>Airports[[#This Row],[Lon_dez]]*PI()/180</f>
        <v>0.17189553877419711</v>
      </c>
      <c r="I2" s="4" t="b">
        <v>0</v>
      </c>
    </row>
    <row r="3" spans="1:9" x14ac:dyDescent="0.35">
      <c r="A3" t="s">
        <v>100</v>
      </c>
      <c r="B3" t="s">
        <v>7276</v>
      </c>
      <c r="C3" t="s">
        <v>315</v>
      </c>
      <c r="D3" t="s">
        <v>309</v>
      </c>
      <c r="E3" s="4">
        <v>50.911388888888887</v>
      </c>
      <c r="F3" s="4">
        <v>5.77</v>
      </c>
      <c r="G3" s="4">
        <f>Airports[[#This Row],[Lat_dez]]*PI()/180</f>
        <v>0.88857136287436855</v>
      </c>
      <c r="H3" s="4">
        <f>Airports[[#This Row],[Lon_dez]]*PI()/180</f>
        <v>0.10070549784007281</v>
      </c>
      <c r="I3" s="4" t="b">
        <v>0</v>
      </c>
    </row>
    <row r="4" spans="1:9" x14ac:dyDescent="0.35">
      <c r="A4" t="s">
        <v>24</v>
      </c>
      <c r="B4" t="s">
        <v>7278</v>
      </c>
      <c r="C4" t="s">
        <v>25</v>
      </c>
      <c r="D4" t="s">
        <v>23</v>
      </c>
      <c r="E4" s="4">
        <v>56.304166666666667</v>
      </c>
      <c r="F4" s="4">
        <v>10.619444444444445</v>
      </c>
      <c r="G4" s="4">
        <f>Airports[[#This Row],[Lat_dez]]*PI()/180</f>
        <v>0.98269309092497392</v>
      </c>
      <c r="H4" s="4">
        <f>Airports[[#This Row],[Lon_dez]]*PI()/180</f>
        <v>0.18534427028817563</v>
      </c>
      <c r="I4" s="4" t="b">
        <v>0</v>
      </c>
    </row>
    <row r="5" spans="1:9" x14ac:dyDescent="0.35">
      <c r="A5" t="s">
        <v>184</v>
      </c>
      <c r="B5" t="s">
        <v>7279</v>
      </c>
      <c r="C5" t="s">
        <v>185</v>
      </c>
      <c r="D5" t="s">
        <v>7280</v>
      </c>
      <c r="E5" s="4">
        <v>57.204166666666673</v>
      </c>
      <c r="F5" s="4">
        <v>-2.200277777777778</v>
      </c>
      <c r="G5" s="4">
        <f>Airports[[#This Row],[Lat_dez]]*PI()/180</f>
        <v>0.99840105419292313</v>
      </c>
      <c r="H5" s="4">
        <f>Airports[[#This Row],[Lon_dez]]*PI()/180</f>
        <v>-3.8402091680686347E-2</v>
      </c>
      <c r="I5" s="4" t="b">
        <v>0</v>
      </c>
    </row>
    <row r="6" spans="1:9" x14ac:dyDescent="0.35">
      <c r="A6" t="s">
        <v>122</v>
      </c>
      <c r="B6" t="s">
        <v>7281</v>
      </c>
      <c r="C6" t="s">
        <v>123</v>
      </c>
      <c r="D6" t="s">
        <v>121</v>
      </c>
      <c r="E6" s="4">
        <v>41.923611111111107</v>
      </c>
      <c r="F6" s="4">
        <v>8.8027777777777789</v>
      </c>
      <c r="G6" s="4">
        <f>Airports[[#This Row],[Lat_dez]]*PI()/180</f>
        <v>0.73170504821456717</v>
      </c>
      <c r="H6" s="4">
        <f>Airports[[#This Row],[Lon_dez]]*PI()/180</f>
        <v>0.15363745554361197</v>
      </c>
      <c r="I6" s="4" t="b">
        <v>0</v>
      </c>
    </row>
    <row r="7" spans="1:9" x14ac:dyDescent="0.35">
      <c r="A7" t="s">
        <v>7556</v>
      </c>
      <c r="B7" t="s">
        <v>7282</v>
      </c>
      <c r="C7" t="s">
        <v>175</v>
      </c>
      <c r="D7" t="s">
        <v>160</v>
      </c>
      <c r="E7" s="4">
        <v>38.925277777777772</v>
      </c>
      <c r="F7" s="4">
        <v>20.765277777777779</v>
      </c>
      <c r="G7" s="4">
        <f>Airports[[#This Row],[Lat_dez]]*PI()/180</f>
        <v>0.6793742594756037</v>
      </c>
      <c r="H7" s="4">
        <f>Airports[[#This Row],[Lon_dez]]*PI()/180</f>
        <v>0.36242246731343364</v>
      </c>
      <c r="I7" s="4" t="b">
        <v>0</v>
      </c>
    </row>
    <row r="8" spans="1:9" x14ac:dyDescent="0.35">
      <c r="A8" t="s">
        <v>7557</v>
      </c>
      <c r="B8" t="s">
        <v>7283</v>
      </c>
      <c r="C8" t="s">
        <v>320</v>
      </c>
      <c r="D8" t="s">
        <v>321</v>
      </c>
      <c r="E8" s="4">
        <v>62.560277777777777</v>
      </c>
      <c r="F8" s="4">
        <v>6.1099999999999994</v>
      </c>
      <c r="G8" s="4">
        <f>Airports[[#This Row],[Lat_dez]]*PI()/180</f>
        <v>1.0918828281844637</v>
      </c>
      <c r="H8" s="4">
        <f>Airports[[#This Row],[Lon_dez]]*PI()/180</f>
        <v>0.10663961729685353</v>
      </c>
      <c r="I8" s="4" t="b">
        <v>0</v>
      </c>
    </row>
    <row r="9" spans="1:9" x14ac:dyDescent="0.35">
      <c r="A9" t="s">
        <v>227</v>
      </c>
      <c r="B9" t="s">
        <v>7284</v>
      </c>
      <c r="C9" t="s">
        <v>228</v>
      </c>
      <c r="D9" t="s">
        <v>229</v>
      </c>
      <c r="E9" s="4">
        <v>40.631944444444443</v>
      </c>
      <c r="F9" s="4">
        <v>8.2905555555555548</v>
      </c>
      <c r="G9" s="4">
        <f>Airports[[#This Row],[Lat_dez]]*PI()/180</f>
        <v>0.70916121204297367</v>
      </c>
      <c r="H9" s="4">
        <f>Airports[[#This Row],[Lon_dez]]*PI()/180</f>
        <v>0.14469749126395209</v>
      </c>
      <c r="I9" s="4" t="b">
        <v>0</v>
      </c>
    </row>
    <row r="10" spans="1:9" x14ac:dyDescent="0.35">
      <c r="A10" t="s">
        <v>419</v>
      </c>
      <c r="B10" t="s">
        <v>7285</v>
      </c>
      <c r="C10" t="s">
        <v>420</v>
      </c>
      <c r="D10" t="s">
        <v>417</v>
      </c>
      <c r="E10" s="4">
        <v>38.281944444444441</v>
      </c>
      <c r="F10" s="4">
        <v>-0.55805555555555564</v>
      </c>
      <c r="G10" s="4">
        <f>Airports[[#This Row],[Lat_dez]]*PI()/180</f>
        <v>0.66814597462110703</v>
      </c>
      <c r="H10" s="4">
        <f>Airports[[#This Row],[Lon_dez]]*PI()/180</f>
        <v>-9.7399068534905781E-3</v>
      </c>
      <c r="I10" s="4" t="b">
        <v>0</v>
      </c>
    </row>
    <row r="11" spans="1:9" x14ac:dyDescent="0.35">
      <c r="A11" t="s">
        <v>7558</v>
      </c>
      <c r="B11" t="s">
        <v>7286</v>
      </c>
      <c r="C11" t="s">
        <v>7287</v>
      </c>
      <c r="D11" t="s">
        <v>7288</v>
      </c>
      <c r="E11" s="4">
        <v>43.351944444444449</v>
      </c>
      <c r="F11" s="4">
        <v>77.040277777777774</v>
      </c>
      <c r="G11" s="4">
        <f>Airports[[#This Row],[Lat_dez]]*PI()/180</f>
        <v>0.75663416769721958</v>
      </c>
      <c r="H11" s="4">
        <f>Airports[[#This Row],[Lon_dez]]*PI()/180</f>
        <v>1.3446065038732424</v>
      </c>
      <c r="I11" s="4" t="b">
        <v>0</v>
      </c>
    </row>
    <row r="12" spans="1:9" x14ac:dyDescent="0.35">
      <c r="A12" t="s">
        <v>7559</v>
      </c>
      <c r="B12" t="s">
        <v>7289</v>
      </c>
      <c r="C12" t="s">
        <v>429</v>
      </c>
      <c r="D12" t="s">
        <v>417</v>
      </c>
      <c r="E12" s="4">
        <v>36.843888888888891</v>
      </c>
      <c r="F12" s="4">
        <v>-2.37</v>
      </c>
      <c r="G12" s="4">
        <f>Airports[[#This Row],[Lat_dez]]*PI()/180</f>
        <v>0.64304717035006642</v>
      </c>
      <c r="H12" s="4">
        <f>Airports[[#This Row],[Lon_dez]]*PI()/180</f>
        <v>-4.1364303272265611E-2</v>
      </c>
      <c r="I12" s="4" t="b">
        <v>0</v>
      </c>
    </row>
    <row r="13" spans="1:9" x14ac:dyDescent="0.35">
      <c r="A13" t="s">
        <v>310</v>
      </c>
      <c r="B13" t="s">
        <v>7290</v>
      </c>
      <c r="C13" t="s">
        <v>311</v>
      </c>
      <c r="D13" t="s">
        <v>309</v>
      </c>
      <c r="E13" s="4">
        <v>52.308611111111105</v>
      </c>
      <c r="F13" s="4">
        <v>4.7638888888888893</v>
      </c>
      <c r="G13" s="4">
        <f>Airports[[#This Row],[Lat_dez]]*PI()/180</f>
        <v>0.91295749103417811</v>
      </c>
      <c r="H13" s="4">
        <f>Airports[[#This Row],[Lon_dez]]*PI()/180</f>
        <v>8.3145546310285423E-2</v>
      </c>
      <c r="I13" s="4" t="b">
        <v>0</v>
      </c>
    </row>
    <row r="14" spans="1:9" x14ac:dyDescent="0.35">
      <c r="A14" t="s">
        <v>272</v>
      </c>
      <c r="B14" t="s">
        <v>7291</v>
      </c>
      <c r="C14" t="s">
        <v>273</v>
      </c>
      <c r="D14" t="s">
        <v>229</v>
      </c>
      <c r="E14" s="4">
        <v>43.633055555555558</v>
      </c>
      <c r="F14" s="4">
        <v>13.5</v>
      </c>
      <c r="G14" s="4">
        <f>Airports[[#This Row],[Lat_dez]]*PI()/180</f>
        <v>0.7615404821500481</v>
      </c>
      <c r="H14" s="4">
        <f>Airports[[#This Row],[Lon_dez]]*PI()/180</f>
        <v>0.23561944901923448</v>
      </c>
      <c r="I14" s="4" t="b">
        <v>0</v>
      </c>
    </row>
    <row r="15" spans="1:9" x14ac:dyDescent="0.35">
      <c r="A15" t="s">
        <v>452</v>
      </c>
      <c r="B15" t="s">
        <v>7292</v>
      </c>
      <c r="C15" t="s">
        <v>458</v>
      </c>
      <c r="D15" t="s">
        <v>450</v>
      </c>
      <c r="E15" s="4">
        <v>40.128055555555555</v>
      </c>
      <c r="F15" s="4">
        <v>32.994999999999997</v>
      </c>
      <c r="G15" s="4">
        <f>Airports[[#This Row],[Lat_dez]]*PI()/180</f>
        <v>0.70036669186764677</v>
      </c>
      <c r="H15" s="4">
        <f>Airports[[#This Row],[Lon_dez]]*PI()/180</f>
        <v>0.57587138669552895</v>
      </c>
      <c r="I15" s="4" t="b">
        <v>0</v>
      </c>
    </row>
    <row r="16" spans="1:9" x14ac:dyDescent="0.35">
      <c r="A16" t="s">
        <v>453</v>
      </c>
      <c r="B16" t="s">
        <v>7293</v>
      </c>
      <c r="C16" t="s">
        <v>454</v>
      </c>
      <c r="D16" t="s">
        <v>450</v>
      </c>
      <c r="E16" s="4">
        <v>36.901388888888889</v>
      </c>
      <c r="F16" s="4">
        <v>30.791666666666668</v>
      </c>
      <c r="G16" s="4">
        <f>Airports[[#This Row],[Lat_dez]]*PI()/180</f>
        <v>0.64405073466996299</v>
      </c>
      <c r="H16" s="4">
        <f>Airports[[#This Row],[Lon_dez]]*PI()/180</f>
        <v>0.53741596550992066</v>
      </c>
      <c r="I16" s="4" t="b">
        <v>0</v>
      </c>
    </row>
    <row r="17" spans="1:9" x14ac:dyDescent="0.35">
      <c r="A17" t="s">
        <v>481</v>
      </c>
      <c r="B17" t="s">
        <v>7294</v>
      </c>
      <c r="C17" t="s">
        <v>6</v>
      </c>
      <c r="D17" t="s">
        <v>7</v>
      </c>
      <c r="E17" s="4">
        <v>51.19</v>
      </c>
      <c r="F17" s="4">
        <v>4.4627777777777782</v>
      </c>
      <c r="G17" s="4">
        <f>Airports[[#This Row],[Lat_dez]]*PI()/180</f>
        <v>0.89343404409589722</v>
      </c>
      <c r="H17" s="4">
        <f>Airports[[#This Row],[Lon_dez]]*PI()/180</f>
        <v>7.7890166007058059E-2</v>
      </c>
      <c r="I17" s="4" t="b">
        <v>0</v>
      </c>
    </row>
    <row r="18" spans="1:9" x14ac:dyDescent="0.35">
      <c r="A18" t="s">
        <v>7560</v>
      </c>
      <c r="B18" t="s">
        <v>7295</v>
      </c>
      <c r="C18" t="s">
        <v>433</v>
      </c>
      <c r="D18" t="s">
        <v>417</v>
      </c>
      <c r="E18" s="4">
        <v>43.563333333333333</v>
      </c>
      <c r="F18" s="4">
        <v>-6.0344444444444445</v>
      </c>
      <c r="G18" s="4">
        <f>Airports[[#This Row],[Lat_dez]]*PI()/180</f>
        <v>0.76032359981046305</v>
      </c>
      <c r="H18" s="4">
        <f>Airports[[#This Row],[Lon_dez]]*PI()/180</f>
        <v>-0.1053209240842356</v>
      </c>
      <c r="I18" s="4" t="b">
        <v>0</v>
      </c>
    </row>
    <row r="19" spans="1:9" x14ac:dyDescent="0.35">
      <c r="A19" t="s">
        <v>7561</v>
      </c>
      <c r="B19" t="s">
        <v>7296</v>
      </c>
      <c r="C19" t="s">
        <v>161</v>
      </c>
      <c r="D19" t="s">
        <v>160</v>
      </c>
      <c r="E19" s="4">
        <v>37.936388888888885</v>
      </c>
      <c r="F19" s="4">
        <v>23.944166666666668</v>
      </c>
      <c r="G19" s="4">
        <f>Airports[[#This Row],[Lat_dez]]*PI()/180</f>
        <v>0.66211489242810428</v>
      </c>
      <c r="H19" s="4">
        <f>Airports[[#This Row],[Lon_dez]]*PI()/180</f>
        <v>0.41790454497960894</v>
      </c>
      <c r="I19" s="4" t="b">
        <v>0</v>
      </c>
    </row>
    <row r="20" spans="1:9" x14ac:dyDescent="0.35">
      <c r="A20" t="s">
        <v>558</v>
      </c>
      <c r="B20" t="s">
        <v>7297</v>
      </c>
      <c r="C20" t="s">
        <v>50</v>
      </c>
      <c r="D20" t="s">
        <v>30</v>
      </c>
      <c r="E20" s="4">
        <v>48.78</v>
      </c>
      <c r="F20" s="4">
        <v>8.08</v>
      </c>
      <c r="G20" s="4">
        <f>Airports[[#This Row],[Lat_dez]]*PI()/180</f>
        <v>0.85137160912283405</v>
      </c>
      <c r="H20" s="4">
        <f>Airports[[#This Row],[Lon_dez]]*PI()/180</f>
        <v>0.14102260356114182</v>
      </c>
      <c r="I20" s="4" t="b">
        <v>0</v>
      </c>
    </row>
    <row r="21" spans="1:9" x14ac:dyDescent="0.35">
      <c r="A21" t="s">
        <v>4</v>
      </c>
      <c r="B21" t="s">
        <v>7298</v>
      </c>
      <c r="C21" t="s">
        <v>5</v>
      </c>
      <c r="D21" t="s">
        <v>7299</v>
      </c>
      <c r="E21" s="4">
        <v>40.467500000000001</v>
      </c>
      <c r="F21" s="4">
        <v>50.046666666666667</v>
      </c>
      <c r="G21" s="4">
        <f>Airports[[#This Row],[Lat_dez]]*PI()/180</f>
        <v>0.70629111505080533</v>
      </c>
      <c r="H21" s="4">
        <f>Airports[[#This Row],[Lon_dez]]*PI()/180</f>
        <v>0.87347911298142877</v>
      </c>
      <c r="I21" s="4" t="b">
        <v>0</v>
      </c>
    </row>
    <row r="22" spans="1:9" x14ac:dyDescent="0.35">
      <c r="A22" t="s">
        <v>421</v>
      </c>
      <c r="B22" t="s">
        <v>7300</v>
      </c>
      <c r="C22" t="s">
        <v>422</v>
      </c>
      <c r="D22" t="s">
        <v>417</v>
      </c>
      <c r="E22" s="4">
        <v>41.296944444444442</v>
      </c>
      <c r="F22" s="4">
        <v>2.0783333333333336</v>
      </c>
      <c r="G22" s="4">
        <f>Airports[[#This Row],[Lat_dez]]*PI()/180</f>
        <v>0.72076765156873601</v>
      </c>
      <c r="H22" s="4">
        <f>Airports[[#This Row],[Lon_dez]]*PI()/180</f>
        <v>3.6273759620615485E-2</v>
      </c>
      <c r="I22" s="4" t="b">
        <v>0</v>
      </c>
    </row>
    <row r="23" spans="1:9" x14ac:dyDescent="0.35">
      <c r="A23" t="s">
        <v>235</v>
      </c>
      <c r="B23" t="s">
        <v>7301</v>
      </c>
      <c r="C23" t="s">
        <v>236</v>
      </c>
      <c r="D23" t="s">
        <v>229</v>
      </c>
      <c r="E23" s="4">
        <v>41.138333333333335</v>
      </c>
      <c r="F23" s="4">
        <v>16.760555555555555</v>
      </c>
      <c r="G23" s="4">
        <f>Airports[[#This Row],[Lat_dez]]*PI()/180</f>
        <v>0.71799936544960064</v>
      </c>
      <c r="H23" s="4">
        <f>Airports[[#This Row],[Lon_dez]]*PI()/180</f>
        <v>0.29252687890787182</v>
      </c>
      <c r="I23" s="4" t="b">
        <v>0</v>
      </c>
    </row>
    <row r="24" spans="1:9" x14ac:dyDescent="0.35">
      <c r="A24" t="s">
        <v>7562</v>
      </c>
      <c r="B24" t="s">
        <v>7302</v>
      </c>
      <c r="C24" t="s">
        <v>402</v>
      </c>
      <c r="D24" t="s">
        <v>401</v>
      </c>
      <c r="E24" s="4">
        <v>47.6</v>
      </c>
      <c r="F24" s="4">
        <v>7.5330555555555554</v>
      </c>
      <c r="G24" s="4">
        <f>Airports[[#This Row],[Lat_dez]]*PI()/180</f>
        <v>0.8307767239493008</v>
      </c>
      <c r="H24" s="4">
        <f>Airports[[#This Row],[Lon_dez]]*PI()/180</f>
        <v>0.13147662218009504</v>
      </c>
      <c r="I24" s="4" t="b">
        <v>0</v>
      </c>
    </row>
    <row r="25" spans="1:9" x14ac:dyDescent="0.35">
      <c r="A25" t="s">
        <v>126</v>
      </c>
      <c r="B25" t="s">
        <v>7303</v>
      </c>
      <c r="C25" t="s">
        <v>127</v>
      </c>
      <c r="D25" t="s">
        <v>121</v>
      </c>
      <c r="E25" s="4">
        <v>42.553888888888885</v>
      </c>
      <c r="F25" s="4">
        <v>9.4833333333333325</v>
      </c>
      <c r="G25" s="4">
        <f>Airports[[#This Row],[Lat_dez]]*PI()/180</f>
        <v>0.74270547063894254</v>
      </c>
      <c r="H25" s="4">
        <f>Airports[[#This Row],[Lon_dez]]*PI()/180</f>
        <v>0.16551539073079558</v>
      </c>
      <c r="I25" s="4" t="b">
        <v>0</v>
      </c>
    </row>
    <row r="26" spans="1:9" x14ac:dyDescent="0.35">
      <c r="A26" t="s">
        <v>317</v>
      </c>
      <c r="B26" t="s">
        <v>7305</v>
      </c>
      <c r="C26" t="s">
        <v>318</v>
      </c>
      <c r="D26" t="s">
        <v>7280</v>
      </c>
      <c r="E26" s="4">
        <v>54.657499999999999</v>
      </c>
      <c r="F26" s="4">
        <v>-6.2158333333333333</v>
      </c>
      <c r="G26" s="4">
        <f>Airports[[#This Row],[Lat_dez]]*PI()/180</f>
        <v>0.95395333590880071</v>
      </c>
      <c r="H26" s="4">
        <f>Airports[[#This Row],[Lon_dez]]*PI()/180</f>
        <v>-0.10848675742188087</v>
      </c>
      <c r="I26" s="4" t="b">
        <v>0</v>
      </c>
    </row>
    <row r="27" spans="1:9" x14ac:dyDescent="0.35">
      <c r="A27" t="s">
        <v>317</v>
      </c>
      <c r="B27" t="s">
        <v>7304</v>
      </c>
      <c r="C27" t="s">
        <v>319</v>
      </c>
      <c r="D27" t="s">
        <v>7280</v>
      </c>
      <c r="E27" s="4">
        <v>54.618055555555557</v>
      </c>
      <c r="F27" s="4">
        <v>-5.8725000000000005</v>
      </c>
      <c r="G27" s="4">
        <f>Airports[[#This Row],[Lat_dez]]*PI()/180</f>
        <v>0.95326490048162515</v>
      </c>
      <c r="H27" s="4">
        <f>Airports[[#This Row],[Lon_dez]]*PI()/180</f>
        <v>-0.10249446032336701</v>
      </c>
      <c r="I27" s="4" t="b">
        <v>0</v>
      </c>
    </row>
    <row r="28" spans="1:9" x14ac:dyDescent="0.35">
      <c r="A28" t="s">
        <v>276</v>
      </c>
      <c r="B28" t="s">
        <v>7306</v>
      </c>
      <c r="C28" t="s">
        <v>277</v>
      </c>
      <c r="D28" t="s">
        <v>407</v>
      </c>
      <c r="E28" s="4">
        <v>44.818333333333335</v>
      </c>
      <c r="F28" s="4">
        <v>20.308888888888891</v>
      </c>
      <c r="G28" s="4">
        <f>Airports[[#This Row],[Lat_dez]]*PI()/180</f>
        <v>0.78222748192299196</v>
      </c>
      <c r="H28" s="4">
        <f>Airports[[#This Row],[Lon_dez]]*PI()/180</f>
        <v>0.35445697853280395</v>
      </c>
      <c r="I28" s="4" t="b">
        <v>0</v>
      </c>
    </row>
    <row r="29" spans="1:9" x14ac:dyDescent="0.35">
      <c r="A29" t="s">
        <v>7563</v>
      </c>
      <c r="B29" t="s">
        <v>7307</v>
      </c>
      <c r="C29" t="s">
        <v>232</v>
      </c>
      <c r="D29" t="s">
        <v>229</v>
      </c>
      <c r="E29" s="4">
        <v>45.673888888888889</v>
      </c>
      <c r="F29" s="4">
        <v>9.7041666666666657</v>
      </c>
      <c r="G29" s="4">
        <f>Airports[[#This Row],[Lat_dez]]*PI()/180</f>
        <v>0.79715974330116568</v>
      </c>
      <c r="H29" s="4">
        <f>Airports[[#This Row],[Lon_dez]]*PI()/180</f>
        <v>0.16936965949561639</v>
      </c>
      <c r="I29" s="4" t="b">
        <v>0</v>
      </c>
    </row>
    <row r="30" spans="1:9" x14ac:dyDescent="0.35">
      <c r="A30" t="s">
        <v>322</v>
      </c>
      <c r="B30" t="s">
        <v>7308</v>
      </c>
      <c r="C30" t="s">
        <v>323</v>
      </c>
      <c r="D30" t="s">
        <v>321</v>
      </c>
      <c r="E30" s="4">
        <v>60.293333333333329</v>
      </c>
      <c r="F30" s="4">
        <v>5.2180555555555559</v>
      </c>
      <c r="G30" s="4">
        <f>Airports[[#This Row],[Lat_dez]]*PI()/180</f>
        <v>1.0523171836691143</v>
      </c>
      <c r="H30" s="4">
        <f>Airports[[#This Row],[Lon_dez]]*PI()/180</f>
        <v>9.1072249996426338E-2</v>
      </c>
      <c r="I30" s="4" t="b">
        <v>0</v>
      </c>
    </row>
    <row r="31" spans="1:9" x14ac:dyDescent="0.35">
      <c r="A31" t="s">
        <v>134</v>
      </c>
      <c r="B31" t="s">
        <v>7309</v>
      </c>
      <c r="C31" t="s">
        <v>135</v>
      </c>
      <c r="D31" t="s">
        <v>121</v>
      </c>
      <c r="E31" s="4">
        <v>44.825277777777778</v>
      </c>
      <c r="F31" s="4">
        <v>0.51861111111111113</v>
      </c>
      <c r="G31" s="4">
        <f>Airports[[#This Row],[Lat_dez]]*PI()/180</f>
        <v>0.78234868534326929</v>
      </c>
      <c r="H31" s="4">
        <f>Airports[[#This Row],[Lon_dez]]*PI()/180</f>
        <v>9.0514714263150373E-3</v>
      </c>
      <c r="I31" s="4" t="b">
        <v>0</v>
      </c>
    </row>
    <row r="32" spans="1:9" x14ac:dyDescent="0.35">
      <c r="A32" t="s">
        <v>34</v>
      </c>
      <c r="B32" t="s">
        <v>7310</v>
      </c>
      <c r="C32" t="s">
        <v>35</v>
      </c>
      <c r="D32" t="s">
        <v>30</v>
      </c>
      <c r="E32" s="4">
        <v>52.362222222222222</v>
      </c>
      <c r="F32" s="4">
        <v>13.500555555555556</v>
      </c>
      <c r="G32" s="4">
        <f>Airports[[#This Row],[Lat_dez]]*PI()/180</f>
        <v>0.91389318143871967</v>
      </c>
      <c r="H32" s="4">
        <f>Airports[[#This Row],[Lon_dez]]*PI()/180</f>
        <v>0.23562914529285667</v>
      </c>
      <c r="I32" s="4" t="b">
        <v>0</v>
      </c>
    </row>
    <row r="33" spans="1:9" x14ac:dyDescent="0.35">
      <c r="A33" t="s">
        <v>128</v>
      </c>
      <c r="B33" t="s">
        <v>7311</v>
      </c>
      <c r="C33" t="s">
        <v>129</v>
      </c>
      <c r="D33" t="s">
        <v>121</v>
      </c>
      <c r="E33" s="4">
        <v>43.468333333333334</v>
      </c>
      <c r="F33" s="4">
        <v>-1.5230555555555556</v>
      </c>
      <c r="G33" s="4">
        <f>Airports[[#This Row],[Lat_dez]]*PI()/180</f>
        <v>0.75866553702106843</v>
      </c>
      <c r="H33" s="4">
        <f>Airports[[#This Row],[Lon_dez]]*PI()/180</f>
        <v>-2.6582334135235856E-2</v>
      </c>
      <c r="I33" s="4" t="b">
        <v>0</v>
      </c>
    </row>
    <row r="34" spans="1:9" x14ac:dyDescent="0.35">
      <c r="A34" t="s">
        <v>423</v>
      </c>
      <c r="B34" t="s">
        <v>7312</v>
      </c>
      <c r="C34" t="s">
        <v>424</v>
      </c>
      <c r="D34" t="s">
        <v>417</v>
      </c>
      <c r="E34" s="4">
        <v>43.30083333333333</v>
      </c>
      <c r="F34" s="4">
        <v>-2.9105555555555553</v>
      </c>
      <c r="G34" s="4">
        <f>Airports[[#This Row],[Lat_dez]]*PI()/180</f>
        <v>0.75574211052397799</v>
      </c>
      <c r="H34" s="4">
        <f>Airports[[#This Row],[Lon_dez]]*PI()/180</f>
        <v>-5.0798777506657178E-2</v>
      </c>
      <c r="I34" s="4" t="b">
        <v>0</v>
      </c>
    </row>
    <row r="35" spans="1:9" x14ac:dyDescent="0.35">
      <c r="A35" t="s">
        <v>26</v>
      </c>
      <c r="B35" t="s">
        <v>7313</v>
      </c>
      <c r="C35" t="s">
        <v>27</v>
      </c>
      <c r="D35" t="s">
        <v>23</v>
      </c>
      <c r="E35" s="4">
        <v>55.740277777777777</v>
      </c>
      <c r="F35" s="4">
        <v>9.1516666666666673</v>
      </c>
      <c r="G35" s="4">
        <f>Airports[[#This Row],[Lat_dez]]*PI()/180</f>
        <v>0.97285137319845028</v>
      </c>
      <c r="H35" s="4">
        <f>Airports[[#This Row],[Lon_dez]]*PI()/180</f>
        <v>0.15972671537834773</v>
      </c>
      <c r="I35" s="4" t="b">
        <v>0</v>
      </c>
    </row>
    <row r="36" spans="1:9" x14ac:dyDescent="0.35">
      <c r="A36" t="s">
        <v>186</v>
      </c>
      <c r="B36" t="s">
        <v>7314</v>
      </c>
      <c r="C36" t="s">
        <v>187</v>
      </c>
      <c r="D36" t="s">
        <v>7280</v>
      </c>
      <c r="E36" s="4">
        <v>52.453611111111115</v>
      </c>
      <c r="F36" s="4">
        <v>-1.7477777777777779</v>
      </c>
      <c r="G36" s="4">
        <f>Airports[[#This Row],[Lat_dez]]*PI()/180</f>
        <v>0.91548821844957018</v>
      </c>
      <c r="H36" s="4">
        <f>Airports[[#This Row],[Lon_dez]]*PI()/180</f>
        <v>-3.0504476815412004E-2</v>
      </c>
      <c r="I36" s="4" t="b">
        <v>0</v>
      </c>
    </row>
    <row r="37" spans="1:9" x14ac:dyDescent="0.35">
      <c r="A37" t="s">
        <v>7564</v>
      </c>
      <c r="B37" t="s">
        <v>7315</v>
      </c>
      <c r="C37" t="s">
        <v>324</v>
      </c>
      <c r="D37" t="s">
        <v>321</v>
      </c>
      <c r="E37" s="4">
        <v>67.268888888888881</v>
      </c>
      <c r="F37" s="4">
        <v>14.363333333333333</v>
      </c>
      <c r="G37" s="4">
        <f>Airports[[#This Row],[Lat_dez]]*PI()/180</f>
        <v>1.174063595269341</v>
      </c>
      <c r="H37" s="4">
        <f>Airports[[#This Row],[Lon_dez]]*PI()/180</f>
        <v>0.25068745822811883</v>
      </c>
      <c r="I37" s="4" t="b">
        <v>0</v>
      </c>
    </row>
    <row r="38" spans="1:9" x14ac:dyDescent="0.35">
      <c r="A38" t="s">
        <v>233</v>
      </c>
      <c r="B38" t="s">
        <v>7316</v>
      </c>
      <c r="C38" t="s">
        <v>234</v>
      </c>
      <c r="D38" t="s">
        <v>229</v>
      </c>
      <c r="E38" s="4">
        <v>44.534166666666664</v>
      </c>
      <c r="F38" s="4">
        <v>11.290277777777778</v>
      </c>
      <c r="G38" s="4">
        <f>Airports[[#This Row],[Lat_dez]]*PI()/180</f>
        <v>0.77726783796524124</v>
      </c>
      <c r="H38" s="4">
        <f>Airports[[#This Row],[Lon_dez]]*PI()/180</f>
        <v>0.19705252068697088</v>
      </c>
      <c r="I38" s="4" t="b">
        <v>0</v>
      </c>
    </row>
    <row r="39" spans="1:9" x14ac:dyDescent="0.35">
      <c r="A39" t="s">
        <v>539</v>
      </c>
      <c r="B39" t="s">
        <v>7317</v>
      </c>
      <c r="C39" t="s">
        <v>39</v>
      </c>
      <c r="D39" t="s">
        <v>30</v>
      </c>
      <c r="E39" s="4">
        <v>50.865833333333335</v>
      </c>
      <c r="F39" s="4">
        <v>7.1425000000000001</v>
      </c>
      <c r="G39" s="4">
        <f>Airports[[#This Row],[Lat_dez]]*PI()/180</f>
        <v>0.88777626843734903</v>
      </c>
      <c r="H39" s="4">
        <f>Airports[[#This Row],[Lon_dez]]*PI()/180</f>
        <v>0.12466014182369499</v>
      </c>
      <c r="I39" s="4" t="b">
        <v>0</v>
      </c>
    </row>
    <row r="40" spans="1:9" x14ac:dyDescent="0.35">
      <c r="A40" t="s">
        <v>130</v>
      </c>
      <c r="B40" t="s">
        <v>7318</v>
      </c>
      <c r="C40" t="s">
        <v>131</v>
      </c>
      <c r="D40" t="s">
        <v>121</v>
      </c>
      <c r="E40" s="4">
        <v>44.828333333333333</v>
      </c>
      <c r="F40" s="4">
        <v>-0.7155555555555555</v>
      </c>
      <c r="G40" s="4">
        <f>Airports[[#This Row],[Lat_dez]]*PI()/180</f>
        <v>0.78240201484819127</v>
      </c>
      <c r="H40" s="4">
        <f>Airports[[#This Row],[Lon_dez]]*PI()/180</f>
        <v>-1.2488800425381644E-2</v>
      </c>
      <c r="I40" s="4" t="b">
        <v>0</v>
      </c>
    </row>
    <row r="41" spans="1:9" x14ac:dyDescent="0.35">
      <c r="A41" t="s">
        <v>409</v>
      </c>
      <c r="B41" t="s">
        <v>7319</v>
      </c>
      <c r="C41" t="s">
        <v>410</v>
      </c>
      <c r="D41" t="s">
        <v>411</v>
      </c>
      <c r="E41" s="4">
        <v>48.169999999999995</v>
      </c>
      <c r="F41" s="4">
        <v>17.212499999999999</v>
      </c>
      <c r="G41" s="4">
        <f>Airports[[#This Row],[Lat_dez]]*PI()/180</f>
        <v>0.84072510068566841</v>
      </c>
      <c r="H41" s="4">
        <f>Airports[[#This Row],[Lon_dez]]*PI()/180</f>
        <v>0.30041479749952393</v>
      </c>
      <c r="I41" s="4" t="b">
        <v>0</v>
      </c>
    </row>
    <row r="42" spans="1:9" x14ac:dyDescent="0.35">
      <c r="A42" t="s">
        <v>37</v>
      </c>
      <c r="B42" t="s">
        <v>7320</v>
      </c>
      <c r="C42" t="s">
        <v>38</v>
      </c>
      <c r="D42" t="s">
        <v>30</v>
      </c>
      <c r="E42" s="4">
        <v>53.047499999999999</v>
      </c>
      <c r="F42" s="4">
        <v>8.7866666666666671</v>
      </c>
      <c r="G42" s="4">
        <f>Airports[[#This Row],[Lat_dez]]*PI()/180</f>
        <v>0.92585353495169187</v>
      </c>
      <c r="H42" s="4">
        <f>Airports[[#This Row],[Lon_dez]]*PI()/180</f>
        <v>0.15335626360856844</v>
      </c>
      <c r="I42" s="4" t="b">
        <v>0</v>
      </c>
    </row>
    <row r="43" spans="1:9" x14ac:dyDescent="0.35">
      <c r="A43" t="s">
        <v>7321</v>
      </c>
      <c r="B43" t="s">
        <v>7322</v>
      </c>
      <c r="C43" t="s">
        <v>360</v>
      </c>
      <c r="D43" t="s">
        <v>350</v>
      </c>
      <c r="E43" s="4">
        <v>51.102499999999999</v>
      </c>
      <c r="F43" s="4">
        <v>16.885833333333334</v>
      </c>
      <c r="G43" s="4">
        <f>Airports[[#This Row],[Lat_dez]]*PI()/180</f>
        <v>0.89190688100040216</v>
      </c>
      <c r="H43" s="4">
        <f>Airports[[#This Row],[Lon_dez]]*PI()/180</f>
        <v>0.29471338860967583</v>
      </c>
      <c r="I43" s="4" t="b">
        <v>0</v>
      </c>
    </row>
    <row r="44" spans="1:9" x14ac:dyDescent="0.35">
      <c r="A44" t="s">
        <v>124</v>
      </c>
      <c r="B44" t="s">
        <v>7323</v>
      </c>
      <c r="C44" t="s">
        <v>125</v>
      </c>
      <c r="D44" t="s">
        <v>121</v>
      </c>
      <c r="E44" s="4">
        <v>48.447777777777773</v>
      </c>
      <c r="F44" s="4">
        <v>-4.4183333333333339</v>
      </c>
      <c r="G44" s="4">
        <f>Airports[[#This Row],[Lat_dez]]*PI()/180</f>
        <v>0.84557323749676383</v>
      </c>
      <c r="H44" s="4">
        <f>Airports[[#This Row],[Lon_dez]]*PI()/180</f>
        <v>-7.7114464117282802E-2</v>
      </c>
      <c r="I44" s="4" t="b">
        <v>0</v>
      </c>
    </row>
    <row r="45" spans="1:9" x14ac:dyDescent="0.35">
      <c r="A45" t="s">
        <v>230</v>
      </c>
      <c r="B45" t="s">
        <v>7324</v>
      </c>
      <c r="C45" t="s">
        <v>231</v>
      </c>
      <c r="D45" t="s">
        <v>229</v>
      </c>
      <c r="E45" s="4">
        <v>40.657499999999999</v>
      </c>
      <c r="F45" s="4">
        <v>17.946944444444444</v>
      </c>
      <c r="G45" s="4">
        <f>Airports[[#This Row],[Lat_dez]]*PI()/180</f>
        <v>0.70960724062959446</v>
      </c>
      <c r="H45" s="4">
        <f>Airports[[#This Row],[Lon_dez]]*PI()/180</f>
        <v>0.31323327122806011</v>
      </c>
      <c r="I45" s="4" t="b">
        <v>0</v>
      </c>
    </row>
    <row r="46" spans="1:9" x14ac:dyDescent="0.35">
      <c r="A46" t="s">
        <v>188</v>
      </c>
      <c r="B46" t="s">
        <v>7325</v>
      </c>
      <c r="C46" t="s">
        <v>189</v>
      </c>
      <c r="D46" t="s">
        <v>7280</v>
      </c>
      <c r="E46" s="4">
        <v>51.3825</v>
      </c>
      <c r="F46" s="4">
        <v>-2.7188888888888889</v>
      </c>
      <c r="G46" s="4">
        <f>Airports[[#This Row],[Lat_dez]]*PI()/180</f>
        <v>0.89679380290598643</v>
      </c>
      <c r="H46" s="4">
        <f>Airports[[#This Row],[Lon_dez]]*PI()/180</f>
        <v>-4.7453563107001377E-2</v>
      </c>
      <c r="I46" s="4" t="b">
        <v>0</v>
      </c>
    </row>
    <row r="47" spans="1:9" x14ac:dyDescent="0.35">
      <c r="A47" t="s">
        <v>7565</v>
      </c>
      <c r="B47" t="s">
        <v>7326</v>
      </c>
      <c r="C47" t="s">
        <v>447</v>
      </c>
      <c r="D47" t="s">
        <v>7327</v>
      </c>
      <c r="E47" s="4">
        <v>49.151111111111106</v>
      </c>
      <c r="F47" s="4">
        <v>16.694166666666668</v>
      </c>
      <c r="G47" s="4">
        <f>Airports[[#This Row],[Lat_dez]]*PI()/180</f>
        <v>0.85784871990245726</v>
      </c>
      <c r="H47" s="4">
        <f>Airports[[#This Row],[Lon_dez]]*PI()/180</f>
        <v>0.29136817421002004</v>
      </c>
      <c r="I47" s="4" t="b">
        <v>0</v>
      </c>
    </row>
    <row r="48" spans="1:9" x14ac:dyDescent="0.35">
      <c r="A48" t="s">
        <v>8</v>
      </c>
      <c r="B48" t="s">
        <v>7328</v>
      </c>
      <c r="C48" t="s">
        <v>9</v>
      </c>
      <c r="D48" t="s">
        <v>7</v>
      </c>
      <c r="E48" s="4">
        <v>50.902222222222221</v>
      </c>
      <c r="F48" s="4">
        <v>4.4986111111111109</v>
      </c>
      <c r="G48" s="4">
        <f>Airports[[#This Row],[Lat_dez]]*PI()/180</f>
        <v>0.88841137435960238</v>
      </c>
      <c r="H48" s="4">
        <f>Airports[[#This Row],[Lon_dez]]*PI()/180</f>
        <v>7.8515575655689354E-2</v>
      </c>
      <c r="I48" s="4" t="b">
        <v>0</v>
      </c>
    </row>
    <row r="49" spans="1:9" x14ac:dyDescent="0.35">
      <c r="A49" t="s">
        <v>467</v>
      </c>
      <c r="B49" t="s">
        <v>7329</v>
      </c>
      <c r="C49" t="s">
        <v>468</v>
      </c>
      <c r="D49" t="s">
        <v>469</v>
      </c>
      <c r="E49" s="4">
        <v>47.43666666666666</v>
      </c>
      <c r="F49" s="4">
        <v>19.255555555555556</v>
      </c>
      <c r="G49" s="4">
        <f>Airports[[#This Row],[Lat_dez]]*PI()/180</f>
        <v>0.82792601950437661</v>
      </c>
      <c r="H49" s="4">
        <f>Airports[[#This Row],[Lon_dez]]*PI()/180</f>
        <v>0.33607284374513036</v>
      </c>
      <c r="I49" s="4" t="b">
        <v>0</v>
      </c>
    </row>
    <row r="50" spans="1:9" x14ac:dyDescent="0.35">
      <c r="A50" t="s">
        <v>371</v>
      </c>
      <c r="B50" t="s">
        <v>7330</v>
      </c>
      <c r="C50" t="s">
        <v>374</v>
      </c>
      <c r="D50" t="s">
        <v>370</v>
      </c>
      <c r="E50" s="4">
        <v>44.573611111111113</v>
      </c>
      <c r="F50" s="4">
        <v>26.103333333333335</v>
      </c>
      <c r="G50" s="4">
        <f>Airports[[#This Row],[Lat_dez]]*PI()/180</f>
        <v>0.77795627339241691</v>
      </c>
      <c r="H50" s="4">
        <f>Airports[[#This Row],[Lon_dez]]*PI()/180</f>
        <v>0.45558911241225319</v>
      </c>
      <c r="I50" s="4" t="b">
        <v>0</v>
      </c>
    </row>
    <row r="51" spans="1:9" x14ac:dyDescent="0.35">
      <c r="A51" t="s">
        <v>7566</v>
      </c>
      <c r="B51" t="s">
        <v>7331</v>
      </c>
      <c r="C51" t="s">
        <v>16</v>
      </c>
      <c r="D51" t="s">
        <v>17</v>
      </c>
      <c r="E51" s="4">
        <v>42.568888888888893</v>
      </c>
      <c r="F51" s="4">
        <v>27.513888888888889</v>
      </c>
      <c r="G51" s="4">
        <f>Airports[[#This Row],[Lat_dez]]*PI()/180</f>
        <v>0.74296727002674179</v>
      </c>
      <c r="H51" s="4">
        <f>Airports[[#This Row],[Lon_dez]]*PI()/180</f>
        <v>0.48020795113899539</v>
      </c>
      <c r="I51" s="4" t="b">
        <v>0</v>
      </c>
    </row>
    <row r="52" spans="1:9" x14ac:dyDescent="0.35">
      <c r="A52" t="s">
        <v>237</v>
      </c>
      <c r="B52" t="s">
        <v>7332</v>
      </c>
      <c r="C52" t="s">
        <v>238</v>
      </c>
      <c r="D52" t="s">
        <v>229</v>
      </c>
      <c r="E52" s="4">
        <v>39.25138888888889</v>
      </c>
      <c r="F52" s="4">
        <v>9.0541666666666671</v>
      </c>
      <c r="G52" s="4">
        <f>Airports[[#This Row],[Lat_dez]]*PI()/180</f>
        <v>0.68506597209182984</v>
      </c>
      <c r="H52" s="4">
        <f>Airports[[#This Row],[Lon_dez]]*PI()/180</f>
        <v>0.15802501935765326</v>
      </c>
      <c r="I52" s="4" t="b">
        <v>0</v>
      </c>
    </row>
    <row r="53" spans="1:9" x14ac:dyDescent="0.35">
      <c r="A53" t="s">
        <v>190</v>
      </c>
      <c r="B53" t="s">
        <v>7333</v>
      </c>
      <c r="C53" t="s">
        <v>191</v>
      </c>
      <c r="D53" t="s">
        <v>7280</v>
      </c>
      <c r="E53" s="4">
        <v>51.396666666666668</v>
      </c>
      <c r="F53" s="4">
        <v>-3.3433333333333333</v>
      </c>
      <c r="G53" s="4">
        <f>Airports[[#This Row],[Lat_dez]]*PI()/180</f>
        <v>0.89704105788335231</v>
      </c>
      <c r="H53" s="4">
        <f>Airports[[#This Row],[Lon_dez]]*PI()/180</f>
        <v>-5.8352174658343754E-2</v>
      </c>
      <c r="I53" s="4" t="b">
        <v>0</v>
      </c>
    </row>
    <row r="54" spans="1:9" x14ac:dyDescent="0.35">
      <c r="A54" t="s">
        <v>240</v>
      </c>
      <c r="B54" t="s">
        <v>7334</v>
      </c>
      <c r="C54" t="s">
        <v>241</v>
      </c>
      <c r="D54" t="s">
        <v>229</v>
      </c>
      <c r="E54" s="4">
        <v>37.466666666666669</v>
      </c>
      <c r="F54" s="4">
        <v>15.066111111111113</v>
      </c>
      <c r="G54" s="4">
        <f>Airports[[#This Row],[Lat_dez]]*PI()/180</f>
        <v>0.65391669308054223</v>
      </c>
      <c r="H54" s="4">
        <f>Airports[[#This Row],[Lon_dez]]*PI()/180</f>
        <v>0.26295324436019013</v>
      </c>
      <c r="I54" s="4" t="b">
        <v>0</v>
      </c>
    </row>
    <row r="55" spans="1:9" x14ac:dyDescent="0.35">
      <c r="A55" t="s">
        <v>163</v>
      </c>
      <c r="B55" t="s">
        <v>7335</v>
      </c>
      <c r="C55" t="s">
        <v>164</v>
      </c>
      <c r="D55" t="s">
        <v>160</v>
      </c>
      <c r="E55" s="4">
        <v>35.531666666666666</v>
      </c>
      <c r="F55" s="4">
        <v>24.149444444444445</v>
      </c>
      <c r="G55" s="4">
        <f>Airports[[#This Row],[Lat_dez]]*PI()/180</f>
        <v>0.62014457205445184</v>
      </c>
      <c r="H55" s="4">
        <f>Airports[[#This Row],[Lon_dez]]*PI()/180</f>
        <v>0.42148731808300838</v>
      </c>
      <c r="I55" s="4" t="b">
        <v>0</v>
      </c>
    </row>
    <row r="56" spans="1:9" x14ac:dyDescent="0.35">
      <c r="A56" t="s">
        <v>7567</v>
      </c>
      <c r="B56" t="s">
        <v>7336</v>
      </c>
      <c r="C56" t="s">
        <v>466</v>
      </c>
      <c r="D56" t="s">
        <v>464</v>
      </c>
      <c r="E56" s="4">
        <v>50</v>
      </c>
      <c r="F56" s="4">
        <v>36.25</v>
      </c>
      <c r="G56" s="4">
        <f>Airports[[#This Row],[Lat_dez]]*PI()/180</f>
        <v>0.87266462599716477</v>
      </c>
      <c r="H56" s="4">
        <f>Airports[[#This Row],[Lon_dez]]*PI()/180</f>
        <v>0.6326818538479444</v>
      </c>
      <c r="I56" s="4" t="b">
        <v>0</v>
      </c>
    </row>
    <row r="57" spans="1:9" x14ac:dyDescent="0.35">
      <c r="A57" t="s">
        <v>482</v>
      </c>
      <c r="B57" t="s">
        <v>7337</v>
      </c>
      <c r="C57" t="s">
        <v>10</v>
      </c>
      <c r="D57" t="s">
        <v>7</v>
      </c>
      <c r="E57" s="4">
        <v>50.459166666666668</v>
      </c>
      <c r="F57" s="4">
        <v>4.453611111111111</v>
      </c>
      <c r="G57" s="4">
        <f>Airports[[#This Row],[Lat_dez]]*PI()/180</f>
        <v>0.88067859614590549</v>
      </c>
      <c r="H57" s="4">
        <f>Airports[[#This Row],[Lon_dez]]*PI()/180</f>
        <v>7.7730177492291899E-2</v>
      </c>
      <c r="I57" s="4" t="b">
        <v>0</v>
      </c>
    </row>
    <row r="58" spans="1:9" x14ac:dyDescent="0.35">
      <c r="A58" t="s">
        <v>7568</v>
      </c>
      <c r="B58" t="s">
        <v>7338</v>
      </c>
      <c r="C58" t="s">
        <v>372</v>
      </c>
      <c r="D58" t="s">
        <v>370</v>
      </c>
      <c r="E58" s="4">
        <v>46.784999999999997</v>
      </c>
      <c r="F58" s="4">
        <v>23.68611111111111</v>
      </c>
      <c r="G58" s="4">
        <f>Airports[[#This Row],[Lat_dez]]*PI()/180</f>
        <v>0.81655229054554701</v>
      </c>
      <c r="H58" s="4">
        <f>Airports[[#This Row],[Lon_dez]]*PI()/180</f>
        <v>0.41340062588210136</v>
      </c>
      <c r="I58" s="4" t="b">
        <v>0</v>
      </c>
    </row>
    <row r="59" spans="1:9" x14ac:dyDescent="0.35">
      <c r="A59" t="s">
        <v>274</v>
      </c>
      <c r="B59" t="s">
        <v>7339</v>
      </c>
      <c r="C59" t="s">
        <v>275</v>
      </c>
      <c r="D59" t="s">
        <v>229</v>
      </c>
      <c r="E59" s="4">
        <v>37</v>
      </c>
      <c r="F59" s="4">
        <v>14.6</v>
      </c>
      <c r="G59" s="4">
        <f>Airports[[#This Row],[Lat_dez]]*PI()/180</f>
        <v>0.64577182323790194</v>
      </c>
      <c r="H59" s="4">
        <f>Airports[[#This Row],[Lon_dez]]*PI()/180</f>
        <v>0.25481807079117208</v>
      </c>
      <c r="I59" s="4" t="b">
        <v>0</v>
      </c>
    </row>
    <row r="60" spans="1:9" x14ac:dyDescent="0.35">
      <c r="A60" t="s">
        <v>222</v>
      </c>
      <c r="B60" t="s">
        <v>7340</v>
      </c>
      <c r="C60" t="s">
        <v>223</v>
      </c>
      <c r="D60" t="s">
        <v>216</v>
      </c>
      <c r="E60" s="4">
        <v>51.842777777777783</v>
      </c>
      <c r="F60" s="4">
        <v>-8.4919444444444441</v>
      </c>
      <c r="G60" s="4">
        <f>Airports[[#This Row],[Lat_dez]]*PI()/180</f>
        <v>0.90482716560197141</v>
      </c>
      <c r="H60" s="4">
        <f>Airports[[#This Row],[Lon_dez]]*PI()/180</f>
        <v>-0.14821239045199625</v>
      </c>
      <c r="I60" s="4" t="b">
        <v>0</v>
      </c>
    </row>
    <row r="61" spans="1:9" x14ac:dyDescent="0.35">
      <c r="A61" t="s">
        <v>7569</v>
      </c>
      <c r="B61" t="s">
        <v>7341</v>
      </c>
      <c r="C61" t="s">
        <v>362</v>
      </c>
      <c r="D61" t="s">
        <v>450</v>
      </c>
      <c r="E61" s="4">
        <v>40.283055555555556</v>
      </c>
      <c r="F61" s="4">
        <v>-7.5</v>
      </c>
      <c r="G61" s="4">
        <f>Airports[[#This Row],[Lat_dez]]*PI()/180</f>
        <v>0.70307195220823804</v>
      </c>
      <c r="H61" s="4">
        <f>Airports[[#This Row],[Lon_dez]]*PI()/180</f>
        <v>-0.1308996938995747</v>
      </c>
      <c r="I61" s="4" t="b">
        <v>0</v>
      </c>
    </row>
    <row r="62" spans="1:9" x14ac:dyDescent="0.35">
      <c r="A62" t="s">
        <v>456</v>
      </c>
      <c r="B62" t="s">
        <v>7342</v>
      </c>
      <c r="C62" t="s">
        <v>457</v>
      </c>
      <c r="D62" t="s">
        <v>450</v>
      </c>
      <c r="E62" s="4">
        <v>36.713055555555556</v>
      </c>
      <c r="F62" s="4">
        <v>28.7925</v>
      </c>
      <c r="G62" s="4">
        <f>Airports[[#This Row],[Lat_dez]]*PI()/180</f>
        <v>0.64076369791204046</v>
      </c>
      <c r="H62" s="4">
        <f>Airports[[#This Row],[Lon_dez]]*PI()/180</f>
        <v>0.50252392488046727</v>
      </c>
      <c r="I62" s="4" t="b">
        <v>0</v>
      </c>
    </row>
    <row r="63" spans="1:9" x14ac:dyDescent="0.35">
      <c r="A63" t="s">
        <v>7630</v>
      </c>
      <c r="B63" t="s">
        <v>7343</v>
      </c>
      <c r="C63" t="s">
        <v>351</v>
      </c>
      <c r="D63" t="s">
        <v>350</v>
      </c>
      <c r="E63" s="4">
        <v>54.377499999999998</v>
      </c>
      <c r="F63" s="4">
        <v>18.466111111111111</v>
      </c>
      <c r="G63" s="4">
        <f>Airports[[#This Row],[Lat_dez]]*PI()/180</f>
        <v>0.94906641400321645</v>
      </c>
      <c r="H63" s="4">
        <f>Airports[[#This Row],[Lon_dez]]*PI()/180</f>
        <v>0.32229443892799731</v>
      </c>
      <c r="I63" s="4" t="b">
        <v>0</v>
      </c>
    </row>
    <row r="64" spans="1:9" x14ac:dyDescent="0.35">
      <c r="A64" t="s">
        <v>7570</v>
      </c>
      <c r="B64" t="s">
        <v>7344</v>
      </c>
      <c r="C64" t="s">
        <v>470</v>
      </c>
      <c r="D64" t="s">
        <v>469</v>
      </c>
      <c r="E64" s="4">
        <v>47.488888888888887</v>
      </c>
      <c r="F64" s="4">
        <v>21.615277777777781</v>
      </c>
      <c r="G64" s="4">
        <f>Airports[[#This Row],[Lat_dez]]*PI()/180</f>
        <v>0.82883746922486268</v>
      </c>
      <c r="H64" s="4">
        <f>Airports[[#This Row],[Lon_dez]]*PI()/180</f>
        <v>0.37725776595538552</v>
      </c>
      <c r="I64" s="4" t="b">
        <v>0</v>
      </c>
    </row>
    <row r="65" spans="1:9" x14ac:dyDescent="0.35">
      <c r="A65" t="s">
        <v>7631</v>
      </c>
      <c r="B65" t="s">
        <v>7345</v>
      </c>
      <c r="C65" t="s">
        <v>316</v>
      </c>
      <c r="D65" t="s">
        <v>309</v>
      </c>
      <c r="E65" s="4">
        <v>51.957222222222228</v>
      </c>
      <c r="F65" s="4">
        <v>4.4416666666666673</v>
      </c>
      <c r="G65" s="4">
        <f>Airports[[#This Row],[Lat_dez]]*PI()/180</f>
        <v>0.90682459796814274</v>
      </c>
      <c r="H65" s="4">
        <f>Airports[[#This Row],[Lon_dez]]*PI()/180</f>
        <v>7.7521707609414819E-2</v>
      </c>
      <c r="I65" s="4" t="b">
        <v>0</v>
      </c>
    </row>
    <row r="66" spans="1:9" x14ac:dyDescent="0.35">
      <c r="A66" t="s">
        <v>7346</v>
      </c>
      <c r="B66" t="s">
        <v>7347</v>
      </c>
      <c r="C66" t="s">
        <v>194</v>
      </c>
      <c r="D66" t="s">
        <v>7280</v>
      </c>
      <c r="E66" s="4">
        <v>52.831111111111113</v>
      </c>
      <c r="F66" s="4">
        <v>-1.3280555555555555</v>
      </c>
      <c r="G66" s="4">
        <f>Airports[[#This Row],[Lat_dez]]*PI()/180</f>
        <v>0.9220768363758487</v>
      </c>
      <c r="H66" s="4">
        <f>Airports[[#This Row],[Lon_dez]]*PI()/180</f>
        <v>-2.3178942093846914E-2</v>
      </c>
      <c r="I66" s="4" t="b">
        <v>0</v>
      </c>
    </row>
    <row r="67" spans="1:9" x14ac:dyDescent="0.35">
      <c r="A67" t="s">
        <v>42</v>
      </c>
      <c r="B67" t="s">
        <v>7348</v>
      </c>
      <c r="C67" t="s">
        <v>43</v>
      </c>
      <c r="D67" t="s">
        <v>30</v>
      </c>
      <c r="E67" s="4">
        <v>51.518055555555556</v>
      </c>
      <c r="F67" s="4">
        <v>7.612222222222222</v>
      </c>
      <c r="G67" s="4">
        <f>Airports[[#This Row],[Lat_dez]]*PI()/180</f>
        <v>0.89915969366980086</v>
      </c>
      <c r="H67" s="4">
        <f>Airports[[#This Row],[Lon_dez]]*PI()/180</f>
        <v>0.13285834117125722</v>
      </c>
      <c r="I67" s="4" t="b">
        <v>0</v>
      </c>
    </row>
    <row r="68" spans="1:9" x14ac:dyDescent="0.35">
      <c r="A68" t="s">
        <v>40</v>
      </c>
      <c r="B68" t="s">
        <v>7349</v>
      </c>
      <c r="C68" t="s">
        <v>41</v>
      </c>
      <c r="D68" t="s">
        <v>30</v>
      </c>
      <c r="E68" s="4">
        <v>51.1325</v>
      </c>
      <c r="F68" s="4">
        <v>13.766944444444444</v>
      </c>
      <c r="G68" s="4">
        <f>Airports[[#This Row],[Lat_dez]]*PI()/180</f>
        <v>0.89243047977600065</v>
      </c>
      <c r="H68" s="4">
        <f>Airports[[#This Row],[Lon_dez]]*PI()/180</f>
        <v>0.24027850849469712</v>
      </c>
      <c r="I68" s="4" t="b">
        <v>0</v>
      </c>
    </row>
    <row r="69" spans="1:9" x14ac:dyDescent="0.35">
      <c r="A69" t="s">
        <v>217</v>
      </c>
      <c r="B69" t="s">
        <v>7350</v>
      </c>
      <c r="C69" t="s">
        <v>218</v>
      </c>
      <c r="D69" t="s">
        <v>216</v>
      </c>
      <c r="E69" s="4">
        <v>53.421111111111109</v>
      </c>
      <c r="F69" s="4">
        <v>-6.27</v>
      </c>
      <c r="G69" s="4">
        <f>Airports[[#This Row],[Lat_dez]]*PI()/180</f>
        <v>0.93237427896261527</v>
      </c>
      <c r="H69" s="4">
        <f>Airports[[#This Row],[Lon_dez]]*PI()/180</f>
        <v>-0.10943214410004444</v>
      </c>
      <c r="I69" s="4" t="b">
        <v>0</v>
      </c>
    </row>
    <row r="70" spans="1:9" x14ac:dyDescent="0.35">
      <c r="A70" t="s">
        <v>284</v>
      </c>
      <c r="B70" t="s">
        <v>7351</v>
      </c>
      <c r="C70" t="s">
        <v>285</v>
      </c>
      <c r="D70" t="s">
        <v>283</v>
      </c>
      <c r="E70" s="4">
        <v>42.56111111111111</v>
      </c>
      <c r="F70" s="4">
        <v>18.268055555555556</v>
      </c>
      <c r="G70" s="4">
        <f>Airports[[#This Row],[Lat_dez]]*PI()/180</f>
        <v>0.74283152219603099</v>
      </c>
      <c r="H70" s="4">
        <f>Airports[[#This Row],[Lon_dez]]*PI()/180</f>
        <v>0.31883771738168631</v>
      </c>
      <c r="I70" s="4" t="b">
        <v>0</v>
      </c>
    </row>
    <row r="71" spans="1:9" x14ac:dyDescent="0.35">
      <c r="A71" t="s">
        <v>44</v>
      </c>
      <c r="B71" t="s">
        <v>7352</v>
      </c>
      <c r="C71" t="s">
        <v>45</v>
      </c>
      <c r="D71" t="s">
        <v>30</v>
      </c>
      <c r="E71" s="4">
        <v>51.289444444444442</v>
      </c>
      <c r="F71" s="4">
        <v>6.7666666666666666</v>
      </c>
      <c r="G71" s="4">
        <f>Airports[[#This Row],[Lat_dez]]*PI()/180</f>
        <v>0.89516967707426942</v>
      </c>
      <c r="H71" s="4">
        <f>Airports[[#This Row],[Lon_dez]]*PI()/180</f>
        <v>0.11810061271828295</v>
      </c>
      <c r="I71" s="4" t="b">
        <v>0</v>
      </c>
    </row>
    <row r="72" spans="1:9" x14ac:dyDescent="0.35">
      <c r="A72" t="s">
        <v>192</v>
      </c>
      <c r="B72" t="s">
        <v>7353</v>
      </c>
      <c r="C72" t="s">
        <v>193</v>
      </c>
      <c r="D72" t="s">
        <v>7280</v>
      </c>
      <c r="E72" s="4">
        <v>55.95</v>
      </c>
      <c r="F72" s="4">
        <v>-3.3725000000000001</v>
      </c>
      <c r="G72" s="4">
        <f>Airports[[#This Row],[Lat_dez]]*PI()/180</f>
        <v>0.97651171649082735</v>
      </c>
      <c r="H72" s="4">
        <f>Airports[[#This Row],[Lon_dez]]*PI()/180</f>
        <v>-5.8861229023508765E-2</v>
      </c>
      <c r="I72" s="4" t="b">
        <v>0</v>
      </c>
    </row>
    <row r="73" spans="1:9" x14ac:dyDescent="0.35">
      <c r="A73" t="s">
        <v>312</v>
      </c>
      <c r="B73" t="s">
        <v>7354</v>
      </c>
      <c r="C73" t="s">
        <v>313</v>
      </c>
      <c r="D73" t="s">
        <v>309</v>
      </c>
      <c r="E73" s="4">
        <v>51.45</v>
      </c>
      <c r="F73" s="4">
        <v>5.3744444444444444</v>
      </c>
      <c r="G73" s="4">
        <f>Airports[[#This Row],[Lat_dez]]*PI()/180</f>
        <v>0.89797190015108252</v>
      </c>
      <c r="H73" s="4">
        <f>Airports[[#This Row],[Lon_dez]]*PI()/180</f>
        <v>9.3801751021073035E-2</v>
      </c>
      <c r="I73" s="4" t="b">
        <v>0</v>
      </c>
    </row>
    <row r="74" spans="1:9" x14ac:dyDescent="0.35">
      <c r="A74" t="s">
        <v>7571</v>
      </c>
      <c r="B74" t="s">
        <v>7355</v>
      </c>
      <c r="C74" t="s">
        <v>195</v>
      </c>
      <c r="D74" t="s">
        <v>7280</v>
      </c>
      <c r="E74" s="4">
        <v>50.734444444444442</v>
      </c>
      <c r="F74" s="4">
        <v>-3.4138888888888888</v>
      </c>
      <c r="G74" s="4">
        <f>Airports[[#This Row],[Lat_dez]]*PI()/180</f>
        <v>0.88548309972570083</v>
      </c>
      <c r="H74" s="4">
        <f>Airports[[#This Row],[Lon_dez]]*PI()/180</f>
        <v>-5.9583601408361969E-2</v>
      </c>
      <c r="I74" s="4" t="b">
        <v>0</v>
      </c>
    </row>
    <row r="75" spans="1:9" x14ac:dyDescent="0.35">
      <c r="A75" t="s">
        <v>363</v>
      </c>
      <c r="B75" t="s">
        <v>7356</v>
      </c>
      <c r="C75" t="s">
        <v>364</v>
      </c>
      <c r="D75" t="s">
        <v>361</v>
      </c>
      <c r="E75" s="4">
        <v>37.014166666666668</v>
      </c>
      <c r="F75" s="4">
        <v>-7.9658333333333333</v>
      </c>
      <c r="G75" s="4">
        <f>Airports[[#This Row],[Lat_dez]]*PI()/180</f>
        <v>0.64601907821526783</v>
      </c>
      <c r="H75" s="4">
        <f>Airports[[#This Row],[Lon_dez]]*PI()/180</f>
        <v>-0.13903001933178163</v>
      </c>
      <c r="I75" s="4" t="b">
        <v>0</v>
      </c>
    </row>
    <row r="76" spans="1:9" x14ac:dyDescent="0.35">
      <c r="A76" t="s">
        <v>136</v>
      </c>
      <c r="B76" t="s">
        <v>7357</v>
      </c>
      <c r="C76" t="s">
        <v>137</v>
      </c>
      <c r="D76" t="s">
        <v>121</v>
      </c>
      <c r="E76" s="4">
        <v>41.500555555555557</v>
      </c>
      <c r="F76" s="4">
        <v>9.0977777777777789</v>
      </c>
      <c r="G76" s="4">
        <f>Airports[[#This Row],[Lat_dez]]*PI()/180</f>
        <v>0.7243213358512689</v>
      </c>
      <c r="H76" s="4">
        <f>Airports[[#This Row],[Lon_dez]]*PI()/180</f>
        <v>0.15878617683699522</v>
      </c>
      <c r="I76" s="4" t="b">
        <v>0</v>
      </c>
    </row>
    <row r="77" spans="1:9" x14ac:dyDescent="0.35">
      <c r="A77" t="s">
        <v>243</v>
      </c>
      <c r="B77" t="s">
        <v>7358</v>
      </c>
      <c r="C77" t="s">
        <v>244</v>
      </c>
      <c r="D77" t="s">
        <v>229</v>
      </c>
      <c r="E77" s="4">
        <v>43.80972222222222</v>
      </c>
      <c r="F77" s="4">
        <v>11.205</v>
      </c>
      <c r="G77" s="4">
        <f>Airports[[#This Row],[Lat_dez]]*PI()/180</f>
        <v>0.7646238971619046</v>
      </c>
      <c r="H77" s="4">
        <f>Airports[[#This Row],[Lon_dez]]*PI()/180</f>
        <v>0.19556414268596461</v>
      </c>
      <c r="I77" s="4" t="b">
        <v>0</v>
      </c>
    </row>
    <row r="78" spans="1:9" x14ac:dyDescent="0.35">
      <c r="A78" t="s">
        <v>56</v>
      </c>
      <c r="B78" t="s">
        <v>7359</v>
      </c>
      <c r="C78" t="s">
        <v>57</v>
      </c>
      <c r="D78" t="s">
        <v>30</v>
      </c>
      <c r="E78" s="4">
        <v>50.026388888888889</v>
      </c>
      <c r="F78" s="4">
        <v>8.5430555555555561</v>
      </c>
      <c r="G78" s="4">
        <f>Airports[[#This Row],[Lat_dez]]*PI()/180</f>
        <v>0.87312519899421881</v>
      </c>
      <c r="H78" s="4">
        <f>Airports[[#This Row],[Lon_dez]]*PI()/180</f>
        <v>0.14910444762523781</v>
      </c>
      <c r="I78" s="4" t="b">
        <v>0</v>
      </c>
    </row>
    <row r="79" spans="1:9" x14ac:dyDescent="0.35">
      <c r="A79" t="s">
        <v>7572</v>
      </c>
      <c r="B79" t="s">
        <v>7360</v>
      </c>
      <c r="C79" t="s">
        <v>66</v>
      </c>
      <c r="D79" t="s">
        <v>30</v>
      </c>
      <c r="E79" s="4">
        <v>49.949722222222221</v>
      </c>
      <c r="F79" s="4">
        <v>7.2638888888888893</v>
      </c>
      <c r="G79" s="4">
        <f>Airports[[#This Row],[Lat_dez]]*PI()/180</f>
        <v>0.87178711323435654</v>
      </c>
      <c r="H79" s="4">
        <f>Airports[[#This Row],[Lon_dez]]*PI()/180</f>
        <v>0.12677877761014367</v>
      </c>
      <c r="I79" s="4" t="b">
        <v>0</v>
      </c>
    </row>
    <row r="80" spans="1:9" x14ac:dyDescent="0.35">
      <c r="A80" t="s">
        <v>48</v>
      </c>
      <c r="B80" t="s">
        <v>7361</v>
      </c>
      <c r="C80" t="s">
        <v>49</v>
      </c>
      <c r="D80" t="s">
        <v>30</v>
      </c>
      <c r="E80" s="4">
        <v>47.671111111111109</v>
      </c>
      <c r="F80" s="4">
        <v>9.511388888888888</v>
      </c>
      <c r="G80" s="4">
        <f>Airports[[#This Row],[Lat_dez]]*PI()/180</f>
        <v>0.83201784697294134</v>
      </c>
      <c r="H80" s="4">
        <f>Airports[[#This Row],[Lon_dez]]*PI()/180</f>
        <v>0.1660050525487162</v>
      </c>
      <c r="I80" s="4" t="b">
        <v>0</v>
      </c>
    </row>
    <row r="81" spans="1:9" x14ac:dyDescent="0.35">
      <c r="A81" t="s">
        <v>7573</v>
      </c>
      <c r="B81" t="s">
        <v>7362</v>
      </c>
      <c r="C81" t="s">
        <v>7363</v>
      </c>
      <c r="D81" t="s">
        <v>417</v>
      </c>
      <c r="E81" s="4">
        <v>28.452500000000001</v>
      </c>
      <c r="F81" s="4">
        <v>-13.86361111111111</v>
      </c>
      <c r="G81" s="4">
        <f>Airports[[#This Row],[Lat_dez]]*PI()/180</f>
        <v>0.49658980542368658</v>
      </c>
      <c r="H81" s="4">
        <f>Airports[[#This Row],[Lon_dez]]*PI()/180</f>
        <v>-0.24196566010495829</v>
      </c>
      <c r="I81" s="4" t="b">
        <v>0</v>
      </c>
    </row>
    <row r="82" spans="1:9" x14ac:dyDescent="0.35">
      <c r="A82" t="s">
        <v>219</v>
      </c>
      <c r="B82" t="s">
        <v>7364</v>
      </c>
      <c r="C82" t="s">
        <v>221</v>
      </c>
      <c r="D82" t="s">
        <v>216</v>
      </c>
      <c r="E82" s="4">
        <v>53.910277777777779</v>
      </c>
      <c r="F82" s="4">
        <v>-8.8183333333333334</v>
      </c>
      <c r="G82" s="4">
        <f>Airports[[#This Row],[Lat_dez]]*PI()/180</f>
        <v>0.94091184788695414</v>
      </c>
      <c r="H82" s="4">
        <f>Airports[[#This Row],[Lon_dez]]*PI()/180</f>
        <v>-0.15390895120503331</v>
      </c>
      <c r="I82" s="4" t="b">
        <v>0</v>
      </c>
    </row>
    <row r="83" spans="1:9" x14ac:dyDescent="0.35">
      <c r="A83" t="s">
        <v>403</v>
      </c>
      <c r="B83" t="s">
        <v>7365</v>
      </c>
      <c r="C83" t="s">
        <v>404</v>
      </c>
      <c r="D83" t="s">
        <v>401</v>
      </c>
      <c r="E83" s="4">
        <v>46.238055555555555</v>
      </c>
      <c r="F83" s="4">
        <v>6.1088888888888881</v>
      </c>
      <c r="G83" s="4">
        <f>Airports[[#This Row],[Lat_dez]]*PI()/180</f>
        <v>0.80700630916450034</v>
      </c>
      <c r="H83" s="4">
        <f>Airports[[#This Row],[Lon_dez]]*PI()/180</f>
        <v>0.10662022474960914</v>
      </c>
      <c r="I83" s="4" t="b">
        <v>0</v>
      </c>
    </row>
    <row r="84" spans="1:9" x14ac:dyDescent="0.35">
      <c r="A84" t="s">
        <v>245</v>
      </c>
      <c r="B84" t="s">
        <v>7366</v>
      </c>
      <c r="C84" t="s">
        <v>246</v>
      </c>
      <c r="D84" t="s">
        <v>229</v>
      </c>
      <c r="E84" s="4">
        <v>44.411944444444444</v>
      </c>
      <c r="F84" s="4">
        <v>8.8416666666666668</v>
      </c>
      <c r="G84" s="4">
        <f>Airports[[#This Row],[Lat_dez]]*PI()/180</f>
        <v>0.77513465776835944</v>
      </c>
      <c r="H84" s="4">
        <f>Airports[[#This Row],[Lon_dez]]*PI()/180</f>
        <v>0.15431619469716532</v>
      </c>
      <c r="I84" s="4" t="b">
        <v>0</v>
      </c>
    </row>
    <row r="85" spans="1:9" x14ac:dyDescent="0.35">
      <c r="A85" t="s">
        <v>7574</v>
      </c>
      <c r="B85" t="s">
        <v>7367</v>
      </c>
      <c r="C85" t="s">
        <v>425</v>
      </c>
      <c r="D85" t="s">
        <v>417</v>
      </c>
      <c r="E85" s="4">
        <v>41.900833333333331</v>
      </c>
      <c r="F85" s="4">
        <v>2.7602777777777776</v>
      </c>
      <c r="G85" s="4">
        <f>Airports[[#This Row],[Lat_dez]]*PI()/180</f>
        <v>0.73130750099605735</v>
      </c>
      <c r="H85" s="4">
        <f>Airports[[#This Row],[Lon_dez]]*PI()/180</f>
        <v>4.8175935491854588E-2</v>
      </c>
      <c r="I85" s="4" t="b">
        <v>0</v>
      </c>
    </row>
    <row r="86" spans="1:9" x14ac:dyDescent="0.35">
      <c r="A86" t="s">
        <v>196</v>
      </c>
      <c r="B86" t="s">
        <v>7368</v>
      </c>
      <c r="C86" t="s">
        <v>197</v>
      </c>
      <c r="D86" t="s">
        <v>7280</v>
      </c>
      <c r="E86" s="4">
        <v>55.871944444444445</v>
      </c>
      <c r="F86" s="4">
        <v>-4.4330555555555557</v>
      </c>
      <c r="G86" s="4">
        <f>Airports[[#This Row],[Lat_dez]]*PI()/180</f>
        <v>0.97514939004690959</v>
      </c>
      <c r="H86" s="4">
        <f>Airports[[#This Row],[Lon_dez]]*PI()/180</f>
        <v>-7.7371415368270843E-2</v>
      </c>
      <c r="I86" s="4" t="b">
        <v>0</v>
      </c>
    </row>
    <row r="87" spans="1:9" x14ac:dyDescent="0.35">
      <c r="A87" t="s">
        <v>196</v>
      </c>
      <c r="B87" t="s">
        <v>7369</v>
      </c>
      <c r="C87" t="s">
        <v>210</v>
      </c>
      <c r="D87" t="s">
        <v>7280</v>
      </c>
      <c r="E87" s="4">
        <v>55.507777777777775</v>
      </c>
      <c r="F87" s="4">
        <v>-4.586666666666666</v>
      </c>
      <c r="G87" s="4">
        <f>Airports[[#This Row],[Lat_dez]]*PI()/180</f>
        <v>0.96879348268756349</v>
      </c>
      <c r="H87" s="4">
        <f>Airports[[#This Row],[Lon_dez]]*PI()/180</f>
        <v>-8.0052435024806565E-2</v>
      </c>
      <c r="I87" s="4" t="b">
        <v>0</v>
      </c>
    </row>
    <row r="88" spans="1:9" x14ac:dyDescent="0.35">
      <c r="A88" t="s">
        <v>7575</v>
      </c>
      <c r="B88" t="s">
        <v>7370</v>
      </c>
      <c r="C88" t="s">
        <v>397</v>
      </c>
      <c r="D88" t="s">
        <v>394</v>
      </c>
      <c r="E88" s="4">
        <v>57.662777777777777</v>
      </c>
      <c r="F88" s="4">
        <v>12.279722222222222</v>
      </c>
      <c r="G88" s="4">
        <f>Airports[[#This Row],[Lat_dez]]*PI()/180</f>
        <v>1.0064053280680414</v>
      </c>
      <c r="H88" s="4">
        <f>Airports[[#This Row],[Lon_dez]]*PI()/180</f>
        <v>0.21432158400809256</v>
      </c>
      <c r="I88" s="4" t="b">
        <v>0</v>
      </c>
    </row>
    <row r="89" spans="1:9" x14ac:dyDescent="0.35">
      <c r="A89" t="s">
        <v>7371</v>
      </c>
      <c r="B89" t="s">
        <v>7372</v>
      </c>
      <c r="C89" t="s">
        <v>7373</v>
      </c>
      <c r="D89" t="s">
        <v>417</v>
      </c>
      <c r="E89" s="4">
        <v>27.931666666666668</v>
      </c>
      <c r="F89" s="4">
        <v>-15.386388888888888</v>
      </c>
      <c r="G89" s="4">
        <f>Airports[[#This Row],[Lat_dez]]*PI()/180</f>
        <v>0.48749954890288283</v>
      </c>
      <c r="H89" s="4">
        <f>Airports[[#This Row],[Lon_dez]]*PI()/180</f>
        <v>-0.26854314610338303</v>
      </c>
      <c r="I89" s="4" t="b">
        <v>0</v>
      </c>
    </row>
    <row r="90" spans="1:9" x14ac:dyDescent="0.35">
      <c r="A90" t="s">
        <v>7576</v>
      </c>
      <c r="B90" t="s">
        <v>7374</v>
      </c>
      <c r="C90" t="s">
        <v>426</v>
      </c>
      <c r="D90" t="s">
        <v>417</v>
      </c>
      <c r="E90" s="4">
        <v>37.188611111111108</v>
      </c>
      <c r="F90" s="4">
        <v>-3.777222222222222</v>
      </c>
      <c r="G90" s="4">
        <f>Airports[[#This Row],[Lat_dez]]*PI()/180</f>
        <v>0.64906370813263559</v>
      </c>
      <c r="H90" s="4">
        <f>Airports[[#This Row],[Lon_dez]]*PI()/180</f>
        <v>-6.5924964357274699E-2</v>
      </c>
      <c r="I90" s="4" t="b">
        <v>0</v>
      </c>
    </row>
    <row r="91" spans="1:9" x14ac:dyDescent="0.35">
      <c r="A91" t="s">
        <v>337</v>
      </c>
      <c r="B91" t="s">
        <v>7375</v>
      </c>
      <c r="C91" t="s">
        <v>338</v>
      </c>
      <c r="D91" t="s">
        <v>339</v>
      </c>
      <c r="E91" s="4">
        <v>47</v>
      </c>
      <c r="F91" s="4">
        <v>15.433333333333334</v>
      </c>
      <c r="G91" s="4">
        <f>Airports[[#This Row],[Lat_dez]]*PI()/180</f>
        <v>0.82030474843733492</v>
      </c>
      <c r="H91" s="4">
        <f>Airports[[#This Row],[Lon_dez]]*PI()/180</f>
        <v>0.26936248122445822</v>
      </c>
      <c r="I91" s="4" t="b">
        <v>0</v>
      </c>
    </row>
    <row r="92" spans="1:9" x14ac:dyDescent="0.35">
      <c r="A92" t="s">
        <v>99</v>
      </c>
      <c r="B92" t="s">
        <v>7376</v>
      </c>
      <c r="C92" t="s">
        <v>73</v>
      </c>
      <c r="D92" t="s">
        <v>30</v>
      </c>
      <c r="E92" s="4">
        <v>51.423888888888889</v>
      </c>
      <c r="F92" s="4">
        <v>12.236111111111111</v>
      </c>
      <c r="G92" s="4">
        <f>Airports[[#This Row],[Lat_dez]]*PI()/180</f>
        <v>0.8975161752908396</v>
      </c>
      <c r="H92" s="4">
        <f>Airports[[#This Row],[Lon_dez]]*PI()/180</f>
        <v>0.2135604265287506</v>
      </c>
      <c r="I92" s="4" t="b">
        <v>0</v>
      </c>
    </row>
    <row r="93" spans="1:9" x14ac:dyDescent="0.35">
      <c r="A93" t="s">
        <v>61</v>
      </c>
      <c r="B93" t="s">
        <v>7377</v>
      </c>
      <c r="C93" t="s">
        <v>62</v>
      </c>
      <c r="D93" t="s">
        <v>30</v>
      </c>
      <c r="E93" s="4">
        <v>53.630277777777778</v>
      </c>
      <c r="F93" s="4">
        <v>9.9880555555555546</v>
      </c>
      <c r="G93" s="4">
        <f>Airports[[#This Row],[Lat_dez]]*PI()/180</f>
        <v>0.9360249259813701</v>
      </c>
      <c r="H93" s="4">
        <f>Airports[[#This Row],[Lon_dez]]*PI()/180</f>
        <v>0.17432445531655583</v>
      </c>
      <c r="I93" s="4" t="b">
        <v>0</v>
      </c>
    </row>
    <row r="94" spans="1:9" x14ac:dyDescent="0.35">
      <c r="A94" t="s">
        <v>59</v>
      </c>
      <c r="B94" t="s">
        <v>7378</v>
      </c>
      <c r="C94" t="s">
        <v>60</v>
      </c>
      <c r="D94" t="s">
        <v>30</v>
      </c>
      <c r="E94" s="4">
        <v>52.460833333333333</v>
      </c>
      <c r="F94" s="4">
        <v>9.6850000000000005</v>
      </c>
      <c r="G94" s="4">
        <f>Airports[[#This Row],[Lat_dez]]*PI()/180</f>
        <v>0.91561427000665851</v>
      </c>
      <c r="H94" s="4">
        <f>Airports[[#This Row],[Lon_dez]]*PI()/180</f>
        <v>0.16903513805565082</v>
      </c>
      <c r="I94" s="4" t="b">
        <v>0</v>
      </c>
    </row>
    <row r="95" spans="1:9" x14ac:dyDescent="0.35">
      <c r="A95" t="s">
        <v>326</v>
      </c>
      <c r="B95" t="s">
        <v>7379</v>
      </c>
      <c r="C95" t="s">
        <v>327</v>
      </c>
      <c r="D95" t="s">
        <v>321</v>
      </c>
      <c r="E95" s="4">
        <v>59.344999999999999</v>
      </c>
      <c r="F95" s="4">
        <v>5.2083333333333339</v>
      </c>
      <c r="G95" s="4">
        <f>Airports[[#This Row],[Lat_dez]]*PI()/180</f>
        <v>1.0357656445960348</v>
      </c>
      <c r="H95" s="4">
        <f>Airports[[#This Row],[Lon_dez]]*PI()/180</f>
        <v>9.0902565208037994E-2</v>
      </c>
      <c r="I95" s="4" t="b">
        <v>0</v>
      </c>
    </row>
    <row r="96" spans="1:9" x14ac:dyDescent="0.35">
      <c r="A96" t="s">
        <v>108</v>
      </c>
      <c r="B96" t="s">
        <v>7380</v>
      </c>
      <c r="C96" t="s">
        <v>109</v>
      </c>
      <c r="D96" t="s">
        <v>107</v>
      </c>
      <c r="E96" s="4">
        <v>60.32</v>
      </c>
      <c r="F96" s="4">
        <v>24.95611111111111</v>
      </c>
      <c r="G96" s="4">
        <f>Airports[[#This Row],[Lat_dez]]*PI()/180</f>
        <v>1.0527826048029796</v>
      </c>
      <c r="H96" s="4">
        <f>Airports[[#This Row],[Lon_dez]]*PI()/180</f>
        <v>0.4355663073824293</v>
      </c>
      <c r="I96" s="4" t="b">
        <v>0</v>
      </c>
    </row>
    <row r="97" spans="1:9" x14ac:dyDescent="0.35">
      <c r="A97" t="s">
        <v>166</v>
      </c>
      <c r="B97" t="s">
        <v>7381</v>
      </c>
      <c r="C97" t="s">
        <v>167</v>
      </c>
      <c r="D97" t="s">
        <v>160</v>
      </c>
      <c r="E97" s="4">
        <v>35.339444444444446</v>
      </c>
      <c r="F97" s="4">
        <v>25.180277777777778</v>
      </c>
      <c r="G97" s="4">
        <f>Airports[[#This Row],[Lat_dez]]*PI()/180</f>
        <v>0.61678966138117386</v>
      </c>
      <c r="H97" s="4">
        <f>Airports[[#This Row],[Lon_dez]]*PI()/180</f>
        <v>0.43947875378898332</v>
      </c>
      <c r="I97" s="4" t="b">
        <v>0</v>
      </c>
    </row>
    <row r="98" spans="1:9" x14ac:dyDescent="0.35">
      <c r="A98" t="s">
        <v>7577</v>
      </c>
      <c r="B98" t="s">
        <v>7382</v>
      </c>
      <c r="C98" t="s">
        <v>373</v>
      </c>
      <c r="D98" t="s">
        <v>370</v>
      </c>
      <c r="E98" s="4">
        <v>47.178888888888885</v>
      </c>
      <c r="F98" s="4">
        <v>27.62</v>
      </c>
      <c r="G98" s="4">
        <f>Airports[[#This Row],[Lat_dez]]*PI()/180</f>
        <v>0.82342694854368026</v>
      </c>
      <c r="H98" s="4">
        <f>Airports[[#This Row],[Lon_dez]]*PI()/180</f>
        <v>0.4820599394008338</v>
      </c>
      <c r="I98" s="4" t="b">
        <v>0</v>
      </c>
    </row>
    <row r="99" spans="1:9" x14ac:dyDescent="0.35">
      <c r="A99" t="s">
        <v>427</v>
      </c>
      <c r="B99" t="s">
        <v>7383</v>
      </c>
      <c r="C99" t="s">
        <v>428</v>
      </c>
      <c r="D99" t="s">
        <v>417</v>
      </c>
      <c r="E99" s="4">
        <v>38.872777777777777</v>
      </c>
      <c r="F99" s="4">
        <v>1.3730555555555557</v>
      </c>
      <c r="G99" s="4">
        <f>Airports[[#This Row],[Lat_dez]]*PI()/180</f>
        <v>0.67845796161830685</v>
      </c>
      <c r="H99" s="4">
        <f>Airports[[#This Row],[Lon_dez]]*PI()/180</f>
        <v>2.3964340257244369E-2</v>
      </c>
      <c r="I99" s="4" t="b">
        <v>0</v>
      </c>
    </row>
    <row r="100" spans="1:9" x14ac:dyDescent="0.35">
      <c r="A100" t="s">
        <v>340</v>
      </c>
      <c r="B100" t="s">
        <v>7384</v>
      </c>
      <c r="C100" t="s">
        <v>341</v>
      </c>
      <c r="D100" t="s">
        <v>339</v>
      </c>
      <c r="E100" s="4">
        <v>47.26</v>
      </c>
      <c r="F100" s="4">
        <v>11.343888888888889</v>
      </c>
      <c r="G100" s="4">
        <f>Airports[[#This Row],[Lat_dez]]*PI()/180</f>
        <v>0.82484260449252012</v>
      </c>
      <c r="H100" s="4">
        <f>Airports[[#This Row],[Lon_dez]]*PI()/180</f>
        <v>0.1979882110915123</v>
      </c>
      <c r="I100" s="4" t="b">
        <v>0</v>
      </c>
    </row>
    <row r="101" spans="1:9" x14ac:dyDescent="0.35">
      <c r="A101" t="s">
        <v>459</v>
      </c>
      <c r="B101" t="s">
        <v>7385</v>
      </c>
      <c r="C101" t="s">
        <v>474</v>
      </c>
      <c r="D101" t="s">
        <v>450</v>
      </c>
      <c r="E101" s="4">
        <v>40.976666666666667</v>
      </c>
      <c r="F101" s="4">
        <v>28.821111111111112</v>
      </c>
      <c r="G101" s="4">
        <f>Airports[[#This Row],[Lat_dez]]*PI()/180</f>
        <v>0.71517774982554305</v>
      </c>
      <c r="H101" s="4">
        <f>Airports[[#This Row],[Lon_dez]]*PI()/180</f>
        <v>0.50302328297201016</v>
      </c>
      <c r="I101" s="4" t="b">
        <v>0</v>
      </c>
    </row>
    <row r="102" spans="1:9" x14ac:dyDescent="0.35">
      <c r="A102" t="s">
        <v>459</v>
      </c>
      <c r="B102" t="s">
        <v>7386</v>
      </c>
      <c r="C102" t="s">
        <v>460</v>
      </c>
      <c r="D102" t="s">
        <v>450</v>
      </c>
      <c r="E102" s="4">
        <v>40.898333333333333</v>
      </c>
      <c r="F102" s="4">
        <v>29.309166666666666</v>
      </c>
      <c r="G102" s="4">
        <f>Airports[[#This Row],[Lat_dez]]*PI()/180</f>
        <v>0.71381057524481417</v>
      </c>
      <c r="H102" s="4">
        <f>Airports[[#This Row],[Lon_dez]]*PI()/180</f>
        <v>0.51154145934910467</v>
      </c>
      <c r="I102" s="4" t="b">
        <v>0</v>
      </c>
    </row>
    <row r="103" spans="1:9" x14ac:dyDescent="0.35">
      <c r="A103" t="s">
        <v>7578</v>
      </c>
      <c r="B103" t="s">
        <v>7387</v>
      </c>
      <c r="C103" t="s">
        <v>451</v>
      </c>
      <c r="D103" t="s">
        <v>450</v>
      </c>
      <c r="E103" s="4">
        <v>38.292222222222222</v>
      </c>
      <c r="F103" s="4">
        <v>27.156944444444441</v>
      </c>
      <c r="G103" s="4">
        <f>Airports[[#This Row],[Lat_dez]]*PI()/180</f>
        <v>0.66832535568311757</v>
      </c>
      <c r="H103" s="4">
        <f>Airports[[#This Row],[Lon_dez]]*PI()/180</f>
        <v>0.47397809533673779</v>
      </c>
      <c r="I103" s="4" t="b">
        <v>0</v>
      </c>
    </row>
    <row r="104" spans="1:9" x14ac:dyDescent="0.35">
      <c r="A104" t="s">
        <v>7579</v>
      </c>
      <c r="B104" t="s">
        <v>7388</v>
      </c>
      <c r="C104" t="s">
        <v>382</v>
      </c>
      <c r="D104" t="s">
        <v>3</v>
      </c>
      <c r="E104" s="4">
        <v>40.148333333333333</v>
      </c>
      <c r="F104" s="4">
        <v>44.396666666666668</v>
      </c>
      <c r="G104" s="4">
        <f>Airports[[#This Row],[Lat_dez]]*PI()/180</f>
        <v>0.70072060585485674</v>
      </c>
      <c r="H104" s="4">
        <f>Airports[[#This Row],[Lon_dez]]*PI()/180</f>
        <v>0.77486801024374918</v>
      </c>
      <c r="I104" s="4" t="b">
        <v>0</v>
      </c>
    </row>
    <row r="105" spans="1:9" x14ac:dyDescent="0.35">
      <c r="A105" t="s">
        <v>7580</v>
      </c>
      <c r="B105" t="s">
        <v>7389</v>
      </c>
      <c r="C105" t="s">
        <v>445</v>
      </c>
      <c r="D105" t="s">
        <v>417</v>
      </c>
      <c r="E105" s="4">
        <v>36.744444444444447</v>
      </c>
      <c r="F105" s="4">
        <v>-6.06</v>
      </c>
      <c r="G105" s="4">
        <f>Airports[[#This Row],[Lat_dez]]*PI()/180</f>
        <v>0.64131153737169422</v>
      </c>
      <c r="H105" s="4">
        <f>Airports[[#This Row],[Lon_dez]]*PI()/180</f>
        <v>-0.10576695267085637</v>
      </c>
      <c r="I105" s="4" t="b">
        <v>0</v>
      </c>
    </row>
    <row r="106" spans="1:9" x14ac:dyDescent="0.35">
      <c r="A106" t="s">
        <v>198</v>
      </c>
      <c r="B106" t="s">
        <v>7390</v>
      </c>
      <c r="C106" t="s">
        <v>199</v>
      </c>
      <c r="D106" t="s">
        <v>7280</v>
      </c>
      <c r="E106" s="4">
        <v>49.207777777777778</v>
      </c>
      <c r="F106" s="4">
        <v>-2.1952777777777777</v>
      </c>
      <c r="G106" s="4">
        <f>Airports[[#This Row],[Lat_dez]]*PI()/180</f>
        <v>0.8588377398119208</v>
      </c>
      <c r="H106" s="4">
        <f>Airports[[#This Row],[Lon_dez]]*PI()/180</f>
        <v>-3.8314825218086629E-2</v>
      </c>
      <c r="I106" s="4" t="b">
        <v>0</v>
      </c>
    </row>
    <row r="107" spans="1:9" x14ac:dyDescent="0.35">
      <c r="A107" t="s">
        <v>567</v>
      </c>
      <c r="B107" t="s">
        <v>7297</v>
      </c>
      <c r="C107" t="s">
        <v>50</v>
      </c>
      <c r="D107" t="s">
        <v>30</v>
      </c>
      <c r="E107" s="4">
        <v>48.78</v>
      </c>
      <c r="F107" s="4">
        <v>8.08</v>
      </c>
      <c r="G107" s="4">
        <f>Airports[[#This Row],[Lat_dez]]*PI()/180</f>
        <v>0.85137160912283405</v>
      </c>
      <c r="H107" s="4">
        <f>Airports[[#This Row],[Lon_dez]]*PI()/180</f>
        <v>0.14102260356114182</v>
      </c>
      <c r="I107" s="4" t="b">
        <v>0</v>
      </c>
    </row>
    <row r="108" spans="1:9" x14ac:dyDescent="0.35">
      <c r="A108" t="s">
        <v>354</v>
      </c>
      <c r="B108" t="s">
        <v>7391</v>
      </c>
      <c r="C108" t="s">
        <v>355</v>
      </c>
      <c r="D108" t="s">
        <v>350</v>
      </c>
      <c r="E108" s="4">
        <v>50.474166666666669</v>
      </c>
      <c r="F108" s="4">
        <v>19.079999999999998</v>
      </c>
      <c r="G108" s="4">
        <f>Airports[[#This Row],[Lat_dez]]*PI()/180</f>
        <v>0.88094039553370462</v>
      </c>
      <c r="H108" s="4">
        <f>Airports[[#This Row],[Lon_dez]]*PI()/180</f>
        <v>0.33300882128051806</v>
      </c>
      <c r="I108" s="4" t="b">
        <v>0</v>
      </c>
    </row>
    <row r="109" spans="1:9" x14ac:dyDescent="0.35">
      <c r="A109" t="s">
        <v>298</v>
      </c>
      <c r="B109" t="s">
        <v>7392</v>
      </c>
      <c r="C109" t="s">
        <v>299</v>
      </c>
      <c r="D109" t="s">
        <v>300</v>
      </c>
      <c r="E109" s="4">
        <v>54.963888888888889</v>
      </c>
      <c r="F109" s="4">
        <v>23.084444444444443</v>
      </c>
      <c r="G109" s="4">
        <f>Airports[[#This Row],[Lat_dez]]*PI()/180</f>
        <v>0.95930083081143891</v>
      </c>
      <c r="H109" s="4">
        <f>Airports[[#This Row],[Lon_dez]]*PI()/180</f>
        <v>0.40289956154926876</v>
      </c>
      <c r="I109" s="4" t="b">
        <v>0</v>
      </c>
    </row>
    <row r="110" spans="1:9" x14ac:dyDescent="0.35">
      <c r="A110" t="s">
        <v>7581</v>
      </c>
      <c r="B110" t="s">
        <v>7393</v>
      </c>
      <c r="C110" t="s">
        <v>165</v>
      </c>
      <c r="D110" t="s">
        <v>160</v>
      </c>
      <c r="E110" s="4">
        <v>38.119722222222222</v>
      </c>
      <c r="F110" s="4">
        <v>20.500555555555554</v>
      </c>
      <c r="G110" s="4">
        <f>Airports[[#This Row],[Lat_dez]]*PI()/180</f>
        <v>0.66531466272342732</v>
      </c>
      <c r="H110" s="4">
        <f>Airports[[#This Row],[Lon_dez]]*PI()/180</f>
        <v>0.35780219293245968</v>
      </c>
      <c r="I110" s="4" t="b">
        <v>0</v>
      </c>
    </row>
    <row r="111" spans="1:9" x14ac:dyDescent="0.35">
      <c r="A111" t="s">
        <v>7582</v>
      </c>
      <c r="B111" t="s">
        <v>7394</v>
      </c>
      <c r="C111" t="s">
        <v>226</v>
      </c>
      <c r="D111" t="s">
        <v>225</v>
      </c>
      <c r="E111" s="4">
        <v>63.984999999999999</v>
      </c>
      <c r="F111" s="4">
        <v>-22.605555555555558</v>
      </c>
      <c r="G111" s="4">
        <f>Airports[[#This Row],[Lat_dez]]*PI()/180</f>
        <v>1.1167489218885718</v>
      </c>
      <c r="H111" s="4">
        <f>Airports[[#This Row],[Lon_dez]]*PI()/180</f>
        <v>-0.39454137368694042</v>
      </c>
      <c r="I111" s="4" t="b">
        <v>0</v>
      </c>
    </row>
    <row r="112" spans="1:9" x14ac:dyDescent="0.35">
      <c r="A112" t="s">
        <v>7583</v>
      </c>
      <c r="B112" t="s">
        <v>7395</v>
      </c>
      <c r="C112" t="s">
        <v>220</v>
      </c>
      <c r="D112" t="s">
        <v>216</v>
      </c>
      <c r="E112" s="4">
        <v>52.180833333333332</v>
      </c>
      <c r="F112" s="4">
        <v>-9.5236111111111121</v>
      </c>
      <c r="G112" s="4">
        <f>Airports[[#This Row],[Lat_dez]]*PI()/180</f>
        <v>0.91072734810107447</v>
      </c>
      <c r="H112" s="4">
        <f>Airports[[#This Row],[Lon_dez]]*PI()/180</f>
        <v>-0.16621837056840441</v>
      </c>
      <c r="I112" s="4" t="b">
        <v>0</v>
      </c>
    </row>
    <row r="113" spans="1:9" x14ac:dyDescent="0.35">
      <c r="A113" t="s">
        <v>7584</v>
      </c>
      <c r="B113" t="s">
        <v>7397</v>
      </c>
      <c r="C113" t="s">
        <v>463</v>
      </c>
      <c r="D113" t="s">
        <v>464</v>
      </c>
      <c r="E113" s="4">
        <v>50.401666666666664</v>
      </c>
      <c r="F113" s="4">
        <v>30.451666666666664</v>
      </c>
      <c r="G113" s="4">
        <f>Airports[[#This Row],[Lat_dez]]*PI()/180</f>
        <v>0.87967503182600859</v>
      </c>
      <c r="H113" s="4">
        <f>Airports[[#This Row],[Lon_dez]]*PI()/180</f>
        <v>0.53148184605313986</v>
      </c>
      <c r="I113" s="4" t="b">
        <v>0</v>
      </c>
    </row>
    <row r="114" spans="1:9" x14ac:dyDescent="0.35">
      <c r="A114" t="s">
        <v>7584</v>
      </c>
      <c r="B114" t="s">
        <v>7396</v>
      </c>
      <c r="C114" t="s">
        <v>465</v>
      </c>
      <c r="D114" t="s">
        <v>464</v>
      </c>
      <c r="E114" s="4">
        <v>50.344999999999999</v>
      </c>
      <c r="F114" s="4">
        <v>30.895</v>
      </c>
      <c r="G114" s="4">
        <f>Airports[[#This Row],[Lat_dez]]*PI()/180</f>
        <v>0.87868601191654516</v>
      </c>
      <c r="H114" s="4">
        <f>Airports[[#This Row],[Lon_dez]]*PI()/180</f>
        <v>0.53921947240364809</v>
      </c>
      <c r="I114" s="4" t="b">
        <v>0</v>
      </c>
    </row>
    <row r="115" spans="1:9" x14ac:dyDescent="0.35">
      <c r="A115" t="s">
        <v>7585</v>
      </c>
      <c r="B115" t="s">
        <v>7398</v>
      </c>
      <c r="C115" t="s">
        <v>110</v>
      </c>
      <c r="D115" t="s">
        <v>107</v>
      </c>
      <c r="E115" s="4">
        <v>67.700833333333335</v>
      </c>
      <c r="F115" s="4">
        <v>24.846666666666664</v>
      </c>
      <c r="G115" s="4">
        <f>Airports[[#This Row],[Lat_dez]]*PI()/180</f>
        <v>1.1816024480105944</v>
      </c>
      <c r="H115" s="4">
        <f>Airports[[#This Row],[Lon_dez]]*PI()/180</f>
        <v>0.43365614147885773</v>
      </c>
      <c r="I115" s="4" t="b">
        <v>0</v>
      </c>
    </row>
    <row r="116" spans="1:9" x14ac:dyDescent="0.35">
      <c r="A116" t="s">
        <v>342</v>
      </c>
      <c r="B116" t="s">
        <v>7399</v>
      </c>
      <c r="C116" t="s">
        <v>343</v>
      </c>
      <c r="D116" t="s">
        <v>339</v>
      </c>
      <c r="E116" s="4">
        <v>46.65</v>
      </c>
      <c r="F116" s="4">
        <v>14.333333333333334</v>
      </c>
      <c r="G116" s="4">
        <f>Airports[[#This Row],[Lat_dez]]*PI()/180</f>
        <v>0.8141960960553547</v>
      </c>
      <c r="H116" s="4">
        <f>Airports[[#This Row],[Lon_dez]]*PI()/180</f>
        <v>0.25016385945252056</v>
      </c>
      <c r="I116" s="4" t="b">
        <v>0</v>
      </c>
    </row>
    <row r="117" spans="1:9" x14ac:dyDescent="0.35">
      <c r="A117" t="s">
        <v>531</v>
      </c>
      <c r="B117" t="s">
        <v>7317</v>
      </c>
      <c r="C117" t="s">
        <v>39</v>
      </c>
      <c r="D117" t="s">
        <v>30</v>
      </c>
      <c r="E117" s="4">
        <v>50.865833333333335</v>
      </c>
      <c r="F117" s="4">
        <v>7.1425000000000001</v>
      </c>
      <c r="G117" s="4">
        <f>Airports[[#This Row],[Lat_dez]]*PI()/180</f>
        <v>0.88777626843734903</v>
      </c>
      <c r="H117" s="4">
        <f>Airports[[#This Row],[Lon_dez]]*PI()/180</f>
        <v>0.12466014182369499</v>
      </c>
      <c r="I117" s="4" t="b">
        <v>0</v>
      </c>
    </row>
    <row r="118" spans="1:9" x14ac:dyDescent="0.35">
      <c r="A118" t="s">
        <v>28</v>
      </c>
      <c r="B118" t="s">
        <v>7400</v>
      </c>
      <c r="C118" t="s">
        <v>29</v>
      </c>
      <c r="D118" t="s">
        <v>23</v>
      </c>
      <c r="E118" s="4">
        <v>55.617777777777775</v>
      </c>
      <c r="F118" s="4">
        <v>12.655833333333334</v>
      </c>
      <c r="G118" s="4">
        <f>Airports[[#This Row],[Lat_dez]]*PI()/180</f>
        <v>0.97071334486475724</v>
      </c>
      <c r="H118" s="4">
        <f>Airports[[#This Row],[Lon_dez]]*PI()/180</f>
        <v>0.2208859612503157</v>
      </c>
      <c r="I118" s="4" t="b">
        <v>0</v>
      </c>
    </row>
    <row r="119" spans="1:9" x14ac:dyDescent="0.35">
      <c r="A119" t="s">
        <v>7586</v>
      </c>
      <c r="B119" t="s">
        <v>7401</v>
      </c>
      <c r="C119" t="s">
        <v>162</v>
      </c>
      <c r="D119" t="s">
        <v>160</v>
      </c>
      <c r="E119" s="4">
        <v>39.601944444444449</v>
      </c>
      <c r="F119" s="4">
        <v>19.911666666666665</v>
      </c>
      <c r="G119" s="4">
        <f>Airports[[#This Row],[Lat_dez]]*PI()/180</f>
        <v>0.69118432074743219</v>
      </c>
      <c r="H119" s="4">
        <f>Airports[[#This Row],[Lon_dez]]*PI()/180</f>
        <v>0.34752414289293754</v>
      </c>
      <c r="I119" s="4" t="b">
        <v>0</v>
      </c>
    </row>
    <row r="120" spans="1:9" x14ac:dyDescent="0.35">
      <c r="A120" t="s">
        <v>172</v>
      </c>
      <c r="B120" t="s">
        <v>7402</v>
      </c>
      <c r="C120" t="s">
        <v>173</v>
      </c>
      <c r="D120" t="s">
        <v>160</v>
      </c>
      <c r="E120" s="4">
        <v>36.793333333333329</v>
      </c>
      <c r="F120" s="4">
        <v>27.091666666666665</v>
      </c>
      <c r="G120" s="4">
        <f>Airports[[#This Row],[Lat_dez]]*PI()/180</f>
        <v>0.64216480945044696</v>
      </c>
      <c r="H120" s="4">
        <f>Airports[[#This Row],[Lon_dez]]*PI()/180</f>
        <v>0.47283878318613043</v>
      </c>
      <c r="I120" s="4" t="b">
        <v>0</v>
      </c>
    </row>
    <row r="121" spans="1:9" x14ac:dyDescent="0.35">
      <c r="A121" t="s">
        <v>7587</v>
      </c>
      <c r="B121" t="s">
        <v>7403</v>
      </c>
      <c r="C121" t="s">
        <v>412</v>
      </c>
      <c r="D121" t="s">
        <v>411</v>
      </c>
      <c r="E121" s="4">
        <v>48.663055555555552</v>
      </c>
      <c r="F121" s="4">
        <v>21.241111111111113</v>
      </c>
      <c r="G121" s="4">
        <f>Airports[[#This Row],[Lat_dez]]*PI()/180</f>
        <v>0.84933054352536275</v>
      </c>
      <c r="H121" s="4">
        <f>Airports[[#This Row],[Lon_dez]]*PI()/180</f>
        <v>0.37072732567083999</v>
      </c>
      <c r="I121" s="4" t="b">
        <v>0</v>
      </c>
    </row>
    <row r="122" spans="1:9" x14ac:dyDescent="0.35">
      <c r="A122" t="s">
        <v>352</v>
      </c>
      <c r="B122" t="s">
        <v>7404</v>
      </c>
      <c r="C122" t="s">
        <v>353</v>
      </c>
      <c r="D122" t="s">
        <v>350</v>
      </c>
      <c r="E122" s="4">
        <v>50.077500000000001</v>
      </c>
      <c r="F122" s="4">
        <v>19.784722222222225</v>
      </c>
      <c r="G122" s="4">
        <f>Airports[[#This Row],[Lat_dez]]*PI()/180</f>
        <v>0.8740172561674604</v>
      </c>
      <c r="H122" s="4">
        <f>Airports[[#This Row],[Lon_dez]]*PI()/180</f>
        <v>0.34530854437026703</v>
      </c>
      <c r="I122" s="4" t="b">
        <v>0</v>
      </c>
    </row>
    <row r="123" spans="1:9" x14ac:dyDescent="0.35">
      <c r="A123" t="s">
        <v>383</v>
      </c>
      <c r="B123" t="s">
        <v>7405</v>
      </c>
      <c r="C123" t="s">
        <v>384</v>
      </c>
      <c r="D123" t="s">
        <v>379</v>
      </c>
      <c r="E123" s="4">
        <v>45.034999999999997</v>
      </c>
      <c r="F123" s="4">
        <v>39.171666666666667</v>
      </c>
      <c r="G123" s="4">
        <f>Airports[[#This Row],[Lat_dez]]*PI()/180</f>
        <v>0.78600902863564626</v>
      </c>
      <c r="H123" s="4">
        <f>Airports[[#This Row],[Lon_dez]]*PI()/180</f>
        <v>0.68367455682704548</v>
      </c>
      <c r="I123" s="4" t="b">
        <v>0</v>
      </c>
    </row>
    <row r="124" spans="1:9" x14ac:dyDescent="0.35">
      <c r="A124" t="s">
        <v>328</v>
      </c>
      <c r="B124" t="s">
        <v>7406</v>
      </c>
      <c r="C124" t="s">
        <v>329</v>
      </c>
      <c r="D124" t="s">
        <v>321</v>
      </c>
      <c r="E124" s="4">
        <v>58.204166666666673</v>
      </c>
      <c r="F124" s="4">
        <v>8.0852777777777778</v>
      </c>
      <c r="G124" s="4">
        <f>Airports[[#This Row],[Lat_dez]]*PI()/180</f>
        <v>1.0158543467128662</v>
      </c>
      <c r="H124" s="4">
        <f>Airports[[#This Row],[Lon_dez]]*PI()/180</f>
        <v>0.14111471816055263</v>
      </c>
      <c r="I124" s="4" t="b">
        <v>0</v>
      </c>
    </row>
    <row r="125" spans="1:9" x14ac:dyDescent="0.35">
      <c r="A125" t="s">
        <v>7588</v>
      </c>
      <c r="B125" t="s">
        <v>7407</v>
      </c>
      <c r="C125" t="s">
        <v>158</v>
      </c>
      <c r="D125" t="s">
        <v>157</v>
      </c>
      <c r="E125" s="4">
        <v>42.176666666666662</v>
      </c>
      <c r="F125" s="4">
        <v>42.482500000000002</v>
      </c>
      <c r="G125" s="4">
        <f>Airports[[#This Row],[Lat_dez]]*PI()/180</f>
        <v>0.73612170084947492</v>
      </c>
      <c r="H125" s="4">
        <f>Airports[[#This Row],[Lon_dez]]*PI()/180</f>
        <v>0.7414594994784911</v>
      </c>
      <c r="I125" s="4" t="b">
        <v>0</v>
      </c>
    </row>
    <row r="126" spans="1:9" x14ac:dyDescent="0.35">
      <c r="A126" t="s">
        <v>15825</v>
      </c>
      <c r="B126" t="s">
        <v>7408</v>
      </c>
      <c r="C126" t="s">
        <v>416</v>
      </c>
      <c r="D126" t="s">
        <v>417</v>
      </c>
      <c r="E126" s="4">
        <v>28.62638888888889</v>
      </c>
      <c r="F126" s="4">
        <v>-17.755555555555556</v>
      </c>
      <c r="G126" s="4">
        <f>Airports[[#This Row],[Lat_dez]]*PI()/180</f>
        <v>0.49962473906743232</v>
      </c>
      <c r="H126" s="4">
        <f>Airports[[#This Row],[Lon_dez]]*PI()/180</f>
        <v>-0.30989290496521543</v>
      </c>
      <c r="I126" s="4" t="b">
        <v>0</v>
      </c>
    </row>
    <row r="127" spans="1:9" x14ac:dyDescent="0.35">
      <c r="A127" t="s">
        <v>7589</v>
      </c>
      <c r="B127" t="s">
        <v>7409</v>
      </c>
      <c r="C127" t="s">
        <v>261</v>
      </c>
      <c r="D127" t="s">
        <v>229</v>
      </c>
      <c r="E127" s="4">
        <v>38.906388888888884</v>
      </c>
      <c r="F127" s="4">
        <v>16.242222222222225</v>
      </c>
      <c r="G127" s="4">
        <f>Airports[[#This Row],[Lat_dez]]*PI()/180</f>
        <v>0.67904458617244923</v>
      </c>
      <c r="H127" s="4">
        <f>Airports[[#This Row],[Lon_dez]]*PI()/180</f>
        <v>0.28348025561836793</v>
      </c>
      <c r="I127" s="4" t="b">
        <v>0</v>
      </c>
    </row>
    <row r="128" spans="1:9" x14ac:dyDescent="0.35">
      <c r="A128" t="s">
        <v>7590</v>
      </c>
      <c r="B128" t="s">
        <v>7410</v>
      </c>
      <c r="C128" t="s">
        <v>7411</v>
      </c>
      <c r="D128" t="s">
        <v>417</v>
      </c>
      <c r="E128" s="4">
        <v>28.945277777777779</v>
      </c>
      <c r="F128" s="4">
        <v>-13.605</v>
      </c>
      <c r="G128" s="4">
        <f>Airports[[#This Row],[Lat_dez]]*PI()/180</f>
        <v>0.50519040012656979</v>
      </c>
      <c r="H128" s="4">
        <f>Airports[[#This Row],[Lon_dez]]*PI()/180</f>
        <v>-0.23745204473382853</v>
      </c>
      <c r="I128" s="4" t="b">
        <v>0</v>
      </c>
    </row>
    <row r="129" spans="1:9" x14ac:dyDescent="0.35">
      <c r="A129" t="s">
        <v>7591</v>
      </c>
      <c r="B129" t="s">
        <v>7412</v>
      </c>
      <c r="C129" t="s">
        <v>473</v>
      </c>
      <c r="D129" t="s">
        <v>472</v>
      </c>
      <c r="E129" s="4">
        <v>34.875</v>
      </c>
      <c r="F129" s="4">
        <v>33.624722222222225</v>
      </c>
      <c r="G129" s="4">
        <f>Airports[[#This Row],[Lat_dez]]*PI()/180</f>
        <v>0.60868357663302242</v>
      </c>
      <c r="H129" s="4">
        <f>Airports[[#This Row],[Lon_dez]]*PI()/180</f>
        <v>0.5868621128462822</v>
      </c>
      <c r="I129" s="4" t="b">
        <v>0</v>
      </c>
    </row>
    <row r="130" spans="1:9" x14ac:dyDescent="0.35">
      <c r="A130" t="s">
        <v>7592</v>
      </c>
      <c r="B130" t="s">
        <v>7413</v>
      </c>
      <c r="C130" t="s">
        <v>200</v>
      </c>
      <c r="D130" t="s">
        <v>7280</v>
      </c>
      <c r="E130" s="4">
        <v>53.865833333333335</v>
      </c>
      <c r="F130" s="4">
        <v>-1.6605555555555556</v>
      </c>
      <c r="G130" s="4">
        <f>Airports[[#This Row],[Lat_dez]]*PI()/180</f>
        <v>0.94013614599717887</v>
      </c>
      <c r="H130" s="4">
        <f>Airports[[#This Row],[Lon_dez]]*PI()/180</f>
        <v>-2.8982161856728059E-2</v>
      </c>
      <c r="I130" s="4" t="b">
        <v>0</v>
      </c>
    </row>
    <row r="131" spans="1:9" x14ac:dyDescent="0.35">
      <c r="A131" t="s">
        <v>7414</v>
      </c>
      <c r="B131" t="s">
        <v>7347</v>
      </c>
      <c r="C131" t="s">
        <v>194</v>
      </c>
      <c r="D131" t="s">
        <v>7280</v>
      </c>
      <c r="E131" s="4">
        <v>52.831111111111113</v>
      </c>
      <c r="F131" s="4">
        <v>-1.3280555555555555</v>
      </c>
      <c r="G131" s="4">
        <f>Airports[[#This Row],[Lat_dez]]*PI()/180</f>
        <v>0.9220768363758487</v>
      </c>
      <c r="H131" s="4">
        <f>Airports[[#This Row],[Lon_dez]]*PI()/180</f>
        <v>-2.3178942093846914E-2</v>
      </c>
      <c r="I131" s="4" t="b">
        <v>0</v>
      </c>
    </row>
    <row r="132" spans="1:9" x14ac:dyDescent="0.35">
      <c r="A132" t="s">
        <v>72</v>
      </c>
      <c r="B132" t="s">
        <v>7376</v>
      </c>
      <c r="C132" t="s">
        <v>73</v>
      </c>
      <c r="D132" t="s">
        <v>30</v>
      </c>
      <c r="E132" s="4">
        <v>51.423888888888889</v>
      </c>
      <c r="F132" s="4">
        <v>12.236111111111111</v>
      </c>
      <c r="G132" s="4">
        <f>Airports[[#This Row],[Lat_dez]]*PI()/180</f>
        <v>0.8975161752908396</v>
      </c>
      <c r="H132" s="4">
        <f>Airports[[#This Row],[Lon_dez]]*PI()/180</f>
        <v>0.2135604265287506</v>
      </c>
      <c r="I132" s="4" t="b">
        <v>0</v>
      </c>
    </row>
    <row r="133" spans="1:9" x14ac:dyDescent="0.35">
      <c r="A133" t="s">
        <v>5142</v>
      </c>
      <c r="B133" t="s">
        <v>7415</v>
      </c>
      <c r="C133" t="s">
        <v>386</v>
      </c>
      <c r="D133" t="s">
        <v>464</v>
      </c>
      <c r="E133" s="4">
        <v>49.8125</v>
      </c>
      <c r="F133" s="4">
        <v>23.95611111111111</v>
      </c>
      <c r="G133" s="4">
        <f>Airports[[#This Row],[Lat_dez]]*PI()/180</f>
        <v>0.86939213364967538</v>
      </c>
      <c r="H133" s="4">
        <f>Airports[[#This Row],[Lon_dez]]*PI()/180</f>
        <v>0.41811301486248598</v>
      </c>
      <c r="I133" s="4" t="b">
        <v>0</v>
      </c>
    </row>
    <row r="134" spans="1:9" x14ac:dyDescent="0.35">
      <c r="A134" t="s">
        <v>7593</v>
      </c>
      <c r="B134" t="s">
        <v>7416</v>
      </c>
      <c r="C134" t="s">
        <v>174</v>
      </c>
      <c r="D134" t="s">
        <v>160</v>
      </c>
      <c r="E134" s="4">
        <v>39.056666666666665</v>
      </c>
      <c r="F134" s="4">
        <v>26.598333333333333</v>
      </c>
      <c r="G134" s="4">
        <f>Airports[[#This Row],[Lat_dez]]*PI()/180</f>
        <v>0.6816674281872519</v>
      </c>
      <c r="H134" s="4">
        <f>Airports[[#This Row],[Lon_dez]]*PI()/180</f>
        <v>0.46422849220962503</v>
      </c>
      <c r="I134" s="4" t="b">
        <v>0</v>
      </c>
    </row>
    <row r="135" spans="1:9" x14ac:dyDescent="0.35">
      <c r="A135" t="s">
        <v>138</v>
      </c>
      <c r="B135" t="s">
        <v>7417</v>
      </c>
      <c r="C135" t="s">
        <v>139</v>
      </c>
      <c r="D135" t="s">
        <v>121</v>
      </c>
      <c r="E135" s="4">
        <v>50.56166666666666</v>
      </c>
      <c r="F135" s="4">
        <v>3.0894444444444447</v>
      </c>
      <c r="G135" s="4">
        <f>Airports[[#This Row],[Lat_dez]]*PI()/180</f>
        <v>0.88246755862919946</v>
      </c>
      <c r="H135" s="4">
        <f>Airports[[#This Row],[Lon_dez]]*PI()/180</f>
        <v>5.3920977613002595E-2</v>
      </c>
      <c r="I135" s="4" t="b">
        <v>0</v>
      </c>
    </row>
    <row r="136" spans="1:9" x14ac:dyDescent="0.35">
      <c r="A136" t="s">
        <v>344</v>
      </c>
      <c r="B136" t="s">
        <v>7418</v>
      </c>
      <c r="C136" t="s">
        <v>345</v>
      </c>
      <c r="D136" t="s">
        <v>339</v>
      </c>
      <c r="E136" s="4">
        <v>48.233333333333334</v>
      </c>
      <c r="F136" s="4">
        <v>14.183333333333334</v>
      </c>
      <c r="G136" s="4">
        <f>Airports[[#This Row],[Lat_dez]]*PI()/180</f>
        <v>0.84183047587859816</v>
      </c>
      <c r="H136" s="4">
        <f>Airports[[#This Row],[Lon_dez]]*PI()/180</f>
        <v>0.24754586557452909</v>
      </c>
      <c r="I136" s="4" t="b">
        <v>0</v>
      </c>
    </row>
    <row r="137" spans="1:9" x14ac:dyDescent="0.35">
      <c r="A137" t="s">
        <v>574</v>
      </c>
      <c r="B137" t="s">
        <v>7419</v>
      </c>
      <c r="C137" t="s">
        <v>83</v>
      </c>
      <c r="D137" t="s">
        <v>30</v>
      </c>
      <c r="E137" s="4">
        <v>51.614166666666669</v>
      </c>
      <c r="F137" s="4">
        <v>8.6161111111111115</v>
      </c>
      <c r="G137" s="4">
        <f>Airports[[#This Row],[Lat_dez]]*PI()/180</f>
        <v>0.90083714900643996</v>
      </c>
      <c r="H137" s="4">
        <f>Airports[[#This Row],[Lon_dez]]*PI()/180</f>
        <v>0.15037950760655588</v>
      </c>
      <c r="I137" s="4" t="b">
        <v>0</v>
      </c>
    </row>
    <row r="138" spans="1:9" x14ac:dyDescent="0.35">
      <c r="A138" t="s">
        <v>366</v>
      </c>
      <c r="B138" t="s">
        <v>7420</v>
      </c>
      <c r="C138" t="s">
        <v>367</v>
      </c>
      <c r="D138" t="s">
        <v>361</v>
      </c>
      <c r="E138" s="4">
        <v>38.781111111111109</v>
      </c>
      <c r="F138" s="4">
        <v>-9.1358333333333324</v>
      </c>
      <c r="G138" s="4">
        <f>Airports[[#This Row],[Lat_dez]]*PI()/180</f>
        <v>0.67685807647064533</v>
      </c>
      <c r="H138" s="4">
        <f>Airports[[#This Row],[Lon_dez]]*PI()/180</f>
        <v>-0.15945037158011527</v>
      </c>
      <c r="I138" s="4" t="b">
        <v>0</v>
      </c>
    </row>
    <row r="139" spans="1:9" x14ac:dyDescent="0.35">
      <c r="A139" t="s">
        <v>7594</v>
      </c>
      <c r="B139" t="s">
        <v>7421</v>
      </c>
      <c r="C139" t="s">
        <v>204</v>
      </c>
      <c r="D139" t="s">
        <v>7280</v>
      </c>
      <c r="E139" s="4">
        <v>53.333611111111111</v>
      </c>
      <c r="F139" s="4">
        <v>-2.8497222222222223</v>
      </c>
      <c r="G139" s="4">
        <f>Airports[[#This Row],[Lat_dez]]*PI()/180</f>
        <v>0.9308471158671201</v>
      </c>
      <c r="H139" s="4">
        <f>Airports[[#This Row],[Lon_dez]]*PI()/180</f>
        <v>-4.9737035545027293E-2</v>
      </c>
      <c r="I139" s="4" t="b">
        <v>0</v>
      </c>
    </row>
    <row r="140" spans="1:9" x14ac:dyDescent="0.35">
      <c r="A140" t="s">
        <v>413</v>
      </c>
      <c r="B140" t="s">
        <v>7422</v>
      </c>
      <c r="C140" t="s">
        <v>414</v>
      </c>
      <c r="D140" t="s">
        <v>415</v>
      </c>
      <c r="E140" s="4">
        <v>46.223611111111111</v>
      </c>
      <c r="F140" s="4">
        <v>14.4575</v>
      </c>
      <c r="G140" s="4">
        <f>Airports[[#This Row],[Lat_dez]]*PI()/180</f>
        <v>0.80675420605032333</v>
      </c>
      <c r="H140" s="4">
        <f>Airports[[#This Row],[Lon_dez]]*PI()/180</f>
        <v>0.2523309766070802</v>
      </c>
      <c r="I140" s="4" t="b">
        <v>0</v>
      </c>
    </row>
    <row r="141" spans="1:9" x14ac:dyDescent="0.35">
      <c r="A141" t="s">
        <v>7595</v>
      </c>
      <c r="B141" t="s">
        <v>7423</v>
      </c>
      <c r="C141" t="s">
        <v>201</v>
      </c>
      <c r="D141" t="s">
        <v>7280</v>
      </c>
      <c r="E141" s="4">
        <v>51.505000000000003</v>
      </c>
      <c r="F141" s="4">
        <v>5.4166666666666669E-2</v>
      </c>
      <c r="G141" s="4">
        <f>Airports[[#This Row],[Lat_dez]]*PI()/180</f>
        <v>0.89893183123967946</v>
      </c>
      <c r="H141" s="4">
        <f>Airports[[#This Row],[Lon_dez]]*PI()/180</f>
        <v>9.4538667816359526E-4</v>
      </c>
      <c r="I141" s="4" t="b">
        <v>0</v>
      </c>
    </row>
    <row r="142" spans="1:9" x14ac:dyDescent="0.35">
      <c r="A142" t="s">
        <v>7595</v>
      </c>
      <c r="B142" t="s">
        <v>7424</v>
      </c>
      <c r="C142" t="s">
        <v>202</v>
      </c>
      <c r="D142" t="s">
        <v>7280</v>
      </c>
      <c r="E142" s="4">
        <v>51.148055555555558</v>
      </c>
      <c r="F142" s="4">
        <v>-0.19027777777777777</v>
      </c>
      <c r="G142" s="4">
        <f>Airports[[#This Row],[Lat_dez]]*PI()/180</f>
        <v>0.89270197543742191</v>
      </c>
      <c r="H142" s="4">
        <f>Airports[[#This Row],[Lon_dez]]*PI()/180</f>
        <v>-3.3209737156003217E-3</v>
      </c>
      <c r="I142" s="4" t="b">
        <v>0</v>
      </c>
    </row>
    <row r="143" spans="1:9" x14ac:dyDescent="0.35">
      <c r="A143" t="s">
        <v>7595</v>
      </c>
      <c r="B143" t="s">
        <v>7425</v>
      </c>
      <c r="C143" t="s">
        <v>203</v>
      </c>
      <c r="D143" t="s">
        <v>7280</v>
      </c>
      <c r="E143" s="4">
        <v>51.477499999999999</v>
      </c>
      <c r="F143" s="4">
        <v>-0.4613888888888889</v>
      </c>
      <c r="G143" s="4">
        <f>Airports[[#This Row],[Lat_dez]]*PI()/180</f>
        <v>0.89845186569538105</v>
      </c>
      <c r="H143" s="4">
        <f>Airports[[#This Row],[Lon_dez]]*PI()/180</f>
        <v>-8.0527552432293932E-3</v>
      </c>
      <c r="I143" s="4" t="b">
        <v>0</v>
      </c>
    </row>
    <row r="144" spans="1:9" x14ac:dyDescent="0.35">
      <c r="A144" t="s">
        <v>7595</v>
      </c>
      <c r="B144" t="s">
        <v>7426</v>
      </c>
      <c r="C144" t="s">
        <v>205</v>
      </c>
      <c r="D144" t="s">
        <v>7280</v>
      </c>
      <c r="E144" s="4">
        <v>51.874444444444443</v>
      </c>
      <c r="F144" s="4">
        <v>-0.36833333333333329</v>
      </c>
      <c r="G144" s="4">
        <f>Airports[[#This Row],[Lat_dez]]*PI()/180</f>
        <v>0.90537985319843617</v>
      </c>
      <c r="H144" s="4">
        <f>Airports[[#This Row],[Lon_dez]]*PI()/180</f>
        <v>-6.4286294115124465E-3</v>
      </c>
      <c r="I144" s="4" t="b">
        <v>0</v>
      </c>
    </row>
    <row r="145" spans="1:9" x14ac:dyDescent="0.35">
      <c r="A145" t="s">
        <v>7595</v>
      </c>
      <c r="B145" t="s">
        <v>7427</v>
      </c>
      <c r="C145" t="s">
        <v>211</v>
      </c>
      <c r="D145" t="s">
        <v>7280</v>
      </c>
      <c r="E145" s="4">
        <v>51.57138888888889</v>
      </c>
      <c r="F145" s="4">
        <v>0.69555555555555559</v>
      </c>
      <c r="G145" s="4">
        <f>Airports[[#This Row],[Lat_dez]]*PI()/180</f>
        <v>0.9000905359375313</v>
      </c>
      <c r="H145" s="4">
        <f>Airports[[#This Row],[Lon_dez]]*PI()/180</f>
        <v>1.2139734574982781E-2</v>
      </c>
      <c r="I145" s="4" t="b">
        <v>0</v>
      </c>
    </row>
    <row r="146" spans="1:9" x14ac:dyDescent="0.35">
      <c r="A146" t="s">
        <v>7595</v>
      </c>
      <c r="B146" t="s">
        <v>7428</v>
      </c>
      <c r="C146" t="s">
        <v>214</v>
      </c>
      <c r="D146" t="s">
        <v>7280</v>
      </c>
      <c r="E146" s="4">
        <v>51.884999999999998</v>
      </c>
      <c r="F146" s="4">
        <v>0.23500000000000001</v>
      </c>
      <c r="G146" s="4">
        <f>Airports[[#This Row],[Lat_dez]]*PI()/180</f>
        <v>0.90556408239725783</v>
      </c>
      <c r="H146" s="4">
        <f>Airports[[#This Row],[Lon_dez]]*PI()/180</f>
        <v>4.1015237421866742E-3</v>
      </c>
      <c r="I146" s="4" t="b">
        <v>0</v>
      </c>
    </row>
    <row r="147" spans="1:9" x14ac:dyDescent="0.35">
      <c r="A147" t="s">
        <v>7430</v>
      </c>
      <c r="B147" t="s">
        <v>7429</v>
      </c>
      <c r="C147" t="s">
        <v>303</v>
      </c>
      <c r="D147" t="s">
        <v>7430</v>
      </c>
      <c r="E147" s="4">
        <v>49.62638888888889</v>
      </c>
      <c r="F147" s="4">
        <v>6.2113888888888891</v>
      </c>
      <c r="G147" s="4">
        <f>Airports[[#This Row],[Lat_dez]]*PI()/180</f>
        <v>0.86614388198624148</v>
      </c>
      <c r="H147" s="4">
        <f>Airports[[#This Row],[Lon_dez]]*PI()/180</f>
        <v>0.10840918723290335</v>
      </c>
      <c r="I147" s="4" t="b">
        <v>0</v>
      </c>
    </row>
    <row r="148" spans="1:9" x14ac:dyDescent="0.35">
      <c r="A148" t="s">
        <v>140</v>
      </c>
      <c r="B148" t="s">
        <v>7431</v>
      </c>
      <c r="C148" t="s">
        <v>141</v>
      </c>
      <c r="D148" t="s">
        <v>121</v>
      </c>
      <c r="E148" s="4">
        <v>45.726111111111116</v>
      </c>
      <c r="F148" s="4">
        <v>5.0908333333333333</v>
      </c>
      <c r="G148" s="4">
        <f>Airports[[#This Row],[Lat_dez]]*PI()/180</f>
        <v>0.79807119302165164</v>
      </c>
      <c r="H148" s="4">
        <f>Airports[[#This Row],[Lon_dez]]*PI()/180</f>
        <v>8.885180333694466E-2</v>
      </c>
      <c r="I148" s="4" t="b">
        <v>0</v>
      </c>
    </row>
    <row r="149" spans="1:9" x14ac:dyDescent="0.35">
      <c r="A149" t="s">
        <v>314</v>
      </c>
      <c r="B149" t="s">
        <v>7276</v>
      </c>
      <c r="C149" t="s">
        <v>315</v>
      </c>
      <c r="D149" t="s">
        <v>309</v>
      </c>
      <c r="E149" s="4">
        <v>50.911388888888887</v>
      </c>
      <c r="F149" s="4">
        <v>5.77</v>
      </c>
      <c r="G149" s="4">
        <f>Airports[[#This Row],[Lat_dez]]*PI()/180</f>
        <v>0.88857136287436855</v>
      </c>
      <c r="H149" s="4">
        <f>Airports[[#This Row],[Lon_dez]]*PI()/180</f>
        <v>0.10070549784007281</v>
      </c>
      <c r="I149" s="4" t="b">
        <v>0</v>
      </c>
    </row>
    <row r="150" spans="1:9" x14ac:dyDescent="0.35">
      <c r="A150" t="s">
        <v>7596</v>
      </c>
      <c r="B150" t="s">
        <v>7432</v>
      </c>
      <c r="C150" t="s">
        <v>365</v>
      </c>
      <c r="D150" t="s">
        <v>361</v>
      </c>
      <c r="E150" s="4">
        <v>32.697777777777773</v>
      </c>
      <c r="F150" s="4">
        <v>-16.774166666666666</v>
      </c>
      <c r="G150" s="4">
        <f>Airports[[#This Row],[Lat_dez]]*PI()/180</f>
        <v>0.57068388030765693</v>
      </c>
      <c r="H150" s="4">
        <f>Airports[[#This Row],[Lon_dez]]*PI()/180</f>
        <v>-0.29276443761161547</v>
      </c>
      <c r="I150" s="4" t="b">
        <v>0</v>
      </c>
    </row>
    <row r="151" spans="1:9" x14ac:dyDescent="0.35">
      <c r="A151" t="s">
        <v>430</v>
      </c>
      <c r="B151" t="s">
        <v>7433</v>
      </c>
      <c r="C151" t="s">
        <v>431</v>
      </c>
      <c r="D151" t="s">
        <v>417</v>
      </c>
      <c r="E151" s="4">
        <v>40.472222222222221</v>
      </c>
      <c r="F151" s="4">
        <v>-3.5608333333333331</v>
      </c>
      <c r="G151" s="4">
        <f>Airports[[#This Row],[Lat_dez]]*PI()/180</f>
        <v>0.70637353337659392</v>
      </c>
      <c r="H151" s="4">
        <f>Airports[[#This Row],[Lon_dez]]*PI()/180</f>
        <v>-6.2148265781431414E-2</v>
      </c>
      <c r="I151" s="4" t="b">
        <v>0</v>
      </c>
    </row>
    <row r="152" spans="1:9" x14ac:dyDescent="0.35">
      <c r="A152" t="s">
        <v>7434</v>
      </c>
      <c r="B152" t="s">
        <v>7436</v>
      </c>
      <c r="C152" t="s">
        <v>247</v>
      </c>
      <c r="D152" t="s">
        <v>229</v>
      </c>
      <c r="E152" s="4">
        <v>45.445277777777775</v>
      </c>
      <c r="F152" s="4">
        <v>9.276944444444446</v>
      </c>
      <c r="G152" s="4">
        <f>Airports[[#This Row],[Lat_dez]]*PI()/180</f>
        <v>0.79316972670563402</v>
      </c>
      <c r="H152" s="4">
        <f>Airports[[#This Row],[Lon_dez]]*PI()/180</f>
        <v>0.16191322508015174</v>
      </c>
      <c r="I152" s="4" t="b">
        <v>0</v>
      </c>
    </row>
    <row r="153" spans="1:9" x14ac:dyDescent="0.35">
      <c r="A153" t="s">
        <v>7434</v>
      </c>
      <c r="B153" t="s">
        <v>7435</v>
      </c>
      <c r="C153" t="s">
        <v>248</v>
      </c>
      <c r="D153" t="s">
        <v>229</v>
      </c>
      <c r="E153" s="4">
        <v>45.631388888888893</v>
      </c>
      <c r="F153" s="4">
        <v>8.7277777777777779</v>
      </c>
      <c r="G153" s="4">
        <f>Airports[[#This Row],[Lat_dez]]*PI()/180</f>
        <v>0.79641797836906802</v>
      </c>
      <c r="H153" s="4">
        <f>Airports[[#This Row],[Lon_dez]]*PI()/180</f>
        <v>0.15232845860461619</v>
      </c>
      <c r="I153" s="4" t="b">
        <v>0</v>
      </c>
    </row>
    <row r="154" spans="1:9" x14ac:dyDescent="0.35">
      <c r="A154" t="s">
        <v>7597</v>
      </c>
      <c r="B154" t="s">
        <v>7437</v>
      </c>
      <c r="C154" t="s">
        <v>418</v>
      </c>
      <c r="D154" t="s">
        <v>417</v>
      </c>
      <c r="E154" s="4">
        <v>36.673611111111107</v>
      </c>
      <c r="F154" s="4">
        <v>-4.4988888888888887</v>
      </c>
      <c r="G154" s="4">
        <f>Airports[[#This Row],[Lat_dez]]*PI()/180</f>
        <v>0.64007526248486479</v>
      </c>
      <c r="H154" s="4">
        <f>Airports[[#This Row],[Lon_dez]]*PI()/180</f>
        <v>-7.8520423792500446E-2</v>
      </c>
      <c r="I154" s="4" t="b">
        <v>0</v>
      </c>
    </row>
    <row r="155" spans="1:9" x14ac:dyDescent="0.35">
      <c r="A155" t="s">
        <v>7598</v>
      </c>
      <c r="B155" t="s">
        <v>7438</v>
      </c>
      <c r="C155" t="s">
        <v>398</v>
      </c>
      <c r="D155" t="s">
        <v>394</v>
      </c>
      <c r="E155" s="4">
        <v>55.53</v>
      </c>
      <c r="F155" s="4">
        <v>13.371388888888889</v>
      </c>
      <c r="G155" s="4">
        <f>Airports[[#This Row],[Lat_dez]]*PI()/180</f>
        <v>0.96918133363245118</v>
      </c>
      <c r="H155" s="4">
        <f>Airports[[#This Row],[Lon_dez]]*PI()/180</f>
        <v>0.23337476167569732</v>
      </c>
      <c r="I155" s="4" t="b">
        <v>0</v>
      </c>
    </row>
    <row r="156" spans="1:9" x14ac:dyDescent="0.35">
      <c r="A156" t="s">
        <v>304</v>
      </c>
      <c r="B156" t="s">
        <v>7439</v>
      </c>
      <c r="C156" t="s">
        <v>305</v>
      </c>
      <c r="D156" t="s">
        <v>304</v>
      </c>
      <c r="E156" s="4">
        <v>35.857222222222227</v>
      </c>
      <c r="F156" s="4">
        <v>14.477500000000001</v>
      </c>
      <c r="G156" s="4">
        <f>Airports[[#This Row],[Lat_dez]]*PI()/180</f>
        <v>0.62582658839705574</v>
      </c>
      <c r="H156" s="4">
        <f>Airports[[#This Row],[Lon_dez]]*PI()/180</f>
        <v>0.25268004245747905</v>
      </c>
      <c r="I156" s="4" t="b">
        <v>0</v>
      </c>
    </row>
    <row r="157" spans="1:9" x14ac:dyDescent="0.35">
      <c r="A157" t="s">
        <v>206</v>
      </c>
      <c r="B157" t="s">
        <v>7440</v>
      </c>
      <c r="C157" t="s">
        <v>207</v>
      </c>
      <c r="D157" t="s">
        <v>7280</v>
      </c>
      <c r="E157" s="4">
        <v>53.353611111111114</v>
      </c>
      <c r="F157" s="4">
        <v>-2.2747222222222221</v>
      </c>
      <c r="G157" s="4">
        <f>Airports[[#This Row],[Lat_dez]]*PI()/180</f>
        <v>0.93119618171751917</v>
      </c>
      <c r="H157" s="4">
        <f>Airports[[#This Row],[Lon_dez]]*PI()/180</f>
        <v>-3.9701392346059898E-2</v>
      </c>
      <c r="I157" s="4" t="b">
        <v>0</v>
      </c>
    </row>
    <row r="158" spans="1:9" x14ac:dyDescent="0.35">
      <c r="A158" t="s">
        <v>144</v>
      </c>
      <c r="B158" t="s">
        <v>7441</v>
      </c>
      <c r="C158" t="s">
        <v>145</v>
      </c>
      <c r="D158" t="s">
        <v>121</v>
      </c>
      <c r="E158" s="4">
        <v>43.435555555555553</v>
      </c>
      <c r="F158" s="4">
        <v>5.2136111111111116</v>
      </c>
      <c r="G158" s="4">
        <f>Airports[[#This Row],[Lat_dez]]*PI()/180</f>
        <v>0.75809345687735918</v>
      </c>
      <c r="H158" s="4">
        <f>Airports[[#This Row],[Lon_dez]]*PI()/180</f>
        <v>9.0994679807448811E-2</v>
      </c>
      <c r="I158" s="4" t="b">
        <v>0</v>
      </c>
    </row>
    <row r="159" spans="1:9" x14ac:dyDescent="0.35">
      <c r="A159" t="s">
        <v>52</v>
      </c>
      <c r="B159" t="s">
        <v>7442</v>
      </c>
      <c r="C159" t="s">
        <v>53</v>
      </c>
      <c r="D159" t="s">
        <v>30</v>
      </c>
      <c r="E159" s="4">
        <v>47.988888888888887</v>
      </c>
      <c r="F159" s="4">
        <v>10.239166666666666</v>
      </c>
      <c r="G159" s="4">
        <f>Airports[[#This Row],[Lat_dez]]*PI()/180</f>
        <v>0.83756411548483434</v>
      </c>
      <c r="H159" s="4">
        <f>Airports[[#This Row],[Lon_dez]]*PI()/180</f>
        <v>0.17870717099378602</v>
      </c>
      <c r="I159" s="4" t="b">
        <v>0</v>
      </c>
    </row>
    <row r="160" spans="1:9" x14ac:dyDescent="0.35">
      <c r="A160" t="s">
        <v>7599</v>
      </c>
      <c r="B160" t="s">
        <v>7443</v>
      </c>
      <c r="C160" t="s">
        <v>432</v>
      </c>
      <c r="D160" t="s">
        <v>417</v>
      </c>
      <c r="E160" s="4">
        <v>39.862500000000004</v>
      </c>
      <c r="F160" s="4">
        <v>4.2186111111111115</v>
      </c>
      <c r="G160" s="4">
        <f>Airports[[#This Row],[Lat_dez]]*PI()/180</f>
        <v>0.69573187307623974</v>
      </c>
      <c r="H160" s="4">
        <f>Airports[[#This Row],[Lon_dez]]*PI()/180</f>
        <v>7.362865375010523E-2</v>
      </c>
      <c r="I160" s="4" t="b">
        <v>0</v>
      </c>
    </row>
    <row r="161" spans="1:9" x14ac:dyDescent="0.35">
      <c r="A161" t="s">
        <v>7600</v>
      </c>
      <c r="B161" t="s">
        <v>7444</v>
      </c>
      <c r="C161" t="s">
        <v>455</v>
      </c>
      <c r="D161" t="s">
        <v>450</v>
      </c>
      <c r="E161" s="4">
        <v>37.250555555555557</v>
      </c>
      <c r="F161" s="4">
        <v>27.664166666666667</v>
      </c>
      <c r="G161" s="4">
        <f>Airports[[#This Row],[Lat_dez]]*PI()/180</f>
        <v>0.65014484264150996</v>
      </c>
      <c r="H161" s="4">
        <f>Airports[[#This Row],[Lon_dez]]*PI()/180</f>
        <v>0.48283079315379795</v>
      </c>
      <c r="I161" s="4" t="b">
        <v>0</v>
      </c>
    </row>
    <row r="162" spans="1:9" x14ac:dyDescent="0.35">
      <c r="A162" t="s">
        <v>387</v>
      </c>
      <c r="B162" t="s">
        <v>7445</v>
      </c>
      <c r="C162" t="s">
        <v>388</v>
      </c>
      <c r="D162" t="s">
        <v>471</v>
      </c>
      <c r="E162" s="4">
        <v>53.882222222222225</v>
      </c>
      <c r="F162" s="4">
        <v>28.030555555555555</v>
      </c>
      <c r="G162" s="4">
        <f>Airports[[#This Row],[Lat_dez]]*PI()/180</f>
        <v>0.94042218606903361</v>
      </c>
      <c r="H162" s="4">
        <f>Airports[[#This Row],[Lon_dez]]*PI()/180</f>
        <v>0.48922548560763274</v>
      </c>
      <c r="I162" s="4" t="b">
        <v>0</v>
      </c>
    </row>
    <row r="163" spans="1:9" x14ac:dyDescent="0.35">
      <c r="A163" t="s">
        <v>142</v>
      </c>
      <c r="B163" t="s">
        <v>7446</v>
      </c>
      <c r="C163" t="s">
        <v>143</v>
      </c>
      <c r="D163" t="s">
        <v>121</v>
      </c>
      <c r="E163" s="4">
        <v>43.576111111111118</v>
      </c>
      <c r="F163" s="4">
        <v>3.9627777777777782</v>
      </c>
      <c r="G163" s="4">
        <f>Airports[[#This Row],[Lat_dez]]*PI()/180</f>
        <v>0.76054661410377367</v>
      </c>
      <c r="H163" s="4">
        <f>Airports[[#This Row],[Lon_dez]]*PI()/180</f>
        <v>6.9163519747086413E-2</v>
      </c>
      <c r="I163" s="4" t="b">
        <v>0</v>
      </c>
    </row>
    <row r="164" spans="1:9" x14ac:dyDescent="0.35">
      <c r="A164" t="s">
        <v>391</v>
      </c>
      <c r="B164" t="s">
        <v>7447</v>
      </c>
      <c r="C164" t="s">
        <v>381</v>
      </c>
      <c r="D164" t="s">
        <v>379</v>
      </c>
      <c r="E164" s="4">
        <v>55.419166666666662</v>
      </c>
      <c r="F164" s="4">
        <v>37.885555555555555</v>
      </c>
      <c r="G164" s="4">
        <f>Airports[[#This Row],[Lat_dez]]*PI()/180</f>
        <v>0.96724692704482407</v>
      </c>
      <c r="H164" s="4">
        <f>Airports[[#This Row],[Lon_dez]]*PI()/180</f>
        <v>0.66122768339167393</v>
      </c>
      <c r="I164" s="4" t="b">
        <v>0</v>
      </c>
    </row>
    <row r="165" spans="1:9" x14ac:dyDescent="0.35">
      <c r="A165" t="s">
        <v>391</v>
      </c>
      <c r="B165" t="s">
        <v>7448</v>
      </c>
      <c r="C165" t="s">
        <v>392</v>
      </c>
      <c r="D165" t="s">
        <v>379</v>
      </c>
      <c r="E165" s="4">
        <v>55.971666666666671</v>
      </c>
      <c r="F165" s="4">
        <v>37.414999999999999</v>
      </c>
      <c r="G165" s="4">
        <f>Airports[[#This Row],[Lat_dez]]*PI()/180</f>
        <v>0.9768898711620928</v>
      </c>
      <c r="H165" s="4">
        <f>Airports[[#This Row],[Lon_dez]]*PI()/180</f>
        <v>0.65301493963367829</v>
      </c>
      <c r="I165" s="4" t="b">
        <v>0</v>
      </c>
    </row>
    <row r="166" spans="1:9" x14ac:dyDescent="0.35">
      <c r="A166" t="s">
        <v>391</v>
      </c>
      <c r="B166" t="s">
        <v>7449</v>
      </c>
      <c r="C166" t="s">
        <v>393</v>
      </c>
      <c r="D166" t="s">
        <v>379</v>
      </c>
      <c r="E166" s="4">
        <v>55.591388888888893</v>
      </c>
      <c r="F166" s="4">
        <v>37.261388888888888</v>
      </c>
      <c r="G166" s="4">
        <f>Airports[[#This Row],[Lat_dez]]*PI()/180</f>
        <v>0.97025277186770342</v>
      </c>
      <c r="H166" s="4">
        <f>Airports[[#This Row],[Lon_dez]]*PI()/180</f>
        <v>0.65033391997714263</v>
      </c>
      <c r="I166" s="4" t="b">
        <v>0</v>
      </c>
    </row>
    <row r="167" spans="1:9" x14ac:dyDescent="0.35">
      <c r="A167" t="s">
        <v>77</v>
      </c>
      <c r="B167" t="s">
        <v>7450</v>
      </c>
      <c r="C167" t="s">
        <v>78</v>
      </c>
      <c r="D167" t="s">
        <v>30</v>
      </c>
      <c r="E167" s="4">
        <v>48.353611111111114</v>
      </c>
      <c r="F167" s="4">
        <v>11.785833333333333</v>
      </c>
      <c r="G167" s="4">
        <f>Airports[[#This Row],[Lat_dez]]*PI()/180</f>
        <v>0.84392971911780268</v>
      </c>
      <c r="H167" s="4">
        <f>Airports[[#This Row],[Lon_dez]]*PI()/180</f>
        <v>0.20570159675796501</v>
      </c>
      <c r="I167" s="4" t="b">
        <v>0</v>
      </c>
    </row>
    <row r="168" spans="1:9" x14ac:dyDescent="0.35">
      <c r="A168" t="s">
        <v>634</v>
      </c>
      <c r="B168" t="s">
        <v>7451</v>
      </c>
      <c r="C168" t="s">
        <v>54</v>
      </c>
      <c r="D168" t="s">
        <v>30</v>
      </c>
      <c r="E168" s="4">
        <v>52.134444444444441</v>
      </c>
      <c r="F168" s="4">
        <v>7.6847222222222227</v>
      </c>
      <c r="G168" s="4">
        <f>Airports[[#This Row],[Lat_dez]]*PI()/180</f>
        <v>0.90991770925362137</v>
      </c>
      <c r="H168" s="4">
        <f>Airports[[#This Row],[Lon_dez]]*PI()/180</f>
        <v>0.13412370487895314</v>
      </c>
      <c r="I168" s="4" t="b">
        <v>0</v>
      </c>
    </row>
    <row r="169" spans="1:9" x14ac:dyDescent="0.35">
      <c r="A169" t="s">
        <v>7601</v>
      </c>
      <c r="B169" t="s">
        <v>7452</v>
      </c>
      <c r="C169" t="s">
        <v>168</v>
      </c>
      <c r="D169" t="s">
        <v>160</v>
      </c>
      <c r="E169" s="4">
        <v>37.434999999999995</v>
      </c>
      <c r="F169" s="4">
        <v>25.348055555555554</v>
      </c>
      <c r="G169" s="4">
        <f>Airports[[#This Row],[Lat_dez]]*PI()/180</f>
        <v>0.65336400548407714</v>
      </c>
      <c r="H169" s="4">
        <f>Airports[[#This Row],[Lon_dez]]*PI()/180</f>
        <v>0.44240702842288487</v>
      </c>
      <c r="I169" s="4" t="b">
        <v>0</v>
      </c>
    </row>
    <row r="170" spans="1:9" x14ac:dyDescent="0.35">
      <c r="A170" t="s">
        <v>148</v>
      </c>
      <c r="B170" t="s">
        <v>7453</v>
      </c>
      <c r="C170" t="s">
        <v>149</v>
      </c>
      <c r="D170" t="s">
        <v>121</v>
      </c>
      <c r="E170" s="4">
        <v>47.153055555555554</v>
      </c>
      <c r="F170" s="4">
        <v>-1.6105555555555557</v>
      </c>
      <c r="G170" s="4">
        <f>Airports[[#This Row],[Lat_dez]]*PI()/180</f>
        <v>0.82297607182024834</v>
      </c>
      <c r="H170" s="4">
        <f>Airports[[#This Row],[Lon_dez]]*PI()/180</f>
        <v>-2.81094972307309E-2</v>
      </c>
      <c r="I170" s="4" t="b">
        <v>0</v>
      </c>
    </row>
    <row r="171" spans="1:9" x14ac:dyDescent="0.35">
      <c r="A171" t="s">
        <v>249</v>
      </c>
      <c r="B171" t="s">
        <v>7454</v>
      </c>
      <c r="C171" t="s">
        <v>250</v>
      </c>
      <c r="D171" t="s">
        <v>229</v>
      </c>
      <c r="E171" s="4">
        <v>40.885833333333331</v>
      </c>
      <c r="F171" s="4">
        <v>14.290555555555555</v>
      </c>
      <c r="G171" s="4">
        <f>Airports[[#This Row],[Lat_dez]]*PI()/180</f>
        <v>0.71359240908831489</v>
      </c>
      <c r="H171" s="4">
        <f>Airports[[#This Row],[Lon_dez]]*PI()/180</f>
        <v>0.24941724638361187</v>
      </c>
      <c r="I171" s="4" t="b">
        <v>0</v>
      </c>
    </row>
    <row r="172" spans="1:9" x14ac:dyDescent="0.35">
      <c r="A172" t="s">
        <v>208</v>
      </c>
      <c r="B172" t="s">
        <v>7455</v>
      </c>
      <c r="C172" t="s">
        <v>209</v>
      </c>
      <c r="D172" t="s">
        <v>7280</v>
      </c>
      <c r="E172" s="4">
        <v>55.037500000000001</v>
      </c>
      <c r="F172" s="4">
        <v>-1.6916666666666667</v>
      </c>
      <c r="G172" s="4">
        <f>Airports[[#This Row],[Lat_dez]]*PI()/180</f>
        <v>0.96058558706637909</v>
      </c>
      <c r="H172" s="4">
        <f>Airports[[#This Row],[Lon_dez]]*PI()/180</f>
        <v>-2.9525153179570739E-2</v>
      </c>
      <c r="I172" s="4" t="b">
        <v>0</v>
      </c>
    </row>
    <row r="173" spans="1:9" x14ac:dyDescent="0.35">
      <c r="A173" t="s">
        <v>7602</v>
      </c>
      <c r="B173" t="s">
        <v>7456</v>
      </c>
      <c r="C173" t="s">
        <v>408</v>
      </c>
      <c r="D173" t="s">
        <v>407</v>
      </c>
      <c r="E173" s="4">
        <v>43.336944444444448</v>
      </c>
      <c r="F173" s="4">
        <v>21.853333333333335</v>
      </c>
      <c r="G173" s="4">
        <f>Airports[[#This Row],[Lat_dez]]*PI()/180</f>
        <v>0.75637236830942034</v>
      </c>
      <c r="H173" s="4">
        <f>Airports[[#This Row],[Lon_dez]]*PI()/180</f>
        <v>0.3814126192024942</v>
      </c>
      <c r="I173" s="4" t="b">
        <v>0</v>
      </c>
    </row>
    <row r="174" spans="1:9" x14ac:dyDescent="0.35">
      <c r="A174" t="s">
        <v>146</v>
      </c>
      <c r="B174" t="s">
        <v>7457</v>
      </c>
      <c r="C174" t="s">
        <v>147</v>
      </c>
      <c r="D174" t="s">
        <v>121</v>
      </c>
      <c r="E174" s="4">
        <v>43.660555555555554</v>
      </c>
      <c r="F174" s="4">
        <v>7.2175000000000002</v>
      </c>
      <c r="G174" s="4">
        <f>Airports[[#This Row],[Lat_dez]]*PI()/180</f>
        <v>0.7620204476943464</v>
      </c>
      <c r="H174" s="4">
        <f>Airports[[#This Row],[Lon_dez]]*PI()/180</f>
        <v>0.12596913876269072</v>
      </c>
      <c r="I174" s="4" t="b">
        <v>0</v>
      </c>
    </row>
    <row r="175" spans="1:9" x14ac:dyDescent="0.35">
      <c r="A175" t="s">
        <v>215</v>
      </c>
      <c r="B175" t="s">
        <v>7347</v>
      </c>
      <c r="C175" t="s">
        <v>194</v>
      </c>
      <c r="D175" t="s">
        <v>7280</v>
      </c>
      <c r="E175" s="4">
        <v>52.831111111111113</v>
      </c>
      <c r="F175" s="4">
        <v>-1.3280555555555555</v>
      </c>
      <c r="G175" s="4">
        <f>Airports[[#This Row],[Lat_dez]]*PI()/180</f>
        <v>0.9220768363758487</v>
      </c>
      <c r="H175" s="4">
        <f>Airports[[#This Row],[Lon_dez]]*PI()/180</f>
        <v>-2.3178942093846914E-2</v>
      </c>
      <c r="I175" s="4" t="b">
        <v>0</v>
      </c>
    </row>
    <row r="176" spans="1:9" x14ac:dyDescent="0.35">
      <c r="A176" t="s">
        <v>81</v>
      </c>
      <c r="B176" t="s">
        <v>7458</v>
      </c>
      <c r="C176" t="s">
        <v>82</v>
      </c>
      <c r="D176" t="s">
        <v>30</v>
      </c>
      <c r="E176" s="4">
        <v>49.49861111111111</v>
      </c>
      <c r="F176" s="4">
        <v>11.078055555555554</v>
      </c>
      <c r="G176" s="4">
        <f>Airports[[#This Row],[Lat_dez]]*PI()/180</f>
        <v>0.86391373905313762</v>
      </c>
      <c r="H176" s="4">
        <f>Airports[[#This Row],[Lon_dez]]*PI()/180</f>
        <v>0.19334854416329403</v>
      </c>
      <c r="I176" s="4" t="b">
        <v>0</v>
      </c>
    </row>
    <row r="177" spans="1:9" x14ac:dyDescent="0.35">
      <c r="A177" t="s">
        <v>389</v>
      </c>
      <c r="B177" t="s">
        <v>7459</v>
      </c>
      <c r="C177" t="s">
        <v>390</v>
      </c>
      <c r="D177" t="s">
        <v>464</v>
      </c>
      <c r="E177" s="4">
        <v>46.426944444444445</v>
      </c>
      <c r="F177" s="4">
        <v>30.678055555555556</v>
      </c>
      <c r="G177" s="4">
        <f>Airports[[#This Row],[Lat_dez]]*PI()/180</f>
        <v>0.8103030421960451</v>
      </c>
      <c r="H177" s="4">
        <f>Airports[[#This Row],[Lon_dez]]*PI()/180</f>
        <v>0.53543307755418268</v>
      </c>
      <c r="I177" s="4" t="b">
        <v>0</v>
      </c>
    </row>
    <row r="178" spans="1:9" x14ac:dyDescent="0.35">
      <c r="A178" t="s">
        <v>251</v>
      </c>
      <c r="B178" t="s">
        <v>7460</v>
      </c>
      <c r="C178" t="s">
        <v>252</v>
      </c>
      <c r="D178" t="s">
        <v>229</v>
      </c>
      <c r="E178" s="4">
        <v>40.898611111111109</v>
      </c>
      <c r="F178" s="4">
        <v>9.5175000000000001</v>
      </c>
      <c r="G178" s="4">
        <f>Airports[[#This Row],[Lat_dez]]*PI()/180</f>
        <v>0.71381542338162518</v>
      </c>
      <c r="H178" s="4">
        <f>Airports[[#This Row],[Lon_dez]]*PI()/180</f>
        <v>0.1661117115585603</v>
      </c>
      <c r="I178" s="4" t="b">
        <v>0</v>
      </c>
    </row>
    <row r="179" spans="1:9" x14ac:dyDescent="0.35">
      <c r="A179" t="s">
        <v>325</v>
      </c>
      <c r="B179" t="s">
        <v>7461</v>
      </c>
      <c r="C179" t="s">
        <v>330</v>
      </c>
      <c r="D179" t="s">
        <v>321</v>
      </c>
      <c r="E179" s="4">
        <v>60.193888888888885</v>
      </c>
      <c r="F179" s="4">
        <v>11.100277777777777</v>
      </c>
      <c r="G179" s="4">
        <f>Airports[[#This Row],[Lat_dez]]*PI()/180</f>
        <v>1.0505815506907421</v>
      </c>
      <c r="H179" s="4">
        <f>Airports[[#This Row],[Lon_dez]]*PI()/180</f>
        <v>0.19373639510818164</v>
      </c>
      <c r="I179" s="4" t="b">
        <v>0</v>
      </c>
    </row>
    <row r="180" spans="1:9" x14ac:dyDescent="0.35">
      <c r="A180" t="s">
        <v>2138</v>
      </c>
      <c r="B180" t="s">
        <v>7451</v>
      </c>
      <c r="C180" t="s">
        <v>54</v>
      </c>
      <c r="D180" t="s">
        <v>30</v>
      </c>
      <c r="E180" s="4">
        <v>52.134444444444441</v>
      </c>
      <c r="F180" s="4">
        <v>7.6847222222222227</v>
      </c>
      <c r="G180" s="4">
        <f>Airports[[#This Row],[Lat_dez]]*PI()/180</f>
        <v>0.90991770925362137</v>
      </c>
      <c r="H180" s="4">
        <f>Airports[[#This Row],[Lon_dez]]*PI()/180</f>
        <v>0.13412370487895314</v>
      </c>
      <c r="I180" s="4" t="b">
        <v>0</v>
      </c>
    </row>
    <row r="181" spans="1:9" x14ac:dyDescent="0.35">
      <c r="A181" t="s">
        <v>7603</v>
      </c>
      <c r="B181" t="s">
        <v>7462</v>
      </c>
      <c r="C181" t="s">
        <v>11</v>
      </c>
      <c r="D181" t="s">
        <v>7</v>
      </c>
      <c r="E181" s="4">
        <v>51.198888888888888</v>
      </c>
      <c r="F181" s="4">
        <v>2.8622222222222224</v>
      </c>
      <c r="G181" s="4">
        <f>Airports[[#This Row],[Lat_dez]]*PI()/180</f>
        <v>0.89358918447385238</v>
      </c>
      <c r="H181" s="4">
        <f>Airports[[#This Row],[Lon_dez]]*PI()/180</f>
        <v>4.9955201701526591E-2</v>
      </c>
      <c r="I181" s="4" t="b">
        <v>0</v>
      </c>
    </row>
    <row r="182" spans="1:9" x14ac:dyDescent="0.35">
      <c r="A182" t="s">
        <v>111</v>
      </c>
      <c r="B182" t="s">
        <v>7463</v>
      </c>
      <c r="C182" t="s">
        <v>112</v>
      </c>
      <c r="D182" t="s">
        <v>107</v>
      </c>
      <c r="E182" s="4">
        <v>64.930000000000007</v>
      </c>
      <c r="F182" s="4">
        <v>25.354444444444447</v>
      </c>
      <c r="G182" s="4">
        <f>Airports[[#This Row],[Lat_dez]]*PI()/180</f>
        <v>1.1332422833199183</v>
      </c>
      <c r="H182" s="4">
        <f>Airports[[#This Row],[Lon_dez]]*PI()/180</f>
        <v>0.44251853556954007</v>
      </c>
      <c r="I182" s="4" t="b">
        <v>0</v>
      </c>
    </row>
    <row r="183" spans="1:9" x14ac:dyDescent="0.35">
      <c r="A183" t="s">
        <v>1070</v>
      </c>
      <c r="B183" t="s">
        <v>7419</v>
      </c>
      <c r="C183" t="s">
        <v>83</v>
      </c>
      <c r="D183" t="s">
        <v>30</v>
      </c>
      <c r="E183" s="4">
        <v>51.614166666666669</v>
      </c>
      <c r="F183" s="4">
        <v>8.6161111111111115</v>
      </c>
      <c r="G183" s="4">
        <f>Airports[[#This Row],[Lat_dez]]*PI()/180</f>
        <v>0.90083714900643996</v>
      </c>
      <c r="H183" s="4">
        <f>Airports[[#This Row],[Lon_dez]]*PI()/180</f>
        <v>0.15037950760655588</v>
      </c>
      <c r="I183" s="4" t="b">
        <v>0</v>
      </c>
    </row>
    <row r="184" spans="1:9" x14ac:dyDescent="0.35">
      <c r="A184" t="s">
        <v>255</v>
      </c>
      <c r="B184" t="s">
        <v>7464</v>
      </c>
      <c r="C184" t="s">
        <v>256</v>
      </c>
      <c r="D184" t="s">
        <v>229</v>
      </c>
      <c r="E184" s="4">
        <v>38.17583333333333</v>
      </c>
      <c r="F184" s="4">
        <v>13.090833333333334</v>
      </c>
      <c r="G184" s="4">
        <f>Airports[[#This Row],[Lat_dez]]*PI()/180</f>
        <v>0.66629398635926851</v>
      </c>
      <c r="H184" s="4">
        <f>Airports[[#This Row],[Lon_dez]]*PI()/180</f>
        <v>0.22847814349649104</v>
      </c>
      <c r="I184" s="4" t="b">
        <v>0</v>
      </c>
    </row>
    <row r="185" spans="1:9" x14ac:dyDescent="0.35">
      <c r="A185" t="s">
        <v>434</v>
      </c>
      <c r="B185" t="s">
        <v>7465</v>
      </c>
      <c r="C185" t="s">
        <v>435</v>
      </c>
      <c r="D185" t="s">
        <v>417</v>
      </c>
      <c r="E185" s="4">
        <v>39.549999999999997</v>
      </c>
      <c r="F185" s="4">
        <v>2.7333333333333334</v>
      </c>
      <c r="G185" s="4">
        <f>Airports[[#This Row],[Lat_dez]]*PI()/180</f>
        <v>0.69027771916375724</v>
      </c>
      <c r="H185" s="4">
        <f>Airports[[#This Row],[Lon_dez]]*PI()/180</f>
        <v>4.770566622117834E-2</v>
      </c>
      <c r="I185" s="4" t="b">
        <v>0</v>
      </c>
    </row>
    <row r="186" spans="1:9" x14ac:dyDescent="0.35">
      <c r="A186" t="s">
        <v>475</v>
      </c>
      <c r="B186" t="s">
        <v>7466</v>
      </c>
      <c r="C186" t="s">
        <v>476</v>
      </c>
      <c r="D186" t="s">
        <v>472</v>
      </c>
      <c r="E186" s="4">
        <v>34.717777777777776</v>
      </c>
      <c r="F186" s="4">
        <v>32.485555555555557</v>
      </c>
      <c r="G186" s="4">
        <f>Airports[[#This Row],[Lat_dez]]*PI()/180</f>
        <v>0.60593953119794242</v>
      </c>
      <c r="H186" s="4">
        <f>Airports[[#This Row],[Lon_dez]]*PI()/180</f>
        <v>0.56697990378398022</v>
      </c>
      <c r="I186" s="4" t="b">
        <v>0</v>
      </c>
    </row>
    <row r="187" spans="1:9" x14ac:dyDescent="0.35">
      <c r="A187" t="s">
        <v>7604</v>
      </c>
      <c r="B187" t="s">
        <v>7467</v>
      </c>
      <c r="C187" t="s">
        <v>132</v>
      </c>
      <c r="D187" t="s">
        <v>121</v>
      </c>
      <c r="E187" s="4">
        <v>49.454444444444448</v>
      </c>
      <c r="F187" s="4">
        <v>2.1127777777777781</v>
      </c>
      <c r="G187" s="4">
        <f>Airports[[#This Row],[Lat_dez]]*PI()/180</f>
        <v>0.86314288530017347</v>
      </c>
      <c r="H187" s="4">
        <f>Airports[[#This Row],[Lon_dez]]*PI()/180</f>
        <v>3.6874928585191313E-2</v>
      </c>
      <c r="I187" s="4" t="b">
        <v>0</v>
      </c>
    </row>
    <row r="188" spans="1:9" x14ac:dyDescent="0.35">
      <c r="A188" t="s">
        <v>7604</v>
      </c>
      <c r="B188" t="s">
        <v>7468</v>
      </c>
      <c r="C188" t="s">
        <v>133</v>
      </c>
      <c r="D188" t="s">
        <v>121</v>
      </c>
      <c r="E188" s="4">
        <v>49.012777777777778</v>
      </c>
      <c r="F188" s="4">
        <v>2.5499999999999998</v>
      </c>
      <c r="G188" s="4">
        <f>Airports[[#This Row],[Lat_dez]]*PI()/180</f>
        <v>0.85543434777053184</v>
      </c>
      <c r="H188" s="4">
        <f>Airports[[#This Row],[Lon_dez]]*PI()/180</f>
        <v>4.4505895925855396E-2</v>
      </c>
      <c r="I188" s="4" t="b">
        <v>0</v>
      </c>
    </row>
    <row r="189" spans="1:9" x14ac:dyDescent="0.35">
      <c r="A189" t="s">
        <v>7604</v>
      </c>
      <c r="B189" t="s">
        <v>7469</v>
      </c>
      <c r="C189" t="s">
        <v>150</v>
      </c>
      <c r="D189" t="s">
        <v>121</v>
      </c>
      <c r="E189" s="4">
        <v>48.725277777777777</v>
      </c>
      <c r="F189" s="4">
        <v>2.3594444444444447</v>
      </c>
      <c r="G189" s="4">
        <f>Airports[[#This Row],[Lat_dez]]*PI()/180</f>
        <v>0.85041652617104813</v>
      </c>
      <c r="H189" s="4">
        <f>Airports[[#This Row],[Lon_dez]]*PI()/180</f>
        <v>4.1180074073443991E-2</v>
      </c>
      <c r="I189" s="4" t="b">
        <v>0</v>
      </c>
    </row>
    <row r="190" spans="1:9" x14ac:dyDescent="0.35">
      <c r="A190" t="s">
        <v>253</v>
      </c>
      <c r="B190" t="s">
        <v>7470</v>
      </c>
      <c r="C190" t="s">
        <v>254</v>
      </c>
      <c r="D190" t="s">
        <v>229</v>
      </c>
      <c r="E190" s="4">
        <v>43.095833333333339</v>
      </c>
      <c r="F190" s="4">
        <v>12.513055555555555</v>
      </c>
      <c r="G190" s="4">
        <f>Airports[[#This Row],[Lat_dez]]*PI()/180</f>
        <v>0.75216418555738962</v>
      </c>
      <c r="H190" s="4">
        <f>Airports[[#This Row],[Lon_dez]]*PI()/180</f>
        <v>0.21839401892941265</v>
      </c>
      <c r="I190" s="4" t="b">
        <v>0</v>
      </c>
    </row>
    <row r="191" spans="1:9" x14ac:dyDescent="0.35">
      <c r="A191" t="s">
        <v>259</v>
      </c>
      <c r="B191" t="s">
        <v>7471</v>
      </c>
      <c r="C191" t="s">
        <v>260</v>
      </c>
      <c r="D191" t="s">
        <v>229</v>
      </c>
      <c r="E191" s="4">
        <v>42.43138888888889</v>
      </c>
      <c r="F191" s="4">
        <v>14.180833333333332</v>
      </c>
      <c r="G191" s="4">
        <f>Airports[[#This Row],[Lat_dez]]*PI()/180</f>
        <v>0.74056744230524951</v>
      </c>
      <c r="H191" s="4">
        <f>Airports[[#This Row],[Lon_dez]]*PI()/180</f>
        <v>0.24750223234322921</v>
      </c>
      <c r="I191" s="4" t="b">
        <v>0</v>
      </c>
    </row>
    <row r="192" spans="1:9" x14ac:dyDescent="0.35">
      <c r="A192" t="s">
        <v>257</v>
      </c>
      <c r="B192" t="s">
        <v>7472</v>
      </c>
      <c r="C192" t="s">
        <v>258</v>
      </c>
      <c r="D192" t="s">
        <v>229</v>
      </c>
      <c r="E192" s="4">
        <v>43.683888888888887</v>
      </c>
      <c r="F192" s="4">
        <v>10.3925</v>
      </c>
      <c r="G192" s="4">
        <f>Airports[[#This Row],[Lat_dez]]*PI()/180</f>
        <v>0.76242769118647846</v>
      </c>
      <c r="H192" s="4">
        <f>Airports[[#This Row],[Lon_dez]]*PI()/180</f>
        <v>0.18138334251351071</v>
      </c>
      <c r="I192" s="4" t="b">
        <v>0</v>
      </c>
    </row>
    <row r="193" spans="1:9" x14ac:dyDescent="0.35">
      <c r="A193" t="s">
        <v>7605</v>
      </c>
      <c r="B193" t="s">
        <v>7473</v>
      </c>
      <c r="C193" t="s">
        <v>278</v>
      </c>
      <c r="D193" t="s">
        <v>308</v>
      </c>
      <c r="E193" s="4">
        <v>42.359166666666667</v>
      </c>
      <c r="F193" s="4">
        <v>19.251666666666665</v>
      </c>
      <c r="G193" s="4">
        <f>Airports[[#This Row],[Lat_dez]]*PI()/180</f>
        <v>0.73930692673436471</v>
      </c>
      <c r="H193" s="4">
        <f>Airports[[#This Row],[Lon_dez]]*PI()/180</f>
        <v>0.33600496982977501</v>
      </c>
      <c r="I193" s="4" t="b">
        <v>0</v>
      </c>
    </row>
    <row r="194" spans="1:9" x14ac:dyDescent="0.35">
      <c r="A194" t="s">
        <v>7606</v>
      </c>
      <c r="B194" t="s">
        <v>7474</v>
      </c>
      <c r="C194" t="s">
        <v>369</v>
      </c>
      <c r="D194" t="s">
        <v>361</v>
      </c>
      <c r="E194" s="4">
        <v>37.74111111111111</v>
      </c>
      <c r="F194" s="4">
        <v>-25.697777777777777</v>
      </c>
      <c r="G194" s="4">
        <f>Airports[[#This Row],[Lat_dez]]*PI()/180</f>
        <v>0.65870665224990432</v>
      </c>
      <c r="H194" s="4">
        <f>Airports[[#This Row],[Lon_dez]]*PI()/180</f>
        <v>-0.44851083266805392</v>
      </c>
      <c r="I194" s="4" t="b">
        <v>0</v>
      </c>
    </row>
    <row r="195" spans="1:9" x14ac:dyDescent="0.35">
      <c r="A195" t="s">
        <v>7607</v>
      </c>
      <c r="B195" t="s">
        <v>7475</v>
      </c>
      <c r="C195" t="s">
        <v>368</v>
      </c>
      <c r="D195" t="s">
        <v>361</v>
      </c>
      <c r="E195" s="4">
        <v>41.24805555555556</v>
      </c>
      <c r="F195" s="4">
        <v>-8.6813888888888879</v>
      </c>
      <c r="G195" s="4">
        <f>Airports[[#This Row],[Lat_dez]]*PI()/180</f>
        <v>0.71991437948998338</v>
      </c>
      <c r="H195" s="4">
        <f>Airports[[#This Row],[Lon_dez]]*PI()/180</f>
        <v>-0.15151881975716325</v>
      </c>
      <c r="I195" s="4" t="b">
        <v>0</v>
      </c>
    </row>
    <row r="196" spans="1:9" x14ac:dyDescent="0.35">
      <c r="A196" t="s">
        <v>7608</v>
      </c>
      <c r="B196" t="s">
        <v>7476</v>
      </c>
      <c r="C196" t="s">
        <v>356</v>
      </c>
      <c r="D196" t="s">
        <v>350</v>
      </c>
      <c r="E196" s="4">
        <v>52.421111111111109</v>
      </c>
      <c r="F196" s="4">
        <v>16.826388888888889</v>
      </c>
      <c r="G196" s="4">
        <f>Airports[[#This Row],[Lat_dez]]*PI()/180</f>
        <v>0.91492098644267184</v>
      </c>
      <c r="H196" s="4">
        <f>Airports[[#This Row],[Lon_dez]]*PI()/180</f>
        <v>0.29367588733210143</v>
      </c>
      <c r="I196" s="4" t="b">
        <v>0</v>
      </c>
    </row>
    <row r="197" spans="1:9" x14ac:dyDescent="0.35">
      <c r="A197" t="s">
        <v>448</v>
      </c>
      <c r="B197" t="s">
        <v>7477</v>
      </c>
      <c r="C197" t="s">
        <v>449</v>
      </c>
      <c r="D197" t="s">
        <v>7327</v>
      </c>
      <c r="E197" s="4">
        <v>50.100833333333334</v>
      </c>
      <c r="F197" s="4">
        <v>14.26</v>
      </c>
      <c r="G197" s="4">
        <f>Airports[[#This Row],[Lat_dez]]*PI()/180</f>
        <v>0.87442449965959246</v>
      </c>
      <c r="H197" s="4">
        <f>Airports[[#This Row],[Lon_dez]]*PI()/180</f>
        <v>0.2488839513343914</v>
      </c>
      <c r="I197" s="4" t="b">
        <v>0</v>
      </c>
    </row>
    <row r="198" spans="1:9" x14ac:dyDescent="0.35">
      <c r="A198" t="s">
        <v>280</v>
      </c>
      <c r="B198" t="s">
        <v>7478</v>
      </c>
      <c r="C198" t="s">
        <v>281</v>
      </c>
      <c r="D198" t="s">
        <v>282</v>
      </c>
      <c r="E198" s="4">
        <v>42.57277777777778</v>
      </c>
      <c r="F198" s="4">
        <v>21.035833333333336</v>
      </c>
      <c r="G198" s="4">
        <f>Airports[[#This Row],[Lat_dez]]*PI()/180</f>
        <v>0.74303514394209713</v>
      </c>
      <c r="H198" s="4">
        <f>Airports[[#This Row],[Lon_dez]]*PI()/180</f>
        <v>0.36714455256744061</v>
      </c>
      <c r="I198" s="4" t="b">
        <v>0</v>
      </c>
    </row>
    <row r="199" spans="1:9" x14ac:dyDescent="0.35">
      <c r="A199" t="s">
        <v>286</v>
      </c>
      <c r="B199" t="s">
        <v>7479</v>
      </c>
      <c r="C199" t="s">
        <v>287</v>
      </c>
      <c r="D199" t="s">
        <v>283</v>
      </c>
      <c r="E199" s="4">
        <v>44.893333333333331</v>
      </c>
      <c r="F199" s="4">
        <v>13.921944444444444</v>
      </c>
      <c r="G199" s="4">
        <f>Airports[[#This Row],[Lat_dez]]*PI()/180</f>
        <v>0.78353647886198763</v>
      </c>
      <c r="H199" s="4">
        <f>Airports[[#This Row],[Lon_dez]]*PI()/180</f>
        <v>0.24298376883528833</v>
      </c>
      <c r="I199" s="4" t="b">
        <v>0</v>
      </c>
    </row>
    <row r="200" spans="1:9" x14ac:dyDescent="0.35">
      <c r="A200" t="s">
        <v>151</v>
      </c>
      <c r="B200" t="s">
        <v>7480</v>
      </c>
      <c r="C200" t="s">
        <v>152</v>
      </c>
      <c r="D200" t="s">
        <v>121</v>
      </c>
      <c r="E200" s="4">
        <v>48.06944444444445</v>
      </c>
      <c r="F200" s="4">
        <v>-1.7347222222222223</v>
      </c>
      <c r="G200" s="4">
        <f>Airports[[#This Row],[Lat_dez]]*PI()/180</f>
        <v>0.83897007516005206</v>
      </c>
      <c r="H200" s="4">
        <f>Airports[[#This Row],[Lon_dez]]*PI()/180</f>
        <v>-3.0276614385290522E-2</v>
      </c>
      <c r="I200" s="4" t="b">
        <v>0</v>
      </c>
    </row>
    <row r="201" spans="1:9" x14ac:dyDescent="0.35">
      <c r="A201" t="s">
        <v>7609</v>
      </c>
      <c r="B201" t="s">
        <v>7481</v>
      </c>
      <c r="C201" t="s">
        <v>7482</v>
      </c>
      <c r="D201" t="s">
        <v>121</v>
      </c>
      <c r="E201" s="4">
        <v>-20.886944444444445</v>
      </c>
      <c r="F201" s="4">
        <v>55.51027777777778</v>
      </c>
      <c r="G201" s="4">
        <f>Airports[[#This Row],[Lat_dez]]*PI()/180</f>
        <v>-0.36454595123669342</v>
      </c>
      <c r="H201" s="4">
        <f>Airports[[#This Row],[Lon_dez]]*PI()/180</f>
        <v>0.96883711591886335</v>
      </c>
      <c r="I201" s="4" t="b">
        <v>0</v>
      </c>
    </row>
    <row r="202" spans="1:9" x14ac:dyDescent="0.35">
      <c r="A202" t="s">
        <v>7610</v>
      </c>
      <c r="B202" t="s">
        <v>7483</v>
      </c>
      <c r="C202" t="s">
        <v>436</v>
      </c>
      <c r="D202" t="s">
        <v>417</v>
      </c>
      <c r="E202" s="4">
        <v>41.147222222222219</v>
      </c>
      <c r="F202" s="4">
        <v>1.1669444444444446</v>
      </c>
      <c r="G202" s="4">
        <f>Airports[[#This Row],[Lat_dez]]*PI()/180</f>
        <v>0.71815450582755558</v>
      </c>
      <c r="H202" s="4">
        <f>Airports[[#This Row],[Lon_dez]]*PI()/180</f>
        <v>2.0367022743411609E-2</v>
      </c>
      <c r="I202" s="4" t="b">
        <v>0</v>
      </c>
    </row>
    <row r="203" spans="1:9" x14ac:dyDescent="0.35">
      <c r="A203" t="s">
        <v>176</v>
      </c>
      <c r="B203" t="s">
        <v>7484</v>
      </c>
      <c r="C203" t="s">
        <v>177</v>
      </c>
      <c r="D203" t="s">
        <v>160</v>
      </c>
      <c r="E203" s="4">
        <v>36.405277777777776</v>
      </c>
      <c r="F203" s="4">
        <v>28.086111111111109</v>
      </c>
      <c r="G203" s="4">
        <f>Airports[[#This Row],[Lat_dez]]*PI()/180</f>
        <v>0.63539196232534667</v>
      </c>
      <c r="H203" s="4">
        <f>Airports[[#This Row],[Lon_dez]]*PI()/180</f>
        <v>0.4901951129698518</v>
      </c>
      <c r="I203" s="4" t="b">
        <v>0</v>
      </c>
    </row>
    <row r="204" spans="1:9" x14ac:dyDescent="0.35">
      <c r="A204" t="s">
        <v>296</v>
      </c>
      <c r="B204" t="s">
        <v>7485</v>
      </c>
      <c r="C204" t="s">
        <v>297</v>
      </c>
      <c r="D204" t="s">
        <v>295</v>
      </c>
      <c r="E204" s="4">
        <v>56.923333333333332</v>
      </c>
      <c r="F204" s="4">
        <v>23.970833333333331</v>
      </c>
      <c r="G204" s="4">
        <f>Airports[[#This Row],[Lat_dez]]*PI()/180</f>
        <v>0.99349958787690551</v>
      </c>
      <c r="H204" s="4">
        <f>Airports[[#This Row],[Lon_dez]]*PI()/180</f>
        <v>0.41836996611347405</v>
      </c>
      <c r="I204" s="4" t="b">
        <v>0</v>
      </c>
    </row>
    <row r="205" spans="1:9" x14ac:dyDescent="0.35">
      <c r="A205" t="s">
        <v>7611</v>
      </c>
      <c r="B205" t="s">
        <v>7486</v>
      </c>
      <c r="C205" t="s">
        <v>288</v>
      </c>
      <c r="D205" t="s">
        <v>283</v>
      </c>
      <c r="E205" s="4">
        <v>45.216666666666669</v>
      </c>
      <c r="F205" s="4">
        <v>14.57</v>
      </c>
      <c r="G205" s="4">
        <f>Airports[[#This Row],[Lat_dez]]*PI()/180</f>
        <v>0.78917971011010279</v>
      </c>
      <c r="H205" s="4">
        <f>Airports[[#This Row],[Lon_dez]]*PI()/180</f>
        <v>0.25429447201557381</v>
      </c>
      <c r="I205" s="4" t="b">
        <v>0</v>
      </c>
    </row>
    <row r="206" spans="1:9" x14ac:dyDescent="0.35">
      <c r="A206" t="s">
        <v>7612</v>
      </c>
      <c r="B206" t="s">
        <v>7487</v>
      </c>
      <c r="C206" t="s">
        <v>239</v>
      </c>
      <c r="D206" t="s">
        <v>229</v>
      </c>
      <c r="E206" s="4">
        <v>41.799166666666665</v>
      </c>
      <c r="F206" s="4">
        <v>12.594722222222222</v>
      </c>
      <c r="G206" s="4">
        <f>Airports[[#This Row],[Lat_dez]]*PI()/180</f>
        <v>0.72953308292319641</v>
      </c>
      <c r="H206" s="4">
        <f>Airports[[#This Row],[Lon_dez]]*PI()/180</f>
        <v>0.21981937115187469</v>
      </c>
      <c r="I206" s="4" t="b">
        <v>0</v>
      </c>
    </row>
    <row r="207" spans="1:9" x14ac:dyDescent="0.35">
      <c r="A207" t="s">
        <v>7612</v>
      </c>
      <c r="B207" t="s">
        <v>7488</v>
      </c>
      <c r="C207" t="s">
        <v>242</v>
      </c>
      <c r="D207" t="s">
        <v>229</v>
      </c>
      <c r="E207" s="4">
        <v>41.812777777777775</v>
      </c>
      <c r="F207" s="4">
        <v>12.253055555555555</v>
      </c>
      <c r="G207" s="4">
        <f>Airports[[#This Row],[Lat_dez]]*PI()/180</f>
        <v>0.72977064162694005</v>
      </c>
      <c r="H207" s="4">
        <f>Airports[[#This Row],[Lon_dez]]*PI()/180</f>
        <v>0.2138561628742274</v>
      </c>
      <c r="I207" s="4" t="b">
        <v>0</v>
      </c>
    </row>
    <row r="208" spans="1:9" x14ac:dyDescent="0.35">
      <c r="A208" t="s">
        <v>7613</v>
      </c>
      <c r="B208" t="s">
        <v>7345</v>
      </c>
      <c r="C208" t="s">
        <v>316</v>
      </c>
      <c r="D208" t="s">
        <v>309</v>
      </c>
      <c r="E208" s="4">
        <v>51.957222222222228</v>
      </c>
      <c r="F208" s="4">
        <v>4.4416666666666673</v>
      </c>
      <c r="G208" s="4">
        <f>Airports[[#This Row],[Lat_dez]]*PI()/180</f>
        <v>0.90682459796814274</v>
      </c>
      <c r="H208" s="4">
        <f>Airports[[#This Row],[Lon_dez]]*PI()/180</f>
        <v>7.7521707609414819E-2</v>
      </c>
      <c r="I208" s="4" t="b">
        <v>0</v>
      </c>
    </row>
    <row r="209" spans="1:9" x14ac:dyDescent="0.35">
      <c r="A209" t="s">
        <v>113</v>
      </c>
      <c r="B209" t="s">
        <v>7489</v>
      </c>
      <c r="C209" t="s">
        <v>114</v>
      </c>
      <c r="D209" t="s">
        <v>107</v>
      </c>
      <c r="E209" s="4">
        <v>66.564722222222215</v>
      </c>
      <c r="F209" s="4">
        <v>25.830277777777777</v>
      </c>
      <c r="G209" s="4">
        <f>Airports[[#This Row],[Lat_dez]]*PI()/180</f>
        <v>1.1617735684532142</v>
      </c>
      <c r="H209" s="4">
        <f>Airports[[#This Row],[Lon_dez]]*PI()/180</f>
        <v>0.45082339392694643</v>
      </c>
      <c r="I209" s="4" t="b">
        <v>0</v>
      </c>
    </row>
    <row r="210" spans="1:9" x14ac:dyDescent="0.35">
      <c r="A210" t="s">
        <v>346</v>
      </c>
      <c r="B210" t="s">
        <v>7490</v>
      </c>
      <c r="C210" t="s">
        <v>347</v>
      </c>
      <c r="D210" t="s">
        <v>339</v>
      </c>
      <c r="E210" s="4">
        <v>47.793055555555554</v>
      </c>
      <c r="F210" s="4">
        <v>13.004166666666666</v>
      </c>
      <c r="G210" s="4">
        <f>Airports[[#This Row],[Lat_dez]]*PI()/180</f>
        <v>0.83414617903301214</v>
      </c>
      <c r="H210" s="4">
        <f>Airports[[#This Row],[Lon_dez]]*PI()/180</f>
        <v>0.22696552481142926</v>
      </c>
      <c r="I210" s="4" t="b">
        <v>0</v>
      </c>
    </row>
    <row r="211" spans="1:9" x14ac:dyDescent="0.35">
      <c r="A211" t="s">
        <v>180</v>
      </c>
      <c r="B211" t="s">
        <v>7491</v>
      </c>
      <c r="C211" t="s">
        <v>181</v>
      </c>
      <c r="D211" t="s">
        <v>160</v>
      </c>
      <c r="E211" s="4">
        <v>37.69</v>
      </c>
      <c r="F211" s="4">
        <v>26.911666666666665</v>
      </c>
      <c r="G211" s="4">
        <f>Airports[[#This Row],[Lat_dez]]*PI()/180</f>
        <v>0.65781459507666273</v>
      </c>
      <c r="H211" s="4">
        <f>Airports[[#This Row],[Lon_dez]]*PI()/180</f>
        <v>0.46969719053254061</v>
      </c>
      <c r="I211" s="4" t="b">
        <v>0</v>
      </c>
    </row>
    <row r="212" spans="1:9" x14ac:dyDescent="0.35">
      <c r="A212" t="s">
        <v>7614</v>
      </c>
      <c r="B212" t="s">
        <v>7492</v>
      </c>
      <c r="C212" t="s">
        <v>336</v>
      </c>
      <c r="D212" t="s">
        <v>321</v>
      </c>
      <c r="E212" s="4">
        <v>59.18666666666666</v>
      </c>
      <c r="F212" s="4">
        <v>10.258611111111112</v>
      </c>
      <c r="G212" s="4">
        <f>Airports[[#This Row],[Lat_dez]]*PI()/180</f>
        <v>1.0330022066137103</v>
      </c>
      <c r="H212" s="4">
        <f>Airports[[#This Row],[Lon_dez]]*PI()/180</f>
        <v>0.17904654057056271</v>
      </c>
      <c r="I212" s="4" t="b">
        <v>0</v>
      </c>
    </row>
    <row r="213" spans="1:9" x14ac:dyDescent="0.35">
      <c r="A213" t="s">
        <v>439</v>
      </c>
      <c r="B213" t="s">
        <v>7493</v>
      </c>
      <c r="C213" t="s">
        <v>440</v>
      </c>
      <c r="D213" t="s">
        <v>417</v>
      </c>
      <c r="E213" s="4">
        <v>43.426944444444445</v>
      </c>
      <c r="F213" s="4">
        <v>-3.82</v>
      </c>
      <c r="G213" s="4">
        <f>Airports[[#This Row],[Lat_dez]]*PI()/180</f>
        <v>0.75794316463621525</v>
      </c>
      <c r="H213" s="4">
        <f>Airports[[#This Row],[Lon_dez]]*PI()/180</f>
        <v>-6.667157742618339E-2</v>
      </c>
      <c r="I213" s="4" t="b">
        <v>0</v>
      </c>
    </row>
    <row r="214" spans="1:9" x14ac:dyDescent="0.35">
      <c r="A214" t="s">
        <v>437</v>
      </c>
      <c r="B214" t="s">
        <v>7494</v>
      </c>
      <c r="C214" t="s">
        <v>438</v>
      </c>
      <c r="D214" t="s">
        <v>417</v>
      </c>
      <c r="E214" s="4">
        <v>42.896111111111111</v>
      </c>
      <c r="F214" s="4">
        <v>-8.4150000000000009</v>
      </c>
      <c r="G214" s="4">
        <f>Airports[[#This Row],[Lat_dez]]*PI()/180</f>
        <v>0.74867837519021208</v>
      </c>
      <c r="H214" s="4">
        <f>Airports[[#This Row],[Lon_dez]]*PI()/180</f>
        <v>-0.14686945655532285</v>
      </c>
      <c r="I214" s="4" t="b">
        <v>0</v>
      </c>
    </row>
    <row r="215" spans="1:9" x14ac:dyDescent="0.35">
      <c r="A215" t="s">
        <v>7615</v>
      </c>
      <c r="B215" t="s">
        <v>7495</v>
      </c>
      <c r="C215" t="s">
        <v>171</v>
      </c>
      <c r="D215" t="s">
        <v>160</v>
      </c>
      <c r="E215" s="4">
        <v>36.400277777777774</v>
      </c>
      <c r="F215" s="4">
        <v>25.47861111111111</v>
      </c>
      <c r="G215" s="4">
        <f>Airports[[#This Row],[Lat_dez]]*PI()/180</f>
        <v>0.63530469586274696</v>
      </c>
      <c r="H215" s="4">
        <f>Airports[[#This Row],[Lon_dez]]*PI()/180</f>
        <v>0.44468565272409971</v>
      </c>
      <c r="I215" s="4" t="b">
        <v>0</v>
      </c>
    </row>
    <row r="216" spans="1:9" x14ac:dyDescent="0.35">
      <c r="A216" t="s">
        <v>15819</v>
      </c>
      <c r="B216" t="s">
        <v>7508</v>
      </c>
      <c r="C216" t="s">
        <v>446</v>
      </c>
      <c r="D216" t="s">
        <v>417</v>
      </c>
      <c r="E216" s="4">
        <v>41.666111111111107</v>
      </c>
      <c r="F216" s="4">
        <v>-1.0413888888888889</v>
      </c>
      <c r="G216" s="4">
        <f>Airports[[#This Row],[Lat_dez]]*PI()/180</f>
        <v>0.72721082539068171</v>
      </c>
      <c r="H216" s="4">
        <f>Airports[[#This Row],[Lon_dez]]*PI()/180</f>
        <v>-1.8175664904796503E-2</v>
      </c>
      <c r="I216" s="4" t="b">
        <v>0</v>
      </c>
    </row>
    <row r="217" spans="1:9" x14ac:dyDescent="0.35">
      <c r="A217" t="s">
        <v>14</v>
      </c>
      <c r="B217" t="s">
        <v>7496</v>
      </c>
      <c r="C217" t="s">
        <v>15</v>
      </c>
      <c r="D217" t="s">
        <v>7497</v>
      </c>
      <c r="E217" s="4">
        <v>43.824444444444445</v>
      </c>
      <c r="F217" s="4">
        <v>18.331388888888888</v>
      </c>
      <c r="G217" s="4">
        <f>Airports[[#This Row],[Lat_dez]]*PI()/180</f>
        <v>0.76488084841289272</v>
      </c>
      <c r="H217" s="4">
        <f>Airports[[#This Row],[Lon_dez]]*PI()/180</f>
        <v>0.31994309257461606</v>
      </c>
      <c r="I217" s="4" t="b">
        <v>0</v>
      </c>
    </row>
    <row r="218" spans="1:9" x14ac:dyDescent="0.35">
      <c r="A218" t="s">
        <v>441</v>
      </c>
      <c r="B218" t="s">
        <v>7498</v>
      </c>
      <c r="C218" t="s">
        <v>442</v>
      </c>
      <c r="D218" t="s">
        <v>417</v>
      </c>
      <c r="E218" s="4">
        <v>37.417777777777772</v>
      </c>
      <c r="F218" s="4">
        <v>-5.8930555555555548</v>
      </c>
      <c r="G218" s="4">
        <f>Airports[[#This Row],[Lat_dez]]*PI()/180</f>
        <v>0.65306342100178927</v>
      </c>
      <c r="H218" s="4">
        <f>Airports[[#This Row],[Lon_dez]]*PI()/180</f>
        <v>-0.10285322244738805</v>
      </c>
      <c r="I218" s="4" t="b">
        <v>0</v>
      </c>
    </row>
    <row r="219" spans="1:9" x14ac:dyDescent="0.35">
      <c r="A219" t="s">
        <v>7616</v>
      </c>
      <c r="B219" t="s">
        <v>7499</v>
      </c>
      <c r="C219" t="s">
        <v>224</v>
      </c>
      <c r="D219" t="s">
        <v>216</v>
      </c>
      <c r="E219" s="4">
        <v>52.70194444444445</v>
      </c>
      <c r="F219" s="4">
        <v>-8.924722222222222</v>
      </c>
      <c r="G219" s="4">
        <f>Airports[[#This Row],[Lat_dez]]*PI()/180</f>
        <v>0.91982245275868935</v>
      </c>
      <c r="H219" s="4">
        <f>Airports[[#This Row],[Lon_dez]]*PI()/180</f>
        <v>-0.15576578760368281</v>
      </c>
      <c r="I219" s="4" t="b">
        <v>0</v>
      </c>
    </row>
    <row r="220" spans="1:9" x14ac:dyDescent="0.35">
      <c r="A220" t="s">
        <v>375</v>
      </c>
      <c r="B220" t="s">
        <v>7500</v>
      </c>
      <c r="C220" t="s">
        <v>376</v>
      </c>
      <c r="D220" t="s">
        <v>370</v>
      </c>
      <c r="E220" s="4">
        <v>45.785555555555554</v>
      </c>
      <c r="F220" s="4">
        <v>24.091111111111111</v>
      </c>
      <c r="G220" s="4">
        <f>Airports[[#This Row],[Lat_dez]]*PI()/180</f>
        <v>0.79910869429922593</v>
      </c>
      <c r="H220" s="4">
        <f>Airports[[#This Row],[Lon_dez]]*PI()/180</f>
        <v>0.4204692093526784</v>
      </c>
      <c r="I220" s="4" t="b">
        <v>0</v>
      </c>
    </row>
    <row r="221" spans="1:9" x14ac:dyDescent="0.35">
      <c r="A221" t="s">
        <v>169</v>
      </c>
      <c r="B221" t="s">
        <v>7501</v>
      </c>
      <c r="C221" t="s">
        <v>170</v>
      </c>
      <c r="D221" t="s">
        <v>160</v>
      </c>
      <c r="E221" s="4">
        <v>39.176944444444445</v>
      </c>
      <c r="F221" s="4">
        <v>23.503611111111113</v>
      </c>
      <c r="G221" s="4">
        <f>Airports[[#This Row],[Lat_dez]]*PI()/180</f>
        <v>0.68376667142645631</v>
      </c>
      <c r="H221" s="4">
        <f>Airports[[#This Row],[Lon_dez]]*PI()/180</f>
        <v>0.41021539999721168</v>
      </c>
      <c r="I221" s="4" t="b">
        <v>0</v>
      </c>
    </row>
    <row r="222" spans="1:9" x14ac:dyDescent="0.35">
      <c r="A222" t="s">
        <v>306</v>
      </c>
      <c r="B222" t="s">
        <v>7502</v>
      </c>
      <c r="C222" t="s">
        <v>307</v>
      </c>
      <c r="D222" t="s">
        <v>7503</v>
      </c>
      <c r="E222" s="4">
        <v>41.961388888888891</v>
      </c>
      <c r="F222" s="4">
        <v>21.621388888888891</v>
      </c>
      <c r="G222" s="4">
        <f>Airports[[#This Row],[Lat_dez]]*PI()/180</f>
        <v>0.73236439482087612</v>
      </c>
      <c r="H222" s="4">
        <f>Airports[[#This Row],[Lon_dez]]*PI()/180</f>
        <v>0.37736442496522959</v>
      </c>
      <c r="I222" s="4" t="b">
        <v>0</v>
      </c>
    </row>
    <row r="223" spans="1:9" x14ac:dyDescent="0.35">
      <c r="A223" t="s">
        <v>18</v>
      </c>
      <c r="B223" t="s">
        <v>7504</v>
      </c>
      <c r="C223" t="s">
        <v>19</v>
      </c>
      <c r="D223" t="s">
        <v>17</v>
      </c>
      <c r="E223" s="4">
        <v>42.694999999999993</v>
      </c>
      <c r="F223" s="4">
        <v>23.406111111111109</v>
      </c>
      <c r="G223" s="4">
        <f>Airports[[#This Row],[Lat_dez]]*PI()/180</f>
        <v>0.74516832413897893</v>
      </c>
      <c r="H223" s="4">
        <f>Airports[[#This Row],[Lon_dez]]*PI()/180</f>
        <v>0.40851370397651715</v>
      </c>
      <c r="I223" s="4" t="b">
        <v>0</v>
      </c>
    </row>
    <row r="224" spans="1:9" x14ac:dyDescent="0.35">
      <c r="A224" t="s">
        <v>7617</v>
      </c>
      <c r="B224" t="s">
        <v>7505</v>
      </c>
      <c r="C224" t="s">
        <v>380</v>
      </c>
      <c r="D224" t="s">
        <v>379</v>
      </c>
      <c r="E224" s="4">
        <v>43.445833333333333</v>
      </c>
      <c r="F224" s="4">
        <v>39.947499999999998</v>
      </c>
      <c r="G224" s="4">
        <f>Airports[[#This Row],[Lat_dez]]*PI()/180</f>
        <v>0.75827283793936973</v>
      </c>
      <c r="H224" s="4">
        <f>Airports[[#This Row],[Lon_dez]]*PI()/180</f>
        <v>0.69721540294043471</v>
      </c>
      <c r="I224" s="4" t="b">
        <v>0</v>
      </c>
    </row>
    <row r="225" spans="1:9" x14ac:dyDescent="0.35">
      <c r="A225" t="s">
        <v>212</v>
      </c>
      <c r="B225" t="s">
        <v>7506</v>
      </c>
      <c r="C225" t="s">
        <v>213</v>
      </c>
      <c r="D225" t="s">
        <v>7280</v>
      </c>
      <c r="E225" s="4">
        <v>50.95</v>
      </c>
      <c r="F225" s="4">
        <v>-1.3566666666666667</v>
      </c>
      <c r="G225" s="4">
        <f>Airports[[#This Row],[Lat_dez]]*PI()/180</f>
        <v>0.88924525389111087</v>
      </c>
      <c r="H225" s="4">
        <f>Airports[[#This Row],[Lon_dez]]*PI()/180</f>
        <v>-2.3678300185389741E-2</v>
      </c>
      <c r="I225" s="4" t="b">
        <v>0</v>
      </c>
    </row>
    <row r="226" spans="1:9" x14ac:dyDescent="0.35">
      <c r="A226" t="s">
        <v>289</v>
      </c>
      <c r="B226" t="s">
        <v>7507</v>
      </c>
      <c r="C226" t="s">
        <v>290</v>
      </c>
      <c r="D226" t="s">
        <v>283</v>
      </c>
      <c r="E226" s="4">
        <v>43.538888888888884</v>
      </c>
      <c r="F226" s="4">
        <v>16.297777777777778</v>
      </c>
      <c r="G226" s="4">
        <f>Airports[[#This Row],[Lat_dez]]*PI()/180</f>
        <v>0.75989696377108662</v>
      </c>
      <c r="H226" s="4">
        <f>Airports[[#This Row],[Lon_dez]]*PI()/180</f>
        <v>0.28444988298058693</v>
      </c>
      <c r="I226" s="4" t="b">
        <v>0</v>
      </c>
    </row>
    <row r="227" spans="1:9" x14ac:dyDescent="0.35">
      <c r="A227" t="s">
        <v>7618</v>
      </c>
      <c r="B227" t="s">
        <v>7509</v>
      </c>
      <c r="C227" t="s">
        <v>385</v>
      </c>
      <c r="D227" t="s">
        <v>379</v>
      </c>
      <c r="E227" s="4">
        <v>59.8</v>
      </c>
      <c r="F227" s="4">
        <v>30.265000000000001</v>
      </c>
      <c r="G227" s="4">
        <f>Airports[[#This Row],[Lat_dez]]*PI()/180</f>
        <v>1.043706892692609</v>
      </c>
      <c r="H227" s="4">
        <f>Airports[[#This Row],[Lon_dez]]*PI()/180</f>
        <v>0.52822389811608383</v>
      </c>
      <c r="I227" s="4" t="b">
        <v>0</v>
      </c>
    </row>
    <row r="228" spans="1:9" x14ac:dyDescent="0.35">
      <c r="A228" t="s">
        <v>331</v>
      </c>
      <c r="B228" t="s">
        <v>7510</v>
      </c>
      <c r="C228" t="s">
        <v>332</v>
      </c>
      <c r="D228" t="s">
        <v>321</v>
      </c>
      <c r="E228" s="4">
        <v>58.876666666666665</v>
      </c>
      <c r="F228" s="4">
        <v>5.6377777777777771</v>
      </c>
      <c r="G228" s="4">
        <f>Airports[[#This Row],[Lat_dez]]*PI()/180</f>
        <v>1.027591685932528</v>
      </c>
      <c r="H228" s="4">
        <f>Airports[[#This Row],[Lon_dez]]*PI()/180</f>
        <v>9.8397784717991404E-2</v>
      </c>
      <c r="I228" s="4" t="b">
        <v>0</v>
      </c>
    </row>
    <row r="229" spans="1:9" x14ac:dyDescent="0.35">
      <c r="A229" t="s">
        <v>7619</v>
      </c>
      <c r="B229" t="s">
        <v>7511</v>
      </c>
      <c r="C229" t="s">
        <v>357</v>
      </c>
      <c r="D229" t="s">
        <v>350</v>
      </c>
      <c r="E229" s="4">
        <v>53.584722222222226</v>
      </c>
      <c r="F229" s="4">
        <v>14.901944444444444</v>
      </c>
      <c r="G229" s="4">
        <f>Airports[[#This Row],[Lat_dez]]*PI()/180</f>
        <v>0.93522983154435035</v>
      </c>
      <c r="H229" s="4">
        <f>Airports[[#This Row],[Lon_dez]]*PI()/180</f>
        <v>0.26008799550483275</v>
      </c>
      <c r="I229" s="4" t="b">
        <v>0</v>
      </c>
    </row>
    <row r="230" spans="1:9" x14ac:dyDescent="0.35">
      <c r="A230" t="s">
        <v>7620</v>
      </c>
      <c r="B230" t="s">
        <v>7512</v>
      </c>
      <c r="C230" t="s">
        <v>395</v>
      </c>
      <c r="D230" t="s">
        <v>394</v>
      </c>
      <c r="E230" s="4">
        <v>59.651944444444446</v>
      </c>
      <c r="F230" s="4">
        <v>17.918611111111112</v>
      </c>
      <c r="G230" s="4">
        <f>Airports[[#This Row],[Lat_dez]]*PI()/180</f>
        <v>1.0411228357722953</v>
      </c>
      <c r="H230" s="4">
        <f>Airports[[#This Row],[Lon_dez]]*PI()/180</f>
        <v>0.31273876127332839</v>
      </c>
      <c r="I230" s="4" t="b">
        <v>0</v>
      </c>
    </row>
    <row r="231" spans="1:9" x14ac:dyDescent="0.35">
      <c r="A231" t="s">
        <v>7620</v>
      </c>
      <c r="B231" t="s">
        <v>7513</v>
      </c>
      <c r="C231" t="s">
        <v>396</v>
      </c>
      <c r="D231" t="s">
        <v>394</v>
      </c>
      <c r="E231" s="4">
        <v>59.354166666666671</v>
      </c>
      <c r="F231" s="4">
        <v>17.941388888888888</v>
      </c>
      <c r="G231" s="4">
        <f>Airports[[#This Row],[Lat_dez]]*PI()/180</f>
        <v>1.0359256331108011</v>
      </c>
      <c r="H231" s="4">
        <f>Airports[[#This Row],[Lon_dez]]*PI()/180</f>
        <v>0.31313630849183816</v>
      </c>
      <c r="I231" s="4" t="b">
        <v>0</v>
      </c>
    </row>
    <row r="232" spans="1:9" x14ac:dyDescent="0.35">
      <c r="A232" t="s">
        <v>7620</v>
      </c>
      <c r="B232" t="s">
        <v>7514</v>
      </c>
      <c r="C232" t="s">
        <v>399</v>
      </c>
      <c r="D232" t="s">
        <v>394</v>
      </c>
      <c r="E232" s="4">
        <v>58.788611111111109</v>
      </c>
      <c r="F232" s="4">
        <v>16.911944444444444</v>
      </c>
      <c r="G232" s="4">
        <f>Airports[[#This Row],[Lat_dez]]*PI()/180</f>
        <v>1.0260548265634108</v>
      </c>
      <c r="H232" s="4">
        <f>Airports[[#This Row],[Lon_dez]]*PI()/180</f>
        <v>0.29516911346991875</v>
      </c>
      <c r="I232" s="4" t="b">
        <v>0</v>
      </c>
    </row>
    <row r="233" spans="1:9" x14ac:dyDescent="0.35">
      <c r="A233" t="s">
        <v>7621</v>
      </c>
      <c r="B233" t="s">
        <v>7515</v>
      </c>
      <c r="C233" t="s">
        <v>153</v>
      </c>
      <c r="D233" t="s">
        <v>121</v>
      </c>
      <c r="E233" s="4">
        <v>48.538055555555552</v>
      </c>
      <c r="F233" s="4">
        <v>7.628055555555556</v>
      </c>
      <c r="G233" s="4">
        <f>Airports[[#This Row],[Lat_dez]]*PI()/180</f>
        <v>0.84714888196036986</v>
      </c>
      <c r="H233" s="4">
        <f>Airports[[#This Row],[Lon_dez]]*PI()/180</f>
        <v>0.13313468496948969</v>
      </c>
      <c r="I233" s="4" t="b">
        <v>0</v>
      </c>
    </row>
    <row r="234" spans="1:9" x14ac:dyDescent="0.35">
      <c r="A234" t="s">
        <v>89</v>
      </c>
      <c r="B234" t="s">
        <v>7516</v>
      </c>
      <c r="C234" t="s">
        <v>90</v>
      </c>
      <c r="D234" t="s">
        <v>30</v>
      </c>
      <c r="E234" s="4">
        <v>48.689722222222215</v>
      </c>
      <c r="F234" s="4">
        <v>9.2219444444444445</v>
      </c>
      <c r="G234" s="4">
        <f>Airports[[#This Row],[Lat_dez]]*PI()/180</f>
        <v>0.8497959646592278</v>
      </c>
      <c r="H234" s="4">
        <f>Airports[[#This Row],[Lon_dez]]*PI()/180</f>
        <v>0.16095329399155486</v>
      </c>
      <c r="I234" s="4" t="b">
        <v>0</v>
      </c>
    </row>
    <row r="235" spans="1:9" x14ac:dyDescent="0.35">
      <c r="A235" t="s">
        <v>103</v>
      </c>
      <c r="B235" t="s">
        <v>7517</v>
      </c>
      <c r="C235" t="s">
        <v>104</v>
      </c>
      <c r="D235" t="s">
        <v>105</v>
      </c>
      <c r="E235" s="4">
        <v>59.413055555555552</v>
      </c>
      <c r="F235" s="4">
        <v>24.832777777777778</v>
      </c>
      <c r="G235" s="4">
        <f>Airports[[#This Row],[Lat_dez]]*PI()/180</f>
        <v>1.0369534381147532</v>
      </c>
      <c r="H235" s="4">
        <f>Airports[[#This Row],[Lon_dez]]*PI()/180</f>
        <v>0.43341373463830302</v>
      </c>
      <c r="I235" s="4" t="b">
        <v>0</v>
      </c>
    </row>
    <row r="236" spans="1:9" x14ac:dyDescent="0.35">
      <c r="A236" t="s">
        <v>117</v>
      </c>
      <c r="B236" t="s">
        <v>7518</v>
      </c>
      <c r="C236" t="s">
        <v>118</v>
      </c>
      <c r="D236" t="s">
        <v>107</v>
      </c>
      <c r="E236" s="4">
        <v>61.413888888888884</v>
      </c>
      <c r="F236" s="4">
        <v>23.604166666666668</v>
      </c>
      <c r="G236" s="4">
        <f>Airports[[#This Row],[Lat_dez]]*PI()/180</f>
        <v>1.0718745675650729</v>
      </c>
      <c r="H236" s="4">
        <f>Airports[[#This Row],[Lon_dez]]*PI()/180</f>
        <v>0.4119704255228282</v>
      </c>
      <c r="I236" s="4" t="b">
        <v>0</v>
      </c>
    </row>
    <row r="237" spans="1:9" x14ac:dyDescent="0.35">
      <c r="A237" t="s">
        <v>7519</v>
      </c>
      <c r="B237" t="s">
        <v>7520</v>
      </c>
      <c r="C237" t="s">
        <v>7521</v>
      </c>
      <c r="D237" t="s">
        <v>417</v>
      </c>
      <c r="E237" s="4">
        <v>28.482499999999998</v>
      </c>
      <c r="F237" s="4">
        <v>-16.341388888888886</v>
      </c>
      <c r="G237" s="4">
        <f>Airports[[#This Row],[Lat_dez]]*PI()/180</f>
        <v>0.49711340419928485</v>
      </c>
      <c r="H237" s="4">
        <f>Airports[[#This Row],[Lon_dez]]*PI()/180</f>
        <v>-0.28521104045992884</v>
      </c>
      <c r="I237" s="4" t="b">
        <v>0</v>
      </c>
    </row>
    <row r="238" spans="1:9" x14ac:dyDescent="0.35">
      <c r="A238" t="s">
        <v>7519</v>
      </c>
      <c r="B238" t="s">
        <v>7522</v>
      </c>
      <c r="C238" t="s">
        <v>7523</v>
      </c>
      <c r="D238" t="s">
        <v>417</v>
      </c>
      <c r="E238" s="4">
        <v>28.044444444444448</v>
      </c>
      <c r="F238" s="4">
        <v>-16.572222222222223</v>
      </c>
      <c r="G238" s="4">
        <f>Airports[[#This Row],[Lat_dez]]*PI()/180</f>
        <v>0.48946789244818756</v>
      </c>
      <c r="H238" s="4">
        <f>Airports[[#This Row],[Lon_dez]]*PI()/180</f>
        <v>-0.28923984214994919</v>
      </c>
      <c r="I238" s="4" t="b">
        <v>0</v>
      </c>
    </row>
    <row r="239" spans="1:9" x14ac:dyDescent="0.35">
      <c r="A239" t="s">
        <v>178</v>
      </c>
      <c r="B239" t="s">
        <v>7524</v>
      </c>
      <c r="C239" t="s">
        <v>179</v>
      </c>
      <c r="D239" t="s">
        <v>160</v>
      </c>
      <c r="E239" s="4">
        <v>40.519722222222221</v>
      </c>
      <c r="F239" s="4">
        <v>22.970833333333331</v>
      </c>
      <c r="G239" s="4">
        <f>Airports[[#This Row],[Lat_dez]]*PI()/180</f>
        <v>0.70720256477129118</v>
      </c>
      <c r="H239" s="4">
        <f>Airports[[#This Row],[Lon_dez]]*PI()/180</f>
        <v>0.40091667359353073</v>
      </c>
      <c r="I239" s="4" t="b">
        <v>0</v>
      </c>
    </row>
    <row r="240" spans="1:9" x14ac:dyDescent="0.35">
      <c r="A240" t="s">
        <v>7622</v>
      </c>
      <c r="B240" t="s">
        <v>7525</v>
      </c>
      <c r="C240" t="s">
        <v>159</v>
      </c>
      <c r="D240" t="s">
        <v>157</v>
      </c>
      <c r="E240" s="4">
        <v>41.669166666666662</v>
      </c>
      <c r="F240" s="4">
        <v>44.954722222222223</v>
      </c>
      <c r="G240" s="4">
        <f>Airports[[#This Row],[Lat_dez]]*PI()/180</f>
        <v>0.7272641548956037</v>
      </c>
      <c r="H240" s="4">
        <f>Airports[[#This Row],[Lon_dez]]*PI()/180</f>
        <v>0.78460791709723976</v>
      </c>
      <c r="I240" s="4" t="b">
        <v>0</v>
      </c>
    </row>
    <row r="241" spans="1:9" x14ac:dyDescent="0.35">
      <c r="A241" t="s">
        <v>377</v>
      </c>
      <c r="B241" t="s">
        <v>7526</v>
      </c>
      <c r="C241" t="s">
        <v>378</v>
      </c>
      <c r="D241" t="s">
        <v>370</v>
      </c>
      <c r="E241" s="4">
        <v>45.809999999999995</v>
      </c>
      <c r="F241" s="4">
        <v>21.337777777777777</v>
      </c>
      <c r="G241" s="4">
        <f>Airports[[#This Row],[Lat_dez]]*PI()/180</f>
        <v>0.79953533033860225</v>
      </c>
      <c r="H241" s="4">
        <f>Airports[[#This Row],[Lon_dez]]*PI()/180</f>
        <v>0.37241447728110111</v>
      </c>
      <c r="I241" s="4" t="b">
        <v>0</v>
      </c>
    </row>
    <row r="242" spans="1:9" x14ac:dyDescent="0.35">
      <c r="A242" t="s">
        <v>0</v>
      </c>
      <c r="B242" t="s">
        <v>7527</v>
      </c>
      <c r="C242" t="s">
        <v>1</v>
      </c>
      <c r="D242" t="s">
        <v>2</v>
      </c>
      <c r="E242" s="4">
        <v>41.414722222222224</v>
      </c>
      <c r="F242" s="4">
        <v>19.720555555555553</v>
      </c>
      <c r="G242" s="4">
        <f>Airports[[#This Row],[Lat_dez]]*PI()/180</f>
        <v>0.72282326157664045</v>
      </c>
      <c r="H242" s="4">
        <f>Airports[[#This Row],[Lon_dez]]*PI()/180</f>
        <v>0.34418862476690393</v>
      </c>
      <c r="I242" s="4" t="b">
        <v>0</v>
      </c>
    </row>
    <row r="243" spans="1:9" x14ac:dyDescent="0.35">
      <c r="A243" t="s">
        <v>7623</v>
      </c>
      <c r="B243" t="s">
        <v>7528</v>
      </c>
      <c r="C243" t="s">
        <v>279</v>
      </c>
      <c r="D243" t="s">
        <v>308</v>
      </c>
      <c r="E243" s="4">
        <v>42.404444444444444</v>
      </c>
      <c r="F243" s="4">
        <v>18.723055555555554</v>
      </c>
      <c r="G243" s="4">
        <f>Airports[[#This Row],[Lat_dez]]*PI()/180</f>
        <v>0.74009717303457323</v>
      </c>
      <c r="H243" s="4">
        <f>Airports[[#This Row],[Lon_dez]]*PI()/180</f>
        <v>0.32677896547826052</v>
      </c>
      <c r="I243" s="4" t="b">
        <v>0</v>
      </c>
    </row>
    <row r="244" spans="1:9" x14ac:dyDescent="0.35">
      <c r="A244" t="s">
        <v>7624</v>
      </c>
      <c r="B244" t="s">
        <v>7529</v>
      </c>
      <c r="C244" t="s">
        <v>154</v>
      </c>
      <c r="D244" t="s">
        <v>121</v>
      </c>
      <c r="E244" s="4">
        <v>43.097222222222221</v>
      </c>
      <c r="F244" s="4">
        <v>6.1458333333333339</v>
      </c>
      <c r="G244" s="4">
        <f>Airports[[#This Row],[Lat_dez]]*PI()/180</f>
        <v>0.752188426241445</v>
      </c>
      <c r="H244" s="4">
        <f>Airports[[#This Row],[Lon_dez]]*PI()/180</f>
        <v>0.10726502694548484</v>
      </c>
      <c r="I244" s="4" t="b">
        <v>0</v>
      </c>
    </row>
    <row r="245" spans="1:9" x14ac:dyDescent="0.35">
      <c r="A245" t="s">
        <v>155</v>
      </c>
      <c r="B245" t="s">
        <v>7530</v>
      </c>
      <c r="C245" t="s">
        <v>156</v>
      </c>
      <c r="D245" t="s">
        <v>121</v>
      </c>
      <c r="E245" s="4">
        <v>43.628888888888888</v>
      </c>
      <c r="F245" s="4">
        <v>1.3636111111111111</v>
      </c>
      <c r="G245" s="4">
        <f>Airports[[#This Row],[Lat_dez]]*PI()/180</f>
        <v>0.76146776009788164</v>
      </c>
      <c r="H245" s="4">
        <f>Airports[[#This Row],[Lon_dez]]*PI()/180</f>
        <v>2.379950360566712E-2</v>
      </c>
      <c r="I245" s="4" t="b">
        <v>0</v>
      </c>
    </row>
    <row r="246" spans="1:9" x14ac:dyDescent="0.35">
      <c r="A246" t="s">
        <v>461</v>
      </c>
      <c r="B246" t="s">
        <v>7531</v>
      </c>
      <c r="C246" t="s">
        <v>462</v>
      </c>
      <c r="D246" t="s">
        <v>450</v>
      </c>
      <c r="E246" s="4">
        <v>40.994999999999997</v>
      </c>
      <c r="F246" s="4">
        <v>39.789722222222217</v>
      </c>
      <c r="G246" s="4">
        <f>Airports[[#This Row],[Lat_dez]]*PI()/180</f>
        <v>0.7154977268550754</v>
      </c>
      <c r="H246" s="4">
        <f>Airports[[#This Row],[Lon_dez]]*PI()/180</f>
        <v>0.69446166123173247</v>
      </c>
      <c r="I246" s="4" t="b">
        <v>0</v>
      </c>
    </row>
    <row r="247" spans="1:9" x14ac:dyDescent="0.35">
      <c r="A247" t="s">
        <v>7625</v>
      </c>
      <c r="B247" t="s">
        <v>7532</v>
      </c>
      <c r="C247" t="s">
        <v>262</v>
      </c>
      <c r="D247" t="s">
        <v>229</v>
      </c>
      <c r="E247" s="4">
        <v>37.912500000000001</v>
      </c>
      <c r="F247" s="4">
        <v>12.488055555555555</v>
      </c>
      <c r="G247" s="4">
        <f>Airports[[#This Row],[Lat_dez]]*PI()/180</f>
        <v>0.66169795266235021</v>
      </c>
      <c r="H247" s="4">
        <f>Airports[[#This Row],[Lon_dez]]*PI()/180</f>
        <v>0.21795768661641407</v>
      </c>
      <c r="I247" s="4" t="b">
        <v>0</v>
      </c>
    </row>
    <row r="248" spans="1:9" x14ac:dyDescent="0.35">
      <c r="A248" t="s">
        <v>7626</v>
      </c>
      <c r="B248" t="s">
        <v>7533</v>
      </c>
      <c r="C248" t="s">
        <v>267</v>
      </c>
      <c r="D248" t="s">
        <v>229</v>
      </c>
      <c r="E248" s="4">
        <v>45.648611111111109</v>
      </c>
      <c r="F248" s="4">
        <v>12.195277777777777</v>
      </c>
      <c r="G248" s="4">
        <f>Airports[[#This Row],[Lat_dez]]*PI()/180</f>
        <v>0.79671856285135589</v>
      </c>
      <c r="H248" s="4">
        <f>Airports[[#This Row],[Lon_dez]]*PI()/180</f>
        <v>0.21284775041751958</v>
      </c>
      <c r="I248" s="4" t="b">
        <v>0</v>
      </c>
    </row>
    <row r="249" spans="1:9" x14ac:dyDescent="0.35">
      <c r="A249" t="s">
        <v>265</v>
      </c>
      <c r="B249" t="s">
        <v>7534</v>
      </c>
      <c r="C249" t="s">
        <v>266</v>
      </c>
      <c r="D249" t="s">
        <v>229</v>
      </c>
      <c r="E249" s="4">
        <v>45.827777777777783</v>
      </c>
      <c r="F249" s="4">
        <v>13.466388888888888</v>
      </c>
      <c r="G249" s="4">
        <f>Airports[[#This Row],[Lat_dez]]*PI()/180</f>
        <v>0.79984561109451247</v>
      </c>
      <c r="H249" s="4">
        <f>Airports[[#This Row],[Lon_dez]]*PI()/180</f>
        <v>0.23503282446509194</v>
      </c>
      <c r="I249" s="4" t="b">
        <v>0</v>
      </c>
    </row>
    <row r="250" spans="1:9" x14ac:dyDescent="0.35">
      <c r="A250" t="s">
        <v>7627</v>
      </c>
      <c r="B250" t="s">
        <v>7535</v>
      </c>
      <c r="C250" t="s">
        <v>333</v>
      </c>
      <c r="D250" t="s">
        <v>321</v>
      </c>
      <c r="E250" s="4">
        <v>69.683333333333337</v>
      </c>
      <c r="F250" s="4">
        <v>18.91888888888889</v>
      </c>
      <c r="G250" s="4">
        <f>Airports[[#This Row],[Lat_dez]]*PI()/180</f>
        <v>1.2162036004313821</v>
      </c>
      <c r="H250" s="4">
        <f>Airports[[#This Row],[Lon_dez]]*PI()/180</f>
        <v>0.33019690193008278</v>
      </c>
      <c r="I250" s="4" t="b">
        <v>0</v>
      </c>
    </row>
    <row r="251" spans="1:9" x14ac:dyDescent="0.35">
      <c r="A251" t="s">
        <v>334</v>
      </c>
      <c r="B251" t="s">
        <v>7536</v>
      </c>
      <c r="C251" t="s">
        <v>335</v>
      </c>
      <c r="D251" t="s">
        <v>321</v>
      </c>
      <c r="E251" s="4">
        <v>63.457500000000003</v>
      </c>
      <c r="F251" s="4">
        <v>10.939722222222223</v>
      </c>
      <c r="G251" s="4">
        <f>Airports[[#This Row],[Lat_dez]]*PI()/180</f>
        <v>1.1075423100843018</v>
      </c>
      <c r="H251" s="4">
        <f>Airports[[#This Row],[Lon_dez]]*PI()/180</f>
        <v>0.19093417203136859</v>
      </c>
      <c r="I251" s="4" t="b">
        <v>0</v>
      </c>
    </row>
    <row r="252" spans="1:9" x14ac:dyDescent="0.35">
      <c r="A252" t="s">
        <v>263</v>
      </c>
      <c r="B252" t="s">
        <v>7537</v>
      </c>
      <c r="C252" t="s">
        <v>264</v>
      </c>
      <c r="D252" t="s">
        <v>229</v>
      </c>
      <c r="E252" s="4">
        <v>45.20055555555556</v>
      </c>
      <c r="F252" s="4">
        <v>7.6494444444444438</v>
      </c>
      <c r="G252" s="4">
        <f>Airports[[#This Row],[Lat_dez]]*PI()/180</f>
        <v>0.78889851817505918</v>
      </c>
      <c r="H252" s="4">
        <f>Airports[[#This Row],[Lon_dez]]*PI()/180</f>
        <v>0.13350799150394402</v>
      </c>
      <c r="I252" s="4" t="b">
        <v>0</v>
      </c>
    </row>
    <row r="253" spans="1:9" x14ac:dyDescent="0.35">
      <c r="A253" t="s">
        <v>115</v>
      </c>
      <c r="B253" t="s">
        <v>7538</v>
      </c>
      <c r="C253" t="s">
        <v>116</v>
      </c>
      <c r="D253" t="s">
        <v>107</v>
      </c>
      <c r="E253" s="4">
        <v>60.513888888888886</v>
      </c>
      <c r="F253" s="4">
        <v>22.262777777777778</v>
      </c>
      <c r="G253" s="4">
        <f>Airports[[#This Row],[Lat_dez]]*PI()/180</f>
        <v>1.0561666042971241</v>
      </c>
      <c r="H253" s="4">
        <f>Airports[[#This Row],[Lon_dez]]*PI()/180</f>
        <v>0.38855877286204876</v>
      </c>
      <c r="I253" s="4" t="b">
        <v>0</v>
      </c>
    </row>
    <row r="254" spans="1:9" x14ac:dyDescent="0.35">
      <c r="A254" t="s">
        <v>12</v>
      </c>
      <c r="B254" t="s">
        <v>7539</v>
      </c>
      <c r="C254" t="s">
        <v>13</v>
      </c>
      <c r="D254" t="s">
        <v>7497</v>
      </c>
      <c r="E254" s="4">
        <v>44.458333333333336</v>
      </c>
      <c r="F254" s="4">
        <v>18.724444444444444</v>
      </c>
      <c r="G254" s="4">
        <f>Airports[[#This Row],[Lat_dez]]*PI()/180</f>
        <v>0.77594429661581232</v>
      </c>
      <c r="H254" s="4">
        <f>Airports[[#This Row],[Lon_dez]]*PI()/180</f>
        <v>0.32680320616231601</v>
      </c>
      <c r="I254" s="4" t="b">
        <v>0</v>
      </c>
    </row>
    <row r="255" spans="1:9" x14ac:dyDescent="0.35">
      <c r="A255" t="s">
        <v>119</v>
      </c>
      <c r="B255" t="s">
        <v>7540</v>
      </c>
      <c r="C255" t="s">
        <v>120</v>
      </c>
      <c r="D255" t="s">
        <v>107</v>
      </c>
      <c r="E255" s="4">
        <v>63.051111111111105</v>
      </c>
      <c r="F255" s="4">
        <v>21.761388888888888</v>
      </c>
      <c r="G255" s="4">
        <f>Airports[[#This Row],[Lat_dez]]*PI()/180</f>
        <v>1.1004494859296692</v>
      </c>
      <c r="H255" s="4">
        <f>Airports[[#This Row],[Lon_dez]]*PI()/180</f>
        <v>0.3798078859180215</v>
      </c>
      <c r="I255" s="4" t="b">
        <v>0</v>
      </c>
    </row>
    <row r="256" spans="1:9" x14ac:dyDescent="0.35">
      <c r="A256" t="s">
        <v>7628</v>
      </c>
      <c r="B256" t="s">
        <v>7541</v>
      </c>
      <c r="C256" t="s">
        <v>106</v>
      </c>
      <c r="D256" t="s">
        <v>23</v>
      </c>
      <c r="E256" s="4">
        <v>62.063611111111108</v>
      </c>
      <c r="F256" s="4">
        <v>-7.2769444444444442</v>
      </c>
      <c r="G256" s="4">
        <f>Airports[[#This Row],[Lat_dez]]*PI()/180</f>
        <v>1.0832143595662251</v>
      </c>
      <c r="H256" s="4">
        <f>Airports[[#This Row],[Lon_dez]]*PI()/180</f>
        <v>-0.12700664004026513</v>
      </c>
      <c r="I256" s="4" t="b">
        <v>0</v>
      </c>
    </row>
    <row r="257" spans="1:9" x14ac:dyDescent="0.35">
      <c r="A257" t="s">
        <v>443</v>
      </c>
      <c r="B257" t="s">
        <v>7542</v>
      </c>
      <c r="C257" t="s">
        <v>444</v>
      </c>
      <c r="D257" t="s">
        <v>417</v>
      </c>
      <c r="E257" s="4">
        <v>39.489166666666669</v>
      </c>
      <c r="F257" s="4">
        <v>-0.48138888888888892</v>
      </c>
      <c r="G257" s="4">
        <f>Airports[[#This Row],[Lat_dez]]*PI()/180</f>
        <v>0.68921597720212746</v>
      </c>
      <c r="H257" s="4">
        <f>Airports[[#This Row],[Lon_dez]]*PI()/180</f>
        <v>-8.4018210936282582E-3</v>
      </c>
      <c r="I257" s="4" t="b">
        <v>0</v>
      </c>
    </row>
    <row r="258" spans="1:9" x14ac:dyDescent="0.35">
      <c r="A258" t="s">
        <v>268</v>
      </c>
      <c r="B258" t="s">
        <v>7543</v>
      </c>
      <c r="C258" t="s">
        <v>269</v>
      </c>
      <c r="D258" t="s">
        <v>229</v>
      </c>
      <c r="E258" s="4">
        <v>45.505000000000003</v>
      </c>
      <c r="F258" s="4">
        <v>12.351666666666667</v>
      </c>
      <c r="G258" s="4">
        <f>Airports[[#This Row],[Lat_dez]]*PI()/180</f>
        <v>0.79421207612001976</v>
      </c>
      <c r="H258" s="4">
        <f>Airports[[#This Row],[Lon_dez]]*PI()/180</f>
        <v>0.21557725144216625</v>
      </c>
      <c r="I258" s="4" t="b">
        <v>0</v>
      </c>
    </row>
    <row r="259" spans="1:9" x14ac:dyDescent="0.35">
      <c r="A259" t="s">
        <v>270</v>
      </c>
      <c r="B259" t="s">
        <v>7544</v>
      </c>
      <c r="C259" t="s">
        <v>271</v>
      </c>
      <c r="D259" t="s">
        <v>229</v>
      </c>
      <c r="E259" s="4">
        <v>45.395555555555553</v>
      </c>
      <c r="F259" s="4">
        <v>10.888333333333334</v>
      </c>
      <c r="G259" s="4">
        <f>Airports[[#This Row],[Lat_dez]]*PI()/180</f>
        <v>0.79230191021644802</v>
      </c>
      <c r="H259" s="4">
        <f>Airports[[#This Row],[Lon_dez]]*PI()/180</f>
        <v>0.19003726672131593</v>
      </c>
      <c r="I259" s="4" t="b">
        <v>0</v>
      </c>
    </row>
    <row r="260" spans="1:9" x14ac:dyDescent="0.35">
      <c r="A260" t="s">
        <v>301</v>
      </c>
      <c r="B260" t="s">
        <v>7545</v>
      </c>
      <c r="C260" t="s">
        <v>302</v>
      </c>
      <c r="D260" t="s">
        <v>300</v>
      </c>
      <c r="E260" s="4">
        <v>54.633055555555558</v>
      </c>
      <c r="F260" s="4">
        <v>25.283055555555556</v>
      </c>
      <c r="G260" s="4">
        <f>Airports[[#This Row],[Lat_dez]]*PI()/180</f>
        <v>0.95352669986942429</v>
      </c>
      <c r="H260" s="4">
        <f>Airports[[#This Row],[Lon_dez]]*PI()/180</f>
        <v>0.44127256440908852</v>
      </c>
      <c r="I260" s="4" t="b">
        <v>0</v>
      </c>
    </row>
    <row r="261" spans="1:9" x14ac:dyDescent="0.35">
      <c r="A261" t="s">
        <v>7629</v>
      </c>
      <c r="B261" t="s">
        <v>7546</v>
      </c>
      <c r="C261" t="s">
        <v>20</v>
      </c>
      <c r="D261" t="s">
        <v>17</v>
      </c>
      <c r="E261" s="4">
        <v>43.231944444444444</v>
      </c>
      <c r="F261" s="4">
        <v>27.824999999999999</v>
      </c>
      <c r="G261" s="4">
        <f>Airports[[#This Row],[Lat_dez]]*PI()/180</f>
        <v>0.7545397725948263</v>
      </c>
      <c r="H261" s="4">
        <f>Airports[[#This Row],[Lon_dez]]*PI()/180</f>
        <v>0.48563786436742212</v>
      </c>
      <c r="I261" s="4" t="b">
        <v>0</v>
      </c>
    </row>
    <row r="262" spans="1:9" x14ac:dyDescent="0.35">
      <c r="A262" t="s">
        <v>358</v>
      </c>
      <c r="B262" t="s">
        <v>7547</v>
      </c>
      <c r="C262" t="s">
        <v>359</v>
      </c>
      <c r="D262" t="s">
        <v>350</v>
      </c>
      <c r="E262" s="4">
        <v>52.165555555555557</v>
      </c>
      <c r="F262" s="4">
        <v>20.966944444444444</v>
      </c>
      <c r="G262" s="4">
        <f>Airports[[#This Row],[Lat_dez]]*PI()/180</f>
        <v>0.91046070057646422</v>
      </c>
      <c r="H262" s="4">
        <f>Airports[[#This Row],[Lon_dez]]*PI()/180</f>
        <v>0.3659422146382888</v>
      </c>
      <c r="I262" s="4" t="b">
        <v>0</v>
      </c>
    </row>
    <row r="263" spans="1:9" x14ac:dyDescent="0.35">
      <c r="A263" t="s">
        <v>358</v>
      </c>
      <c r="B263" t="s">
        <v>7548</v>
      </c>
      <c r="C263" t="s">
        <v>7549</v>
      </c>
      <c r="D263" t="s">
        <v>350</v>
      </c>
      <c r="E263" s="4">
        <v>52.451110999999997</v>
      </c>
      <c r="F263" s="4">
        <v>20.651667</v>
      </c>
      <c r="G263" s="4">
        <f>Airports[[#This Row],[Lat_dez]]*PI()/180</f>
        <v>0.91544458327901546</v>
      </c>
      <c r="H263" s="4">
        <f>Airports[[#This Row],[Lon_dez]]*PI()/180</f>
        <v>0.36043958517545976</v>
      </c>
      <c r="I263" s="4" t="b">
        <v>0</v>
      </c>
    </row>
    <row r="264" spans="1:9" x14ac:dyDescent="0.35">
      <c r="A264" t="s">
        <v>1272</v>
      </c>
      <c r="B264" t="s">
        <v>7550</v>
      </c>
      <c r="C264" t="s">
        <v>80</v>
      </c>
      <c r="D264" t="s">
        <v>30</v>
      </c>
      <c r="E264" s="4">
        <v>51.207500000000003</v>
      </c>
      <c r="F264" s="4">
        <v>6.7730555555555556</v>
      </c>
      <c r="G264" s="4">
        <f>Airports[[#This Row],[Lat_dez]]*PI()/180</f>
        <v>0.89373947671499632</v>
      </c>
      <c r="H264" s="4">
        <f>Airports[[#This Row],[Lon_dez]]*PI()/180</f>
        <v>0.11821211986493817</v>
      </c>
      <c r="I264" s="4" t="b">
        <v>0</v>
      </c>
    </row>
    <row r="265" spans="1:9" x14ac:dyDescent="0.35">
      <c r="A265" t="s">
        <v>348</v>
      </c>
      <c r="B265" t="s">
        <v>7551</v>
      </c>
      <c r="C265" t="s">
        <v>349</v>
      </c>
      <c r="D265" t="s">
        <v>339</v>
      </c>
      <c r="E265" s="4">
        <v>48.110277777777782</v>
      </c>
      <c r="F265" s="4">
        <v>16.569722222222222</v>
      </c>
      <c r="G265" s="4">
        <f>Airports[[#This Row],[Lat_dez]]*PI()/180</f>
        <v>0.83968275127128311</v>
      </c>
      <c r="H265" s="4">
        <f>Airports[[#This Row],[Lon_dez]]*PI()/180</f>
        <v>0.28919620891864933</v>
      </c>
      <c r="I265" s="4" t="b">
        <v>0</v>
      </c>
    </row>
    <row r="266" spans="1:9" x14ac:dyDescent="0.35">
      <c r="A266" t="s">
        <v>291</v>
      </c>
      <c r="B266" t="s">
        <v>7552</v>
      </c>
      <c r="C266" t="s">
        <v>292</v>
      </c>
      <c r="D266" t="s">
        <v>283</v>
      </c>
      <c r="E266" s="4">
        <v>44.108055555555559</v>
      </c>
      <c r="F266" s="4">
        <v>15.346666666666668</v>
      </c>
      <c r="G266" s="4">
        <f>Airports[[#This Row],[Lat_dez]]*PI()/180</f>
        <v>0.76983079609702121</v>
      </c>
      <c r="H266" s="4">
        <f>Airports[[#This Row],[Lon_dez]]*PI()/180</f>
        <v>0.26784986253939641</v>
      </c>
      <c r="I266" s="4" t="b">
        <v>0</v>
      </c>
    </row>
    <row r="267" spans="1:9" x14ac:dyDescent="0.35">
      <c r="A267" t="s">
        <v>293</v>
      </c>
      <c r="B267" t="s">
        <v>7553</v>
      </c>
      <c r="C267" t="s">
        <v>294</v>
      </c>
      <c r="D267" t="s">
        <v>283</v>
      </c>
      <c r="E267" s="4">
        <v>45.742777777777782</v>
      </c>
      <c r="F267" s="4">
        <v>16.06861111111111</v>
      </c>
      <c r="G267" s="4">
        <f>Airports[[#This Row],[Lat_dez]]*PI()/180</f>
        <v>0.79836208123031738</v>
      </c>
      <c r="H267" s="4">
        <f>Airports[[#This Row],[Lon_dez]]*PI()/180</f>
        <v>0.28045017011143325</v>
      </c>
      <c r="I267" s="4" t="b">
        <v>0</v>
      </c>
    </row>
    <row r="268" spans="1:9" x14ac:dyDescent="0.35">
      <c r="A268" t="s">
        <v>182</v>
      </c>
      <c r="B268" t="s">
        <v>7554</v>
      </c>
      <c r="C268" t="s">
        <v>183</v>
      </c>
      <c r="D268" t="s">
        <v>160</v>
      </c>
      <c r="E268" s="4">
        <v>37.75</v>
      </c>
      <c r="F268" s="4">
        <v>20.881944444444446</v>
      </c>
      <c r="G268" s="4">
        <f>Airports[[#This Row],[Lat_dez]]*PI()/180</f>
        <v>0.65886179262785938</v>
      </c>
      <c r="H268" s="4">
        <f>Airports[[#This Row],[Lon_dez]]*PI()/180</f>
        <v>0.36445868477409366</v>
      </c>
      <c r="I268" s="4" t="b">
        <v>0</v>
      </c>
    </row>
    <row r="269" spans="1:9" x14ac:dyDescent="0.35">
      <c r="A269" t="s">
        <v>405</v>
      </c>
      <c r="B269" t="s">
        <v>7555</v>
      </c>
      <c r="C269" t="s">
        <v>406</v>
      </c>
      <c r="D269" t="s">
        <v>401</v>
      </c>
      <c r="E269" s="4">
        <v>47.464722222222228</v>
      </c>
      <c r="F269" s="4">
        <v>8.5491666666666664</v>
      </c>
      <c r="G269" s="4">
        <f>Airports[[#This Row],[Lat_dez]]*PI()/180</f>
        <v>0.82841568132229748</v>
      </c>
      <c r="H269" s="4">
        <f>Airports[[#This Row],[Lon_dez]]*PI()/180</f>
        <v>0.14921110663508189</v>
      </c>
      <c r="I269" s="4" t="b">
        <v>0</v>
      </c>
    </row>
    <row r="270" spans="1:9" x14ac:dyDescent="0.35">
      <c r="A270" t="str">
        <f>IF(ISBLANK(POIs!G10),"",POIs!G10)</f>
        <v/>
      </c>
      <c r="C270" t="str">
        <f>IF(ISBLANK(POIs!H10),"",POIs!H10)</f>
        <v/>
      </c>
      <c r="E270" t="str">
        <f>IF(ISBLANK(POIs!I10),"",POIs!I10)</f>
        <v/>
      </c>
      <c r="F270" t="str">
        <f>IF(ISBLANK(POIs!J10),"",POIs!J10)</f>
        <v/>
      </c>
      <c r="G270" s="4" t="e">
        <f>Airports[[#This Row],[Lat_dez]]*PI()/180</f>
        <v>#VALUE!</v>
      </c>
      <c r="H270" s="4" t="e">
        <f>Airports[[#This Row],[Lon_dez]]*PI()/180</f>
        <v>#VALUE!</v>
      </c>
      <c r="I270" s="4" t="b">
        <v>1</v>
      </c>
    </row>
    <row r="271" spans="1:9" x14ac:dyDescent="0.35">
      <c r="A271" t="str">
        <f>IF(ISBLANK(POIs!G11),"",POIs!G11)</f>
        <v/>
      </c>
      <c r="C271" t="str">
        <f>IF(ISBLANK(POIs!H11),"",POIs!H11)</f>
        <v/>
      </c>
      <c r="E271" t="str">
        <f>IF(ISBLANK(POIs!I11),"",POIs!I11)</f>
        <v/>
      </c>
      <c r="F271" t="str">
        <f>IF(ISBLANK(POIs!J11),"",POIs!J11)</f>
        <v/>
      </c>
      <c r="G271" s="4" t="e">
        <f>Airports[[#This Row],[Lat_dez]]*PI()/180</f>
        <v>#VALUE!</v>
      </c>
      <c r="H271" s="4" t="e">
        <f>Airports[[#This Row],[Lon_dez]]*PI()/180</f>
        <v>#VALUE!</v>
      </c>
      <c r="I271" s="4" t="b">
        <v>1</v>
      </c>
    </row>
    <row r="272" spans="1:9" x14ac:dyDescent="0.35">
      <c r="A272" t="str">
        <f>IF(ISBLANK(POIs!G12),"",POIs!G12)</f>
        <v/>
      </c>
      <c r="C272" t="str">
        <f>IF(ISBLANK(POIs!H12),"",POIs!H12)</f>
        <v/>
      </c>
      <c r="E272" t="str">
        <f>IF(ISBLANK(POIs!I12),"",POIs!I12)</f>
        <v/>
      </c>
      <c r="F272" t="str">
        <f>IF(ISBLANK(POIs!J12),"",POIs!J12)</f>
        <v/>
      </c>
      <c r="G272" s="4" t="e">
        <f>Airports[[#This Row],[Lat_dez]]*PI()/180</f>
        <v>#VALUE!</v>
      </c>
      <c r="H272" s="4" t="e">
        <f>Airports[[#This Row],[Lon_dez]]*PI()/180</f>
        <v>#VALUE!</v>
      </c>
      <c r="I272" s="4" t="b">
        <v>1</v>
      </c>
    </row>
    <row r="273" spans="1:9" x14ac:dyDescent="0.35">
      <c r="A273" t="str">
        <f>IF(ISBLANK(POIs!G13),"",POIs!G13)</f>
        <v/>
      </c>
      <c r="C273" t="str">
        <f>IF(ISBLANK(POIs!H13),"",POIs!H13)</f>
        <v/>
      </c>
      <c r="E273" t="str">
        <f>IF(ISBLANK(POIs!I13),"",POIs!I13)</f>
        <v/>
      </c>
      <c r="F273" t="str">
        <f>IF(ISBLANK(POIs!J13),"",POIs!J13)</f>
        <v/>
      </c>
      <c r="G273" s="4" t="e">
        <f>Airports[[#This Row],[Lat_dez]]*PI()/180</f>
        <v>#VALUE!</v>
      </c>
      <c r="H273" s="4" t="e">
        <f>Airports[[#This Row],[Lon_dez]]*PI()/180</f>
        <v>#VALUE!</v>
      </c>
      <c r="I273" s="4" t="b">
        <v>1</v>
      </c>
    </row>
    <row r="274" spans="1:9" x14ac:dyDescent="0.35">
      <c r="A274" t="str">
        <f>IF(ISBLANK(POIs!G14),"",POIs!G14)</f>
        <v/>
      </c>
      <c r="C274" t="str">
        <f>IF(ISBLANK(POIs!H14),"",POIs!H14)</f>
        <v/>
      </c>
      <c r="E274" t="str">
        <f>IF(ISBLANK(POIs!I14),"",POIs!I14)</f>
        <v/>
      </c>
      <c r="F274" t="str">
        <f>IF(ISBLANK(POIs!J14),"",POIs!J14)</f>
        <v/>
      </c>
      <c r="G274" s="4" t="e">
        <f>Airports[[#This Row],[Lat_dez]]*PI()/180</f>
        <v>#VALUE!</v>
      </c>
      <c r="H274" s="4" t="e">
        <f>Airports[[#This Row],[Lon_dez]]*PI()/180</f>
        <v>#VALUE!</v>
      </c>
      <c r="I274" s="4" t="b">
        <v>1</v>
      </c>
    </row>
    <row r="275" spans="1:9" x14ac:dyDescent="0.35">
      <c r="A275" t="str">
        <f>IF(ISBLANK(POIs!G15),"",POIs!G15)</f>
        <v/>
      </c>
      <c r="C275" t="str">
        <f>IF(ISBLANK(POIs!H15),"",POIs!H15)</f>
        <v/>
      </c>
      <c r="E275" t="str">
        <f>IF(ISBLANK(POIs!I15),"",POIs!I15)</f>
        <v/>
      </c>
      <c r="F275" t="str">
        <f>IF(ISBLANK(POIs!J15),"",POIs!J15)</f>
        <v/>
      </c>
      <c r="G275" s="4" t="e">
        <f>Airports[[#This Row],[Lat_dez]]*PI()/180</f>
        <v>#VALUE!</v>
      </c>
      <c r="H275" s="4" t="e">
        <f>Airports[[#This Row],[Lon_dez]]*PI()/180</f>
        <v>#VALUE!</v>
      </c>
      <c r="I275" s="4" t="b">
        <v>1</v>
      </c>
    </row>
    <row r="276" spans="1:9" x14ac:dyDescent="0.35">
      <c r="A276" t="str">
        <f>IF(ISBLANK(POIs!G16),"",POIs!G16)</f>
        <v/>
      </c>
      <c r="C276" t="str">
        <f>IF(ISBLANK(POIs!H16),"",POIs!H16)</f>
        <v/>
      </c>
      <c r="E276" t="str">
        <f>IF(ISBLANK(POIs!I16),"",POIs!I16)</f>
        <v/>
      </c>
      <c r="F276" t="str">
        <f>IF(ISBLANK(POIs!J16),"",POIs!J16)</f>
        <v/>
      </c>
      <c r="G276" s="4" t="e">
        <f>Airports[[#This Row],[Lat_dez]]*PI()/180</f>
        <v>#VALUE!</v>
      </c>
      <c r="H276" s="4" t="e">
        <f>Airports[[#This Row],[Lon_dez]]*PI()/180</f>
        <v>#VALUE!</v>
      </c>
      <c r="I276" s="4" t="b">
        <v>1</v>
      </c>
    </row>
    <row r="277" spans="1:9" x14ac:dyDescent="0.35">
      <c r="A277" t="str">
        <f>IF(ISBLANK(POIs!G17),"",POIs!G17)</f>
        <v/>
      </c>
      <c r="C277" t="str">
        <f>IF(ISBLANK(POIs!H17),"",POIs!H17)</f>
        <v/>
      </c>
      <c r="E277" t="str">
        <f>IF(ISBLANK(POIs!I17),"",POIs!I17)</f>
        <v/>
      </c>
      <c r="F277" t="str">
        <f>IF(ISBLANK(POIs!J17),"",POIs!J17)</f>
        <v/>
      </c>
      <c r="G277" s="4" t="e">
        <f>Airports[[#This Row],[Lat_dez]]*PI()/180</f>
        <v>#VALUE!</v>
      </c>
      <c r="H277" s="4" t="e">
        <f>Airports[[#This Row],[Lon_dez]]*PI()/180</f>
        <v>#VALUE!</v>
      </c>
      <c r="I277" s="4" t="b">
        <v>1</v>
      </c>
    </row>
    <row r="278" spans="1:9" x14ac:dyDescent="0.35">
      <c r="A278" t="str">
        <f>IF(ISBLANK(POIs!G18),"",POIs!G18)</f>
        <v/>
      </c>
      <c r="C278" t="str">
        <f>IF(ISBLANK(POIs!H18),"",POIs!H18)</f>
        <v/>
      </c>
      <c r="E278" t="str">
        <f>IF(ISBLANK(POIs!I18),"",POIs!I18)</f>
        <v/>
      </c>
      <c r="F278" t="str">
        <f>IF(ISBLANK(POIs!J18),"",POIs!J18)</f>
        <v/>
      </c>
      <c r="G278" s="4" t="e">
        <f>Airports[[#This Row],[Lat_dez]]*PI()/180</f>
        <v>#VALUE!</v>
      </c>
      <c r="H278" s="4" t="e">
        <f>Airports[[#This Row],[Lon_dez]]*PI()/180</f>
        <v>#VALUE!</v>
      </c>
      <c r="I278" s="4" t="b">
        <v>1</v>
      </c>
    </row>
    <row r="279" spans="1:9" x14ac:dyDescent="0.35">
      <c r="A279" t="str">
        <f>IF(ISBLANK(POIs!G19),"",POIs!G19)</f>
        <v/>
      </c>
      <c r="C279" t="str">
        <f>IF(ISBLANK(POIs!H19),"",POIs!H19)</f>
        <v/>
      </c>
      <c r="E279" t="str">
        <f>IF(ISBLANK(POIs!I19),"",POIs!I19)</f>
        <v/>
      </c>
      <c r="F279" t="str">
        <f>IF(ISBLANK(POIs!J19),"",POIs!J19)</f>
        <v/>
      </c>
      <c r="G279" s="4" t="e">
        <f>Airports[[#This Row],[Lat_dez]]*PI()/180</f>
        <v>#VALUE!</v>
      </c>
      <c r="H279" s="4" t="e">
        <f>Airports[[#This Row],[Lon_dez]]*PI()/180</f>
        <v>#VALUE!</v>
      </c>
      <c r="I279" s="4" t="b">
        <v>1</v>
      </c>
    </row>
    <row r="280" spans="1:9" x14ac:dyDescent="0.35">
      <c r="A280" t="str">
        <f>IF(ISBLANK(POIs!G20),"",POIs!G20)</f>
        <v/>
      </c>
      <c r="C280" t="str">
        <f>IF(ISBLANK(POIs!H20),"",POIs!H20)</f>
        <v/>
      </c>
      <c r="E280" t="str">
        <f>IF(ISBLANK(POIs!I20),"",POIs!I20)</f>
        <v/>
      </c>
      <c r="F280" t="str">
        <f>IF(ISBLANK(POIs!J20),"",POIs!J20)</f>
        <v/>
      </c>
      <c r="G280" s="4" t="e">
        <f>Airports[[#This Row],[Lat_dez]]*PI()/180</f>
        <v>#VALUE!</v>
      </c>
      <c r="H280" s="4" t="e">
        <f>Airports[[#This Row],[Lon_dez]]*PI()/180</f>
        <v>#VALUE!</v>
      </c>
      <c r="I280" s="4" t="b">
        <v>1</v>
      </c>
    </row>
    <row r="281" spans="1:9" x14ac:dyDescent="0.35">
      <c r="A281" t="str">
        <f>IF(ISBLANK(POIs!G21),"",POIs!G21)</f>
        <v/>
      </c>
      <c r="C281" t="str">
        <f>IF(ISBLANK(POIs!H21),"",POIs!H21)</f>
        <v/>
      </c>
      <c r="E281" t="str">
        <f>IF(ISBLANK(POIs!I21),"",POIs!I21)</f>
        <v/>
      </c>
      <c r="F281" t="str">
        <f>IF(ISBLANK(POIs!J21),"",POIs!J21)</f>
        <v/>
      </c>
      <c r="G281" s="4" t="e">
        <f>Airports[[#This Row],[Lat_dez]]*PI()/180</f>
        <v>#VALUE!</v>
      </c>
      <c r="H281" s="4" t="e">
        <f>Airports[[#This Row],[Lon_dez]]*PI()/180</f>
        <v>#VALUE!</v>
      </c>
      <c r="I281" s="4" t="b">
        <v>1</v>
      </c>
    </row>
    <row r="282" spans="1:9" x14ac:dyDescent="0.35">
      <c r="A282" t="str">
        <f>IF(ISBLANK(POIs!G22),"",POIs!G22)</f>
        <v/>
      </c>
      <c r="C282" t="str">
        <f>IF(ISBLANK(POIs!H22),"",POIs!H22)</f>
        <v/>
      </c>
      <c r="E282" t="str">
        <f>IF(ISBLANK(POIs!I22),"",POIs!I22)</f>
        <v/>
      </c>
      <c r="F282" t="str">
        <f>IF(ISBLANK(POIs!J22),"",POIs!J22)</f>
        <v/>
      </c>
      <c r="G282" s="4" t="e">
        <f>Airports[[#This Row],[Lat_dez]]*PI()/180</f>
        <v>#VALUE!</v>
      </c>
      <c r="H282" s="4" t="e">
        <f>Airports[[#This Row],[Lon_dez]]*PI()/180</f>
        <v>#VALUE!</v>
      </c>
      <c r="I282" s="4" t="b">
        <v>1</v>
      </c>
    </row>
    <row r="283" spans="1:9" x14ac:dyDescent="0.35">
      <c r="A283" t="str">
        <f>IF(ISBLANK(POIs!G23),"",POIs!G23)</f>
        <v/>
      </c>
      <c r="C283" t="str">
        <f>IF(ISBLANK(POIs!H23),"",POIs!H23)</f>
        <v/>
      </c>
      <c r="E283" t="str">
        <f>IF(ISBLANK(POIs!I23),"",POIs!I23)</f>
        <v/>
      </c>
      <c r="F283" t="str">
        <f>IF(ISBLANK(POIs!J23),"",POIs!J23)</f>
        <v/>
      </c>
      <c r="G283" s="4" t="e">
        <f>Airports[[#This Row],[Lat_dez]]*PI()/180</f>
        <v>#VALUE!</v>
      </c>
      <c r="H283" s="4" t="e">
        <f>Airports[[#This Row],[Lon_dez]]*PI()/180</f>
        <v>#VALUE!</v>
      </c>
      <c r="I283" s="4" t="b">
        <v>1</v>
      </c>
    </row>
    <row r="284" spans="1:9" x14ac:dyDescent="0.35">
      <c r="A284" t="str">
        <f>IF(ISBLANK(POIs!G24),"",POIs!G24)</f>
        <v/>
      </c>
      <c r="C284" t="str">
        <f>IF(ISBLANK(POIs!H24),"",POIs!H24)</f>
        <v/>
      </c>
      <c r="E284" t="str">
        <f>IF(ISBLANK(POIs!I24),"",POIs!I24)</f>
        <v/>
      </c>
      <c r="F284" t="str">
        <f>IF(ISBLANK(POIs!J24),"",POIs!J24)</f>
        <v/>
      </c>
      <c r="G284" s="4" t="e">
        <f>Airports[[#This Row],[Lat_dez]]*PI()/180</f>
        <v>#VALUE!</v>
      </c>
      <c r="H284" s="4" t="e">
        <f>Airports[[#This Row],[Lon_dez]]*PI()/180</f>
        <v>#VALUE!</v>
      </c>
      <c r="I284" s="4" t="b">
        <v>1</v>
      </c>
    </row>
    <row r="285" spans="1:9" x14ac:dyDescent="0.35">
      <c r="A285" t="str">
        <f>IF(ISBLANK(POIs!G25),"",POIs!G25)</f>
        <v/>
      </c>
      <c r="C285" t="str">
        <f>IF(ISBLANK(POIs!H25),"",POIs!H25)</f>
        <v/>
      </c>
      <c r="E285" t="str">
        <f>IF(ISBLANK(POIs!I25),"",POIs!I25)</f>
        <v/>
      </c>
      <c r="F285" t="str">
        <f>IF(ISBLANK(POIs!J25),"",POIs!J25)</f>
        <v/>
      </c>
      <c r="G285" s="4" t="e">
        <f>Airports[[#This Row],[Lat_dez]]*PI()/180</f>
        <v>#VALUE!</v>
      </c>
      <c r="H285" s="4" t="e">
        <f>Airports[[#This Row],[Lon_dez]]*PI()/180</f>
        <v>#VALUE!</v>
      </c>
      <c r="I285" s="4" t="b">
        <v>1</v>
      </c>
    </row>
    <row r="286" spans="1:9" x14ac:dyDescent="0.35">
      <c r="A286" t="str">
        <f>IF(ISBLANK(POIs!G26),"",POIs!G26)</f>
        <v/>
      </c>
      <c r="C286" t="str">
        <f>IF(ISBLANK(POIs!H26),"",POIs!H26)</f>
        <v/>
      </c>
      <c r="E286" t="str">
        <f>IF(ISBLANK(POIs!I26),"",POIs!I26)</f>
        <v/>
      </c>
      <c r="F286" t="str">
        <f>IF(ISBLANK(POIs!J26),"",POIs!J26)</f>
        <v/>
      </c>
      <c r="G286" s="4" t="e">
        <f>Airports[[#This Row],[Lat_dez]]*PI()/180</f>
        <v>#VALUE!</v>
      </c>
      <c r="H286" s="4" t="e">
        <f>Airports[[#This Row],[Lon_dez]]*PI()/180</f>
        <v>#VALUE!</v>
      </c>
      <c r="I286" s="4" t="b">
        <v>1</v>
      </c>
    </row>
    <row r="287" spans="1:9" x14ac:dyDescent="0.35">
      <c r="A287" t="str">
        <f>IF(ISBLANK(POIs!G27),"",POIs!G27)</f>
        <v/>
      </c>
      <c r="C287" t="str">
        <f>IF(ISBLANK(POIs!H27),"",POIs!H27)</f>
        <v/>
      </c>
      <c r="E287" t="str">
        <f>IF(ISBLANK(POIs!I27),"",POIs!I27)</f>
        <v/>
      </c>
      <c r="F287" t="str">
        <f>IF(ISBLANK(POIs!J27),"",POIs!J27)</f>
        <v/>
      </c>
      <c r="G287" s="4" t="e">
        <f>Airports[[#This Row],[Lat_dez]]*PI()/180</f>
        <v>#VALUE!</v>
      </c>
      <c r="H287" s="4" t="e">
        <f>Airports[[#This Row],[Lon_dez]]*PI()/180</f>
        <v>#VALUE!</v>
      </c>
      <c r="I287" s="4" t="b">
        <v>1</v>
      </c>
    </row>
    <row r="288" spans="1:9" x14ac:dyDescent="0.35">
      <c r="A288" t="str">
        <f>IF(ISBLANK(POIs!G28),"",POIs!G28)</f>
        <v/>
      </c>
      <c r="C288" t="str">
        <f>IF(ISBLANK(POIs!H28),"",POIs!H28)</f>
        <v/>
      </c>
      <c r="E288" t="str">
        <f>IF(ISBLANK(POIs!I28),"",POIs!I28)</f>
        <v/>
      </c>
      <c r="F288" t="str">
        <f>IF(ISBLANK(POIs!J28),"",POIs!J28)</f>
        <v/>
      </c>
      <c r="G288" s="4" t="e">
        <f>Airports[[#This Row],[Lat_dez]]*PI()/180</f>
        <v>#VALUE!</v>
      </c>
      <c r="H288" s="4" t="e">
        <f>Airports[[#This Row],[Lon_dez]]*PI()/180</f>
        <v>#VALUE!</v>
      </c>
      <c r="I288" s="4" t="b">
        <v>1</v>
      </c>
    </row>
    <row r="289" spans="1:9" x14ac:dyDescent="0.35">
      <c r="A289" t="str">
        <f>IF(ISBLANK(POIs!G29),"",POIs!G29)</f>
        <v/>
      </c>
      <c r="C289" t="str">
        <f>IF(ISBLANK(POIs!H29),"",POIs!H29)</f>
        <v/>
      </c>
      <c r="E289" t="str">
        <f>IF(ISBLANK(POIs!I29),"",POIs!I29)</f>
        <v/>
      </c>
      <c r="F289" t="str">
        <f>IF(ISBLANK(POIs!J29),"",POIs!J29)</f>
        <v/>
      </c>
      <c r="G289" s="4" t="e">
        <f>Airports[[#This Row],[Lat_dez]]*PI()/180</f>
        <v>#VALUE!</v>
      </c>
      <c r="H289" s="4" t="e">
        <f>Airports[[#This Row],[Lon_dez]]*PI()/180</f>
        <v>#VALUE!</v>
      </c>
      <c r="I289" s="4" t="b">
        <v>1</v>
      </c>
    </row>
    <row r="290" spans="1:9" x14ac:dyDescent="0.35">
      <c r="A290" t="str">
        <f>IF(ISBLANK(POIs!G30),"",POIs!G30)</f>
        <v/>
      </c>
      <c r="C290" t="str">
        <f>IF(ISBLANK(POIs!H30),"",POIs!H30)</f>
        <v/>
      </c>
      <c r="E290" t="str">
        <f>IF(ISBLANK(POIs!I30),"",POIs!I30)</f>
        <v/>
      </c>
      <c r="F290" t="str">
        <f>IF(ISBLANK(POIs!J30),"",POIs!J30)</f>
        <v/>
      </c>
      <c r="G290" s="4" t="e">
        <f>Airports[[#This Row],[Lat_dez]]*PI()/180</f>
        <v>#VALUE!</v>
      </c>
      <c r="H290" s="4" t="e">
        <f>Airports[[#This Row],[Lon_dez]]*PI()/180</f>
        <v>#VALUE!</v>
      </c>
      <c r="I290" s="4" t="b">
        <v>1</v>
      </c>
    </row>
    <row r="291" spans="1:9" x14ac:dyDescent="0.35">
      <c r="A291" t="str">
        <f>IF(ISBLANK(POIs!G31),"",POIs!G31)</f>
        <v/>
      </c>
      <c r="C291" t="str">
        <f>IF(ISBLANK(POIs!H31),"",POIs!H31)</f>
        <v/>
      </c>
      <c r="E291" t="str">
        <f>IF(ISBLANK(POIs!I31),"",POIs!I31)</f>
        <v/>
      </c>
      <c r="F291" t="str">
        <f>IF(ISBLANK(POIs!J31),"",POIs!J31)</f>
        <v/>
      </c>
      <c r="G291" s="4" t="e">
        <f>Airports[[#This Row],[Lat_dez]]*PI()/180</f>
        <v>#VALUE!</v>
      </c>
      <c r="H291" s="4" t="e">
        <f>Airports[[#This Row],[Lon_dez]]*PI()/180</f>
        <v>#VALUE!</v>
      </c>
      <c r="I291" s="4" t="b">
        <v>1</v>
      </c>
    </row>
    <row r="292" spans="1:9" x14ac:dyDescent="0.35">
      <c r="A292" t="str">
        <f>IF(ISBLANK(POIs!G32),"",POIs!G32)</f>
        <v/>
      </c>
      <c r="C292" t="str">
        <f>IF(ISBLANK(POIs!H32),"",POIs!H32)</f>
        <v/>
      </c>
      <c r="E292" t="str">
        <f>IF(ISBLANK(POIs!I32),"",POIs!I32)</f>
        <v/>
      </c>
      <c r="F292" t="str">
        <f>IF(ISBLANK(POIs!J32),"",POIs!J32)</f>
        <v/>
      </c>
      <c r="G292" s="4" t="e">
        <f>Airports[[#This Row],[Lat_dez]]*PI()/180</f>
        <v>#VALUE!</v>
      </c>
      <c r="H292" s="4" t="e">
        <f>Airports[[#This Row],[Lon_dez]]*PI()/180</f>
        <v>#VALUE!</v>
      </c>
      <c r="I292" s="4" t="b">
        <v>1</v>
      </c>
    </row>
    <row r="293" spans="1:9" x14ac:dyDescent="0.35">
      <c r="A293" t="str">
        <f>IF(ISBLANK(POIs!G33),"",POIs!G33)</f>
        <v/>
      </c>
      <c r="C293" t="str">
        <f>IF(ISBLANK(POIs!H33),"",POIs!H33)</f>
        <v/>
      </c>
      <c r="E293" t="str">
        <f>IF(ISBLANK(POIs!I33),"",POIs!I33)</f>
        <v/>
      </c>
      <c r="F293" t="str">
        <f>IF(ISBLANK(POIs!J33),"",POIs!J33)</f>
        <v/>
      </c>
      <c r="G293" s="4" t="e">
        <f>Airports[[#This Row],[Lat_dez]]*PI()/180</f>
        <v>#VALUE!</v>
      </c>
      <c r="H293" s="4" t="e">
        <f>Airports[[#This Row],[Lon_dez]]*PI()/180</f>
        <v>#VALUE!</v>
      </c>
      <c r="I293" s="4" t="b">
        <v>1</v>
      </c>
    </row>
    <row r="294" spans="1:9" x14ac:dyDescent="0.35">
      <c r="A294" t="str">
        <f>IF(ISBLANK(POIs!G34),"",POIs!G34)</f>
        <v/>
      </c>
      <c r="C294" t="str">
        <f>IF(ISBLANK(POIs!H34),"",POIs!H34)</f>
        <v/>
      </c>
      <c r="E294" t="str">
        <f>IF(ISBLANK(POIs!I34),"",POIs!I34)</f>
        <v/>
      </c>
      <c r="F294" t="str">
        <f>IF(ISBLANK(POIs!J34),"",POIs!J34)</f>
        <v/>
      </c>
      <c r="G294" s="4" t="e">
        <f>Airports[[#This Row],[Lat_dez]]*PI()/180</f>
        <v>#VALUE!</v>
      </c>
      <c r="H294" s="4" t="e">
        <f>Airports[[#This Row],[Lon_dez]]*PI()/180</f>
        <v>#VALUE!</v>
      </c>
      <c r="I294" s="4" t="b">
        <v>1</v>
      </c>
    </row>
    <row r="295" spans="1:9" x14ac:dyDescent="0.35">
      <c r="A295" t="str">
        <f>IF(ISBLANK(POIs!G35),"",POIs!G35)</f>
        <v/>
      </c>
      <c r="C295" t="str">
        <f>IF(ISBLANK(POIs!H35),"",POIs!H35)</f>
        <v/>
      </c>
      <c r="E295" t="str">
        <f>IF(ISBLANK(POIs!I35),"",POIs!I35)</f>
        <v/>
      </c>
      <c r="F295" t="str">
        <f>IF(ISBLANK(POIs!J35),"",POIs!J35)</f>
        <v/>
      </c>
      <c r="G295" s="4" t="e">
        <f>Airports[[#This Row],[Lat_dez]]*PI()/180</f>
        <v>#VALUE!</v>
      </c>
      <c r="H295" s="4" t="e">
        <f>Airports[[#This Row],[Lon_dez]]*PI()/180</f>
        <v>#VALUE!</v>
      </c>
      <c r="I295" s="4" t="b">
        <v>1</v>
      </c>
    </row>
    <row r="296" spans="1:9" x14ac:dyDescent="0.35">
      <c r="A296" t="str">
        <f>IF(ISBLANK(POIs!G36),"",POIs!G36)</f>
        <v/>
      </c>
      <c r="C296" t="str">
        <f>IF(ISBLANK(POIs!H36),"",POIs!H36)</f>
        <v/>
      </c>
      <c r="E296" t="str">
        <f>IF(ISBLANK(POIs!I36),"",POIs!I36)</f>
        <v/>
      </c>
      <c r="F296" t="str">
        <f>IF(ISBLANK(POIs!J36),"",POIs!J36)</f>
        <v/>
      </c>
      <c r="G296" s="4" t="e">
        <f>Airports[[#This Row],[Lat_dez]]*PI()/180</f>
        <v>#VALUE!</v>
      </c>
      <c r="H296" s="4" t="e">
        <f>Airports[[#This Row],[Lon_dez]]*PI()/180</f>
        <v>#VALUE!</v>
      </c>
      <c r="I296" s="4" t="b">
        <v>1</v>
      </c>
    </row>
    <row r="297" spans="1:9" x14ac:dyDescent="0.35">
      <c r="A297" t="str">
        <f>IF(ISBLANK(POIs!G37),"",POIs!G37)</f>
        <v/>
      </c>
      <c r="C297" t="str">
        <f>IF(ISBLANK(POIs!H37),"",POIs!H37)</f>
        <v/>
      </c>
      <c r="E297" t="str">
        <f>IF(ISBLANK(POIs!I37),"",POIs!I37)</f>
        <v/>
      </c>
      <c r="F297" t="str">
        <f>IF(ISBLANK(POIs!J37),"",POIs!J37)</f>
        <v/>
      </c>
      <c r="G297" s="4" t="e">
        <f>Airports[[#This Row],[Lat_dez]]*PI()/180</f>
        <v>#VALUE!</v>
      </c>
      <c r="H297" s="4" t="e">
        <f>Airports[[#This Row],[Lon_dez]]*PI()/180</f>
        <v>#VALUE!</v>
      </c>
      <c r="I297" s="4" t="b">
        <v>1</v>
      </c>
    </row>
    <row r="298" spans="1:9" x14ac:dyDescent="0.35">
      <c r="A298" t="str">
        <f>IF(ISBLANK(POIs!G38),"",POIs!G38)</f>
        <v/>
      </c>
      <c r="C298" t="str">
        <f>IF(ISBLANK(POIs!H38),"",POIs!H38)</f>
        <v/>
      </c>
      <c r="E298" t="str">
        <f>IF(ISBLANK(POIs!I38),"",POIs!I38)</f>
        <v/>
      </c>
      <c r="F298" t="str">
        <f>IF(ISBLANK(POIs!J38),"",POIs!J38)</f>
        <v/>
      </c>
      <c r="G298" s="4" t="e">
        <f>Airports[[#This Row],[Lat_dez]]*PI()/180</f>
        <v>#VALUE!</v>
      </c>
      <c r="H298" s="4" t="e">
        <f>Airports[[#This Row],[Lon_dez]]*PI()/180</f>
        <v>#VALUE!</v>
      </c>
      <c r="I298" s="4" t="b">
        <v>1</v>
      </c>
    </row>
    <row r="299" spans="1:9" x14ac:dyDescent="0.35">
      <c r="A299" t="str">
        <f>IF(ISBLANK(POIs!G39),"",POIs!G39)</f>
        <v/>
      </c>
      <c r="C299" t="str">
        <f>IF(ISBLANK(POIs!H39),"",POIs!H39)</f>
        <v/>
      </c>
      <c r="E299" t="str">
        <f>IF(ISBLANK(POIs!I39),"",POIs!I39)</f>
        <v/>
      </c>
      <c r="F299" t="str">
        <f>IF(ISBLANK(POIs!J39),"",POIs!J39)</f>
        <v/>
      </c>
      <c r="G299" s="4" t="e">
        <f>Airports[[#This Row],[Lat_dez]]*PI()/180</f>
        <v>#VALUE!</v>
      </c>
      <c r="H299" s="4" t="e">
        <f>Airports[[#This Row],[Lon_dez]]*PI()/180</f>
        <v>#VALUE!</v>
      </c>
      <c r="I299" s="4" t="b">
        <v>1</v>
      </c>
    </row>
  </sheetData>
  <sheetProtection algorithmName="SHA-512" hashValue="8Kt1PKdcM5MRmhhMYdfE4RNymOzK2r2l6EeGY8SR3wzm+oNJOZJxpRNr1wiq6pZ+RahT0gQhX5g4+JOBBHcXnA==" saltValue="Xz3HyYsgkUM/hSNQwvCchQ==" spinCount="100000" sheet="1" objects="1" scenarios="1"/>
  <phoneticPr fontId="3" type="noConversion"/>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4</vt:i4>
      </vt:variant>
    </vt:vector>
  </HeadingPairs>
  <TitlesOfParts>
    <vt:vector size="10" baseType="lpstr">
      <vt:lpstr>Anleitung</vt:lpstr>
      <vt:lpstr>Reisedaten</vt:lpstr>
      <vt:lpstr>Beförderungsmittel</vt:lpstr>
      <vt:lpstr>POIs</vt:lpstr>
      <vt:lpstr>Orte</vt:lpstr>
      <vt:lpstr>Flughäfen</vt:lpstr>
      <vt:lpstr>DD_hin_rueck</vt:lpstr>
      <vt:lpstr>DD_PLZ</vt:lpstr>
      <vt:lpstr>DD_Zuordnung</vt:lpstr>
      <vt:lpstr>Orte!Zielbereich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 Smolka</dc:creator>
  <cp:lastModifiedBy>Georg Smolka</cp:lastModifiedBy>
  <dcterms:created xsi:type="dcterms:W3CDTF">2024-11-15T11:00:53Z</dcterms:created>
  <dcterms:modified xsi:type="dcterms:W3CDTF">2025-02-11T15:49:29Z</dcterms:modified>
</cp:coreProperties>
</file>